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Documents/WP43S/gitlab.nosync/wp43s/src/"/>
    </mc:Choice>
  </mc:AlternateContent>
  <xr:revisionPtr revIDLastSave="0" documentId="13_ncr:1_{BBF4FC56-13CF-4E4A-9EA0-9CAFC67368D8}" xr6:coauthVersionLast="46" xr6:coauthVersionMax="46" xr10:uidLastSave="{00000000-0000-0000-0000-000000000000}"/>
  <bookViews>
    <workbookView xWindow="0" yWindow="460" windowWidth="33600" windowHeight="19640" tabRatio="500" activeTab="1" xr2:uid="{00000000-000D-0000-FFFF-FFFF00000000}"/>
  </bookViews>
  <sheets>
    <sheet name="SOURCE" sheetId="1" r:id="rId1"/>
    <sheet name="XEQM.c" sheetId="9" r:id="rId2"/>
    <sheet name="TEST" sheetId="10" r:id="rId3"/>
    <sheet name="EXPORT.C" sheetId="4" r:id="rId4"/>
    <sheet name="EXPORT.H" sheetId="7" r:id="rId5"/>
    <sheet name="lookups" sheetId="3" r:id="rId6"/>
    <sheet name="temp" sheetId="8" r:id="rId7"/>
  </sheets>
  <definedNames>
    <definedName name="_xlnm._FilterDatabase" localSheetId="0" hidden="1">SOURCE!$A$1:$AD$2255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129" i="1" l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217" i="1"/>
  <c r="AC2216" i="1"/>
  <c r="AC2215" i="1"/>
  <c r="AC2214" i="1"/>
  <c r="AC2213" i="1"/>
  <c r="AC2212" i="1"/>
  <c r="AC2211" i="1"/>
  <c r="AC2210" i="1"/>
  <c r="AC2209" i="1"/>
  <c r="AC2208" i="1"/>
  <c r="AC2207" i="1"/>
  <c r="AC2206" i="1"/>
  <c r="AC2205" i="1"/>
  <c r="AC2204" i="1"/>
  <c r="AC2203" i="1"/>
  <c r="AC2202" i="1"/>
  <c r="AC2201" i="1"/>
  <c r="AC2200" i="1"/>
  <c r="AC2199" i="1"/>
  <c r="AC2198" i="1"/>
  <c r="AC2197" i="1"/>
  <c r="AC2196" i="1"/>
  <c r="AC2195" i="1"/>
  <c r="AC2194" i="1"/>
  <c r="AC2193" i="1"/>
  <c r="AC2192" i="1"/>
  <c r="AC2191" i="1"/>
  <c r="AC2190" i="1"/>
  <c r="AC2189" i="1"/>
  <c r="AC218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98" i="1"/>
  <c r="AC2097" i="1"/>
  <c r="AC2096" i="1"/>
  <c r="AC2095" i="1"/>
  <c r="AC2094" i="1"/>
  <c r="AC2093" i="1"/>
  <c r="AC2092" i="1"/>
  <c r="AC2091" i="1"/>
  <c r="AC2090" i="1"/>
  <c r="AC2089" i="1"/>
  <c r="AC2088" i="1"/>
  <c r="AC2087" i="1"/>
  <c r="AC2086" i="1"/>
  <c r="AC2085" i="1"/>
  <c r="AC2084" i="1"/>
  <c r="AC2083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20" i="1"/>
  <c r="AC2019" i="1"/>
  <c r="AC2018" i="1"/>
  <c r="AC2017" i="1"/>
  <c r="AC2016" i="1"/>
  <c r="AC2015" i="1"/>
  <c r="AC2014" i="1"/>
  <c r="AC2013" i="1"/>
  <c r="AC2012" i="1"/>
  <c r="AC2011" i="1"/>
  <c r="AC2010" i="1"/>
  <c r="AC2009" i="1"/>
  <c r="AC2008" i="1"/>
  <c r="AC2007" i="1"/>
  <c r="AC2006" i="1"/>
  <c r="AC2005" i="1"/>
  <c r="AC2004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42" i="1"/>
  <c r="AC1941" i="1"/>
  <c r="AC1940" i="1"/>
  <c r="AC1939" i="1"/>
  <c r="AC1938" i="1"/>
  <c r="AC1937" i="1"/>
  <c r="AC1936" i="1"/>
  <c r="AC1935" i="1"/>
  <c r="AC1934" i="1"/>
  <c r="AC1933" i="1"/>
  <c r="AC1932" i="1"/>
  <c r="AC1931" i="1"/>
  <c r="AC1930" i="1"/>
  <c r="AC1929" i="1"/>
  <c r="AC1928" i="1"/>
  <c r="AC1927" i="1"/>
  <c r="AC1926" i="1"/>
  <c r="AC1925" i="1"/>
  <c r="AC1924" i="1"/>
  <c r="AC1923" i="1"/>
  <c r="AC1922" i="1"/>
  <c r="AC1921" i="1"/>
  <c r="AC1920" i="1"/>
  <c r="AC1919" i="1"/>
  <c r="AC1918" i="1"/>
  <c r="AC1917" i="1"/>
  <c r="AC1916" i="1"/>
  <c r="AC1915" i="1"/>
  <c r="AC1914" i="1"/>
  <c r="AC191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4" i="1"/>
  <c r="AC1873" i="1"/>
  <c r="AC1872" i="1"/>
  <c r="AC1871" i="1"/>
  <c r="AC1870" i="1"/>
  <c r="AC1869" i="1"/>
  <c r="AC1868" i="1"/>
  <c r="AC1867" i="1"/>
  <c r="AC1866" i="1"/>
  <c r="AC1865" i="1"/>
  <c r="AC1864" i="1"/>
  <c r="AC1863" i="1"/>
  <c r="AC1862" i="1"/>
  <c r="AC1861" i="1"/>
  <c r="AC1860" i="1"/>
  <c r="AC1859" i="1"/>
  <c r="AC1858" i="1"/>
  <c r="AC1857" i="1"/>
  <c r="AC1856" i="1"/>
  <c r="AC1855" i="1"/>
  <c r="AC1854" i="1"/>
  <c r="AC1853" i="1"/>
  <c r="AC1852" i="1"/>
  <c r="AC1851" i="1"/>
  <c r="AC1850" i="1"/>
  <c r="AC1849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2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608" i="1"/>
  <c r="AC1607" i="1"/>
  <c r="AC1606" i="1"/>
  <c r="AC1605" i="1"/>
  <c r="AC1604" i="1"/>
  <c r="AC1603" i="1"/>
  <c r="AC1602" i="1"/>
  <c r="AC1601" i="1"/>
  <c r="AC1600" i="1"/>
  <c r="AC1599" i="1"/>
  <c r="AC1598" i="1"/>
  <c r="AC1597" i="1"/>
  <c r="AC1596" i="1"/>
  <c r="AC1595" i="1"/>
  <c r="AC1594" i="1"/>
  <c r="AC1593" i="1"/>
  <c r="AC1592" i="1"/>
  <c r="AC1591" i="1"/>
  <c r="AC1590" i="1"/>
  <c r="AC1589" i="1"/>
  <c r="AC1588" i="1"/>
  <c r="AC1587" i="1"/>
  <c r="AC1586" i="1"/>
  <c r="AC1585" i="1"/>
  <c r="AC1584" i="1"/>
  <c r="AC1583" i="1"/>
  <c r="AC1582" i="1"/>
  <c r="AC1581" i="1"/>
  <c r="AC1580" i="1"/>
  <c r="AC1579" i="1"/>
  <c r="AC1578" i="1"/>
  <c r="AC1577" i="1"/>
  <c r="AC1576" i="1"/>
  <c r="AC1575" i="1"/>
  <c r="AC1574" i="1"/>
  <c r="AC1573" i="1"/>
  <c r="AC1572" i="1"/>
  <c r="AC1571" i="1"/>
  <c r="AC1570" i="1"/>
  <c r="AC1569" i="1"/>
  <c r="AC1568" i="1"/>
  <c r="AC1567" i="1"/>
  <c r="AC1566" i="1"/>
  <c r="AC1565" i="1"/>
  <c r="AC1564" i="1"/>
  <c r="AC1563" i="1"/>
  <c r="AC1562" i="1"/>
  <c r="AC1561" i="1"/>
  <c r="AC1560" i="1"/>
  <c r="AC1559" i="1"/>
  <c r="AC1558" i="1"/>
  <c r="AC1557" i="1"/>
  <c r="AC1556" i="1"/>
  <c r="AC1555" i="1"/>
  <c r="AC1554" i="1"/>
  <c r="AC1553" i="1"/>
  <c r="AC1552" i="1"/>
  <c r="AC1551" i="1"/>
  <c r="AC1550" i="1"/>
  <c r="AC1549" i="1"/>
  <c r="AC1548" i="1"/>
  <c r="AC1547" i="1"/>
  <c r="AC1546" i="1"/>
  <c r="AC1545" i="1"/>
  <c r="AC1544" i="1"/>
  <c r="AC1543" i="1"/>
  <c r="AC1542" i="1"/>
  <c r="AC1541" i="1"/>
  <c r="AC1540" i="1"/>
  <c r="AC1539" i="1"/>
  <c r="AC1538" i="1"/>
  <c r="AC1537" i="1"/>
  <c r="AC1536" i="1"/>
  <c r="AC1535" i="1"/>
  <c r="AC1534" i="1"/>
  <c r="AC1533" i="1"/>
  <c r="AC1532" i="1"/>
  <c r="AC1531" i="1"/>
  <c r="AC1530" i="1"/>
  <c r="AC1529" i="1"/>
  <c r="AC1528" i="1"/>
  <c r="AC1527" i="1"/>
  <c r="AC1526" i="1"/>
  <c r="AC1525" i="1"/>
  <c r="AC1524" i="1"/>
  <c r="AC1523" i="1"/>
  <c r="AC1522" i="1"/>
  <c r="AC1521" i="1"/>
  <c r="AC1520" i="1"/>
  <c r="AC1519" i="1"/>
  <c r="AC1518" i="1"/>
  <c r="AC1517" i="1"/>
  <c r="AC1516" i="1"/>
  <c r="AC1515" i="1"/>
  <c r="AC1514" i="1"/>
  <c r="AC1513" i="1"/>
  <c r="AC1512" i="1"/>
  <c r="AC1511" i="1"/>
  <c r="AC1510" i="1"/>
  <c r="AC1509" i="1"/>
  <c r="AC1508" i="1"/>
  <c r="AC1507" i="1"/>
  <c r="AC1506" i="1"/>
  <c r="AC1505" i="1"/>
  <c r="AC1504" i="1"/>
  <c r="AC1503" i="1"/>
  <c r="AC1502" i="1"/>
  <c r="AC1501" i="1"/>
  <c r="AC1500" i="1"/>
  <c r="AC1499" i="1"/>
  <c r="AC1498" i="1"/>
  <c r="AC1497" i="1"/>
  <c r="AC1496" i="1"/>
  <c r="AC1495" i="1"/>
  <c r="AC1494" i="1"/>
  <c r="AC1493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50" i="1"/>
  <c r="AC1449" i="1"/>
  <c r="AC1448" i="1"/>
  <c r="AC1447" i="1"/>
  <c r="AC1446" i="1"/>
  <c r="AC1445" i="1"/>
  <c r="AC1444" i="1"/>
  <c r="AC1443" i="1"/>
  <c r="AC1442" i="1"/>
  <c r="AC1441" i="1"/>
  <c r="AC1440" i="1"/>
  <c r="AC1439" i="1"/>
  <c r="AC1438" i="1"/>
  <c r="AC1437" i="1"/>
  <c r="AC1436" i="1"/>
  <c r="AC1435" i="1"/>
  <c r="AC1434" i="1"/>
  <c r="AC1433" i="1"/>
  <c r="AC1432" i="1"/>
  <c r="AC1431" i="1"/>
  <c r="AC1430" i="1"/>
  <c r="AC1429" i="1"/>
  <c r="AC1428" i="1"/>
  <c r="AC1427" i="1"/>
  <c r="AC1426" i="1"/>
  <c r="AC1425" i="1"/>
  <c r="AC1424" i="1"/>
  <c r="AC1423" i="1"/>
  <c r="AC1422" i="1"/>
  <c r="AC1421" i="1"/>
  <c r="AC1420" i="1"/>
  <c r="AC1419" i="1"/>
  <c r="AC1418" i="1"/>
  <c r="AC1417" i="1"/>
  <c r="AC1416" i="1"/>
  <c r="AC1415" i="1"/>
  <c r="AC1414" i="1"/>
  <c r="AC1413" i="1"/>
  <c r="AC1412" i="1"/>
  <c r="AC1411" i="1"/>
  <c r="AC1410" i="1"/>
  <c r="AC1409" i="1"/>
  <c r="AC1408" i="1"/>
  <c r="AC1407" i="1"/>
  <c r="AC1406" i="1"/>
  <c r="AC1405" i="1"/>
  <c r="AC1404" i="1"/>
  <c r="AC1403" i="1"/>
  <c r="AC1402" i="1"/>
  <c r="AC1401" i="1"/>
  <c r="AC1400" i="1"/>
  <c r="AC1399" i="1"/>
  <c r="AC1398" i="1"/>
  <c r="AC1397" i="1"/>
  <c r="AC1396" i="1"/>
  <c r="AC1395" i="1"/>
  <c r="AC1394" i="1"/>
  <c r="AC1393" i="1"/>
  <c r="AC1392" i="1"/>
  <c r="AC1391" i="1"/>
  <c r="AC1390" i="1"/>
  <c r="AC1389" i="1"/>
  <c r="AC1388" i="1"/>
  <c r="AC1387" i="1"/>
  <c r="AC1386" i="1"/>
  <c r="AC1385" i="1"/>
  <c r="AC1384" i="1"/>
  <c r="AC1383" i="1"/>
  <c r="AC1382" i="1"/>
  <c r="AC1381" i="1"/>
  <c r="AC1380" i="1"/>
  <c r="AC1379" i="1"/>
  <c r="AC1378" i="1"/>
  <c r="AC1377" i="1"/>
  <c r="AC1376" i="1"/>
  <c r="AC1375" i="1"/>
  <c r="AC1374" i="1"/>
  <c r="AC1373" i="1"/>
  <c r="AC1372" i="1"/>
  <c r="AC1371" i="1"/>
  <c r="AC1370" i="1"/>
  <c r="AC1369" i="1"/>
  <c r="AC1368" i="1"/>
  <c r="AC1367" i="1"/>
  <c r="AC1366" i="1"/>
  <c r="AC1365" i="1"/>
  <c r="AC1364" i="1"/>
  <c r="AC1363" i="1"/>
  <c r="AC1362" i="1"/>
  <c r="AC1361" i="1"/>
  <c r="AC1360" i="1"/>
  <c r="AC1359" i="1"/>
  <c r="AC1358" i="1"/>
  <c r="AC1357" i="1"/>
  <c r="AC1356" i="1"/>
  <c r="AC1355" i="1"/>
  <c r="AC1354" i="1"/>
  <c r="AC1353" i="1"/>
  <c r="AC1352" i="1"/>
  <c r="AC1351" i="1"/>
  <c r="AC1350" i="1"/>
  <c r="AC1349" i="1"/>
  <c r="AC1348" i="1"/>
  <c r="AC1347" i="1"/>
  <c r="AC1346" i="1"/>
  <c r="AC1345" i="1"/>
  <c r="AC1344" i="1"/>
  <c r="AC1343" i="1"/>
  <c r="AC1342" i="1"/>
  <c r="AC1341" i="1"/>
  <c r="AC1340" i="1"/>
  <c r="AC1339" i="1"/>
  <c r="AC1338" i="1"/>
  <c r="AC1337" i="1"/>
  <c r="AC1336" i="1"/>
  <c r="AC1335" i="1"/>
  <c r="AC1334" i="1"/>
  <c r="AC1333" i="1"/>
  <c r="AC1332" i="1"/>
  <c r="AC1331" i="1"/>
  <c r="AC1330" i="1"/>
  <c r="AC1329" i="1"/>
  <c r="AC1328" i="1"/>
  <c r="AC1327" i="1"/>
  <c r="AC1326" i="1"/>
  <c r="AC1325" i="1"/>
  <c r="AC1324" i="1"/>
  <c r="AC1323" i="1"/>
  <c r="AC1322" i="1"/>
  <c r="AC1321" i="1"/>
  <c r="AC1320" i="1"/>
  <c r="AC1319" i="1"/>
  <c r="AC1318" i="1"/>
  <c r="AC1317" i="1"/>
  <c r="AC1316" i="1"/>
  <c r="AC1315" i="1"/>
  <c r="AC1314" i="1"/>
  <c r="AC1313" i="1"/>
  <c r="AC1312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91" i="1"/>
  <c r="AC1290" i="1"/>
  <c r="AC1289" i="1"/>
  <c r="AC1288" i="1"/>
  <c r="AC1287" i="1"/>
  <c r="AC1286" i="1"/>
  <c r="AC1285" i="1"/>
  <c r="AC1284" i="1"/>
  <c r="AC1283" i="1"/>
  <c r="AC1282" i="1"/>
  <c r="AC1281" i="1"/>
  <c r="AC1280" i="1"/>
  <c r="AC1279" i="1"/>
  <c r="AC1278" i="1"/>
  <c r="AC1277" i="1"/>
  <c r="AC1276" i="1"/>
  <c r="AC1275" i="1"/>
  <c r="AC1274" i="1"/>
  <c r="AC1273" i="1"/>
  <c r="AC1272" i="1"/>
  <c r="AC1271" i="1"/>
  <c r="AC1270" i="1"/>
  <c r="AC1269" i="1"/>
  <c r="AC1268" i="1"/>
  <c r="AC1267" i="1"/>
  <c r="AC1266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250" i="1"/>
  <c r="AC1249" i="1"/>
  <c r="AC1248" i="1"/>
  <c r="AC1247" i="1"/>
  <c r="AC1246" i="1"/>
  <c r="AC1245" i="1"/>
  <c r="AC1244" i="1"/>
  <c r="AC1243" i="1"/>
  <c r="AC1242" i="1"/>
  <c r="AC1241" i="1"/>
  <c r="AC1240" i="1"/>
  <c r="AC1239" i="1"/>
  <c r="AC1238" i="1"/>
  <c r="AC1237" i="1"/>
  <c r="AC1236" i="1"/>
  <c r="AC1235" i="1"/>
  <c r="AC1234" i="1"/>
  <c r="AC1233" i="1"/>
  <c r="AC1232" i="1"/>
  <c r="AC1231" i="1"/>
  <c r="AC1230" i="1"/>
  <c r="AC1229" i="1"/>
  <c r="AC1228" i="1"/>
  <c r="AC1227" i="1"/>
  <c r="AC1226" i="1"/>
  <c r="AC1225" i="1"/>
  <c r="AC1224" i="1"/>
  <c r="AC1223" i="1"/>
  <c r="AC1222" i="1"/>
  <c r="AC1221" i="1"/>
  <c r="AC1220" i="1"/>
  <c r="AC1219" i="1"/>
  <c r="AC1218" i="1"/>
  <c r="AC1217" i="1"/>
  <c r="AC1216" i="1"/>
  <c r="AC1215" i="1"/>
  <c r="AC1214" i="1"/>
  <c r="AC1213" i="1"/>
  <c r="AC1212" i="1"/>
  <c r="AC1211" i="1"/>
  <c r="AC1210" i="1"/>
  <c r="AC1209" i="1"/>
  <c r="AC1208" i="1"/>
  <c r="AC1207" i="1"/>
  <c r="AC1206" i="1"/>
  <c r="AC1205" i="1"/>
  <c r="AC1204" i="1"/>
  <c r="AC1203" i="1"/>
  <c r="AC1202" i="1"/>
  <c r="AC1201" i="1"/>
  <c r="AC1200" i="1"/>
  <c r="AC1199" i="1"/>
  <c r="AC1198" i="1"/>
  <c r="AC1197" i="1"/>
  <c r="AC1196" i="1"/>
  <c r="AC1195" i="1"/>
  <c r="AC1194" i="1"/>
  <c r="AC1193" i="1"/>
  <c r="AC1192" i="1"/>
  <c r="AC1191" i="1"/>
  <c r="AC1190" i="1"/>
  <c r="AC1189" i="1"/>
  <c r="AC1188" i="1"/>
  <c r="AC1187" i="1"/>
  <c r="AC1186" i="1"/>
  <c r="AC1185" i="1"/>
  <c r="AC1184" i="1"/>
  <c r="AC1183" i="1"/>
  <c r="AC1182" i="1"/>
  <c r="AC1181" i="1"/>
  <c r="AC1180" i="1"/>
  <c r="AC1179" i="1"/>
  <c r="AC1178" i="1"/>
  <c r="AC1177" i="1"/>
  <c r="AC1176" i="1"/>
  <c r="AC1175" i="1"/>
  <c r="AC1174" i="1"/>
  <c r="AC1173" i="1"/>
  <c r="AC1172" i="1"/>
  <c r="AC1171" i="1"/>
  <c r="AC1170" i="1"/>
  <c r="AC1169" i="1"/>
  <c r="AC1168" i="1"/>
  <c r="AC1167" i="1"/>
  <c r="AC1166" i="1"/>
  <c r="AC1165" i="1"/>
  <c r="AC1164" i="1"/>
  <c r="AC1163" i="1"/>
  <c r="AC1162" i="1"/>
  <c r="AC1161" i="1"/>
  <c r="AC1160" i="1"/>
  <c r="AC1158" i="1"/>
  <c r="AC1157" i="1"/>
  <c r="AC1156" i="1"/>
  <c r="AC1155" i="1"/>
  <c r="AC1154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42" i="1"/>
  <c r="AC1141" i="1"/>
  <c r="AC1140" i="1"/>
  <c r="AC1139" i="1"/>
  <c r="AC1138" i="1"/>
  <c r="AC1137" i="1"/>
  <c r="AC1136" i="1"/>
  <c r="AC1135" i="1"/>
  <c r="AC1134" i="1"/>
  <c r="AC1133" i="1"/>
  <c r="AC1132" i="1"/>
  <c r="AC1131" i="1"/>
  <c r="AC1130" i="1"/>
  <c r="AC1129" i="1"/>
  <c r="AC1128" i="1"/>
  <c r="AC1127" i="1"/>
  <c r="AC1126" i="1"/>
  <c r="AC1125" i="1"/>
  <c r="AC1124" i="1"/>
  <c r="AC1123" i="1"/>
  <c r="AC1122" i="1"/>
  <c r="AC1121" i="1"/>
  <c r="AC1120" i="1"/>
  <c r="AC1119" i="1"/>
  <c r="AC1118" i="1"/>
  <c r="AC1117" i="1"/>
  <c r="AC1116" i="1"/>
  <c r="AC1115" i="1"/>
  <c r="AC1114" i="1"/>
  <c r="AC1113" i="1"/>
  <c r="AC1112" i="1"/>
  <c r="AC1111" i="1"/>
  <c r="AC1110" i="1"/>
  <c r="AC1109" i="1"/>
  <c r="AC1108" i="1"/>
  <c r="AC1107" i="1"/>
  <c r="AC1106" i="1"/>
  <c r="AC1105" i="1"/>
  <c r="AC1104" i="1"/>
  <c r="AC1103" i="1"/>
  <c r="AC1102" i="1"/>
  <c r="AC1101" i="1"/>
  <c r="AC1100" i="1"/>
  <c r="AC1099" i="1"/>
  <c r="AC1098" i="1"/>
  <c r="AC1097" i="1"/>
  <c r="AC1096" i="1"/>
  <c r="AC1095" i="1"/>
  <c r="AC1094" i="1"/>
  <c r="AC1093" i="1"/>
  <c r="AC1092" i="1"/>
  <c r="AC1091" i="1"/>
  <c r="AC1090" i="1"/>
  <c r="AC1089" i="1"/>
  <c r="AC1088" i="1"/>
  <c r="AC1087" i="1"/>
  <c r="AC1086" i="1"/>
  <c r="AC1085" i="1"/>
  <c r="AC1084" i="1"/>
  <c r="AC1083" i="1"/>
  <c r="AC1082" i="1"/>
  <c r="AC1081" i="1"/>
  <c r="AC1080" i="1"/>
  <c r="AC1079" i="1"/>
  <c r="AC1078" i="1"/>
  <c r="AC1077" i="1"/>
  <c r="AC1076" i="1"/>
  <c r="AC1075" i="1"/>
  <c r="AC1074" i="1"/>
  <c r="AC1073" i="1"/>
  <c r="AC1072" i="1"/>
  <c r="AC1071" i="1"/>
  <c r="AC1070" i="1"/>
  <c r="AC1069" i="1"/>
  <c r="AC1068" i="1"/>
  <c r="AC1067" i="1"/>
  <c r="AC1066" i="1"/>
  <c r="AC1065" i="1"/>
  <c r="AC1064" i="1"/>
  <c r="AC1063" i="1"/>
  <c r="AC1062" i="1"/>
  <c r="AC1061" i="1"/>
  <c r="AC1060" i="1"/>
  <c r="AC1059" i="1"/>
  <c r="AC1058" i="1"/>
  <c r="AC1057" i="1"/>
  <c r="AC1056" i="1"/>
  <c r="AC1055" i="1"/>
  <c r="AC1054" i="1"/>
  <c r="AC1053" i="1"/>
  <c r="AC1052" i="1"/>
  <c r="AC1051" i="1"/>
  <c r="AC1050" i="1"/>
  <c r="AC1049" i="1"/>
  <c r="AC1048" i="1"/>
  <c r="AC1047" i="1"/>
  <c r="AC1046" i="1"/>
  <c r="AC1045" i="1"/>
  <c r="AC1044" i="1"/>
  <c r="AC1043" i="1"/>
  <c r="AC1042" i="1"/>
  <c r="AC1041" i="1"/>
  <c r="AC1040" i="1"/>
  <c r="AC1039" i="1"/>
  <c r="AC1038" i="1"/>
  <c r="AC1037" i="1"/>
  <c r="AC1036" i="1"/>
  <c r="AC1035" i="1"/>
  <c r="AC1034" i="1"/>
  <c r="AC1033" i="1"/>
  <c r="AC1032" i="1"/>
  <c r="AC1031" i="1"/>
  <c r="AC1030" i="1"/>
  <c r="AC1029" i="1"/>
  <c r="AC1028" i="1"/>
  <c r="AC1027" i="1"/>
  <c r="AC1026" i="1"/>
  <c r="AC1025" i="1"/>
  <c r="AC1024" i="1"/>
  <c r="AC1023" i="1"/>
  <c r="AC1022" i="1"/>
  <c r="AC1021" i="1"/>
  <c r="AC1020" i="1"/>
  <c r="AC1019" i="1"/>
  <c r="AC1018" i="1"/>
  <c r="AC1017" i="1"/>
  <c r="AC1016" i="1"/>
  <c r="AC1015" i="1"/>
  <c r="AC1014" i="1"/>
  <c r="AC1013" i="1"/>
  <c r="AC1012" i="1"/>
  <c r="AC1011" i="1"/>
  <c r="AC1010" i="1"/>
  <c r="AC1009" i="1"/>
  <c r="AC1008" i="1"/>
  <c r="AC1007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7" i="1"/>
  <c r="AC946" i="1"/>
  <c r="AC945" i="1"/>
  <c r="AC944" i="1"/>
  <c r="AC943" i="1"/>
  <c r="AC942" i="1"/>
  <c r="AC941" i="1"/>
  <c r="AC940" i="1"/>
  <c r="AC939" i="1"/>
  <c r="AC938" i="1"/>
  <c r="AC937" i="1"/>
  <c r="AC936" i="1"/>
  <c r="AC935" i="1"/>
  <c r="AC934" i="1"/>
  <c r="AC933" i="1"/>
  <c r="AC932" i="1"/>
  <c r="AC931" i="1"/>
  <c r="AC930" i="1"/>
  <c r="AC929" i="1"/>
  <c r="AC928" i="1"/>
  <c r="AC927" i="1"/>
  <c r="AC926" i="1"/>
  <c r="AC925" i="1"/>
  <c r="AC924" i="1"/>
  <c r="AC923" i="1"/>
  <c r="AC922" i="1"/>
  <c r="AC921" i="1"/>
  <c r="AC920" i="1"/>
  <c r="AC919" i="1"/>
  <c r="AC918" i="1"/>
  <c r="AC917" i="1"/>
  <c r="AC916" i="1"/>
  <c r="AC915" i="1"/>
  <c r="AC914" i="1"/>
  <c r="AC913" i="1"/>
  <c r="AC912" i="1"/>
  <c r="AC911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48" i="1"/>
  <c r="AC847" i="1"/>
  <c r="AC846" i="1"/>
  <c r="AC845" i="1"/>
  <c r="AC844" i="1"/>
  <c r="AC843" i="1"/>
  <c r="AC842" i="1"/>
  <c r="AC841" i="1"/>
  <c r="AC840" i="1"/>
  <c r="AC839" i="1"/>
  <c r="AC838" i="1"/>
  <c r="AC837" i="1"/>
  <c r="AC836" i="1"/>
  <c r="AC835" i="1"/>
  <c r="AC834" i="1"/>
  <c r="AC833" i="1"/>
  <c r="AC832" i="1"/>
  <c r="AC831" i="1"/>
  <c r="AC830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319" i="1"/>
  <c r="AC318" i="1"/>
  <c r="AC317" i="1"/>
  <c r="AC316" i="1"/>
  <c r="AC315" i="1"/>
  <c r="AC314" i="1"/>
  <c r="AC313" i="1"/>
  <c r="AC312" i="1"/>
  <c r="AC311" i="1"/>
  <c r="AC310" i="1"/>
  <c r="AC30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BL352" i="9"/>
  <c r="BK352" i="9"/>
  <c r="BJ352" i="9"/>
  <c r="BI352" i="9"/>
  <c r="BH352" i="9"/>
  <c r="BG352" i="9"/>
  <c r="BF352" i="9"/>
  <c r="BE352" i="9"/>
  <c r="AM5" i="9"/>
  <c r="AM6" i="9" s="1"/>
  <c r="AM7" i="9" s="1"/>
  <c r="AM8" i="9" s="1"/>
  <c r="AM9" i="9" s="1"/>
  <c r="AM10" i="9" s="1"/>
  <c r="AM11" i="9" s="1"/>
  <c r="AM12" i="9" s="1"/>
  <c r="AM13" i="9" s="1"/>
  <c r="AM14" i="9" s="1"/>
  <c r="AM15" i="9" s="1"/>
  <c r="AM16" i="9" s="1"/>
  <c r="AM17" i="9" s="1"/>
  <c r="AM18" i="9" s="1"/>
  <c r="AM19" i="9" s="1"/>
  <c r="AM20" i="9" s="1"/>
  <c r="AM21" i="9" s="1"/>
  <c r="AM22" i="9" s="1"/>
  <c r="AM23" i="9" s="1"/>
  <c r="AM24" i="9" s="1"/>
  <c r="AM25" i="9" s="1"/>
  <c r="AM26" i="9" s="1"/>
  <c r="AM27" i="9" s="1"/>
  <c r="AM28" i="9" s="1"/>
  <c r="AM29" i="9" s="1"/>
  <c r="AM30" i="9" s="1"/>
  <c r="AM31" i="9" s="1"/>
  <c r="AM32" i="9" s="1"/>
  <c r="AM33" i="9" s="1"/>
  <c r="AM34" i="9" s="1"/>
  <c r="AM35" i="9" s="1"/>
  <c r="AM36" i="9" s="1"/>
  <c r="AM37" i="9" s="1"/>
  <c r="AM38" i="9" s="1"/>
  <c r="AM39" i="9" s="1"/>
  <c r="AM40" i="9" s="1"/>
  <c r="AM41" i="9" s="1"/>
  <c r="AM42" i="9" s="1"/>
  <c r="AM43" i="9" s="1"/>
  <c r="AM44" i="9" s="1"/>
  <c r="AM45" i="9" s="1"/>
  <c r="AM46" i="9" s="1"/>
  <c r="AM47" i="9" s="1"/>
  <c r="AM48" i="9" s="1"/>
  <c r="AM49" i="9" s="1"/>
  <c r="AM50" i="9" s="1"/>
  <c r="AM51" i="9" s="1"/>
  <c r="AM52" i="9" s="1"/>
  <c r="AM53" i="9" s="1"/>
  <c r="AM54" i="9" s="1"/>
  <c r="AM55" i="9" s="1"/>
  <c r="AM56" i="9" s="1"/>
  <c r="AM57" i="9" s="1"/>
  <c r="AM58" i="9" s="1"/>
  <c r="AM59" i="9" s="1"/>
  <c r="AM60" i="9" s="1"/>
  <c r="AM61" i="9" s="1"/>
  <c r="AM62" i="9" s="1"/>
  <c r="AM63" i="9" s="1"/>
  <c r="AM64" i="9" s="1"/>
  <c r="AM65" i="9" s="1"/>
  <c r="AM66" i="9" s="1"/>
  <c r="AM67" i="9" s="1"/>
  <c r="AM68" i="9" s="1"/>
  <c r="AM69" i="9" s="1"/>
  <c r="AM70" i="9" s="1"/>
  <c r="AM71" i="9" s="1"/>
  <c r="AM72" i="9" s="1"/>
  <c r="AM73" i="9" s="1"/>
  <c r="AM74" i="9" s="1"/>
  <c r="AM75" i="9" s="1"/>
  <c r="AM76" i="9" s="1"/>
  <c r="AM77" i="9" s="1"/>
  <c r="AM78" i="9" s="1"/>
  <c r="AM79" i="9" s="1"/>
  <c r="AM80" i="9" s="1"/>
  <c r="AM81" i="9" s="1"/>
  <c r="AM82" i="9" s="1"/>
  <c r="AM83" i="9" s="1"/>
  <c r="AM84" i="9" s="1"/>
  <c r="AM85" i="9" s="1"/>
  <c r="AM86" i="9" s="1"/>
  <c r="AM87" i="9" s="1"/>
  <c r="AM88" i="9" s="1"/>
  <c r="AM89" i="9" s="1"/>
  <c r="AM90" i="9" s="1"/>
  <c r="AM91" i="9" s="1"/>
  <c r="AM92" i="9" s="1"/>
  <c r="AM93" i="9" s="1"/>
  <c r="AM94" i="9" s="1"/>
  <c r="AM95" i="9" s="1"/>
  <c r="AM96" i="9" s="1"/>
  <c r="AM97" i="9" s="1"/>
  <c r="AM98" i="9" s="1"/>
  <c r="AM99" i="9" s="1"/>
  <c r="AM100" i="9" s="1"/>
  <c r="AM101" i="9" s="1"/>
  <c r="AM102" i="9" s="1"/>
  <c r="AM103" i="9" s="1"/>
  <c r="AM104" i="9" s="1"/>
  <c r="AM105" i="9" s="1"/>
  <c r="AM106" i="9" s="1"/>
  <c r="AM107" i="9" s="1"/>
  <c r="AM108" i="9" s="1"/>
  <c r="AM109" i="9" s="1"/>
  <c r="AM110" i="9" s="1"/>
  <c r="AM111" i="9" s="1"/>
  <c r="AM112" i="9" s="1"/>
  <c r="AM113" i="9" s="1"/>
  <c r="AM114" i="9" s="1"/>
  <c r="AM115" i="9" s="1"/>
  <c r="AM116" i="9" s="1"/>
  <c r="AM117" i="9" s="1"/>
  <c r="AM118" i="9" s="1"/>
  <c r="AM119" i="9" s="1"/>
  <c r="AM120" i="9" s="1"/>
  <c r="AM121" i="9" s="1"/>
  <c r="AM122" i="9" s="1"/>
  <c r="AM123" i="9" s="1"/>
  <c r="AM124" i="9" s="1"/>
  <c r="AM125" i="9" s="1"/>
  <c r="AM126" i="9" s="1"/>
  <c r="AM127" i="9" s="1"/>
  <c r="AM128" i="9" s="1"/>
  <c r="AM129" i="9" s="1"/>
  <c r="AM130" i="9" s="1"/>
  <c r="AM131" i="9" s="1"/>
  <c r="AM132" i="9" s="1"/>
  <c r="AM133" i="9" s="1"/>
  <c r="AM134" i="9" s="1"/>
  <c r="AM135" i="9" s="1"/>
  <c r="AM136" i="9" s="1"/>
  <c r="AM137" i="9" s="1"/>
  <c r="AM138" i="9" s="1"/>
  <c r="AM139" i="9" s="1"/>
  <c r="AM140" i="9" s="1"/>
  <c r="AM141" i="9" s="1"/>
  <c r="AM142" i="9" s="1"/>
  <c r="AM143" i="9" s="1"/>
  <c r="AM144" i="9" s="1"/>
  <c r="AM145" i="9" s="1"/>
  <c r="AM146" i="9" s="1"/>
  <c r="AM147" i="9" s="1"/>
  <c r="AM148" i="9" s="1"/>
  <c r="AM149" i="9" s="1"/>
  <c r="AM150" i="9" s="1"/>
  <c r="AM151" i="9" s="1"/>
  <c r="AM152" i="9" s="1"/>
  <c r="AM153" i="9" s="1"/>
  <c r="AM154" i="9" s="1"/>
  <c r="AM155" i="9" s="1"/>
  <c r="AM156" i="9" s="1"/>
  <c r="AM157" i="9" s="1"/>
  <c r="AM158" i="9" s="1"/>
  <c r="AM159" i="9" s="1"/>
  <c r="AM160" i="9" s="1"/>
  <c r="AM161" i="9" s="1"/>
  <c r="AM162" i="9" s="1"/>
  <c r="AM163" i="9" s="1"/>
  <c r="AM164" i="9" s="1"/>
  <c r="AM165" i="9" s="1"/>
  <c r="AM166" i="9" s="1"/>
  <c r="AM167" i="9" s="1"/>
  <c r="AM168" i="9" s="1"/>
  <c r="AM169" i="9" s="1"/>
  <c r="AM170" i="9" s="1"/>
  <c r="AM171" i="9" s="1"/>
  <c r="AM172" i="9" s="1"/>
  <c r="AM173" i="9" s="1"/>
  <c r="AM174" i="9" s="1"/>
  <c r="AM175" i="9" s="1"/>
  <c r="AM176" i="9" s="1"/>
  <c r="AM177" i="9" s="1"/>
  <c r="AM178" i="9" s="1"/>
  <c r="AM179" i="9" s="1"/>
  <c r="AM180" i="9" s="1"/>
  <c r="AM181" i="9" s="1"/>
  <c r="AM182" i="9" s="1"/>
  <c r="AM183" i="9" s="1"/>
  <c r="AM184" i="9" s="1"/>
  <c r="AM185" i="9" s="1"/>
  <c r="AM186" i="9" s="1"/>
  <c r="AM187" i="9" s="1"/>
  <c r="AM188" i="9" s="1"/>
  <c r="AM189" i="9" s="1"/>
  <c r="AM190" i="9" s="1"/>
  <c r="AM191" i="9" s="1"/>
  <c r="AM192" i="9" s="1"/>
  <c r="AM193" i="9" s="1"/>
  <c r="AM194" i="9" s="1"/>
  <c r="AM195" i="9" s="1"/>
  <c r="AM196" i="9" s="1"/>
  <c r="AM197" i="9" s="1"/>
  <c r="AM198" i="9" s="1"/>
  <c r="AM199" i="9" s="1"/>
  <c r="AM200" i="9" s="1"/>
  <c r="AM201" i="9" s="1"/>
  <c r="AM202" i="9" s="1"/>
  <c r="AM203" i="9" s="1"/>
  <c r="AM204" i="9" s="1"/>
  <c r="AM205" i="9" s="1"/>
  <c r="AM206" i="9" s="1"/>
  <c r="AM207" i="9" s="1"/>
  <c r="AM208" i="9" s="1"/>
  <c r="AM209" i="9" s="1"/>
  <c r="AM210" i="9" s="1"/>
  <c r="AM211" i="9" s="1"/>
  <c r="AM212" i="9" s="1"/>
  <c r="AM213" i="9" s="1"/>
  <c r="AM214" i="9" s="1"/>
  <c r="AM215" i="9" s="1"/>
  <c r="AM216" i="9" s="1"/>
  <c r="AM217" i="9" s="1"/>
  <c r="AM218" i="9" s="1"/>
  <c r="AM219" i="9" s="1"/>
  <c r="AM220" i="9" s="1"/>
  <c r="AM221" i="9" s="1"/>
  <c r="AM222" i="9" s="1"/>
  <c r="AM223" i="9" s="1"/>
  <c r="AM224" i="9" s="1"/>
  <c r="AM225" i="9" s="1"/>
  <c r="AM226" i="9" s="1"/>
  <c r="AM227" i="9" s="1"/>
  <c r="AM228" i="9" s="1"/>
  <c r="AM229" i="9" s="1"/>
  <c r="AM230" i="9" s="1"/>
  <c r="AM231" i="9" s="1"/>
  <c r="AM232" i="9" s="1"/>
  <c r="AM233" i="9" s="1"/>
  <c r="AM234" i="9" s="1"/>
  <c r="AM235" i="9" s="1"/>
  <c r="AM236" i="9" s="1"/>
  <c r="AM237" i="9" s="1"/>
  <c r="AM238" i="9" s="1"/>
  <c r="AM239" i="9" s="1"/>
  <c r="AM240" i="9" s="1"/>
  <c r="AM241" i="9" s="1"/>
  <c r="AM242" i="9" s="1"/>
  <c r="AM243" i="9" s="1"/>
  <c r="AM244" i="9" s="1"/>
  <c r="AM245" i="9" s="1"/>
  <c r="AM246" i="9" s="1"/>
  <c r="AM247" i="9" s="1"/>
  <c r="AM248" i="9" s="1"/>
  <c r="AM249" i="9" s="1"/>
  <c r="AM250" i="9" s="1"/>
  <c r="AM251" i="9" s="1"/>
  <c r="AM252" i="9" s="1"/>
  <c r="AM253" i="9" s="1"/>
  <c r="AM254" i="9" s="1"/>
  <c r="AM255" i="9" s="1"/>
  <c r="AM256" i="9" s="1"/>
  <c r="AM257" i="9" s="1"/>
  <c r="AM258" i="9" s="1"/>
  <c r="AM259" i="9" s="1"/>
  <c r="AM260" i="9" s="1"/>
  <c r="AM261" i="9" s="1"/>
  <c r="AM262" i="9" s="1"/>
  <c r="AM263" i="9" s="1"/>
  <c r="AM264" i="9" s="1"/>
  <c r="AM265" i="9" s="1"/>
  <c r="AM266" i="9" s="1"/>
  <c r="AM267" i="9" s="1"/>
  <c r="AM268" i="9" s="1"/>
  <c r="AM269" i="9" s="1"/>
  <c r="AM270" i="9" s="1"/>
  <c r="AM271" i="9" s="1"/>
  <c r="AM272" i="9" s="1"/>
  <c r="AM273" i="9" s="1"/>
  <c r="AM274" i="9" s="1"/>
  <c r="AM275" i="9" s="1"/>
  <c r="AM276" i="9" s="1"/>
  <c r="AM277" i="9" s="1"/>
  <c r="AM278" i="9" s="1"/>
  <c r="AM279" i="9" s="1"/>
  <c r="AM280" i="9" s="1"/>
  <c r="AM281" i="9" s="1"/>
  <c r="AM282" i="9" s="1"/>
  <c r="AM283" i="9" s="1"/>
  <c r="AM284" i="9" s="1"/>
  <c r="AM285" i="9" s="1"/>
  <c r="AM286" i="9" s="1"/>
  <c r="AM287" i="9" s="1"/>
  <c r="AM288" i="9" s="1"/>
  <c r="AM289" i="9" s="1"/>
  <c r="AM290" i="9" s="1"/>
  <c r="AM291" i="9" s="1"/>
  <c r="AM292" i="9" s="1"/>
  <c r="AM293" i="9" s="1"/>
  <c r="AM294" i="9" s="1"/>
  <c r="AM295" i="9" s="1"/>
  <c r="AM296" i="9" s="1"/>
  <c r="AM297" i="9" s="1"/>
  <c r="AM298" i="9" s="1"/>
  <c r="AM299" i="9" s="1"/>
  <c r="AM300" i="9" s="1"/>
  <c r="AM301" i="9" s="1"/>
  <c r="AM302" i="9" s="1"/>
  <c r="AM303" i="9" s="1"/>
  <c r="AM304" i="9" s="1"/>
  <c r="AM305" i="9" s="1"/>
  <c r="AM306" i="9" s="1"/>
  <c r="AM307" i="9" s="1"/>
  <c r="AM308" i="9" s="1"/>
  <c r="AM309" i="9" s="1"/>
  <c r="AM310" i="9" s="1"/>
  <c r="AM311" i="9" s="1"/>
  <c r="AM312" i="9" s="1"/>
  <c r="AM313" i="9" s="1"/>
  <c r="AM314" i="9" s="1"/>
  <c r="AM315" i="9" s="1"/>
  <c r="AM316" i="9" s="1"/>
  <c r="AM317" i="9" s="1"/>
  <c r="AM318" i="9" s="1"/>
  <c r="AM319" i="9" s="1"/>
  <c r="AM320" i="9" s="1"/>
  <c r="AM321" i="9" s="1"/>
  <c r="AM322" i="9" s="1"/>
  <c r="AM323" i="9" s="1"/>
  <c r="AM324" i="9" s="1"/>
  <c r="AM325" i="9" s="1"/>
  <c r="AM326" i="9" s="1"/>
  <c r="AM327" i="9" s="1"/>
  <c r="AM328" i="9" s="1"/>
  <c r="AM329" i="9" s="1"/>
  <c r="AM330" i="9" s="1"/>
  <c r="AM331" i="9" s="1"/>
  <c r="AM332" i="9" s="1"/>
  <c r="AM333" i="9" s="1"/>
  <c r="AM334" i="9" s="1"/>
  <c r="AM335" i="9" s="1"/>
  <c r="AM336" i="9" s="1"/>
  <c r="AM337" i="9" s="1"/>
  <c r="AM338" i="9" s="1"/>
  <c r="AM339" i="9" s="1"/>
  <c r="AM340" i="9" s="1"/>
  <c r="AM341" i="9" s="1"/>
  <c r="AM342" i="9" s="1"/>
  <c r="AM343" i="9" s="1"/>
  <c r="AM344" i="9" s="1"/>
  <c r="AM345" i="9" s="1"/>
  <c r="AM346" i="9" s="1"/>
  <c r="AM347" i="9" s="1"/>
  <c r="AM348" i="9" s="1"/>
  <c r="AM349" i="9" s="1"/>
  <c r="AM350" i="9" s="1"/>
  <c r="AM351" i="9" s="1"/>
  <c r="AM4" i="9"/>
  <c r="AM3" i="9"/>
  <c r="A2246" i="4" l="1"/>
  <c r="A2245" i="4"/>
  <c r="A2244" i="4"/>
  <c r="A2243" i="4"/>
  <c r="A2242" i="4"/>
  <c r="A5" i="4"/>
  <c r="A3" i="4"/>
  <c r="A4" i="4"/>
  <c r="B69" i="10"/>
  <c r="H73" i="10"/>
  <c r="H72" i="10"/>
  <c r="H71" i="10"/>
  <c r="H70" i="10"/>
  <c r="H69" i="10"/>
  <c r="H68" i="10"/>
  <c r="H67" i="10"/>
  <c r="L67" i="10" s="1"/>
  <c r="H66" i="10"/>
  <c r="L66" i="10" s="1"/>
  <c r="H65" i="10"/>
  <c r="L65" i="10" s="1"/>
  <c r="H64" i="10"/>
  <c r="L64" i="10" s="1"/>
  <c r="H63" i="10"/>
  <c r="L63" i="10" s="1"/>
  <c r="H62" i="10"/>
  <c r="L62" i="10" s="1"/>
  <c r="H61" i="10"/>
  <c r="H60" i="10"/>
  <c r="H59" i="10"/>
  <c r="H58" i="10"/>
  <c r="H57" i="10"/>
  <c r="H56" i="10"/>
  <c r="H55" i="10"/>
  <c r="L55" i="10" s="1"/>
  <c r="H54" i="10"/>
  <c r="H53" i="10"/>
  <c r="L53" i="10" s="1"/>
  <c r="H52" i="10"/>
  <c r="L52" i="10" s="1"/>
  <c r="H51" i="10"/>
  <c r="L51" i="10" s="1"/>
  <c r="H50" i="10"/>
  <c r="L50" i="10" s="1"/>
  <c r="H49" i="10"/>
  <c r="H48" i="10"/>
  <c r="H47" i="10"/>
  <c r="H46" i="10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L31" i="10" s="1"/>
  <c r="H30" i="10"/>
  <c r="L30" i="10" s="1"/>
  <c r="H29" i="10"/>
  <c r="L29" i="10" s="1"/>
  <c r="H28" i="10"/>
  <c r="L28" i="10" s="1"/>
  <c r="H27" i="10"/>
  <c r="L27" i="10" s="1"/>
  <c r="H26" i="10"/>
  <c r="L26" i="10" s="1"/>
  <c r="H25" i="10"/>
  <c r="H24" i="10"/>
  <c r="H23" i="10"/>
  <c r="H22" i="10"/>
  <c r="H21" i="10"/>
  <c r="H20" i="10"/>
  <c r="H19" i="10"/>
  <c r="L19" i="10" s="1"/>
  <c r="H18" i="10"/>
  <c r="L18" i="10" s="1"/>
  <c r="H17" i="10"/>
  <c r="L17" i="10" s="1"/>
  <c r="H16" i="10"/>
  <c r="L16" i="10" s="1"/>
  <c r="H15" i="10"/>
  <c r="L15" i="10" s="1"/>
  <c r="H14" i="10"/>
  <c r="L14" i="10" s="1"/>
  <c r="H13" i="10"/>
  <c r="H12" i="10"/>
  <c r="H11" i="10"/>
  <c r="H10" i="10"/>
  <c r="H9" i="10"/>
  <c r="H8" i="10"/>
  <c r="H7" i="10"/>
  <c r="L7" i="10" s="1"/>
  <c r="H6" i="10"/>
  <c r="L6" i="10" s="1"/>
  <c r="H5" i="10"/>
  <c r="L73" i="10"/>
  <c r="L72" i="10"/>
  <c r="L71" i="10"/>
  <c r="L70" i="10"/>
  <c r="L69" i="10"/>
  <c r="L68" i="10"/>
  <c r="L61" i="10"/>
  <c r="L60" i="10"/>
  <c r="L59" i="10"/>
  <c r="L58" i="10"/>
  <c r="L57" i="10"/>
  <c r="L56" i="10"/>
  <c r="L54" i="10"/>
  <c r="L49" i="10"/>
  <c r="L48" i="10"/>
  <c r="L47" i="10"/>
  <c r="L46" i="10"/>
  <c r="L45" i="10"/>
  <c r="L44" i="10"/>
  <c r="L40" i="10"/>
  <c r="L39" i="10"/>
  <c r="L38" i="10"/>
  <c r="L37" i="10"/>
  <c r="L36" i="10"/>
  <c r="L35" i="10"/>
  <c r="L34" i="10"/>
  <c r="L33" i="10"/>
  <c r="L32" i="10"/>
  <c r="L25" i="10"/>
  <c r="L24" i="10"/>
  <c r="L23" i="10"/>
  <c r="L22" i="10"/>
  <c r="L21" i="10"/>
  <c r="L20" i="10"/>
  <c r="L13" i="10"/>
  <c r="L12" i="10"/>
  <c r="L11" i="10"/>
  <c r="L10" i="10"/>
  <c r="L9" i="10"/>
  <c r="L8" i="10"/>
  <c r="L5" i="10"/>
  <c r="L4" i="10"/>
  <c r="B61" i="10"/>
  <c r="H4" i="10"/>
  <c r="B68" i="10"/>
  <c r="F67" i="10"/>
  <c r="B67" i="10"/>
  <c r="F66" i="10"/>
  <c r="B66" i="10"/>
  <c r="F65" i="10"/>
  <c r="B65" i="10"/>
  <c r="B64" i="10"/>
  <c r="F63" i="10"/>
  <c r="B63" i="10"/>
  <c r="F61" i="10"/>
  <c r="F60" i="10"/>
  <c r="B60" i="10"/>
  <c r="F59" i="10"/>
  <c r="B59" i="10"/>
  <c r="B58" i="10"/>
  <c r="F56" i="10"/>
  <c r="B56" i="10"/>
  <c r="B55" i="10"/>
  <c r="F53" i="10"/>
  <c r="B53" i="10"/>
  <c r="F52" i="10"/>
  <c r="B52" i="10"/>
  <c r="F51" i="10"/>
  <c r="B51" i="10"/>
  <c r="F50" i="10"/>
  <c r="B50" i="10"/>
  <c r="F46" i="10"/>
  <c r="F17" i="10"/>
  <c r="B4" i="10"/>
  <c r="B34" i="10"/>
  <c r="B33" i="10"/>
  <c r="B32" i="10"/>
  <c r="B31" i="10"/>
  <c r="B30" i="10"/>
  <c r="B29" i="10"/>
  <c r="B28" i="10"/>
  <c r="B27" i="10"/>
  <c r="B26" i="10"/>
  <c r="B25" i="10"/>
  <c r="B24" i="10"/>
  <c r="B22" i="10"/>
  <c r="B21" i="10"/>
  <c r="B23" i="10"/>
  <c r="Y351" i="9"/>
  <c r="Y349" i="9"/>
  <c r="Y348" i="9"/>
  <c r="Y347" i="9"/>
  <c r="Y346" i="9"/>
  <c r="Y345" i="9"/>
  <c r="Y344" i="9"/>
  <c r="Y343" i="9"/>
  <c r="Y342" i="9"/>
  <c r="Y341" i="9"/>
  <c r="Y340" i="9"/>
  <c r="Y339" i="9"/>
  <c r="N2" i="9"/>
  <c r="F28" i="10"/>
  <c r="F27" i="10"/>
  <c r="F26" i="10"/>
  <c r="F25" i="10"/>
  <c r="F24" i="10"/>
  <c r="F23" i="10"/>
  <c r="F22" i="10"/>
  <c r="F21" i="10"/>
  <c r="F16" i="10"/>
  <c r="Z1490" i="1"/>
  <c r="W1490" i="1"/>
  <c r="X1490" i="1" s="1"/>
  <c r="P1490" i="1"/>
  <c r="W1758" i="1"/>
  <c r="X1758" i="1" s="1"/>
  <c r="W1757" i="1"/>
  <c r="X1757" i="1" s="1"/>
  <c r="W1756" i="1"/>
  <c r="X1756" i="1" s="1"/>
  <c r="W1718" i="1"/>
  <c r="X1718" i="1" s="1"/>
  <c r="W1716" i="1"/>
  <c r="X1716" i="1" s="1"/>
  <c r="W1712" i="1"/>
  <c r="X1712" i="1" s="1"/>
  <c r="W1711" i="1"/>
  <c r="X1711" i="1" s="1"/>
  <c r="W1710" i="1"/>
  <c r="X1710" i="1" s="1"/>
  <c r="W1674" i="1"/>
  <c r="X1674" i="1" s="1"/>
  <c r="Z1660" i="1"/>
  <c r="W1660" i="1"/>
  <c r="X1660" i="1" s="1"/>
  <c r="P1660" i="1"/>
  <c r="Z1642" i="1"/>
  <c r="W1642" i="1"/>
  <c r="X1642" i="1" s="1"/>
  <c r="P1642" i="1"/>
  <c r="W1612" i="1"/>
  <c r="X1612" i="1" s="1"/>
  <c r="Z1603" i="1"/>
  <c r="W1603" i="1"/>
  <c r="X1603" i="1" s="1"/>
  <c r="P1603" i="1"/>
  <c r="W1601" i="1"/>
  <c r="X1601" i="1" s="1"/>
  <c r="Z1573" i="1"/>
  <c r="W1573" i="1"/>
  <c r="X1573" i="1" s="1"/>
  <c r="P1573" i="1"/>
  <c r="Z1568" i="1"/>
  <c r="W1568" i="1"/>
  <c r="X1568" i="1" s="1"/>
  <c r="P1568" i="1"/>
  <c r="Z1525" i="1"/>
  <c r="W1525" i="1"/>
  <c r="X1525" i="1" s="1"/>
  <c r="P1525" i="1"/>
  <c r="Z1528" i="1"/>
  <c r="W1528" i="1"/>
  <c r="X1528" i="1" s="1"/>
  <c r="P1528" i="1"/>
  <c r="W1483" i="1"/>
  <c r="X1483" i="1" s="1"/>
  <c r="Z1460" i="1"/>
  <c r="W1460" i="1"/>
  <c r="X1460" i="1" s="1"/>
  <c r="P1460" i="1"/>
  <c r="Z1458" i="1"/>
  <c r="W1458" i="1"/>
  <c r="X1458" i="1" s="1"/>
  <c r="P1458" i="1"/>
  <c r="W1178" i="1"/>
  <c r="X1178" i="1" s="1"/>
  <c r="W1177" i="1"/>
  <c r="X1177" i="1" s="1"/>
  <c r="W1176" i="1"/>
  <c r="X1176" i="1" s="1"/>
  <c r="W1175" i="1"/>
  <c r="X1175" i="1" s="1"/>
  <c r="W1174" i="1"/>
  <c r="X1174" i="1" s="1"/>
  <c r="W1173" i="1"/>
  <c r="X1173" i="1" s="1"/>
  <c r="W1172" i="1"/>
  <c r="X1172" i="1" s="1"/>
  <c r="W1171" i="1"/>
  <c r="X1171" i="1" s="1"/>
  <c r="W1170" i="1"/>
  <c r="X1170" i="1" s="1"/>
  <c r="W1169" i="1"/>
  <c r="X1169" i="1" s="1"/>
  <c r="W1168" i="1"/>
  <c r="X1168" i="1" s="1"/>
  <c r="W1167" i="1"/>
  <c r="X1167" i="1" s="1"/>
  <c r="W1166" i="1"/>
  <c r="X1166" i="1" s="1"/>
  <c r="W1165" i="1"/>
  <c r="X1165" i="1" s="1"/>
  <c r="W1164" i="1"/>
  <c r="X1164" i="1" s="1"/>
  <c r="W1163" i="1"/>
  <c r="X1163" i="1" s="1"/>
  <c r="W1162" i="1"/>
  <c r="X1162" i="1" s="1"/>
  <c r="W1161" i="1"/>
  <c r="X1161" i="1" s="1"/>
  <c r="W1060" i="1"/>
  <c r="X1060" i="1" s="1"/>
  <c r="W1057" i="1"/>
  <c r="X1057" i="1" s="1"/>
  <c r="W959" i="1"/>
  <c r="X959" i="1" s="1"/>
  <c r="W437" i="1"/>
  <c r="X437" i="1" s="1"/>
  <c r="W436" i="1"/>
  <c r="X436" i="1" s="1"/>
  <c r="W435" i="1"/>
  <c r="X435" i="1" s="1"/>
  <c r="W434" i="1"/>
  <c r="X434" i="1" s="1"/>
  <c r="W433" i="1"/>
  <c r="X433" i="1" s="1"/>
  <c r="W432" i="1"/>
  <c r="X432" i="1" s="1"/>
  <c r="W431" i="1"/>
  <c r="X431" i="1" s="1"/>
  <c r="W430" i="1"/>
  <c r="X430" i="1" s="1"/>
  <c r="Z429" i="1"/>
  <c r="W429" i="1"/>
  <c r="X429" i="1" s="1"/>
  <c r="P429" i="1"/>
  <c r="Z428" i="1"/>
  <c r="W428" i="1"/>
  <c r="X428" i="1" s="1"/>
  <c r="P428" i="1"/>
  <c r="Z427" i="1"/>
  <c r="W427" i="1"/>
  <c r="X427" i="1" s="1"/>
  <c r="P427" i="1"/>
  <c r="Z426" i="1"/>
  <c r="W426" i="1"/>
  <c r="X426" i="1" s="1"/>
  <c r="P426" i="1"/>
  <c r="Z425" i="1"/>
  <c r="W425" i="1"/>
  <c r="X425" i="1" s="1"/>
  <c r="P425" i="1"/>
  <c r="Z424" i="1"/>
  <c r="W424" i="1"/>
  <c r="X424" i="1" s="1"/>
  <c r="P424" i="1"/>
  <c r="Z423" i="1"/>
  <c r="W423" i="1"/>
  <c r="X423" i="1" s="1"/>
  <c r="P423" i="1"/>
  <c r="Z422" i="1"/>
  <c r="W422" i="1"/>
  <c r="X422" i="1" s="1"/>
  <c r="P422" i="1"/>
  <c r="Z421" i="1"/>
  <c r="W421" i="1"/>
  <c r="X421" i="1" s="1"/>
  <c r="P421" i="1"/>
  <c r="Z420" i="1"/>
  <c r="W420" i="1"/>
  <c r="X420" i="1" s="1"/>
  <c r="P420" i="1"/>
  <c r="Z419" i="1"/>
  <c r="W419" i="1"/>
  <c r="X419" i="1" s="1"/>
  <c r="P419" i="1"/>
  <c r="Z418" i="1"/>
  <c r="W418" i="1"/>
  <c r="X418" i="1" s="1"/>
  <c r="P418" i="1"/>
  <c r="Z417" i="1"/>
  <c r="W417" i="1"/>
  <c r="X417" i="1" s="1"/>
  <c r="P417" i="1"/>
  <c r="Z416" i="1"/>
  <c r="W416" i="1"/>
  <c r="X416" i="1" s="1"/>
  <c r="P416" i="1"/>
  <c r="Z415" i="1"/>
  <c r="X415" i="1"/>
  <c r="W415" i="1"/>
  <c r="P415" i="1"/>
  <c r="Z414" i="1"/>
  <c r="W414" i="1"/>
  <c r="X414" i="1" s="1"/>
  <c r="P414" i="1"/>
  <c r="Z413" i="1"/>
  <c r="W413" i="1"/>
  <c r="X413" i="1" s="1"/>
  <c r="P413" i="1"/>
  <c r="Z412" i="1"/>
  <c r="W412" i="1"/>
  <c r="X412" i="1" s="1"/>
  <c r="P412" i="1"/>
  <c r="Z411" i="1"/>
  <c r="W411" i="1"/>
  <c r="X411" i="1" s="1"/>
  <c r="P411" i="1"/>
  <c r="Z410" i="1"/>
  <c r="W410" i="1"/>
  <c r="X410" i="1" s="1"/>
  <c r="P410" i="1"/>
  <c r="Z409" i="1"/>
  <c r="W409" i="1"/>
  <c r="X409" i="1" s="1"/>
  <c r="P409" i="1"/>
  <c r="Z408" i="1"/>
  <c r="W408" i="1"/>
  <c r="X408" i="1" s="1"/>
  <c r="P408" i="1"/>
  <c r="Z407" i="1"/>
  <c r="W407" i="1"/>
  <c r="X407" i="1" s="1"/>
  <c r="P407" i="1"/>
  <c r="Z132" i="1"/>
  <c r="W132" i="1"/>
  <c r="X132" i="1" s="1"/>
  <c r="P132" i="1"/>
  <c r="Z131" i="1"/>
  <c r="W131" i="1"/>
  <c r="X131" i="1" s="1"/>
  <c r="P131" i="1"/>
  <c r="Z130" i="1"/>
  <c r="W130" i="1"/>
  <c r="X130" i="1" s="1"/>
  <c r="P130" i="1"/>
  <c r="Z129" i="1"/>
  <c r="W129" i="1"/>
  <c r="X129" i="1" s="1"/>
  <c r="P129" i="1"/>
  <c r="Z128" i="1"/>
  <c r="W128" i="1"/>
  <c r="X128" i="1" s="1"/>
  <c r="P128" i="1"/>
  <c r="Z127" i="1"/>
  <c r="W127" i="1"/>
  <c r="X127" i="1" s="1"/>
  <c r="P127" i="1"/>
  <c r="Z126" i="1"/>
  <c r="W126" i="1"/>
  <c r="X126" i="1" s="1"/>
  <c r="P126" i="1"/>
  <c r="Z125" i="1"/>
  <c r="W125" i="1"/>
  <c r="X125" i="1" s="1"/>
  <c r="P125" i="1"/>
  <c r="Z124" i="1"/>
  <c r="W124" i="1"/>
  <c r="X124" i="1" s="1"/>
  <c r="P124" i="1"/>
  <c r="Z123" i="1"/>
  <c r="W123" i="1"/>
  <c r="X123" i="1" s="1"/>
  <c r="P123" i="1"/>
  <c r="Z122" i="1"/>
  <c r="W122" i="1"/>
  <c r="X122" i="1" s="1"/>
  <c r="P122" i="1"/>
  <c r="Z121" i="1"/>
  <c r="W121" i="1"/>
  <c r="X121" i="1" s="1"/>
  <c r="P121" i="1"/>
  <c r="Z120" i="1"/>
  <c r="W120" i="1"/>
  <c r="X120" i="1" s="1"/>
  <c r="P120" i="1"/>
  <c r="Z118" i="1"/>
  <c r="W118" i="1"/>
  <c r="X118" i="1" s="1"/>
  <c r="P118" i="1"/>
  <c r="Z106" i="1"/>
  <c r="W106" i="1"/>
  <c r="X106" i="1" s="1"/>
  <c r="P106" i="1"/>
  <c r="Z82" i="1"/>
  <c r="W82" i="1"/>
  <c r="X82" i="1" s="1"/>
  <c r="P82" i="1"/>
  <c r="Z75" i="1"/>
  <c r="W75" i="1"/>
  <c r="X75" i="1" s="1"/>
  <c r="P75" i="1"/>
  <c r="Z71" i="1"/>
  <c r="W71" i="1"/>
  <c r="X71" i="1" s="1"/>
  <c r="P71" i="1"/>
  <c r="Z62" i="1"/>
  <c r="W62" i="1"/>
  <c r="X62" i="1" s="1"/>
  <c r="P62" i="1"/>
  <c r="Z61" i="1"/>
  <c r="W61" i="1"/>
  <c r="X61" i="1" s="1"/>
  <c r="P61" i="1"/>
  <c r="Z55" i="1"/>
  <c r="W55" i="1"/>
  <c r="X55" i="1" s="1"/>
  <c r="P55" i="1"/>
  <c r="Z54" i="1"/>
  <c r="W54" i="1"/>
  <c r="X54" i="1" s="1"/>
  <c r="P54" i="1"/>
  <c r="Z1572" i="1"/>
  <c r="W1572" i="1"/>
  <c r="X1572" i="1" s="1"/>
  <c r="P1572" i="1"/>
  <c r="Z43" i="1"/>
  <c r="W43" i="1"/>
  <c r="X43" i="1" s="1"/>
  <c r="P43" i="1"/>
  <c r="P25" i="1"/>
  <c r="W25" i="1"/>
  <c r="X25" i="1" s="1"/>
  <c r="Z25" i="1"/>
  <c r="W1430" i="1"/>
  <c r="X1430" i="1" s="1"/>
  <c r="Z1430" i="1"/>
  <c r="Z1911" i="1"/>
  <c r="X1911" i="1"/>
  <c r="W1911" i="1"/>
  <c r="P1911" i="1"/>
  <c r="Z1910" i="1"/>
  <c r="X1910" i="1"/>
  <c r="W1910" i="1"/>
  <c r="P1910" i="1"/>
  <c r="AD1163" i="1" l="1"/>
  <c r="AD421" i="1"/>
  <c r="AD75" i="1"/>
  <c r="AD1175" i="1"/>
  <c r="AD1174" i="1"/>
  <c r="AD25" i="1"/>
  <c r="AD409" i="1"/>
  <c r="AD431" i="1"/>
  <c r="AD420" i="1"/>
  <c r="AD132" i="1"/>
  <c r="AD1490" i="1"/>
  <c r="AD424" i="1"/>
  <c r="AD1166" i="1"/>
  <c r="AD418" i="1"/>
  <c r="AD432" i="1"/>
  <c r="AD1660" i="1"/>
  <c r="AD118" i="1"/>
  <c r="AD1573" i="1"/>
  <c r="AD55" i="1"/>
  <c r="AD413" i="1"/>
  <c r="AD1460" i="1"/>
  <c r="AD427" i="1"/>
  <c r="AD123" i="1"/>
  <c r="AD434" i="1"/>
  <c r="AD1176" i="1"/>
  <c r="AD1601" i="1"/>
  <c r="AD1710" i="1"/>
  <c r="AD1483" i="1"/>
  <c r="AD414" i="1"/>
  <c r="AD435" i="1"/>
  <c r="AD1060" i="1"/>
  <c r="AD1167" i="1"/>
  <c r="AD1177" i="1"/>
  <c r="AD1528" i="1"/>
  <c r="AD1711" i="1"/>
  <c r="AD1674" i="1"/>
  <c r="AD82" i="1"/>
  <c r="AD436" i="1"/>
  <c r="AD1178" i="1"/>
  <c r="AD1603" i="1"/>
  <c r="AD1712" i="1"/>
  <c r="AD433" i="1"/>
  <c r="AD120" i="1"/>
  <c r="AD411" i="1"/>
  <c r="AD1164" i="1"/>
  <c r="AD126" i="1"/>
  <c r="AD43" i="1"/>
  <c r="AD124" i="1"/>
  <c r="AD437" i="1"/>
  <c r="AD1716" i="1"/>
  <c r="AD1572" i="1"/>
  <c r="AD62" i="1"/>
  <c r="AD121" i="1"/>
  <c r="AD422" i="1"/>
  <c r="AD1161" i="1"/>
  <c r="AD1169" i="1"/>
  <c r="AD1525" i="1"/>
  <c r="AD1612" i="1"/>
  <c r="AD1718" i="1"/>
  <c r="AD407" i="1"/>
  <c r="AD106" i="1"/>
  <c r="AD408" i="1"/>
  <c r="AD426" i="1"/>
  <c r="AD959" i="1"/>
  <c r="AD1170" i="1"/>
  <c r="AD1458" i="1"/>
  <c r="AD1756" i="1"/>
  <c r="AD417" i="1"/>
  <c r="AD1910" i="1"/>
  <c r="AD127" i="1"/>
  <c r="AD1911" i="1"/>
  <c r="AD131" i="1"/>
  <c r="AD415" i="1"/>
  <c r="AD419" i="1"/>
  <c r="AD1171" i="1"/>
  <c r="AD1642" i="1"/>
  <c r="AD1757" i="1"/>
  <c r="AD428" i="1"/>
  <c r="AD425" i="1"/>
  <c r="AD1168" i="1"/>
  <c r="AD122" i="1"/>
  <c r="AD128" i="1"/>
  <c r="AD412" i="1"/>
  <c r="AD430" i="1"/>
  <c r="AD1165" i="1"/>
  <c r="AD1172" i="1"/>
  <c r="AD1568" i="1"/>
  <c r="AD1758" i="1"/>
  <c r="AD129" i="1"/>
  <c r="AD410" i="1"/>
  <c r="AD61" i="1"/>
  <c r="AD130" i="1"/>
  <c r="AD429" i="1"/>
  <c r="AD54" i="1"/>
  <c r="AD71" i="1"/>
  <c r="AD125" i="1"/>
  <c r="AD423" i="1"/>
  <c r="AD1057" i="1"/>
  <c r="AD1430" i="1"/>
  <c r="AD416" i="1"/>
  <c r="AD1162" i="1"/>
  <c r="AD1173" i="1"/>
  <c r="Z1855" i="1"/>
  <c r="W1855" i="1"/>
  <c r="X1855" i="1" s="1"/>
  <c r="P1855" i="1"/>
  <c r="A1855" i="1"/>
  <c r="Z2241" i="1"/>
  <c r="W2241" i="1"/>
  <c r="X2241" i="1" s="1"/>
  <c r="P2241" i="1"/>
  <c r="Z2240" i="1"/>
  <c r="W2240" i="1"/>
  <c r="X2240" i="1" s="1"/>
  <c r="P2240" i="1"/>
  <c r="Z2239" i="1"/>
  <c r="W2239" i="1"/>
  <c r="X2239" i="1" s="1"/>
  <c r="P2239" i="1"/>
  <c r="Z2238" i="1"/>
  <c r="W2238" i="1"/>
  <c r="X2238" i="1" s="1"/>
  <c r="P2238" i="1"/>
  <c r="W1499" i="1"/>
  <c r="X1499" i="1" s="1"/>
  <c r="Z2237" i="1"/>
  <c r="W2237" i="1"/>
  <c r="X2237" i="1" s="1"/>
  <c r="P2237" i="1"/>
  <c r="AD2238" i="1" l="1"/>
  <c r="AD1855" i="1"/>
  <c r="AD2239" i="1"/>
  <c r="AD1499" i="1"/>
  <c r="AD2241" i="1"/>
  <c r="AD2240" i="1"/>
  <c r="AD2237" i="1"/>
  <c r="B6" i="1" l="1"/>
  <c r="A6" i="1" s="1"/>
  <c r="A6" i="4" s="1"/>
  <c r="W1796" i="1"/>
  <c r="X1796" i="1" s="1"/>
  <c r="Z1908" i="1"/>
  <c r="W1908" i="1"/>
  <c r="X1908" i="1" s="1"/>
  <c r="W1907" i="1"/>
  <c r="X1907" i="1" s="1"/>
  <c r="P1908" i="1"/>
  <c r="Z1907" i="1"/>
  <c r="P1907" i="1"/>
  <c r="W1909" i="1"/>
  <c r="X1909" i="1" s="1"/>
  <c r="Z1965" i="1"/>
  <c r="W1965" i="1"/>
  <c r="X1965" i="1" s="1"/>
  <c r="P1965" i="1"/>
  <c r="Z1967" i="1"/>
  <c r="W1967" i="1"/>
  <c r="X1967" i="1" s="1"/>
  <c r="P1967" i="1"/>
  <c r="Z1969" i="1"/>
  <c r="W1969" i="1"/>
  <c r="X1969" i="1" s="1"/>
  <c r="W1968" i="1"/>
  <c r="X1968" i="1" s="1"/>
  <c r="P1969" i="1"/>
  <c r="Z1968" i="1"/>
  <c r="P1968" i="1"/>
  <c r="P1411" i="1"/>
  <c r="W1411" i="1"/>
  <c r="X1411" i="1" s="1"/>
  <c r="Z1411" i="1"/>
  <c r="Z1912" i="1"/>
  <c r="W1912" i="1"/>
  <c r="X1912" i="1" s="1"/>
  <c r="W1856" i="1"/>
  <c r="X1856" i="1" s="1"/>
  <c r="P1912" i="1"/>
  <c r="Z2236" i="1"/>
  <c r="W2236" i="1"/>
  <c r="X2236" i="1" s="1"/>
  <c r="W2235" i="1"/>
  <c r="X2235" i="1"/>
  <c r="W2234" i="1"/>
  <c r="X2234" i="1" s="1"/>
  <c r="P2236" i="1"/>
  <c r="Z2235" i="1"/>
  <c r="P2235" i="1"/>
  <c r="Z2234" i="1"/>
  <c r="P2234" i="1"/>
  <c r="Z2217" i="1"/>
  <c r="W2217" i="1"/>
  <c r="X2217" i="1" s="1"/>
  <c r="W1508" i="1"/>
  <c r="X1508" i="1" s="1"/>
  <c r="W1507" i="1"/>
  <c r="X1507" i="1" s="1"/>
  <c r="W2215" i="1"/>
  <c r="X2215" i="1" s="1"/>
  <c r="P2217" i="1"/>
  <c r="Z2233" i="1"/>
  <c r="W2233" i="1"/>
  <c r="X2233" i="1" s="1"/>
  <c r="W2232" i="1"/>
  <c r="X2232" i="1" s="1"/>
  <c r="W2231" i="1"/>
  <c r="X2231" i="1" s="1"/>
  <c r="W2230" i="1"/>
  <c r="X2230" i="1" s="1"/>
  <c r="W2229" i="1"/>
  <c r="X2229" i="1" s="1"/>
  <c r="W2228" i="1"/>
  <c r="X2228" i="1" s="1"/>
  <c r="P2233" i="1"/>
  <c r="Z2232" i="1"/>
  <c r="P2232" i="1"/>
  <c r="Z2231" i="1"/>
  <c r="P2231" i="1"/>
  <c r="Z2230" i="1"/>
  <c r="P2230" i="1"/>
  <c r="Z2229" i="1"/>
  <c r="P2229" i="1"/>
  <c r="Z2228" i="1"/>
  <c r="P2228" i="1"/>
  <c r="Z2227" i="1"/>
  <c r="W2227" i="1"/>
  <c r="X2227" i="1" s="1"/>
  <c r="P2227" i="1"/>
  <c r="Z2226" i="1"/>
  <c r="W2226" i="1"/>
  <c r="X2226" i="1" s="1"/>
  <c r="P2226" i="1"/>
  <c r="P2223" i="1"/>
  <c r="W2223" i="1"/>
  <c r="X2223" i="1" s="1"/>
  <c r="Z2223" i="1"/>
  <c r="P2224" i="1"/>
  <c r="W2224" i="1"/>
  <c r="X2224" i="1" s="1"/>
  <c r="Z2224" i="1"/>
  <c r="P2225" i="1"/>
  <c r="W2225" i="1"/>
  <c r="X2225" i="1" s="1"/>
  <c r="Z2225" i="1"/>
  <c r="Z1915" i="1"/>
  <c r="W1915" i="1"/>
  <c r="X1915" i="1" s="1"/>
  <c r="W1914" i="1"/>
  <c r="X1914" i="1" s="1"/>
  <c r="W1501" i="1"/>
  <c r="X1501" i="1" s="1"/>
  <c r="Z1914" i="1"/>
  <c r="W2222" i="1"/>
  <c r="X2222" i="1" s="1"/>
  <c r="Z1863" i="1"/>
  <c r="W1863" i="1"/>
  <c r="X1863" i="1" s="1"/>
  <c r="Z2222" i="1"/>
  <c r="P2222" i="1"/>
  <c r="Z2221" i="1"/>
  <c r="W2221" i="1"/>
  <c r="X2221" i="1" s="1"/>
  <c r="W2220" i="1"/>
  <c r="X2220" i="1" s="1"/>
  <c r="W2219" i="1"/>
  <c r="X2219" i="1" s="1"/>
  <c r="W2218" i="1"/>
  <c r="X2218" i="1" s="1"/>
  <c r="P2221" i="1"/>
  <c r="Z2220" i="1"/>
  <c r="P2220" i="1"/>
  <c r="Z2219" i="1"/>
  <c r="P2219" i="1"/>
  <c r="Z2218" i="1"/>
  <c r="P2218" i="1"/>
  <c r="W1578" i="1"/>
  <c r="X1578" i="1" s="1"/>
  <c r="W1500" i="1"/>
  <c r="X1500" i="1" s="1"/>
  <c r="W119" i="1"/>
  <c r="X119" i="1" s="1"/>
  <c r="W1690" i="1"/>
  <c r="X1690" i="1" s="1"/>
  <c r="P2216" i="1"/>
  <c r="W2216" i="1"/>
  <c r="X2216" i="1" s="1"/>
  <c r="W1865" i="1"/>
  <c r="X1865" i="1" s="1"/>
  <c r="W1888" i="1"/>
  <c r="X1888" i="1" s="1"/>
  <c r="W1980" i="1"/>
  <c r="X1980" i="1" s="1"/>
  <c r="Z2216" i="1"/>
  <c r="W89" i="1"/>
  <c r="X89" i="1"/>
  <c r="X87" i="1"/>
  <c r="W50" i="1"/>
  <c r="X50" i="1" s="1"/>
  <c r="W51" i="1"/>
  <c r="X51" i="1" s="1"/>
  <c r="W52" i="1"/>
  <c r="X52" i="1" s="1"/>
  <c r="W53" i="1"/>
  <c r="X53" i="1" s="1"/>
  <c r="W57" i="1"/>
  <c r="X57" i="1" s="1"/>
  <c r="W58" i="1"/>
  <c r="X58" i="1" s="1"/>
  <c r="W60" i="1"/>
  <c r="X60" i="1" s="1"/>
  <c r="X91" i="1"/>
  <c r="W549" i="1"/>
  <c r="X549" i="1" s="1"/>
  <c r="W1913" i="1"/>
  <c r="X1913" i="1" s="1"/>
  <c r="W2213" i="1"/>
  <c r="X2213" i="1" s="1"/>
  <c r="W2214" i="1"/>
  <c r="X2214" i="1" s="1"/>
  <c r="Z2215" i="1"/>
  <c r="X68" i="1"/>
  <c r="W96" i="1"/>
  <c r="X96" i="1" s="1"/>
  <c r="W97" i="1"/>
  <c r="X97" i="1" s="1"/>
  <c r="W1159" i="1"/>
  <c r="X1159" i="1" s="1"/>
  <c r="AC1159" i="1" s="1"/>
  <c r="W1474" i="1"/>
  <c r="X1474" i="1" s="1"/>
  <c r="W1480" i="1"/>
  <c r="X1480" i="1" s="1"/>
  <c r="W1509" i="1"/>
  <c r="X1509" i="1" s="1"/>
  <c r="W1552" i="1"/>
  <c r="X1552" i="1" s="1"/>
  <c r="W1586" i="1"/>
  <c r="X1586" i="1" s="1"/>
  <c r="P2215" i="1"/>
  <c r="Z2214" i="1"/>
  <c r="W2169" i="1"/>
  <c r="X2169" i="1" s="1"/>
  <c r="W2168" i="1"/>
  <c r="X2168" i="1" s="1"/>
  <c r="W2167" i="1"/>
  <c r="X2167" i="1" s="1"/>
  <c r="W2166" i="1"/>
  <c r="X2166" i="1" s="1"/>
  <c r="W2165" i="1"/>
  <c r="X2165" i="1" s="1"/>
  <c r="W2164" i="1"/>
  <c r="X2164" i="1" s="1"/>
  <c r="W2163" i="1"/>
  <c r="X2163" i="1" s="1"/>
  <c r="W2162" i="1"/>
  <c r="X2162" i="1" s="1"/>
  <c r="W2161" i="1"/>
  <c r="X2161" i="1" s="1"/>
  <c r="W2160" i="1"/>
  <c r="X2160" i="1" s="1"/>
  <c r="W2159" i="1"/>
  <c r="X2159" i="1" s="1"/>
  <c r="W2158" i="1"/>
  <c r="X2158" i="1" s="1"/>
  <c r="W2157" i="1"/>
  <c r="X2157" i="1" s="1"/>
  <c r="W2156" i="1"/>
  <c r="X2156" i="1" s="1"/>
  <c r="W2155" i="1"/>
  <c r="X2155" i="1" s="1"/>
  <c r="W2154" i="1"/>
  <c r="X2154" i="1" s="1"/>
  <c r="W2153" i="1"/>
  <c r="X2153" i="1" s="1"/>
  <c r="W2152" i="1"/>
  <c r="X2152" i="1" s="1"/>
  <c r="W2151" i="1"/>
  <c r="X2151" i="1" s="1"/>
  <c r="W2150" i="1"/>
  <c r="X2150" i="1" s="1"/>
  <c r="W2149" i="1"/>
  <c r="X2149" i="1" s="1"/>
  <c r="W2148" i="1"/>
  <c r="X2148" i="1" s="1"/>
  <c r="W2147" i="1"/>
  <c r="X2147" i="1" s="1"/>
  <c r="W2146" i="1"/>
  <c r="X2146" i="1" s="1"/>
  <c r="W2145" i="1"/>
  <c r="X2145" i="1" s="1"/>
  <c r="W2144" i="1"/>
  <c r="X2144" i="1" s="1"/>
  <c r="W2143" i="1"/>
  <c r="X2143" i="1" s="1"/>
  <c r="W2142" i="1"/>
  <c r="X2142" i="1" s="1"/>
  <c r="W2141" i="1"/>
  <c r="X2141" i="1" s="1"/>
  <c r="W2140" i="1"/>
  <c r="X2140" i="1" s="1"/>
  <c r="W2139" i="1"/>
  <c r="X2139" i="1" s="1"/>
  <c r="W2138" i="1"/>
  <c r="X2138" i="1" s="1"/>
  <c r="W2137" i="1"/>
  <c r="X2137" i="1" s="1"/>
  <c r="W2136" i="1"/>
  <c r="X2136" i="1" s="1"/>
  <c r="W2135" i="1"/>
  <c r="X2135" i="1" s="1"/>
  <c r="W1477" i="1"/>
  <c r="X1477" i="1" s="1"/>
  <c r="W482" i="1"/>
  <c r="X482" i="1" s="1"/>
  <c r="W483" i="1"/>
  <c r="X483" i="1" s="1"/>
  <c r="W484" i="1"/>
  <c r="X484" i="1" s="1"/>
  <c r="W485" i="1"/>
  <c r="X485" i="1" s="1"/>
  <c r="W2170" i="1"/>
  <c r="X2170" i="1" s="1"/>
  <c r="W2171" i="1"/>
  <c r="X2171" i="1" s="1"/>
  <c r="W2172" i="1"/>
  <c r="X2172" i="1" s="1"/>
  <c r="W2173" i="1"/>
  <c r="X2173" i="1" s="1"/>
  <c r="W2174" i="1"/>
  <c r="X2174" i="1" s="1"/>
  <c r="W2175" i="1"/>
  <c r="X2175" i="1" s="1"/>
  <c r="W2176" i="1"/>
  <c r="X2176" i="1" s="1"/>
  <c r="W2177" i="1"/>
  <c r="X2177" i="1" s="1"/>
  <c r="W2178" i="1"/>
  <c r="X2178" i="1" s="1"/>
  <c r="W2179" i="1"/>
  <c r="X2179" i="1" s="1"/>
  <c r="W2180" i="1"/>
  <c r="X2180" i="1" s="1"/>
  <c r="W2181" i="1"/>
  <c r="X2181" i="1" s="1"/>
  <c r="W2182" i="1"/>
  <c r="X2182" i="1" s="1"/>
  <c r="W2183" i="1"/>
  <c r="X2183" i="1" s="1"/>
  <c r="W2184" i="1"/>
  <c r="X2184" i="1" s="1"/>
  <c r="W2185" i="1"/>
  <c r="X2185" i="1" s="1"/>
  <c r="W2186" i="1"/>
  <c r="X2186" i="1" s="1"/>
  <c r="W2187" i="1"/>
  <c r="X2187" i="1" s="1"/>
  <c r="W2188" i="1"/>
  <c r="X2188" i="1" s="1"/>
  <c r="W2189" i="1"/>
  <c r="X2189" i="1" s="1"/>
  <c r="W2190" i="1"/>
  <c r="X2190" i="1" s="1"/>
  <c r="W2191" i="1"/>
  <c r="X2191" i="1" s="1"/>
  <c r="W2192" i="1"/>
  <c r="X2192" i="1" s="1"/>
  <c r="W2193" i="1"/>
  <c r="X2193" i="1" s="1"/>
  <c r="W2194" i="1"/>
  <c r="X2194" i="1" s="1"/>
  <c r="W2195" i="1"/>
  <c r="X2195" i="1" s="1"/>
  <c r="W2196" i="1"/>
  <c r="X2196" i="1" s="1"/>
  <c r="W2197" i="1"/>
  <c r="X2197" i="1" s="1"/>
  <c r="W2198" i="1"/>
  <c r="X2198" i="1" s="1"/>
  <c r="P2214" i="1"/>
  <c r="Z2213" i="1"/>
  <c r="P2213" i="1"/>
  <c r="P2211" i="1"/>
  <c r="W2211" i="1"/>
  <c r="X2211" i="1" s="1"/>
  <c r="W2210" i="1"/>
  <c r="X2210" i="1" s="1"/>
  <c r="Z2211" i="1"/>
  <c r="P2212" i="1"/>
  <c r="W2212" i="1"/>
  <c r="X2212" i="1" s="1"/>
  <c r="Z2212" i="1"/>
  <c r="Z2210" i="1"/>
  <c r="P2210" i="1"/>
  <c r="Z2209" i="1"/>
  <c r="W2209" i="1"/>
  <c r="X2209" i="1" s="1"/>
  <c r="P2209" i="1"/>
  <c r="Z2208" i="1"/>
  <c r="W2208" i="1"/>
  <c r="X2208" i="1" s="1"/>
  <c r="W2207" i="1"/>
  <c r="X2207" i="1" s="1"/>
  <c r="W2206" i="1"/>
  <c r="X2206" i="1" s="1"/>
  <c r="W2205" i="1"/>
  <c r="X2205" i="1" s="1"/>
  <c r="W2204" i="1"/>
  <c r="X2204" i="1" s="1"/>
  <c r="W2203" i="1"/>
  <c r="X2203" i="1" s="1"/>
  <c r="W2202" i="1"/>
  <c r="X2202" i="1" s="1"/>
  <c r="W2201" i="1"/>
  <c r="X2201" i="1" s="1"/>
  <c r="W2200" i="1"/>
  <c r="X2200" i="1" s="1"/>
  <c r="W2199" i="1"/>
  <c r="X2199" i="1" s="1"/>
  <c r="P2208" i="1"/>
  <c r="Z2207" i="1"/>
  <c r="P2207" i="1"/>
  <c r="Z2206" i="1"/>
  <c r="P2206" i="1"/>
  <c r="Z2205" i="1"/>
  <c r="P2205" i="1"/>
  <c r="Z2204" i="1"/>
  <c r="P2204" i="1"/>
  <c r="Z2203" i="1"/>
  <c r="P2203" i="1"/>
  <c r="Z2202" i="1"/>
  <c r="P2202" i="1"/>
  <c r="Z2201" i="1"/>
  <c r="P2201" i="1"/>
  <c r="Z2200" i="1"/>
  <c r="P2200" i="1"/>
  <c r="Z2199" i="1"/>
  <c r="P2199" i="1"/>
  <c r="E15" i="8"/>
  <c r="E14" i="8"/>
  <c r="A16" i="8"/>
  <c r="E16" i="8" s="1"/>
  <c r="A17" i="8"/>
  <c r="E17" i="8" s="1"/>
  <c r="A18" i="8"/>
  <c r="E18" i="8" s="1"/>
  <c r="A19" i="8"/>
  <c r="A20" i="8" s="1"/>
  <c r="A15" i="8"/>
  <c r="P2152" i="1"/>
  <c r="W1635" i="1"/>
  <c r="X1635" i="1" s="1"/>
  <c r="Z2152" i="1"/>
  <c r="P2153" i="1"/>
  <c r="Z2153" i="1"/>
  <c r="P2154" i="1"/>
  <c r="Z2154" i="1"/>
  <c r="P2155" i="1"/>
  <c r="Z2155" i="1"/>
  <c r="P2156" i="1"/>
  <c r="Z2156" i="1"/>
  <c r="P2157" i="1"/>
  <c r="Z2157" i="1"/>
  <c r="P2158" i="1"/>
  <c r="Z2158" i="1"/>
  <c r="P2159" i="1"/>
  <c r="Z2159" i="1"/>
  <c r="P2160" i="1"/>
  <c r="Z2160" i="1"/>
  <c r="P2161" i="1"/>
  <c r="Z2161" i="1"/>
  <c r="P2162" i="1"/>
  <c r="Z2162" i="1"/>
  <c r="P2163" i="1"/>
  <c r="Z2163" i="1"/>
  <c r="P2164" i="1"/>
  <c r="Z2164" i="1"/>
  <c r="P2165" i="1"/>
  <c r="Z2165" i="1"/>
  <c r="P2166" i="1"/>
  <c r="Z2166" i="1"/>
  <c r="P2167" i="1"/>
  <c r="Z2167" i="1"/>
  <c r="P2168" i="1"/>
  <c r="Z2168" i="1"/>
  <c r="P2169" i="1"/>
  <c r="Z2169" i="1"/>
  <c r="P2170" i="1"/>
  <c r="Z2170" i="1"/>
  <c r="P2171" i="1"/>
  <c r="Z2171" i="1"/>
  <c r="P2172" i="1"/>
  <c r="Z2172" i="1"/>
  <c r="P2173" i="1"/>
  <c r="Z2173" i="1"/>
  <c r="P2174" i="1"/>
  <c r="Z2174" i="1"/>
  <c r="P2175" i="1"/>
  <c r="Z2175" i="1"/>
  <c r="P2176" i="1"/>
  <c r="Z2176" i="1"/>
  <c r="P2177" i="1"/>
  <c r="Z2177" i="1"/>
  <c r="P2178" i="1"/>
  <c r="Z2178" i="1"/>
  <c r="P2179" i="1"/>
  <c r="Z2179" i="1"/>
  <c r="P2180" i="1"/>
  <c r="Z2180" i="1"/>
  <c r="P2181" i="1"/>
  <c r="Z2181" i="1"/>
  <c r="P2182" i="1"/>
  <c r="Z2182" i="1"/>
  <c r="P2183" i="1"/>
  <c r="Z2183" i="1"/>
  <c r="P2184" i="1"/>
  <c r="Z2184" i="1"/>
  <c r="P2185" i="1"/>
  <c r="Z2185" i="1"/>
  <c r="P2186" i="1"/>
  <c r="Z2186" i="1"/>
  <c r="P2187" i="1"/>
  <c r="Z2187" i="1"/>
  <c r="P2188" i="1"/>
  <c r="Z2188" i="1"/>
  <c r="P2189" i="1"/>
  <c r="Z2189" i="1"/>
  <c r="P2190" i="1"/>
  <c r="Z2190" i="1"/>
  <c r="P2191" i="1"/>
  <c r="Z2191" i="1"/>
  <c r="P2192" i="1"/>
  <c r="Z2192" i="1"/>
  <c r="P2193" i="1"/>
  <c r="Z2193" i="1"/>
  <c r="P2194" i="1"/>
  <c r="Z2194" i="1"/>
  <c r="P2195" i="1"/>
  <c r="Z2195" i="1"/>
  <c r="P2196" i="1"/>
  <c r="Z2196" i="1"/>
  <c r="P2197" i="1"/>
  <c r="Z2197" i="1"/>
  <c r="P2198" i="1"/>
  <c r="Z2198" i="1"/>
  <c r="P2137" i="1"/>
  <c r="Z2137" i="1"/>
  <c r="P2138" i="1"/>
  <c r="Z2138" i="1"/>
  <c r="P2139" i="1"/>
  <c r="Z2139" i="1"/>
  <c r="P2140" i="1"/>
  <c r="Z2140" i="1"/>
  <c r="P2141" i="1"/>
  <c r="Z2141" i="1"/>
  <c r="P2142" i="1"/>
  <c r="Z2142" i="1"/>
  <c r="P2143" i="1"/>
  <c r="Z2143" i="1"/>
  <c r="P2144" i="1"/>
  <c r="Z2144" i="1"/>
  <c r="P2145" i="1"/>
  <c r="Z2145" i="1"/>
  <c r="P2146" i="1"/>
  <c r="Z2146" i="1"/>
  <c r="P2147" i="1"/>
  <c r="Z2147" i="1"/>
  <c r="P2148" i="1"/>
  <c r="Z2148" i="1"/>
  <c r="P2149" i="1"/>
  <c r="Z2149" i="1"/>
  <c r="P2150" i="1"/>
  <c r="Z2150" i="1"/>
  <c r="P2151" i="1"/>
  <c r="Z2151" i="1"/>
  <c r="Z2136" i="1"/>
  <c r="P2136" i="1"/>
  <c r="Z2135" i="1"/>
  <c r="P2135" i="1"/>
  <c r="Z1792" i="1"/>
  <c r="W1792" i="1"/>
  <c r="X1792" i="1" s="1"/>
  <c r="W1791" i="1"/>
  <c r="X1791" i="1" s="1"/>
  <c r="W1790" i="1"/>
  <c r="X1790" i="1" s="1"/>
  <c r="Z1791" i="1"/>
  <c r="Z1790" i="1"/>
  <c r="B3" i="7"/>
  <c r="D3" i="7" s="1"/>
  <c r="W1933" i="1"/>
  <c r="X1933" i="1" s="1"/>
  <c r="W1846" i="1"/>
  <c r="X1846" i="1" s="1"/>
  <c r="W1934" i="1"/>
  <c r="X1934" i="1" s="1"/>
  <c r="W1941" i="1"/>
  <c r="X1941" i="1" s="1"/>
  <c r="W1923" i="1"/>
  <c r="X1923" i="1" s="1"/>
  <c r="W1940" i="1"/>
  <c r="X1940" i="1" s="1"/>
  <c r="W1853" i="1"/>
  <c r="X1853" i="1" s="1"/>
  <c r="W1862" i="1"/>
  <c r="X1862" i="1" s="1"/>
  <c r="W1864" i="1"/>
  <c r="X1864" i="1" s="1"/>
  <c r="W1919" i="1"/>
  <c r="X1919" i="1" s="1"/>
  <c r="W1852" i="1"/>
  <c r="X1852" i="1" s="1"/>
  <c r="W1859" i="1"/>
  <c r="X1859" i="1" s="1"/>
  <c r="W1860" i="1"/>
  <c r="X1860" i="1" s="1"/>
  <c r="W1861" i="1"/>
  <c r="X1861" i="1" s="1"/>
  <c r="W1795" i="1"/>
  <c r="X1795" i="1" s="1"/>
  <c r="W1793" i="1"/>
  <c r="X1793" i="1" s="1"/>
  <c r="W1794" i="1"/>
  <c r="X1794" i="1" s="1"/>
  <c r="W1851" i="1"/>
  <c r="X1851" i="1" s="1"/>
  <c r="W1916" i="1"/>
  <c r="X1916" i="1" s="1"/>
  <c r="W1979" i="1"/>
  <c r="X1979" i="1" s="1"/>
  <c r="W1854" i="1"/>
  <c r="X1854" i="1" s="1"/>
  <c r="W1857" i="1"/>
  <c r="X1857" i="1" s="1"/>
  <c r="W1858" i="1"/>
  <c r="X1858" i="1" s="1"/>
  <c r="W1994" i="1"/>
  <c r="X1994" i="1" s="1"/>
  <c r="W1992" i="1"/>
  <c r="X1992" i="1" s="1"/>
  <c r="W1993" i="1"/>
  <c r="X1993" i="1" s="1"/>
  <c r="W1991" i="1"/>
  <c r="X1991" i="1" s="1"/>
  <c r="W1936" i="1"/>
  <c r="X1936" i="1" s="1"/>
  <c r="W1937" i="1"/>
  <c r="X1937" i="1" s="1"/>
  <c r="W1938" i="1"/>
  <c r="X1938" i="1" s="1"/>
  <c r="W1925" i="1"/>
  <c r="X1925" i="1" s="1"/>
  <c r="W1926" i="1"/>
  <c r="X1926" i="1" s="1"/>
  <c r="W1922" i="1"/>
  <c r="X1922" i="1" s="1"/>
  <c r="W1924" i="1"/>
  <c r="X1924" i="1" s="1"/>
  <c r="W1942" i="1"/>
  <c r="X1942" i="1" s="1"/>
  <c r="W1989" i="1"/>
  <c r="X1989" i="1" s="1"/>
  <c r="W1990" i="1"/>
  <c r="X1990" i="1" s="1"/>
  <c r="W1976" i="1"/>
  <c r="X1976" i="1" s="1"/>
  <c r="W1975" i="1"/>
  <c r="X1975" i="1" s="1"/>
  <c r="W1988" i="1"/>
  <c r="X1988" i="1" s="1"/>
  <c r="W1985" i="1"/>
  <c r="X1985" i="1" s="1"/>
  <c r="W1845" i="1"/>
  <c r="X1845" i="1" s="1"/>
  <c r="W1809" i="1"/>
  <c r="X1809" i="1" s="1"/>
  <c r="W1843" i="1"/>
  <c r="X1843" i="1" s="1"/>
  <c r="W1807" i="1"/>
  <c r="X1807" i="1" s="1"/>
  <c r="W1844" i="1"/>
  <c r="X1844" i="1" s="1"/>
  <c r="W1808" i="1"/>
  <c r="X1808" i="1" s="1"/>
  <c r="X2002" i="1"/>
  <c r="X2001" i="1"/>
  <c r="X2000" i="1"/>
  <c r="X1999" i="1"/>
  <c r="X1998" i="1"/>
  <c r="W2033" i="1"/>
  <c r="X2033" i="1" s="1"/>
  <c r="W2032" i="1"/>
  <c r="X2032" i="1" s="1"/>
  <c r="W2031" i="1"/>
  <c r="X2031" i="1" s="1"/>
  <c r="W2030" i="1"/>
  <c r="X2030" i="1" s="1"/>
  <c r="W2029" i="1"/>
  <c r="X2029" i="1" s="1"/>
  <c r="W2028" i="1"/>
  <c r="X2028" i="1" s="1"/>
  <c r="W2027" i="1"/>
  <c r="X2027" i="1" s="1"/>
  <c r="W2026" i="1"/>
  <c r="X2026" i="1" s="1"/>
  <c r="W2025" i="1"/>
  <c r="X2025" i="1" s="1"/>
  <c r="W2024" i="1"/>
  <c r="X2024" i="1" s="1"/>
  <c r="W2023" i="1"/>
  <c r="X2023" i="1" s="1"/>
  <c r="W2022" i="1"/>
  <c r="X2022" i="1" s="1"/>
  <c r="W2021" i="1"/>
  <c r="X2021" i="1" s="1"/>
  <c r="W2020" i="1"/>
  <c r="X2020" i="1" s="1"/>
  <c r="W2019" i="1"/>
  <c r="X2019" i="1" s="1"/>
  <c r="W2018" i="1"/>
  <c r="X2018" i="1" s="1"/>
  <c r="W2017" i="1"/>
  <c r="X2017" i="1" s="1"/>
  <c r="W2016" i="1"/>
  <c r="X2016" i="1" s="1"/>
  <c r="W2114" i="1"/>
  <c r="X2114" i="1" s="1"/>
  <c r="W2113" i="1"/>
  <c r="X2113" i="1" s="1"/>
  <c r="W2112" i="1"/>
  <c r="X2112" i="1" s="1"/>
  <c r="W2111" i="1"/>
  <c r="X2111" i="1" s="1"/>
  <c r="W2110" i="1"/>
  <c r="X2110" i="1" s="1"/>
  <c r="W2109" i="1"/>
  <c r="X2109" i="1" s="1"/>
  <c r="W2108" i="1"/>
  <c r="X2108" i="1" s="1"/>
  <c r="W2107" i="1"/>
  <c r="X2107" i="1" s="1"/>
  <c r="W2106" i="1"/>
  <c r="X2106" i="1" s="1"/>
  <c r="W2105" i="1"/>
  <c r="X2105" i="1" s="1"/>
  <c r="W2104" i="1"/>
  <c r="X2104" i="1" s="1"/>
  <c r="W2103" i="1"/>
  <c r="X2103" i="1" s="1"/>
  <c r="W2102" i="1"/>
  <c r="X2102" i="1" s="1"/>
  <c r="W2101" i="1"/>
  <c r="X2101" i="1" s="1"/>
  <c r="W2100" i="1"/>
  <c r="X2100" i="1" s="1"/>
  <c r="W2099" i="1"/>
  <c r="X2099" i="1" s="1"/>
  <c r="W2098" i="1"/>
  <c r="X2098" i="1" s="1"/>
  <c r="W2097" i="1"/>
  <c r="X2097" i="1" s="1"/>
  <c r="W2096" i="1"/>
  <c r="X2096" i="1" s="1"/>
  <c r="W2095" i="1"/>
  <c r="X2095" i="1" s="1"/>
  <c r="W2094" i="1"/>
  <c r="X2094" i="1" s="1"/>
  <c r="W2015" i="1"/>
  <c r="X2015" i="1" s="1"/>
  <c r="W2014" i="1"/>
  <c r="X2014" i="1" s="1"/>
  <c r="W2013" i="1"/>
  <c r="X2013" i="1" s="1"/>
  <c r="W2093" i="1"/>
  <c r="X2093" i="1" s="1"/>
  <c r="W2092" i="1"/>
  <c r="X2092" i="1" s="1"/>
  <c r="W2091" i="1"/>
  <c r="X2091" i="1" s="1"/>
  <c r="W2090" i="1"/>
  <c r="X2090" i="1" s="1"/>
  <c r="W2089" i="1"/>
  <c r="X2089" i="1" s="1"/>
  <c r="W2088" i="1"/>
  <c r="X2088" i="1" s="1"/>
  <c r="W2087" i="1"/>
  <c r="X2087" i="1" s="1"/>
  <c r="W2086" i="1"/>
  <c r="X2086" i="1" s="1"/>
  <c r="W2085" i="1"/>
  <c r="X2085" i="1" s="1"/>
  <c r="W2084" i="1"/>
  <c r="X2084" i="1" s="1"/>
  <c r="W2083" i="1"/>
  <c r="X2083" i="1" s="1"/>
  <c r="W2082" i="1"/>
  <c r="X2082" i="1" s="1"/>
  <c r="W2081" i="1"/>
  <c r="X2081" i="1" s="1"/>
  <c r="W2080" i="1"/>
  <c r="X2080" i="1" s="1"/>
  <c r="W2079" i="1"/>
  <c r="X2079" i="1" s="1"/>
  <c r="W2078" i="1"/>
  <c r="X2078" i="1" s="1"/>
  <c r="W2077" i="1"/>
  <c r="X2077" i="1" s="1"/>
  <c r="W2076" i="1"/>
  <c r="X2076" i="1" s="1"/>
  <c r="W2075" i="1"/>
  <c r="X2075" i="1" s="1"/>
  <c r="W2074" i="1"/>
  <c r="X2074" i="1" s="1"/>
  <c r="W2073" i="1"/>
  <c r="X2073" i="1" s="1"/>
  <c r="W2072" i="1"/>
  <c r="X2072" i="1" s="1"/>
  <c r="W2071" i="1"/>
  <c r="X2071" i="1" s="1"/>
  <c r="W2070" i="1"/>
  <c r="X2070" i="1" s="1"/>
  <c r="W2069" i="1"/>
  <c r="X2069" i="1" s="1"/>
  <c r="W2068" i="1"/>
  <c r="X2068" i="1" s="1"/>
  <c r="W2067" i="1"/>
  <c r="X2067" i="1" s="1"/>
  <c r="W2066" i="1"/>
  <c r="X2066" i="1" s="1"/>
  <c r="W2065" i="1"/>
  <c r="X2065" i="1" s="1"/>
  <c r="W2064" i="1"/>
  <c r="X2064" i="1" s="1"/>
  <c r="W2012" i="1"/>
  <c r="X2012" i="1" s="1"/>
  <c r="W2011" i="1"/>
  <c r="X2011" i="1" s="1"/>
  <c r="W2010" i="1"/>
  <c r="X2010" i="1" s="1"/>
  <c r="W2063" i="1"/>
  <c r="X2063" i="1" s="1"/>
  <c r="W2062" i="1"/>
  <c r="X2062" i="1" s="1"/>
  <c r="W2061" i="1"/>
  <c r="X2061" i="1" s="1"/>
  <c r="W2060" i="1"/>
  <c r="X2060" i="1" s="1"/>
  <c r="W2059" i="1"/>
  <c r="X2059" i="1" s="1"/>
  <c r="W2058" i="1"/>
  <c r="X2058" i="1" s="1"/>
  <c r="W2057" i="1"/>
  <c r="X2057" i="1" s="1"/>
  <c r="W2056" i="1"/>
  <c r="X2056" i="1" s="1"/>
  <c r="W2055" i="1"/>
  <c r="X2055" i="1" s="1"/>
  <c r="W2054" i="1"/>
  <c r="X2054" i="1" s="1"/>
  <c r="W2053" i="1"/>
  <c r="X2053" i="1" s="1"/>
  <c r="W2052" i="1"/>
  <c r="X2052" i="1" s="1"/>
  <c r="W2051" i="1"/>
  <c r="X2051" i="1" s="1"/>
  <c r="W2050" i="1"/>
  <c r="X2050" i="1" s="1"/>
  <c r="W2049" i="1"/>
  <c r="X2049" i="1" s="1"/>
  <c r="W2048" i="1"/>
  <c r="X2048" i="1" s="1"/>
  <c r="W2047" i="1"/>
  <c r="X2047" i="1" s="1"/>
  <c r="W2046" i="1"/>
  <c r="X2046" i="1" s="1"/>
  <c r="W2045" i="1"/>
  <c r="X2045" i="1" s="1"/>
  <c r="W2044" i="1"/>
  <c r="X2044" i="1" s="1"/>
  <c r="W2043" i="1"/>
  <c r="X2043" i="1" s="1"/>
  <c r="W2042" i="1"/>
  <c r="X2042" i="1" s="1"/>
  <c r="W2041" i="1"/>
  <c r="X2041" i="1" s="1"/>
  <c r="W2040" i="1"/>
  <c r="X2040" i="1" s="1"/>
  <c r="W2039" i="1"/>
  <c r="X2039" i="1" s="1"/>
  <c r="W2038" i="1"/>
  <c r="X2038" i="1" s="1"/>
  <c r="W2037" i="1"/>
  <c r="X2037" i="1" s="1"/>
  <c r="W2036" i="1"/>
  <c r="X2036" i="1" s="1"/>
  <c r="W2035" i="1"/>
  <c r="X2035" i="1" s="1"/>
  <c r="W2034" i="1"/>
  <c r="X2034" i="1" s="1"/>
  <c r="W2009" i="1"/>
  <c r="X2009" i="1" s="1"/>
  <c r="W2008" i="1"/>
  <c r="X2008" i="1" s="1"/>
  <c r="W2007" i="1"/>
  <c r="X2007" i="1" s="1"/>
  <c r="W2006" i="1"/>
  <c r="X2006" i="1" s="1"/>
  <c r="W2005" i="1"/>
  <c r="X2005" i="1" s="1"/>
  <c r="W2004" i="1"/>
  <c r="X2004" i="1" s="1"/>
  <c r="W1935" i="1"/>
  <c r="X1935" i="1" s="1"/>
  <c r="W1928" i="1"/>
  <c r="X1928" i="1" s="1"/>
  <c r="W1806" i="1"/>
  <c r="X1806" i="1" s="1"/>
  <c r="W1805" i="1"/>
  <c r="X1805" i="1" s="1"/>
  <c r="W1804" i="1"/>
  <c r="X1804" i="1" s="1"/>
  <c r="W1803" i="1"/>
  <c r="X1803" i="1" s="1"/>
  <c r="W1802" i="1"/>
  <c r="X1802" i="1" s="1"/>
  <c r="W1801" i="1"/>
  <c r="X1801" i="1" s="1"/>
  <c r="W1800" i="1"/>
  <c r="X1800" i="1" s="1"/>
  <c r="W1799" i="1"/>
  <c r="X1799" i="1" s="1"/>
  <c r="W1798" i="1"/>
  <c r="X1798" i="1" s="1"/>
  <c r="W1897" i="1"/>
  <c r="X1897" i="1" s="1"/>
  <c r="W1896" i="1"/>
  <c r="X1896" i="1" s="1"/>
  <c r="W1906" i="1"/>
  <c r="X1906" i="1" s="1"/>
  <c r="W1905" i="1"/>
  <c r="X1905" i="1" s="1"/>
  <c r="W1904" i="1"/>
  <c r="X1904" i="1" s="1"/>
  <c r="W1903" i="1"/>
  <c r="X1903" i="1" s="1"/>
  <c r="W1902" i="1"/>
  <c r="X1902" i="1" s="1"/>
  <c r="W1901" i="1"/>
  <c r="X1901" i="1" s="1"/>
  <c r="W1900" i="1"/>
  <c r="X1900" i="1" s="1"/>
  <c r="W1887" i="1"/>
  <c r="X1887" i="1" s="1"/>
  <c r="W1886" i="1"/>
  <c r="X1886" i="1" s="1"/>
  <c r="W2132" i="1"/>
  <c r="X2132" i="1" s="1"/>
  <c r="W2131" i="1"/>
  <c r="X2131" i="1" s="1"/>
  <c r="W1884" i="1"/>
  <c r="X1884" i="1" s="1"/>
  <c r="W2130" i="1"/>
  <c r="X2130" i="1" s="1"/>
  <c r="W1895" i="1"/>
  <c r="X1895" i="1" s="1"/>
  <c r="W1883" i="1"/>
  <c r="X1883" i="1" s="1"/>
  <c r="W2129" i="1"/>
  <c r="X2129" i="1" s="1"/>
  <c r="W1882" i="1"/>
  <c r="X1882" i="1" s="1"/>
  <c r="W2128" i="1"/>
  <c r="X2128" i="1" s="1"/>
  <c r="W1881" i="1"/>
  <c r="X1881" i="1" s="1"/>
  <c r="W2127" i="1"/>
  <c r="X2127" i="1" s="1"/>
  <c r="W1880" i="1"/>
  <c r="X1880" i="1" s="1"/>
  <c r="W2126" i="1"/>
  <c r="X2126" i="1" s="1"/>
  <c r="W1879" i="1"/>
  <c r="X1879" i="1" s="1"/>
  <c r="W2125" i="1"/>
  <c r="X2125" i="1" s="1"/>
  <c r="W1878" i="1"/>
  <c r="X1878" i="1" s="1"/>
  <c r="W2124" i="1"/>
  <c r="X2124" i="1" s="1"/>
  <c r="X1892" i="1"/>
  <c r="W1877" i="1"/>
  <c r="X1877" i="1" s="1"/>
  <c r="W2123" i="1"/>
  <c r="X2123" i="1" s="1"/>
  <c r="W1875" i="1"/>
  <c r="X1875" i="1" s="1"/>
  <c r="W2122" i="1"/>
  <c r="X2122" i="1" s="1"/>
  <c r="W1894" i="1"/>
  <c r="X1894" i="1" s="1"/>
  <c r="X1891" i="1"/>
  <c r="W1876" i="1"/>
  <c r="X1876" i="1" s="1"/>
  <c r="W2121" i="1"/>
  <c r="X2121" i="1" s="1"/>
  <c r="X1873" i="1"/>
  <c r="W2120" i="1"/>
  <c r="X2120" i="1" s="1"/>
  <c r="W2119" i="1"/>
  <c r="X2119" i="1" s="1"/>
  <c r="W2118" i="1"/>
  <c r="X2118" i="1" s="1"/>
  <c r="W2117" i="1"/>
  <c r="X2117" i="1" s="1"/>
  <c r="W2116" i="1"/>
  <c r="X2116" i="1" s="1"/>
  <c r="X1890" i="1"/>
  <c r="W2115" i="1"/>
  <c r="X2115" i="1" s="1"/>
  <c r="W1849" i="1"/>
  <c r="X1849" i="1" s="1"/>
  <c r="W1850" i="1"/>
  <c r="X1850" i="1" s="1"/>
  <c r="W1797" i="1"/>
  <c r="X1797" i="1" s="1"/>
  <c r="W1978" i="1"/>
  <c r="X1978" i="1" s="1"/>
  <c r="W1977" i="1"/>
  <c r="X1977" i="1" s="1"/>
  <c r="W1848" i="1"/>
  <c r="X1848" i="1" s="1"/>
  <c r="W1847" i="1"/>
  <c r="X1847" i="1" s="1"/>
  <c r="W1842" i="1"/>
  <c r="X1842" i="1" s="1"/>
  <c r="W1841" i="1"/>
  <c r="X1841" i="1" s="1"/>
  <c r="W1840" i="1"/>
  <c r="X1840" i="1" s="1"/>
  <c r="W1839" i="1"/>
  <c r="X1839" i="1" s="1"/>
  <c r="W1838" i="1"/>
  <c r="X1838" i="1" s="1"/>
  <c r="W1837" i="1"/>
  <c r="X1837" i="1" s="1"/>
  <c r="W1836" i="1"/>
  <c r="X1836" i="1" s="1"/>
  <c r="W1835" i="1"/>
  <c r="X1835" i="1" s="1"/>
  <c r="W1834" i="1"/>
  <c r="X1834" i="1" s="1"/>
  <c r="W1833" i="1"/>
  <c r="X1833" i="1" s="1"/>
  <c r="W1832" i="1"/>
  <c r="X1832" i="1" s="1"/>
  <c r="W1831" i="1"/>
  <c r="X1831" i="1" s="1"/>
  <c r="W1830" i="1"/>
  <c r="X1830" i="1" s="1"/>
  <c r="W1829" i="1"/>
  <c r="X1829" i="1" s="1"/>
  <c r="W1828" i="1"/>
  <c r="X1828" i="1" s="1"/>
  <c r="W1827" i="1"/>
  <c r="X1827" i="1" s="1"/>
  <c r="W1826" i="1"/>
  <c r="X1826" i="1" s="1"/>
  <c r="W1825" i="1"/>
  <c r="X1825" i="1" s="1"/>
  <c r="W1824" i="1"/>
  <c r="X1824" i="1" s="1"/>
  <c r="W1823" i="1"/>
  <c r="X1823" i="1" s="1"/>
  <c r="W1822" i="1"/>
  <c r="X1822" i="1" s="1"/>
  <c r="W1821" i="1"/>
  <c r="X1821" i="1" s="1"/>
  <c r="W1820" i="1"/>
  <c r="X1820" i="1" s="1"/>
  <c r="W1819" i="1"/>
  <c r="X1819" i="1" s="1"/>
  <c r="W1818" i="1"/>
  <c r="X1818" i="1" s="1"/>
  <c r="W1817" i="1"/>
  <c r="X1817" i="1" s="1"/>
  <c r="W1816" i="1"/>
  <c r="X1816" i="1" s="1"/>
  <c r="W1815" i="1"/>
  <c r="X1815" i="1" s="1"/>
  <c r="W1814" i="1"/>
  <c r="X1814" i="1" s="1"/>
  <c r="W1813" i="1"/>
  <c r="X1813" i="1" s="1"/>
  <c r="W1812" i="1"/>
  <c r="X1812" i="1" s="1"/>
  <c r="W1811" i="1"/>
  <c r="X1811" i="1" s="1"/>
  <c r="W1810" i="1"/>
  <c r="X1810" i="1" s="1"/>
  <c r="W1958" i="1"/>
  <c r="X1958" i="1" s="1"/>
  <c r="W1899" i="1"/>
  <c r="X1899" i="1" s="1"/>
  <c r="W1898" i="1"/>
  <c r="X1898" i="1" s="1"/>
  <c r="W1889" i="1"/>
  <c r="X1889" i="1" s="1"/>
  <c r="W1872" i="1"/>
  <c r="X1872" i="1" s="1"/>
  <c r="W1871" i="1"/>
  <c r="X1871" i="1" s="1"/>
  <c r="W1870" i="1"/>
  <c r="X1870" i="1" s="1"/>
  <c r="W1869" i="1"/>
  <c r="X1869" i="1" s="1"/>
  <c r="W1868" i="1"/>
  <c r="X1868" i="1" s="1"/>
  <c r="W1867" i="1"/>
  <c r="X1867" i="1" s="1"/>
  <c r="W1866" i="1"/>
  <c r="X1866" i="1" s="1"/>
  <c r="W1957" i="1"/>
  <c r="X1957" i="1" s="1"/>
  <c r="W1956" i="1"/>
  <c r="X1956" i="1" s="1"/>
  <c r="W1955" i="1"/>
  <c r="X1955" i="1" s="1"/>
  <c r="W1954" i="1"/>
  <c r="X1954" i="1" s="1"/>
  <c r="W1953" i="1"/>
  <c r="X1953" i="1" s="1"/>
  <c r="W1952" i="1"/>
  <c r="X1952" i="1" s="1"/>
  <c r="W1951" i="1"/>
  <c r="X1951" i="1" s="1"/>
  <c r="W1950" i="1"/>
  <c r="X1950" i="1" s="1"/>
  <c r="W1949" i="1"/>
  <c r="X1949" i="1" s="1"/>
  <c r="W1948" i="1"/>
  <c r="X1948" i="1" s="1"/>
  <c r="W1947" i="1"/>
  <c r="X1947" i="1" s="1"/>
  <c r="W1946" i="1"/>
  <c r="X1946" i="1" s="1"/>
  <c r="W1945" i="1"/>
  <c r="X1945" i="1"/>
  <c r="W1944" i="1"/>
  <c r="X1944" i="1" s="1"/>
  <c r="W1943" i="1"/>
  <c r="X1943" i="1" s="1"/>
  <c r="W1939" i="1"/>
  <c r="X1939" i="1" s="1"/>
  <c r="W1932" i="1"/>
  <c r="X1932" i="1" s="1"/>
  <c r="W1931" i="1"/>
  <c r="X1931" i="1" s="1"/>
  <c r="W1930" i="1"/>
  <c r="X1930" i="1" s="1"/>
  <c r="W1929" i="1"/>
  <c r="X1929" i="1" s="1"/>
  <c r="W1927" i="1"/>
  <c r="X1927" i="1" s="1"/>
  <c r="W1921" i="1"/>
  <c r="X1921" i="1" s="1"/>
  <c r="W1920" i="1"/>
  <c r="X1920" i="1" s="1"/>
  <c r="W1918" i="1"/>
  <c r="X1918" i="1" s="1"/>
  <c r="W1917" i="1"/>
  <c r="X1917" i="1" s="1"/>
  <c r="W1974" i="1"/>
  <c r="X1974" i="1" s="1"/>
  <c r="W1973" i="1"/>
  <c r="X1973" i="1" s="1"/>
  <c r="W1970" i="1"/>
  <c r="X1970" i="1" s="1"/>
  <c r="W1966" i="1"/>
  <c r="X1966" i="1" s="1"/>
  <c r="W1964" i="1"/>
  <c r="X1964" i="1" s="1"/>
  <c r="W1963" i="1"/>
  <c r="X1963" i="1" s="1"/>
  <c r="W1962" i="1"/>
  <c r="X1962" i="1" s="1"/>
  <c r="W1961" i="1"/>
  <c r="X1961" i="1" s="1"/>
  <c r="W1960" i="1"/>
  <c r="X1960" i="1" s="1"/>
  <c r="W1959" i="1"/>
  <c r="X1959" i="1" s="1"/>
  <c r="W1972" i="1"/>
  <c r="X1972" i="1" s="1"/>
  <c r="W1971" i="1"/>
  <c r="X1971" i="1" s="1"/>
  <c r="W1997" i="1"/>
  <c r="X1997" i="1"/>
  <c r="W1996" i="1"/>
  <c r="X1996" i="1" s="1"/>
  <c r="W1995" i="1"/>
  <c r="X1995" i="1" s="1"/>
  <c r="W1987" i="1"/>
  <c r="X1987" i="1" s="1"/>
  <c r="W1986" i="1"/>
  <c r="X1986" i="1" s="1"/>
  <c r="W1984" i="1"/>
  <c r="X1984" i="1" s="1"/>
  <c r="W1983" i="1"/>
  <c r="X1983" i="1" s="1"/>
  <c r="W1982" i="1"/>
  <c r="X1982" i="1" s="1"/>
  <c r="W1981" i="1"/>
  <c r="X1981" i="1" s="1"/>
  <c r="W1873" i="1"/>
  <c r="W1874" i="1"/>
  <c r="X1874" i="1" s="1"/>
  <c r="W1885" i="1"/>
  <c r="X1885" i="1" s="1"/>
  <c r="W1890" i="1"/>
  <c r="W1891" i="1"/>
  <c r="W1892" i="1"/>
  <c r="W1893" i="1"/>
  <c r="X1893" i="1" s="1"/>
  <c r="W2134" i="1"/>
  <c r="X2134" i="1" s="1"/>
  <c r="W2133" i="1"/>
  <c r="X2133" i="1" s="1"/>
  <c r="W1998" i="1"/>
  <c r="W1999" i="1"/>
  <c r="W2000" i="1"/>
  <c r="W2001" i="1"/>
  <c r="W2002" i="1"/>
  <c r="W2003" i="1"/>
  <c r="X2003" i="1" s="1"/>
  <c r="Z1943" i="1"/>
  <c r="Z2134" i="1"/>
  <c r="Z2133" i="1"/>
  <c r="Z2132" i="1"/>
  <c r="Z1867" i="1"/>
  <c r="Z2131" i="1"/>
  <c r="Z1866" i="1"/>
  <c r="Z2130" i="1"/>
  <c r="Z1978" i="1"/>
  <c r="Z2129" i="1"/>
  <c r="Z1977" i="1"/>
  <c r="Z2128" i="1"/>
  <c r="Z1997" i="1"/>
  <c r="Z2127" i="1"/>
  <c r="Z2126" i="1"/>
  <c r="Z1898" i="1"/>
  <c r="Z2125" i="1"/>
  <c r="Z1889" i="1"/>
  <c r="Z2124" i="1"/>
  <c r="Z1872" i="1"/>
  <c r="Z2123" i="1"/>
  <c r="Z1871" i="1"/>
  <c r="Z2122" i="1"/>
  <c r="Z1870" i="1"/>
  <c r="Z2121" i="1"/>
  <c r="Z1869" i="1"/>
  <c r="Z2120" i="1"/>
  <c r="Z1868" i="1"/>
  <c r="Z2119" i="1"/>
  <c r="Z1856" i="1"/>
  <c r="Z2118" i="1"/>
  <c r="Z1848" i="1"/>
  <c r="Z2117" i="1"/>
  <c r="Z1847" i="1"/>
  <c r="Z2116" i="1"/>
  <c r="Z1846" i="1"/>
  <c r="Z2115" i="1"/>
  <c r="Z1916" i="1"/>
  <c r="Z2003" i="1"/>
  <c r="Z1976" i="1"/>
  <c r="Z2002" i="1"/>
  <c r="Z1975" i="1"/>
  <c r="Z2001" i="1"/>
  <c r="Z2000" i="1"/>
  <c r="Z1999" i="1"/>
  <c r="Z1998" i="1"/>
  <c r="Z1887" i="1"/>
  <c r="Z1893" i="1"/>
  <c r="Z1886" i="1"/>
  <c r="Z1892" i="1"/>
  <c r="Z1891" i="1"/>
  <c r="Z1885" i="1"/>
  <c r="Z1890" i="1"/>
  <c r="Z1884" i="1"/>
  <c r="Z1883" i="1"/>
  <c r="Z1882" i="1"/>
  <c r="Z1881" i="1"/>
  <c r="Z1880" i="1"/>
  <c r="Z1879" i="1"/>
  <c r="Z1878" i="1"/>
  <c r="Z1877" i="1"/>
  <c r="Z1876" i="1"/>
  <c r="Z1875" i="1"/>
  <c r="Z1874" i="1"/>
  <c r="Z1873" i="1"/>
  <c r="Z1850" i="1"/>
  <c r="Z1849" i="1"/>
  <c r="Z1635" i="1"/>
  <c r="Z1972" i="1"/>
  <c r="Z1996" i="1"/>
  <c r="Z1971" i="1"/>
  <c r="Z1995" i="1"/>
  <c r="Z1888" i="1"/>
  <c r="Z1994" i="1"/>
  <c r="Z1993" i="1"/>
  <c r="Z1992" i="1"/>
  <c r="Z1991" i="1"/>
  <c r="Z1956" i="1"/>
  <c r="Z1970" i="1"/>
  <c r="Z1955" i="1"/>
  <c r="Z1954" i="1"/>
  <c r="Z1953" i="1"/>
  <c r="Z1952" i="1"/>
  <c r="Z1951" i="1"/>
  <c r="Z1990" i="1"/>
  <c r="Z1989" i="1"/>
  <c r="Z1974" i="1"/>
  <c r="Z1988" i="1"/>
  <c r="Z1987" i="1"/>
  <c r="Z1986" i="1"/>
  <c r="Z1985" i="1"/>
  <c r="Z1984" i="1"/>
  <c r="Z1983" i="1"/>
  <c r="Z1982" i="1"/>
  <c r="Z1981" i="1"/>
  <c r="Z1980" i="1"/>
  <c r="Z1913" i="1"/>
  <c r="Z1950" i="1"/>
  <c r="Z1949" i="1"/>
  <c r="Z1948" i="1"/>
  <c r="Z1947" i="1"/>
  <c r="Z1946" i="1"/>
  <c r="Z1806" i="1"/>
  <c r="Z1805" i="1"/>
  <c r="Z1798" i="1"/>
  <c r="Z1797" i="1"/>
  <c r="Z1864" i="1"/>
  <c r="Z1899" i="1"/>
  <c r="Z1945" i="1"/>
  <c r="Z1944" i="1"/>
  <c r="Z1804" i="1"/>
  <c r="Z1803" i="1"/>
  <c r="Z1802" i="1"/>
  <c r="Z1801" i="1"/>
  <c r="Z1800" i="1"/>
  <c r="Z1799" i="1"/>
  <c r="Z1906" i="1"/>
  <c r="Z1905" i="1"/>
  <c r="Z1904" i="1"/>
  <c r="Z1903" i="1"/>
  <c r="Z1902" i="1"/>
  <c r="Z1901" i="1"/>
  <c r="Z1900" i="1"/>
  <c r="Z1958" i="1"/>
  <c r="Z1926" i="1"/>
  <c r="Z1925" i="1"/>
  <c r="Z1795" i="1"/>
  <c r="Z1924" i="1"/>
  <c r="Z1794" i="1"/>
  <c r="Z1923" i="1"/>
  <c r="Z1922" i="1"/>
  <c r="Z1793" i="1"/>
  <c r="Z1942" i="1"/>
  <c r="Z1957" i="1"/>
  <c r="Z1959" i="1"/>
  <c r="Z1941" i="1"/>
  <c r="Z1940" i="1"/>
  <c r="Z1939" i="1"/>
  <c r="Z1938" i="1"/>
  <c r="Z1937" i="1"/>
  <c r="Z1921" i="1"/>
  <c r="Z1936" i="1"/>
  <c r="Z1920" i="1"/>
  <c r="Z1935" i="1"/>
  <c r="Z1919" i="1"/>
  <c r="Z1934" i="1"/>
  <c r="Z1918" i="1"/>
  <c r="Z1933" i="1"/>
  <c r="Z1932" i="1"/>
  <c r="Z1931" i="1"/>
  <c r="Z1930" i="1"/>
  <c r="Z1929" i="1"/>
  <c r="Z1928" i="1"/>
  <c r="Z2114" i="1"/>
  <c r="Z2113" i="1"/>
  <c r="Z2112" i="1"/>
  <c r="Z2111" i="1"/>
  <c r="Z2110" i="1"/>
  <c r="Z2109" i="1"/>
  <c r="Z2108" i="1"/>
  <c r="Z2107" i="1"/>
  <c r="Z2106" i="1"/>
  <c r="Z2105" i="1"/>
  <c r="Z2104" i="1"/>
  <c r="Z2103" i="1"/>
  <c r="Z2102" i="1"/>
  <c r="Z2101" i="1"/>
  <c r="Z2100" i="1"/>
  <c r="Z2099" i="1"/>
  <c r="Z2098" i="1"/>
  <c r="Z2097" i="1"/>
  <c r="Z2096" i="1"/>
  <c r="Z2095" i="1"/>
  <c r="Z2094" i="1"/>
  <c r="Z2093" i="1"/>
  <c r="Z2092" i="1"/>
  <c r="Z2091" i="1"/>
  <c r="Z2090" i="1"/>
  <c r="Z2089" i="1"/>
  <c r="Z2088" i="1"/>
  <c r="Z2087" i="1"/>
  <c r="Z2086" i="1"/>
  <c r="Z2085" i="1"/>
  <c r="Z2084" i="1"/>
  <c r="Z2083" i="1"/>
  <c r="Z2082" i="1"/>
  <c r="Z2081" i="1"/>
  <c r="Z2080" i="1"/>
  <c r="Z2079" i="1"/>
  <c r="Z2078" i="1"/>
  <c r="Z2077" i="1"/>
  <c r="Z2076" i="1"/>
  <c r="Z2075" i="1"/>
  <c r="Z2074" i="1"/>
  <c r="Z2073" i="1"/>
  <c r="Z2072" i="1"/>
  <c r="Z2071" i="1"/>
  <c r="Z2070" i="1"/>
  <c r="Z2069" i="1"/>
  <c r="Z2068" i="1"/>
  <c r="Z2067" i="1"/>
  <c r="Z2066" i="1"/>
  <c r="Z2065" i="1"/>
  <c r="Z2064" i="1"/>
  <c r="Z2063" i="1"/>
  <c r="Z2062" i="1"/>
  <c r="Z2061" i="1"/>
  <c r="Z2060" i="1"/>
  <c r="Z2059" i="1"/>
  <c r="Z2058" i="1"/>
  <c r="Z2057" i="1"/>
  <c r="Z2056" i="1"/>
  <c r="Z2055" i="1"/>
  <c r="Z2054" i="1"/>
  <c r="Z2053" i="1"/>
  <c r="Z2052" i="1"/>
  <c r="Z2051" i="1"/>
  <c r="Z2050" i="1"/>
  <c r="Z2049" i="1"/>
  <c r="Z2048" i="1"/>
  <c r="Z2047" i="1"/>
  <c r="Z2046" i="1"/>
  <c r="Z2045" i="1"/>
  <c r="Z2044" i="1"/>
  <c r="Z2043" i="1"/>
  <c r="Z2042" i="1"/>
  <c r="Z2041" i="1"/>
  <c r="Z2040" i="1"/>
  <c r="Z2039" i="1"/>
  <c r="Z2038" i="1"/>
  <c r="Z2037" i="1"/>
  <c r="Z2036" i="1"/>
  <c r="Z2035" i="1"/>
  <c r="Z2034" i="1"/>
  <c r="Z2033" i="1"/>
  <c r="Z2032" i="1"/>
  <c r="Z2031" i="1"/>
  <c r="Z2030" i="1"/>
  <c r="Z2029" i="1"/>
  <c r="Z2028" i="1"/>
  <c r="Z2027" i="1"/>
  <c r="Z2026" i="1"/>
  <c r="Z2025" i="1"/>
  <c r="Z2024" i="1"/>
  <c r="Z2023" i="1"/>
  <c r="Z2022" i="1"/>
  <c r="Z2021" i="1"/>
  <c r="Z2020" i="1"/>
  <c r="Z2019" i="1"/>
  <c r="Z2018" i="1"/>
  <c r="Z2017" i="1"/>
  <c r="Z2016" i="1"/>
  <c r="Z2015" i="1"/>
  <c r="Z2014" i="1"/>
  <c r="Z2013" i="1"/>
  <c r="Z2012" i="1"/>
  <c r="Z2011" i="1"/>
  <c r="Z2010" i="1"/>
  <c r="Z2009" i="1"/>
  <c r="Z2008" i="1"/>
  <c r="Z2007" i="1"/>
  <c r="Z2006" i="1"/>
  <c r="Z2005" i="1"/>
  <c r="Z2004" i="1"/>
  <c r="Z1966" i="1"/>
  <c r="Z1862" i="1"/>
  <c r="Z1973" i="1"/>
  <c r="Z1964" i="1"/>
  <c r="Z1927" i="1"/>
  <c r="Z1979" i="1"/>
  <c r="Z1861" i="1"/>
  <c r="Z1860" i="1"/>
  <c r="Z1859" i="1"/>
  <c r="Z1858" i="1"/>
  <c r="Z1865" i="1"/>
  <c r="Z1857" i="1"/>
  <c r="Z1963" i="1"/>
  <c r="Z1845" i="1"/>
  <c r="Z1844" i="1"/>
  <c r="Z1843" i="1"/>
  <c r="Z1842" i="1"/>
  <c r="Z1841" i="1"/>
  <c r="Z1840" i="1"/>
  <c r="Z1839" i="1"/>
  <c r="Z1838" i="1"/>
  <c r="Z1837" i="1"/>
  <c r="Z1836" i="1"/>
  <c r="Z1835" i="1"/>
  <c r="Z1834" i="1"/>
  <c r="Z1833" i="1"/>
  <c r="Z1832" i="1"/>
  <c r="Z1831" i="1"/>
  <c r="Z1830" i="1"/>
  <c r="Z1829" i="1"/>
  <c r="Z1828" i="1"/>
  <c r="Z1827" i="1"/>
  <c r="Z1826" i="1"/>
  <c r="Z1825" i="1"/>
  <c r="Z1824" i="1"/>
  <c r="Z1823" i="1"/>
  <c r="Z1822" i="1"/>
  <c r="Z1821" i="1"/>
  <c r="Z1820" i="1"/>
  <c r="Z1819" i="1"/>
  <c r="Z1818" i="1"/>
  <c r="Z1817" i="1"/>
  <c r="Z1816" i="1"/>
  <c r="Z1815" i="1"/>
  <c r="Z1814" i="1"/>
  <c r="Z1813" i="1"/>
  <c r="Z1812" i="1"/>
  <c r="Z1811" i="1"/>
  <c r="Z1810" i="1"/>
  <c r="Z1809" i="1"/>
  <c r="Z1808" i="1"/>
  <c r="Z1807" i="1"/>
  <c r="Z1854" i="1"/>
  <c r="Z1897" i="1"/>
  <c r="Z1896" i="1"/>
  <c r="Z1895" i="1"/>
  <c r="Z1894" i="1"/>
  <c r="Z1962" i="1"/>
  <c r="Z1961" i="1"/>
  <c r="Z1960" i="1"/>
  <c r="Z1853" i="1"/>
  <c r="Z1852" i="1"/>
  <c r="Z1851" i="1"/>
  <c r="Z1917" i="1"/>
  <c r="Z1789" i="1"/>
  <c r="Z1788" i="1"/>
  <c r="Z1787" i="1"/>
  <c r="Z1786" i="1"/>
  <c r="Z1785" i="1"/>
  <c r="Z1784" i="1"/>
  <c r="Z1783" i="1"/>
  <c r="Z1782" i="1"/>
  <c r="Z1781" i="1"/>
  <c r="Z1780" i="1"/>
  <c r="Z1779" i="1"/>
  <c r="Z1778" i="1"/>
  <c r="Z1777" i="1"/>
  <c r="Z1776" i="1"/>
  <c r="Z1775" i="1"/>
  <c r="Z1774" i="1"/>
  <c r="Z1773" i="1"/>
  <c r="Z1772" i="1"/>
  <c r="Z1771" i="1"/>
  <c r="Z1770" i="1"/>
  <c r="Z1769" i="1"/>
  <c r="Z1768" i="1"/>
  <c r="Z1767" i="1"/>
  <c r="Z1766" i="1"/>
  <c r="Z1765" i="1"/>
  <c r="Z1764" i="1"/>
  <c r="Z1763" i="1"/>
  <c r="Z1762" i="1"/>
  <c r="Z1761" i="1"/>
  <c r="Z1760" i="1"/>
  <c r="Z1759" i="1"/>
  <c r="Z1755" i="1"/>
  <c r="Z1754" i="1"/>
  <c r="Z1753" i="1"/>
  <c r="Z1752" i="1"/>
  <c r="Z1751" i="1"/>
  <c r="Z1750" i="1"/>
  <c r="Z1749" i="1"/>
  <c r="Z1748" i="1"/>
  <c r="Z1747" i="1"/>
  <c r="Z1746" i="1"/>
  <c r="Z1745" i="1"/>
  <c r="Z1744" i="1"/>
  <c r="Z1743" i="1"/>
  <c r="Z1742" i="1"/>
  <c r="Z1741" i="1"/>
  <c r="Z1740" i="1"/>
  <c r="Z1739" i="1"/>
  <c r="Z1738" i="1"/>
  <c r="Z1737" i="1"/>
  <c r="Z1736" i="1"/>
  <c r="Z1735" i="1"/>
  <c r="Z1734" i="1"/>
  <c r="Z1733" i="1"/>
  <c r="Z1732" i="1"/>
  <c r="Z1731" i="1"/>
  <c r="Z1730" i="1"/>
  <c r="Z1729" i="1"/>
  <c r="Z1728" i="1"/>
  <c r="Z1727" i="1"/>
  <c r="Z1726" i="1"/>
  <c r="Z1725" i="1"/>
  <c r="Z1724" i="1"/>
  <c r="Z1723" i="1"/>
  <c r="Z1722" i="1"/>
  <c r="Z1721" i="1"/>
  <c r="Z1720" i="1"/>
  <c r="Z1719" i="1"/>
  <c r="Z1717" i="1"/>
  <c r="Z1715" i="1"/>
  <c r="Z1714" i="1"/>
  <c r="Z1713" i="1"/>
  <c r="Z1709" i="1"/>
  <c r="Z1708" i="1"/>
  <c r="Z1707" i="1"/>
  <c r="Z1706" i="1"/>
  <c r="Z1705" i="1"/>
  <c r="Z1704" i="1"/>
  <c r="Z1703" i="1"/>
  <c r="Z1702" i="1"/>
  <c r="Z1701" i="1"/>
  <c r="Z1700" i="1"/>
  <c r="Z1699" i="1"/>
  <c r="Z1698" i="1"/>
  <c r="Z1697" i="1"/>
  <c r="Z1696" i="1"/>
  <c r="Z1695" i="1"/>
  <c r="Z1694" i="1"/>
  <c r="Z1693" i="1"/>
  <c r="Z1692" i="1"/>
  <c r="Z1691" i="1"/>
  <c r="Z1690" i="1"/>
  <c r="Z1689" i="1"/>
  <c r="Z1688" i="1"/>
  <c r="Z1687" i="1"/>
  <c r="Z1686" i="1"/>
  <c r="Z1685" i="1"/>
  <c r="Z1684" i="1"/>
  <c r="Z1683" i="1"/>
  <c r="Z1682" i="1"/>
  <c r="Z1681" i="1"/>
  <c r="Z1680" i="1"/>
  <c r="Z1679" i="1"/>
  <c r="Z1678" i="1"/>
  <c r="Z1677" i="1"/>
  <c r="Z1676" i="1"/>
  <c r="Z1675" i="1"/>
  <c r="Z1673" i="1"/>
  <c r="Z1672" i="1"/>
  <c r="Z1671" i="1"/>
  <c r="Z1670" i="1"/>
  <c r="Z1669" i="1"/>
  <c r="Z1668" i="1"/>
  <c r="Z1667" i="1"/>
  <c r="Z1666" i="1"/>
  <c r="Z1665" i="1"/>
  <c r="Z1664" i="1"/>
  <c r="Z1663" i="1"/>
  <c r="Z1662" i="1"/>
  <c r="Z1661" i="1"/>
  <c r="Z1659" i="1"/>
  <c r="Z1658" i="1"/>
  <c r="Z1657" i="1"/>
  <c r="Z1656" i="1"/>
  <c r="Z1655" i="1"/>
  <c r="Z1654" i="1"/>
  <c r="Z1653" i="1"/>
  <c r="Z1652" i="1"/>
  <c r="Z1651" i="1"/>
  <c r="Z1650" i="1"/>
  <c r="Z1649" i="1"/>
  <c r="Z1648" i="1"/>
  <c r="Z1647" i="1"/>
  <c r="Z1646" i="1"/>
  <c r="Z1645" i="1"/>
  <c r="Z1644" i="1"/>
  <c r="Z1643" i="1"/>
  <c r="Z1641" i="1"/>
  <c r="Z1640" i="1"/>
  <c r="Z1639" i="1"/>
  <c r="Z1638" i="1"/>
  <c r="Z1637" i="1"/>
  <c r="Z1636" i="1"/>
  <c r="Z1634" i="1"/>
  <c r="Z1633" i="1"/>
  <c r="Z1632" i="1"/>
  <c r="Z1631" i="1"/>
  <c r="Z1630" i="1"/>
  <c r="Z1629" i="1"/>
  <c r="Z1628" i="1"/>
  <c r="Z1627" i="1"/>
  <c r="Z1626" i="1"/>
  <c r="Z1625" i="1"/>
  <c r="Z1624" i="1"/>
  <c r="Z1623" i="1"/>
  <c r="Z1622" i="1"/>
  <c r="Z1621" i="1"/>
  <c r="Z1620" i="1"/>
  <c r="Z1619" i="1"/>
  <c r="Z1618" i="1"/>
  <c r="Z1617" i="1"/>
  <c r="Z1616" i="1"/>
  <c r="Z1615" i="1"/>
  <c r="Z1614" i="1"/>
  <c r="Z1613" i="1"/>
  <c r="Z1611" i="1"/>
  <c r="Z1610" i="1"/>
  <c r="Z1609" i="1"/>
  <c r="Z1608" i="1"/>
  <c r="Z1607" i="1"/>
  <c r="Z1606" i="1"/>
  <c r="Z1605" i="1"/>
  <c r="Z1604" i="1"/>
  <c r="Z1602" i="1"/>
  <c r="Z1600" i="1"/>
  <c r="Z1599" i="1"/>
  <c r="Z1598" i="1"/>
  <c r="Z1597" i="1"/>
  <c r="Z1596" i="1"/>
  <c r="Z1595" i="1"/>
  <c r="Z1594" i="1"/>
  <c r="Z1593" i="1"/>
  <c r="Z1592" i="1"/>
  <c r="Z1591" i="1"/>
  <c r="Z1590" i="1"/>
  <c r="Z1589" i="1"/>
  <c r="Z1588" i="1"/>
  <c r="Z1587" i="1"/>
  <c r="Z1586" i="1"/>
  <c r="Z1585" i="1"/>
  <c r="Z1584" i="1"/>
  <c r="Z1583" i="1"/>
  <c r="Z1582" i="1"/>
  <c r="Z1581" i="1"/>
  <c r="Z1580" i="1"/>
  <c r="Z1579" i="1"/>
  <c r="Z1578" i="1"/>
  <c r="Z1577" i="1"/>
  <c r="Z1576" i="1"/>
  <c r="Z1575" i="1"/>
  <c r="Z1574" i="1"/>
  <c r="Z1571" i="1"/>
  <c r="Z1570" i="1"/>
  <c r="Z1569" i="1"/>
  <c r="Z1567" i="1"/>
  <c r="Z1566" i="1"/>
  <c r="Z1565" i="1"/>
  <c r="Z1564" i="1"/>
  <c r="Z1563" i="1"/>
  <c r="Z1562" i="1"/>
  <c r="Z1561" i="1"/>
  <c r="Z1560" i="1"/>
  <c r="Z1559" i="1"/>
  <c r="Z1558" i="1"/>
  <c r="Z1557" i="1"/>
  <c r="Z1556" i="1"/>
  <c r="Z1555" i="1"/>
  <c r="Z1554" i="1"/>
  <c r="Z1553" i="1"/>
  <c r="Z1552" i="1"/>
  <c r="Z1551" i="1"/>
  <c r="Z1550" i="1"/>
  <c r="Z1549" i="1"/>
  <c r="Z1548" i="1"/>
  <c r="Z1547" i="1"/>
  <c r="Z1546" i="1"/>
  <c r="Z1545" i="1"/>
  <c r="Z1544" i="1"/>
  <c r="Z1543" i="1"/>
  <c r="Z1542" i="1"/>
  <c r="Z1541" i="1"/>
  <c r="Z1540" i="1"/>
  <c r="Z1539" i="1"/>
  <c r="Z1538" i="1"/>
  <c r="Z1537" i="1"/>
  <c r="Z1536" i="1"/>
  <c r="Z1535" i="1"/>
  <c r="Z1534" i="1"/>
  <c r="Z1533" i="1"/>
  <c r="Z1532" i="1"/>
  <c r="Z1531" i="1"/>
  <c r="Z1530" i="1"/>
  <c r="Z1529" i="1"/>
  <c r="Z1527" i="1"/>
  <c r="Z1526" i="1"/>
  <c r="Z1524" i="1"/>
  <c r="Z1523" i="1"/>
  <c r="Z1522" i="1"/>
  <c r="Z1521" i="1"/>
  <c r="Z1520" i="1"/>
  <c r="Z1519" i="1"/>
  <c r="Z1518" i="1"/>
  <c r="Z1517" i="1"/>
  <c r="Z1516" i="1"/>
  <c r="Z1515" i="1"/>
  <c r="Z1514" i="1"/>
  <c r="Z1513" i="1"/>
  <c r="Z1512" i="1"/>
  <c r="Z1511" i="1"/>
  <c r="Z1510" i="1"/>
  <c r="Z1509" i="1"/>
  <c r="Z1508" i="1"/>
  <c r="Z1507" i="1"/>
  <c r="Z1506" i="1"/>
  <c r="Z1505" i="1"/>
  <c r="Z1504" i="1"/>
  <c r="Z1503" i="1"/>
  <c r="Z1502" i="1"/>
  <c r="Z1501" i="1"/>
  <c r="Z1500" i="1"/>
  <c r="Z1498" i="1"/>
  <c r="Z1497" i="1"/>
  <c r="Z1496" i="1"/>
  <c r="Z1495" i="1"/>
  <c r="Z1494" i="1"/>
  <c r="Z1493" i="1"/>
  <c r="Z1492" i="1"/>
  <c r="Z1491" i="1"/>
  <c r="Z1489" i="1"/>
  <c r="Z1488" i="1"/>
  <c r="Z1487" i="1"/>
  <c r="Z1486" i="1"/>
  <c r="Z1485" i="1"/>
  <c r="Z1484" i="1"/>
  <c r="Z1482" i="1"/>
  <c r="Z1481" i="1"/>
  <c r="Z1480" i="1"/>
  <c r="Z1479" i="1"/>
  <c r="Z1478" i="1"/>
  <c r="Z1477" i="1"/>
  <c r="Z1476" i="1"/>
  <c r="Z1475" i="1"/>
  <c r="Z1474" i="1"/>
  <c r="Z1473" i="1"/>
  <c r="Z1472" i="1"/>
  <c r="Z1471" i="1"/>
  <c r="Z1470" i="1"/>
  <c r="Z1469" i="1"/>
  <c r="Z1468" i="1"/>
  <c r="Z1467" i="1"/>
  <c r="Z1466" i="1"/>
  <c r="Z1465" i="1"/>
  <c r="Z1464" i="1"/>
  <c r="Z1463" i="1"/>
  <c r="Z1462" i="1"/>
  <c r="Z1461" i="1"/>
  <c r="Z1459" i="1"/>
  <c r="Z1457" i="1"/>
  <c r="Z1456" i="1"/>
  <c r="Z1455" i="1"/>
  <c r="Z1454" i="1"/>
  <c r="Z1453" i="1"/>
  <c r="Z1452" i="1"/>
  <c r="Z1451" i="1"/>
  <c r="Z1450" i="1"/>
  <c r="Z1449" i="1"/>
  <c r="Z1448" i="1"/>
  <c r="Z1447" i="1"/>
  <c r="Z1446" i="1"/>
  <c r="Z1445" i="1"/>
  <c r="Z1444" i="1"/>
  <c r="Z1443" i="1"/>
  <c r="Z1442" i="1"/>
  <c r="Z1441" i="1"/>
  <c r="Z1440" i="1"/>
  <c r="Z1439" i="1"/>
  <c r="Z1438" i="1"/>
  <c r="Z1437" i="1"/>
  <c r="Z1436" i="1"/>
  <c r="Z1435" i="1"/>
  <c r="Z1434" i="1"/>
  <c r="Z1433" i="1"/>
  <c r="Z1432" i="1"/>
  <c r="Z1431" i="1"/>
  <c r="Z1419" i="1"/>
  <c r="Z1418" i="1"/>
  <c r="Z1417" i="1"/>
  <c r="Z1416" i="1"/>
  <c r="Z1415" i="1"/>
  <c r="Z1414" i="1"/>
  <c r="Z1413" i="1"/>
  <c r="Z1412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61" i="1"/>
  <c r="Z1360" i="1"/>
  <c r="Z1359" i="1"/>
  <c r="Z1358" i="1"/>
  <c r="Z1357" i="1"/>
  <c r="Z1356" i="1"/>
  <c r="Z1355" i="1"/>
  <c r="Z1354" i="1"/>
  <c r="Z1353" i="1"/>
  <c r="Z1352" i="1"/>
  <c r="Z1351" i="1"/>
  <c r="Z1350" i="1"/>
  <c r="Z1349" i="1"/>
  <c r="Z1348" i="1"/>
  <c r="Z1347" i="1"/>
  <c r="Z1346" i="1"/>
  <c r="Z1345" i="1"/>
  <c r="Z1344" i="1"/>
  <c r="Z1343" i="1"/>
  <c r="Z1342" i="1"/>
  <c r="Z1341" i="1"/>
  <c r="Z1340" i="1"/>
  <c r="Z1339" i="1"/>
  <c r="Z1338" i="1"/>
  <c r="Z1337" i="1"/>
  <c r="Z1336" i="1"/>
  <c r="Z1330" i="1"/>
  <c r="Z1329" i="1"/>
  <c r="Z1328" i="1"/>
  <c r="Z1327" i="1"/>
  <c r="Z1326" i="1"/>
  <c r="Z1325" i="1"/>
  <c r="Z1324" i="1"/>
  <c r="Z1323" i="1"/>
  <c r="Z1322" i="1"/>
  <c r="Z1321" i="1"/>
  <c r="Z1320" i="1"/>
  <c r="Z1319" i="1"/>
  <c r="Z1318" i="1"/>
  <c r="Z131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33" i="1"/>
  <c r="Z1232" i="1"/>
  <c r="Z1231" i="1"/>
  <c r="Z1230" i="1"/>
  <c r="Z1229" i="1"/>
  <c r="Z1228" i="1"/>
  <c r="Z1227" i="1"/>
  <c r="Z1226" i="1"/>
  <c r="Z1225" i="1"/>
  <c r="Z1224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98" i="1"/>
  <c r="Z1197" i="1"/>
  <c r="Z1196" i="1"/>
  <c r="Z1195" i="1"/>
  <c r="Z1194" i="1"/>
  <c r="Z1193" i="1"/>
  <c r="Z1192" i="1"/>
  <c r="Z1191" i="1"/>
  <c r="Z1190" i="1"/>
  <c r="Z1189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6" i="1"/>
  <c r="Z1095" i="1"/>
  <c r="Z1094" i="1"/>
  <c r="Z1093" i="1"/>
  <c r="Z1092" i="1"/>
  <c r="Z1091" i="1"/>
  <c r="Z1090" i="1"/>
  <c r="Z1089" i="1"/>
  <c r="Z1088" i="1"/>
  <c r="Z1087" i="1"/>
  <c r="Z1084" i="1"/>
  <c r="Z1081" i="1"/>
  <c r="Z1080" i="1"/>
  <c r="Z1079" i="1"/>
  <c r="Z1078" i="1"/>
  <c r="Z1077" i="1"/>
  <c r="Z1076" i="1"/>
  <c r="Z1075" i="1"/>
  <c r="Z1074" i="1"/>
  <c r="Z1073" i="1"/>
  <c r="Z1072" i="1"/>
  <c r="Z1071" i="1"/>
  <c r="Z1070" i="1"/>
  <c r="Z1069" i="1"/>
  <c r="Z1068" i="1"/>
  <c r="Z1067" i="1"/>
  <c r="Z1066" i="1"/>
  <c r="Z1065" i="1"/>
  <c r="Z1064" i="1"/>
  <c r="Z1063" i="1"/>
  <c r="Z1062" i="1"/>
  <c r="Z1061" i="1"/>
  <c r="Z1059" i="1"/>
  <c r="Z1058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8" i="1"/>
  <c r="Z987" i="1"/>
  <c r="Z986" i="1"/>
  <c r="Z985" i="1"/>
  <c r="Z984" i="1"/>
  <c r="Z983" i="1"/>
  <c r="Z982" i="1"/>
  <c r="Z981" i="1"/>
  <c r="Z980" i="1"/>
  <c r="Z979" i="1"/>
  <c r="Z977" i="1"/>
  <c r="Z976" i="1"/>
  <c r="Z975" i="1"/>
  <c r="Z974" i="1"/>
  <c r="Z973" i="1"/>
  <c r="Z972" i="1"/>
  <c r="Z971" i="1"/>
  <c r="Z970" i="1"/>
  <c r="Z969" i="1"/>
  <c r="Z968" i="1"/>
  <c r="Z967" i="1"/>
  <c r="Z966" i="1"/>
  <c r="Z965" i="1"/>
  <c r="Z964" i="1"/>
  <c r="Z963" i="1"/>
  <c r="Z962" i="1"/>
  <c r="Z961" i="1"/>
  <c r="Z960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75" i="1"/>
  <c r="Z774" i="1"/>
  <c r="Z773" i="1"/>
  <c r="Z772" i="1"/>
  <c r="Z771" i="1"/>
  <c r="Z770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8" i="1"/>
  <c r="Z657" i="1"/>
  <c r="Z656" i="1"/>
  <c r="Z655" i="1"/>
  <c r="Z653" i="1"/>
  <c r="Z651" i="1"/>
  <c r="Z650" i="1"/>
  <c r="Z648" i="1"/>
  <c r="Z647" i="1"/>
  <c r="Z646" i="1"/>
  <c r="Z644" i="1"/>
  <c r="Z643" i="1"/>
  <c r="Z642" i="1"/>
  <c r="Z641" i="1"/>
  <c r="Z640" i="1"/>
  <c r="Z639" i="1"/>
  <c r="Z638" i="1"/>
  <c r="Z635" i="1"/>
  <c r="Z634" i="1"/>
  <c r="Z632" i="1"/>
  <c r="Z631" i="1"/>
  <c r="Z629" i="1"/>
  <c r="Z628" i="1"/>
  <c r="Z627" i="1"/>
  <c r="Z626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06" i="1"/>
  <c r="Z405" i="1"/>
  <c r="Z404" i="1"/>
  <c r="Z403" i="1"/>
  <c r="Z402" i="1"/>
  <c r="Z401" i="1"/>
  <c r="Z400" i="1"/>
  <c r="Z399" i="1"/>
  <c r="Z398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17" i="1"/>
  <c r="Z116" i="1"/>
  <c r="Z115" i="1"/>
  <c r="Z114" i="1"/>
  <c r="Z113" i="1"/>
  <c r="Z112" i="1"/>
  <c r="Z111" i="1"/>
  <c r="Z110" i="1"/>
  <c r="Z109" i="1"/>
  <c r="Z108" i="1"/>
  <c r="Z107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1" i="1"/>
  <c r="Z80" i="1"/>
  <c r="Z79" i="1"/>
  <c r="Z78" i="1"/>
  <c r="Z77" i="1"/>
  <c r="Z76" i="1"/>
  <c r="Z74" i="1"/>
  <c r="Z73" i="1"/>
  <c r="Z72" i="1"/>
  <c r="Z70" i="1"/>
  <c r="Z69" i="1"/>
  <c r="Z68" i="1"/>
  <c r="Z67" i="1"/>
  <c r="Z66" i="1"/>
  <c r="Z65" i="1"/>
  <c r="Z64" i="1"/>
  <c r="Z63" i="1"/>
  <c r="Z60" i="1"/>
  <c r="Z59" i="1"/>
  <c r="Z58" i="1"/>
  <c r="Z57" i="1"/>
  <c r="Z56" i="1"/>
  <c r="Z53" i="1"/>
  <c r="Z52" i="1"/>
  <c r="Z51" i="1"/>
  <c r="Z50" i="1"/>
  <c r="Z49" i="1"/>
  <c r="Z48" i="1"/>
  <c r="Z47" i="1"/>
  <c r="Z46" i="1"/>
  <c r="Z45" i="1"/>
  <c r="Z44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W7" i="1"/>
  <c r="X7" i="1" s="1"/>
  <c r="W6" i="1"/>
  <c r="X6" i="1" s="1"/>
  <c r="W8" i="1"/>
  <c r="X8" i="1" s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38" i="1"/>
  <c r="X38" i="1" s="1"/>
  <c r="W39" i="1"/>
  <c r="X39" i="1" s="1"/>
  <c r="W40" i="1"/>
  <c r="X40" i="1" s="1"/>
  <c r="W41" i="1"/>
  <c r="X41" i="1" s="1"/>
  <c r="W42" i="1"/>
  <c r="X42" i="1" s="1"/>
  <c r="W44" i="1"/>
  <c r="X44" i="1" s="1"/>
  <c r="W45" i="1"/>
  <c r="X45" i="1" s="1"/>
  <c r="W46" i="1"/>
  <c r="X46" i="1" s="1"/>
  <c r="W47" i="1"/>
  <c r="X47" i="1" s="1"/>
  <c r="W48" i="1"/>
  <c r="X48" i="1" s="1"/>
  <c r="W49" i="1"/>
  <c r="X49" i="1" s="1"/>
  <c r="W56" i="1"/>
  <c r="X56" i="1" s="1"/>
  <c r="W63" i="1"/>
  <c r="X63" i="1" s="1"/>
  <c r="W64" i="1"/>
  <c r="X64" i="1" s="1"/>
  <c r="W65" i="1"/>
  <c r="X65" i="1" s="1"/>
  <c r="X66" i="1"/>
  <c r="W67" i="1"/>
  <c r="X67" i="1"/>
  <c r="W69" i="1"/>
  <c r="X69" i="1" s="1"/>
  <c r="W70" i="1"/>
  <c r="X70" i="1" s="1"/>
  <c r="W72" i="1"/>
  <c r="X72" i="1" s="1"/>
  <c r="W73" i="1"/>
  <c r="X73" i="1" s="1"/>
  <c r="W74" i="1"/>
  <c r="X74" i="1" s="1"/>
  <c r="W76" i="1"/>
  <c r="X76" i="1" s="1"/>
  <c r="W77" i="1"/>
  <c r="X77" i="1" s="1"/>
  <c r="W78" i="1"/>
  <c r="X78" i="1" s="1"/>
  <c r="W79" i="1"/>
  <c r="X79" i="1" s="1"/>
  <c r="W80" i="1"/>
  <c r="X80" i="1" s="1"/>
  <c r="W81" i="1"/>
  <c r="X81" i="1" s="1"/>
  <c r="W83" i="1"/>
  <c r="X83" i="1" s="1"/>
  <c r="W84" i="1"/>
  <c r="X84" i="1" s="1"/>
  <c r="W85" i="1"/>
  <c r="X85" i="1" s="1"/>
  <c r="W86" i="1"/>
  <c r="X86" i="1" s="1"/>
  <c r="W87" i="1"/>
  <c r="W88" i="1"/>
  <c r="X88" i="1" s="1"/>
  <c r="W90" i="1"/>
  <c r="X90" i="1" s="1"/>
  <c r="W91" i="1"/>
  <c r="W92" i="1"/>
  <c r="X92" i="1" s="1"/>
  <c r="W93" i="1"/>
  <c r="X93" i="1" s="1"/>
  <c r="W94" i="1"/>
  <c r="X94" i="1" s="1"/>
  <c r="W95" i="1"/>
  <c r="X95" i="1" s="1"/>
  <c r="W98" i="1"/>
  <c r="X98" i="1" s="1"/>
  <c r="W99" i="1"/>
  <c r="X99" i="1" s="1"/>
  <c r="W100" i="1"/>
  <c r="X100" i="1" s="1"/>
  <c r="W101" i="1"/>
  <c r="X101" i="1" s="1"/>
  <c r="W102" i="1"/>
  <c r="X102" i="1" s="1"/>
  <c r="X103" i="1"/>
  <c r="W104" i="1"/>
  <c r="X104" i="1" s="1"/>
  <c r="W105" i="1"/>
  <c r="X105" i="1" s="1"/>
  <c r="W107" i="1"/>
  <c r="X107" i="1" s="1"/>
  <c r="W108" i="1"/>
  <c r="X108" i="1" s="1"/>
  <c r="W109" i="1"/>
  <c r="X109" i="1" s="1"/>
  <c r="X110" i="1"/>
  <c r="W111" i="1"/>
  <c r="X111" i="1" s="1"/>
  <c r="W112" i="1"/>
  <c r="X112" i="1" s="1"/>
  <c r="W113" i="1"/>
  <c r="X113" i="1" s="1"/>
  <c r="W114" i="1"/>
  <c r="X114" i="1" s="1"/>
  <c r="W115" i="1"/>
  <c r="X115" i="1" s="1"/>
  <c r="W116" i="1"/>
  <c r="X116" i="1" s="1"/>
  <c r="W117" i="1"/>
  <c r="X117" i="1" s="1"/>
  <c r="W133" i="1"/>
  <c r="X133" i="1" s="1"/>
  <c r="W134" i="1"/>
  <c r="X134" i="1" s="1"/>
  <c r="W135" i="1"/>
  <c r="X135" i="1" s="1"/>
  <c r="W136" i="1"/>
  <c r="X136" i="1" s="1"/>
  <c r="W137" i="1"/>
  <c r="X137" i="1" s="1"/>
  <c r="W138" i="1"/>
  <c r="X138" i="1" s="1"/>
  <c r="W139" i="1"/>
  <c r="X139" i="1" s="1"/>
  <c r="W140" i="1"/>
  <c r="X140" i="1" s="1"/>
  <c r="W141" i="1"/>
  <c r="X141" i="1" s="1"/>
  <c r="W142" i="1"/>
  <c r="X142" i="1" s="1"/>
  <c r="W143" i="1"/>
  <c r="X143" i="1" s="1"/>
  <c r="W144" i="1"/>
  <c r="X144" i="1" s="1"/>
  <c r="W145" i="1"/>
  <c r="X145" i="1" s="1"/>
  <c r="W146" i="1"/>
  <c r="X146" i="1" s="1"/>
  <c r="W147" i="1"/>
  <c r="X147" i="1" s="1"/>
  <c r="W148" i="1"/>
  <c r="X148" i="1" s="1"/>
  <c r="W149" i="1"/>
  <c r="X149" i="1" s="1"/>
  <c r="W150" i="1"/>
  <c r="X150" i="1" s="1"/>
  <c r="W151" i="1"/>
  <c r="X151" i="1" s="1"/>
  <c r="W152" i="1"/>
  <c r="X152" i="1" s="1"/>
  <c r="W153" i="1"/>
  <c r="X153" i="1" s="1"/>
  <c r="W154" i="1"/>
  <c r="X154" i="1" s="1"/>
  <c r="W155" i="1"/>
  <c r="X155" i="1" s="1"/>
  <c r="W156" i="1"/>
  <c r="X156" i="1" s="1"/>
  <c r="W157" i="1"/>
  <c r="X157" i="1" s="1"/>
  <c r="W158" i="1"/>
  <c r="X158" i="1" s="1"/>
  <c r="W159" i="1"/>
  <c r="X159" i="1" s="1"/>
  <c r="W160" i="1"/>
  <c r="X160" i="1" s="1"/>
  <c r="W161" i="1"/>
  <c r="X161" i="1" s="1"/>
  <c r="W162" i="1"/>
  <c r="X162" i="1" s="1"/>
  <c r="W163" i="1"/>
  <c r="X163" i="1" s="1"/>
  <c r="W164" i="1"/>
  <c r="X164" i="1" s="1"/>
  <c r="W165" i="1"/>
  <c r="X165" i="1" s="1"/>
  <c r="W166" i="1"/>
  <c r="X166" i="1" s="1"/>
  <c r="W167" i="1"/>
  <c r="X167" i="1" s="1"/>
  <c r="W168" i="1"/>
  <c r="X168" i="1" s="1"/>
  <c r="W169" i="1"/>
  <c r="X169" i="1" s="1"/>
  <c r="W170" i="1"/>
  <c r="X170" i="1" s="1"/>
  <c r="W171" i="1"/>
  <c r="X171" i="1" s="1"/>
  <c r="W172" i="1"/>
  <c r="X172" i="1" s="1"/>
  <c r="W173" i="1"/>
  <c r="X173" i="1" s="1"/>
  <c r="W174" i="1"/>
  <c r="X174" i="1" s="1"/>
  <c r="W175" i="1"/>
  <c r="X175" i="1" s="1"/>
  <c r="W176" i="1"/>
  <c r="X176" i="1" s="1"/>
  <c r="W177" i="1"/>
  <c r="X177" i="1" s="1"/>
  <c r="W178" i="1"/>
  <c r="X178" i="1" s="1"/>
  <c r="W179" i="1"/>
  <c r="X179" i="1" s="1"/>
  <c r="W180" i="1"/>
  <c r="X180" i="1" s="1"/>
  <c r="W181" i="1"/>
  <c r="X181" i="1" s="1"/>
  <c r="W182" i="1"/>
  <c r="X182" i="1" s="1"/>
  <c r="W183" i="1"/>
  <c r="X183" i="1" s="1"/>
  <c r="W184" i="1"/>
  <c r="X184" i="1" s="1"/>
  <c r="W185" i="1"/>
  <c r="X185" i="1" s="1"/>
  <c r="W186" i="1"/>
  <c r="X186" i="1" s="1"/>
  <c r="W187" i="1"/>
  <c r="X187" i="1" s="1"/>
  <c r="W188" i="1"/>
  <c r="X188" i="1" s="1"/>
  <c r="W189" i="1"/>
  <c r="X189" i="1" s="1"/>
  <c r="W190" i="1"/>
  <c r="X190" i="1" s="1"/>
  <c r="W191" i="1"/>
  <c r="X191" i="1" s="1"/>
  <c r="W192" i="1"/>
  <c r="X192" i="1" s="1"/>
  <c r="W193" i="1"/>
  <c r="X193" i="1" s="1"/>
  <c r="W194" i="1"/>
  <c r="X194" i="1" s="1"/>
  <c r="W195" i="1"/>
  <c r="X195" i="1" s="1"/>
  <c r="W196" i="1"/>
  <c r="X196" i="1" s="1"/>
  <c r="W197" i="1"/>
  <c r="X197" i="1" s="1"/>
  <c r="W198" i="1"/>
  <c r="X198" i="1" s="1"/>
  <c r="W199" i="1"/>
  <c r="X199" i="1" s="1"/>
  <c r="W200" i="1"/>
  <c r="X200" i="1" s="1"/>
  <c r="W201" i="1"/>
  <c r="X201" i="1" s="1"/>
  <c r="W202" i="1"/>
  <c r="X202" i="1" s="1"/>
  <c r="W203" i="1"/>
  <c r="X203" i="1" s="1"/>
  <c r="W204" i="1"/>
  <c r="X204" i="1" s="1"/>
  <c r="W205" i="1"/>
  <c r="X205" i="1" s="1"/>
  <c r="W206" i="1"/>
  <c r="X206" i="1" s="1"/>
  <c r="W207" i="1"/>
  <c r="X207" i="1" s="1"/>
  <c r="W208" i="1"/>
  <c r="X208" i="1" s="1"/>
  <c r="W209" i="1"/>
  <c r="X209" i="1" s="1"/>
  <c r="W210" i="1"/>
  <c r="X210" i="1" s="1"/>
  <c r="W211" i="1"/>
  <c r="X211" i="1" s="1"/>
  <c r="W212" i="1"/>
  <c r="X212" i="1" s="1"/>
  <c r="W213" i="1"/>
  <c r="X213" i="1" s="1"/>
  <c r="W214" i="1"/>
  <c r="X214" i="1" s="1"/>
  <c r="W215" i="1"/>
  <c r="X215" i="1" s="1"/>
  <c r="W216" i="1"/>
  <c r="X216" i="1" s="1"/>
  <c r="W217" i="1"/>
  <c r="X217" i="1" s="1"/>
  <c r="W218" i="1"/>
  <c r="X218" i="1" s="1"/>
  <c r="W219" i="1"/>
  <c r="X219" i="1" s="1"/>
  <c r="W220" i="1"/>
  <c r="X220" i="1" s="1"/>
  <c r="W221" i="1"/>
  <c r="X221" i="1" s="1"/>
  <c r="W222" i="1"/>
  <c r="X222" i="1" s="1"/>
  <c r="W223" i="1"/>
  <c r="X223" i="1" s="1"/>
  <c r="W224" i="1"/>
  <c r="X224" i="1" s="1"/>
  <c r="W225" i="1"/>
  <c r="X225" i="1" s="1"/>
  <c r="W226" i="1"/>
  <c r="X226" i="1" s="1"/>
  <c r="W227" i="1"/>
  <c r="X227" i="1" s="1"/>
  <c r="W228" i="1"/>
  <c r="X228" i="1" s="1"/>
  <c r="W229" i="1"/>
  <c r="X229" i="1" s="1"/>
  <c r="W230" i="1"/>
  <c r="X230" i="1" s="1"/>
  <c r="W231" i="1"/>
  <c r="X231" i="1" s="1"/>
  <c r="W232" i="1"/>
  <c r="X232" i="1" s="1"/>
  <c r="W233" i="1"/>
  <c r="X233" i="1" s="1"/>
  <c r="W234" i="1"/>
  <c r="X234" i="1" s="1"/>
  <c r="W235" i="1"/>
  <c r="X235" i="1" s="1"/>
  <c r="W236" i="1"/>
  <c r="X236" i="1" s="1"/>
  <c r="W237" i="1"/>
  <c r="X237" i="1" s="1"/>
  <c r="W238" i="1"/>
  <c r="X238" i="1" s="1"/>
  <c r="W239" i="1"/>
  <c r="X239" i="1" s="1"/>
  <c r="W240" i="1"/>
  <c r="X240" i="1" s="1"/>
  <c r="W241" i="1"/>
  <c r="X241" i="1" s="1"/>
  <c r="W242" i="1"/>
  <c r="X242" i="1" s="1"/>
  <c r="W243" i="1"/>
  <c r="X243" i="1" s="1"/>
  <c r="W244" i="1"/>
  <c r="X244" i="1" s="1"/>
  <c r="W245" i="1"/>
  <c r="X245" i="1" s="1"/>
  <c r="W246" i="1"/>
  <c r="X246" i="1" s="1"/>
  <c r="W247" i="1"/>
  <c r="X247" i="1" s="1"/>
  <c r="W248" i="1"/>
  <c r="X248" i="1" s="1"/>
  <c r="W249" i="1"/>
  <c r="X249" i="1" s="1"/>
  <c r="W250" i="1"/>
  <c r="X250" i="1" s="1"/>
  <c r="W251" i="1"/>
  <c r="X251" i="1" s="1"/>
  <c r="W252" i="1"/>
  <c r="X252" i="1" s="1"/>
  <c r="W253" i="1"/>
  <c r="X253" i="1" s="1"/>
  <c r="W254" i="1"/>
  <c r="X254" i="1" s="1"/>
  <c r="W255" i="1"/>
  <c r="X255" i="1" s="1"/>
  <c r="W256" i="1"/>
  <c r="X256" i="1" s="1"/>
  <c r="W257" i="1"/>
  <c r="X257" i="1" s="1"/>
  <c r="W258" i="1"/>
  <c r="X258" i="1" s="1"/>
  <c r="W259" i="1"/>
  <c r="X259" i="1" s="1"/>
  <c r="W260" i="1"/>
  <c r="X260" i="1" s="1"/>
  <c r="W261" i="1"/>
  <c r="X261" i="1" s="1"/>
  <c r="W262" i="1"/>
  <c r="X262" i="1" s="1"/>
  <c r="W263" i="1"/>
  <c r="X263" i="1" s="1"/>
  <c r="W264" i="1"/>
  <c r="X264" i="1" s="1"/>
  <c r="W265" i="1"/>
  <c r="X265" i="1" s="1"/>
  <c r="W266" i="1"/>
  <c r="X266" i="1" s="1"/>
  <c r="W267" i="1"/>
  <c r="X267" i="1" s="1"/>
  <c r="W268" i="1"/>
  <c r="X268" i="1" s="1"/>
  <c r="W269" i="1"/>
  <c r="X269" i="1" s="1"/>
  <c r="W270" i="1"/>
  <c r="X270" i="1" s="1"/>
  <c r="W271" i="1"/>
  <c r="X271" i="1" s="1"/>
  <c r="W272" i="1"/>
  <c r="X272" i="1" s="1"/>
  <c r="W273" i="1"/>
  <c r="X273" i="1" s="1"/>
  <c r="W274" i="1"/>
  <c r="X274" i="1" s="1"/>
  <c r="W275" i="1"/>
  <c r="X275" i="1" s="1"/>
  <c r="W276" i="1"/>
  <c r="X276" i="1" s="1"/>
  <c r="W277" i="1"/>
  <c r="X277" i="1" s="1"/>
  <c r="W278" i="1"/>
  <c r="X278" i="1" s="1"/>
  <c r="W279" i="1"/>
  <c r="X279" i="1" s="1"/>
  <c r="W280" i="1"/>
  <c r="X280" i="1" s="1"/>
  <c r="W281" i="1"/>
  <c r="X281" i="1" s="1"/>
  <c r="W282" i="1"/>
  <c r="X282" i="1" s="1"/>
  <c r="W283" i="1"/>
  <c r="X283" i="1" s="1"/>
  <c r="W284" i="1"/>
  <c r="X284" i="1" s="1"/>
  <c r="W285" i="1"/>
  <c r="X285" i="1" s="1"/>
  <c r="W286" i="1"/>
  <c r="X286" i="1" s="1"/>
  <c r="W287" i="1"/>
  <c r="X287" i="1" s="1"/>
  <c r="W288" i="1"/>
  <c r="X288" i="1" s="1"/>
  <c r="W289" i="1"/>
  <c r="X289" i="1" s="1"/>
  <c r="W290" i="1"/>
  <c r="X290" i="1" s="1"/>
  <c r="W291" i="1"/>
  <c r="X291" i="1" s="1"/>
  <c r="W292" i="1"/>
  <c r="X292" i="1" s="1"/>
  <c r="W293" i="1"/>
  <c r="X293" i="1" s="1"/>
  <c r="W294" i="1"/>
  <c r="X294" i="1" s="1"/>
  <c r="W295" i="1"/>
  <c r="X295" i="1" s="1"/>
  <c r="W296" i="1"/>
  <c r="X296" i="1" s="1"/>
  <c r="W297" i="1"/>
  <c r="X297" i="1" s="1"/>
  <c r="W298" i="1"/>
  <c r="X298" i="1" s="1"/>
  <c r="W299" i="1"/>
  <c r="X299" i="1" s="1"/>
  <c r="W300" i="1"/>
  <c r="X300" i="1" s="1"/>
  <c r="W301" i="1"/>
  <c r="X301" i="1" s="1"/>
  <c r="W302" i="1"/>
  <c r="X302" i="1" s="1"/>
  <c r="W303" i="1"/>
  <c r="X303" i="1" s="1"/>
  <c r="W304" i="1"/>
  <c r="X304" i="1" s="1"/>
  <c r="W305" i="1"/>
  <c r="X305" i="1" s="1"/>
  <c r="W306" i="1"/>
  <c r="X306" i="1" s="1"/>
  <c r="W307" i="1"/>
  <c r="X307" i="1" s="1"/>
  <c r="W308" i="1"/>
  <c r="X308" i="1" s="1"/>
  <c r="W309" i="1"/>
  <c r="X309" i="1" s="1"/>
  <c r="W310" i="1"/>
  <c r="X310" i="1" s="1"/>
  <c r="W311" i="1"/>
  <c r="X311" i="1" s="1"/>
  <c r="W312" i="1"/>
  <c r="X312" i="1" s="1"/>
  <c r="W313" i="1"/>
  <c r="X313" i="1" s="1"/>
  <c r="W314" i="1"/>
  <c r="X314" i="1" s="1"/>
  <c r="W315" i="1"/>
  <c r="X315" i="1" s="1"/>
  <c r="W316" i="1"/>
  <c r="X316" i="1" s="1"/>
  <c r="W317" i="1"/>
  <c r="X317" i="1" s="1"/>
  <c r="W318" i="1"/>
  <c r="X318" i="1" s="1"/>
  <c r="W319" i="1"/>
  <c r="X319" i="1" s="1"/>
  <c r="W320" i="1"/>
  <c r="X320" i="1" s="1"/>
  <c r="W321" i="1"/>
  <c r="X321" i="1" s="1"/>
  <c r="W322" i="1"/>
  <c r="X322" i="1" s="1"/>
  <c r="W323" i="1"/>
  <c r="X323" i="1" s="1"/>
  <c r="W324" i="1"/>
  <c r="X324" i="1" s="1"/>
  <c r="W325" i="1"/>
  <c r="X325" i="1" s="1"/>
  <c r="W326" i="1"/>
  <c r="X326" i="1" s="1"/>
  <c r="W327" i="1"/>
  <c r="X327" i="1" s="1"/>
  <c r="W328" i="1"/>
  <c r="X328" i="1" s="1"/>
  <c r="W329" i="1"/>
  <c r="X329" i="1" s="1"/>
  <c r="W330" i="1"/>
  <c r="X330" i="1" s="1"/>
  <c r="W331" i="1"/>
  <c r="X331" i="1" s="1"/>
  <c r="W332" i="1"/>
  <c r="X332" i="1" s="1"/>
  <c r="W333" i="1"/>
  <c r="X333" i="1" s="1"/>
  <c r="W334" i="1"/>
  <c r="X334" i="1" s="1"/>
  <c r="W335" i="1"/>
  <c r="X335" i="1" s="1"/>
  <c r="W336" i="1"/>
  <c r="X336" i="1" s="1"/>
  <c r="W337" i="1"/>
  <c r="X337" i="1" s="1"/>
  <c r="W338" i="1"/>
  <c r="X338" i="1" s="1"/>
  <c r="W339" i="1"/>
  <c r="X339" i="1" s="1"/>
  <c r="W340" i="1"/>
  <c r="X340" i="1" s="1"/>
  <c r="W341" i="1"/>
  <c r="X341" i="1" s="1"/>
  <c r="W342" i="1"/>
  <c r="X342" i="1" s="1"/>
  <c r="W343" i="1"/>
  <c r="X343" i="1" s="1"/>
  <c r="W344" i="1"/>
  <c r="X344" i="1" s="1"/>
  <c r="W345" i="1"/>
  <c r="X345" i="1" s="1"/>
  <c r="W346" i="1"/>
  <c r="X346" i="1" s="1"/>
  <c r="W347" i="1"/>
  <c r="X347" i="1" s="1"/>
  <c r="W348" i="1"/>
  <c r="X348" i="1" s="1"/>
  <c r="W349" i="1"/>
  <c r="X349" i="1" s="1"/>
  <c r="W350" i="1"/>
  <c r="X350" i="1" s="1"/>
  <c r="W351" i="1"/>
  <c r="X351" i="1" s="1"/>
  <c r="W352" i="1"/>
  <c r="X352" i="1" s="1"/>
  <c r="W353" i="1"/>
  <c r="X353" i="1" s="1"/>
  <c r="W354" i="1"/>
  <c r="X354" i="1" s="1"/>
  <c r="W355" i="1"/>
  <c r="X355" i="1" s="1"/>
  <c r="W356" i="1"/>
  <c r="X356" i="1" s="1"/>
  <c r="W357" i="1"/>
  <c r="X357" i="1" s="1"/>
  <c r="W358" i="1"/>
  <c r="X358" i="1" s="1"/>
  <c r="W359" i="1"/>
  <c r="X359" i="1" s="1"/>
  <c r="W360" i="1"/>
  <c r="X360" i="1" s="1"/>
  <c r="W361" i="1"/>
  <c r="X361" i="1" s="1"/>
  <c r="W362" i="1"/>
  <c r="X362" i="1" s="1"/>
  <c r="W363" i="1"/>
  <c r="X363" i="1" s="1"/>
  <c r="W364" i="1"/>
  <c r="X364" i="1" s="1"/>
  <c r="W365" i="1"/>
  <c r="X365" i="1" s="1"/>
  <c r="W366" i="1"/>
  <c r="X366" i="1" s="1"/>
  <c r="W367" i="1"/>
  <c r="X367" i="1" s="1"/>
  <c r="W368" i="1"/>
  <c r="X368" i="1" s="1"/>
  <c r="W369" i="1"/>
  <c r="X369" i="1" s="1"/>
  <c r="W370" i="1"/>
  <c r="X370" i="1" s="1"/>
  <c r="W371" i="1"/>
  <c r="X371" i="1" s="1"/>
  <c r="W372" i="1"/>
  <c r="X372" i="1" s="1"/>
  <c r="W373" i="1"/>
  <c r="X373" i="1" s="1"/>
  <c r="W374" i="1"/>
  <c r="X374" i="1" s="1"/>
  <c r="W375" i="1"/>
  <c r="X375" i="1" s="1"/>
  <c r="W376" i="1"/>
  <c r="X376" i="1" s="1"/>
  <c r="W377" i="1"/>
  <c r="X377" i="1" s="1"/>
  <c r="W378" i="1"/>
  <c r="X378" i="1" s="1"/>
  <c r="W379" i="1"/>
  <c r="X379" i="1" s="1"/>
  <c r="W380" i="1"/>
  <c r="X380" i="1" s="1"/>
  <c r="W381" i="1"/>
  <c r="X381" i="1" s="1"/>
  <c r="W382" i="1"/>
  <c r="X382" i="1" s="1"/>
  <c r="W383" i="1"/>
  <c r="X383" i="1" s="1"/>
  <c r="W384" i="1"/>
  <c r="X384" i="1" s="1"/>
  <c r="W385" i="1"/>
  <c r="X385" i="1" s="1"/>
  <c r="W386" i="1"/>
  <c r="X386" i="1" s="1"/>
  <c r="W387" i="1"/>
  <c r="X387" i="1" s="1"/>
  <c r="W388" i="1"/>
  <c r="X388" i="1" s="1"/>
  <c r="W389" i="1"/>
  <c r="X389" i="1" s="1"/>
  <c r="W390" i="1"/>
  <c r="X390" i="1" s="1"/>
  <c r="W391" i="1"/>
  <c r="X391" i="1" s="1"/>
  <c r="W392" i="1"/>
  <c r="X392" i="1" s="1"/>
  <c r="W393" i="1"/>
  <c r="X393" i="1" s="1"/>
  <c r="W394" i="1"/>
  <c r="X394" i="1" s="1"/>
  <c r="W395" i="1"/>
  <c r="X395" i="1" s="1"/>
  <c r="W396" i="1"/>
  <c r="X396" i="1" s="1"/>
  <c r="W397" i="1"/>
  <c r="X397" i="1" s="1"/>
  <c r="W398" i="1"/>
  <c r="X398" i="1" s="1"/>
  <c r="W399" i="1"/>
  <c r="X399" i="1" s="1"/>
  <c r="W400" i="1"/>
  <c r="X400" i="1" s="1"/>
  <c r="W401" i="1"/>
  <c r="X401" i="1" s="1"/>
  <c r="W402" i="1"/>
  <c r="X402" i="1" s="1"/>
  <c r="W403" i="1"/>
  <c r="X403" i="1" s="1"/>
  <c r="W404" i="1"/>
  <c r="X404" i="1" s="1"/>
  <c r="W405" i="1"/>
  <c r="X405" i="1" s="1"/>
  <c r="W406" i="1"/>
  <c r="X406" i="1" s="1"/>
  <c r="W438" i="1"/>
  <c r="X438" i="1" s="1"/>
  <c r="W439" i="1"/>
  <c r="X439" i="1" s="1"/>
  <c r="W440" i="1"/>
  <c r="X440" i="1" s="1"/>
  <c r="X441" i="1"/>
  <c r="W442" i="1"/>
  <c r="X442" i="1" s="1"/>
  <c r="W443" i="1"/>
  <c r="X443" i="1" s="1"/>
  <c r="W444" i="1"/>
  <c r="X444" i="1" s="1"/>
  <c r="W445" i="1"/>
  <c r="X445" i="1" s="1"/>
  <c r="W446" i="1"/>
  <c r="V446" i="1" s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X466" i="1" s="1"/>
  <c r="W467" i="1"/>
  <c r="X467" i="1" s="1"/>
  <c r="W468" i="1"/>
  <c r="X468" i="1" s="1"/>
  <c r="W469" i="1"/>
  <c r="X469" i="1" s="1"/>
  <c r="W470" i="1"/>
  <c r="X470" i="1" s="1"/>
  <c r="W471" i="1"/>
  <c r="X471" i="1" s="1"/>
  <c r="W472" i="1"/>
  <c r="X472" i="1" s="1"/>
  <c r="W473" i="1"/>
  <c r="X473" i="1" s="1"/>
  <c r="W474" i="1"/>
  <c r="X474" i="1" s="1"/>
  <c r="W475" i="1"/>
  <c r="X475" i="1" s="1"/>
  <c r="W476" i="1"/>
  <c r="X476" i="1" s="1"/>
  <c r="W477" i="1"/>
  <c r="X477" i="1" s="1"/>
  <c r="W478" i="1"/>
  <c r="X478" i="1" s="1"/>
  <c r="W479" i="1"/>
  <c r="X479" i="1" s="1"/>
  <c r="W480" i="1"/>
  <c r="X480" i="1" s="1"/>
  <c r="W481" i="1"/>
  <c r="X481" i="1" s="1"/>
  <c r="W486" i="1"/>
  <c r="X486" i="1" s="1"/>
  <c r="W487" i="1"/>
  <c r="X487" i="1" s="1"/>
  <c r="W488" i="1"/>
  <c r="X488" i="1" s="1"/>
  <c r="W489" i="1"/>
  <c r="X489" i="1" s="1"/>
  <c r="W490" i="1"/>
  <c r="X490" i="1" s="1"/>
  <c r="W491" i="1"/>
  <c r="X491" i="1" s="1"/>
  <c r="W492" i="1"/>
  <c r="X492" i="1" s="1"/>
  <c r="W493" i="1"/>
  <c r="X493" i="1" s="1"/>
  <c r="W494" i="1"/>
  <c r="X494" i="1" s="1"/>
  <c r="W495" i="1"/>
  <c r="X495" i="1" s="1"/>
  <c r="W496" i="1"/>
  <c r="X496" i="1" s="1"/>
  <c r="W497" i="1"/>
  <c r="X497" i="1" s="1"/>
  <c r="W498" i="1"/>
  <c r="X498" i="1" s="1"/>
  <c r="W499" i="1"/>
  <c r="X499" i="1" s="1"/>
  <c r="W500" i="1"/>
  <c r="X500" i="1" s="1"/>
  <c r="W501" i="1"/>
  <c r="X501" i="1" s="1"/>
  <c r="W502" i="1"/>
  <c r="X502" i="1" s="1"/>
  <c r="W503" i="1"/>
  <c r="X503" i="1" s="1"/>
  <c r="W504" i="1"/>
  <c r="X504" i="1" s="1"/>
  <c r="W505" i="1"/>
  <c r="X505" i="1" s="1"/>
  <c r="W506" i="1"/>
  <c r="X506" i="1" s="1"/>
  <c r="W507" i="1"/>
  <c r="X507" i="1" s="1"/>
  <c r="W508" i="1"/>
  <c r="X508" i="1" s="1"/>
  <c r="W509" i="1"/>
  <c r="X509" i="1" s="1"/>
  <c r="W510" i="1"/>
  <c r="X510" i="1" s="1"/>
  <c r="W511" i="1"/>
  <c r="X511" i="1" s="1"/>
  <c r="W512" i="1"/>
  <c r="X512" i="1" s="1"/>
  <c r="W513" i="1"/>
  <c r="X513" i="1" s="1"/>
  <c r="W514" i="1"/>
  <c r="X514" i="1" s="1"/>
  <c r="W515" i="1"/>
  <c r="X515" i="1" s="1"/>
  <c r="W516" i="1"/>
  <c r="X516" i="1" s="1"/>
  <c r="W517" i="1"/>
  <c r="X517" i="1" s="1"/>
  <c r="W518" i="1"/>
  <c r="X518" i="1" s="1"/>
  <c r="W519" i="1"/>
  <c r="X519" i="1" s="1"/>
  <c r="W520" i="1"/>
  <c r="X520" i="1" s="1"/>
  <c r="W521" i="1"/>
  <c r="X521" i="1" s="1"/>
  <c r="W522" i="1"/>
  <c r="X522" i="1" s="1"/>
  <c r="W523" i="1"/>
  <c r="X523" i="1" s="1"/>
  <c r="W524" i="1"/>
  <c r="X524" i="1" s="1"/>
  <c r="W525" i="1"/>
  <c r="X525" i="1" s="1"/>
  <c r="W526" i="1"/>
  <c r="X526" i="1" s="1"/>
  <c r="W527" i="1"/>
  <c r="X527" i="1" s="1"/>
  <c r="W528" i="1"/>
  <c r="X528" i="1" s="1"/>
  <c r="W529" i="1"/>
  <c r="X529" i="1" s="1"/>
  <c r="W530" i="1"/>
  <c r="X530" i="1" s="1"/>
  <c r="W531" i="1"/>
  <c r="X531" i="1" s="1"/>
  <c r="W532" i="1"/>
  <c r="X532" i="1" s="1"/>
  <c r="W533" i="1"/>
  <c r="X533" i="1" s="1"/>
  <c r="W534" i="1"/>
  <c r="X534" i="1" s="1"/>
  <c r="W535" i="1"/>
  <c r="X535" i="1" s="1"/>
  <c r="W536" i="1"/>
  <c r="X536" i="1" s="1"/>
  <c r="W537" i="1"/>
  <c r="X537" i="1" s="1"/>
  <c r="W538" i="1"/>
  <c r="X538" i="1" s="1"/>
  <c r="W539" i="1"/>
  <c r="X539" i="1" s="1"/>
  <c r="W540" i="1"/>
  <c r="X540" i="1" s="1"/>
  <c r="W541" i="1"/>
  <c r="X541" i="1" s="1"/>
  <c r="W542" i="1"/>
  <c r="X542" i="1" s="1"/>
  <c r="W543" i="1"/>
  <c r="X543" i="1" s="1"/>
  <c r="W544" i="1"/>
  <c r="X544" i="1" s="1"/>
  <c r="W545" i="1"/>
  <c r="X545" i="1" s="1"/>
  <c r="W546" i="1"/>
  <c r="X546" i="1" s="1"/>
  <c r="W547" i="1"/>
  <c r="X547" i="1" s="1"/>
  <c r="W548" i="1"/>
  <c r="X548" i="1" s="1"/>
  <c r="W550" i="1"/>
  <c r="X550" i="1" s="1"/>
  <c r="W551" i="1"/>
  <c r="X551" i="1" s="1"/>
  <c r="W552" i="1"/>
  <c r="X552" i="1" s="1"/>
  <c r="W553" i="1"/>
  <c r="X553" i="1" s="1"/>
  <c r="W554" i="1"/>
  <c r="X554" i="1" s="1"/>
  <c r="W555" i="1"/>
  <c r="X555" i="1" s="1"/>
  <c r="W556" i="1"/>
  <c r="X556" i="1" s="1"/>
  <c r="W557" i="1"/>
  <c r="X557" i="1" s="1"/>
  <c r="W558" i="1"/>
  <c r="X558" i="1" s="1"/>
  <c r="W559" i="1"/>
  <c r="X559" i="1" s="1"/>
  <c r="W560" i="1"/>
  <c r="X560" i="1" s="1"/>
  <c r="W561" i="1"/>
  <c r="X561" i="1" s="1"/>
  <c r="W562" i="1"/>
  <c r="X562" i="1" s="1"/>
  <c r="W563" i="1"/>
  <c r="X563" i="1" s="1"/>
  <c r="W564" i="1"/>
  <c r="X564" i="1" s="1"/>
  <c r="W565" i="1"/>
  <c r="X565" i="1" s="1"/>
  <c r="W566" i="1"/>
  <c r="X566" i="1" s="1"/>
  <c r="W567" i="1"/>
  <c r="X567" i="1" s="1"/>
  <c r="W568" i="1"/>
  <c r="X568" i="1" s="1"/>
  <c r="W569" i="1"/>
  <c r="X569" i="1" s="1"/>
  <c r="W570" i="1"/>
  <c r="X570" i="1" s="1"/>
  <c r="W571" i="1"/>
  <c r="X571" i="1" s="1"/>
  <c r="W572" i="1"/>
  <c r="X572" i="1" s="1"/>
  <c r="W573" i="1"/>
  <c r="X573" i="1" s="1"/>
  <c r="W574" i="1"/>
  <c r="X574" i="1" s="1"/>
  <c r="W575" i="1"/>
  <c r="X575" i="1" s="1"/>
  <c r="W576" i="1"/>
  <c r="X576" i="1" s="1"/>
  <c r="W577" i="1"/>
  <c r="X577" i="1" s="1"/>
  <c r="W578" i="1"/>
  <c r="X578" i="1" s="1"/>
  <c r="W579" i="1"/>
  <c r="X579" i="1" s="1"/>
  <c r="W580" i="1"/>
  <c r="X580" i="1" s="1"/>
  <c r="W581" i="1"/>
  <c r="X581" i="1" s="1"/>
  <c r="W582" i="1"/>
  <c r="X582" i="1" s="1"/>
  <c r="W583" i="1"/>
  <c r="X583" i="1" s="1"/>
  <c r="W584" i="1"/>
  <c r="X584" i="1" s="1"/>
  <c r="W585" i="1"/>
  <c r="X585" i="1" s="1"/>
  <c r="W586" i="1"/>
  <c r="X586" i="1" s="1"/>
  <c r="W587" i="1"/>
  <c r="X587" i="1" s="1"/>
  <c r="W588" i="1"/>
  <c r="X588" i="1" s="1"/>
  <c r="W589" i="1"/>
  <c r="X589" i="1" s="1"/>
  <c r="W590" i="1"/>
  <c r="X590" i="1" s="1"/>
  <c r="W591" i="1"/>
  <c r="X591" i="1" s="1"/>
  <c r="W592" i="1"/>
  <c r="X592" i="1" s="1"/>
  <c r="W593" i="1"/>
  <c r="X593" i="1" s="1"/>
  <c r="W594" i="1"/>
  <c r="X594" i="1" s="1"/>
  <c r="W595" i="1"/>
  <c r="X595" i="1" s="1"/>
  <c r="W596" i="1"/>
  <c r="X596" i="1" s="1"/>
  <c r="W597" i="1"/>
  <c r="X597" i="1" s="1"/>
  <c r="W598" i="1"/>
  <c r="X598" i="1" s="1"/>
  <c r="W599" i="1"/>
  <c r="X599" i="1" s="1"/>
  <c r="W600" i="1"/>
  <c r="X600" i="1" s="1"/>
  <c r="W601" i="1"/>
  <c r="X601" i="1" s="1"/>
  <c r="W602" i="1"/>
  <c r="X602" i="1" s="1"/>
  <c r="W603" i="1"/>
  <c r="X603" i="1" s="1"/>
  <c r="W604" i="1"/>
  <c r="X604" i="1" s="1"/>
  <c r="W605" i="1"/>
  <c r="X605" i="1" s="1"/>
  <c r="W606" i="1"/>
  <c r="X606" i="1" s="1"/>
  <c r="W607" i="1"/>
  <c r="X607" i="1" s="1"/>
  <c r="W608" i="1"/>
  <c r="X608" i="1" s="1"/>
  <c r="W609" i="1"/>
  <c r="X609" i="1" s="1"/>
  <c r="W610" i="1"/>
  <c r="X610" i="1" s="1"/>
  <c r="W611" i="1"/>
  <c r="X611" i="1" s="1"/>
  <c r="W612" i="1"/>
  <c r="X612" i="1" s="1"/>
  <c r="W613" i="1"/>
  <c r="X613" i="1" s="1"/>
  <c r="W614" i="1"/>
  <c r="X614" i="1" s="1"/>
  <c r="W615" i="1"/>
  <c r="X615" i="1" s="1"/>
  <c r="W616" i="1"/>
  <c r="X616" i="1" s="1"/>
  <c r="W617" i="1"/>
  <c r="X617" i="1" s="1"/>
  <c r="W618" i="1"/>
  <c r="X618" i="1" s="1"/>
  <c r="W619" i="1"/>
  <c r="X619" i="1" s="1"/>
  <c r="W620" i="1"/>
  <c r="X620" i="1" s="1"/>
  <c r="W621" i="1"/>
  <c r="X621" i="1" s="1"/>
  <c r="W622" i="1"/>
  <c r="X622" i="1" s="1"/>
  <c r="W623" i="1"/>
  <c r="X623" i="1" s="1"/>
  <c r="W624" i="1"/>
  <c r="X624" i="1" s="1"/>
  <c r="W625" i="1"/>
  <c r="X625" i="1" s="1"/>
  <c r="W626" i="1"/>
  <c r="X626" i="1" s="1"/>
  <c r="W627" i="1"/>
  <c r="X627" i="1" s="1"/>
  <c r="W628" i="1"/>
  <c r="X628" i="1" s="1"/>
  <c r="W629" i="1"/>
  <c r="X629" i="1" s="1"/>
  <c r="W630" i="1"/>
  <c r="X630" i="1" s="1"/>
  <c r="W631" i="1"/>
  <c r="X631" i="1" s="1"/>
  <c r="W632" i="1"/>
  <c r="X632" i="1" s="1"/>
  <c r="W633" i="1"/>
  <c r="X633" i="1" s="1"/>
  <c r="W634" i="1"/>
  <c r="X634" i="1" s="1"/>
  <c r="W635" i="1"/>
  <c r="X635" i="1"/>
  <c r="W636" i="1"/>
  <c r="X636" i="1" s="1"/>
  <c r="W637" i="1"/>
  <c r="X637" i="1" s="1"/>
  <c r="W638" i="1"/>
  <c r="X638" i="1" s="1"/>
  <c r="W639" i="1"/>
  <c r="X639" i="1" s="1"/>
  <c r="W640" i="1"/>
  <c r="X640" i="1" s="1"/>
  <c r="W641" i="1"/>
  <c r="X641" i="1" s="1"/>
  <c r="W642" i="1"/>
  <c r="X642" i="1" s="1"/>
  <c r="W643" i="1"/>
  <c r="X643" i="1" s="1"/>
  <c r="W644" i="1"/>
  <c r="X644" i="1" s="1"/>
  <c r="W645" i="1"/>
  <c r="X645" i="1" s="1"/>
  <c r="W646" i="1"/>
  <c r="X646" i="1" s="1"/>
  <c r="W647" i="1"/>
  <c r="X647" i="1" s="1"/>
  <c r="W648" i="1"/>
  <c r="X648" i="1" s="1"/>
  <c r="W649" i="1"/>
  <c r="X649" i="1" s="1"/>
  <c r="W650" i="1"/>
  <c r="X650" i="1" s="1"/>
  <c r="W651" i="1"/>
  <c r="X651" i="1" s="1"/>
  <c r="W652" i="1"/>
  <c r="X652" i="1" s="1"/>
  <c r="W653" i="1"/>
  <c r="X653" i="1" s="1"/>
  <c r="W654" i="1"/>
  <c r="X654" i="1" s="1"/>
  <c r="W655" i="1"/>
  <c r="X655" i="1" s="1"/>
  <c r="W656" i="1"/>
  <c r="X656" i="1" s="1"/>
  <c r="W657" i="1"/>
  <c r="X657" i="1" s="1"/>
  <c r="W658" i="1"/>
  <c r="X658" i="1" s="1"/>
  <c r="W659" i="1"/>
  <c r="X659" i="1" s="1"/>
  <c r="W660" i="1"/>
  <c r="X660" i="1" s="1"/>
  <c r="W661" i="1"/>
  <c r="X661" i="1" s="1"/>
  <c r="W662" i="1"/>
  <c r="X662" i="1" s="1"/>
  <c r="W663" i="1"/>
  <c r="X663" i="1" s="1"/>
  <c r="W664" i="1"/>
  <c r="X664" i="1" s="1"/>
  <c r="W665" i="1"/>
  <c r="X665" i="1" s="1"/>
  <c r="W666" i="1"/>
  <c r="X666" i="1" s="1"/>
  <c r="W667" i="1"/>
  <c r="X667" i="1" s="1"/>
  <c r="W668" i="1"/>
  <c r="X668" i="1" s="1"/>
  <c r="W669" i="1"/>
  <c r="X669" i="1" s="1"/>
  <c r="W670" i="1"/>
  <c r="X670" i="1"/>
  <c r="W671" i="1"/>
  <c r="X671" i="1" s="1"/>
  <c r="W672" i="1"/>
  <c r="X672" i="1" s="1"/>
  <c r="W673" i="1"/>
  <c r="X673" i="1" s="1"/>
  <c r="W674" i="1"/>
  <c r="X674" i="1" s="1"/>
  <c r="W675" i="1"/>
  <c r="X675" i="1" s="1"/>
  <c r="W676" i="1"/>
  <c r="X676" i="1" s="1"/>
  <c r="W677" i="1"/>
  <c r="X677" i="1" s="1"/>
  <c r="W678" i="1"/>
  <c r="X678" i="1" s="1"/>
  <c r="W679" i="1"/>
  <c r="X679" i="1" s="1"/>
  <c r="W680" i="1"/>
  <c r="X680" i="1" s="1"/>
  <c r="W681" i="1"/>
  <c r="X681" i="1" s="1"/>
  <c r="W682" i="1"/>
  <c r="X682" i="1" s="1"/>
  <c r="W683" i="1"/>
  <c r="X683" i="1" s="1"/>
  <c r="W684" i="1"/>
  <c r="X684" i="1" s="1"/>
  <c r="W685" i="1"/>
  <c r="X685" i="1" s="1"/>
  <c r="W686" i="1"/>
  <c r="X686" i="1" s="1"/>
  <c r="W687" i="1"/>
  <c r="X687" i="1" s="1"/>
  <c r="W688" i="1"/>
  <c r="X688" i="1" s="1"/>
  <c r="W689" i="1"/>
  <c r="X689" i="1" s="1"/>
  <c r="W690" i="1"/>
  <c r="X690" i="1" s="1"/>
  <c r="W691" i="1"/>
  <c r="X691" i="1" s="1"/>
  <c r="W692" i="1"/>
  <c r="X692" i="1" s="1"/>
  <c r="W693" i="1"/>
  <c r="X693" i="1" s="1"/>
  <c r="W694" i="1"/>
  <c r="X694" i="1" s="1"/>
  <c r="W695" i="1"/>
  <c r="X695" i="1" s="1"/>
  <c r="W696" i="1"/>
  <c r="X696" i="1" s="1"/>
  <c r="W697" i="1"/>
  <c r="X697" i="1" s="1"/>
  <c r="W698" i="1"/>
  <c r="X698" i="1" s="1"/>
  <c r="W699" i="1"/>
  <c r="X699" i="1" s="1"/>
  <c r="W700" i="1"/>
  <c r="X700" i="1" s="1"/>
  <c r="W701" i="1"/>
  <c r="X701" i="1" s="1"/>
  <c r="W702" i="1"/>
  <c r="X702" i="1" s="1"/>
  <c r="W703" i="1"/>
  <c r="X703" i="1" s="1"/>
  <c r="W704" i="1"/>
  <c r="X704" i="1" s="1"/>
  <c r="W705" i="1"/>
  <c r="X705" i="1" s="1"/>
  <c r="W706" i="1"/>
  <c r="X706" i="1" s="1"/>
  <c r="W707" i="1"/>
  <c r="X707" i="1" s="1"/>
  <c r="W708" i="1"/>
  <c r="X708" i="1" s="1"/>
  <c r="W709" i="1"/>
  <c r="X709" i="1" s="1"/>
  <c r="W710" i="1"/>
  <c r="X710" i="1" s="1"/>
  <c r="W711" i="1"/>
  <c r="X711" i="1" s="1"/>
  <c r="W712" i="1"/>
  <c r="X712" i="1" s="1"/>
  <c r="W713" i="1"/>
  <c r="X713" i="1" s="1"/>
  <c r="W714" i="1"/>
  <c r="X714" i="1" s="1"/>
  <c r="W715" i="1"/>
  <c r="X715" i="1" s="1"/>
  <c r="W716" i="1"/>
  <c r="X716" i="1" s="1"/>
  <c r="W717" i="1"/>
  <c r="X717" i="1" s="1"/>
  <c r="W718" i="1"/>
  <c r="X718" i="1" s="1"/>
  <c r="W719" i="1"/>
  <c r="X719" i="1" s="1"/>
  <c r="W720" i="1"/>
  <c r="X720" i="1" s="1"/>
  <c r="W721" i="1"/>
  <c r="X721" i="1" s="1"/>
  <c r="W722" i="1"/>
  <c r="X722" i="1" s="1"/>
  <c r="W723" i="1"/>
  <c r="X723" i="1" s="1"/>
  <c r="W724" i="1"/>
  <c r="X724" i="1" s="1"/>
  <c r="W725" i="1"/>
  <c r="X725" i="1" s="1"/>
  <c r="W726" i="1"/>
  <c r="X726" i="1" s="1"/>
  <c r="W727" i="1"/>
  <c r="X727" i="1" s="1"/>
  <c r="W728" i="1"/>
  <c r="X728" i="1" s="1"/>
  <c r="W729" i="1"/>
  <c r="X729" i="1" s="1"/>
  <c r="W730" i="1"/>
  <c r="X730" i="1" s="1"/>
  <c r="W731" i="1"/>
  <c r="X731" i="1" s="1"/>
  <c r="W732" i="1"/>
  <c r="X732" i="1" s="1"/>
  <c r="W733" i="1"/>
  <c r="X733" i="1" s="1"/>
  <c r="W734" i="1"/>
  <c r="X734" i="1" s="1"/>
  <c r="W735" i="1"/>
  <c r="X735" i="1" s="1"/>
  <c r="W736" i="1"/>
  <c r="X736" i="1" s="1"/>
  <c r="W737" i="1"/>
  <c r="X737" i="1" s="1"/>
  <c r="W738" i="1"/>
  <c r="X738" i="1" s="1"/>
  <c r="W739" i="1"/>
  <c r="X739" i="1" s="1"/>
  <c r="W740" i="1"/>
  <c r="X740" i="1" s="1"/>
  <c r="W741" i="1"/>
  <c r="X741" i="1" s="1"/>
  <c r="W742" i="1"/>
  <c r="X742" i="1" s="1"/>
  <c r="W743" i="1"/>
  <c r="X743" i="1" s="1"/>
  <c r="W744" i="1"/>
  <c r="X744" i="1" s="1"/>
  <c r="W745" i="1"/>
  <c r="X745" i="1" s="1"/>
  <c r="W746" i="1"/>
  <c r="X746" i="1" s="1"/>
  <c r="W747" i="1"/>
  <c r="X747" i="1" s="1"/>
  <c r="W748" i="1"/>
  <c r="X748" i="1" s="1"/>
  <c r="W749" i="1"/>
  <c r="X749" i="1" s="1"/>
  <c r="W750" i="1"/>
  <c r="X750" i="1" s="1"/>
  <c r="W751" i="1"/>
  <c r="X751" i="1" s="1"/>
  <c r="W752" i="1"/>
  <c r="X752" i="1" s="1"/>
  <c r="W753" i="1"/>
  <c r="X753" i="1" s="1"/>
  <c r="W754" i="1"/>
  <c r="X754" i="1" s="1"/>
  <c r="W755" i="1"/>
  <c r="X755" i="1" s="1"/>
  <c r="W756" i="1"/>
  <c r="X756" i="1" s="1"/>
  <c r="W757" i="1"/>
  <c r="X757" i="1" s="1"/>
  <c r="W758" i="1"/>
  <c r="X758" i="1" s="1"/>
  <c r="W759" i="1"/>
  <c r="X759" i="1" s="1"/>
  <c r="W760" i="1"/>
  <c r="X760" i="1" s="1"/>
  <c r="W761" i="1"/>
  <c r="X761" i="1" s="1"/>
  <c r="W762" i="1"/>
  <c r="X762" i="1" s="1"/>
  <c r="W763" i="1"/>
  <c r="X763" i="1" s="1"/>
  <c r="W764" i="1"/>
  <c r="X764" i="1" s="1"/>
  <c r="W765" i="1"/>
  <c r="X765" i="1" s="1"/>
  <c r="W766" i="1"/>
  <c r="X766" i="1" s="1"/>
  <c r="W767" i="1"/>
  <c r="X767" i="1" s="1"/>
  <c r="W768" i="1"/>
  <c r="X768" i="1" s="1"/>
  <c r="W769" i="1"/>
  <c r="X769" i="1" s="1"/>
  <c r="W770" i="1"/>
  <c r="X770" i="1" s="1"/>
  <c r="W771" i="1"/>
  <c r="X771" i="1" s="1"/>
  <c r="W772" i="1"/>
  <c r="X772" i="1" s="1"/>
  <c r="W773" i="1"/>
  <c r="X773" i="1" s="1"/>
  <c r="W774" i="1"/>
  <c r="X774" i="1" s="1"/>
  <c r="W775" i="1"/>
  <c r="X775" i="1" s="1"/>
  <c r="W776" i="1"/>
  <c r="X776" i="1" s="1"/>
  <c r="W777" i="1"/>
  <c r="X777" i="1" s="1"/>
  <c r="W778" i="1"/>
  <c r="X778" i="1" s="1"/>
  <c r="W779" i="1"/>
  <c r="X779" i="1" s="1"/>
  <c r="W780" i="1"/>
  <c r="X780" i="1" s="1"/>
  <c r="W781" i="1"/>
  <c r="X781" i="1" s="1"/>
  <c r="W782" i="1"/>
  <c r="X782" i="1" s="1"/>
  <c r="W783" i="1"/>
  <c r="X783" i="1" s="1"/>
  <c r="W784" i="1"/>
  <c r="X784" i="1" s="1"/>
  <c r="W785" i="1"/>
  <c r="X785" i="1" s="1"/>
  <c r="W786" i="1"/>
  <c r="X786" i="1" s="1"/>
  <c r="W787" i="1"/>
  <c r="X787" i="1" s="1"/>
  <c r="W788" i="1"/>
  <c r="X788" i="1" s="1"/>
  <c r="W789" i="1"/>
  <c r="X789" i="1" s="1"/>
  <c r="W790" i="1"/>
  <c r="X790" i="1"/>
  <c r="W791" i="1"/>
  <c r="X791" i="1" s="1"/>
  <c r="W792" i="1"/>
  <c r="X792" i="1" s="1"/>
  <c r="W793" i="1"/>
  <c r="X793" i="1" s="1"/>
  <c r="W794" i="1"/>
  <c r="X794" i="1" s="1"/>
  <c r="W795" i="1"/>
  <c r="X795" i="1" s="1"/>
  <c r="W796" i="1"/>
  <c r="X796" i="1" s="1"/>
  <c r="W797" i="1"/>
  <c r="X797" i="1" s="1"/>
  <c r="W798" i="1"/>
  <c r="X798" i="1" s="1"/>
  <c r="W799" i="1"/>
  <c r="X799" i="1" s="1"/>
  <c r="W800" i="1"/>
  <c r="X800" i="1" s="1"/>
  <c r="W801" i="1"/>
  <c r="X801" i="1" s="1"/>
  <c r="W802" i="1"/>
  <c r="X802" i="1" s="1"/>
  <c r="W803" i="1"/>
  <c r="X803" i="1" s="1"/>
  <c r="W804" i="1"/>
  <c r="X804" i="1" s="1"/>
  <c r="W805" i="1"/>
  <c r="X805" i="1" s="1"/>
  <c r="W806" i="1"/>
  <c r="X806" i="1" s="1"/>
  <c r="W807" i="1"/>
  <c r="X807" i="1" s="1"/>
  <c r="W808" i="1"/>
  <c r="X808" i="1" s="1"/>
  <c r="W809" i="1"/>
  <c r="X809" i="1" s="1"/>
  <c r="W810" i="1"/>
  <c r="X810" i="1" s="1"/>
  <c r="W811" i="1"/>
  <c r="X811" i="1" s="1"/>
  <c r="W812" i="1"/>
  <c r="X812" i="1" s="1"/>
  <c r="W813" i="1"/>
  <c r="X813" i="1"/>
  <c r="W814" i="1"/>
  <c r="X814" i="1" s="1"/>
  <c r="W815" i="1"/>
  <c r="X815" i="1" s="1"/>
  <c r="W816" i="1"/>
  <c r="X816" i="1" s="1"/>
  <c r="W817" i="1"/>
  <c r="X817" i="1" s="1"/>
  <c r="W818" i="1"/>
  <c r="X818" i="1" s="1"/>
  <c r="W819" i="1"/>
  <c r="X819" i="1" s="1"/>
  <c r="W820" i="1"/>
  <c r="X820" i="1" s="1"/>
  <c r="W821" i="1"/>
  <c r="X821" i="1" s="1"/>
  <c r="W822" i="1"/>
  <c r="X822" i="1" s="1"/>
  <c r="W823" i="1"/>
  <c r="X823" i="1" s="1"/>
  <c r="W824" i="1"/>
  <c r="X824" i="1"/>
  <c r="W825" i="1"/>
  <c r="X825" i="1" s="1"/>
  <c r="W826" i="1"/>
  <c r="X826" i="1" s="1"/>
  <c r="W827" i="1"/>
  <c r="X827" i="1" s="1"/>
  <c r="W828" i="1"/>
  <c r="X828" i="1" s="1"/>
  <c r="W829" i="1"/>
  <c r="X829" i="1" s="1"/>
  <c r="W830" i="1"/>
  <c r="X830" i="1" s="1"/>
  <c r="W831" i="1"/>
  <c r="X831" i="1" s="1"/>
  <c r="W832" i="1"/>
  <c r="X832" i="1" s="1"/>
  <c r="W833" i="1"/>
  <c r="X833" i="1" s="1"/>
  <c r="W834" i="1"/>
  <c r="X834" i="1" s="1"/>
  <c r="W835" i="1"/>
  <c r="X835" i="1" s="1"/>
  <c r="W836" i="1"/>
  <c r="X836" i="1" s="1"/>
  <c r="W837" i="1"/>
  <c r="X837" i="1" s="1"/>
  <c r="W838" i="1"/>
  <c r="X838" i="1" s="1"/>
  <c r="W839" i="1"/>
  <c r="X839" i="1" s="1"/>
  <c r="W840" i="1"/>
  <c r="X840" i="1" s="1"/>
  <c r="W841" i="1"/>
  <c r="X841" i="1" s="1"/>
  <c r="W842" i="1"/>
  <c r="X842" i="1" s="1"/>
  <c r="W843" i="1"/>
  <c r="X843" i="1" s="1"/>
  <c r="W844" i="1"/>
  <c r="X844" i="1" s="1"/>
  <c r="W845" i="1"/>
  <c r="X845" i="1" s="1"/>
  <c r="W846" i="1"/>
  <c r="X846" i="1" s="1"/>
  <c r="W847" i="1"/>
  <c r="X847" i="1" s="1"/>
  <c r="W848" i="1"/>
  <c r="X848" i="1" s="1"/>
  <c r="W849" i="1"/>
  <c r="X849" i="1" s="1"/>
  <c r="W850" i="1"/>
  <c r="X850" i="1" s="1"/>
  <c r="W851" i="1"/>
  <c r="X851" i="1" s="1"/>
  <c r="W852" i="1"/>
  <c r="X852" i="1" s="1"/>
  <c r="W853" i="1"/>
  <c r="X853" i="1" s="1"/>
  <c r="W854" i="1"/>
  <c r="X854" i="1" s="1"/>
  <c r="W855" i="1"/>
  <c r="X855" i="1" s="1"/>
  <c r="W856" i="1"/>
  <c r="X856" i="1" s="1"/>
  <c r="W857" i="1"/>
  <c r="X857" i="1" s="1"/>
  <c r="W858" i="1"/>
  <c r="X858" i="1" s="1"/>
  <c r="W859" i="1"/>
  <c r="X859" i="1" s="1"/>
  <c r="W860" i="1"/>
  <c r="X860" i="1" s="1"/>
  <c r="W861" i="1"/>
  <c r="X861" i="1" s="1"/>
  <c r="W862" i="1"/>
  <c r="X862" i="1" s="1"/>
  <c r="W863" i="1"/>
  <c r="X863" i="1" s="1"/>
  <c r="W864" i="1"/>
  <c r="X864" i="1" s="1"/>
  <c r="W865" i="1"/>
  <c r="X865" i="1" s="1"/>
  <c r="W866" i="1"/>
  <c r="X866" i="1" s="1"/>
  <c r="W867" i="1"/>
  <c r="X867" i="1" s="1"/>
  <c r="W868" i="1"/>
  <c r="X868" i="1" s="1"/>
  <c r="W869" i="1"/>
  <c r="X869" i="1" s="1"/>
  <c r="W870" i="1"/>
  <c r="X870" i="1" s="1"/>
  <c r="W871" i="1"/>
  <c r="X871" i="1" s="1"/>
  <c r="W872" i="1"/>
  <c r="X872" i="1" s="1"/>
  <c r="W873" i="1"/>
  <c r="X873" i="1" s="1"/>
  <c r="W874" i="1"/>
  <c r="X874" i="1" s="1"/>
  <c r="W875" i="1"/>
  <c r="X875" i="1" s="1"/>
  <c r="W876" i="1"/>
  <c r="X876" i="1" s="1"/>
  <c r="W877" i="1"/>
  <c r="X877" i="1" s="1"/>
  <c r="W878" i="1"/>
  <c r="X878" i="1" s="1"/>
  <c r="W879" i="1"/>
  <c r="X879" i="1" s="1"/>
  <c r="W880" i="1"/>
  <c r="X880" i="1" s="1"/>
  <c r="W881" i="1"/>
  <c r="X881" i="1" s="1"/>
  <c r="W882" i="1"/>
  <c r="X882" i="1" s="1"/>
  <c r="W883" i="1"/>
  <c r="X883" i="1" s="1"/>
  <c r="W884" i="1"/>
  <c r="X884" i="1" s="1"/>
  <c r="W885" i="1"/>
  <c r="X885" i="1" s="1"/>
  <c r="W886" i="1"/>
  <c r="X886" i="1" s="1"/>
  <c r="W887" i="1"/>
  <c r="X887" i="1" s="1"/>
  <c r="W888" i="1"/>
  <c r="X888" i="1" s="1"/>
  <c r="W889" i="1"/>
  <c r="X889" i="1" s="1"/>
  <c r="W890" i="1"/>
  <c r="X890" i="1" s="1"/>
  <c r="W891" i="1"/>
  <c r="X891" i="1" s="1"/>
  <c r="W892" i="1"/>
  <c r="X892" i="1" s="1"/>
  <c r="W893" i="1"/>
  <c r="X893" i="1" s="1"/>
  <c r="W894" i="1"/>
  <c r="X894" i="1" s="1"/>
  <c r="W895" i="1"/>
  <c r="X895" i="1" s="1"/>
  <c r="W896" i="1"/>
  <c r="X896" i="1" s="1"/>
  <c r="W897" i="1"/>
  <c r="X897" i="1" s="1"/>
  <c r="W898" i="1"/>
  <c r="X898" i="1" s="1"/>
  <c r="W899" i="1"/>
  <c r="X899" i="1" s="1"/>
  <c r="W900" i="1"/>
  <c r="X900" i="1" s="1"/>
  <c r="W901" i="1"/>
  <c r="X901" i="1" s="1"/>
  <c r="W902" i="1"/>
  <c r="X902" i="1" s="1"/>
  <c r="W903" i="1"/>
  <c r="X903" i="1" s="1"/>
  <c r="W904" i="1"/>
  <c r="X904" i="1" s="1"/>
  <c r="W905" i="1"/>
  <c r="X905" i="1" s="1"/>
  <c r="W906" i="1"/>
  <c r="X906" i="1" s="1"/>
  <c r="W907" i="1"/>
  <c r="X907" i="1" s="1"/>
  <c r="W908" i="1"/>
  <c r="X908" i="1" s="1"/>
  <c r="W909" i="1"/>
  <c r="X909" i="1" s="1"/>
  <c r="W910" i="1"/>
  <c r="X910" i="1" s="1"/>
  <c r="W911" i="1"/>
  <c r="X911" i="1" s="1"/>
  <c r="W912" i="1"/>
  <c r="X912" i="1" s="1"/>
  <c r="W913" i="1"/>
  <c r="X913" i="1" s="1"/>
  <c r="W914" i="1"/>
  <c r="X914" i="1" s="1"/>
  <c r="W915" i="1"/>
  <c r="X915" i="1" s="1"/>
  <c r="W916" i="1"/>
  <c r="X916" i="1" s="1"/>
  <c r="W917" i="1"/>
  <c r="X917" i="1" s="1"/>
  <c r="W918" i="1"/>
  <c r="X918" i="1" s="1"/>
  <c r="W919" i="1"/>
  <c r="X919" i="1" s="1"/>
  <c r="W920" i="1"/>
  <c r="X920" i="1" s="1"/>
  <c r="W921" i="1"/>
  <c r="X921" i="1" s="1"/>
  <c r="W922" i="1"/>
  <c r="X922" i="1" s="1"/>
  <c r="W923" i="1"/>
  <c r="X923" i="1" s="1"/>
  <c r="W924" i="1"/>
  <c r="X924" i="1" s="1"/>
  <c r="W925" i="1"/>
  <c r="X925" i="1" s="1"/>
  <c r="W926" i="1"/>
  <c r="X926" i="1" s="1"/>
  <c r="W927" i="1"/>
  <c r="X927" i="1" s="1"/>
  <c r="W928" i="1"/>
  <c r="X928" i="1" s="1"/>
  <c r="W929" i="1"/>
  <c r="X929" i="1" s="1"/>
  <c r="W930" i="1"/>
  <c r="X930" i="1" s="1"/>
  <c r="W931" i="1"/>
  <c r="X931" i="1" s="1"/>
  <c r="W932" i="1"/>
  <c r="X932" i="1" s="1"/>
  <c r="W933" i="1"/>
  <c r="X933" i="1" s="1"/>
  <c r="W934" i="1"/>
  <c r="X934" i="1" s="1"/>
  <c r="W935" i="1"/>
  <c r="X935" i="1" s="1"/>
  <c r="W936" i="1"/>
  <c r="X936" i="1" s="1"/>
  <c r="W937" i="1"/>
  <c r="X937" i="1" s="1"/>
  <c r="W938" i="1"/>
  <c r="X938" i="1" s="1"/>
  <c r="W939" i="1"/>
  <c r="X939" i="1" s="1"/>
  <c r="W940" i="1"/>
  <c r="X940" i="1" s="1"/>
  <c r="W941" i="1"/>
  <c r="X941" i="1" s="1"/>
  <c r="W942" i="1"/>
  <c r="X942" i="1" s="1"/>
  <c r="W943" i="1"/>
  <c r="X943" i="1" s="1"/>
  <c r="W944" i="1"/>
  <c r="X944" i="1" s="1"/>
  <c r="W945" i="1"/>
  <c r="X945" i="1" s="1"/>
  <c r="W946" i="1"/>
  <c r="X946" i="1" s="1"/>
  <c r="W947" i="1"/>
  <c r="X947" i="1" s="1"/>
  <c r="W948" i="1"/>
  <c r="X948" i="1" s="1"/>
  <c r="W949" i="1"/>
  <c r="X949" i="1" s="1"/>
  <c r="W950" i="1"/>
  <c r="X950" i="1" s="1"/>
  <c r="W951" i="1"/>
  <c r="X951" i="1" s="1"/>
  <c r="W952" i="1"/>
  <c r="X952" i="1" s="1"/>
  <c r="W953" i="1"/>
  <c r="X953" i="1" s="1"/>
  <c r="W954" i="1"/>
  <c r="X954" i="1" s="1"/>
  <c r="W955" i="1"/>
  <c r="X955" i="1" s="1"/>
  <c r="W956" i="1"/>
  <c r="X956" i="1" s="1"/>
  <c r="W957" i="1"/>
  <c r="X957" i="1" s="1"/>
  <c r="W958" i="1"/>
  <c r="X958" i="1" s="1"/>
  <c r="W960" i="1"/>
  <c r="X960" i="1" s="1"/>
  <c r="W961" i="1"/>
  <c r="X961" i="1" s="1"/>
  <c r="W962" i="1"/>
  <c r="X962" i="1" s="1"/>
  <c r="W963" i="1"/>
  <c r="X963" i="1" s="1"/>
  <c r="W964" i="1"/>
  <c r="X964" i="1" s="1"/>
  <c r="W965" i="1"/>
  <c r="X965" i="1" s="1"/>
  <c r="W966" i="1"/>
  <c r="X966" i="1" s="1"/>
  <c r="W967" i="1"/>
  <c r="X967" i="1" s="1"/>
  <c r="W968" i="1"/>
  <c r="X968" i="1" s="1"/>
  <c r="W969" i="1"/>
  <c r="X969" i="1" s="1"/>
  <c r="W970" i="1"/>
  <c r="X970" i="1" s="1"/>
  <c r="W971" i="1"/>
  <c r="X971" i="1" s="1"/>
  <c r="W972" i="1"/>
  <c r="X972" i="1" s="1"/>
  <c r="W973" i="1"/>
  <c r="X973" i="1" s="1"/>
  <c r="W974" i="1"/>
  <c r="X974" i="1" s="1"/>
  <c r="W975" i="1"/>
  <c r="X975" i="1" s="1"/>
  <c r="W976" i="1"/>
  <c r="X976" i="1" s="1"/>
  <c r="W977" i="1"/>
  <c r="X977" i="1" s="1"/>
  <c r="W978" i="1"/>
  <c r="X978" i="1" s="1"/>
  <c r="W979" i="1"/>
  <c r="X979" i="1" s="1"/>
  <c r="W980" i="1"/>
  <c r="X980" i="1" s="1"/>
  <c r="W981" i="1"/>
  <c r="X981" i="1" s="1"/>
  <c r="W982" i="1"/>
  <c r="X982" i="1" s="1"/>
  <c r="W983" i="1"/>
  <c r="X983" i="1" s="1"/>
  <c r="W984" i="1"/>
  <c r="X984" i="1" s="1"/>
  <c r="W985" i="1"/>
  <c r="X985" i="1" s="1"/>
  <c r="W986" i="1"/>
  <c r="X986" i="1" s="1"/>
  <c r="W987" i="1"/>
  <c r="X987" i="1" s="1"/>
  <c r="W988" i="1"/>
  <c r="X988" i="1" s="1"/>
  <c r="W989" i="1"/>
  <c r="X989" i="1" s="1"/>
  <c r="W990" i="1"/>
  <c r="X990" i="1" s="1"/>
  <c r="W991" i="1"/>
  <c r="X991" i="1" s="1"/>
  <c r="W992" i="1"/>
  <c r="X992" i="1" s="1"/>
  <c r="W993" i="1"/>
  <c r="X993" i="1" s="1"/>
  <c r="W994" i="1"/>
  <c r="X994" i="1" s="1"/>
  <c r="W995" i="1"/>
  <c r="X995" i="1" s="1"/>
  <c r="W996" i="1"/>
  <c r="X996" i="1" s="1"/>
  <c r="W997" i="1"/>
  <c r="X997" i="1" s="1"/>
  <c r="W998" i="1"/>
  <c r="X998" i="1" s="1"/>
  <c r="W999" i="1"/>
  <c r="X999" i="1" s="1"/>
  <c r="W1000" i="1"/>
  <c r="X1000" i="1" s="1"/>
  <c r="W1001" i="1"/>
  <c r="X1001" i="1" s="1"/>
  <c r="W1002" i="1"/>
  <c r="X1002" i="1" s="1"/>
  <c r="W1003" i="1"/>
  <c r="X1003" i="1" s="1"/>
  <c r="W1004" i="1"/>
  <c r="X1004" i="1" s="1"/>
  <c r="W1005" i="1"/>
  <c r="X1005" i="1" s="1"/>
  <c r="W1006" i="1"/>
  <c r="X1006" i="1" s="1"/>
  <c r="W1007" i="1"/>
  <c r="X1007" i="1" s="1"/>
  <c r="W1008" i="1"/>
  <c r="X1008" i="1" s="1"/>
  <c r="W1009" i="1"/>
  <c r="X1009" i="1" s="1"/>
  <c r="W1010" i="1"/>
  <c r="X1010" i="1" s="1"/>
  <c r="W1011" i="1"/>
  <c r="X1011" i="1" s="1"/>
  <c r="W1012" i="1"/>
  <c r="X1012" i="1" s="1"/>
  <c r="W1013" i="1"/>
  <c r="X1013" i="1" s="1"/>
  <c r="W1014" i="1"/>
  <c r="X1014" i="1" s="1"/>
  <c r="W1015" i="1"/>
  <c r="X1015" i="1" s="1"/>
  <c r="W1016" i="1"/>
  <c r="X1016" i="1" s="1"/>
  <c r="W1017" i="1"/>
  <c r="X1017" i="1" s="1"/>
  <c r="W1018" i="1"/>
  <c r="X1018" i="1" s="1"/>
  <c r="W1019" i="1"/>
  <c r="X1019" i="1" s="1"/>
  <c r="W1020" i="1"/>
  <c r="X1020" i="1" s="1"/>
  <c r="W1021" i="1"/>
  <c r="X1021" i="1" s="1"/>
  <c r="W1022" i="1"/>
  <c r="X1022" i="1" s="1"/>
  <c r="W1023" i="1"/>
  <c r="X1023" i="1" s="1"/>
  <c r="W1024" i="1"/>
  <c r="X1024" i="1" s="1"/>
  <c r="W1025" i="1"/>
  <c r="X1025" i="1" s="1"/>
  <c r="W1026" i="1"/>
  <c r="X1026" i="1" s="1"/>
  <c r="W1027" i="1"/>
  <c r="X1027" i="1" s="1"/>
  <c r="W1028" i="1"/>
  <c r="X1028" i="1" s="1"/>
  <c r="W1029" i="1"/>
  <c r="X1029" i="1" s="1"/>
  <c r="W1030" i="1"/>
  <c r="X1030" i="1" s="1"/>
  <c r="W1031" i="1"/>
  <c r="X1031" i="1" s="1"/>
  <c r="W1032" i="1"/>
  <c r="X1032" i="1" s="1"/>
  <c r="W1033" i="1"/>
  <c r="X1033" i="1" s="1"/>
  <c r="W1034" i="1"/>
  <c r="X1034" i="1" s="1"/>
  <c r="W1035" i="1"/>
  <c r="X1035" i="1" s="1"/>
  <c r="W1036" i="1"/>
  <c r="X1036" i="1" s="1"/>
  <c r="W1037" i="1"/>
  <c r="X1037" i="1" s="1"/>
  <c r="W1038" i="1"/>
  <c r="X1038" i="1" s="1"/>
  <c r="W1039" i="1"/>
  <c r="X1039" i="1" s="1"/>
  <c r="W1040" i="1"/>
  <c r="X1040" i="1" s="1"/>
  <c r="W1041" i="1"/>
  <c r="X1041" i="1" s="1"/>
  <c r="W1042" i="1"/>
  <c r="X1042" i="1" s="1"/>
  <c r="W1043" i="1"/>
  <c r="X1043" i="1" s="1"/>
  <c r="W1044" i="1"/>
  <c r="X1044" i="1" s="1"/>
  <c r="W1045" i="1"/>
  <c r="X1045" i="1" s="1"/>
  <c r="W1046" i="1"/>
  <c r="X1046" i="1" s="1"/>
  <c r="W1047" i="1"/>
  <c r="X1047" i="1" s="1"/>
  <c r="W1048" i="1"/>
  <c r="X1048" i="1" s="1"/>
  <c r="W1049" i="1"/>
  <c r="X1049" i="1" s="1"/>
  <c r="W1050" i="1"/>
  <c r="X1050" i="1" s="1"/>
  <c r="W1051" i="1"/>
  <c r="X1051" i="1" s="1"/>
  <c r="W1052" i="1"/>
  <c r="X1052" i="1" s="1"/>
  <c r="W1053" i="1"/>
  <c r="X1053" i="1" s="1"/>
  <c r="W1054" i="1"/>
  <c r="X1054" i="1" s="1"/>
  <c r="W1055" i="1"/>
  <c r="X1055" i="1" s="1"/>
  <c r="W1056" i="1"/>
  <c r="X1056" i="1" s="1"/>
  <c r="W1058" i="1"/>
  <c r="X1058" i="1" s="1"/>
  <c r="W1059" i="1"/>
  <c r="X1059" i="1" s="1"/>
  <c r="W1061" i="1"/>
  <c r="X1061" i="1" s="1"/>
  <c r="W1062" i="1"/>
  <c r="X1062" i="1" s="1"/>
  <c r="W1063" i="1"/>
  <c r="X1063" i="1" s="1"/>
  <c r="W1064" i="1"/>
  <c r="X1064" i="1" s="1"/>
  <c r="W1065" i="1"/>
  <c r="X1065" i="1" s="1"/>
  <c r="W1066" i="1"/>
  <c r="X1066" i="1" s="1"/>
  <c r="W1067" i="1"/>
  <c r="X1067" i="1" s="1"/>
  <c r="W1068" i="1"/>
  <c r="X1068" i="1" s="1"/>
  <c r="W1069" i="1"/>
  <c r="X1069" i="1" s="1"/>
  <c r="W1070" i="1"/>
  <c r="X1070" i="1" s="1"/>
  <c r="W1071" i="1"/>
  <c r="X1071" i="1" s="1"/>
  <c r="W1072" i="1"/>
  <c r="X1072" i="1" s="1"/>
  <c r="W1073" i="1"/>
  <c r="X1073" i="1" s="1"/>
  <c r="W1074" i="1"/>
  <c r="X1074" i="1" s="1"/>
  <c r="W1075" i="1"/>
  <c r="X1075" i="1" s="1"/>
  <c r="W1076" i="1"/>
  <c r="X1076" i="1" s="1"/>
  <c r="W1077" i="1"/>
  <c r="X1077" i="1" s="1"/>
  <c r="W1078" i="1"/>
  <c r="X1078" i="1" s="1"/>
  <c r="W1079" i="1"/>
  <c r="X1079" i="1" s="1"/>
  <c r="W1080" i="1"/>
  <c r="X1080" i="1" s="1"/>
  <c r="W1081" i="1"/>
  <c r="X1081" i="1" s="1"/>
  <c r="W1082" i="1"/>
  <c r="X1082" i="1" s="1"/>
  <c r="W1083" i="1"/>
  <c r="X1083" i="1" s="1"/>
  <c r="W1084" i="1"/>
  <c r="X1084" i="1" s="1"/>
  <c r="W1085" i="1"/>
  <c r="X1085" i="1" s="1"/>
  <c r="W1086" i="1"/>
  <c r="X1086" i="1" s="1"/>
  <c r="W1087" i="1"/>
  <c r="X1087" i="1" s="1"/>
  <c r="W1088" i="1"/>
  <c r="X1088" i="1" s="1"/>
  <c r="W1089" i="1"/>
  <c r="X1089" i="1" s="1"/>
  <c r="W1090" i="1"/>
  <c r="X1090" i="1" s="1"/>
  <c r="W1091" i="1"/>
  <c r="X1091" i="1" s="1"/>
  <c r="W1092" i="1"/>
  <c r="X1092" i="1" s="1"/>
  <c r="W1093" i="1"/>
  <c r="X1093" i="1" s="1"/>
  <c r="W1094" i="1"/>
  <c r="X1094" i="1" s="1"/>
  <c r="W1095" i="1"/>
  <c r="X1095" i="1" s="1"/>
  <c r="W1096" i="1"/>
  <c r="X1096" i="1" s="1"/>
  <c r="W1097" i="1"/>
  <c r="X1097" i="1" s="1"/>
  <c r="W1098" i="1"/>
  <c r="X1098" i="1" s="1"/>
  <c r="W1099" i="1"/>
  <c r="X1099" i="1" s="1"/>
  <c r="W1100" i="1"/>
  <c r="X1100" i="1" s="1"/>
  <c r="W1101" i="1"/>
  <c r="X1101" i="1" s="1"/>
  <c r="W1102" i="1"/>
  <c r="X1102" i="1" s="1"/>
  <c r="W1103" i="1"/>
  <c r="X1103" i="1" s="1"/>
  <c r="W1104" i="1"/>
  <c r="X1104" i="1" s="1"/>
  <c r="W1105" i="1"/>
  <c r="X1105" i="1" s="1"/>
  <c r="W1106" i="1"/>
  <c r="X1106" i="1" s="1"/>
  <c r="W1107" i="1"/>
  <c r="X1107" i="1" s="1"/>
  <c r="W1108" i="1"/>
  <c r="X1108" i="1" s="1"/>
  <c r="W1109" i="1"/>
  <c r="X1109" i="1" s="1"/>
  <c r="W1110" i="1"/>
  <c r="X1110" i="1" s="1"/>
  <c r="W1111" i="1"/>
  <c r="X1111" i="1" s="1"/>
  <c r="W1112" i="1"/>
  <c r="X1112" i="1" s="1"/>
  <c r="W1113" i="1"/>
  <c r="X1113" i="1" s="1"/>
  <c r="W1114" i="1"/>
  <c r="X1114" i="1" s="1"/>
  <c r="W1115" i="1"/>
  <c r="X1115" i="1" s="1"/>
  <c r="W1116" i="1"/>
  <c r="X1116" i="1" s="1"/>
  <c r="W1117" i="1"/>
  <c r="X1117" i="1" s="1"/>
  <c r="W1118" i="1"/>
  <c r="X1118" i="1" s="1"/>
  <c r="W1119" i="1"/>
  <c r="X1119" i="1" s="1"/>
  <c r="W1120" i="1"/>
  <c r="X1120" i="1" s="1"/>
  <c r="W1121" i="1"/>
  <c r="X1121" i="1" s="1"/>
  <c r="W1122" i="1"/>
  <c r="X1122" i="1" s="1"/>
  <c r="W1123" i="1"/>
  <c r="X1123" i="1" s="1"/>
  <c r="W1124" i="1"/>
  <c r="X1124" i="1" s="1"/>
  <c r="W1125" i="1"/>
  <c r="X1125" i="1" s="1"/>
  <c r="W1126" i="1"/>
  <c r="X1126" i="1" s="1"/>
  <c r="W1127" i="1"/>
  <c r="X1127" i="1" s="1"/>
  <c r="W1128" i="1"/>
  <c r="X1128" i="1" s="1"/>
  <c r="W1129" i="1"/>
  <c r="W1130" i="1"/>
  <c r="X1130" i="1" s="1"/>
  <c r="W1131" i="1"/>
  <c r="X1131" i="1" s="1"/>
  <c r="W1132" i="1"/>
  <c r="X1132" i="1" s="1"/>
  <c r="W1133" i="1"/>
  <c r="X1133" i="1" s="1"/>
  <c r="W1134" i="1"/>
  <c r="X1134" i="1" s="1"/>
  <c r="W1135" i="1"/>
  <c r="X1135" i="1" s="1"/>
  <c r="W1136" i="1"/>
  <c r="X1136" i="1" s="1"/>
  <c r="W1137" i="1"/>
  <c r="X1137" i="1" s="1"/>
  <c r="W1138" i="1"/>
  <c r="X1138" i="1" s="1"/>
  <c r="W1139" i="1"/>
  <c r="X1139" i="1" s="1"/>
  <c r="W1140" i="1"/>
  <c r="X1140" i="1" s="1"/>
  <c r="W1141" i="1"/>
  <c r="X1141" i="1" s="1"/>
  <c r="W1142" i="1"/>
  <c r="X1142" i="1" s="1"/>
  <c r="W1143" i="1"/>
  <c r="X1143" i="1" s="1"/>
  <c r="W1144" i="1"/>
  <c r="X1144" i="1" s="1"/>
  <c r="W1145" i="1"/>
  <c r="X1145" i="1" s="1"/>
  <c r="W1146" i="1"/>
  <c r="X1146" i="1" s="1"/>
  <c r="W1147" i="1"/>
  <c r="X1147" i="1" s="1"/>
  <c r="W1148" i="1"/>
  <c r="X1148" i="1" s="1"/>
  <c r="W1149" i="1"/>
  <c r="X1149" i="1" s="1"/>
  <c r="W1150" i="1"/>
  <c r="X1150" i="1" s="1"/>
  <c r="W1151" i="1"/>
  <c r="X1151" i="1" s="1"/>
  <c r="W1152" i="1"/>
  <c r="X1152" i="1" s="1"/>
  <c r="W1153" i="1"/>
  <c r="X1153" i="1" s="1"/>
  <c r="W1154" i="1"/>
  <c r="X1154" i="1" s="1"/>
  <c r="W1155" i="1"/>
  <c r="X1155" i="1" s="1"/>
  <c r="W1156" i="1"/>
  <c r="X1156" i="1" s="1"/>
  <c r="W1157" i="1"/>
  <c r="X1157" i="1" s="1"/>
  <c r="W1158" i="1"/>
  <c r="X1158" i="1" s="1"/>
  <c r="W1160" i="1"/>
  <c r="X1160" i="1" s="1"/>
  <c r="W1179" i="1"/>
  <c r="X1179" i="1" s="1"/>
  <c r="W1180" i="1"/>
  <c r="X1180" i="1" s="1"/>
  <c r="W1181" i="1"/>
  <c r="X1181" i="1" s="1"/>
  <c r="W1182" i="1"/>
  <c r="X1182" i="1" s="1"/>
  <c r="W1183" i="1"/>
  <c r="X1183" i="1" s="1"/>
  <c r="W1184" i="1"/>
  <c r="X1184" i="1" s="1"/>
  <c r="W1185" i="1"/>
  <c r="X1185" i="1" s="1"/>
  <c r="W1186" i="1"/>
  <c r="X1186" i="1" s="1"/>
  <c r="W1187" i="1"/>
  <c r="X1187" i="1" s="1"/>
  <c r="W1188" i="1"/>
  <c r="X1188" i="1" s="1"/>
  <c r="W1189" i="1"/>
  <c r="X1189" i="1" s="1"/>
  <c r="W1190" i="1"/>
  <c r="X1190" i="1" s="1"/>
  <c r="W1191" i="1"/>
  <c r="X1191" i="1" s="1"/>
  <c r="W1192" i="1"/>
  <c r="X1192" i="1" s="1"/>
  <c r="W1193" i="1"/>
  <c r="X1193" i="1" s="1"/>
  <c r="W1194" i="1"/>
  <c r="X1194" i="1" s="1"/>
  <c r="W1195" i="1"/>
  <c r="X1195" i="1" s="1"/>
  <c r="W1196" i="1"/>
  <c r="X1196" i="1" s="1"/>
  <c r="W1197" i="1"/>
  <c r="X1197" i="1" s="1"/>
  <c r="W1198" i="1"/>
  <c r="X1198" i="1" s="1"/>
  <c r="W1199" i="1"/>
  <c r="X1199" i="1" s="1"/>
  <c r="W1200" i="1"/>
  <c r="X1200" i="1" s="1"/>
  <c r="W1201" i="1"/>
  <c r="X1201" i="1" s="1"/>
  <c r="W1202" i="1"/>
  <c r="X1202" i="1" s="1"/>
  <c r="W1203" i="1"/>
  <c r="X1203" i="1" s="1"/>
  <c r="W1204" i="1"/>
  <c r="X1204" i="1" s="1"/>
  <c r="W1205" i="1"/>
  <c r="X1205" i="1" s="1"/>
  <c r="W1206" i="1"/>
  <c r="X1206" i="1" s="1"/>
  <c r="W1207" i="1"/>
  <c r="X1207" i="1" s="1"/>
  <c r="W1208" i="1"/>
  <c r="X1208" i="1" s="1"/>
  <c r="W1209" i="1"/>
  <c r="X1209" i="1" s="1"/>
  <c r="W1210" i="1"/>
  <c r="X1210" i="1" s="1"/>
  <c r="W1211" i="1"/>
  <c r="X1211" i="1" s="1"/>
  <c r="W1212" i="1"/>
  <c r="X1212" i="1" s="1"/>
  <c r="W1213" i="1"/>
  <c r="X1213" i="1" s="1"/>
  <c r="W1214" i="1"/>
  <c r="X1214" i="1" s="1"/>
  <c r="W1215" i="1"/>
  <c r="X1215" i="1" s="1"/>
  <c r="W1216" i="1"/>
  <c r="X1216" i="1" s="1"/>
  <c r="W1217" i="1"/>
  <c r="X1217" i="1" s="1"/>
  <c r="W1218" i="1"/>
  <c r="X1218" i="1" s="1"/>
  <c r="W1219" i="1"/>
  <c r="X1219" i="1" s="1"/>
  <c r="W1220" i="1"/>
  <c r="X1220" i="1" s="1"/>
  <c r="W1221" i="1"/>
  <c r="X1221" i="1" s="1"/>
  <c r="W1222" i="1"/>
  <c r="X1222" i="1" s="1"/>
  <c r="W1223" i="1"/>
  <c r="X1223" i="1" s="1"/>
  <c r="W1224" i="1"/>
  <c r="X1224" i="1" s="1"/>
  <c r="W1225" i="1"/>
  <c r="X1225" i="1" s="1"/>
  <c r="W1226" i="1"/>
  <c r="X1226" i="1" s="1"/>
  <c r="W1227" i="1"/>
  <c r="X1227" i="1" s="1"/>
  <c r="W1228" i="1"/>
  <c r="X1228" i="1" s="1"/>
  <c r="W1229" i="1"/>
  <c r="X1229" i="1" s="1"/>
  <c r="W1230" i="1"/>
  <c r="X1230" i="1" s="1"/>
  <c r="W1231" i="1"/>
  <c r="X1231" i="1" s="1"/>
  <c r="W1232" i="1"/>
  <c r="X1232" i="1" s="1"/>
  <c r="W1233" i="1"/>
  <c r="X1233" i="1" s="1"/>
  <c r="W1234" i="1"/>
  <c r="X1234" i="1" s="1"/>
  <c r="W1235" i="1"/>
  <c r="X1235" i="1" s="1"/>
  <c r="W1236" i="1"/>
  <c r="X1236" i="1" s="1"/>
  <c r="W1237" i="1"/>
  <c r="X1237" i="1" s="1"/>
  <c r="W1238" i="1"/>
  <c r="X1238" i="1" s="1"/>
  <c r="W1239" i="1"/>
  <c r="X1239" i="1" s="1"/>
  <c r="W1240" i="1"/>
  <c r="X1240" i="1" s="1"/>
  <c r="W1241" i="1"/>
  <c r="X1241" i="1" s="1"/>
  <c r="W1242" i="1"/>
  <c r="X1242" i="1" s="1"/>
  <c r="W1243" i="1"/>
  <c r="X1243" i="1" s="1"/>
  <c r="W1244" i="1"/>
  <c r="X1244" i="1" s="1"/>
  <c r="W1245" i="1"/>
  <c r="X1245" i="1" s="1"/>
  <c r="W1246" i="1"/>
  <c r="X1246" i="1" s="1"/>
  <c r="W1247" i="1"/>
  <c r="X1247" i="1" s="1"/>
  <c r="W1248" i="1"/>
  <c r="X1248" i="1" s="1"/>
  <c r="W1249" i="1"/>
  <c r="X1249" i="1" s="1"/>
  <c r="W1250" i="1"/>
  <c r="X1250" i="1" s="1"/>
  <c r="W1251" i="1"/>
  <c r="X1251" i="1" s="1"/>
  <c r="W1252" i="1"/>
  <c r="X1252" i="1" s="1"/>
  <c r="W1253" i="1"/>
  <c r="X1253" i="1" s="1"/>
  <c r="W1254" i="1"/>
  <c r="X1254" i="1" s="1"/>
  <c r="W1255" i="1"/>
  <c r="X1255" i="1" s="1"/>
  <c r="W1256" i="1"/>
  <c r="X1256" i="1" s="1"/>
  <c r="W1257" i="1"/>
  <c r="X1257" i="1" s="1"/>
  <c r="W1258" i="1"/>
  <c r="X1258" i="1" s="1"/>
  <c r="W1259" i="1"/>
  <c r="X1259" i="1" s="1"/>
  <c r="W1260" i="1"/>
  <c r="X1260" i="1" s="1"/>
  <c r="W1261" i="1"/>
  <c r="X1261" i="1" s="1"/>
  <c r="W1262" i="1"/>
  <c r="X1262" i="1" s="1"/>
  <c r="W1263" i="1"/>
  <c r="X1263" i="1" s="1"/>
  <c r="W1264" i="1"/>
  <c r="X1264" i="1" s="1"/>
  <c r="W1265" i="1"/>
  <c r="X1265" i="1" s="1"/>
  <c r="W1266" i="1"/>
  <c r="X1266" i="1" s="1"/>
  <c r="W1267" i="1"/>
  <c r="X1267" i="1" s="1"/>
  <c r="W1268" i="1"/>
  <c r="X1268" i="1" s="1"/>
  <c r="W1269" i="1"/>
  <c r="X1269" i="1" s="1"/>
  <c r="W1270" i="1"/>
  <c r="X1270" i="1" s="1"/>
  <c r="W1271" i="1"/>
  <c r="X1271" i="1" s="1"/>
  <c r="W1272" i="1"/>
  <c r="X1272" i="1" s="1"/>
  <c r="W1273" i="1"/>
  <c r="X1273" i="1" s="1"/>
  <c r="W1274" i="1"/>
  <c r="X1274" i="1" s="1"/>
  <c r="W1275" i="1"/>
  <c r="X1275" i="1" s="1"/>
  <c r="W1276" i="1"/>
  <c r="X1276" i="1" s="1"/>
  <c r="W1277" i="1"/>
  <c r="X1277" i="1" s="1"/>
  <c r="W1278" i="1"/>
  <c r="X1278" i="1" s="1"/>
  <c r="W1279" i="1"/>
  <c r="X1279" i="1" s="1"/>
  <c r="W1280" i="1"/>
  <c r="X1280" i="1" s="1"/>
  <c r="W1281" i="1"/>
  <c r="X1281" i="1" s="1"/>
  <c r="W1282" i="1"/>
  <c r="X1282" i="1" s="1"/>
  <c r="W1283" i="1"/>
  <c r="X1283" i="1" s="1"/>
  <c r="W1284" i="1"/>
  <c r="X1284" i="1" s="1"/>
  <c r="W1285" i="1"/>
  <c r="X1285" i="1" s="1"/>
  <c r="W1286" i="1"/>
  <c r="X1286" i="1" s="1"/>
  <c r="W1287" i="1"/>
  <c r="X1287" i="1" s="1"/>
  <c r="W1288" i="1"/>
  <c r="X1288" i="1" s="1"/>
  <c r="W1289" i="1"/>
  <c r="X1289" i="1" s="1"/>
  <c r="W1290" i="1"/>
  <c r="X1290" i="1" s="1"/>
  <c r="W1291" i="1"/>
  <c r="X1291" i="1" s="1"/>
  <c r="W1292" i="1"/>
  <c r="X1292" i="1" s="1"/>
  <c r="W1293" i="1"/>
  <c r="X1293" i="1" s="1"/>
  <c r="W1294" i="1"/>
  <c r="X1294" i="1" s="1"/>
  <c r="W1295" i="1"/>
  <c r="X1295" i="1" s="1"/>
  <c r="W1296" i="1"/>
  <c r="X1296" i="1" s="1"/>
  <c r="W1297" i="1"/>
  <c r="X1297" i="1" s="1"/>
  <c r="W1298" i="1"/>
  <c r="X1298" i="1" s="1"/>
  <c r="W1299" i="1"/>
  <c r="X1299" i="1" s="1"/>
  <c r="W1300" i="1"/>
  <c r="X1300" i="1" s="1"/>
  <c r="W1301" i="1"/>
  <c r="X1301" i="1" s="1"/>
  <c r="W1302" i="1"/>
  <c r="X1302" i="1" s="1"/>
  <c r="W1303" i="1"/>
  <c r="X1303" i="1" s="1"/>
  <c r="W1304" i="1"/>
  <c r="X1304" i="1" s="1"/>
  <c r="W1305" i="1"/>
  <c r="X1305" i="1" s="1"/>
  <c r="W1306" i="1"/>
  <c r="X1306" i="1" s="1"/>
  <c r="W1307" i="1"/>
  <c r="X1307" i="1" s="1"/>
  <c r="W1308" i="1"/>
  <c r="X1308" i="1" s="1"/>
  <c r="W1309" i="1"/>
  <c r="X1309" i="1" s="1"/>
  <c r="W1310" i="1"/>
  <c r="X1310" i="1" s="1"/>
  <c r="W1311" i="1"/>
  <c r="X1311" i="1" s="1"/>
  <c r="W1312" i="1"/>
  <c r="X1312" i="1" s="1"/>
  <c r="W1313" i="1"/>
  <c r="X1313" i="1" s="1"/>
  <c r="W1314" i="1"/>
  <c r="X1314" i="1" s="1"/>
  <c r="W1315" i="1"/>
  <c r="X1315" i="1" s="1"/>
  <c r="W1316" i="1"/>
  <c r="X1316" i="1" s="1"/>
  <c r="W1317" i="1"/>
  <c r="X1317" i="1" s="1"/>
  <c r="W1318" i="1"/>
  <c r="X1318" i="1" s="1"/>
  <c r="W1319" i="1"/>
  <c r="X1319" i="1" s="1"/>
  <c r="W1320" i="1"/>
  <c r="X1320" i="1" s="1"/>
  <c r="W1321" i="1"/>
  <c r="X1321" i="1" s="1"/>
  <c r="W1322" i="1"/>
  <c r="X1322" i="1" s="1"/>
  <c r="W1323" i="1"/>
  <c r="X1323" i="1" s="1"/>
  <c r="W1324" i="1"/>
  <c r="X1324" i="1" s="1"/>
  <c r="W1325" i="1"/>
  <c r="X1325" i="1" s="1"/>
  <c r="W1326" i="1"/>
  <c r="X1326" i="1" s="1"/>
  <c r="W1327" i="1"/>
  <c r="X1327" i="1" s="1"/>
  <c r="W1328" i="1"/>
  <c r="X1328" i="1" s="1"/>
  <c r="W1329" i="1"/>
  <c r="X1329" i="1" s="1"/>
  <c r="W1330" i="1"/>
  <c r="X1330" i="1" s="1"/>
  <c r="W1331" i="1"/>
  <c r="X1331" i="1" s="1"/>
  <c r="W1332" i="1"/>
  <c r="X1332" i="1" s="1"/>
  <c r="W1333" i="1"/>
  <c r="X1333" i="1" s="1"/>
  <c r="W1334" i="1"/>
  <c r="X1334" i="1" s="1"/>
  <c r="W1335" i="1"/>
  <c r="X1335" i="1" s="1"/>
  <c r="W1336" i="1"/>
  <c r="X1336" i="1" s="1"/>
  <c r="W1337" i="1"/>
  <c r="X1337" i="1" s="1"/>
  <c r="W1338" i="1"/>
  <c r="X1338" i="1" s="1"/>
  <c r="W1339" i="1"/>
  <c r="X1339" i="1" s="1"/>
  <c r="W1340" i="1"/>
  <c r="X1340" i="1" s="1"/>
  <c r="W1341" i="1"/>
  <c r="X1341" i="1" s="1"/>
  <c r="W1342" i="1"/>
  <c r="X1342" i="1" s="1"/>
  <c r="W1343" i="1"/>
  <c r="X1343" i="1" s="1"/>
  <c r="W1344" i="1"/>
  <c r="X1344" i="1" s="1"/>
  <c r="W1345" i="1"/>
  <c r="X1345" i="1" s="1"/>
  <c r="W1346" i="1"/>
  <c r="X1346" i="1" s="1"/>
  <c r="W1347" i="1"/>
  <c r="X1347" i="1" s="1"/>
  <c r="W1348" i="1"/>
  <c r="X1348" i="1" s="1"/>
  <c r="W1349" i="1"/>
  <c r="X1349" i="1" s="1"/>
  <c r="W1350" i="1"/>
  <c r="X1350" i="1" s="1"/>
  <c r="W1351" i="1"/>
  <c r="X1351" i="1" s="1"/>
  <c r="W1352" i="1"/>
  <c r="X1352" i="1" s="1"/>
  <c r="W1353" i="1"/>
  <c r="X1353" i="1" s="1"/>
  <c r="W1354" i="1"/>
  <c r="X1354" i="1" s="1"/>
  <c r="W1355" i="1"/>
  <c r="X1355" i="1" s="1"/>
  <c r="W1356" i="1"/>
  <c r="X1356" i="1" s="1"/>
  <c r="W1357" i="1"/>
  <c r="X1357" i="1" s="1"/>
  <c r="W1358" i="1"/>
  <c r="X1358" i="1" s="1"/>
  <c r="W1359" i="1"/>
  <c r="X1359" i="1" s="1"/>
  <c r="W1360" i="1"/>
  <c r="X1360" i="1" s="1"/>
  <c r="W1361" i="1"/>
  <c r="X1361" i="1" s="1"/>
  <c r="W1362" i="1"/>
  <c r="X1362" i="1" s="1"/>
  <c r="W1363" i="1"/>
  <c r="X1363" i="1" s="1"/>
  <c r="W1364" i="1"/>
  <c r="X1364" i="1" s="1"/>
  <c r="W1365" i="1"/>
  <c r="X1365" i="1" s="1"/>
  <c r="W1366" i="1"/>
  <c r="X1366" i="1" s="1"/>
  <c r="W1367" i="1"/>
  <c r="X1367" i="1" s="1"/>
  <c r="W1368" i="1"/>
  <c r="X1368" i="1" s="1"/>
  <c r="W1369" i="1"/>
  <c r="X1369" i="1" s="1"/>
  <c r="W1370" i="1"/>
  <c r="X1370" i="1" s="1"/>
  <c r="W1371" i="1"/>
  <c r="X1371" i="1" s="1"/>
  <c r="W1372" i="1"/>
  <c r="X1372" i="1" s="1"/>
  <c r="W1373" i="1"/>
  <c r="X1373" i="1" s="1"/>
  <c r="W1374" i="1"/>
  <c r="X1374" i="1" s="1"/>
  <c r="W1375" i="1"/>
  <c r="X1375" i="1" s="1"/>
  <c r="W1376" i="1"/>
  <c r="X1376" i="1" s="1"/>
  <c r="W1377" i="1"/>
  <c r="X1377" i="1" s="1"/>
  <c r="W1378" i="1"/>
  <c r="X1378" i="1" s="1"/>
  <c r="W1379" i="1"/>
  <c r="X1379" i="1" s="1"/>
  <c r="W1380" i="1"/>
  <c r="X1380" i="1" s="1"/>
  <c r="W1381" i="1"/>
  <c r="X1381" i="1" s="1"/>
  <c r="W1382" i="1"/>
  <c r="X1382" i="1" s="1"/>
  <c r="W1383" i="1"/>
  <c r="X1383" i="1" s="1"/>
  <c r="W1384" i="1"/>
  <c r="X1384" i="1" s="1"/>
  <c r="W1385" i="1"/>
  <c r="X1385" i="1" s="1"/>
  <c r="W1386" i="1"/>
  <c r="X1386" i="1" s="1"/>
  <c r="W1387" i="1"/>
  <c r="X1387" i="1" s="1"/>
  <c r="W1388" i="1"/>
  <c r="X1388" i="1" s="1"/>
  <c r="W1389" i="1"/>
  <c r="X1389" i="1" s="1"/>
  <c r="W1390" i="1"/>
  <c r="X1390" i="1" s="1"/>
  <c r="W1391" i="1"/>
  <c r="X1391" i="1" s="1"/>
  <c r="W1392" i="1"/>
  <c r="X1392" i="1" s="1"/>
  <c r="W1393" i="1"/>
  <c r="X1393" i="1" s="1"/>
  <c r="W1394" i="1"/>
  <c r="X1394" i="1" s="1"/>
  <c r="W1395" i="1"/>
  <c r="X1395" i="1" s="1"/>
  <c r="W1396" i="1"/>
  <c r="X1396" i="1" s="1"/>
  <c r="W1397" i="1"/>
  <c r="X1397" i="1" s="1"/>
  <c r="W1398" i="1"/>
  <c r="X1398" i="1" s="1"/>
  <c r="W1399" i="1"/>
  <c r="X1399" i="1" s="1"/>
  <c r="W1400" i="1"/>
  <c r="X1400" i="1" s="1"/>
  <c r="W1401" i="1"/>
  <c r="X1401" i="1" s="1"/>
  <c r="W1402" i="1"/>
  <c r="X1402" i="1" s="1"/>
  <c r="W1403" i="1"/>
  <c r="X1403" i="1" s="1"/>
  <c r="W1404" i="1"/>
  <c r="X1404" i="1" s="1"/>
  <c r="W1405" i="1"/>
  <c r="X1405" i="1" s="1"/>
  <c r="W1406" i="1"/>
  <c r="X1406" i="1" s="1"/>
  <c r="W1407" i="1"/>
  <c r="X1407" i="1" s="1"/>
  <c r="W1408" i="1"/>
  <c r="X1408" i="1" s="1"/>
  <c r="W1409" i="1"/>
  <c r="X1409" i="1" s="1"/>
  <c r="W1410" i="1"/>
  <c r="X1410" i="1" s="1"/>
  <c r="W1412" i="1"/>
  <c r="X1412" i="1" s="1"/>
  <c r="W1413" i="1"/>
  <c r="X1413" i="1" s="1"/>
  <c r="W1414" i="1"/>
  <c r="X1414" i="1" s="1"/>
  <c r="W1415" i="1"/>
  <c r="X1415" i="1" s="1"/>
  <c r="W1416" i="1"/>
  <c r="X1416" i="1" s="1"/>
  <c r="W1417" i="1"/>
  <c r="X1417" i="1" s="1"/>
  <c r="W1418" i="1"/>
  <c r="X1418" i="1" s="1"/>
  <c r="W1419" i="1"/>
  <c r="X1419" i="1" s="1"/>
  <c r="W1420" i="1"/>
  <c r="X1420" i="1" s="1"/>
  <c r="W1421" i="1"/>
  <c r="X1421" i="1" s="1"/>
  <c r="W1422" i="1"/>
  <c r="X1422" i="1" s="1"/>
  <c r="W1423" i="1"/>
  <c r="X1423" i="1" s="1"/>
  <c r="W1424" i="1"/>
  <c r="X1424" i="1" s="1"/>
  <c r="W1425" i="1"/>
  <c r="X1425" i="1" s="1"/>
  <c r="W1426" i="1"/>
  <c r="X1426" i="1" s="1"/>
  <c r="W1427" i="1"/>
  <c r="X1427" i="1" s="1"/>
  <c r="W1428" i="1"/>
  <c r="X1428" i="1" s="1"/>
  <c r="W1429" i="1"/>
  <c r="X1429" i="1" s="1"/>
  <c r="W1431" i="1"/>
  <c r="X1431" i="1" s="1"/>
  <c r="W1432" i="1"/>
  <c r="X1432" i="1" s="1"/>
  <c r="W1433" i="1"/>
  <c r="X1433" i="1" s="1"/>
  <c r="W1434" i="1"/>
  <c r="X1434" i="1" s="1"/>
  <c r="W1435" i="1"/>
  <c r="X1435" i="1" s="1"/>
  <c r="W1436" i="1"/>
  <c r="X1436" i="1" s="1"/>
  <c r="W1437" i="1"/>
  <c r="X1437" i="1" s="1"/>
  <c r="W1438" i="1"/>
  <c r="X1438" i="1" s="1"/>
  <c r="W1439" i="1"/>
  <c r="X1439" i="1" s="1"/>
  <c r="W1440" i="1"/>
  <c r="X1440" i="1" s="1"/>
  <c r="W1441" i="1"/>
  <c r="X1441" i="1" s="1"/>
  <c r="W1442" i="1"/>
  <c r="X1442" i="1" s="1"/>
  <c r="W1443" i="1"/>
  <c r="X1443" i="1" s="1"/>
  <c r="W1444" i="1"/>
  <c r="X1444" i="1" s="1"/>
  <c r="W1445" i="1"/>
  <c r="X1445" i="1" s="1"/>
  <c r="W1446" i="1"/>
  <c r="X1446" i="1" s="1"/>
  <c r="W1447" i="1"/>
  <c r="X1447" i="1" s="1"/>
  <c r="W1448" i="1"/>
  <c r="X1448" i="1" s="1"/>
  <c r="W1449" i="1"/>
  <c r="X1449" i="1" s="1"/>
  <c r="W1450" i="1"/>
  <c r="X1450" i="1" s="1"/>
  <c r="W1451" i="1"/>
  <c r="X1451" i="1" s="1"/>
  <c r="W1452" i="1"/>
  <c r="X1452" i="1" s="1"/>
  <c r="W1453" i="1"/>
  <c r="X1453" i="1" s="1"/>
  <c r="W1454" i="1"/>
  <c r="X1454" i="1" s="1"/>
  <c r="W1455" i="1"/>
  <c r="X1455" i="1" s="1"/>
  <c r="W1456" i="1"/>
  <c r="X1456" i="1" s="1"/>
  <c r="W1457" i="1"/>
  <c r="X1457" i="1" s="1"/>
  <c r="W1459" i="1"/>
  <c r="X1459" i="1" s="1"/>
  <c r="W1461" i="1"/>
  <c r="X1461" i="1" s="1"/>
  <c r="W1462" i="1"/>
  <c r="X1462" i="1" s="1"/>
  <c r="W1463" i="1"/>
  <c r="X1463" i="1" s="1"/>
  <c r="W1464" i="1"/>
  <c r="X1464" i="1" s="1"/>
  <c r="W1465" i="1"/>
  <c r="X1465" i="1" s="1"/>
  <c r="W1466" i="1"/>
  <c r="X1466" i="1" s="1"/>
  <c r="W1467" i="1"/>
  <c r="X1467" i="1" s="1"/>
  <c r="W1468" i="1"/>
  <c r="X1468" i="1" s="1"/>
  <c r="W1469" i="1"/>
  <c r="X1469" i="1" s="1"/>
  <c r="W1470" i="1"/>
  <c r="X1470" i="1" s="1"/>
  <c r="W1471" i="1"/>
  <c r="X1471" i="1" s="1"/>
  <c r="W1472" i="1"/>
  <c r="X1472" i="1" s="1"/>
  <c r="W1473" i="1"/>
  <c r="X1473" i="1" s="1"/>
  <c r="W1475" i="1"/>
  <c r="X1475" i="1" s="1"/>
  <c r="W1476" i="1"/>
  <c r="X1476" i="1" s="1"/>
  <c r="W1478" i="1"/>
  <c r="X1478" i="1"/>
  <c r="W1479" i="1"/>
  <c r="X1479" i="1" s="1"/>
  <c r="W1481" i="1"/>
  <c r="X1481" i="1" s="1"/>
  <c r="W1482" i="1"/>
  <c r="X1482" i="1" s="1"/>
  <c r="W1484" i="1"/>
  <c r="X1484" i="1" s="1"/>
  <c r="W1485" i="1"/>
  <c r="X1485" i="1" s="1"/>
  <c r="W1486" i="1"/>
  <c r="X1486" i="1" s="1"/>
  <c r="W1487" i="1"/>
  <c r="X1487" i="1" s="1"/>
  <c r="W1488" i="1"/>
  <c r="X1488" i="1" s="1"/>
  <c r="W1489" i="1"/>
  <c r="X1489" i="1" s="1"/>
  <c r="W1491" i="1"/>
  <c r="X1491" i="1" s="1"/>
  <c r="W1492" i="1"/>
  <c r="X1492" i="1" s="1"/>
  <c r="W1493" i="1"/>
  <c r="X1493" i="1" s="1"/>
  <c r="W1494" i="1"/>
  <c r="X1494" i="1" s="1"/>
  <c r="W1495" i="1"/>
  <c r="X1495" i="1" s="1"/>
  <c r="W1496" i="1"/>
  <c r="X1496" i="1" s="1"/>
  <c r="W1497" i="1"/>
  <c r="X1497" i="1" s="1"/>
  <c r="W1498" i="1"/>
  <c r="X1498" i="1" s="1"/>
  <c r="W1502" i="1"/>
  <c r="X1502" i="1" s="1"/>
  <c r="W1503" i="1"/>
  <c r="X1503" i="1" s="1"/>
  <c r="W1504" i="1"/>
  <c r="X1504" i="1" s="1"/>
  <c r="W1505" i="1"/>
  <c r="X1505" i="1" s="1"/>
  <c r="W1506" i="1"/>
  <c r="X1506" i="1" s="1"/>
  <c r="W1510" i="1"/>
  <c r="X1510" i="1" s="1"/>
  <c r="W1511" i="1"/>
  <c r="X1511" i="1" s="1"/>
  <c r="W1512" i="1"/>
  <c r="X1512" i="1" s="1"/>
  <c r="W1513" i="1"/>
  <c r="X1513" i="1" s="1"/>
  <c r="W1514" i="1"/>
  <c r="X1514" i="1" s="1"/>
  <c r="W1515" i="1"/>
  <c r="X1515" i="1" s="1"/>
  <c r="W1516" i="1"/>
  <c r="X1516" i="1" s="1"/>
  <c r="W1517" i="1"/>
  <c r="X1517" i="1" s="1"/>
  <c r="W1518" i="1"/>
  <c r="X1518" i="1" s="1"/>
  <c r="W1519" i="1"/>
  <c r="X1519" i="1" s="1"/>
  <c r="W1520" i="1"/>
  <c r="X1520" i="1" s="1"/>
  <c r="W1521" i="1"/>
  <c r="X1521" i="1" s="1"/>
  <c r="W1522" i="1"/>
  <c r="X1522" i="1" s="1"/>
  <c r="W1523" i="1"/>
  <c r="X1523" i="1" s="1"/>
  <c r="W1524" i="1"/>
  <c r="X1524" i="1" s="1"/>
  <c r="W1526" i="1"/>
  <c r="X1526" i="1" s="1"/>
  <c r="W1527" i="1"/>
  <c r="X1527" i="1" s="1"/>
  <c r="W1529" i="1"/>
  <c r="X1529" i="1" s="1"/>
  <c r="W1530" i="1"/>
  <c r="X1530" i="1" s="1"/>
  <c r="W1531" i="1"/>
  <c r="X1531" i="1" s="1"/>
  <c r="W1532" i="1"/>
  <c r="X1532" i="1" s="1"/>
  <c r="W1533" i="1"/>
  <c r="X1533" i="1" s="1"/>
  <c r="W1534" i="1"/>
  <c r="X1534" i="1" s="1"/>
  <c r="W1535" i="1"/>
  <c r="X1535" i="1" s="1"/>
  <c r="W1536" i="1"/>
  <c r="X1536" i="1" s="1"/>
  <c r="W1537" i="1"/>
  <c r="X1537" i="1" s="1"/>
  <c r="W1538" i="1"/>
  <c r="X1538" i="1" s="1"/>
  <c r="W1539" i="1"/>
  <c r="X1539" i="1" s="1"/>
  <c r="W1540" i="1"/>
  <c r="X1540" i="1" s="1"/>
  <c r="W1541" i="1"/>
  <c r="X1541" i="1" s="1"/>
  <c r="W1542" i="1"/>
  <c r="X1542" i="1" s="1"/>
  <c r="W1543" i="1"/>
  <c r="X1543" i="1" s="1"/>
  <c r="W1544" i="1"/>
  <c r="X1544" i="1" s="1"/>
  <c r="W1545" i="1"/>
  <c r="X1545" i="1" s="1"/>
  <c r="W1546" i="1"/>
  <c r="X1546" i="1" s="1"/>
  <c r="W1547" i="1"/>
  <c r="X1547" i="1" s="1"/>
  <c r="W1548" i="1"/>
  <c r="X1548" i="1" s="1"/>
  <c r="W1549" i="1"/>
  <c r="X1549" i="1" s="1"/>
  <c r="W1550" i="1"/>
  <c r="X1550" i="1" s="1"/>
  <c r="W1551" i="1"/>
  <c r="X1551" i="1" s="1"/>
  <c r="W1553" i="1"/>
  <c r="X1553" i="1" s="1"/>
  <c r="W1554" i="1"/>
  <c r="X1554" i="1" s="1"/>
  <c r="W1555" i="1"/>
  <c r="X1555" i="1" s="1"/>
  <c r="W1556" i="1"/>
  <c r="X1556" i="1" s="1"/>
  <c r="W1557" i="1"/>
  <c r="X1557" i="1" s="1"/>
  <c r="W1558" i="1"/>
  <c r="X1558" i="1" s="1"/>
  <c r="W1559" i="1"/>
  <c r="X1559" i="1" s="1"/>
  <c r="W1560" i="1"/>
  <c r="X1560" i="1" s="1"/>
  <c r="W1561" i="1"/>
  <c r="X1561" i="1" s="1"/>
  <c r="W1562" i="1"/>
  <c r="X1562" i="1" s="1"/>
  <c r="W1563" i="1"/>
  <c r="X1563" i="1" s="1"/>
  <c r="W1564" i="1"/>
  <c r="X1564" i="1" s="1"/>
  <c r="W1565" i="1"/>
  <c r="X1565" i="1" s="1"/>
  <c r="W1566" i="1"/>
  <c r="X1566" i="1" s="1"/>
  <c r="W1567" i="1"/>
  <c r="X1567" i="1" s="1"/>
  <c r="W1569" i="1"/>
  <c r="X1569" i="1" s="1"/>
  <c r="W1570" i="1"/>
  <c r="X1570" i="1" s="1"/>
  <c r="W1571" i="1"/>
  <c r="X1571" i="1" s="1"/>
  <c r="W1574" i="1"/>
  <c r="X1574" i="1" s="1"/>
  <c r="W1575" i="1"/>
  <c r="X1575" i="1" s="1"/>
  <c r="W1576" i="1"/>
  <c r="X1576" i="1" s="1"/>
  <c r="W1577" i="1"/>
  <c r="X1577" i="1" s="1"/>
  <c r="W1579" i="1"/>
  <c r="X1579" i="1" s="1"/>
  <c r="W1580" i="1"/>
  <c r="X1580" i="1" s="1"/>
  <c r="W1581" i="1"/>
  <c r="X1581" i="1" s="1"/>
  <c r="W1582" i="1"/>
  <c r="X1582" i="1" s="1"/>
  <c r="W1583" i="1"/>
  <c r="X1583" i="1" s="1"/>
  <c r="W1584" i="1"/>
  <c r="X1584" i="1" s="1"/>
  <c r="W1585" i="1"/>
  <c r="X1585" i="1" s="1"/>
  <c r="W1587" i="1"/>
  <c r="X1587" i="1" s="1"/>
  <c r="W1588" i="1"/>
  <c r="X1588" i="1" s="1"/>
  <c r="W1589" i="1"/>
  <c r="X1589" i="1" s="1"/>
  <c r="W1590" i="1"/>
  <c r="X1590" i="1" s="1"/>
  <c r="W1591" i="1"/>
  <c r="X1591" i="1" s="1"/>
  <c r="W1592" i="1"/>
  <c r="X1592" i="1" s="1"/>
  <c r="W1593" i="1"/>
  <c r="X1593" i="1" s="1"/>
  <c r="W1594" i="1"/>
  <c r="X1594" i="1" s="1"/>
  <c r="W1595" i="1"/>
  <c r="X1595" i="1" s="1"/>
  <c r="W1596" i="1"/>
  <c r="X1596" i="1" s="1"/>
  <c r="W1597" i="1"/>
  <c r="X1597" i="1" s="1"/>
  <c r="W1598" i="1"/>
  <c r="X1598" i="1" s="1"/>
  <c r="W1599" i="1"/>
  <c r="X1599" i="1" s="1"/>
  <c r="W1600" i="1"/>
  <c r="X1600" i="1" s="1"/>
  <c r="W1602" i="1"/>
  <c r="X1602" i="1" s="1"/>
  <c r="W1604" i="1"/>
  <c r="X1604" i="1" s="1"/>
  <c r="W1605" i="1"/>
  <c r="X1605" i="1" s="1"/>
  <c r="W1606" i="1"/>
  <c r="X1606" i="1" s="1"/>
  <c r="W1607" i="1"/>
  <c r="X1607" i="1" s="1"/>
  <c r="W1608" i="1"/>
  <c r="X1608" i="1" s="1"/>
  <c r="W1609" i="1"/>
  <c r="X1609" i="1" s="1"/>
  <c r="W1610" i="1"/>
  <c r="X1610" i="1" s="1"/>
  <c r="W1611" i="1"/>
  <c r="X1611" i="1" s="1"/>
  <c r="W1613" i="1"/>
  <c r="X1613" i="1" s="1"/>
  <c r="W1614" i="1"/>
  <c r="X1614" i="1" s="1"/>
  <c r="W1615" i="1"/>
  <c r="X1615" i="1" s="1"/>
  <c r="W1616" i="1"/>
  <c r="X1616" i="1" s="1"/>
  <c r="W1617" i="1"/>
  <c r="X1617" i="1" s="1"/>
  <c r="W1618" i="1"/>
  <c r="X1618" i="1" s="1"/>
  <c r="W1619" i="1"/>
  <c r="X1619" i="1" s="1"/>
  <c r="W1620" i="1"/>
  <c r="X1620" i="1" s="1"/>
  <c r="W1621" i="1"/>
  <c r="X1621" i="1" s="1"/>
  <c r="W1622" i="1"/>
  <c r="X1622" i="1" s="1"/>
  <c r="W1623" i="1"/>
  <c r="X1623" i="1" s="1"/>
  <c r="W1624" i="1"/>
  <c r="X1624" i="1" s="1"/>
  <c r="W1625" i="1"/>
  <c r="X1625" i="1" s="1"/>
  <c r="W1626" i="1"/>
  <c r="X1626" i="1" s="1"/>
  <c r="W1627" i="1"/>
  <c r="X1627" i="1" s="1"/>
  <c r="W1628" i="1"/>
  <c r="X1628" i="1" s="1"/>
  <c r="W1629" i="1"/>
  <c r="X1629" i="1" s="1"/>
  <c r="W1630" i="1"/>
  <c r="X1630" i="1" s="1"/>
  <c r="W1631" i="1"/>
  <c r="X1631" i="1" s="1"/>
  <c r="W1632" i="1"/>
  <c r="X1632" i="1" s="1"/>
  <c r="W1633" i="1"/>
  <c r="X1633" i="1" s="1"/>
  <c r="W1634" i="1"/>
  <c r="X1634" i="1" s="1"/>
  <c r="W1636" i="1"/>
  <c r="X1636" i="1" s="1"/>
  <c r="W1637" i="1"/>
  <c r="X1637" i="1" s="1"/>
  <c r="W1638" i="1"/>
  <c r="X1638" i="1" s="1"/>
  <c r="W1639" i="1"/>
  <c r="X1639" i="1" s="1"/>
  <c r="W1640" i="1"/>
  <c r="X1640" i="1" s="1"/>
  <c r="W1641" i="1"/>
  <c r="X1641" i="1" s="1"/>
  <c r="W1643" i="1"/>
  <c r="X1643" i="1" s="1"/>
  <c r="W1644" i="1"/>
  <c r="X1644" i="1" s="1"/>
  <c r="W1645" i="1"/>
  <c r="X1645" i="1" s="1"/>
  <c r="W1646" i="1"/>
  <c r="X1646" i="1" s="1"/>
  <c r="W1647" i="1"/>
  <c r="X1647" i="1" s="1"/>
  <c r="W1648" i="1"/>
  <c r="X1648" i="1" s="1"/>
  <c r="W1649" i="1"/>
  <c r="X1649" i="1" s="1"/>
  <c r="W1650" i="1"/>
  <c r="X1650" i="1" s="1"/>
  <c r="W1651" i="1"/>
  <c r="X1651" i="1" s="1"/>
  <c r="W1652" i="1"/>
  <c r="X1652" i="1" s="1"/>
  <c r="W1653" i="1"/>
  <c r="X1653" i="1" s="1"/>
  <c r="W1654" i="1"/>
  <c r="X1654" i="1" s="1"/>
  <c r="W1655" i="1"/>
  <c r="X1655" i="1" s="1"/>
  <c r="W1656" i="1"/>
  <c r="X1656" i="1" s="1"/>
  <c r="W1657" i="1"/>
  <c r="X1657" i="1" s="1"/>
  <c r="W1658" i="1"/>
  <c r="X1658" i="1" s="1"/>
  <c r="W1659" i="1"/>
  <c r="X1659" i="1" s="1"/>
  <c r="W1661" i="1"/>
  <c r="X1661" i="1" s="1"/>
  <c r="W1662" i="1"/>
  <c r="X1662" i="1" s="1"/>
  <c r="W1663" i="1"/>
  <c r="X1663" i="1" s="1"/>
  <c r="W1664" i="1"/>
  <c r="X1664" i="1" s="1"/>
  <c r="W1665" i="1"/>
  <c r="X1665" i="1" s="1"/>
  <c r="W1666" i="1"/>
  <c r="X1666" i="1" s="1"/>
  <c r="W1667" i="1"/>
  <c r="X1667" i="1" s="1"/>
  <c r="W1668" i="1"/>
  <c r="X1668" i="1" s="1"/>
  <c r="X1669" i="1"/>
  <c r="X1670" i="1"/>
  <c r="W1672" i="1"/>
  <c r="X1672" i="1" s="1"/>
  <c r="W1673" i="1"/>
  <c r="X1673" i="1" s="1"/>
  <c r="W1675" i="1"/>
  <c r="X1675" i="1" s="1"/>
  <c r="W1676" i="1"/>
  <c r="X1676" i="1" s="1"/>
  <c r="W1677" i="1"/>
  <c r="X1677" i="1" s="1"/>
  <c r="W1678" i="1"/>
  <c r="X1678" i="1" s="1"/>
  <c r="W1679" i="1"/>
  <c r="X1679" i="1" s="1"/>
  <c r="W1680" i="1"/>
  <c r="X1680" i="1" s="1"/>
  <c r="W1681" i="1"/>
  <c r="X1681" i="1" s="1"/>
  <c r="W1682" i="1"/>
  <c r="X1682" i="1" s="1"/>
  <c r="W1683" i="1"/>
  <c r="X1683" i="1" s="1"/>
  <c r="W1684" i="1"/>
  <c r="X1684" i="1" s="1"/>
  <c r="W1685" i="1"/>
  <c r="X1685" i="1" s="1"/>
  <c r="W1686" i="1"/>
  <c r="X1686" i="1" s="1"/>
  <c r="W1687" i="1"/>
  <c r="X1687" i="1" s="1"/>
  <c r="W1688" i="1"/>
  <c r="X1688" i="1" s="1"/>
  <c r="W1689" i="1"/>
  <c r="X1689" i="1" s="1"/>
  <c r="W1691" i="1"/>
  <c r="X1691" i="1" s="1"/>
  <c r="W1692" i="1"/>
  <c r="X1692" i="1" s="1"/>
  <c r="W1693" i="1"/>
  <c r="X1693" i="1" s="1"/>
  <c r="W1694" i="1"/>
  <c r="X1694" i="1" s="1"/>
  <c r="W1695" i="1"/>
  <c r="X1695" i="1" s="1"/>
  <c r="W1696" i="1"/>
  <c r="X1696" i="1" s="1"/>
  <c r="W1697" i="1"/>
  <c r="X1697" i="1" s="1"/>
  <c r="W1698" i="1"/>
  <c r="X1698" i="1" s="1"/>
  <c r="W1699" i="1"/>
  <c r="X1699" i="1" s="1"/>
  <c r="W1700" i="1"/>
  <c r="X1700" i="1" s="1"/>
  <c r="W1701" i="1"/>
  <c r="X1701" i="1" s="1"/>
  <c r="W1702" i="1"/>
  <c r="X1702" i="1" s="1"/>
  <c r="W1703" i="1"/>
  <c r="X1703" i="1" s="1"/>
  <c r="W1704" i="1"/>
  <c r="X1704" i="1" s="1"/>
  <c r="W1705" i="1"/>
  <c r="X1705" i="1" s="1"/>
  <c r="W1706" i="1"/>
  <c r="X1706" i="1" s="1"/>
  <c r="W1707" i="1"/>
  <c r="X1707" i="1" s="1"/>
  <c r="W1708" i="1"/>
  <c r="X1708" i="1" s="1"/>
  <c r="W1709" i="1"/>
  <c r="X1709" i="1" s="1"/>
  <c r="W1713" i="1"/>
  <c r="X1713" i="1" s="1"/>
  <c r="W1714" i="1"/>
  <c r="X1714" i="1" s="1"/>
  <c r="W1715" i="1"/>
  <c r="X1715" i="1" s="1"/>
  <c r="W1717" i="1"/>
  <c r="X1717" i="1" s="1"/>
  <c r="W1719" i="1"/>
  <c r="X1719" i="1" s="1"/>
  <c r="W1720" i="1"/>
  <c r="X1720" i="1" s="1"/>
  <c r="W1721" i="1"/>
  <c r="X1721" i="1" s="1"/>
  <c r="W1722" i="1"/>
  <c r="X1722" i="1" s="1"/>
  <c r="W1723" i="1"/>
  <c r="X1723" i="1" s="1"/>
  <c r="W1724" i="1"/>
  <c r="X1724" i="1" s="1"/>
  <c r="W1725" i="1"/>
  <c r="X1725" i="1" s="1"/>
  <c r="W1726" i="1"/>
  <c r="X1726" i="1" s="1"/>
  <c r="W1727" i="1"/>
  <c r="X1727" i="1" s="1"/>
  <c r="W1728" i="1"/>
  <c r="X1728" i="1" s="1"/>
  <c r="W1729" i="1"/>
  <c r="X1729" i="1" s="1"/>
  <c r="W1730" i="1"/>
  <c r="X1730" i="1" s="1"/>
  <c r="W1731" i="1"/>
  <c r="X1731" i="1"/>
  <c r="W1733" i="1"/>
  <c r="X1733" i="1" s="1"/>
  <c r="W1734" i="1"/>
  <c r="X1734" i="1" s="1"/>
  <c r="W1736" i="1"/>
  <c r="X1736" i="1" s="1"/>
  <c r="W1737" i="1"/>
  <c r="X1737" i="1" s="1"/>
  <c r="W1738" i="1"/>
  <c r="X1738" i="1" s="1"/>
  <c r="W1739" i="1"/>
  <c r="X1739" i="1" s="1"/>
  <c r="W1740" i="1"/>
  <c r="X1740" i="1" s="1"/>
  <c r="W1741" i="1"/>
  <c r="X1741" i="1" s="1"/>
  <c r="W1742" i="1"/>
  <c r="X1742" i="1" s="1"/>
  <c r="W1743" i="1"/>
  <c r="X1743" i="1" s="1"/>
  <c r="W1744" i="1"/>
  <c r="X1744" i="1" s="1"/>
  <c r="W1745" i="1"/>
  <c r="X1745" i="1" s="1"/>
  <c r="W1746" i="1"/>
  <c r="X1746" i="1" s="1"/>
  <c r="W1747" i="1"/>
  <c r="X1747" i="1" s="1"/>
  <c r="W1748" i="1"/>
  <c r="X1748" i="1" s="1"/>
  <c r="W1749" i="1"/>
  <c r="X1749" i="1" s="1"/>
  <c r="W1750" i="1"/>
  <c r="X1750" i="1" s="1"/>
  <c r="W1751" i="1"/>
  <c r="X1751" i="1" s="1"/>
  <c r="W1752" i="1"/>
  <c r="X1752" i="1" s="1"/>
  <c r="W1753" i="1"/>
  <c r="X1753" i="1" s="1"/>
  <c r="W1754" i="1"/>
  <c r="X1754" i="1" s="1"/>
  <c r="W1755" i="1"/>
  <c r="X1755" i="1" s="1"/>
  <c r="W1759" i="1"/>
  <c r="X1759" i="1" s="1"/>
  <c r="W1760" i="1"/>
  <c r="X1760" i="1" s="1"/>
  <c r="W1761" i="1"/>
  <c r="X1761" i="1" s="1"/>
  <c r="W1762" i="1"/>
  <c r="X1762" i="1" s="1"/>
  <c r="W1763" i="1"/>
  <c r="X1763" i="1" s="1"/>
  <c r="W1764" i="1"/>
  <c r="X1764" i="1" s="1"/>
  <c r="W1765" i="1"/>
  <c r="X1765" i="1" s="1"/>
  <c r="W1766" i="1"/>
  <c r="X1766" i="1" s="1"/>
  <c r="W1767" i="1"/>
  <c r="X1767" i="1" s="1"/>
  <c r="W1768" i="1"/>
  <c r="X1768" i="1" s="1"/>
  <c r="W1769" i="1"/>
  <c r="X1769" i="1" s="1"/>
  <c r="W1770" i="1"/>
  <c r="X1770" i="1" s="1"/>
  <c r="W1771" i="1"/>
  <c r="X1771" i="1" s="1"/>
  <c r="W1773" i="1"/>
  <c r="X1773" i="1" s="1"/>
  <c r="W1774" i="1"/>
  <c r="X1774" i="1" s="1"/>
  <c r="W1775" i="1"/>
  <c r="X1775" i="1" s="1"/>
  <c r="W1776" i="1"/>
  <c r="X1776" i="1" s="1"/>
  <c r="X1777" i="1"/>
  <c r="W1779" i="1"/>
  <c r="X1779" i="1" s="1"/>
  <c r="W1780" i="1"/>
  <c r="X1780" i="1" s="1"/>
  <c r="W1781" i="1"/>
  <c r="X1781" i="1" s="1"/>
  <c r="W1782" i="1"/>
  <c r="X1782" i="1" s="1"/>
  <c r="W1783" i="1"/>
  <c r="X1783" i="1" s="1"/>
  <c r="W1784" i="1"/>
  <c r="X1784" i="1" s="1"/>
  <c r="W1785" i="1"/>
  <c r="X1785" i="1" s="1"/>
  <c r="W1786" i="1"/>
  <c r="X1786" i="1" s="1"/>
  <c r="W1787" i="1"/>
  <c r="X1787" i="1" s="1"/>
  <c r="W1788" i="1"/>
  <c r="X1788" i="1" s="1"/>
  <c r="W1789" i="1"/>
  <c r="X1789" i="1" s="1"/>
  <c r="W1778" i="1"/>
  <c r="X1778" i="1" s="1"/>
  <c r="W1777" i="1"/>
  <c r="W1772" i="1"/>
  <c r="X1772" i="1" s="1"/>
  <c r="W1735" i="1"/>
  <c r="X1735" i="1" s="1"/>
  <c r="W1732" i="1"/>
  <c r="X1732" i="1" s="1"/>
  <c r="W1671" i="1"/>
  <c r="X1671" i="1" s="1"/>
  <c r="W1670" i="1"/>
  <c r="W1669" i="1"/>
  <c r="W441" i="1"/>
  <c r="W110" i="1"/>
  <c r="W103" i="1"/>
  <c r="W68" i="1"/>
  <c r="W66" i="1"/>
  <c r="W59" i="1"/>
  <c r="X59" i="1" s="1"/>
  <c r="P1500" i="1"/>
  <c r="P1917" i="1"/>
  <c r="P7" i="1"/>
  <c r="P2003" i="1"/>
  <c r="P2002" i="1"/>
  <c r="P2001" i="1"/>
  <c r="P2000" i="1"/>
  <c r="P1999" i="1"/>
  <c r="P1998" i="1"/>
  <c r="P1972" i="1"/>
  <c r="P1943" i="1"/>
  <c r="P1996" i="1"/>
  <c r="P2134" i="1"/>
  <c r="P2133" i="1"/>
  <c r="P1971" i="1"/>
  <c r="P1995" i="1"/>
  <c r="P1888" i="1"/>
  <c r="P1994" i="1"/>
  <c r="P1993" i="1"/>
  <c r="P1992" i="1"/>
  <c r="P1991" i="1"/>
  <c r="P1850" i="1"/>
  <c r="P1849" i="1"/>
  <c r="P1956" i="1"/>
  <c r="P1869" i="1"/>
  <c r="P1868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1970" i="1"/>
  <c r="P1955" i="1"/>
  <c r="P1954" i="1"/>
  <c r="P1953" i="1"/>
  <c r="P1952" i="1"/>
  <c r="P1951" i="1"/>
  <c r="P1990" i="1"/>
  <c r="P1989" i="1"/>
  <c r="P1974" i="1"/>
  <c r="P1988" i="1"/>
  <c r="P1978" i="1"/>
  <c r="P1987" i="1"/>
  <c r="P1986" i="1"/>
  <c r="P1985" i="1"/>
  <c r="P1977" i="1"/>
  <c r="P1984" i="1"/>
  <c r="P1983" i="1"/>
  <c r="P1976" i="1"/>
  <c r="P1975" i="1"/>
  <c r="P1982" i="1"/>
  <c r="P1981" i="1"/>
  <c r="P1980" i="1"/>
  <c r="P1848" i="1"/>
  <c r="P1847" i="1"/>
  <c r="P1913" i="1"/>
  <c r="P1950" i="1"/>
  <c r="P1949" i="1"/>
  <c r="P1948" i="1"/>
  <c r="P1947" i="1"/>
  <c r="P1946" i="1"/>
  <c r="P1806" i="1"/>
  <c r="P1805" i="1"/>
  <c r="P1798" i="1"/>
  <c r="P1797" i="1"/>
  <c r="P1864" i="1"/>
  <c r="P1899" i="1"/>
  <c r="P1945" i="1"/>
  <c r="P1944" i="1"/>
  <c r="P1804" i="1"/>
  <c r="P1803" i="1"/>
  <c r="P1802" i="1"/>
  <c r="P1801" i="1"/>
  <c r="P1800" i="1"/>
  <c r="P1799" i="1"/>
  <c r="P1997" i="1"/>
  <c r="P1889" i="1"/>
  <c r="P1906" i="1"/>
  <c r="P1905" i="1"/>
  <c r="P1904" i="1"/>
  <c r="P1903" i="1"/>
  <c r="P1902" i="1"/>
  <c r="P1901" i="1"/>
  <c r="P1900" i="1"/>
  <c r="P1958" i="1"/>
  <c r="P1926" i="1"/>
  <c r="P1925" i="1"/>
  <c r="P1795" i="1"/>
  <c r="P1924" i="1"/>
  <c r="P1794" i="1"/>
  <c r="P1923" i="1"/>
  <c r="P1922" i="1"/>
  <c r="P1793" i="1"/>
  <c r="P1942" i="1"/>
  <c r="P1957" i="1"/>
  <c r="P1959" i="1"/>
  <c r="P1941" i="1"/>
  <c r="P1940" i="1"/>
  <c r="P1939" i="1"/>
  <c r="P1938" i="1"/>
  <c r="P1898" i="1"/>
  <c r="P1937" i="1"/>
  <c r="P1921" i="1"/>
  <c r="P1936" i="1"/>
  <c r="P1920" i="1"/>
  <c r="P1935" i="1"/>
  <c r="P1919" i="1"/>
  <c r="P1934" i="1"/>
  <c r="P1918" i="1"/>
  <c r="P1933" i="1"/>
  <c r="P1932" i="1"/>
  <c r="P1931" i="1"/>
  <c r="P1930" i="1"/>
  <c r="P1929" i="1"/>
  <c r="P1928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1966" i="1"/>
  <c r="P1862" i="1"/>
  <c r="P1973" i="1"/>
  <c r="P1846" i="1"/>
  <c r="P1887" i="1"/>
  <c r="P1886" i="1"/>
  <c r="P1885" i="1"/>
  <c r="P1884" i="1"/>
  <c r="P1883" i="1"/>
  <c r="P1882" i="1"/>
  <c r="P1881" i="1"/>
  <c r="P1880" i="1"/>
  <c r="P1879" i="1"/>
  <c r="P1878" i="1"/>
  <c r="P1877" i="1"/>
  <c r="P1964" i="1"/>
  <c r="P1876" i="1"/>
  <c r="P1875" i="1"/>
  <c r="P1874" i="1"/>
  <c r="P1873" i="1"/>
  <c r="P1927" i="1"/>
  <c r="P1979" i="1"/>
  <c r="P1861" i="1"/>
  <c r="P1860" i="1"/>
  <c r="P1859" i="1"/>
  <c r="P1858" i="1"/>
  <c r="P1865" i="1"/>
  <c r="P1857" i="1"/>
  <c r="P1872" i="1"/>
  <c r="P1871" i="1"/>
  <c r="P1870" i="1"/>
  <c r="P1963" i="1"/>
  <c r="P185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54" i="1"/>
  <c r="P1916" i="1"/>
  <c r="P1867" i="1"/>
  <c r="P1897" i="1"/>
  <c r="P1896" i="1"/>
  <c r="P1895" i="1"/>
  <c r="P1894" i="1"/>
  <c r="P1893" i="1"/>
  <c r="P1892" i="1"/>
  <c r="P1891" i="1"/>
  <c r="P1890" i="1"/>
  <c r="P1962" i="1"/>
  <c r="P1961" i="1"/>
  <c r="P1866" i="1"/>
  <c r="P1960" i="1"/>
  <c r="P1853" i="1"/>
  <c r="P1852" i="1"/>
  <c r="P1851" i="1"/>
  <c r="P1419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1418" i="1"/>
  <c r="P1417" i="1"/>
  <c r="P383" i="1"/>
  <c r="P382" i="1"/>
  <c r="P1688" i="1"/>
  <c r="P1786" i="1"/>
  <c r="P1785" i="1"/>
  <c r="P1784" i="1"/>
  <c r="P1783" i="1"/>
  <c r="P1782" i="1"/>
  <c r="P1781" i="1"/>
  <c r="P1780" i="1"/>
  <c r="P1779" i="1"/>
  <c r="P465" i="1"/>
  <c r="P464" i="1"/>
  <c r="P463" i="1"/>
  <c r="P462" i="1"/>
  <c r="P461" i="1"/>
  <c r="P460" i="1"/>
  <c r="P459" i="1"/>
  <c r="P458" i="1"/>
  <c r="P457" i="1"/>
  <c r="P1330" i="1"/>
  <c r="P1329" i="1"/>
  <c r="P1328" i="1"/>
  <c r="P1327" i="1"/>
  <c r="P1326" i="1"/>
  <c r="P1416" i="1"/>
  <c r="P1778" i="1"/>
  <c r="P1777" i="1"/>
  <c r="P348" i="1"/>
  <c r="P351" i="1"/>
  <c r="P375" i="1"/>
  <c r="P372" i="1"/>
  <c r="P381" i="1"/>
  <c r="P380" i="1"/>
  <c r="P367" i="1"/>
  <c r="P364" i="1"/>
  <c r="P324" i="1"/>
  <c r="P323" i="1"/>
  <c r="P327" i="1"/>
  <c r="P326" i="1"/>
  <c r="P379" i="1"/>
  <c r="P378" i="1"/>
  <c r="P377" i="1"/>
  <c r="P376" i="1"/>
  <c r="P350" i="1"/>
  <c r="P346" i="1"/>
  <c r="P277" i="1"/>
  <c r="P274" i="1"/>
  <c r="P374" i="1"/>
  <c r="P373" i="1"/>
  <c r="P371" i="1"/>
  <c r="P370" i="1"/>
  <c r="P1776" i="1"/>
  <c r="P1775" i="1"/>
  <c r="P1774" i="1"/>
  <c r="P1773" i="1"/>
  <c r="P369" i="1"/>
  <c r="P368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415" i="1"/>
  <c r="P1414" i="1"/>
  <c r="P1413" i="1"/>
  <c r="P1759" i="1"/>
  <c r="P1755" i="1"/>
  <c r="P1754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4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59" i="1"/>
  <c r="P1058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1216" i="1"/>
  <c r="P1215" i="1"/>
  <c r="P1214" i="1"/>
  <c r="P1213" i="1"/>
  <c r="P1212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75" i="1"/>
  <c r="P774" i="1"/>
  <c r="P773" i="1"/>
  <c r="P772" i="1"/>
  <c r="P771" i="1"/>
  <c r="P770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8" i="1"/>
  <c r="P657" i="1"/>
  <c r="P656" i="1"/>
  <c r="P655" i="1"/>
  <c r="P653" i="1"/>
  <c r="P651" i="1"/>
  <c r="P650" i="1"/>
  <c r="P648" i="1"/>
  <c r="P647" i="1"/>
  <c r="P646" i="1"/>
  <c r="P644" i="1"/>
  <c r="P643" i="1"/>
  <c r="P642" i="1"/>
  <c r="P641" i="1"/>
  <c r="P640" i="1"/>
  <c r="P639" i="1"/>
  <c r="P638" i="1"/>
  <c r="P635" i="1"/>
  <c r="P634" i="1"/>
  <c r="P632" i="1"/>
  <c r="P631" i="1"/>
  <c r="P629" i="1"/>
  <c r="P628" i="1"/>
  <c r="P627" i="1"/>
  <c r="P626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1412" i="1"/>
  <c r="P1752" i="1"/>
  <c r="P331" i="1"/>
  <c r="P359" i="1"/>
  <c r="P366" i="1"/>
  <c r="P321" i="1"/>
  <c r="P320" i="1"/>
  <c r="P315" i="1"/>
  <c r="P311" i="1"/>
  <c r="P242" i="1"/>
  <c r="P241" i="1"/>
  <c r="P357" i="1"/>
  <c r="P299" i="1"/>
  <c r="P363" i="1"/>
  <c r="P276" i="1"/>
  <c r="P285" i="1"/>
  <c r="P281" i="1"/>
  <c r="P253" i="1"/>
  <c r="P249" i="1"/>
  <c r="P329" i="1"/>
  <c r="P365" i="1"/>
  <c r="P318" i="1"/>
  <c r="P317" i="1"/>
  <c r="P313" i="1"/>
  <c r="P309" i="1"/>
  <c r="P297" i="1"/>
  <c r="P283" i="1"/>
  <c r="P279" i="1"/>
  <c r="P273" i="1"/>
  <c r="P245" i="1"/>
  <c r="P244" i="1"/>
  <c r="P236" i="1"/>
  <c r="P235" i="1"/>
  <c r="P239" i="1"/>
  <c r="P238" i="1"/>
  <c r="P362" i="1"/>
  <c r="P251" i="1"/>
  <c r="P247" i="1"/>
  <c r="P215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410" i="1"/>
  <c r="P1736" i="1"/>
  <c r="P1735" i="1"/>
  <c r="P1734" i="1"/>
  <c r="P1733" i="1"/>
  <c r="P1732" i="1"/>
  <c r="P110" i="1"/>
  <c r="P1731" i="1"/>
  <c r="P1730" i="1"/>
  <c r="P214" i="1"/>
  <c r="P1409" i="1"/>
  <c r="P1408" i="1"/>
  <c r="P1729" i="1"/>
  <c r="P66" i="1"/>
  <c r="P1728" i="1"/>
  <c r="P1727" i="1"/>
  <c r="P1726" i="1"/>
  <c r="P1725" i="1"/>
  <c r="P1724" i="1"/>
  <c r="P1723" i="1"/>
  <c r="P1211" i="1"/>
  <c r="P1210" i="1"/>
  <c r="P1722" i="1"/>
  <c r="P1721" i="1"/>
  <c r="P1720" i="1"/>
  <c r="P1719" i="1"/>
  <c r="P1717" i="1"/>
  <c r="P1715" i="1"/>
  <c r="P1714" i="1"/>
  <c r="P1713" i="1"/>
  <c r="P549" i="1"/>
  <c r="P37" i="1"/>
  <c r="P104" i="1"/>
  <c r="P1709" i="1"/>
  <c r="P103" i="1"/>
  <c r="P213" i="1"/>
  <c r="P101" i="1"/>
  <c r="P102" i="1"/>
  <c r="P100" i="1"/>
  <c r="P1708" i="1"/>
  <c r="P212" i="1"/>
  <c r="P1292" i="1"/>
  <c r="P1296" i="1"/>
  <c r="P1295" i="1"/>
  <c r="P1294" i="1"/>
  <c r="P1293" i="1"/>
  <c r="P1707" i="1"/>
  <c r="P1706" i="1"/>
  <c r="P1407" i="1"/>
  <c r="P1705" i="1"/>
  <c r="P1704" i="1"/>
  <c r="P211" i="1"/>
  <c r="P210" i="1"/>
  <c r="P442" i="1"/>
  <c r="P441" i="1"/>
  <c r="P453" i="1"/>
  <c r="P448" i="1"/>
  <c r="P445" i="1"/>
  <c r="P449" i="1"/>
  <c r="P456" i="1"/>
  <c r="P447" i="1"/>
  <c r="P446" i="1"/>
  <c r="P444" i="1"/>
  <c r="P1703" i="1"/>
  <c r="P454" i="1"/>
  <c r="P450" i="1"/>
  <c r="P451" i="1"/>
  <c r="P455" i="1"/>
  <c r="P452" i="1"/>
  <c r="P209" i="1"/>
  <c r="P1702" i="1"/>
  <c r="P1701" i="1"/>
  <c r="P114" i="1"/>
  <c r="P1700" i="1"/>
  <c r="P208" i="1"/>
  <c r="P207" i="1"/>
  <c r="P206" i="1"/>
  <c r="P205" i="1"/>
  <c r="P204" i="1"/>
  <c r="P203" i="1"/>
  <c r="P202" i="1"/>
  <c r="P201" i="1"/>
  <c r="P200" i="1"/>
  <c r="P199" i="1"/>
  <c r="P198" i="1"/>
  <c r="P1699" i="1"/>
  <c r="P1698" i="1"/>
  <c r="P1697" i="1"/>
  <c r="P197" i="1"/>
  <c r="P1696" i="1"/>
  <c r="P1695" i="1"/>
  <c r="P1694" i="1"/>
  <c r="P1693" i="1"/>
  <c r="P1692" i="1"/>
  <c r="P1691" i="1"/>
  <c r="P195" i="1"/>
  <c r="P194" i="1"/>
  <c r="P193" i="1"/>
  <c r="P1690" i="1"/>
  <c r="P1689" i="1"/>
  <c r="P1406" i="1"/>
  <c r="P1405" i="1"/>
  <c r="P1404" i="1"/>
  <c r="P1687" i="1"/>
  <c r="P1686" i="1"/>
  <c r="P1685" i="1"/>
  <c r="P1684" i="1"/>
  <c r="P1683" i="1"/>
  <c r="P1682" i="1"/>
  <c r="P1403" i="1"/>
  <c r="P1681" i="1"/>
  <c r="P1402" i="1"/>
  <c r="P192" i="1"/>
  <c r="P1680" i="1"/>
  <c r="P191" i="1"/>
  <c r="P1679" i="1"/>
  <c r="P1678" i="1"/>
  <c r="P1677" i="1"/>
  <c r="P65" i="1"/>
  <c r="P361" i="1"/>
  <c r="P1676" i="1"/>
  <c r="P353" i="1"/>
  <c r="P68" i="1"/>
  <c r="P24" i="1"/>
  <c r="P23" i="1"/>
  <c r="P22" i="1"/>
  <c r="P21" i="1"/>
  <c r="P20" i="1"/>
  <c r="P19" i="1"/>
  <c r="P18" i="1"/>
  <c r="P17" i="1"/>
  <c r="P16" i="1"/>
  <c r="P41" i="1"/>
  <c r="P1675" i="1"/>
  <c r="P1673" i="1"/>
  <c r="P1401" i="1"/>
  <c r="P113" i="1"/>
  <c r="P1400" i="1"/>
  <c r="P1672" i="1"/>
  <c r="P1671" i="1"/>
  <c r="P1670" i="1"/>
  <c r="P1669" i="1"/>
  <c r="P8" i="1"/>
  <c r="P64" i="1"/>
  <c r="P63" i="1"/>
  <c r="P295" i="1"/>
  <c r="P293" i="1"/>
  <c r="P291" i="1"/>
  <c r="P1668" i="1"/>
  <c r="P1667" i="1"/>
  <c r="P1666" i="1"/>
  <c r="P1665" i="1"/>
  <c r="P1664" i="1"/>
  <c r="P302" i="1"/>
  <c r="P1663" i="1"/>
  <c r="P1287" i="1"/>
  <c r="P1291" i="1"/>
  <c r="P1290" i="1"/>
  <c r="P1289" i="1"/>
  <c r="P1288" i="1"/>
  <c r="P1662" i="1"/>
  <c r="P1399" i="1"/>
  <c r="P190" i="1"/>
  <c r="P1661" i="1"/>
  <c r="P1398" i="1"/>
  <c r="P1659" i="1"/>
  <c r="P1397" i="1"/>
  <c r="P1658" i="1"/>
  <c r="P1657" i="1"/>
  <c r="P1656" i="1"/>
  <c r="P1655" i="1"/>
  <c r="P1654" i="1"/>
  <c r="P1282" i="1"/>
  <c r="P1396" i="1"/>
  <c r="P330" i="1"/>
  <c r="P1395" i="1"/>
  <c r="P1286" i="1"/>
  <c r="P1285" i="1"/>
  <c r="P1284" i="1"/>
  <c r="P1283" i="1"/>
  <c r="P189" i="1"/>
  <c r="P188" i="1"/>
  <c r="P358" i="1"/>
  <c r="P39" i="1"/>
  <c r="P325" i="1"/>
  <c r="P1653" i="1"/>
  <c r="P1652" i="1"/>
  <c r="P1394" i="1"/>
  <c r="P1651" i="1"/>
  <c r="P1650" i="1"/>
  <c r="P1649" i="1"/>
  <c r="P1393" i="1"/>
  <c r="P1648" i="1"/>
  <c r="P85" i="1"/>
  <c r="P84" i="1"/>
  <c r="P187" i="1"/>
  <c r="P360" i="1"/>
  <c r="P319" i="1"/>
  <c r="P1647" i="1"/>
  <c r="P1646" i="1"/>
  <c r="P1645" i="1"/>
  <c r="P548" i="1"/>
  <c r="P547" i="1"/>
  <c r="P546" i="1"/>
  <c r="P545" i="1"/>
  <c r="P544" i="1"/>
  <c r="P543" i="1"/>
  <c r="P542" i="1"/>
  <c r="P541" i="1"/>
  <c r="P1392" i="1"/>
  <c r="P36" i="1"/>
  <c r="P314" i="1"/>
  <c r="P53" i="1"/>
  <c r="P52" i="1"/>
  <c r="P51" i="1"/>
  <c r="P50" i="1"/>
  <c r="P1644" i="1"/>
  <c r="P1643" i="1"/>
  <c r="P1641" i="1"/>
  <c r="P1640" i="1"/>
  <c r="P49" i="1"/>
  <c r="P1391" i="1"/>
  <c r="P1639" i="1"/>
  <c r="P1390" i="1"/>
  <c r="P1638" i="1"/>
  <c r="P35" i="1"/>
  <c r="P1389" i="1"/>
  <c r="P1637" i="1"/>
  <c r="P1636" i="1"/>
  <c r="P1635" i="1"/>
  <c r="P1634" i="1"/>
  <c r="P1633" i="1"/>
  <c r="P1632" i="1"/>
  <c r="P83" i="1"/>
  <c r="P81" i="1"/>
  <c r="P1631" i="1"/>
  <c r="P1630" i="1"/>
  <c r="P1629" i="1"/>
  <c r="P186" i="1"/>
  <c r="P116" i="1"/>
  <c r="P185" i="1"/>
  <c r="P1628" i="1"/>
  <c r="P1627" i="1"/>
  <c r="P1626" i="1"/>
  <c r="P1625" i="1"/>
  <c r="P1624" i="1"/>
  <c r="P1623" i="1"/>
  <c r="P1622" i="1"/>
  <c r="P1621" i="1"/>
  <c r="P1620" i="1"/>
  <c r="P1619" i="1"/>
  <c r="P1618" i="1"/>
  <c r="P184" i="1"/>
  <c r="P1617" i="1"/>
  <c r="P310" i="1"/>
  <c r="P1616" i="1"/>
  <c r="P183" i="1"/>
  <c r="P1615" i="1"/>
  <c r="P182" i="1"/>
  <c r="P1614" i="1"/>
  <c r="P181" i="1"/>
  <c r="P180" i="1"/>
  <c r="P179" i="1"/>
  <c r="P45" i="1"/>
  <c r="P44" i="1"/>
  <c r="P1613" i="1"/>
  <c r="P1611" i="1"/>
  <c r="P1610" i="1"/>
  <c r="P1609" i="1"/>
  <c r="P1608" i="1"/>
  <c r="P9" i="1"/>
  <c r="P1607" i="1"/>
  <c r="P1606" i="1"/>
  <c r="P1605" i="1"/>
  <c r="P1604" i="1"/>
  <c r="P1602" i="1"/>
  <c r="P1600" i="1"/>
  <c r="P178" i="1"/>
  <c r="P177" i="1"/>
  <c r="P1599" i="1"/>
  <c r="P1598" i="1"/>
  <c r="P1597" i="1"/>
  <c r="P1596" i="1"/>
  <c r="P1209" i="1"/>
  <c r="P34" i="1"/>
  <c r="P1388" i="1"/>
  <c r="P1595" i="1"/>
  <c r="P176" i="1"/>
  <c r="P1594" i="1"/>
  <c r="P60" i="1"/>
  <c r="P59" i="1"/>
  <c r="P58" i="1"/>
  <c r="P57" i="1"/>
  <c r="P1593" i="1"/>
  <c r="P1592" i="1"/>
  <c r="P1591" i="1"/>
  <c r="P1590" i="1"/>
  <c r="P56" i="1"/>
  <c r="P1589" i="1"/>
  <c r="P1588" i="1"/>
  <c r="P1387" i="1"/>
  <c r="P1587" i="1"/>
  <c r="P1586" i="1"/>
  <c r="P175" i="1"/>
  <c r="P1386" i="1"/>
  <c r="P1385" i="1"/>
  <c r="P1384" i="1"/>
  <c r="P1208" i="1"/>
  <c r="P1585" i="1"/>
  <c r="P349" i="1"/>
  <c r="P1584" i="1"/>
  <c r="P354" i="1"/>
  <c r="P1383" i="1"/>
  <c r="P1382" i="1"/>
  <c r="P38" i="1"/>
  <c r="P1583" i="1"/>
  <c r="P240" i="1"/>
  <c r="P1325" i="1"/>
  <c r="P1582" i="1"/>
  <c r="P1581" i="1"/>
  <c r="P1277" i="1"/>
  <c r="P1281" i="1"/>
  <c r="P1280" i="1"/>
  <c r="P1279" i="1"/>
  <c r="P1278" i="1"/>
  <c r="P1580" i="1"/>
  <c r="P1579" i="1"/>
  <c r="P1207" i="1"/>
  <c r="P1578" i="1"/>
  <c r="P1577" i="1"/>
  <c r="P1576" i="1"/>
  <c r="P1575" i="1"/>
  <c r="P1206" i="1"/>
  <c r="P1574" i="1"/>
  <c r="P345" i="1"/>
  <c r="P1381" i="1"/>
  <c r="P356" i="1"/>
  <c r="P355" i="1"/>
  <c r="P298" i="1"/>
  <c r="P258" i="1"/>
  <c r="P254" i="1"/>
  <c r="P174" i="1"/>
  <c r="P307" i="1"/>
  <c r="P1380" i="1"/>
  <c r="P1324" i="1"/>
  <c r="P28" i="1"/>
  <c r="P333" i="1"/>
  <c r="P443" i="1"/>
  <c r="P1205" i="1"/>
  <c r="P1272" i="1"/>
  <c r="P1276" i="1"/>
  <c r="P1275" i="1"/>
  <c r="P1274" i="1"/>
  <c r="P1273" i="1"/>
  <c r="P1571" i="1"/>
  <c r="P343" i="1"/>
  <c r="P112" i="1"/>
  <c r="P111" i="1"/>
  <c r="P1267" i="1"/>
  <c r="P1271" i="1"/>
  <c r="P1270" i="1"/>
  <c r="P1269" i="1"/>
  <c r="P1268" i="1"/>
  <c r="P33" i="1"/>
  <c r="P173" i="1"/>
  <c r="P172" i="1"/>
  <c r="P171" i="1"/>
  <c r="P170" i="1"/>
  <c r="P352" i="1"/>
  <c r="P347" i="1"/>
  <c r="P344" i="1"/>
  <c r="P342" i="1"/>
  <c r="P341" i="1"/>
  <c r="P335" i="1"/>
  <c r="P301" i="1"/>
  <c r="P275" i="1"/>
  <c r="P271" i="1"/>
  <c r="P257" i="1"/>
  <c r="P1379" i="1"/>
  <c r="P1570" i="1"/>
  <c r="P1569" i="1"/>
  <c r="P339" i="1"/>
  <c r="P1567" i="1"/>
  <c r="P1566" i="1"/>
  <c r="P1565" i="1"/>
  <c r="P1564" i="1"/>
  <c r="P1563" i="1"/>
  <c r="P1562" i="1"/>
  <c r="P1561" i="1"/>
  <c r="P1560" i="1"/>
  <c r="P338" i="1"/>
  <c r="P1559" i="1"/>
  <c r="P1558" i="1"/>
  <c r="P1557" i="1"/>
  <c r="P1556" i="1"/>
  <c r="P1555" i="1"/>
  <c r="P1554" i="1"/>
  <c r="P169" i="1"/>
  <c r="P1378" i="1"/>
  <c r="P1377" i="1"/>
  <c r="P1553" i="1"/>
  <c r="P1552" i="1"/>
  <c r="P1376" i="1"/>
  <c r="P1375" i="1"/>
  <c r="P168" i="1"/>
  <c r="P167" i="1"/>
  <c r="P1551" i="1"/>
  <c r="P166" i="1"/>
  <c r="P165" i="1"/>
  <c r="P164" i="1"/>
  <c r="P1550" i="1"/>
  <c r="P1374" i="1"/>
  <c r="P107" i="1"/>
  <c r="P163" i="1"/>
  <c r="P162" i="1"/>
  <c r="P161" i="1"/>
  <c r="P340" i="1"/>
  <c r="P109" i="1"/>
  <c r="P1373" i="1"/>
  <c r="P1549" i="1"/>
  <c r="P1548" i="1"/>
  <c r="P160" i="1"/>
  <c r="P108" i="1"/>
  <c r="P1547" i="1"/>
  <c r="P1204" i="1"/>
  <c r="P1203" i="1"/>
  <c r="P1372" i="1"/>
  <c r="P32" i="1"/>
  <c r="P1371" i="1"/>
  <c r="P1546" i="1"/>
  <c r="P289" i="1"/>
  <c r="P287" i="1"/>
  <c r="P284" i="1"/>
  <c r="P280" i="1"/>
  <c r="P252" i="1"/>
  <c r="P248" i="1"/>
  <c r="P1545" i="1"/>
  <c r="P337" i="1"/>
  <c r="P336" i="1"/>
  <c r="P334" i="1"/>
  <c r="P159" i="1"/>
  <c r="P1370" i="1"/>
  <c r="P77" i="1"/>
  <c r="P1262" i="1"/>
  <c r="P1266" i="1"/>
  <c r="P1265" i="1"/>
  <c r="P1264" i="1"/>
  <c r="P1263" i="1"/>
  <c r="P1323" i="1"/>
  <c r="P73" i="1"/>
  <c r="P76" i="1"/>
  <c r="P1544" i="1"/>
  <c r="P1543" i="1"/>
  <c r="P1542" i="1"/>
  <c r="P1541" i="1"/>
  <c r="P1540" i="1"/>
  <c r="P1539" i="1"/>
  <c r="P1538" i="1"/>
  <c r="P1537" i="1"/>
  <c r="P1536" i="1"/>
  <c r="P1535" i="1"/>
  <c r="P1534" i="1"/>
  <c r="P74" i="1"/>
  <c r="P1322" i="1"/>
  <c r="P1257" i="1"/>
  <c r="P1261" i="1"/>
  <c r="P1260" i="1"/>
  <c r="P1259" i="1"/>
  <c r="P1258" i="1"/>
  <c r="P1533" i="1"/>
  <c r="P95" i="1"/>
  <c r="P305" i="1"/>
  <c r="P1532" i="1"/>
  <c r="P6" i="1"/>
  <c r="P332" i="1"/>
  <c r="P1531" i="1"/>
  <c r="P1195" i="1"/>
  <c r="P1530" i="1"/>
  <c r="P158" i="1"/>
  <c r="P328" i="1"/>
  <c r="P322" i="1"/>
  <c r="P316" i="1"/>
  <c r="P312" i="1"/>
  <c r="P308" i="1"/>
  <c r="P306" i="1"/>
  <c r="P304" i="1"/>
  <c r="P269" i="1"/>
  <c r="P1529" i="1"/>
  <c r="P1527" i="1"/>
  <c r="P1526" i="1"/>
  <c r="P157" i="1"/>
  <c r="P1194" i="1"/>
  <c r="P303" i="1"/>
  <c r="P263" i="1"/>
  <c r="P261" i="1"/>
  <c r="P1524" i="1"/>
  <c r="P1523" i="1"/>
  <c r="P1522" i="1"/>
  <c r="P1521" i="1"/>
  <c r="P1193" i="1"/>
  <c r="P1202" i="1"/>
  <c r="P1369" i="1"/>
  <c r="P1520" i="1"/>
  <c r="P1519" i="1"/>
  <c r="P1518" i="1"/>
  <c r="P1517" i="1"/>
  <c r="P1516" i="1"/>
  <c r="P12" i="1"/>
  <c r="P11" i="1"/>
  <c r="P10" i="1"/>
  <c r="P98" i="1"/>
  <c r="P300" i="1"/>
  <c r="P30" i="1"/>
  <c r="P1368" i="1"/>
  <c r="P48" i="1"/>
  <c r="P1367" i="1"/>
  <c r="P1515" i="1"/>
  <c r="P97" i="1"/>
  <c r="P1514" i="1"/>
  <c r="P1366" i="1"/>
  <c r="P296" i="1"/>
  <c r="P105" i="1"/>
  <c r="P1192" i="1"/>
  <c r="P156" i="1"/>
  <c r="P1252" i="1"/>
  <c r="P1256" i="1"/>
  <c r="P1255" i="1"/>
  <c r="P1254" i="1"/>
  <c r="P1253" i="1"/>
  <c r="P294" i="1"/>
  <c r="P292" i="1"/>
  <c r="P290" i="1"/>
  <c r="P1513" i="1"/>
  <c r="P1512" i="1"/>
  <c r="P155" i="1"/>
  <c r="P154" i="1"/>
  <c r="P1511" i="1"/>
  <c r="P1510" i="1"/>
  <c r="P1509" i="1"/>
  <c r="P153" i="1"/>
  <c r="P288" i="1"/>
  <c r="P286" i="1"/>
  <c r="P1247" i="1"/>
  <c r="P1251" i="1"/>
  <c r="P1250" i="1"/>
  <c r="P1249" i="1"/>
  <c r="P1248" i="1"/>
  <c r="P152" i="1"/>
  <c r="P1508" i="1"/>
  <c r="P1507" i="1"/>
  <c r="P94" i="1"/>
  <c r="P151" i="1"/>
  <c r="P1506" i="1"/>
  <c r="P150" i="1"/>
  <c r="P149" i="1"/>
  <c r="P1365" i="1"/>
  <c r="P1505" i="1"/>
  <c r="P1504" i="1"/>
  <c r="P1364" i="1"/>
  <c r="P1363" i="1"/>
  <c r="P1242" i="1"/>
  <c r="P148" i="1"/>
  <c r="P147" i="1"/>
  <c r="P282" i="1"/>
  <c r="P278" i="1"/>
  <c r="P1201" i="1"/>
  <c r="P272" i="1"/>
  <c r="P405" i="1"/>
  <c r="P406" i="1"/>
  <c r="P404" i="1"/>
  <c r="P26" i="1"/>
  <c r="P243" i="1"/>
  <c r="P1246" i="1"/>
  <c r="P1245" i="1"/>
  <c r="P1244" i="1"/>
  <c r="P1243" i="1"/>
  <c r="P29" i="1"/>
  <c r="P99" i="1"/>
  <c r="P93" i="1"/>
  <c r="P1503" i="1"/>
  <c r="P1362" i="1"/>
  <c r="P1361" i="1"/>
  <c r="P1502" i="1"/>
  <c r="P1360" i="1"/>
  <c r="P1359" i="1"/>
  <c r="P47" i="1"/>
  <c r="P1501" i="1"/>
  <c r="P117" i="1"/>
  <c r="P270" i="1"/>
  <c r="P402" i="1"/>
  <c r="P403" i="1"/>
  <c r="P401" i="1"/>
  <c r="P1358" i="1"/>
  <c r="P146" i="1"/>
  <c r="P1357" i="1"/>
  <c r="P1237" i="1"/>
  <c r="P1241" i="1"/>
  <c r="P1240" i="1"/>
  <c r="P1239" i="1"/>
  <c r="P1238" i="1"/>
  <c r="P1321" i="1"/>
  <c r="P1356" i="1"/>
  <c r="P1498" i="1"/>
  <c r="P70" i="1"/>
  <c r="P27" i="1"/>
  <c r="P1497" i="1"/>
  <c r="P1496" i="1"/>
  <c r="P1495" i="1"/>
  <c r="P1494" i="1"/>
  <c r="P1493" i="1"/>
  <c r="P1492" i="1"/>
  <c r="P1355" i="1"/>
  <c r="P1491" i="1"/>
  <c r="P40" i="1"/>
  <c r="P1489" i="1"/>
  <c r="P1488" i="1"/>
  <c r="P1487" i="1"/>
  <c r="P1486" i="1"/>
  <c r="P1485" i="1"/>
  <c r="P145" i="1"/>
  <c r="P144" i="1"/>
  <c r="P1484" i="1"/>
  <c r="P1482" i="1"/>
  <c r="P1481" i="1"/>
  <c r="P1480" i="1"/>
  <c r="P15" i="1"/>
  <c r="P1479" i="1"/>
  <c r="P196" i="1"/>
  <c r="P14" i="1"/>
  <c r="P13" i="1"/>
  <c r="P42" i="1"/>
  <c r="P1478" i="1"/>
  <c r="P1354" i="1"/>
  <c r="P1353" i="1"/>
  <c r="P1477" i="1"/>
  <c r="P1476" i="1"/>
  <c r="P267" i="1"/>
  <c r="P266" i="1"/>
  <c r="P1475" i="1"/>
  <c r="P1474" i="1"/>
  <c r="P1473" i="1"/>
  <c r="P96" i="1"/>
  <c r="P234" i="1"/>
  <c r="P237" i="1"/>
  <c r="P1472" i="1"/>
  <c r="P1471" i="1"/>
  <c r="P1470" i="1"/>
  <c r="P1469" i="1"/>
  <c r="P1468" i="1"/>
  <c r="P1352" i="1"/>
  <c r="P1467" i="1"/>
  <c r="P1200" i="1"/>
  <c r="P1466" i="1"/>
  <c r="P268" i="1"/>
  <c r="P1465" i="1"/>
  <c r="P31" i="1"/>
  <c r="P1351" i="1"/>
  <c r="P1464" i="1"/>
  <c r="P265" i="1"/>
  <c r="P264" i="1"/>
  <c r="P1350" i="1"/>
  <c r="P1463" i="1"/>
  <c r="P80" i="1"/>
  <c r="P79" i="1"/>
  <c r="P1462" i="1"/>
  <c r="P1461" i="1"/>
  <c r="P216" i="1"/>
  <c r="P1459" i="1"/>
  <c r="P1349" i="1"/>
  <c r="P46" i="1"/>
  <c r="P1457" i="1"/>
  <c r="P1456" i="1"/>
  <c r="P1348" i="1"/>
  <c r="P1455" i="1"/>
  <c r="P1454" i="1"/>
  <c r="P1453" i="1"/>
  <c r="P1452" i="1"/>
  <c r="P1347" i="1"/>
  <c r="P1451" i="1"/>
  <c r="P1346" i="1"/>
  <c r="P1450" i="1"/>
  <c r="P1449" i="1"/>
  <c r="P1448" i="1"/>
  <c r="P1345" i="1"/>
  <c r="P115" i="1"/>
  <c r="P92" i="1"/>
  <c r="P1232" i="1"/>
  <c r="P1236" i="1"/>
  <c r="P1235" i="1"/>
  <c r="P1234" i="1"/>
  <c r="P1233" i="1"/>
  <c r="P1344" i="1"/>
  <c r="P1447" i="1"/>
  <c r="P262" i="1"/>
  <c r="P143" i="1"/>
  <c r="P142" i="1"/>
  <c r="P141" i="1"/>
  <c r="P1199" i="1"/>
  <c r="P260" i="1"/>
  <c r="P1446" i="1"/>
  <c r="P1445" i="1"/>
  <c r="P1343" i="1"/>
  <c r="P1227" i="1"/>
  <c r="P1231" i="1"/>
  <c r="P1230" i="1"/>
  <c r="P1229" i="1"/>
  <c r="P1228" i="1"/>
  <c r="P1320" i="1"/>
  <c r="P1444" i="1"/>
  <c r="P1443" i="1"/>
  <c r="P1442" i="1"/>
  <c r="P259" i="1"/>
  <c r="P1441" i="1"/>
  <c r="P1198" i="1"/>
  <c r="P140" i="1"/>
  <c r="P1342" i="1"/>
  <c r="P1341" i="1"/>
  <c r="P256" i="1"/>
  <c r="P255" i="1"/>
  <c r="P1440" i="1"/>
  <c r="P91" i="1"/>
  <c r="P89" i="1"/>
  <c r="P90" i="1"/>
  <c r="P88" i="1"/>
  <c r="P87" i="1"/>
  <c r="P86" i="1"/>
  <c r="P1340" i="1"/>
  <c r="P139" i="1"/>
  <c r="P1439" i="1"/>
  <c r="P1438" i="1"/>
  <c r="P1437" i="1"/>
  <c r="P1339" i="1"/>
  <c r="P250" i="1"/>
  <c r="P246" i="1"/>
  <c r="P1197" i="1"/>
  <c r="P1436" i="1"/>
  <c r="P138" i="1"/>
  <c r="P137" i="1"/>
  <c r="P1196" i="1"/>
  <c r="P67" i="1"/>
  <c r="P69" i="1"/>
  <c r="P1435" i="1"/>
  <c r="P78" i="1"/>
  <c r="P1434" i="1"/>
  <c r="P1433" i="1"/>
  <c r="P72" i="1"/>
  <c r="P233" i="1"/>
  <c r="P232" i="1"/>
  <c r="P3" i="1"/>
  <c r="AC103" i="1" l="1"/>
  <c r="AD538" i="1"/>
  <c r="AD278" i="1"/>
  <c r="AD151" i="1"/>
  <c r="AD1180" i="1"/>
  <c r="AD887" i="1"/>
  <c r="AD502" i="1"/>
  <c r="AD2140" i="1"/>
  <c r="AD1893" i="1"/>
  <c r="AD1969" i="1"/>
  <c r="AD1729" i="1"/>
  <c r="AD1039" i="1"/>
  <c r="AD1027" i="1"/>
  <c r="AD873" i="1"/>
  <c r="AD485" i="1"/>
  <c r="AD1752" i="1"/>
  <c r="AD1461" i="1"/>
  <c r="AD472" i="1"/>
  <c r="AD181" i="1"/>
  <c r="AD2054" i="1"/>
  <c r="AD2192" i="1"/>
  <c r="AD977" i="1"/>
  <c r="AD1477" i="1"/>
  <c r="AD1411" i="1"/>
  <c r="AD832" i="1"/>
  <c r="AD1196" i="1"/>
  <c r="AD773" i="1"/>
  <c r="AD1958" i="1"/>
  <c r="AD1517" i="1"/>
  <c r="AD1110" i="1"/>
  <c r="AD2144" i="1"/>
  <c r="AD1967" i="1"/>
  <c r="AD1244" i="1"/>
  <c r="AD1084" i="1"/>
  <c r="AD1944" i="1"/>
  <c r="AD2167" i="1"/>
  <c r="AD1290" i="1"/>
  <c r="AD903" i="1"/>
  <c r="AD1265" i="1"/>
  <c r="AD937" i="1"/>
  <c r="AD1846" i="1"/>
  <c r="AD1375" i="1"/>
  <c r="AD1121" i="1"/>
  <c r="AD308" i="1"/>
  <c r="AD478" i="1"/>
  <c r="AD1736" i="1"/>
  <c r="AD1724" i="1"/>
  <c r="AD1697" i="1"/>
  <c r="AD1672" i="1"/>
  <c r="AD1658" i="1"/>
  <c r="AD1633" i="1"/>
  <c r="AD1621" i="1"/>
  <c r="AD1608" i="1"/>
  <c r="AD1594" i="1"/>
  <c r="AD1581" i="1"/>
  <c r="AD1565" i="1"/>
  <c r="AD1553" i="1"/>
  <c r="AD1540" i="1"/>
  <c r="AD1527" i="1"/>
  <c r="AD1515" i="1"/>
  <c r="AD1485" i="1"/>
  <c r="AD1470" i="1"/>
  <c r="AD1457" i="1"/>
  <c r="AD1446" i="1"/>
  <c r="AD1435" i="1"/>
  <c r="AD1422" i="1"/>
  <c r="AD1409" i="1"/>
  <c r="AD1397" i="1"/>
  <c r="AD1386" i="1"/>
  <c r="AD1364" i="1"/>
  <c r="AD1353" i="1"/>
  <c r="AD1341" i="1"/>
  <c r="AD1330" i="1"/>
  <c r="AD1318" i="1"/>
  <c r="AD1306" i="1"/>
  <c r="AD1294" i="1"/>
  <c r="AD1283" i="1"/>
  <c r="AD1271" i="1"/>
  <c r="AD1260" i="1"/>
  <c r="AD1248" i="1"/>
  <c r="AD1237" i="1"/>
  <c r="AD1225" i="1"/>
  <c r="AD1213" i="1"/>
  <c r="AD1203" i="1"/>
  <c r="AD1192" i="1"/>
  <c r="AD1150" i="1"/>
  <c r="AD1139" i="1"/>
  <c r="AD1127" i="1"/>
  <c r="AD1116" i="1"/>
  <c r="AD1105" i="1"/>
  <c r="AD1093" i="1"/>
  <c r="AD1082" i="1"/>
  <c r="AD1071" i="1"/>
  <c r="AD1058" i="1"/>
  <c r="AD1045" i="1"/>
  <c r="AD1034" i="1"/>
  <c r="AD1023" i="1"/>
  <c r="AD1011" i="1"/>
  <c r="AD999" i="1"/>
  <c r="AD966" i="1"/>
  <c r="AD953" i="1"/>
  <c r="AD941" i="1"/>
  <c r="AD930" i="1"/>
  <c r="AD919" i="1"/>
  <c r="AD907" i="1"/>
  <c r="AD896" i="1"/>
  <c r="AD885" i="1"/>
  <c r="AD862" i="1"/>
  <c r="AD850" i="1"/>
  <c r="AD838" i="1"/>
  <c r="AD827" i="1"/>
  <c r="AD816" i="1"/>
  <c r="AD805" i="1"/>
  <c r="AD793" i="1"/>
  <c r="AD782" i="1"/>
  <c r="AD771" i="1"/>
  <c r="AD759" i="1"/>
  <c r="AD747" i="1"/>
  <c r="AD735" i="1"/>
  <c r="AD723" i="1"/>
  <c r="AD712" i="1"/>
  <c r="AD700" i="1"/>
  <c r="AD688" i="1"/>
  <c r="AD677" i="1"/>
  <c r="AD666" i="1"/>
  <c r="AD654" i="1"/>
  <c r="AD643" i="1"/>
  <c r="AD632" i="1"/>
  <c r="AD620" i="1"/>
  <c r="AD608" i="1"/>
  <c r="AD596" i="1"/>
  <c r="AD584" i="1"/>
  <c r="AD572" i="1"/>
  <c r="AD562" i="1"/>
  <c r="AD551" i="1"/>
  <c r="AD527" i="1"/>
  <c r="AD515" i="1"/>
  <c r="AD504" i="1"/>
  <c r="AD493" i="1"/>
  <c r="AD467" i="1"/>
  <c r="V455" i="1"/>
  <c r="X455" i="1" s="1"/>
  <c r="AD443" i="1"/>
  <c r="AD401" i="1"/>
  <c r="AD389" i="1"/>
  <c r="AD377" i="1"/>
  <c r="AD365" i="1"/>
  <c r="AD353" i="1"/>
  <c r="AD341" i="1"/>
  <c r="AD329" i="1"/>
  <c r="AD317" i="1"/>
  <c r="AD306" i="1"/>
  <c r="AD294" i="1"/>
  <c r="AD282" i="1"/>
  <c r="AD271" i="1"/>
  <c r="AD259" i="1"/>
  <c r="AD247" i="1"/>
  <c r="AD225" i="1"/>
  <c r="AD213" i="1"/>
  <c r="AD201" i="1"/>
  <c r="AD179" i="1"/>
  <c r="AD168" i="1"/>
  <c r="AD147" i="1"/>
  <c r="AD135" i="1"/>
  <c r="AD108" i="1"/>
  <c r="AD93" i="1"/>
  <c r="AD79" i="1"/>
  <c r="AD65" i="1"/>
  <c r="AD40" i="1"/>
  <c r="AD28" i="1"/>
  <c r="AD15" i="1"/>
  <c r="AD1996" i="1"/>
  <c r="AD1970" i="1"/>
  <c r="AD1939" i="1"/>
  <c r="AD1952" i="1"/>
  <c r="AD1871" i="1"/>
  <c r="AD1814" i="1"/>
  <c r="AD1825" i="1"/>
  <c r="AD1836" i="1"/>
  <c r="AD1850" i="1"/>
  <c r="AD1891" i="1"/>
  <c r="AD1880" i="1"/>
  <c r="AD2132" i="1"/>
  <c r="AD1897" i="1"/>
  <c r="AD2004" i="1"/>
  <c r="AD2040" i="1"/>
  <c r="AD2052" i="1"/>
  <c r="AD2063" i="1"/>
  <c r="AD2072" i="1"/>
  <c r="AD2084" i="1"/>
  <c r="AD2014" i="1"/>
  <c r="AD2104" i="1"/>
  <c r="AD2017" i="1"/>
  <c r="AD2029" i="1"/>
  <c r="AD1807" i="1"/>
  <c r="AD1924" i="1"/>
  <c r="AD1857" i="1"/>
  <c r="AD1852" i="1"/>
  <c r="AD2204" i="1"/>
  <c r="AD2212" i="1"/>
  <c r="AD2196" i="1"/>
  <c r="AD2185" i="1"/>
  <c r="AD2173" i="1"/>
  <c r="AD2136" i="1"/>
  <c r="AD2146" i="1"/>
  <c r="AD2156" i="1"/>
  <c r="AD58" i="1"/>
  <c r="AD1865" i="1"/>
  <c r="AD2222" i="1"/>
  <c r="AD2232" i="1"/>
  <c r="AD1908" i="1"/>
  <c r="AD494" i="1"/>
  <c r="AD770" i="1"/>
  <c r="AD758" i="1"/>
  <c r="AD746" i="1"/>
  <c r="AD734" i="1"/>
  <c r="AD722" i="1"/>
  <c r="AD711" i="1"/>
  <c r="AD699" i="1"/>
  <c r="AD687" i="1"/>
  <c r="AD676" i="1"/>
  <c r="AD665" i="1"/>
  <c r="AD653" i="1"/>
  <c r="AD642" i="1"/>
  <c r="AD631" i="1"/>
  <c r="AD619" i="1"/>
  <c r="AD607" i="1"/>
  <c r="AD595" i="1"/>
  <c r="AD583" i="1"/>
  <c r="AD571" i="1"/>
  <c r="AD561" i="1"/>
  <c r="AD550" i="1"/>
  <c r="AD526" i="1"/>
  <c r="AD514" i="1"/>
  <c r="AD503" i="1"/>
  <c r="AD492" i="1"/>
  <c r="AD477" i="1"/>
  <c r="AD466" i="1"/>
  <c r="V454" i="1"/>
  <c r="X454" i="1" s="1"/>
  <c r="AD442" i="1"/>
  <c r="AD400" i="1"/>
  <c r="AD388" i="1"/>
  <c r="AD376" i="1"/>
  <c r="AD364" i="1"/>
  <c r="AD352" i="1"/>
  <c r="AD340" i="1"/>
  <c r="AD328" i="1"/>
  <c r="AD316" i="1"/>
  <c r="AD305" i="1"/>
  <c r="AD293" i="1"/>
  <c r="AD281" i="1"/>
  <c r="AD270" i="1"/>
  <c r="AD258" i="1"/>
  <c r="AD246" i="1"/>
  <c r="AD235" i="1"/>
  <c r="AD224" i="1"/>
  <c r="AD212" i="1"/>
  <c r="AD200" i="1"/>
  <c r="AD189" i="1"/>
  <c r="AD178" i="1"/>
  <c r="AD167" i="1"/>
  <c r="AD156" i="1"/>
  <c r="AD146" i="1"/>
  <c r="AD134" i="1"/>
  <c r="AD107" i="1"/>
  <c r="AD92" i="1"/>
  <c r="AD78" i="1"/>
  <c r="AD64" i="1"/>
  <c r="AD39" i="1"/>
  <c r="AD27" i="1"/>
  <c r="AD14" i="1"/>
  <c r="AD2003" i="1"/>
  <c r="AD1885" i="1"/>
  <c r="AD1997" i="1"/>
  <c r="AD1973" i="1"/>
  <c r="AD1943" i="1"/>
  <c r="AD1953" i="1"/>
  <c r="AD1872" i="1"/>
  <c r="AD1815" i="1"/>
  <c r="AD1826" i="1"/>
  <c r="AD1837" i="1"/>
  <c r="AD1849" i="1"/>
  <c r="AD1894" i="1"/>
  <c r="AD2127" i="1"/>
  <c r="AD1886" i="1"/>
  <c r="AD1798" i="1"/>
  <c r="AD2005" i="1"/>
  <c r="AD2041" i="1"/>
  <c r="AD2053" i="1"/>
  <c r="AD2010" i="1"/>
  <c r="AD2073" i="1"/>
  <c r="AD2085" i="1"/>
  <c r="AD2015" i="1"/>
  <c r="AD2105" i="1"/>
  <c r="AD2018" i="1"/>
  <c r="AD2030" i="1"/>
  <c r="AD1843" i="1"/>
  <c r="AD1922" i="1"/>
  <c r="AD1854" i="1"/>
  <c r="AD1919" i="1"/>
  <c r="AD2205" i="1"/>
  <c r="AD2195" i="1"/>
  <c r="AD2184" i="1"/>
  <c r="AD2172" i="1"/>
  <c r="AD2137" i="1"/>
  <c r="AD2147" i="1"/>
  <c r="AD2157" i="1"/>
  <c r="AD97" i="1"/>
  <c r="AD57" i="1"/>
  <c r="AD2223" i="1"/>
  <c r="AD2233" i="1"/>
  <c r="AD872" i="1"/>
  <c r="AD860" i="1"/>
  <c r="AD848" i="1"/>
  <c r="AD836" i="1"/>
  <c r="AD825" i="1"/>
  <c r="AD814" i="1"/>
  <c r="AD803" i="1"/>
  <c r="AD791" i="1"/>
  <c r="AD780" i="1"/>
  <c r="AD769" i="1"/>
  <c r="AD757" i="1"/>
  <c r="AD745" i="1"/>
  <c r="AD733" i="1"/>
  <c r="AD721" i="1"/>
  <c r="AD710" i="1"/>
  <c r="AD698" i="1"/>
  <c r="AD675" i="1"/>
  <c r="AD664" i="1"/>
  <c r="AD652" i="1"/>
  <c r="AD641" i="1"/>
  <c r="AD630" i="1"/>
  <c r="AD618" i="1"/>
  <c r="AD606" i="1"/>
  <c r="AD594" i="1"/>
  <c r="AD582" i="1"/>
  <c r="AD560" i="1"/>
  <c r="AD548" i="1"/>
  <c r="AD537" i="1"/>
  <c r="AD525" i="1"/>
  <c r="AD491" i="1"/>
  <c r="AD476" i="1"/>
  <c r="V465" i="1"/>
  <c r="X465" i="1" s="1"/>
  <c r="V453" i="1"/>
  <c r="X453" i="1" s="1"/>
  <c r="AD441" i="1"/>
  <c r="AD399" i="1"/>
  <c r="AD387" i="1"/>
  <c r="AD375" i="1"/>
  <c r="AD363" i="1"/>
  <c r="AD351" i="1"/>
  <c r="AD339" i="1"/>
  <c r="AD327" i="1"/>
  <c r="AD315" i="1"/>
  <c r="AD304" i="1"/>
  <c r="AD292" i="1"/>
  <c r="AD280" i="1"/>
  <c r="AD269" i="1"/>
  <c r="AD257" i="1"/>
  <c r="AD245" i="1"/>
  <c r="AD223" i="1"/>
  <c r="AD211" i="1"/>
  <c r="AD199" i="1"/>
  <c r="AD188" i="1"/>
  <c r="AD177" i="1"/>
  <c r="AD166" i="1"/>
  <c r="AD155" i="1"/>
  <c r="AD145" i="1"/>
  <c r="AD133" i="1"/>
  <c r="AD105" i="1"/>
  <c r="AD77" i="1"/>
  <c r="AD63" i="1"/>
  <c r="AD38" i="1"/>
  <c r="AD26" i="1"/>
  <c r="AD13" i="1"/>
  <c r="AD1874" i="1"/>
  <c r="AD1974" i="1"/>
  <c r="AD1889" i="1"/>
  <c r="AD1827" i="1"/>
  <c r="AD1838" i="1"/>
  <c r="AD2115" i="1"/>
  <c r="AD2122" i="1"/>
  <c r="AD1881" i="1"/>
  <c r="AD1887" i="1"/>
  <c r="AD1799" i="1"/>
  <c r="AD2006" i="1"/>
  <c r="AD2042" i="1"/>
  <c r="AD2011" i="1"/>
  <c r="AD2074" i="1"/>
  <c r="AD2086" i="1"/>
  <c r="AD2094" i="1"/>
  <c r="AD2106" i="1"/>
  <c r="AD2019" i="1"/>
  <c r="AD2031" i="1"/>
  <c r="AD1809" i="1"/>
  <c r="AD1926" i="1"/>
  <c r="AD1979" i="1"/>
  <c r="AD1864" i="1"/>
  <c r="AD1635" i="1"/>
  <c r="AD2206" i="1"/>
  <c r="AD2194" i="1"/>
  <c r="AD2183" i="1"/>
  <c r="AD2171" i="1"/>
  <c r="AD2138" i="1"/>
  <c r="AD2148" i="1"/>
  <c r="AD2158" i="1"/>
  <c r="AD2168" i="1"/>
  <c r="AD96" i="1"/>
  <c r="AD53" i="1"/>
  <c r="AD2216" i="1"/>
  <c r="AD1501" i="1"/>
  <c r="AD2234" i="1"/>
  <c r="AD1796" i="1"/>
  <c r="AD1763" i="1"/>
  <c r="AD1699" i="1"/>
  <c r="AD1610" i="1"/>
  <c r="AD1530" i="1"/>
  <c r="AD1399" i="1"/>
  <c r="AD1320" i="1"/>
  <c r="AD1250" i="1"/>
  <c r="AD1152" i="1"/>
  <c r="AD1095" i="1"/>
  <c r="AD1013" i="1"/>
  <c r="AD955" i="1"/>
  <c r="AD864" i="1"/>
  <c r="AD784" i="1"/>
  <c r="AD725" i="1"/>
  <c r="AD644" i="1"/>
  <c r="AD586" i="1"/>
  <c r="AD506" i="1"/>
  <c r="V457" i="1"/>
  <c r="X457" i="1" s="1"/>
  <c r="AD343" i="1"/>
  <c r="AD273" i="1"/>
  <c r="AD191" i="1"/>
  <c r="AD137" i="1"/>
  <c r="AD110" i="1"/>
  <c r="AD1987" i="1"/>
  <c r="AD1812" i="1"/>
  <c r="AD1884" i="1"/>
  <c r="AD2070" i="1"/>
  <c r="AD1989" i="1"/>
  <c r="AD2230" i="1"/>
  <c r="AD1787" i="1"/>
  <c r="AD1673" i="1"/>
  <c r="AD1566" i="1"/>
  <c r="AD1498" i="1"/>
  <c r="AD1410" i="1"/>
  <c r="AD1342" i="1"/>
  <c r="AD1272" i="1"/>
  <c r="AD1181" i="1"/>
  <c r="AD1083" i="1"/>
  <c r="AD1012" i="1"/>
  <c r="AD931" i="1"/>
  <c r="AD874" i="1"/>
  <c r="AD794" i="1"/>
  <c r="AD701" i="1"/>
  <c r="AD402" i="1"/>
  <c r="AD330" i="1"/>
  <c r="AD272" i="1"/>
  <c r="AD214" i="1"/>
  <c r="AD148" i="1"/>
  <c r="AD29" i="1"/>
  <c r="AD1995" i="1"/>
  <c r="AD1876" i="1"/>
  <c r="AD2062" i="1"/>
  <c r="AD2028" i="1"/>
  <c r="AD2174" i="1"/>
  <c r="AD2166" i="1"/>
  <c r="AD1746" i="1"/>
  <c r="AD1684" i="1"/>
  <c r="AD1620" i="1"/>
  <c r="AD1551" i="1"/>
  <c r="AD1484" i="1"/>
  <c r="AD1421" i="1"/>
  <c r="AD1352" i="1"/>
  <c r="AD1293" i="1"/>
  <c r="AD1236" i="1"/>
  <c r="AD1138" i="1"/>
  <c r="AD1081" i="1"/>
  <c r="AD1033" i="1"/>
  <c r="AD965" i="1"/>
  <c r="AD906" i="1"/>
  <c r="AD837" i="1"/>
  <c r="AD815" i="1"/>
  <c r="AD1784" i="1"/>
  <c r="AD1745" i="1"/>
  <c r="AD1695" i="1"/>
  <c r="AD1631" i="1"/>
  <c r="AD1563" i="1"/>
  <c r="AD1496" i="1"/>
  <c r="AD1433" i="1"/>
  <c r="AD1362" i="1"/>
  <c r="AD1304" i="1"/>
  <c r="AD1246" i="1"/>
  <c r="AD1179" i="1"/>
  <c r="AD1103" i="1"/>
  <c r="AD1043" i="1"/>
  <c r="AD986" i="1"/>
  <c r="AD939" i="1"/>
  <c r="AD917" i="1"/>
  <c r="AD1671" i="1"/>
  <c r="AD1783" i="1"/>
  <c r="AD1770" i="1"/>
  <c r="AD1755" i="1"/>
  <c r="AD1731" i="1"/>
  <c r="AD1721" i="1"/>
  <c r="AD1706" i="1"/>
  <c r="AD1694" i="1"/>
  <c r="AD1682" i="1"/>
  <c r="AD1668" i="1"/>
  <c r="AD1655" i="1"/>
  <c r="AD1644" i="1"/>
  <c r="AD1630" i="1"/>
  <c r="AD1618" i="1"/>
  <c r="AD1605" i="1"/>
  <c r="AD1591" i="1"/>
  <c r="AD1577" i="1"/>
  <c r="AD1562" i="1"/>
  <c r="AD1549" i="1"/>
  <c r="AD1537" i="1"/>
  <c r="AD1523" i="1"/>
  <c r="AD1512" i="1"/>
  <c r="AD1495" i="1"/>
  <c r="AD1481" i="1"/>
  <c r="AD1467" i="1"/>
  <c r="AD1454" i="1"/>
  <c r="AD1443" i="1"/>
  <c r="AD1432" i="1"/>
  <c r="AD1419" i="1"/>
  <c r="AD1406" i="1"/>
  <c r="AD1394" i="1"/>
  <c r="AD1384" i="1"/>
  <c r="AD1373" i="1"/>
  <c r="AD1361" i="1"/>
  <c r="AD1350" i="1"/>
  <c r="AD1338" i="1"/>
  <c r="AD1327" i="1"/>
  <c r="AD1315" i="1"/>
  <c r="AD1303" i="1"/>
  <c r="AD1291" i="1"/>
  <c r="AD1280" i="1"/>
  <c r="AD1268" i="1"/>
  <c r="AD1257" i="1"/>
  <c r="AD1245" i="1"/>
  <c r="AD1234" i="1"/>
  <c r="AD1222" i="1"/>
  <c r="AD1211" i="1"/>
  <c r="AD1200" i="1"/>
  <c r="AD1189" i="1"/>
  <c r="AD1160" i="1"/>
  <c r="AD1148" i="1"/>
  <c r="AD1136" i="1"/>
  <c r="AD1124" i="1"/>
  <c r="AD1113" i="1"/>
  <c r="AD1102" i="1"/>
  <c r="AD1090" i="1"/>
  <c r="AD1079" i="1"/>
  <c r="AD1068" i="1"/>
  <c r="AD1054" i="1"/>
  <c r="AD1042" i="1"/>
  <c r="AD1031" i="1"/>
  <c r="AD1020" i="1"/>
  <c r="AD1008" i="1"/>
  <c r="AD996" i="1"/>
  <c r="AD985" i="1"/>
  <c r="AD975" i="1"/>
  <c r="AD963" i="1"/>
  <c r="AD950" i="1"/>
  <c r="AD938" i="1"/>
  <c r="AD928" i="1"/>
  <c r="AD916" i="1"/>
  <c r="AD904" i="1"/>
  <c r="AD893" i="1"/>
  <c r="AD882" i="1"/>
  <c r="AD871" i="1"/>
  <c r="AD859" i="1"/>
  <c r="AD847" i="1"/>
  <c r="AD835" i="1"/>
  <c r="AD824" i="1"/>
  <c r="AD813" i="1"/>
  <c r="AD802" i="1"/>
  <c r="AD790" i="1"/>
  <c r="AD779" i="1"/>
  <c r="AD768" i="1"/>
  <c r="AD756" i="1"/>
  <c r="AD744" i="1"/>
  <c r="AD732" i="1"/>
  <c r="AD720" i="1"/>
  <c r="AD709" i="1"/>
  <c r="AD697" i="1"/>
  <c r="AD686" i="1"/>
  <c r="AD674" i="1"/>
  <c r="AD663" i="1"/>
  <c r="AD651" i="1"/>
  <c r="AD640" i="1"/>
  <c r="AD629" i="1"/>
  <c r="AD617" i="1"/>
  <c r="AD605" i="1"/>
  <c r="AD593" i="1"/>
  <c r="AD581" i="1"/>
  <c r="AD570" i="1"/>
  <c r="AD559" i="1"/>
  <c r="AD547" i="1"/>
  <c r="AD536" i="1"/>
  <c r="AD524" i="1"/>
  <c r="AD513" i="1"/>
  <c r="AD490" i="1"/>
  <c r="AD475" i="1"/>
  <c r="V464" i="1"/>
  <c r="X464" i="1" s="1"/>
  <c r="V452" i="1"/>
  <c r="X452" i="1" s="1"/>
  <c r="AD440" i="1"/>
  <c r="AD398" i="1"/>
  <c r="AD386" i="1"/>
  <c r="AD374" i="1"/>
  <c r="AD362" i="1"/>
  <c r="AD350" i="1"/>
  <c r="AD338" i="1"/>
  <c r="AD326" i="1"/>
  <c r="AD314" i="1"/>
  <c r="AD303" i="1"/>
  <c r="AD291" i="1"/>
  <c r="AD279" i="1"/>
  <c r="AD268" i="1"/>
  <c r="AD256" i="1"/>
  <c r="AD244" i="1"/>
  <c r="AD234" i="1"/>
  <c r="AD222" i="1"/>
  <c r="AD210" i="1"/>
  <c r="AD198" i="1"/>
  <c r="AD187" i="1"/>
  <c r="AD176" i="1"/>
  <c r="AD165" i="1"/>
  <c r="AD154" i="1"/>
  <c r="AD144" i="1"/>
  <c r="AD117" i="1"/>
  <c r="AD104" i="1"/>
  <c r="AD90" i="1"/>
  <c r="AD76" i="1"/>
  <c r="AD56" i="1"/>
  <c r="AD37" i="1"/>
  <c r="AD24" i="1"/>
  <c r="AD12" i="1"/>
  <c r="AD1971" i="1"/>
  <c r="AD1917" i="1"/>
  <c r="AD1954" i="1"/>
  <c r="AD1898" i="1"/>
  <c r="AD1816" i="1"/>
  <c r="AD1828" i="1"/>
  <c r="AD1839" i="1"/>
  <c r="AD1890" i="1"/>
  <c r="AD1875" i="1"/>
  <c r="AD2128" i="1"/>
  <c r="AD1900" i="1"/>
  <c r="AD1800" i="1"/>
  <c r="AD2007" i="1"/>
  <c r="AD2043" i="1"/>
  <c r="AD2012" i="1"/>
  <c r="AD2075" i="1"/>
  <c r="AD2087" i="1"/>
  <c r="AD2095" i="1"/>
  <c r="AD2107" i="1"/>
  <c r="AD2020" i="1"/>
  <c r="AD2032" i="1"/>
  <c r="AD1845" i="1"/>
  <c r="AD1925" i="1"/>
  <c r="AD1916" i="1"/>
  <c r="AD1862" i="1"/>
  <c r="AD1790" i="1"/>
  <c r="AD2207" i="1"/>
  <c r="AD2210" i="1"/>
  <c r="AD2193" i="1"/>
  <c r="AD2182" i="1"/>
  <c r="AD2170" i="1"/>
  <c r="AD2139" i="1"/>
  <c r="AD2149" i="1"/>
  <c r="AD2159" i="1"/>
  <c r="AD2169" i="1"/>
  <c r="AD68" i="1"/>
  <c r="AD52" i="1"/>
  <c r="AD2218" i="1"/>
  <c r="AD1914" i="1"/>
  <c r="AD2235" i="1"/>
  <c r="AD1726" i="1"/>
  <c r="AD1648" i="1"/>
  <c r="AD1567" i="1"/>
  <c r="AD1448" i="1"/>
  <c r="AD1388" i="1"/>
  <c r="AD1308" i="1"/>
  <c r="AD1262" i="1"/>
  <c r="AD1204" i="1"/>
  <c r="AD1118" i="1"/>
  <c r="AD1036" i="1"/>
  <c r="AD978" i="1"/>
  <c r="AD898" i="1"/>
  <c r="AD829" i="1"/>
  <c r="AD714" i="1"/>
  <c r="AD634" i="1"/>
  <c r="AD574" i="1"/>
  <c r="AD495" i="1"/>
  <c r="AD403" i="1"/>
  <c r="AD319" i="1"/>
  <c r="AD249" i="1"/>
  <c r="AD158" i="1"/>
  <c r="AD17" i="1"/>
  <c r="AD1869" i="1"/>
  <c r="AD1906" i="1"/>
  <c r="AD2082" i="1"/>
  <c r="AD1860" i="1"/>
  <c r="AD2197" i="1"/>
  <c r="AD1737" i="1"/>
  <c r="AD1634" i="1"/>
  <c r="AD1541" i="1"/>
  <c r="AD1471" i="1"/>
  <c r="AD1398" i="1"/>
  <c r="AD1319" i="1"/>
  <c r="AD1249" i="1"/>
  <c r="AD1151" i="1"/>
  <c r="AD1072" i="1"/>
  <c r="AD1000" i="1"/>
  <c r="AD920" i="1"/>
  <c r="AD863" i="1"/>
  <c r="AD783" i="1"/>
  <c r="AD689" i="1"/>
  <c r="AD390" i="1"/>
  <c r="AD307" i="1"/>
  <c r="AD248" i="1"/>
  <c r="AD157" i="1"/>
  <c r="AD80" i="1"/>
  <c r="AD1966" i="1"/>
  <c r="AD1835" i="1"/>
  <c r="AD2039" i="1"/>
  <c r="AD2016" i="1"/>
  <c r="AD1933" i="1"/>
  <c r="AD2155" i="1"/>
  <c r="AD1723" i="1"/>
  <c r="AD1632" i="1"/>
  <c r="AD1564" i="1"/>
  <c r="AD1497" i="1"/>
  <c r="AD1434" i="1"/>
  <c r="AD1385" i="1"/>
  <c r="AD1329" i="1"/>
  <c r="AD1259" i="1"/>
  <c r="AD1191" i="1"/>
  <c r="AD1115" i="1"/>
  <c r="AD1056" i="1"/>
  <c r="AD998" i="1"/>
  <c r="AD929" i="1"/>
  <c r="AD861" i="1"/>
  <c r="AD804" i="1"/>
  <c r="AD1759" i="1"/>
  <c r="AD1683" i="1"/>
  <c r="AD1592" i="1"/>
  <c r="AD1524" i="1"/>
  <c r="AD1468" i="1"/>
  <c r="AD1395" i="1"/>
  <c r="AD1339" i="1"/>
  <c r="AD1281" i="1"/>
  <c r="AD1235" i="1"/>
  <c r="AD1125" i="1"/>
  <c r="AD1069" i="1"/>
  <c r="AD1009" i="1"/>
  <c r="AD964" i="1"/>
  <c r="AD883" i="1"/>
  <c r="AD1732" i="1"/>
  <c r="AD1782" i="1"/>
  <c r="AD1769" i="1"/>
  <c r="AD1754" i="1"/>
  <c r="AD1744" i="1"/>
  <c r="AD1720" i="1"/>
  <c r="AD1705" i="1"/>
  <c r="AD1693" i="1"/>
  <c r="AD1681" i="1"/>
  <c r="AD1667" i="1"/>
  <c r="AD1654" i="1"/>
  <c r="AD1643" i="1"/>
  <c r="AD1629" i="1"/>
  <c r="AD1617" i="1"/>
  <c r="AD1604" i="1"/>
  <c r="AD1590" i="1"/>
  <c r="AD1576" i="1"/>
  <c r="AD1561" i="1"/>
  <c r="AD1548" i="1"/>
  <c r="AD1536" i="1"/>
  <c r="AD1522" i="1"/>
  <c r="AD1511" i="1"/>
  <c r="AD1494" i="1"/>
  <c r="AD1479" i="1"/>
  <c r="AD1466" i="1"/>
  <c r="AD1442" i="1"/>
  <c r="AD1431" i="1"/>
  <c r="AD1418" i="1"/>
  <c r="AD1405" i="1"/>
  <c r="AD1383" i="1"/>
  <c r="AD1372" i="1"/>
  <c r="AD1360" i="1"/>
  <c r="AD1349" i="1"/>
  <c r="AD1337" i="1"/>
  <c r="AD1326" i="1"/>
  <c r="AD1314" i="1"/>
  <c r="AD1302" i="1"/>
  <c r="AD1279" i="1"/>
  <c r="AD1267" i="1"/>
  <c r="AD1256" i="1"/>
  <c r="AD1233" i="1"/>
  <c r="AD1221" i="1"/>
  <c r="AD1210" i="1"/>
  <c r="AD1199" i="1"/>
  <c r="AD1188" i="1"/>
  <c r="AD1158" i="1"/>
  <c r="AD1147" i="1"/>
  <c r="AD1135" i="1"/>
  <c r="AD1123" i="1"/>
  <c r="AD1112" i="1"/>
  <c r="AD1101" i="1"/>
  <c r="AD1089" i="1"/>
  <c r="AD1078" i="1"/>
  <c r="AD1067" i="1"/>
  <c r="AD1053" i="1"/>
  <c r="AD1041" i="1"/>
  <c r="AD1030" i="1"/>
  <c r="AD1019" i="1"/>
  <c r="AD1007" i="1"/>
  <c r="AD995" i="1"/>
  <c r="AD984" i="1"/>
  <c r="AD974" i="1"/>
  <c r="AD962" i="1"/>
  <c r="AD949" i="1"/>
  <c r="AD927" i="1"/>
  <c r="AD915" i="1"/>
  <c r="AD892" i="1"/>
  <c r="AD881" i="1"/>
  <c r="AD870" i="1"/>
  <c r="AD858" i="1"/>
  <c r="AD846" i="1"/>
  <c r="AD834" i="1"/>
  <c r="AD801" i="1"/>
  <c r="AD778" i="1"/>
  <c r="AD767" i="1"/>
  <c r="AD755" i="1"/>
  <c r="AD743" i="1"/>
  <c r="AD731" i="1"/>
  <c r="AD719" i="1"/>
  <c r="AD708" i="1"/>
  <c r="AD696" i="1"/>
  <c r="AD685" i="1"/>
  <c r="AD673" i="1"/>
  <c r="AD662" i="1"/>
  <c r="AD650" i="1"/>
  <c r="AD639" i="1"/>
  <c r="AD628" i="1"/>
  <c r="AD616" i="1"/>
  <c r="AD604" i="1"/>
  <c r="AD592" i="1"/>
  <c r="AD580" i="1"/>
  <c r="AD569" i="1"/>
  <c r="AD546" i="1"/>
  <c r="AD535" i="1"/>
  <c r="AD523" i="1"/>
  <c r="AD512" i="1"/>
  <c r="AD501" i="1"/>
  <c r="AD489" i="1"/>
  <c r="AD474" i="1"/>
  <c r="V463" i="1"/>
  <c r="X463" i="1" s="1"/>
  <c r="V451" i="1"/>
  <c r="X451" i="1" s="1"/>
  <c r="AD439" i="1"/>
  <c r="AD397" i="1"/>
  <c r="AD385" i="1"/>
  <c r="AD373" i="1"/>
  <c r="AD361" i="1"/>
  <c r="AD349" i="1"/>
  <c r="AD337" i="1"/>
  <c r="AD325" i="1"/>
  <c r="AD313" i="1"/>
  <c r="AD302" i="1"/>
  <c r="AD290" i="1"/>
  <c r="AD267" i="1"/>
  <c r="AD255" i="1"/>
  <c r="AD243" i="1"/>
  <c r="AD233" i="1"/>
  <c r="AD221" i="1"/>
  <c r="AD209" i="1"/>
  <c r="AD197" i="1"/>
  <c r="AD186" i="1"/>
  <c r="AD175" i="1"/>
  <c r="AD164" i="1"/>
  <c r="AD153" i="1"/>
  <c r="AD143" i="1"/>
  <c r="AD116" i="1"/>
  <c r="AD103" i="1"/>
  <c r="AD88" i="1"/>
  <c r="AD74" i="1"/>
  <c r="AD49" i="1"/>
  <c r="AD36" i="1"/>
  <c r="AD23" i="1"/>
  <c r="AD11" i="1"/>
  <c r="AD1981" i="1"/>
  <c r="AD1972" i="1"/>
  <c r="AD1918" i="1"/>
  <c r="AD1945" i="1"/>
  <c r="AD1955" i="1"/>
  <c r="AD1817" i="1"/>
  <c r="AD1840" i="1"/>
  <c r="AD2116" i="1"/>
  <c r="AD2123" i="1"/>
  <c r="AD1882" i="1"/>
  <c r="AD1801" i="1"/>
  <c r="AD2008" i="1"/>
  <c r="AD2044" i="1"/>
  <c r="AD2055" i="1"/>
  <c r="AD2064" i="1"/>
  <c r="AD2076" i="1"/>
  <c r="AD2088" i="1"/>
  <c r="AD2096" i="1"/>
  <c r="AD2108" i="1"/>
  <c r="AD2021" i="1"/>
  <c r="AD2033" i="1"/>
  <c r="AD1985" i="1"/>
  <c r="AD1938" i="1"/>
  <c r="AD1851" i="1"/>
  <c r="AD1853" i="1"/>
  <c r="AD1791" i="1"/>
  <c r="AD2208" i="1"/>
  <c r="AD2211" i="1"/>
  <c r="AD2181" i="1"/>
  <c r="AD2160" i="1"/>
  <c r="AD51" i="1"/>
  <c r="AD1690" i="1"/>
  <c r="AD2219" i="1"/>
  <c r="AD1915" i="1"/>
  <c r="AD2226" i="1"/>
  <c r="AD2215" i="1"/>
  <c r="AD1738" i="1"/>
  <c r="AD1675" i="1"/>
  <c r="AD1583" i="1"/>
  <c r="AD1472" i="1"/>
  <c r="AD1412" i="1"/>
  <c r="AD1332" i="1"/>
  <c r="AD1273" i="1"/>
  <c r="AD1194" i="1"/>
  <c r="AD1129" i="1"/>
  <c r="AD1001" i="1"/>
  <c r="AD921" i="1"/>
  <c r="AD852" i="1"/>
  <c r="AD761" i="1"/>
  <c r="AD702" i="1"/>
  <c r="AD622" i="1"/>
  <c r="AD564" i="1"/>
  <c r="AD479" i="1"/>
  <c r="AD367" i="1"/>
  <c r="AD296" i="1"/>
  <c r="AD215" i="1"/>
  <c r="AD169" i="1"/>
  <c r="AD30" i="1"/>
  <c r="AD1950" i="1"/>
  <c r="AD1978" i="1"/>
  <c r="AD2038" i="1"/>
  <c r="AD2027" i="1"/>
  <c r="AD2202" i="1"/>
  <c r="AD2224" i="1"/>
  <c r="AD1725" i="1"/>
  <c r="AD1659" i="1"/>
  <c r="AD1554" i="1"/>
  <c r="AD1459" i="1"/>
  <c r="AD1387" i="1"/>
  <c r="AD1307" i="1"/>
  <c r="AD1238" i="1"/>
  <c r="AD1117" i="1"/>
  <c r="AD1035" i="1"/>
  <c r="AD954" i="1"/>
  <c r="AD897" i="1"/>
  <c r="AD817" i="1"/>
  <c r="AD736" i="1"/>
  <c r="AD633" i="1"/>
  <c r="V456" i="1"/>
  <c r="X456" i="1" s="1"/>
  <c r="AD354" i="1"/>
  <c r="AD283" i="1"/>
  <c r="AD180" i="1"/>
  <c r="AD109" i="1"/>
  <c r="AD1824" i="1"/>
  <c r="AD2131" i="1"/>
  <c r="AD2083" i="1"/>
  <c r="AD1844" i="1"/>
  <c r="AD2135" i="1"/>
  <c r="AD2231" i="1"/>
  <c r="AD1786" i="1"/>
  <c r="AD1772" i="1"/>
  <c r="AD1707" i="1"/>
  <c r="AD1646" i="1"/>
  <c r="AD1580" i="1"/>
  <c r="AD1514" i="1"/>
  <c r="AD1445" i="1"/>
  <c r="AD1363" i="1"/>
  <c r="AD1305" i="1"/>
  <c r="AD1247" i="1"/>
  <c r="AD1212" i="1"/>
  <c r="AD1149" i="1"/>
  <c r="AD1092" i="1"/>
  <c r="AD1022" i="1"/>
  <c r="AD952" i="1"/>
  <c r="AD895" i="1"/>
  <c r="AD792" i="1"/>
  <c r="AD1733" i="1"/>
  <c r="AD1669" i="1"/>
  <c r="AD1619" i="1"/>
  <c r="AD1550" i="1"/>
  <c r="AD1482" i="1"/>
  <c r="AD1420" i="1"/>
  <c r="AD1351" i="1"/>
  <c r="AD1292" i="1"/>
  <c r="AD1223" i="1"/>
  <c r="AD1137" i="1"/>
  <c r="AD1080" i="1"/>
  <c r="AD1021" i="1"/>
  <c r="AD976" i="1"/>
  <c r="AD905" i="1"/>
  <c r="AD1781" i="1"/>
  <c r="AD1753" i="1"/>
  <c r="AD1730" i="1"/>
  <c r="AD1704" i="1"/>
  <c r="AD1680" i="1"/>
  <c r="AD1653" i="1"/>
  <c r="AD1641" i="1"/>
  <c r="AD1628" i="1"/>
  <c r="AD1616" i="1"/>
  <c r="AD1602" i="1"/>
  <c r="AD1589" i="1"/>
  <c r="AD1575" i="1"/>
  <c r="AD1560" i="1"/>
  <c r="AD1535" i="1"/>
  <c r="AD1521" i="1"/>
  <c r="AD1510" i="1"/>
  <c r="AD1493" i="1"/>
  <c r="AD1478" i="1"/>
  <c r="AD1465" i="1"/>
  <c r="AD1453" i="1"/>
  <c r="AD1441" i="1"/>
  <c r="AD1429" i="1"/>
  <c r="AD1417" i="1"/>
  <c r="AD1404" i="1"/>
  <c r="AD1393" i="1"/>
  <c r="AD1382" i="1"/>
  <c r="AD1371" i="1"/>
  <c r="AD1359" i="1"/>
  <c r="AD1348" i="1"/>
  <c r="AD1336" i="1"/>
  <c r="AD1325" i="1"/>
  <c r="AD1313" i="1"/>
  <c r="AD1301" i="1"/>
  <c r="AD1278" i="1"/>
  <c r="AD1266" i="1"/>
  <c r="AD1255" i="1"/>
  <c r="AD1232" i="1"/>
  <c r="AD1220" i="1"/>
  <c r="AD1209" i="1"/>
  <c r="AD1198" i="1"/>
  <c r="AD1187" i="1"/>
  <c r="AD1157" i="1"/>
  <c r="AD1146" i="1"/>
  <c r="AD1134" i="1"/>
  <c r="AD1122" i="1"/>
  <c r="AD1111" i="1"/>
  <c r="AD1100" i="1"/>
  <c r="AD1088" i="1"/>
  <c r="AD1077" i="1"/>
  <c r="AD1066" i="1"/>
  <c r="AD1052" i="1"/>
  <c r="AD1040" i="1"/>
  <c r="AD1029" i="1"/>
  <c r="AD1018" i="1"/>
  <c r="AD1006" i="1"/>
  <c r="AD994" i="1"/>
  <c r="AD983" i="1"/>
  <c r="AD973" i="1"/>
  <c r="AD961" i="1"/>
  <c r="AD948" i="1"/>
  <c r="AD926" i="1"/>
  <c r="AD914" i="1"/>
  <c r="AD891" i="1"/>
  <c r="AD880" i="1"/>
  <c r="AD869" i="1"/>
  <c r="AD857" i="1"/>
  <c r="AD845" i="1"/>
  <c r="AD833" i="1"/>
  <c r="AD823" i="1"/>
  <c r="AD812" i="1"/>
  <c r="AD800" i="1"/>
  <c r="AD789" i="1"/>
  <c r="AD777" i="1"/>
  <c r="AD766" i="1"/>
  <c r="AD754" i="1"/>
  <c r="AD742" i="1"/>
  <c r="AD730" i="1"/>
  <c r="AD718" i="1"/>
  <c r="AD707" i="1"/>
  <c r="AD695" i="1"/>
  <c r="AD684" i="1"/>
  <c r="AD672" i="1"/>
  <c r="AD661" i="1"/>
  <c r="AD649" i="1"/>
  <c r="AD638" i="1"/>
  <c r="AD627" i="1"/>
  <c r="AD615" i="1"/>
  <c r="AD603" i="1"/>
  <c r="AD591" i="1"/>
  <c r="AD579" i="1"/>
  <c r="AD568" i="1"/>
  <c r="AD558" i="1"/>
  <c r="AD545" i="1"/>
  <c r="AD534" i="1"/>
  <c r="AD522" i="1"/>
  <c r="AD511" i="1"/>
  <c r="AD500" i="1"/>
  <c r="AD488" i="1"/>
  <c r="AD473" i="1"/>
  <c r="V462" i="1"/>
  <c r="X462" i="1" s="1"/>
  <c r="V450" i="1"/>
  <c r="X450" i="1" s="1"/>
  <c r="AD438" i="1"/>
  <c r="AD396" i="1"/>
  <c r="AD384" i="1"/>
  <c r="AD372" i="1"/>
  <c r="AD360" i="1"/>
  <c r="AD348" i="1"/>
  <c r="AD336" i="1"/>
  <c r="AD324" i="1"/>
  <c r="AD312" i="1"/>
  <c r="AD301" i="1"/>
  <c r="AD289" i="1"/>
  <c r="AD266" i="1"/>
  <c r="AD254" i="1"/>
  <c r="AD242" i="1"/>
  <c r="AD232" i="1"/>
  <c r="AD220" i="1"/>
  <c r="AD208" i="1"/>
  <c r="AD196" i="1"/>
  <c r="AD185" i="1"/>
  <c r="AD174" i="1"/>
  <c r="AD163" i="1"/>
  <c r="AD152" i="1"/>
  <c r="AD142" i="1"/>
  <c r="AD115" i="1"/>
  <c r="AD102" i="1"/>
  <c r="AD73" i="1"/>
  <c r="AD48" i="1"/>
  <c r="AD35" i="1"/>
  <c r="AD22" i="1"/>
  <c r="AD10" i="1"/>
  <c r="AD1959" i="1"/>
  <c r="AD1920" i="1"/>
  <c r="AD1956" i="1"/>
  <c r="AD1899" i="1"/>
  <c r="AD1818" i="1"/>
  <c r="AD1829" i="1"/>
  <c r="AD1841" i="1"/>
  <c r="AD2117" i="1"/>
  <c r="AD1877" i="1"/>
  <c r="AD2129" i="1"/>
  <c r="AD1901" i="1"/>
  <c r="AD1802" i="1"/>
  <c r="AD2009" i="1"/>
  <c r="AD2045" i="1"/>
  <c r="AD2056" i="1"/>
  <c r="AD2065" i="1"/>
  <c r="AD2077" i="1"/>
  <c r="AD2089" i="1"/>
  <c r="AD2097" i="1"/>
  <c r="AD2109" i="1"/>
  <c r="AD2022" i="1"/>
  <c r="AD1998" i="1"/>
  <c r="AD1988" i="1"/>
  <c r="AD1937" i="1"/>
  <c r="AD1794" i="1"/>
  <c r="AD1940" i="1"/>
  <c r="AD1792" i="1"/>
  <c r="AD2180" i="1"/>
  <c r="AD2150" i="1"/>
  <c r="AD2161" i="1"/>
  <c r="AD2214" i="1"/>
  <c r="AD50" i="1"/>
  <c r="AD119" i="1"/>
  <c r="AD2220" i="1"/>
  <c r="AD1507" i="1"/>
  <c r="AD2236" i="1"/>
  <c r="AD1965" i="1"/>
  <c r="AD1775" i="1"/>
  <c r="AD1709" i="1"/>
  <c r="AD1623" i="1"/>
  <c r="AD1542" i="1"/>
  <c r="AD1437" i="1"/>
  <c r="AD1377" i="1"/>
  <c r="AD1296" i="1"/>
  <c r="AD1239" i="1"/>
  <c r="AD1141" i="1"/>
  <c r="AD1073" i="1"/>
  <c r="AD989" i="1"/>
  <c r="AD909" i="1"/>
  <c r="AD840" i="1"/>
  <c r="AD749" i="1"/>
  <c r="AD690" i="1"/>
  <c r="AD610" i="1"/>
  <c r="AD517" i="1"/>
  <c r="AD445" i="1"/>
  <c r="AD331" i="1"/>
  <c r="AD227" i="1"/>
  <c r="AD81" i="1"/>
  <c r="AD1931" i="1"/>
  <c r="AD2121" i="1"/>
  <c r="AD2050" i="1"/>
  <c r="AD2013" i="1"/>
  <c r="AD1994" i="1"/>
  <c r="AD2175" i="1"/>
  <c r="AD1774" i="1"/>
  <c r="AD1698" i="1"/>
  <c r="AD1647" i="1"/>
  <c r="AD1582" i="1"/>
  <c r="AD1516" i="1"/>
  <c r="AD1423" i="1"/>
  <c r="AD1354" i="1"/>
  <c r="AD1284" i="1"/>
  <c r="AD1193" i="1"/>
  <c r="AD1106" i="1"/>
  <c r="AD1024" i="1"/>
  <c r="AD942" i="1"/>
  <c r="AD886" i="1"/>
  <c r="AD806" i="1"/>
  <c r="AD724" i="1"/>
  <c r="AD378" i="1"/>
  <c r="AD295" i="1"/>
  <c r="AD202" i="1"/>
  <c r="AD41" i="1"/>
  <c r="AD1932" i="1"/>
  <c r="AD1797" i="1"/>
  <c r="AD1935" i="1"/>
  <c r="AD2103" i="1"/>
  <c r="AD1859" i="1"/>
  <c r="AD2145" i="1"/>
  <c r="AD1159" i="1"/>
  <c r="AD1773" i="1"/>
  <c r="AD1785" i="1"/>
  <c r="AD1734" i="1"/>
  <c r="AD1657" i="1"/>
  <c r="AD1593" i="1"/>
  <c r="AD1526" i="1"/>
  <c r="AD1456" i="1"/>
  <c r="AD1396" i="1"/>
  <c r="AD1317" i="1"/>
  <c r="AD1270" i="1"/>
  <c r="AD1202" i="1"/>
  <c r="AD1104" i="1"/>
  <c r="AD1044" i="1"/>
  <c r="AD987" i="1"/>
  <c r="AD918" i="1"/>
  <c r="AD849" i="1"/>
  <c r="AD781" i="1"/>
  <c r="AD1722" i="1"/>
  <c r="AD1645" i="1"/>
  <c r="AD1579" i="1"/>
  <c r="AD1513" i="1"/>
  <c r="AD1444" i="1"/>
  <c r="AD1374" i="1"/>
  <c r="AD1316" i="1"/>
  <c r="AD1258" i="1"/>
  <c r="AD1190" i="1"/>
  <c r="AD1114" i="1"/>
  <c r="AD1055" i="1"/>
  <c r="AD997" i="1"/>
  <c r="AD951" i="1"/>
  <c r="AD894" i="1"/>
  <c r="AD1735" i="1"/>
  <c r="AD1768" i="1"/>
  <c r="AD1743" i="1"/>
  <c r="AD1719" i="1"/>
  <c r="AD1692" i="1"/>
  <c r="AD1666" i="1"/>
  <c r="AD1547" i="1"/>
  <c r="AD1780" i="1"/>
  <c r="AD1767" i="1"/>
  <c r="AD1742" i="1"/>
  <c r="AD1717" i="1"/>
  <c r="AD1703" i="1"/>
  <c r="AD1691" i="1"/>
  <c r="AD1679" i="1"/>
  <c r="AD1665" i="1"/>
  <c r="AD1652" i="1"/>
  <c r="AD1640" i="1"/>
  <c r="AD1627" i="1"/>
  <c r="AD1615" i="1"/>
  <c r="AD1600" i="1"/>
  <c r="AD1588" i="1"/>
  <c r="AD1574" i="1"/>
  <c r="AD1559" i="1"/>
  <c r="AD1546" i="1"/>
  <c r="AD1534" i="1"/>
  <c r="AD1520" i="1"/>
  <c r="AD1506" i="1"/>
  <c r="AD1492" i="1"/>
  <c r="AD1464" i="1"/>
  <c r="AD1452" i="1"/>
  <c r="AD1428" i="1"/>
  <c r="AD1416" i="1"/>
  <c r="AD1403" i="1"/>
  <c r="AD1392" i="1"/>
  <c r="AD1381" i="1"/>
  <c r="AD1370" i="1"/>
  <c r="AD1358" i="1"/>
  <c r="AD1347" i="1"/>
  <c r="AD1324" i="1"/>
  <c r="AD1312" i="1"/>
  <c r="AD1300" i="1"/>
  <c r="AD1289" i="1"/>
  <c r="AD1277" i="1"/>
  <c r="AD1254" i="1"/>
  <c r="AD1243" i="1"/>
  <c r="AD1231" i="1"/>
  <c r="AD1219" i="1"/>
  <c r="AD1208" i="1"/>
  <c r="AD1197" i="1"/>
  <c r="AD1186" i="1"/>
  <c r="AD1156" i="1"/>
  <c r="AD1145" i="1"/>
  <c r="AD1133" i="1"/>
  <c r="AD1099" i="1"/>
  <c r="AD1087" i="1"/>
  <c r="AD1076" i="1"/>
  <c r="AD1065" i="1"/>
  <c r="AD1051" i="1"/>
  <c r="AD1028" i="1"/>
  <c r="AD1017" i="1"/>
  <c r="AD1005" i="1"/>
  <c r="AD993" i="1"/>
  <c r="AD982" i="1"/>
  <c r="AD972" i="1"/>
  <c r="AD960" i="1"/>
  <c r="AD947" i="1"/>
  <c r="AD936" i="1"/>
  <c r="AD925" i="1"/>
  <c r="AD913" i="1"/>
  <c r="AD902" i="1"/>
  <c r="AD890" i="1"/>
  <c r="AD879" i="1"/>
  <c r="AD868" i="1"/>
  <c r="AD856" i="1"/>
  <c r="AD844" i="1"/>
  <c r="AD822" i="1"/>
  <c r="AD811" i="1"/>
  <c r="AD799" i="1"/>
  <c r="AD788" i="1"/>
  <c r="AD776" i="1"/>
  <c r="AD765" i="1"/>
  <c r="AD753" i="1"/>
  <c r="AD741" i="1"/>
  <c r="AD729" i="1"/>
  <c r="AD717" i="1"/>
  <c r="AD706" i="1"/>
  <c r="AD694" i="1"/>
  <c r="AD683" i="1"/>
  <c r="AD671" i="1"/>
  <c r="AD660" i="1"/>
  <c r="AD648" i="1"/>
  <c r="AD637" i="1"/>
  <c r="AD626" i="1"/>
  <c r="AD614" i="1"/>
  <c r="AD602" i="1"/>
  <c r="AD590" i="1"/>
  <c r="AD578" i="1"/>
  <c r="AD557" i="1"/>
  <c r="AD544" i="1"/>
  <c r="AD533" i="1"/>
  <c r="AD521" i="1"/>
  <c r="AD510" i="1"/>
  <c r="AD499" i="1"/>
  <c r="AD487" i="1"/>
  <c r="V461" i="1"/>
  <c r="X461" i="1" s="1"/>
  <c r="V449" i="1"/>
  <c r="X449" i="1" s="1"/>
  <c r="AD406" i="1"/>
  <c r="AD395" i="1"/>
  <c r="AD383" i="1"/>
  <c r="AD371" i="1"/>
  <c r="AD359" i="1"/>
  <c r="AD347" i="1"/>
  <c r="AD335" i="1"/>
  <c r="AD323" i="1"/>
  <c r="AD311" i="1"/>
  <c r="AD300" i="1"/>
  <c r="AD288" i="1"/>
  <c r="AD277" i="1"/>
  <c r="AD265" i="1"/>
  <c r="AD253" i="1"/>
  <c r="AD241" i="1"/>
  <c r="AD231" i="1"/>
  <c r="AD219" i="1"/>
  <c r="AD207" i="1"/>
  <c r="AD195" i="1"/>
  <c r="AD184" i="1"/>
  <c r="AD173" i="1"/>
  <c r="AD162" i="1"/>
  <c r="AD141" i="1"/>
  <c r="AD114" i="1"/>
  <c r="AD101" i="1"/>
  <c r="AD86" i="1"/>
  <c r="AD72" i="1"/>
  <c r="AD47" i="1"/>
  <c r="AD34" i="1"/>
  <c r="AD21" i="1"/>
  <c r="AD9" i="1"/>
  <c r="AD1982" i="1"/>
  <c r="AD1960" i="1"/>
  <c r="AD1921" i="1"/>
  <c r="AD1946" i="1"/>
  <c r="AD1957" i="1"/>
  <c r="AD1819" i="1"/>
  <c r="AD1830" i="1"/>
  <c r="AD1842" i="1"/>
  <c r="AD2118" i="1"/>
  <c r="AD1892" i="1"/>
  <c r="AD1883" i="1"/>
  <c r="AD1902" i="1"/>
  <c r="AD1803" i="1"/>
  <c r="AD2034" i="1"/>
  <c r="AD2046" i="1"/>
  <c r="AD2057" i="1"/>
  <c r="AD2066" i="1"/>
  <c r="AD2078" i="1"/>
  <c r="AD2090" i="1"/>
  <c r="AD2098" i="1"/>
  <c r="AD2110" i="1"/>
  <c r="AD2023" i="1"/>
  <c r="AD1999" i="1"/>
  <c r="AD1975" i="1"/>
  <c r="AD1936" i="1"/>
  <c r="AD1793" i="1"/>
  <c r="AD1923" i="1"/>
  <c r="AD2199" i="1"/>
  <c r="AD2191" i="1"/>
  <c r="AD2179" i="1"/>
  <c r="AD484" i="1"/>
  <c r="AD2141" i="1"/>
  <c r="AD2151" i="1"/>
  <c r="AD2162" i="1"/>
  <c r="AD1586" i="1"/>
  <c r="AD2213" i="1"/>
  <c r="AD87" i="1"/>
  <c r="AD1500" i="1"/>
  <c r="AD2221" i="1"/>
  <c r="AD1508" i="1"/>
  <c r="AD1749" i="1"/>
  <c r="AD1686" i="1"/>
  <c r="AD1596" i="1"/>
  <c r="AD1555" i="1"/>
  <c r="AD1424" i="1"/>
  <c r="AD1343" i="1"/>
  <c r="AD1285" i="1"/>
  <c r="AD1182" i="1"/>
  <c r="AD1107" i="1"/>
  <c r="AD1025" i="1"/>
  <c r="AD968" i="1"/>
  <c r="AD875" i="1"/>
  <c r="AD818" i="1"/>
  <c r="AD737" i="1"/>
  <c r="AD656" i="1"/>
  <c r="AD598" i="1"/>
  <c r="AD553" i="1"/>
  <c r="AD469" i="1"/>
  <c r="AD355" i="1"/>
  <c r="AD284" i="1"/>
  <c r="AD203" i="1"/>
  <c r="AD149" i="1"/>
  <c r="AD1964" i="1"/>
  <c r="AD1823" i="1"/>
  <c r="AD1928" i="1"/>
  <c r="AD2061" i="1"/>
  <c r="AD1808" i="1"/>
  <c r="AD1863" i="1"/>
  <c r="AD1762" i="1"/>
  <c r="AD1685" i="1"/>
  <c r="AD1622" i="1"/>
  <c r="AD1529" i="1"/>
  <c r="AD1436" i="1"/>
  <c r="AD1376" i="1"/>
  <c r="AD1295" i="1"/>
  <c r="AD1214" i="1"/>
  <c r="AD1128" i="1"/>
  <c r="AD1059" i="1"/>
  <c r="AD988" i="1"/>
  <c r="AD908" i="1"/>
  <c r="AD828" i="1"/>
  <c r="AD772" i="1"/>
  <c r="AD713" i="1"/>
  <c r="AD678" i="1"/>
  <c r="AD621" i="1"/>
  <c r="AD585" i="1"/>
  <c r="AD552" i="1"/>
  <c r="AD444" i="1"/>
  <c r="AD342" i="1"/>
  <c r="AD260" i="1"/>
  <c r="AD190" i="1"/>
  <c r="AD94" i="1"/>
  <c r="AD1813" i="1"/>
  <c r="AD2126" i="1"/>
  <c r="AD2071" i="1"/>
  <c r="AD1858" i="1"/>
  <c r="AD2186" i="1"/>
  <c r="AD1907" i="1"/>
  <c r="AD1760" i="1"/>
  <c r="AD1696" i="1"/>
  <c r="AD1670" i="1"/>
  <c r="AD1607" i="1"/>
  <c r="AD1539" i="1"/>
  <c r="AD1469" i="1"/>
  <c r="AD1408" i="1"/>
  <c r="AD1340" i="1"/>
  <c r="AD1282" i="1"/>
  <c r="AD1224" i="1"/>
  <c r="AD1126" i="1"/>
  <c r="AD1070" i="1"/>
  <c r="AD1010" i="1"/>
  <c r="AD940" i="1"/>
  <c r="AD884" i="1"/>
  <c r="AD826" i="1"/>
  <c r="AD1771" i="1"/>
  <c r="AD1656" i="1"/>
  <c r="AD1606" i="1"/>
  <c r="AD1538" i="1"/>
  <c r="AD1455" i="1"/>
  <c r="AD1407" i="1"/>
  <c r="AD1328" i="1"/>
  <c r="AD1269" i="1"/>
  <c r="AD1201" i="1"/>
  <c r="AD1091" i="1"/>
  <c r="AD1032" i="1"/>
  <c r="AD59" i="1"/>
  <c r="AD1779" i="1"/>
  <c r="AD1766" i="1"/>
  <c r="AD1741" i="1"/>
  <c r="AD1715" i="1"/>
  <c r="AD1702" i="1"/>
  <c r="AD1689" i="1"/>
  <c r="AD1678" i="1"/>
  <c r="AD1664" i="1"/>
  <c r="AD1651" i="1"/>
  <c r="AD1639" i="1"/>
  <c r="AD1626" i="1"/>
  <c r="AD1614" i="1"/>
  <c r="AD1599" i="1"/>
  <c r="AD1587" i="1"/>
  <c r="AD1571" i="1"/>
  <c r="AD1558" i="1"/>
  <c r="AD1545" i="1"/>
  <c r="AD1533" i="1"/>
  <c r="AD1519" i="1"/>
  <c r="AD1505" i="1"/>
  <c r="AD1491" i="1"/>
  <c r="AD1476" i="1"/>
  <c r="AD1463" i="1"/>
  <c r="AD1451" i="1"/>
  <c r="AD1440" i="1"/>
  <c r="AD1427" i="1"/>
  <c r="AD1415" i="1"/>
  <c r="AD1402" i="1"/>
  <c r="AD1391" i="1"/>
  <c r="AD1380" i="1"/>
  <c r="AD1369" i="1"/>
  <c r="AD1357" i="1"/>
  <c r="AD1346" i="1"/>
  <c r="AD1335" i="1"/>
  <c r="AD1323" i="1"/>
  <c r="AD1311" i="1"/>
  <c r="AD1299" i="1"/>
  <c r="AD1288" i="1"/>
  <c r="AD1276" i="1"/>
  <c r="AD1253" i="1"/>
  <c r="AD1242" i="1"/>
  <c r="AD1230" i="1"/>
  <c r="AD1218" i="1"/>
  <c r="AD1207" i="1"/>
  <c r="AD1185" i="1"/>
  <c r="AD1155" i="1"/>
  <c r="AD1144" i="1"/>
  <c r="AD1132" i="1"/>
  <c r="AD1098" i="1"/>
  <c r="AD1086" i="1"/>
  <c r="AD1075" i="1"/>
  <c r="AD1064" i="1"/>
  <c r="AD1050" i="1"/>
  <c r="AD1016" i="1"/>
  <c r="AD1004" i="1"/>
  <c r="AD992" i="1"/>
  <c r="AD981" i="1"/>
  <c r="AD971" i="1"/>
  <c r="AD958" i="1"/>
  <c r="AD946" i="1"/>
  <c r="AD935" i="1"/>
  <c r="AD924" i="1"/>
  <c r="AD912" i="1"/>
  <c r="AD901" i="1"/>
  <c r="AD889" i="1"/>
  <c r="AD878" i="1"/>
  <c r="AD867" i="1"/>
  <c r="AD855" i="1"/>
  <c r="AD843" i="1"/>
  <c r="AD821" i="1"/>
  <c r="AD810" i="1"/>
  <c r="AD798" i="1"/>
  <c r="AD787" i="1"/>
  <c r="AD775" i="1"/>
  <c r="AD764" i="1"/>
  <c r="AD752" i="1"/>
  <c r="AD740" i="1"/>
  <c r="AD728" i="1"/>
  <c r="AD716" i="1"/>
  <c r="AD705" i="1"/>
  <c r="AD693" i="1"/>
  <c r="AD682" i="1"/>
  <c r="AD670" i="1"/>
  <c r="AD659" i="1"/>
  <c r="AD647" i="1"/>
  <c r="AD636" i="1"/>
  <c r="AD625" i="1"/>
  <c r="AD613" i="1"/>
  <c r="AD601" i="1"/>
  <c r="AD589" i="1"/>
  <c r="AD577" i="1"/>
  <c r="AD567" i="1"/>
  <c r="AD556" i="1"/>
  <c r="AD543" i="1"/>
  <c r="AD532" i="1"/>
  <c r="AD520" i="1"/>
  <c r="AD509" i="1"/>
  <c r="AD498" i="1"/>
  <c r="AD486" i="1"/>
  <c r="V460" i="1"/>
  <c r="X460" i="1" s="1"/>
  <c r="V448" i="1"/>
  <c r="X448" i="1" s="1"/>
  <c r="AD405" i="1"/>
  <c r="AD394" i="1"/>
  <c r="AD382" i="1"/>
  <c r="AD370" i="1"/>
  <c r="AD358" i="1"/>
  <c r="AD346" i="1"/>
  <c r="AD334" i="1"/>
  <c r="AD322" i="1"/>
  <c r="AD310" i="1"/>
  <c r="AD299" i="1"/>
  <c r="AD287" i="1"/>
  <c r="AD276" i="1"/>
  <c r="AD264" i="1"/>
  <c r="AD252" i="1"/>
  <c r="AD240" i="1"/>
  <c r="AD230" i="1"/>
  <c r="AD218" i="1"/>
  <c r="AD206" i="1"/>
  <c r="AD194" i="1"/>
  <c r="AD183" i="1"/>
  <c r="AD172" i="1"/>
  <c r="AD161" i="1"/>
  <c r="AD140" i="1"/>
  <c r="AD113" i="1"/>
  <c r="AD100" i="1"/>
  <c r="AD85" i="1"/>
  <c r="AD70" i="1"/>
  <c r="AD46" i="1"/>
  <c r="AD33" i="1"/>
  <c r="AD20" i="1"/>
  <c r="AD8" i="1"/>
  <c r="AD2133" i="1"/>
  <c r="AD1983" i="1"/>
  <c r="AD1961" i="1"/>
  <c r="AD1927" i="1"/>
  <c r="AD1947" i="1"/>
  <c r="AD1866" i="1"/>
  <c r="AD1820" i="1"/>
  <c r="AD1831" i="1"/>
  <c r="AD1847" i="1"/>
  <c r="AD2119" i="1"/>
  <c r="AD2124" i="1"/>
  <c r="AD1903" i="1"/>
  <c r="AD1804" i="1"/>
  <c r="AD2035" i="1"/>
  <c r="AD2047" i="1"/>
  <c r="AD2058" i="1"/>
  <c r="AD2067" i="1"/>
  <c r="AD2079" i="1"/>
  <c r="AD2091" i="1"/>
  <c r="AD2099" i="1"/>
  <c r="AD2111" i="1"/>
  <c r="AD2024" i="1"/>
  <c r="AD2000" i="1"/>
  <c r="AD1976" i="1"/>
  <c r="AD1991" i="1"/>
  <c r="AD1795" i="1"/>
  <c r="AD1941" i="1"/>
  <c r="AD2200" i="1"/>
  <c r="AD2209" i="1"/>
  <c r="AD2190" i="1"/>
  <c r="AD2178" i="1"/>
  <c r="AD483" i="1"/>
  <c r="AD2142" i="1"/>
  <c r="AD2152" i="1"/>
  <c r="AD2163" i="1"/>
  <c r="AD1552" i="1"/>
  <c r="AD1913" i="1"/>
  <c r="AD89" i="1"/>
  <c r="AD1578" i="1"/>
  <c r="AD2225" i="1"/>
  <c r="AD2227" i="1"/>
  <c r="AD2217" i="1"/>
  <c r="AD1968" i="1"/>
  <c r="AD1909" i="1"/>
  <c r="AD1788" i="1"/>
  <c r="AD1636" i="1"/>
  <c r="AD1487" i="1"/>
  <c r="AD1355" i="1"/>
  <c r="AD1227" i="1"/>
  <c r="AD1061" i="1"/>
  <c r="AD943" i="1"/>
  <c r="AD807" i="1"/>
  <c r="AD679" i="1"/>
  <c r="AD529" i="1"/>
  <c r="AD379" i="1"/>
  <c r="AD237" i="1"/>
  <c r="AD95" i="1"/>
  <c r="AD1879" i="1"/>
  <c r="AD2114" i="1"/>
  <c r="AD2187" i="1"/>
  <c r="AD1474" i="1"/>
  <c r="AD1980" i="1"/>
  <c r="AD1708" i="1"/>
  <c r="AD1595" i="1"/>
  <c r="AD1447" i="1"/>
  <c r="AD1331" i="1"/>
  <c r="AD1226" i="1"/>
  <c r="AD1094" i="1"/>
  <c r="AD967" i="1"/>
  <c r="AD839" i="1"/>
  <c r="AD748" i="1"/>
  <c r="AD655" i="1"/>
  <c r="AD597" i="1"/>
  <c r="AD563" i="1"/>
  <c r="AD528" i="1"/>
  <c r="AD505" i="1"/>
  <c r="AD366" i="1"/>
  <c r="AD226" i="1"/>
  <c r="AD136" i="1"/>
  <c r="AD66" i="1"/>
  <c r="AD1951" i="1"/>
  <c r="AD1896" i="1"/>
  <c r="AD2203" i="1"/>
  <c r="AD1888" i="1"/>
  <c r="AD1761" i="1"/>
  <c r="AD1778" i="1"/>
  <c r="AD1777" i="1"/>
  <c r="AD1765" i="1"/>
  <c r="AD1751" i="1"/>
  <c r="AD1740" i="1"/>
  <c r="AD1728" i="1"/>
  <c r="AD1714" i="1"/>
  <c r="AD1701" i="1"/>
  <c r="AD1688" i="1"/>
  <c r="AD1677" i="1"/>
  <c r="AD1663" i="1"/>
  <c r="AD1650" i="1"/>
  <c r="AD1638" i="1"/>
  <c r="AD1625" i="1"/>
  <c r="AD1613" i="1"/>
  <c r="AD1598" i="1"/>
  <c r="AD1585" i="1"/>
  <c r="AD1570" i="1"/>
  <c r="AD1557" i="1"/>
  <c r="AD1544" i="1"/>
  <c r="AD1532" i="1"/>
  <c r="AD1518" i="1"/>
  <c r="AD1504" i="1"/>
  <c r="AD1489" i="1"/>
  <c r="AD1475" i="1"/>
  <c r="AD1462" i="1"/>
  <c r="AD1450" i="1"/>
  <c r="AD1439" i="1"/>
  <c r="AD1426" i="1"/>
  <c r="AD1414" i="1"/>
  <c r="AD1401" i="1"/>
  <c r="AD1390" i="1"/>
  <c r="AD1379" i="1"/>
  <c r="AD1368" i="1"/>
  <c r="AD1356" i="1"/>
  <c r="AD1345" i="1"/>
  <c r="AD1334" i="1"/>
  <c r="AD1322" i="1"/>
  <c r="AD1310" i="1"/>
  <c r="AD1298" i="1"/>
  <c r="AD1287" i="1"/>
  <c r="AD1275" i="1"/>
  <c r="AD1264" i="1"/>
  <c r="AD1252" i="1"/>
  <c r="AD1241" i="1"/>
  <c r="AD1229" i="1"/>
  <c r="AD1217" i="1"/>
  <c r="AD1206" i="1"/>
  <c r="AD1184" i="1"/>
  <c r="AD1154" i="1"/>
  <c r="AD1143" i="1"/>
  <c r="AD1131" i="1"/>
  <c r="AD1120" i="1"/>
  <c r="AD1109" i="1"/>
  <c r="AD1097" i="1"/>
  <c r="AD1085" i="1"/>
  <c r="AD1074" i="1"/>
  <c r="AD1063" i="1"/>
  <c r="AD1049" i="1"/>
  <c r="AD1038" i="1"/>
  <c r="AD1015" i="1"/>
  <c r="AD1003" i="1"/>
  <c r="AD991" i="1"/>
  <c r="AD980" i="1"/>
  <c r="AD970" i="1"/>
  <c r="AD957" i="1"/>
  <c r="AD945" i="1"/>
  <c r="AD934" i="1"/>
  <c r="AD923" i="1"/>
  <c r="AD911" i="1"/>
  <c r="AD900" i="1"/>
  <c r="AD888" i="1"/>
  <c r="AD877" i="1"/>
  <c r="AD866" i="1"/>
  <c r="AD854" i="1"/>
  <c r="AD842" i="1"/>
  <c r="AD831" i="1"/>
  <c r="AD820" i="1"/>
  <c r="AD809" i="1"/>
  <c r="AD797" i="1"/>
  <c r="AD786" i="1"/>
  <c r="AD774" i="1"/>
  <c r="AD763" i="1"/>
  <c r="AD751" i="1"/>
  <c r="AD739" i="1"/>
  <c r="AD727" i="1"/>
  <c r="AD704" i="1"/>
  <c r="AD692" i="1"/>
  <c r="AD681" i="1"/>
  <c r="AD658" i="1"/>
  <c r="AD646" i="1"/>
  <c r="AD635" i="1"/>
  <c r="AD624" i="1"/>
  <c r="AD612" i="1"/>
  <c r="AD600" i="1"/>
  <c r="AD588" i="1"/>
  <c r="AD576" i="1"/>
  <c r="AD566" i="1"/>
  <c r="AD555" i="1"/>
  <c r="AD542" i="1"/>
  <c r="AD531" i="1"/>
  <c r="AD519" i="1"/>
  <c r="AD508" i="1"/>
  <c r="AD497" i="1"/>
  <c r="AD481" i="1"/>
  <c r="AD471" i="1"/>
  <c r="V459" i="1"/>
  <c r="X459" i="1" s="1"/>
  <c r="V447" i="1"/>
  <c r="X447" i="1" s="1"/>
  <c r="AD404" i="1"/>
  <c r="AD393" i="1"/>
  <c r="AD381" i="1"/>
  <c r="AD369" i="1"/>
  <c r="AD357" i="1"/>
  <c r="AD345" i="1"/>
  <c r="AD333" i="1"/>
  <c r="AD321" i="1"/>
  <c r="AD309" i="1"/>
  <c r="AD298" i="1"/>
  <c r="AD286" i="1"/>
  <c r="AD275" i="1"/>
  <c r="AD263" i="1"/>
  <c r="AD251" i="1"/>
  <c r="AD239" i="1"/>
  <c r="AD229" i="1"/>
  <c r="AD217" i="1"/>
  <c r="AD205" i="1"/>
  <c r="AD193" i="1"/>
  <c r="AD182" i="1"/>
  <c r="AD171" i="1"/>
  <c r="AD160" i="1"/>
  <c r="AD150" i="1"/>
  <c r="AD139" i="1"/>
  <c r="AD112" i="1"/>
  <c r="AD99" i="1"/>
  <c r="AD84" i="1"/>
  <c r="AD69" i="1"/>
  <c r="AD45" i="1"/>
  <c r="AD32" i="1"/>
  <c r="AD19" i="1"/>
  <c r="S6" i="1"/>
  <c r="AD6" i="1"/>
  <c r="AD2134" i="1"/>
  <c r="AD1984" i="1"/>
  <c r="AD1962" i="1"/>
  <c r="AD1929" i="1"/>
  <c r="AD1948" i="1"/>
  <c r="AD1867" i="1"/>
  <c r="AD1810" i="1"/>
  <c r="AD1821" i="1"/>
  <c r="AD1832" i="1"/>
  <c r="AD1848" i="1"/>
  <c r="AD2120" i="1"/>
  <c r="AD1878" i="1"/>
  <c r="AD1895" i="1"/>
  <c r="AD1904" i="1"/>
  <c r="AD1805" i="1"/>
  <c r="AD2036" i="1"/>
  <c r="AD2048" i="1"/>
  <c r="AD2059" i="1"/>
  <c r="AD2068" i="1"/>
  <c r="AD2080" i="1"/>
  <c r="AD2092" i="1"/>
  <c r="AD2100" i="1"/>
  <c r="AD2112" i="1"/>
  <c r="AD2025" i="1"/>
  <c r="AD2001" i="1"/>
  <c r="AD1990" i="1"/>
  <c r="AD1993" i="1"/>
  <c r="AD1861" i="1"/>
  <c r="AD1934" i="1"/>
  <c r="AD2189" i="1"/>
  <c r="AD2177" i="1"/>
  <c r="AD482" i="1"/>
  <c r="AD2143" i="1"/>
  <c r="AD2164" i="1"/>
  <c r="AD1509" i="1"/>
  <c r="AD2228" i="1"/>
  <c r="AD1856" i="1"/>
  <c r="AD1661" i="1"/>
  <c r="AD1502" i="1"/>
  <c r="AD1366" i="1"/>
  <c r="AD1215" i="1"/>
  <c r="AD1047" i="1"/>
  <c r="AD932" i="1"/>
  <c r="AD795" i="1"/>
  <c r="AD668" i="1"/>
  <c r="AD540" i="1"/>
  <c r="AD391" i="1"/>
  <c r="AD261" i="1"/>
  <c r="AD42" i="1"/>
  <c r="AD1834" i="1"/>
  <c r="AD2102" i="1"/>
  <c r="AD2154" i="1"/>
  <c r="AD2165" i="1"/>
  <c r="AD91" i="1"/>
  <c r="AD1912" i="1"/>
  <c r="AD1748" i="1"/>
  <c r="AD1609" i="1"/>
  <c r="AD1486" i="1"/>
  <c r="AD1365" i="1"/>
  <c r="AD1261" i="1"/>
  <c r="AD1140" i="1"/>
  <c r="AD1046" i="1"/>
  <c r="AD851" i="1"/>
  <c r="AD760" i="1"/>
  <c r="AD667" i="1"/>
  <c r="AD609" i="1"/>
  <c r="AD573" i="1"/>
  <c r="AD539" i="1"/>
  <c r="AD516" i="1"/>
  <c r="AD468" i="1"/>
  <c r="AD318" i="1"/>
  <c r="AD236" i="1"/>
  <c r="AD16" i="1"/>
  <c r="AD1870" i="1"/>
  <c r="AD2051" i="1"/>
  <c r="AD1942" i="1"/>
  <c r="AD60" i="1"/>
  <c r="AD1747" i="1"/>
  <c r="AD1789" i="1"/>
  <c r="AD1776" i="1"/>
  <c r="AD1764" i="1"/>
  <c r="AD1750" i="1"/>
  <c r="AD1739" i="1"/>
  <c r="AD1727" i="1"/>
  <c r="AD1713" i="1"/>
  <c r="AD1700" i="1"/>
  <c r="AD1687" i="1"/>
  <c r="AD1676" i="1"/>
  <c r="AD1662" i="1"/>
  <c r="AD1649" i="1"/>
  <c r="AD1637" i="1"/>
  <c r="AD1624" i="1"/>
  <c r="AD1611" i="1"/>
  <c r="AD1597" i="1"/>
  <c r="AD1584" i="1"/>
  <c r="AD1569" i="1"/>
  <c r="AD1556" i="1"/>
  <c r="AD1543" i="1"/>
  <c r="AD1531" i="1"/>
  <c r="AD1503" i="1"/>
  <c r="AD1488" i="1"/>
  <c r="AD1473" i="1"/>
  <c r="AD1449" i="1"/>
  <c r="AD1438" i="1"/>
  <c r="AD1425" i="1"/>
  <c r="AD1413" i="1"/>
  <c r="AD1400" i="1"/>
  <c r="AD1389" i="1"/>
  <c r="AD1378" i="1"/>
  <c r="AD1367" i="1"/>
  <c r="AD1344" i="1"/>
  <c r="AD1333" i="1"/>
  <c r="AD1321" i="1"/>
  <c r="AD1309" i="1"/>
  <c r="AD1297" i="1"/>
  <c r="AD1286" i="1"/>
  <c r="AD1274" i="1"/>
  <c r="AD1263" i="1"/>
  <c r="AD1251" i="1"/>
  <c r="AD1240" i="1"/>
  <c r="AD1228" i="1"/>
  <c r="AD1216" i="1"/>
  <c r="AD1205" i="1"/>
  <c r="AD1195" i="1"/>
  <c r="AD1183" i="1"/>
  <c r="AD1153" i="1"/>
  <c r="AD1142" i="1"/>
  <c r="AD1130" i="1"/>
  <c r="AD1119" i="1"/>
  <c r="AD1108" i="1"/>
  <c r="AD1096" i="1"/>
  <c r="AD1062" i="1"/>
  <c r="AD1048" i="1"/>
  <c r="AD1037" i="1"/>
  <c r="AD1026" i="1"/>
  <c r="AD1014" i="1"/>
  <c r="AD1002" i="1"/>
  <c r="AD990" i="1"/>
  <c r="AD979" i="1"/>
  <c r="AD969" i="1"/>
  <c r="AD956" i="1"/>
  <c r="AD944" i="1"/>
  <c r="AD933" i="1"/>
  <c r="AD922" i="1"/>
  <c r="AD910" i="1"/>
  <c r="AD899" i="1"/>
  <c r="AD876" i="1"/>
  <c r="AD865" i="1"/>
  <c r="AD853" i="1"/>
  <c r="AD841" i="1"/>
  <c r="AD830" i="1"/>
  <c r="AD819" i="1"/>
  <c r="AD808" i="1"/>
  <c r="AD796" i="1"/>
  <c r="AD785" i="1"/>
  <c r="AD762" i="1"/>
  <c r="AD750" i="1"/>
  <c r="AD738" i="1"/>
  <c r="AD726" i="1"/>
  <c r="AD715" i="1"/>
  <c r="AD703" i="1"/>
  <c r="AD691" i="1"/>
  <c r="AD680" i="1"/>
  <c r="AD669" i="1"/>
  <c r="AD657" i="1"/>
  <c r="AD645" i="1"/>
  <c r="AD623" i="1"/>
  <c r="AD611" i="1"/>
  <c r="AD599" i="1"/>
  <c r="AD587" i="1"/>
  <c r="AD575" i="1"/>
  <c r="AD565" i="1"/>
  <c r="AD554" i="1"/>
  <c r="AD541" i="1"/>
  <c r="AD530" i="1"/>
  <c r="AD518" i="1"/>
  <c r="AD507" i="1"/>
  <c r="AD496" i="1"/>
  <c r="AD480" i="1"/>
  <c r="AD470" i="1"/>
  <c r="V458" i="1"/>
  <c r="X458" i="1" s="1"/>
  <c r="AD392" i="1"/>
  <c r="AD380" i="1"/>
  <c r="AD368" i="1"/>
  <c r="AD356" i="1"/>
  <c r="AD344" i="1"/>
  <c r="AD332" i="1"/>
  <c r="AD320" i="1"/>
  <c r="AD297" i="1"/>
  <c r="AD285" i="1"/>
  <c r="AD274" i="1"/>
  <c r="AD262" i="1"/>
  <c r="AD250" i="1"/>
  <c r="AD238" i="1"/>
  <c r="AD228" i="1"/>
  <c r="AD216" i="1"/>
  <c r="AD204" i="1"/>
  <c r="AD192" i="1"/>
  <c r="AD170" i="1"/>
  <c r="AD159" i="1"/>
  <c r="AD138" i="1"/>
  <c r="AD111" i="1"/>
  <c r="AD98" i="1"/>
  <c r="AD83" i="1"/>
  <c r="AD67" i="1"/>
  <c r="AD44" i="1"/>
  <c r="AD31" i="1"/>
  <c r="AD18" i="1"/>
  <c r="AD7" i="1"/>
  <c r="AD1986" i="1"/>
  <c r="AD1963" i="1"/>
  <c r="AD1930" i="1"/>
  <c r="AD1949" i="1"/>
  <c r="AD1868" i="1"/>
  <c r="AD1811" i="1"/>
  <c r="AD1822" i="1"/>
  <c r="AD1833" i="1"/>
  <c r="AD1977" i="1"/>
  <c r="AD1873" i="1"/>
  <c r="AD2125" i="1"/>
  <c r="AD2130" i="1"/>
  <c r="AD1905" i="1"/>
  <c r="AD1806" i="1"/>
  <c r="AD2037" i="1"/>
  <c r="AD2049" i="1"/>
  <c r="AD2060" i="1"/>
  <c r="AD2069" i="1"/>
  <c r="AD2081" i="1"/>
  <c r="AD2093" i="1"/>
  <c r="AD2101" i="1"/>
  <c r="AD2113" i="1"/>
  <c r="AD2026" i="1"/>
  <c r="AD2002" i="1"/>
  <c r="AD1992" i="1"/>
  <c r="AD2201" i="1"/>
  <c r="AD2198" i="1"/>
  <c r="AD2188" i="1"/>
  <c r="AD2176" i="1"/>
  <c r="AD2153" i="1"/>
  <c r="AD1480" i="1"/>
  <c r="AD549" i="1"/>
  <c r="AD2229" i="1"/>
  <c r="Y6" i="1"/>
  <c r="B7" i="1"/>
  <c r="Y7" i="1" s="1"/>
  <c r="B4" i="7"/>
  <c r="D4" i="7" s="1"/>
  <c r="A21" i="8"/>
  <c r="E20" i="8"/>
  <c r="E19" i="8"/>
  <c r="AD459" i="1" l="1"/>
  <c r="AD456" i="1"/>
  <c r="AD453" i="1"/>
  <c r="AD465" i="1"/>
  <c r="AD464" i="1"/>
  <c r="AD457" i="1"/>
  <c r="AD454" i="1"/>
  <c r="AD460" i="1"/>
  <c r="AD447" i="1"/>
  <c r="AD452" i="1"/>
  <c r="AD458" i="1"/>
  <c r="AD461" i="1"/>
  <c r="AD450" i="1"/>
  <c r="AD451" i="1"/>
  <c r="AD455" i="1"/>
  <c r="S7" i="1"/>
  <c r="AD448" i="1"/>
  <c r="AD462" i="1"/>
  <c r="AD463" i="1"/>
  <c r="AD449" i="1"/>
  <c r="Y350" i="9"/>
  <c r="B5" i="7"/>
  <c r="D5" i="7" s="1"/>
  <c r="A7" i="1"/>
  <c r="A7" i="4" s="1"/>
  <c r="B8" i="1"/>
  <c r="A22" i="8"/>
  <c r="E21" i="8"/>
  <c r="S8" i="1" l="1"/>
  <c r="B9" i="1"/>
  <c r="B7" i="7" s="1"/>
  <c r="D7" i="7" s="1"/>
  <c r="A8" i="1"/>
  <c r="A8" i="4" s="1"/>
  <c r="Y8" i="1"/>
  <c r="B6" i="7"/>
  <c r="D6" i="7" s="1"/>
  <c r="A23" i="8"/>
  <c r="E22" i="8"/>
  <c r="S9" i="1" l="1"/>
  <c r="B10" i="1"/>
  <c r="B8" i="7" s="1"/>
  <c r="D8" i="7" s="1"/>
  <c r="A9" i="1"/>
  <c r="A9" i="4" s="1"/>
  <c r="Y9" i="1"/>
  <c r="A24" i="8"/>
  <c r="E23" i="8"/>
  <c r="S10" i="1" l="1"/>
  <c r="Y10" i="1"/>
  <c r="A10" i="1"/>
  <c r="A10" i="4" s="1"/>
  <c r="B11" i="1"/>
  <c r="E24" i="8"/>
  <c r="A25" i="8"/>
  <c r="S11" i="1" l="1"/>
  <c r="Y11" i="1"/>
  <c r="B12" i="1"/>
  <c r="B10" i="7" s="1"/>
  <c r="D10" i="7" s="1"/>
  <c r="A11" i="1"/>
  <c r="A11" i="4" s="1"/>
  <c r="B9" i="7"/>
  <c r="D9" i="7" s="1"/>
  <c r="E25" i="8"/>
  <c r="A26" i="8"/>
  <c r="S12" i="1" l="1"/>
  <c r="Y12" i="1"/>
  <c r="B13" i="1"/>
  <c r="A12" i="1"/>
  <c r="A12" i="4" s="1"/>
  <c r="E26" i="8"/>
  <c r="A27" i="8"/>
  <c r="S13" i="1" l="1"/>
  <c r="Y13" i="1"/>
  <c r="B14" i="1"/>
  <c r="B12" i="7" s="1"/>
  <c r="D12" i="7" s="1"/>
  <c r="A13" i="1"/>
  <c r="A13" i="4" s="1"/>
  <c r="B11" i="7"/>
  <c r="D11" i="7" s="1"/>
  <c r="E27" i="8"/>
  <c r="A28" i="8"/>
  <c r="S14" i="1" l="1"/>
  <c r="Y14" i="1"/>
  <c r="B15" i="1"/>
  <c r="A14" i="1"/>
  <c r="A14" i="4" s="1"/>
  <c r="E28" i="8"/>
  <c r="A29" i="8"/>
  <c r="E29" i="8" s="1"/>
  <c r="S15" i="1" l="1"/>
  <c r="Y15" i="1"/>
  <c r="A15" i="1"/>
  <c r="A15" i="4" s="1"/>
  <c r="B16" i="1"/>
  <c r="B13" i="7"/>
  <c r="D13" i="7" s="1"/>
  <c r="S16" i="1" l="1"/>
  <c r="Y16" i="1"/>
  <c r="A16" i="1"/>
  <c r="A16" i="4" s="1"/>
  <c r="B17" i="1"/>
  <c r="B15" i="7" s="1"/>
  <c r="D15" i="7" s="1"/>
  <c r="B14" i="7"/>
  <c r="D14" i="7" s="1"/>
  <c r="S17" i="1" l="1"/>
  <c r="Y17" i="1"/>
  <c r="A17" i="1"/>
  <c r="A17" i="4" s="1"/>
  <c r="B18" i="1"/>
  <c r="S18" i="1" l="1"/>
  <c r="Y18" i="1"/>
  <c r="A18" i="1"/>
  <c r="A18" i="4" s="1"/>
  <c r="B16" i="7"/>
  <c r="D16" i="7" s="1"/>
  <c r="B19" i="1"/>
  <c r="S19" i="1" l="1"/>
  <c r="Y19" i="1"/>
  <c r="A19" i="1"/>
  <c r="A19" i="4" s="1"/>
  <c r="B20" i="1"/>
  <c r="S20" i="1" l="1"/>
  <c r="Y20" i="1"/>
  <c r="B21" i="1"/>
  <c r="A20" i="1"/>
  <c r="A20" i="4" s="1"/>
  <c r="S21" i="1" l="1"/>
  <c r="S22" i="1" s="1"/>
  <c r="S23" i="1" s="1"/>
  <c r="S24" i="1" s="1"/>
  <c r="S25" i="1" s="1"/>
  <c r="Y21" i="1"/>
  <c r="B22" i="1"/>
  <c r="A21" i="1"/>
  <c r="A21" i="4" s="1"/>
  <c r="Y22" i="1" l="1"/>
  <c r="A22" i="1"/>
  <c r="A22" i="4" s="1"/>
  <c r="B23" i="1"/>
  <c r="S26" i="1"/>
  <c r="Y23" i="1" l="1"/>
  <c r="A23" i="1"/>
  <c r="A23" i="4" s="1"/>
  <c r="B24" i="1"/>
  <c r="B25" i="1" s="1"/>
  <c r="S27" i="1"/>
  <c r="A25" i="1" l="1"/>
  <c r="A25" i="4" s="1"/>
  <c r="Y25" i="1"/>
  <c r="Y24" i="1"/>
  <c r="A24" i="1"/>
  <c r="A24" i="4" s="1"/>
  <c r="S28" i="1"/>
  <c r="B26" i="1" l="1"/>
  <c r="S29" i="1"/>
  <c r="Y26" i="1" l="1"/>
  <c r="A26" i="1"/>
  <c r="A26" i="4" s="1"/>
  <c r="B27" i="1"/>
  <c r="S30" i="1"/>
  <c r="Y27" i="1" l="1"/>
  <c r="B28" i="1"/>
  <c r="A27" i="1"/>
  <c r="A27" i="4" s="1"/>
  <c r="S31" i="1"/>
  <c r="Y28" i="1" l="1"/>
  <c r="B29" i="1"/>
  <c r="A28" i="1"/>
  <c r="A28" i="4" s="1"/>
  <c r="S32" i="1"/>
  <c r="Y29" i="1" l="1"/>
  <c r="B30" i="1"/>
  <c r="A29" i="1"/>
  <c r="A29" i="4" s="1"/>
  <c r="S33" i="1"/>
  <c r="Y30" i="1" l="1"/>
  <c r="A30" i="1"/>
  <c r="A30" i="4" s="1"/>
  <c r="B31" i="1"/>
  <c r="S34" i="1"/>
  <c r="Y31" i="1" l="1"/>
  <c r="A31" i="1"/>
  <c r="A31" i="4" s="1"/>
  <c r="B32" i="1"/>
  <c r="S35" i="1"/>
  <c r="Y32" i="1" l="1"/>
  <c r="B33" i="1"/>
  <c r="A32" i="1"/>
  <c r="A32" i="4" s="1"/>
  <c r="S36" i="1"/>
  <c r="Y33" i="1" l="1"/>
  <c r="A33" i="1"/>
  <c r="A33" i="4" s="1"/>
  <c r="B34" i="1"/>
  <c r="S37" i="1"/>
  <c r="Y34" i="1" l="1"/>
  <c r="A34" i="1"/>
  <c r="A34" i="4" s="1"/>
  <c r="B35" i="1"/>
  <c r="S38" i="1"/>
  <c r="Y35" i="1" l="1"/>
  <c r="B36" i="1"/>
  <c r="A35" i="1"/>
  <c r="A35" i="4" s="1"/>
  <c r="S39" i="1"/>
  <c r="Y36" i="1" l="1"/>
  <c r="B37" i="1"/>
  <c r="A36" i="1"/>
  <c r="A36" i="4" s="1"/>
  <c r="S40" i="1"/>
  <c r="Y37" i="1" l="1"/>
  <c r="A37" i="1"/>
  <c r="A37" i="4" s="1"/>
  <c r="B38" i="1"/>
  <c r="S41" i="1"/>
  <c r="Y38" i="1" l="1"/>
  <c r="A38" i="1"/>
  <c r="A38" i="4" s="1"/>
  <c r="B39" i="1"/>
  <c r="S42" i="1"/>
  <c r="S43" i="1" s="1"/>
  <c r="Y39" i="1" l="1"/>
  <c r="B40" i="1"/>
  <c r="A39" i="1"/>
  <c r="A39" i="4" s="1"/>
  <c r="Y40" i="1" l="1"/>
  <c r="A40" i="1"/>
  <c r="A40" i="4" s="1"/>
  <c r="B41" i="1"/>
  <c r="S44" i="1"/>
  <c r="Y41" i="1" l="1"/>
  <c r="A41" i="1"/>
  <c r="A41" i="4" s="1"/>
  <c r="B42" i="1"/>
  <c r="B43" i="1" s="1"/>
  <c r="S45" i="1"/>
  <c r="A43" i="1" l="1"/>
  <c r="A43" i="4" s="1"/>
  <c r="Y43" i="1"/>
  <c r="Y42" i="1"/>
  <c r="A42" i="1"/>
  <c r="A42" i="4" s="1"/>
  <c r="S46" i="1"/>
  <c r="B44" i="1" l="1"/>
  <c r="S47" i="1"/>
  <c r="Y44" i="1" l="1"/>
  <c r="B45" i="1"/>
  <c r="A44" i="1"/>
  <c r="A44" i="4" s="1"/>
  <c r="S48" i="1"/>
  <c r="Y45" i="1" l="1"/>
  <c r="B46" i="1"/>
  <c r="A45" i="1"/>
  <c r="A45" i="4" s="1"/>
  <c r="S49" i="1"/>
  <c r="Y46" i="1" l="1"/>
  <c r="A46" i="1"/>
  <c r="A46" i="4" s="1"/>
  <c r="B47" i="1"/>
  <c r="S50" i="1"/>
  <c r="Y47" i="1" l="1"/>
  <c r="A47" i="1"/>
  <c r="A47" i="4" s="1"/>
  <c r="B48" i="1"/>
  <c r="S51" i="1"/>
  <c r="Y48" i="1" l="1"/>
  <c r="B49" i="1"/>
  <c r="A48" i="1"/>
  <c r="A48" i="4" s="1"/>
  <c r="S52" i="1"/>
  <c r="Y49" i="1" l="1"/>
  <c r="B50" i="1"/>
  <c r="A49" i="1"/>
  <c r="A49" i="4" s="1"/>
  <c r="S53" i="1"/>
  <c r="S54" i="1" s="1"/>
  <c r="S55" i="1" s="1"/>
  <c r="Y50" i="1" l="1"/>
  <c r="A50" i="1"/>
  <c r="A50" i="4" s="1"/>
  <c r="B51" i="1"/>
  <c r="Y51" i="1" l="1"/>
  <c r="A51" i="1"/>
  <c r="A51" i="4" s="1"/>
  <c r="B52" i="1"/>
  <c r="Y52" i="1" l="1"/>
  <c r="B53" i="1"/>
  <c r="B54" i="1" s="1"/>
  <c r="A52" i="1"/>
  <c r="A52" i="4" s="1"/>
  <c r="S56" i="1"/>
  <c r="Y54" i="1" l="1"/>
  <c r="B55" i="1"/>
  <c r="A54" i="1"/>
  <c r="A54" i="4" s="1"/>
  <c r="Y53" i="1"/>
  <c r="A53" i="1"/>
  <c r="A53" i="4" s="1"/>
  <c r="S57" i="1"/>
  <c r="A55" i="1" l="1"/>
  <c r="A55" i="4" s="1"/>
  <c r="Y55" i="1"/>
  <c r="S58" i="1"/>
  <c r="B56" i="1" l="1"/>
  <c r="S59" i="1"/>
  <c r="Y56" i="1" l="1"/>
  <c r="B57" i="1"/>
  <c r="A56" i="1"/>
  <c r="A56" i="4" s="1"/>
  <c r="S60" i="1"/>
  <c r="S61" i="1" s="1"/>
  <c r="S62" i="1" s="1"/>
  <c r="Y57" i="1" l="1"/>
  <c r="A57" i="1"/>
  <c r="A57" i="4" s="1"/>
  <c r="B58" i="1"/>
  <c r="Y58" i="1" l="1"/>
  <c r="A58" i="1"/>
  <c r="A58" i="4" s="1"/>
  <c r="B59" i="1"/>
  <c r="Y59" i="1" l="1"/>
  <c r="B60" i="1"/>
  <c r="B61" i="1" s="1"/>
  <c r="A59" i="1"/>
  <c r="A59" i="4" s="1"/>
  <c r="S63" i="1"/>
  <c r="Y61" i="1" l="1"/>
  <c r="B62" i="1"/>
  <c r="A61" i="1"/>
  <c r="A61" i="4" s="1"/>
  <c r="Y60" i="1"/>
  <c r="A60" i="1"/>
  <c r="A60" i="4" s="1"/>
  <c r="S64" i="1"/>
  <c r="Y62" i="1" l="1"/>
  <c r="A62" i="1"/>
  <c r="A62" i="4" s="1"/>
  <c r="S65" i="1"/>
  <c r="B63" i="1" l="1"/>
  <c r="S66" i="1"/>
  <c r="Y63" i="1" l="1"/>
  <c r="B64" i="1"/>
  <c r="A63" i="1"/>
  <c r="A63" i="4" s="1"/>
  <c r="S67" i="1"/>
  <c r="Y64" i="1" l="1"/>
  <c r="B65" i="1"/>
  <c r="A64" i="1"/>
  <c r="A64" i="4" s="1"/>
  <c r="S68" i="1"/>
  <c r="Y65" i="1" l="1"/>
  <c r="A65" i="1"/>
  <c r="A65" i="4" s="1"/>
  <c r="B66" i="1"/>
  <c r="S69" i="1"/>
  <c r="Y66" i="1" l="1"/>
  <c r="A66" i="1"/>
  <c r="A66" i="4" s="1"/>
  <c r="B67" i="1"/>
  <c r="S70" i="1"/>
  <c r="S71" i="1" s="1"/>
  <c r="Y67" i="1" l="1"/>
  <c r="A67" i="1"/>
  <c r="A67" i="4" s="1"/>
  <c r="B68" i="1"/>
  <c r="Y68" i="1" l="1"/>
  <c r="A68" i="1"/>
  <c r="A68" i="4" s="1"/>
  <c r="B69" i="1"/>
  <c r="S72" i="1"/>
  <c r="Y69" i="1" l="1"/>
  <c r="B70" i="1"/>
  <c r="B71" i="1" s="1"/>
  <c r="A69" i="1"/>
  <c r="A69" i="4" s="1"/>
  <c r="S73" i="1"/>
  <c r="Y71" i="1" l="1"/>
  <c r="A71" i="1"/>
  <c r="A71" i="4" s="1"/>
  <c r="Y70" i="1"/>
  <c r="A70" i="1"/>
  <c r="A70" i="4" s="1"/>
  <c r="S74" i="1"/>
  <c r="S75" i="1" s="1"/>
  <c r="B72" i="1" l="1"/>
  <c r="Y72" i="1" l="1"/>
  <c r="B73" i="1"/>
  <c r="A72" i="1"/>
  <c r="A72" i="4" s="1"/>
  <c r="S76" i="1"/>
  <c r="Y73" i="1" l="1"/>
  <c r="A73" i="1"/>
  <c r="A73" i="4" s="1"/>
  <c r="B74" i="1"/>
  <c r="B75" i="1" s="1"/>
  <c r="S77" i="1"/>
  <c r="A75" i="1" l="1"/>
  <c r="A75" i="4" s="1"/>
  <c r="Y75" i="1"/>
  <c r="Y74" i="1"/>
  <c r="A74" i="1"/>
  <c r="A74" i="4" s="1"/>
  <c r="S78" i="1"/>
  <c r="B76" i="1" l="1"/>
  <c r="S79" i="1"/>
  <c r="Y76" i="1" l="1"/>
  <c r="A76" i="1"/>
  <c r="A76" i="4" s="1"/>
  <c r="B77" i="1"/>
  <c r="S80" i="1"/>
  <c r="Y77" i="1" l="1"/>
  <c r="A77" i="1"/>
  <c r="A77" i="4" s="1"/>
  <c r="B78" i="1"/>
  <c r="S81" i="1"/>
  <c r="S82" i="1" s="1"/>
  <c r="Y78" i="1" l="1"/>
  <c r="B79" i="1"/>
  <c r="A78" i="1"/>
  <c r="A78" i="4" s="1"/>
  <c r="Y79" i="1" l="1"/>
  <c r="A79" i="1"/>
  <c r="A79" i="4" s="1"/>
  <c r="B80" i="1"/>
  <c r="S83" i="1"/>
  <c r="Y80" i="1" l="1"/>
  <c r="A80" i="1"/>
  <c r="A80" i="4" s="1"/>
  <c r="B81" i="1"/>
  <c r="B82" i="1" s="1"/>
  <c r="S84" i="1"/>
  <c r="Y82" i="1" l="1"/>
  <c r="A82" i="1"/>
  <c r="A82" i="4" s="1"/>
  <c r="Y81" i="1"/>
  <c r="A81" i="1"/>
  <c r="A81" i="4" s="1"/>
  <c r="S85" i="1"/>
  <c r="B83" i="1" l="1"/>
  <c r="S86" i="1"/>
  <c r="Y83" i="1" l="1"/>
  <c r="A83" i="1"/>
  <c r="A83" i="4" s="1"/>
  <c r="B84" i="1"/>
  <c r="S87" i="1"/>
  <c r="Y84" i="1" l="1"/>
  <c r="B85" i="1"/>
  <c r="A84" i="1"/>
  <c r="A84" i="4" s="1"/>
  <c r="S88" i="1"/>
  <c r="Y85" i="1" l="1"/>
  <c r="B86" i="1"/>
  <c r="A85" i="1"/>
  <c r="A85" i="4" s="1"/>
  <c r="S89" i="1"/>
  <c r="Y86" i="1" l="1"/>
  <c r="A86" i="1"/>
  <c r="A86" i="4" s="1"/>
  <c r="B87" i="1"/>
  <c r="S90" i="1"/>
  <c r="Y87" i="1" l="1"/>
  <c r="A87" i="1"/>
  <c r="A87" i="4" s="1"/>
  <c r="B88" i="1"/>
  <c r="S91" i="1"/>
  <c r="Y88" i="1" l="1"/>
  <c r="B89" i="1"/>
  <c r="A88" i="1"/>
  <c r="A88" i="4" s="1"/>
  <c r="S92" i="1"/>
  <c r="Y89" i="1" l="1"/>
  <c r="A89" i="1"/>
  <c r="A89" i="4" s="1"/>
  <c r="B90" i="1"/>
  <c r="S93" i="1"/>
  <c r="Y90" i="1" l="1"/>
  <c r="A90" i="1"/>
  <c r="A90" i="4" s="1"/>
  <c r="B91" i="1"/>
  <c r="S94" i="1"/>
  <c r="Y91" i="1" l="1"/>
  <c r="B92" i="1"/>
  <c r="A91" i="1"/>
  <c r="A91" i="4" s="1"/>
  <c r="S95" i="1"/>
  <c r="Y92" i="1" l="1"/>
  <c r="B93" i="1"/>
  <c r="A92" i="1"/>
  <c r="A92" i="4" s="1"/>
  <c r="S96" i="1"/>
  <c r="E46" i="9" l="1"/>
  <c r="Y93" i="1"/>
  <c r="A93" i="1"/>
  <c r="A93" i="4" s="1"/>
  <c r="B94" i="1"/>
  <c r="S97" i="1"/>
  <c r="E47" i="9" l="1"/>
  <c r="Y94" i="1"/>
  <c r="A94" i="1"/>
  <c r="A94" i="4" s="1"/>
  <c r="B95" i="1"/>
  <c r="S98" i="1"/>
  <c r="E48" i="9" l="1"/>
  <c r="Y95" i="1"/>
  <c r="B96" i="1"/>
  <c r="A95" i="1"/>
  <c r="A95" i="4" s="1"/>
  <c r="S99" i="1"/>
  <c r="E49" i="9" l="1"/>
  <c r="Y96" i="1"/>
  <c r="B97" i="1"/>
  <c r="A96" i="1"/>
  <c r="A96" i="4" s="1"/>
  <c r="S100" i="1"/>
  <c r="E50" i="9" l="1"/>
  <c r="Y97" i="1"/>
  <c r="A97" i="1"/>
  <c r="A97" i="4" s="1"/>
  <c r="B98" i="1"/>
  <c r="S101" i="1"/>
  <c r="E51" i="9" l="1"/>
  <c r="Y98" i="1"/>
  <c r="B99" i="1"/>
  <c r="A98" i="1"/>
  <c r="A98" i="4" s="1"/>
  <c r="S102" i="1"/>
  <c r="Y99" i="1" l="1"/>
  <c r="B100" i="1"/>
  <c r="A99" i="1"/>
  <c r="A99" i="4" s="1"/>
  <c r="S103" i="1"/>
  <c r="Y100" i="1" l="1"/>
  <c r="A100" i="1"/>
  <c r="A100" i="4" s="1"/>
  <c r="B101" i="1"/>
  <c r="S104" i="1"/>
  <c r="Y101" i="1" l="1"/>
  <c r="A101" i="1"/>
  <c r="A101" i="4" s="1"/>
  <c r="B102" i="1"/>
  <c r="S105" i="1"/>
  <c r="S106" i="1" s="1"/>
  <c r="Y102" i="1" l="1"/>
  <c r="B103" i="1"/>
  <c r="A102" i="1"/>
  <c r="A102" i="4" s="1"/>
  <c r="Y103" i="1" l="1"/>
  <c r="A103" i="1"/>
  <c r="A103" i="4" s="1"/>
  <c r="B104" i="1"/>
  <c r="S107" i="1"/>
  <c r="Y104" i="1" l="1"/>
  <c r="A104" i="1"/>
  <c r="A104" i="4" s="1"/>
  <c r="B105" i="1"/>
  <c r="B106" i="1" s="1"/>
  <c r="S108" i="1"/>
  <c r="A106" i="1" l="1"/>
  <c r="A106" i="4" s="1"/>
  <c r="Y106" i="1"/>
  <c r="Y105" i="1"/>
  <c r="A105" i="1"/>
  <c r="A105" i="4" s="1"/>
  <c r="S109" i="1"/>
  <c r="B107" i="1" l="1"/>
  <c r="S110" i="1"/>
  <c r="Y107" i="1" l="1"/>
  <c r="A107" i="1"/>
  <c r="A107" i="4" s="1"/>
  <c r="B108" i="1"/>
  <c r="S111" i="1"/>
  <c r="Y108" i="1" l="1"/>
  <c r="B109" i="1"/>
  <c r="A108" i="1"/>
  <c r="A108" i="4" s="1"/>
  <c r="S112" i="1"/>
  <c r="Y109" i="1" l="1"/>
  <c r="A109" i="1"/>
  <c r="A109" i="4" s="1"/>
  <c r="B110" i="1"/>
  <c r="S113" i="1"/>
  <c r="Y110" i="1" l="1"/>
  <c r="A110" i="1"/>
  <c r="A110" i="4" s="1"/>
  <c r="B111" i="1"/>
  <c r="S114" i="1"/>
  <c r="Y111" i="1" l="1"/>
  <c r="B112" i="1"/>
  <c r="A111" i="1"/>
  <c r="A111" i="4" s="1"/>
  <c r="S115" i="1"/>
  <c r="Y112" i="1" l="1"/>
  <c r="A112" i="1"/>
  <c r="A112" i="4" s="1"/>
  <c r="B113" i="1"/>
  <c r="S116" i="1"/>
  <c r="Y113" i="1" l="1"/>
  <c r="A113" i="1"/>
  <c r="A113" i="4" s="1"/>
  <c r="B114" i="1"/>
  <c r="S117" i="1"/>
  <c r="S118" i="1" s="1"/>
  <c r="Y114" i="1" l="1"/>
  <c r="A114" i="1"/>
  <c r="A114" i="4" s="1"/>
  <c r="B115" i="1"/>
  <c r="Y115" i="1" l="1"/>
  <c r="A115" i="1"/>
  <c r="A115" i="4" s="1"/>
  <c r="B116" i="1"/>
  <c r="S119" i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Y116" i="1" l="1"/>
  <c r="A116" i="1"/>
  <c r="A116" i="4" s="1"/>
  <c r="B117" i="1"/>
  <c r="B118" i="1" s="1"/>
  <c r="A118" i="1" l="1"/>
  <c r="A118" i="4" s="1"/>
  <c r="Y118" i="1"/>
  <c r="Y117" i="1"/>
  <c r="A117" i="1"/>
  <c r="A117" i="4" s="1"/>
  <c r="Z119" i="1"/>
  <c r="P119" i="1"/>
  <c r="B119" i="1" l="1"/>
  <c r="B120" i="1" s="1"/>
  <c r="Y120" i="1" l="1"/>
  <c r="A120" i="1"/>
  <c r="A120" i="4" s="1"/>
  <c r="B121" i="1"/>
  <c r="Y119" i="1"/>
  <c r="A119" i="1"/>
  <c r="A119" i="4" s="1"/>
  <c r="B122" i="1" l="1"/>
  <c r="A121" i="1"/>
  <c r="A121" i="4" s="1"/>
  <c r="Y121" i="1"/>
  <c r="S133" i="1"/>
  <c r="B123" i="1" l="1"/>
  <c r="Y122" i="1"/>
  <c r="A122" i="1"/>
  <c r="A122" i="4" s="1"/>
  <c r="S134" i="1"/>
  <c r="Y123" i="1" l="1"/>
  <c r="B124" i="1"/>
  <c r="A123" i="1"/>
  <c r="A123" i="4" s="1"/>
  <c r="S135" i="1"/>
  <c r="A124" i="1" l="1"/>
  <c r="A124" i="4" s="1"/>
  <c r="B125" i="1"/>
  <c r="Y124" i="1"/>
  <c r="S136" i="1"/>
  <c r="Y125" i="1" l="1"/>
  <c r="B126" i="1"/>
  <c r="A125" i="1"/>
  <c r="A125" i="4" s="1"/>
  <c r="S137" i="1"/>
  <c r="Y126" i="1" l="1"/>
  <c r="B127" i="1"/>
  <c r="A126" i="1"/>
  <c r="A126" i="4" s="1"/>
  <c r="S138" i="1"/>
  <c r="A127" i="1" l="1"/>
  <c r="A127" i="4" s="1"/>
  <c r="B128" i="1"/>
  <c r="Y127" i="1"/>
  <c r="S139" i="1"/>
  <c r="Y128" i="1" l="1"/>
  <c r="B129" i="1"/>
  <c r="A128" i="1"/>
  <c r="A128" i="4" s="1"/>
  <c r="S140" i="1"/>
  <c r="Y129" i="1" l="1"/>
  <c r="B130" i="1"/>
  <c r="A129" i="1"/>
  <c r="A129" i="4" s="1"/>
  <c r="S141" i="1"/>
  <c r="A130" i="1" l="1"/>
  <c r="A130" i="4" s="1"/>
  <c r="B131" i="1"/>
  <c r="Y130" i="1"/>
  <c r="S142" i="1"/>
  <c r="B132" i="1" l="1"/>
  <c r="Y131" i="1"/>
  <c r="A131" i="1"/>
  <c r="A131" i="4" s="1"/>
  <c r="S143" i="1"/>
  <c r="A132" i="1" l="1"/>
  <c r="A132" i="4" s="1"/>
  <c r="Y132" i="1"/>
  <c r="B133" i="1"/>
  <c r="S144" i="1"/>
  <c r="B134" i="1" l="1"/>
  <c r="Y133" i="1"/>
  <c r="A133" i="1"/>
  <c r="A133" i="4" s="1"/>
  <c r="S145" i="1"/>
  <c r="A134" i="1" l="1"/>
  <c r="A134" i="4" s="1"/>
  <c r="B135" i="1"/>
  <c r="Y134" i="1"/>
  <c r="S146" i="1"/>
  <c r="Y135" i="1" l="1"/>
  <c r="B136" i="1"/>
  <c r="A135" i="1"/>
  <c r="A135" i="4" s="1"/>
  <c r="S147" i="1"/>
  <c r="Y136" i="1" l="1"/>
  <c r="A136" i="1"/>
  <c r="A136" i="4" s="1"/>
  <c r="B137" i="1"/>
  <c r="S148" i="1"/>
  <c r="B138" i="1" l="1"/>
  <c r="Y137" i="1"/>
  <c r="A137" i="1"/>
  <c r="A137" i="4" s="1"/>
  <c r="S149" i="1"/>
  <c r="Y138" i="1" l="1"/>
  <c r="A138" i="1"/>
  <c r="A138" i="4" s="1"/>
  <c r="B139" i="1"/>
  <c r="S150" i="1"/>
  <c r="A139" i="1" l="1"/>
  <c r="A139" i="4" s="1"/>
  <c r="Y139" i="1"/>
  <c r="B140" i="1"/>
  <c r="S151" i="1"/>
  <c r="B141" i="1" l="1"/>
  <c r="Y140" i="1"/>
  <c r="A140" i="1"/>
  <c r="A140" i="4" s="1"/>
  <c r="S152" i="1"/>
  <c r="Y141" i="1" l="1"/>
  <c r="B142" i="1"/>
  <c r="A141" i="1"/>
  <c r="A141" i="4" s="1"/>
  <c r="S153" i="1"/>
  <c r="A142" i="1" l="1"/>
  <c r="A142" i="4" s="1"/>
  <c r="Y142" i="1"/>
  <c r="B143" i="1"/>
  <c r="S154" i="1"/>
  <c r="Y143" i="1" l="1"/>
  <c r="B144" i="1"/>
  <c r="A143" i="1"/>
  <c r="A143" i="4" s="1"/>
  <c r="S155" i="1"/>
  <c r="A144" i="1" l="1"/>
  <c r="A144" i="4" s="1"/>
  <c r="B145" i="1"/>
  <c r="Y144" i="1"/>
  <c r="S156" i="1"/>
  <c r="A145" i="1" l="1"/>
  <c r="A145" i="4" s="1"/>
  <c r="B146" i="1"/>
  <c r="Y145" i="1"/>
  <c r="S157" i="1"/>
  <c r="Y146" i="1" l="1"/>
  <c r="B147" i="1"/>
  <c r="A146" i="1"/>
  <c r="A146" i="4" s="1"/>
  <c r="S158" i="1"/>
  <c r="Y147" i="1" l="1"/>
  <c r="A147" i="1"/>
  <c r="A147" i="4" s="1"/>
  <c r="B148" i="1"/>
  <c r="S159" i="1"/>
  <c r="A148" i="1" l="1"/>
  <c r="A148" i="4" s="1"/>
  <c r="B149" i="1"/>
  <c r="Y148" i="1"/>
  <c r="S160" i="1"/>
  <c r="A149" i="1" l="1"/>
  <c r="A149" i="4" s="1"/>
  <c r="B150" i="1"/>
  <c r="Y149" i="1"/>
  <c r="S161" i="1"/>
  <c r="Y150" i="1" l="1"/>
  <c r="A150" i="1"/>
  <c r="A150" i="4" s="1"/>
  <c r="B151" i="1"/>
  <c r="S162" i="1"/>
  <c r="B152" i="1" l="1"/>
  <c r="Y151" i="1"/>
  <c r="A151" i="1"/>
  <c r="A151" i="4" s="1"/>
  <c r="S163" i="1"/>
  <c r="Y152" i="1" l="1"/>
  <c r="B153" i="1"/>
  <c r="A152" i="1"/>
  <c r="A152" i="4" s="1"/>
  <c r="S164" i="1"/>
  <c r="A153" i="1" l="1"/>
  <c r="A153" i="4" s="1"/>
  <c r="B154" i="1"/>
  <c r="Y153" i="1"/>
  <c r="S165" i="1"/>
  <c r="Y154" i="1" l="1"/>
  <c r="A154" i="1"/>
  <c r="A154" i="4" s="1"/>
  <c r="B155" i="1"/>
  <c r="S166" i="1"/>
  <c r="Y155" i="1" l="1"/>
  <c r="A155" i="1"/>
  <c r="A155" i="4" s="1"/>
  <c r="B156" i="1"/>
  <c r="S167" i="1"/>
  <c r="Y156" i="1" l="1"/>
  <c r="A156" i="1"/>
  <c r="A156" i="4" s="1"/>
  <c r="B157" i="1"/>
  <c r="S168" i="1"/>
  <c r="A157" i="1" l="1"/>
  <c r="A157" i="4" s="1"/>
  <c r="Y157" i="1"/>
  <c r="B158" i="1"/>
  <c r="S169" i="1"/>
  <c r="Y158" i="1" l="1"/>
  <c r="B159" i="1"/>
  <c r="A158" i="1"/>
  <c r="A158" i="4" s="1"/>
  <c r="S170" i="1"/>
  <c r="A159" i="1" l="1"/>
  <c r="A159" i="4" s="1"/>
  <c r="Y159" i="1"/>
  <c r="B160" i="1"/>
  <c r="S171" i="1"/>
  <c r="A160" i="1" l="1"/>
  <c r="A160" i="4" s="1"/>
  <c r="B161" i="1"/>
  <c r="Y160" i="1"/>
  <c r="S172" i="1"/>
  <c r="Y161" i="1" l="1"/>
  <c r="B162" i="1"/>
  <c r="A161" i="1"/>
  <c r="A161" i="4" s="1"/>
  <c r="S173" i="1"/>
  <c r="Y162" i="1" l="1"/>
  <c r="B163" i="1"/>
  <c r="A162" i="1"/>
  <c r="A162" i="4" s="1"/>
  <c r="S174" i="1"/>
  <c r="Y163" i="1" l="1"/>
  <c r="A163" i="1"/>
  <c r="A163" i="4" s="1"/>
  <c r="B164" i="1"/>
  <c r="S175" i="1"/>
  <c r="Y164" i="1" l="1"/>
  <c r="A164" i="1"/>
  <c r="A164" i="4" s="1"/>
  <c r="B165" i="1"/>
  <c r="S176" i="1"/>
  <c r="Y165" i="1" l="1"/>
  <c r="B166" i="1"/>
  <c r="A165" i="1"/>
  <c r="A165" i="4" s="1"/>
  <c r="S177" i="1"/>
  <c r="A166" i="1" l="1"/>
  <c r="A166" i="4" s="1"/>
  <c r="B167" i="1"/>
  <c r="Y166" i="1"/>
  <c r="S178" i="1"/>
  <c r="Y167" i="1" l="1"/>
  <c r="A167" i="1"/>
  <c r="A167" i="4" s="1"/>
  <c r="B168" i="1"/>
  <c r="S179" i="1"/>
  <c r="Y168" i="1" l="1"/>
  <c r="B169" i="1"/>
  <c r="A168" i="1"/>
  <c r="A168" i="4" s="1"/>
  <c r="S180" i="1"/>
  <c r="B170" i="1" l="1"/>
  <c r="Y169" i="1"/>
  <c r="A169" i="1"/>
  <c r="A169" i="4" s="1"/>
  <c r="S181" i="1"/>
  <c r="A170" i="1" l="1"/>
  <c r="A170" i="4" s="1"/>
  <c r="B171" i="1"/>
  <c r="Y170" i="1"/>
  <c r="S182" i="1"/>
  <c r="Y171" i="1" l="1"/>
  <c r="B172" i="1"/>
  <c r="A171" i="1"/>
  <c r="A171" i="4" s="1"/>
  <c r="S183" i="1"/>
  <c r="Y172" i="1" l="1"/>
  <c r="B173" i="1"/>
  <c r="A172" i="1"/>
  <c r="A172" i="4" s="1"/>
  <c r="S184" i="1"/>
  <c r="A173" i="1" l="1"/>
  <c r="A173" i="4" s="1"/>
  <c r="B174" i="1"/>
  <c r="Y173" i="1"/>
  <c r="S185" i="1"/>
  <c r="Y174" i="1" l="1"/>
  <c r="B175" i="1"/>
  <c r="A174" i="1"/>
  <c r="A174" i="4" s="1"/>
  <c r="S186" i="1"/>
  <c r="B176" i="1" l="1"/>
  <c r="Y175" i="1"/>
  <c r="A175" i="1"/>
  <c r="A175" i="4" s="1"/>
  <c r="S187" i="1"/>
  <c r="A176" i="1" l="1"/>
  <c r="A176" i="4" s="1"/>
  <c r="B177" i="1"/>
  <c r="Y176" i="1"/>
  <c r="S188" i="1"/>
  <c r="B178" i="1" l="1"/>
  <c r="Y177" i="1"/>
  <c r="A177" i="1"/>
  <c r="A177" i="4" s="1"/>
  <c r="S189" i="1"/>
  <c r="Y178" i="1" l="1"/>
  <c r="A178" i="1"/>
  <c r="A178" i="4" s="1"/>
  <c r="B179" i="1"/>
  <c r="S190" i="1"/>
  <c r="A179" i="1" l="1"/>
  <c r="A179" i="4" s="1"/>
  <c r="B180" i="1"/>
  <c r="Y179" i="1"/>
  <c r="S191" i="1"/>
  <c r="B181" i="1" l="1"/>
  <c r="Y180" i="1"/>
  <c r="A180" i="1"/>
  <c r="A180" i="4" s="1"/>
  <c r="S192" i="1"/>
  <c r="Y181" i="1" l="1"/>
  <c r="B182" i="1"/>
  <c r="A181" i="1"/>
  <c r="A181" i="4" s="1"/>
  <c r="S193" i="1"/>
  <c r="A182" i="1" l="1"/>
  <c r="A182" i="4" s="1"/>
  <c r="B183" i="1"/>
  <c r="Y182" i="1"/>
  <c r="S194" i="1"/>
  <c r="Y183" i="1" l="1"/>
  <c r="B184" i="1"/>
  <c r="A183" i="1"/>
  <c r="A183" i="4" s="1"/>
  <c r="S195" i="1"/>
  <c r="Y184" i="1" l="1"/>
  <c r="A184" i="1"/>
  <c r="A184" i="4" s="1"/>
  <c r="B185" i="1"/>
  <c r="S196" i="1"/>
  <c r="Y185" i="1" l="1"/>
  <c r="A185" i="1"/>
  <c r="A185" i="4" s="1"/>
  <c r="B186" i="1"/>
  <c r="S197" i="1"/>
  <c r="Y186" i="1" l="1"/>
  <c r="A186" i="1"/>
  <c r="A186" i="4" s="1"/>
  <c r="B187" i="1"/>
  <c r="S198" i="1"/>
  <c r="A187" i="1" l="1"/>
  <c r="A187" i="4" s="1"/>
  <c r="Y187" i="1"/>
  <c r="B188" i="1"/>
  <c r="S199" i="1"/>
  <c r="A188" i="1" l="1"/>
  <c r="A188" i="4" s="1"/>
  <c r="B189" i="1"/>
  <c r="Y188" i="1"/>
  <c r="S200" i="1"/>
  <c r="Y189" i="1" l="1"/>
  <c r="A189" i="1"/>
  <c r="A189" i="4" s="1"/>
  <c r="B190" i="1"/>
  <c r="S201" i="1"/>
  <c r="Y190" i="1" l="1"/>
  <c r="A190" i="1"/>
  <c r="A190" i="4" s="1"/>
  <c r="B191" i="1"/>
  <c r="S202" i="1"/>
  <c r="A191" i="1" l="1"/>
  <c r="A191" i="4" s="1"/>
  <c r="Y191" i="1"/>
  <c r="B192" i="1"/>
  <c r="S203" i="1"/>
  <c r="Y192" i="1" l="1"/>
  <c r="A192" i="1"/>
  <c r="A192" i="4" s="1"/>
  <c r="B193" i="1"/>
  <c r="S204" i="1"/>
  <c r="Y193" i="1" l="1"/>
  <c r="A193" i="1"/>
  <c r="A193" i="4" s="1"/>
  <c r="B194" i="1"/>
  <c r="S205" i="1"/>
  <c r="A194" i="1" l="1"/>
  <c r="A194" i="4" s="1"/>
  <c r="Y194" i="1"/>
  <c r="B195" i="1"/>
  <c r="S206" i="1"/>
  <c r="Y195" i="1" l="1"/>
  <c r="A195" i="1"/>
  <c r="A195" i="4" s="1"/>
  <c r="B196" i="1"/>
  <c r="S207" i="1"/>
  <c r="A196" i="1" l="1"/>
  <c r="A196" i="4" s="1"/>
  <c r="Y196" i="1"/>
  <c r="B197" i="1"/>
  <c r="S208" i="1"/>
  <c r="Y197" i="1" l="1"/>
  <c r="B198" i="1"/>
  <c r="A197" i="1"/>
  <c r="A197" i="4" s="1"/>
  <c r="S209" i="1"/>
  <c r="A198" i="1" l="1"/>
  <c r="A198" i="4" s="1"/>
  <c r="Y198" i="1"/>
  <c r="B199" i="1"/>
  <c r="S210" i="1"/>
  <c r="Y199" i="1" l="1"/>
  <c r="A199" i="1"/>
  <c r="A199" i="4" s="1"/>
  <c r="B200" i="1"/>
  <c r="S211" i="1"/>
  <c r="A200" i="1" l="1"/>
  <c r="A200" i="4" s="1"/>
  <c r="Y200" i="1"/>
  <c r="B201" i="1"/>
  <c r="S212" i="1"/>
  <c r="A201" i="1" l="1"/>
  <c r="A201" i="4" s="1"/>
  <c r="Y201" i="1"/>
  <c r="B202" i="1"/>
  <c r="S213" i="1"/>
  <c r="Y202" i="1" l="1"/>
  <c r="B203" i="1"/>
  <c r="A202" i="1"/>
  <c r="A202" i="4" s="1"/>
  <c r="S214" i="1"/>
  <c r="Y203" i="1" l="1"/>
  <c r="A203" i="1"/>
  <c r="A203" i="4" s="1"/>
  <c r="B204" i="1"/>
  <c r="S215" i="1"/>
  <c r="Y204" i="1" l="1"/>
  <c r="B205" i="1"/>
  <c r="A204" i="1"/>
  <c r="A204" i="4" s="1"/>
  <c r="S216" i="1"/>
  <c r="A205" i="1" l="1"/>
  <c r="A205" i="4" s="1"/>
  <c r="Y205" i="1"/>
  <c r="B206" i="1"/>
  <c r="S217" i="1"/>
  <c r="Y206" i="1" l="1"/>
  <c r="B207" i="1"/>
  <c r="A206" i="1"/>
  <c r="A206" i="4" s="1"/>
  <c r="Z217" i="1"/>
  <c r="S218" i="1"/>
  <c r="Y207" i="1" l="1"/>
  <c r="A207" i="1"/>
  <c r="A207" i="4" s="1"/>
  <c r="B208" i="1"/>
  <c r="P217" i="1"/>
  <c r="Z218" i="1"/>
  <c r="S219" i="1"/>
  <c r="Y208" i="1" l="1"/>
  <c r="A208" i="1"/>
  <c r="A208" i="4" s="1"/>
  <c r="B209" i="1"/>
  <c r="Z219" i="1"/>
  <c r="P218" i="1"/>
  <c r="S220" i="1"/>
  <c r="Y209" i="1" l="1"/>
  <c r="B210" i="1"/>
  <c r="A209" i="1"/>
  <c r="A209" i="4" s="1"/>
  <c r="P219" i="1"/>
  <c r="Z220" i="1"/>
  <c r="S221" i="1"/>
  <c r="A210" i="1" l="1"/>
  <c r="A210" i="4" s="1"/>
  <c r="B211" i="1"/>
  <c r="Y210" i="1"/>
  <c r="P220" i="1"/>
  <c r="S222" i="1"/>
  <c r="Y211" i="1" l="1"/>
  <c r="A211" i="1"/>
  <c r="A211" i="4" s="1"/>
  <c r="B212" i="1"/>
  <c r="Z221" i="1"/>
  <c r="P221" i="1"/>
  <c r="Z222" i="1"/>
  <c r="S223" i="1"/>
  <c r="Y212" i="1" l="1"/>
  <c r="A212" i="1"/>
  <c r="A212" i="4" s="1"/>
  <c r="B213" i="1"/>
  <c r="P222" i="1"/>
  <c r="P223" i="1"/>
  <c r="S224" i="1"/>
  <c r="Y213" i="1" l="1"/>
  <c r="A213" i="1"/>
  <c r="A213" i="4" s="1"/>
  <c r="B214" i="1"/>
  <c r="Z223" i="1"/>
  <c r="Z224" i="1"/>
  <c r="S225" i="1"/>
  <c r="A214" i="1" l="1"/>
  <c r="A214" i="4" s="1"/>
  <c r="Y214" i="1"/>
  <c r="B215" i="1"/>
  <c r="P224" i="1"/>
  <c r="Z225" i="1"/>
  <c r="S226" i="1"/>
  <c r="Y215" i="1" l="1"/>
  <c r="B216" i="1"/>
  <c r="A215" i="1"/>
  <c r="A215" i="4" s="1"/>
  <c r="P225" i="1"/>
  <c r="Z226" i="1"/>
  <c r="S227" i="1"/>
  <c r="Y216" i="1" l="1"/>
  <c r="A216" i="1"/>
  <c r="A216" i="4" s="1"/>
  <c r="B217" i="1"/>
  <c r="P226" i="1"/>
  <c r="S228" i="1"/>
  <c r="A217" i="1" l="1"/>
  <c r="A217" i="4" s="1"/>
  <c r="Y217" i="1"/>
  <c r="B218" i="1"/>
  <c r="Z227" i="1"/>
  <c r="P227" i="1"/>
  <c r="Z228" i="1"/>
  <c r="S229" i="1"/>
  <c r="Y218" i="1" l="1"/>
  <c r="B219" i="1"/>
  <c r="A218" i="1"/>
  <c r="A218" i="4" s="1"/>
  <c r="P228" i="1"/>
  <c r="S230" i="1"/>
  <c r="Y219" i="1" l="1"/>
  <c r="A219" i="1"/>
  <c r="A219" i="4" s="1"/>
  <c r="B220" i="1"/>
  <c r="S231" i="1"/>
  <c r="Y220" i="1" l="1"/>
  <c r="A220" i="1"/>
  <c r="A220" i="4" s="1"/>
  <c r="B221" i="1"/>
  <c r="S232" i="1"/>
  <c r="A221" i="1" l="1"/>
  <c r="A221" i="4" s="1"/>
  <c r="Y221" i="1"/>
  <c r="B222" i="1"/>
  <c r="S233" i="1"/>
  <c r="Y222" i="1" l="1"/>
  <c r="B223" i="1"/>
  <c r="A222" i="1"/>
  <c r="A222" i="4" s="1"/>
  <c r="B21" i="7"/>
  <c r="D21" i="7" s="1"/>
  <c r="B17" i="7"/>
  <c r="D17" i="7" s="1"/>
  <c r="B20" i="7"/>
  <c r="D20" i="7" s="1"/>
  <c r="B18" i="7"/>
  <c r="D18" i="7" s="1"/>
  <c r="B19" i="7"/>
  <c r="D19" i="7" s="1"/>
  <c r="B22" i="7"/>
  <c r="D22" i="7" s="1"/>
  <c r="S234" i="1"/>
  <c r="A223" i="1" l="1"/>
  <c r="A223" i="4" s="1"/>
  <c r="Y223" i="1"/>
  <c r="B224" i="1"/>
  <c r="S235" i="1"/>
  <c r="Y224" i="1" l="1"/>
  <c r="A224" i="1"/>
  <c r="A224" i="4" s="1"/>
  <c r="B225" i="1"/>
  <c r="S236" i="1"/>
  <c r="Y225" i="1" l="1"/>
  <c r="B226" i="1"/>
  <c r="A225" i="1"/>
  <c r="A225" i="4" s="1"/>
  <c r="S237" i="1"/>
  <c r="A226" i="1" l="1"/>
  <c r="A226" i="4" s="1"/>
  <c r="Y226" i="1"/>
  <c r="B227" i="1"/>
  <c r="S238" i="1"/>
  <c r="Y227" i="1" l="1"/>
  <c r="A227" i="1"/>
  <c r="A227" i="4" s="1"/>
  <c r="B228" i="1"/>
  <c r="S239" i="1"/>
  <c r="Y228" i="1" l="1"/>
  <c r="A228" i="1"/>
  <c r="A228" i="4" s="1"/>
  <c r="B229" i="1"/>
  <c r="S240" i="1"/>
  <c r="Y229" i="1" l="1"/>
  <c r="A229" i="1"/>
  <c r="A229" i="4" s="1"/>
  <c r="B230" i="1"/>
  <c r="S241" i="1"/>
  <c r="Y230" i="1" l="1"/>
  <c r="A230" i="1"/>
  <c r="A230" i="4" s="1"/>
  <c r="B231" i="1"/>
  <c r="S242" i="1"/>
  <c r="Y231" i="1" l="1"/>
  <c r="B232" i="1"/>
  <c r="A231" i="1"/>
  <c r="A231" i="4" s="1"/>
  <c r="S243" i="1"/>
  <c r="Y232" i="1" l="1"/>
  <c r="A232" i="1"/>
  <c r="A232" i="4" s="1"/>
  <c r="B233" i="1"/>
  <c r="S244" i="1"/>
  <c r="Y233" i="1" l="1"/>
  <c r="A233" i="1"/>
  <c r="A233" i="4" s="1"/>
  <c r="B234" i="1"/>
  <c r="S245" i="1"/>
  <c r="A234" i="1" l="1"/>
  <c r="A234" i="4" s="1"/>
  <c r="B235" i="1"/>
  <c r="Y234" i="1"/>
  <c r="S246" i="1"/>
  <c r="B236" i="1" l="1"/>
  <c r="A235" i="1"/>
  <c r="A235" i="4" s="1"/>
  <c r="Y235" i="1"/>
  <c r="S247" i="1"/>
  <c r="B237" i="1" l="1"/>
  <c r="A236" i="1"/>
  <c r="A236" i="4" s="1"/>
  <c r="Y236" i="1"/>
  <c r="S248" i="1"/>
  <c r="A237" i="1" l="1"/>
  <c r="A237" i="4" s="1"/>
  <c r="Y237" i="1"/>
  <c r="B238" i="1"/>
  <c r="S249" i="1"/>
  <c r="Y238" i="1" l="1"/>
  <c r="B239" i="1"/>
  <c r="A238" i="1"/>
  <c r="A238" i="4" s="1"/>
  <c r="S250" i="1"/>
  <c r="A239" i="1" l="1"/>
  <c r="A239" i="4" s="1"/>
  <c r="Y239" i="1"/>
  <c r="B240" i="1"/>
  <c r="S251" i="1"/>
  <c r="A240" i="1" l="1"/>
  <c r="A240" i="4" s="1"/>
  <c r="B241" i="1"/>
  <c r="Y240" i="1"/>
  <c r="S252" i="1"/>
  <c r="A241" i="1" l="1"/>
  <c r="A241" i="4" s="1"/>
  <c r="B242" i="1"/>
  <c r="Y241" i="1"/>
  <c r="S253" i="1"/>
  <c r="B243" i="1" l="1"/>
  <c r="A242" i="1"/>
  <c r="A242" i="4" s="1"/>
  <c r="Y242" i="1"/>
  <c r="S254" i="1"/>
  <c r="A243" i="1" l="1"/>
  <c r="A243" i="4" s="1"/>
  <c r="B244" i="1"/>
  <c r="Y243" i="1"/>
  <c r="S255" i="1"/>
  <c r="A244" i="1" l="1"/>
  <c r="A244" i="4" s="1"/>
  <c r="Y244" i="1"/>
  <c r="B245" i="1"/>
  <c r="S256" i="1"/>
  <c r="A245" i="1" l="1"/>
  <c r="A245" i="4" s="1"/>
  <c r="Y245" i="1"/>
  <c r="B246" i="1"/>
  <c r="S257" i="1"/>
  <c r="A246" i="1" l="1"/>
  <c r="A246" i="4" s="1"/>
  <c r="Y246" i="1"/>
  <c r="B247" i="1"/>
  <c r="S258" i="1"/>
  <c r="A247" i="1" l="1"/>
  <c r="A247" i="4" s="1"/>
  <c r="Y247" i="1"/>
  <c r="B248" i="1"/>
  <c r="S259" i="1"/>
  <c r="Y248" i="1" l="1"/>
  <c r="A248" i="1"/>
  <c r="A248" i="4" s="1"/>
  <c r="B249" i="1"/>
  <c r="S260" i="1"/>
  <c r="Y249" i="1" l="1"/>
  <c r="A249" i="1"/>
  <c r="A249" i="4" s="1"/>
  <c r="B250" i="1"/>
  <c r="S261" i="1"/>
  <c r="A250" i="1" l="1"/>
  <c r="A250" i="4" s="1"/>
  <c r="B251" i="1"/>
  <c r="Y250" i="1"/>
  <c r="S262" i="1"/>
  <c r="A251" i="1" l="1"/>
  <c r="A251" i="4" s="1"/>
  <c r="Y251" i="1"/>
  <c r="B252" i="1"/>
  <c r="S263" i="1"/>
  <c r="Y252" i="1" l="1"/>
  <c r="A252" i="1"/>
  <c r="A252" i="4" s="1"/>
  <c r="B253" i="1"/>
  <c r="S264" i="1"/>
  <c r="A253" i="1" l="1"/>
  <c r="A253" i="4" s="1"/>
  <c r="Y253" i="1"/>
  <c r="B254" i="1"/>
  <c r="S265" i="1"/>
  <c r="Y254" i="1" l="1"/>
  <c r="A254" i="1"/>
  <c r="A254" i="4" s="1"/>
  <c r="B255" i="1"/>
  <c r="S266" i="1"/>
  <c r="A255" i="1" l="1"/>
  <c r="A255" i="4" s="1"/>
  <c r="B256" i="1"/>
  <c r="Y255" i="1"/>
  <c r="S267" i="1"/>
  <c r="B257" i="1" l="1"/>
  <c r="Y256" i="1"/>
  <c r="A256" i="1"/>
  <c r="A256" i="4" s="1"/>
  <c r="S268" i="1"/>
  <c r="A257" i="1" l="1"/>
  <c r="A257" i="4" s="1"/>
  <c r="B258" i="1"/>
  <c r="Y257" i="1"/>
  <c r="S269" i="1"/>
  <c r="A258" i="1" l="1"/>
  <c r="A258" i="4" s="1"/>
  <c r="Y258" i="1"/>
  <c r="B259" i="1"/>
  <c r="S270" i="1"/>
  <c r="A259" i="1" l="1"/>
  <c r="A259" i="4" s="1"/>
  <c r="Y259" i="1"/>
  <c r="B260" i="1"/>
  <c r="S271" i="1"/>
  <c r="Y260" i="1" l="1"/>
  <c r="A260" i="1"/>
  <c r="A260" i="4" s="1"/>
  <c r="B261" i="1"/>
  <c r="S272" i="1"/>
  <c r="A261" i="1" l="1"/>
  <c r="A261" i="4" s="1"/>
  <c r="Y261" i="1"/>
  <c r="B262" i="1"/>
  <c r="S273" i="1"/>
  <c r="B263" i="1" l="1"/>
  <c r="A262" i="1"/>
  <c r="A262" i="4" s="1"/>
  <c r="Y262" i="1"/>
  <c r="S274" i="1"/>
  <c r="A263" i="1" l="1"/>
  <c r="A263" i="4" s="1"/>
  <c r="B264" i="1"/>
  <c r="Y263" i="1"/>
  <c r="S275" i="1"/>
  <c r="B265" i="1" l="1"/>
  <c r="A264" i="1"/>
  <c r="A264" i="4" s="1"/>
  <c r="Y264" i="1"/>
  <c r="S276" i="1"/>
  <c r="A265" i="1" l="1"/>
  <c r="A265" i="4" s="1"/>
  <c r="Y265" i="1"/>
  <c r="B266" i="1"/>
  <c r="S277" i="1"/>
  <c r="A266" i="1" l="1"/>
  <c r="A266" i="4" s="1"/>
  <c r="B267" i="1"/>
  <c r="Y266" i="1"/>
  <c r="S278" i="1"/>
  <c r="Y267" i="1" l="1"/>
  <c r="A267" i="1"/>
  <c r="A267" i="4" s="1"/>
  <c r="B268" i="1"/>
  <c r="S279" i="1"/>
  <c r="Y268" i="1" l="1"/>
  <c r="A268" i="1"/>
  <c r="A268" i="4" s="1"/>
  <c r="B269" i="1"/>
  <c r="S280" i="1"/>
  <c r="A269" i="1" l="1"/>
  <c r="A269" i="4" s="1"/>
  <c r="B270" i="1"/>
  <c r="Y269" i="1"/>
  <c r="S281" i="1"/>
  <c r="A270" i="1" l="1"/>
  <c r="A270" i="4" s="1"/>
  <c r="Y270" i="1"/>
  <c r="B271" i="1"/>
  <c r="S282" i="1"/>
  <c r="A271" i="1" l="1"/>
  <c r="A271" i="4" s="1"/>
  <c r="Y271" i="1"/>
  <c r="B272" i="1"/>
  <c r="S283" i="1"/>
  <c r="B273" i="1" l="1"/>
  <c r="A272" i="1"/>
  <c r="A272" i="4" s="1"/>
  <c r="Y272" i="1"/>
  <c r="S284" i="1"/>
  <c r="B274" i="1" l="1"/>
  <c r="A273" i="1"/>
  <c r="A273" i="4" s="1"/>
  <c r="Y273" i="1"/>
  <c r="S285" i="1"/>
  <c r="Y274" i="1" l="1"/>
  <c r="A274" i="1"/>
  <c r="A274" i="4" s="1"/>
  <c r="B275" i="1"/>
  <c r="S286" i="1"/>
  <c r="Y275" i="1" l="1"/>
  <c r="B276" i="1"/>
  <c r="A275" i="1"/>
  <c r="A275" i="4" s="1"/>
  <c r="S287" i="1"/>
  <c r="A276" i="1" l="1"/>
  <c r="A276" i="4" s="1"/>
  <c r="B277" i="1"/>
  <c r="Y276" i="1"/>
  <c r="S288" i="1"/>
  <c r="A277" i="1" l="1"/>
  <c r="A277" i="4" s="1"/>
  <c r="B278" i="1"/>
  <c r="Y277" i="1"/>
  <c r="S289" i="1"/>
  <c r="A278" i="1" l="1"/>
  <c r="A278" i="4" s="1"/>
  <c r="Y278" i="1"/>
  <c r="B279" i="1"/>
  <c r="S290" i="1"/>
  <c r="A279" i="1" l="1"/>
  <c r="A279" i="4" s="1"/>
  <c r="Y279" i="1"/>
  <c r="B280" i="1"/>
  <c r="S291" i="1"/>
  <c r="A280" i="1" l="1"/>
  <c r="A280" i="4" s="1"/>
  <c r="Y280" i="1"/>
  <c r="B281" i="1"/>
  <c r="S292" i="1"/>
  <c r="Y281" i="1" l="1"/>
  <c r="A281" i="1"/>
  <c r="A281" i="4" s="1"/>
  <c r="B282" i="1"/>
  <c r="S293" i="1"/>
  <c r="A282" i="1" l="1"/>
  <c r="A282" i="4" s="1"/>
  <c r="B283" i="1"/>
  <c r="Y282" i="1"/>
  <c r="S294" i="1"/>
  <c r="Y283" i="1" l="1"/>
  <c r="A283" i="1"/>
  <c r="A283" i="4" s="1"/>
  <c r="B284" i="1"/>
  <c r="S295" i="1"/>
  <c r="Y284" i="1" l="1"/>
  <c r="A284" i="1"/>
  <c r="A284" i="4" s="1"/>
  <c r="B285" i="1"/>
  <c r="S296" i="1"/>
  <c r="Y285" i="1" l="1"/>
  <c r="A285" i="1"/>
  <c r="A285" i="4" s="1"/>
  <c r="B286" i="1"/>
  <c r="S297" i="1"/>
  <c r="Y286" i="1" l="1"/>
  <c r="A286" i="1"/>
  <c r="A286" i="4" s="1"/>
  <c r="B287" i="1"/>
  <c r="S298" i="1"/>
  <c r="Y287" i="1" l="1"/>
  <c r="A287" i="1"/>
  <c r="A287" i="4" s="1"/>
  <c r="B288" i="1"/>
  <c r="S299" i="1"/>
  <c r="A288" i="1" l="1"/>
  <c r="A288" i="4" s="1"/>
  <c r="Y288" i="1"/>
  <c r="B289" i="1"/>
  <c r="S300" i="1"/>
  <c r="A289" i="1" l="1"/>
  <c r="A289" i="4" s="1"/>
  <c r="Y289" i="1"/>
  <c r="B290" i="1"/>
  <c r="S301" i="1"/>
  <c r="A290" i="1" l="1"/>
  <c r="A290" i="4" s="1"/>
  <c r="Y290" i="1"/>
  <c r="B291" i="1"/>
  <c r="S302" i="1"/>
  <c r="Y291" i="1" l="1"/>
  <c r="A291" i="1"/>
  <c r="A291" i="4" s="1"/>
  <c r="B292" i="1"/>
  <c r="S303" i="1"/>
  <c r="Y292" i="1" l="1"/>
  <c r="A292" i="1"/>
  <c r="A292" i="4" s="1"/>
  <c r="B293" i="1"/>
  <c r="S304" i="1"/>
  <c r="B294" i="1" l="1"/>
  <c r="Y293" i="1"/>
  <c r="A293" i="1"/>
  <c r="A293" i="4" s="1"/>
  <c r="S305" i="1"/>
  <c r="A294" i="1" l="1"/>
  <c r="A294" i="4" s="1"/>
  <c r="Y294" i="1"/>
  <c r="B295" i="1"/>
  <c r="S306" i="1"/>
  <c r="A295" i="1" l="1"/>
  <c r="A295" i="4" s="1"/>
  <c r="B296" i="1"/>
  <c r="Y295" i="1"/>
  <c r="S307" i="1"/>
  <c r="A296" i="1" l="1"/>
  <c r="A296" i="4" s="1"/>
  <c r="Y296" i="1"/>
  <c r="B297" i="1"/>
  <c r="S308" i="1"/>
  <c r="Y297" i="1" l="1"/>
  <c r="A297" i="1"/>
  <c r="A297" i="4" s="1"/>
  <c r="B298" i="1"/>
  <c r="S309" i="1"/>
  <c r="A298" i="1" l="1"/>
  <c r="A298" i="4" s="1"/>
  <c r="Y298" i="1"/>
  <c r="B299" i="1"/>
  <c r="S310" i="1"/>
  <c r="Y299" i="1" l="1"/>
  <c r="A299" i="1"/>
  <c r="A299" i="4" s="1"/>
  <c r="B300" i="1"/>
  <c r="S311" i="1"/>
  <c r="A300" i="1" l="1"/>
  <c r="A300" i="4" s="1"/>
  <c r="Y300" i="1"/>
  <c r="B301" i="1"/>
  <c r="S312" i="1"/>
  <c r="Y301" i="1" l="1"/>
  <c r="B302" i="1"/>
  <c r="A301" i="1"/>
  <c r="A301" i="4" s="1"/>
  <c r="S313" i="1"/>
  <c r="A302" i="1" l="1"/>
  <c r="A302" i="4" s="1"/>
  <c r="Y302" i="1"/>
  <c r="B303" i="1"/>
  <c r="S314" i="1"/>
  <c r="A303" i="1" l="1"/>
  <c r="A303" i="4" s="1"/>
  <c r="B304" i="1"/>
  <c r="Y303" i="1"/>
  <c r="S315" i="1"/>
  <c r="Y304" i="1" l="1"/>
  <c r="A304" i="1"/>
  <c r="A304" i="4" s="1"/>
  <c r="B305" i="1"/>
  <c r="S316" i="1"/>
  <c r="Y305" i="1" l="1"/>
  <c r="A305" i="1"/>
  <c r="A305" i="4" s="1"/>
  <c r="B306" i="1"/>
  <c r="S317" i="1"/>
  <c r="Y306" i="1" l="1"/>
  <c r="A306" i="1"/>
  <c r="A306" i="4" s="1"/>
  <c r="B307" i="1"/>
  <c r="S318" i="1"/>
  <c r="A307" i="1" l="1"/>
  <c r="A307" i="4" s="1"/>
  <c r="Y307" i="1"/>
  <c r="B308" i="1"/>
  <c r="S319" i="1"/>
  <c r="A308" i="1" l="1"/>
  <c r="A308" i="4" s="1"/>
  <c r="Y308" i="1"/>
  <c r="B309" i="1"/>
  <c r="S320" i="1"/>
  <c r="Y309" i="1" l="1"/>
  <c r="A309" i="1"/>
  <c r="A309" i="4" s="1"/>
  <c r="B310" i="1"/>
  <c r="S321" i="1"/>
  <c r="A310" i="1" l="1"/>
  <c r="A310" i="4" s="1"/>
  <c r="Y310" i="1"/>
  <c r="B311" i="1"/>
  <c r="S322" i="1"/>
  <c r="A311" i="1" l="1"/>
  <c r="A311" i="4" s="1"/>
  <c r="Y311" i="1"/>
  <c r="B312" i="1"/>
  <c r="S323" i="1"/>
  <c r="Y312" i="1" l="1"/>
  <c r="A312" i="1"/>
  <c r="A312" i="4" s="1"/>
  <c r="B313" i="1"/>
  <c r="S324" i="1"/>
  <c r="A313" i="1" l="1"/>
  <c r="A313" i="4" s="1"/>
  <c r="Y313" i="1"/>
  <c r="B314" i="1"/>
  <c r="S325" i="1"/>
  <c r="A314" i="1" l="1"/>
  <c r="A314" i="4" s="1"/>
  <c r="Y314" i="1"/>
  <c r="B315" i="1"/>
  <c r="S326" i="1"/>
  <c r="Y315" i="1" l="1"/>
  <c r="B316" i="1"/>
  <c r="A315" i="1"/>
  <c r="A315" i="4" s="1"/>
  <c r="S327" i="1"/>
  <c r="A316" i="1" l="1"/>
  <c r="A316" i="4" s="1"/>
  <c r="Y316" i="1"/>
  <c r="B317" i="1"/>
  <c r="S328" i="1"/>
  <c r="Y317" i="1" l="1"/>
  <c r="B318" i="1"/>
  <c r="A317" i="1"/>
  <c r="A317" i="4" s="1"/>
  <c r="S329" i="1"/>
  <c r="A318" i="1" l="1"/>
  <c r="A318" i="4" s="1"/>
  <c r="Y318" i="1"/>
  <c r="B319" i="1"/>
  <c r="S330" i="1"/>
  <c r="A319" i="1" l="1"/>
  <c r="A319" i="4" s="1"/>
  <c r="B320" i="1"/>
  <c r="Y319" i="1"/>
  <c r="S331" i="1"/>
  <c r="A320" i="1" l="1"/>
  <c r="A320" i="4" s="1"/>
  <c r="Y320" i="1"/>
  <c r="B321" i="1"/>
  <c r="S332" i="1"/>
  <c r="A321" i="1" l="1"/>
  <c r="A321" i="4" s="1"/>
  <c r="Y321" i="1"/>
  <c r="B322" i="1"/>
  <c r="S333" i="1"/>
  <c r="Y322" i="1" l="1"/>
  <c r="A322" i="1"/>
  <c r="A322" i="4" s="1"/>
  <c r="B323" i="1"/>
  <c r="S334" i="1"/>
  <c r="Y323" i="1" l="1"/>
  <c r="A323" i="1"/>
  <c r="A323" i="4" s="1"/>
  <c r="B324" i="1"/>
  <c r="S335" i="1"/>
  <c r="A324" i="1" l="1"/>
  <c r="A324" i="4" s="1"/>
  <c r="Y324" i="1"/>
  <c r="B325" i="1"/>
  <c r="S336" i="1"/>
  <c r="A325" i="1" l="1"/>
  <c r="A325" i="4" s="1"/>
  <c r="Y325" i="1"/>
  <c r="B326" i="1"/>
  <c r="S337" i="1"/>
  <c r="A326" i="1" l="1"/>
  <c r="A326" i="4" s="1"/>
  <c r="Y326" i="1"/>
  <c r="B327" i="1"/>
  <c r="S338" i="1"/>
  <c r="B328" i="1" l="1"/>
  <c r="A327" i="1"/>
  <c r="A327" i="4" s="1"/>
  <c r="Y327" i="1"/>
  <c r="S339" i="1"/>
  <c r="A328" i="1" l="1"/>
  <c r="A328" i="4" s="1"/>
  <c r="B329" i="1"/>
  <c r="Y328" i="1"/>
  <c r="S340" i="1"/>
  <c r="A329" i="1" l="1"/>
  <c r="A329" i="4" s="1"/>
  <c r="Y329" i="1"/>
  <c r="B330" i="1"/>
  <c r="S341" i="1"/>
  <c r="A330" i="1" l="1"/>
  <c r="A330" i="4" s="1"/>
  <c r="Y330" i="1"/>
  <c r="B331" i="1"/>
  <c r="S342" i="1"/>
  <c r="Y331" i="1" l="1"/>
  <c r="B332" i="1"/>
  <c r="A331" i="1"/>
  <c r="A331" i="4" s="1"/>
  <c r="S343" i="1"/>
  <c r="Y332" i="1" l="1"/>
  <c r="A332" i="1"/>
  <c r="A332" i="4" s="1"/>
  <c r="B333" i="1"/>
  <c r="S344" i="1"/>
  <c r="Y333" i="1" l="1"/>
  <c r="B334" i="1"/>
  <c r="A333" i="1"/>
  <c r="A333" i="4" s="1"/>
  <c r="S345" i="1"/>
  <c r="A334" i="1" l="1"/>
  <c r="A334" i="4" s="1"/>
  <c r="B335" i="1"/>
  <c r="Y334" i="1"/>
  <c r="S346" i="1"/>
  <c r="B336" i="1" l="1"/>
  <c r="A335" i="1"/>
  <c r="A335" i="4" s="1"/>
  <c r="Y335" i="1"/>
  <c r="S347" i="1"/>
  <c r="A336" i="1" l="1"/>
  <c r="A336" i="4" s="1"/>
  <c r="B337" i="1"/>
  <c r="Y336" i="1"/>
  <c r="S348" i="1"/>
  <c r="A337" i="1" l="1"/>
  <c r="A337" i="4" s="1"/>
  <c r="Y337" i="1"/>
  <c r="B338" i="1"/>
  <c r="S349" i="1"/>
  <c r="A338" i="1" l="1"/>
  <c r="A338" i="4" s="1"/>
  <c r="Y338" i="1"/>
  <c r="B339" i="1"/>
  <c r="S350" i="1"/>
  <c r="A339" i="1" l="1"/>
  <c r="A339" i="4" s="1"/>
  <c r="Y339" i="1"/>
  <c r="B340" i="1"/>
  <c r="S351" i="1"/>
  <c r="Y340" i="1" l="1"/>
  <c r="A340" i="1"/>
  <c r="A340" i="4" s="1"/>
  <c r="B341" i="1"/>
  <c r="S352" i="1"/>
  <c r="B342" i="1" l="1"/>
  <c r="A341" i="1"/>
  <c r="A341" i="4" s="1"/>
  <c r="Y341" i="1"/>
  <c r="S353" i="1"/>
  <c r="A342" i="1" l="1"/>
  <c r="A342" i="4" s="1"/>
  <c r="Y342" i="1"/>
  <c r="B343" i="1"/>
  <c r="S354" i="1"/>
  <c r="B344" i="1" l="1"/>
  <c r="A343" i="1"/>
  <c r="A343" i="4" s="1"/>
  <c r="Y343" i="1"/>
  <c r="S355" i="1"/>
  <c r="Y344" i="1" l="1"/>
  <c r="A344" i="1"/>
  <c r="A344" i="4" s="1"/>
  <c r="B345" i="1"/>
  <c r="S356" i="1"/>
  <c r="A345" i="1" l="1"/>
  <c r="A345" i="4" s="1"/>
  <c r="Y345" i="1"/>
  <c r="B346" i="1"/>
  <c r="S357" i="1"/>
  <c r="A346" i="1" l="1"/>
  <c r="A346" i="4" s="1"/>
  <c r="B347" i="1"/>
  <c r="Y346" i="1"/>
  <c r="S358" i="1"/>
  <c r="A347" i="1" l="1"/>
  <c r="A347" i="4" s="1"/>
  <c r="Y347" i="1"/>
  <c r="B348" i="1"/>
  <c r="S359" i="1"/>
  <c r="Y348" i="1" l="1"/>
  <c r="B349" i="1"/>
  <c r="A348" i="1"/>
  <c r="A348" i="4" s="1"/>
  <c r="S360" i="1"/>
  <c r="A349" i="1" l="1"/>
  <c r="A349" i="4" s="1"/>
  <c r="Y349" i="1"/>
  <c r="B350" i="1"/>
  <c r="S361" i="1"/>
  <c r="A350" i="1" l="1"/>
  <c r="A350" i="4" s="1"/>
  <c r="B351" i="1"/>
  <c r="Y350" i="1"/>
  <c r="S362" i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A351" i="1" l="1"/>
  <c r="A351" i="4" s="1"/>
  <c r="B352" i="1"/>
  <c r="Y351" i="1"/>
  <c r="S407" i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A352" i="1" l="1"/>
  <c r="A352" i="4" s="1"/>
  <c r="B353" i="1"/>
  <c r="Y352" i="1"/>
  <c r="A353" i="1" l="1"/>
  <c r="A353" i="4" s="1"/>
  <c r="Y353" i="1"/>
  <c r="B354" i="1"/>
  <c r="A354" i="1" l="1"/>
  <c r="A354" i="4" s="1"/>
  <c r="Y354" i="1"/>
  <c r="B355" i="1"/>
  <c r="A355" i="1" l="1"/>
  <c r="A355" i="4" s="1"/>
  <c r="Y355" i="1"/>
  <c r="B356" i="1"/>
  <c r="Y356" i="1" l="1"/>
  <c r="B357" i="1"/>
  <c r="A356" i="1"/>
  <c r="A356" i="4" s="1"/>
  <c r="Y357" i="1" l="1"/>
  <c r="A357" i="1"/>
  <c r="A357" i="4" s="1"/>
  <c r="B358" i="1"/>
  <c r="A358" i="1" l="1"/>
  <c r="A358" i="4" s="1"/>
  <c r="Y358" i="1"/>
  <c r="B359" i="1"/>
  <c r="A359" i="1" l="1"/>
  <c r="A359" i="4" s="1"/>
  <c r="B360" i="1"/>
  <c r="Y359" i="1"/>
  <c r="A360" i="1" l="1"/>
  <c r="A360" i="4" s="1"/>
  <c r="B361" i="1"/>
  <c r="Y360" i="1"/>
  <c r="B362" i="1" l="1"/>
  <c r="A361" i="1"/>
  <c r="A361" i="4" s="1"/>
  <c r="Y361" i="1"/>
  <c r="A362" i="1" l="1"/>
  <c r="A362" i="4" s="1"/>
  <c r="Y362" i="1"/>
  <c r="B363" i="1"/>
  <c r="A363" i="1" l="1"/>
  <c r="A363" i="4" s="1"/>
  <c r="Y363" i="1"/>
  <c r="B364" i="1"/>
  <c r="A364" i="1" l="1"/>
  <c r="A364" i="4" s="1"/>
  <c r="B365" i="1"/>
  <c r="Y364" i="1"/>
  <c r="B366" i="1" l="1"/>
  <c r="A365" i="1"/>
  <c r="A365" i="4" s="1"/>
  <c r="Y365" i="1"/>
  <c r="A366" i="1" l="1"/>
  <c r="A366" i="4" s="1"/>
  <c r="Y366" i="1"/>
  <c r="B367" i="1"/>
  <c r="Y367" i="1" l="1"/>
  <c r="B368" i="1"/>
  <c r="A367" i="1"/>
  <c r="A367" i="4" s="1"/>
  <c r="E68" i="9"/>
  <c r="E70" i="9"/>
  <c r="E69" i="9"/>
  <c r="E56" i="9"/>
  <c r="E81" i="9"/>
  <c r="E79" i="9"/>
  <c r="E52" i="9"/>
  <c r="E62" i="9"/>
  <c r="E74" i="9"/>
  <c r="E66" i="9"/>
  <c r="E73" i="9"/>
  <c r="E82" i="9"/>
  <c r="E59" i="9"/>
  <c r="E54" i="9"/>
  <c r="E64" i="9"/>
  <c r="E65" i="9"/>
  <c r="E61" i="9"/>
  <c r="E83" i="9"/>
  <c r="E76" i="9"/>
  <c r="E78" i="9"/>
  <c r="E71" i="9"/>
  <c r="E72" i="9"/>
  <c r="E63" i="9"/>
  <c r="E80" i="9"/>
  <c r="E67" i="9"/>
  <c r="E55" i="9"/>
  <c r="E77" i="9"/>
  <c r="E58" i="9"/>
  <c r="E53" i="9"/>
  <c r="E75" i="9"/>
  <c r="E57" i="9"/>
  <c r="E60" i="9"/>
  <c r="A368" i="1" l="1"/>
  <c r="A368" i="4" s="1"/>
  <c r="B369" i="1"/>
  <c r="Y368" i="1"/>
  <c r="A369" i="1" l="1"/>
  <c r="A369" i="4" s="1"/>
  <c r="Y369" i="1"/>
  <c r="B370" i="1"/>
  <c r="Y370" i="1" l="1"/>
  <c r="A370" i="1"/>
  <c r="A370" i="4" s="1"/>
  <c r="B371" i="1"/>
  <c r="A371" i="1" l="1"/>
  <c r="A371" i="4" s="1"/>
  <c r="B372" i="1"/>
  <c r="Y371" i="1"/>
  <c r="Y372" i="1" l="1"/>
  <c r="A372" i="1"/>
  <c r="A372" i="4" s="1"/>
  <c r="B373" i="1"/>
  <c r="A373" i="1" l="1"/>
  <c r="A373" i="4" s="1"/>
  <c r="Y373" i="1"/>
  <c r="B374" i="1"/>
  <c r="Y374" i="1" l="1"/>
  <c r="A374" i="1"/>
  <c r="A374" i="4" s="1"/>
  <c r="B375" i="1"/>
  <c r="Y375" i="1" l="1"/>
  <c r="B376" i="1"/>
  <c r="A375" i="1"/>
  <c r="A375" i="4" s="1"/>
  <c r="Z385" i="1"/>
  <c r="P384" i="1"/>
  <c r="Z384" i="1"/>
  <c r="A376" i="1" l="1"/>
  <c r="A376" i="4" s="1"/>
  <c r="B377" i="1"/>
  <c r="Y376" i="1"/>
  <c r="P385" i="1"/>
  <c r="Y377" i="1" l="1"/>
  <c r="A377" i="1"/>
  <c r="A377" i="4" s="1"/>
  <c r="B378" i="1"/>
  <c r="E89" i="9"/>
  <c r="E102" i="9"/>
  <c r="E100" i="9"/>
  <c r="E88" i="9"/>
  <c r="E94" i="9"/>
  <c r="E90" i="9"/>
  <c r="E93" i="9"/>
  <c r="E112" i="9"/>
  <c r="E103" i="9"/>
  <c r="E87" i="9"/>
  <c r="E110" i="9"/>
  <c r="E105" i="9"/>
  <c r="E85" i="9"/>
  <c r="E98" i="9"/>
  <c r="E96" i="9"/>
  <c r="E111" i="9"/>
  <c r="E97" i="9"/>
  <c r="E91" i="9"/>
  <c r="E86" i="9"/>
  <c r="E107" i="9"/>
  <c r="E95" i="9"/>
  <c r="E104" i="9"/>
  <c r="P387" i="1"/>
  <c r="Z387" i="1"/>
  <c r="Z386" i="1"/>
  <c r="P386" i="1"/>
  <c r="A378" i="1" l="1"/>
  <c r="A378" i="4" s="1"/>
  <c r="Y378" i="1"/>
  <c r="B379" i="1"/>
  <c r="E106" i="9"/>
  <c r="E101" i="9"/>
  <c r="E109" i="9"/>
  <c r="E84" i="9"/>
  <c r="E92" i="9"/>
  <c r="E99" i="9"/>
  <c r="E108" i="9"/>
  <c r="A379" i="1" l="1"/>
  <c r="A379" i="4" s="1"/>
  <c r="B380" i="1"/>
  <c r="Y379" i="1"/>
  <c r="Z389" i="1"/>
  <c r="P389" i="1"/>
  <c r="P388" i="1"/>
  <c r="Z388" i="1"/>
  <c r="Y380" i="1" l="1"/>
  <c r="A380" i="1"/>
  <c r="A380" i="4" s="1"/>
  <c r="B381" i="1"/>
  <c r="P390" i="1"/>
  <c r="A381" i="1" l="1"/>
  <c r="A381" i="4" s="1"/>
  <c r="B382" i="1"/>
  <c r="Y381" i="1"/>
  <c r="Z390" i="1"/>
  <c r="Z391" i="1"/>
  <c r="A382" i="1" l="1"/>
  <c r="A382" i="4" s="1"/>
  <c r="Y382" i="1"/>
  <c r="B383" i="1"/>
  <c r="Z392" i="1"/>
  <c r="P391" i="1"/>
  <c r="B384" i="1" l="1"/>
  <c r="A383" i="1"/>
  <c r="A383" i="4" s="1"/>
  <c r="Y383" i="1"/>
  <c r="Z393" i="1"/>
  <c r="P392" i="1"/>
  <c r="Y384" i="1" l="1"/>
  <c r="B385" i="1"/>
  <c r="A384" i="1"/>
  <c r="A384" i="4" s="1"/>
  <c r="Z394" i="1"/>
  <c r="P393" i="1"/>
  <c r="Y385" i="1" l="1"/>
  <c r="A385" i="1"/>
  <c r="A385" i="4" s="1"/>
  <c r="B386" i="1"/>
  <c r="P394" i="1"/>
  <c r="P395" i="1"/>
  <c r="Z395" i="1"/>
  <c r="Y386" i="1" l="1"/>
  <c r="A386" i="1"/>
  <c r="A386" i="4" s="1"/>
  <c r="B387" i="1"/>
  <c r="Z396" i="1"/>
  <c r="P396" i="1"/>
  <c r="Y387" i="1" l="1"/>
  <c r="B388" i="1"/>
  <c r="A387" i="1"/>
  <c r="A387" i="4" s="1"/>
  <c r="Z397" i="1"/>
  <c r="A388" i="1" l="1"/>
  <c r="A388" i="4" s="1"/>
  <c r="Y388" i="1"/>
  <c r="B389" i="1"/>
  <c r="P397" i="1"/>
  <c r="Y389" i="1" l="1"/>
  <c r="B390" i="1"/>
  <c r="A389" i="1"/>
  <c r="A389" i="4" s="1"/>
  <c r="Y390" i="1" l="1"/>
  <c r="A390" i="1"/>
  <c r="A390" i="4" s="1"/>
  <c r="B391" i="1"/>
  <c r="B392" i="1" l="1"/>
  <c r="A391" i="1"/>
  <c r="A391" i="4" s="1"/>
  <c r="Y391" i="1"/>
  <c r="Y392" i="1" l="1"/>
  <c r="B393" i="1"/>
  <c r="A392" i="1"/>
  <c r="A392" i="4" s="1"/>
  <c r="A393" i="1" l="1"/>
  <c r="A393" i="4" s="1"/>
  <c r="Y393" i="1"/>
  <c r="B394" i="1"/>
  <c r="A394" i="1" l="1"/>
  <c r="A394" i="4" s="1"/>
  <c r="Y394" i="1"/>
  <c r="B395" i="1"/>
  <c r="A395" i="1" l="1"/>
  <c r="A395" i="4" s="1"/>
  <c r="B396" i="1"/>
  <c r="Y395" i="1"/>
  <c r="A396" i="1" l="1"/>
  <c r="A396" i="4" s="1"/>
  <c r="Y396" i="1"/>
  <c r="B397" i="1"/>
  <c r="Y397" i="1" l="1"/>
  <c r="A397" i="1"/>
  <c r="A397" i="4" s="1"/>
  <c r="B398" i="1"/>
  <c r="A398" i="1" l="1"/>
  <c r="A398" i="4" s="1"/>
  <c r="Y398" i="1"/>
  <c r="B399" i="1"/>
  <c r="A399" i="1" l="1"/>
  <c r="A399" i="4" s="1"/>
  <c r="Y399" i="1"/>
  <c r="B400" i="1"/>
  <c r="B401" i="1" l="1"/>
  <c r="Y400" i="1"/>
  <c r="A400" i="1"/>
  <c r="A400" i="4" s="1"/>
  <c r="A401" i="1" l="1"/>
  <c r="A401" i="4" s="1"/>
  <c r="Y401" i="1"/>
  <c r="B402" i="1"/>
  <c r="Y402" i="1" l="1"/>
  <c r="A402" i="1"/>
  <c r="A402" i="4" s="1"/>
  <c r="B403" i="1"/>
  <c r="A403" i="1" l="1"/>
  <c r="A403" i="4" s="1"/>
  <c r="B404" i="1"/>
  <c r="Y403" i="1"/>
  <c r="Y404" i="1" l="1"/>
  <c r="A404" i="1"/>
  <c r="A404" i="4" s="1"/>
  <c r="B405" i="1"/>
  <c r="A405" i="1" l="1"/>
  <c r="A405" i="4" s="1"/>
  <c r="B406" i="1"/>
  <c r="Y405" i="1"/>
  <c r="B407" i="1" l="1"/>
  <c r="Y406" i="1"/>
  <c r="A406" i="1"/>
  <c r="A406" i="4" s="1"/>
  <c r="B408" i="1" l="1"/>
  <c r="A407" i="1"/>
  <c r="A407" i="4" s="1"/>
  <c r="Y407" i="1"/>
  <c r="A408" i="1" l="1"/>
  <c r="A408" i="4" s="1"/>
  <c r="B409" i="1"/>
  <c r="Y408" i="1"/>
  <c r="B410" i="1" l="1"/>
  <c r="A409" i="1"/>
  <c r="A409" i="4" s="1"/>
  <c r="Y409" i="1"/>
  <c r="J43" i="9"/>
  <c r="J87" i="9"/>
  <c r="J34" i="9"/>
  <c r="L107" i="9"/>
  <c r="J70" i="9"/>
  <c r="L18" i="9"/>
  <c r="J76" i="9"/>
  <c r="J22" i="9"/>
  <c r="I8" i="9"/>
  <c r="I48" i="9"/>
  <c r="L10" i="9"/>
  <c r="I87" i="9"/>
  <c r="L57" i="9"/>
  <c r="I57" i="9"/>
  <c r="J55" i="9"/>
  <c r="I28" i="9"/>
  <c r="I65" i="9"/>
  <c r="L35" i="9"/>
  <c r="J16" i="9"/>
  <c r="L11" i="9"/>
  <c r="J23" i="9"/>
  <c r="L22" i="9"/>
  <c r="J74" i="9"/>
  <c r="J103" i="9"/>
  <c r="J91" i="9"/>
  <c r="J28" i="9"/>
  <c r="L72" i="9"/>
  <c r="I75" i="9"/>
  <c r="L51" i="9"/>
  <c r="L3" i="9"/>
  <c r="J21" i="9"/>
  <c r="I29" i="9"/>
  <c r="I81" i="9"/>
  <c r="I39" i="9"/>
  <c r="J63" i="9"/>
  <c r="L9" i="9"/>
  <c r="J69" i="9"/>
  <c r="J82" i="9"/>
  <c r="I77" i="9"/>
  <c r="J7" i="9"/>
  <c r="L47" i="9"/>
  <c r="L32" i="9"/>
  <c r="I76" i="9"/>
  <c r="L96" i="9"/>
  <c r="J92" i="9"/>
  <c r="L68" i="9"/>
  <c r="I38" i="9"/>
  <c r="J105" i="9"/>
  <c r="J42" i="9"/>
  <c r="J57" i="9"/>
  <c r="J10" i="9"/>
  <c r="J97" i="9"/>
  <c r="L20" i="9"/>
  <c r="L91" i="9"/>
  <c r="L14" i="9"/>
  <c r="J54" i="9"/>
  <c r="L93" i="9"/>
  <c r="I26" i="9"/>
  <c r="L31" i="9"/>
  <c r="J90" i="9"/>
  <c r="L24" i="9"/>
  <c r="J51" i="9"/>
  <c r="J52" i="9"/>
  <c r="I64" i="9"/>
  <c r="I3" i="9"/>
  <c r="L36" i="9"/>
  <c r="I25" i="9"/>
  <c r="L76" i="9"/>
  <c r="L48" i="9"/>
  <c r="I30" i="9"/>
  <c r="L60" i="9"/>
  <c r="J5" i="9"/>
  <c r="I52" i="9"/>
  <c r="L89" i="9"/>
  <c r="L95" i="9"/>
  <c r="I72" i="9"/>
  <c r="J106" i="9"/>
  <c r="L16" i="9"/>
  <c r="J98" i="9"/>
  <c r="I32" i="9"/>
  <c r="J107" i="9"/>
  <c r="J31" i="9"/>
  <c r="J58" i="9"/>
  <c r="I15" i="9"/>
  <c r="L44" i="9"/>
  <c r="J111" i="9"/>
  <c r="I41" i="9"/>
  <c r="J9" i="9"/>
  <c r="I6" i="9"/>
  <c r="I88" i="9"/>
  <c r="I23" i="9"/>
  <c r="L33" i="9"/>
  <c r="J36" i="9"/>
  <c r="L79" i="9"/>
  <c r="I54" i="9"/>
  <c r="J37" i="9"/>
  <c r="J40" i="9"/>
  <c r="J71" i="9"/>
  <c r="L109" i="9"/>
  <c r="J68" i="9"/>
  <c r="L112" i="9"/>
  <c r="J53" i="9"/>
  <c r="L63" i="9"/>
  <c r="J25" i="9"/>
  <c r="L38" i="9"/>
  <c r="I22" i="9"/>
  <c r="J77" i="9"/>
  <c r="L97" i="9"/>
  <c r="L81" i="9"/>
  <c r="L58" i="9"/>
  <c r="J84" i="9"/>
  <c r="I9" i="9"/>
  <c r="J99" i="9"/>
  <c r="I35" i="9"/>
  <c r="I58" i="9"/>
  <c r="L34" i="9"/>
  <c r="L92" i="9"/>
  <c r="L8" i="9"/>
  <c r="J104" i="9"/>
  <c r="I7" i="9"/>
  <c r="J89" i="9"/>
  <c r="I59" i="9"/>
  <c r="J11" i="9"/>
  <c r="J14" i="9"/>
  <c r="L29" i="9"/>
  <c r="J45" i="9"/>
  <c r="J38" i="9"/>
  <c r="L59" i="9"/>
  <c r="L90" i="9"/>
  <c r="L49" i="9"/>
  <c r="J12" i="9"/>
  <c r="J65" i="9"/>
  <c r="L46" i="9"/>
  <c r="L54" i="9"/>
  <c r="L99" i="9"/>
  <c r="I24" i="9"/>
  <c r="L102" i="9"/>
  <c r="L111" i="9"/>
  <c r="I82" i="9"/>
  <c r="L25" i="9"/>
  <c r="I66" i="9"/>
  <c r="L40" i="9"/>
  <c r="L74" i="9"/>
  <c r="L86" i="9"/>
  <c r="L19" i="9"/>
  <c r="L103" i="9"/>
  <c r="I14" i="9"/>
  <c r="J19" i="9"/>
  <c r="L23" i="9"/>
  <c r="J62" i="9"/>
  <c r="J59" i="9"/>
  <c r="J79" i="9"/>
  <c r="L66" i="9"/>
  <c r="L30" i="9"/>
  <c r="J109" i="9"/>
  <c r="L73" i="9"/>
  <c r="I63" i="9"/>
  <c r="J8" i="9"/>
  <c r="L87" i="9"/>
  <c r="L5" i="9"/>
  <c r="I79" i="9"/>
  <c r="L13" i="9"/>
  <c r="I13" i="9"/>
  <c r="J17" i="9"/>
  <c r="I20" i="9"/>
  <c r="J61" i="9"/>
  <c r="I51" i="9"/>
  <c r="I78" i="9"/>
  <c r="L12" i="9"/>
  <c r="I5" i="9"/>
  <c r="J13" i="9"/>
  <c r="I36" i="9"/>
  <c r="I11" i="9"/>
  <c r="I62" i="9"/>
  <c r="J66" i="9"/>
  <c r="I85" i="9"/>
  <c r="L71" i="9"/>
  <c r="I84" i="9"/>
  <c r="I10" i="9"/>
  <c r="L62" i="9"/>
  <c r="L50" i="9"/>
  <c r="J64" i="9"/>
  <c r="L83" i="9"/>
  <c r="L67" i="9"/>
  <c r="J15" i="9"/>
  <c r="J27" i="9"/>
  <c r="J78" i="9"/>
  <c r="J18" i="9"/>
  <c r="L84" i="9"/>
  <c r="I33" i="9"/>
  <c r="J86" i="9"/>
  <c r="I34" i="9"/>
  <c r="L100" i="9"/>
  <c r="J102" i="9"/>
  <c r="J108" i="9"/>
  <c r="I74" i="9"/>
  <c r="J75" i="9"/>
  <c r="I42" i="9"/>
  <c r="L101" i="9"/>
  <c r="L85" i="9"/>
  <c r="J85" i="9"/>
  <c r="L64" i="9"/>
  <c r="I43" i="9"/>
  <c r="I83" i="9"/>
  <c r="L77" i="9"/>
  <c r="I80" i="9"/>
  <c r="J101" i="9"/>
  <c r="L37" i="9"/>
  <c r="J39" i="9"/>
  <c r="L105" i="9"/>
  <c r="J4" i="9"/>
  <c r="I67" i="9"/>
  <c r="J60" i="9"/>
  <c r="L42" i="9"/>
  <c r="J32" i="9"/>
  <c r="L39" i="9"/>
  <c r="L80" i="9"/>
  <c r="J80" i="9"/>
  <c r="I60" i="9"/>
  <c r="L17" i="9"/>
  <c r="J26" i="9"/>
  <c r="I73" i="9"/>
  <c r="L41" i="9"/>
  <c r="I69" i="9"/>
  <c r="J49" i="9"/>
  <c r="J72" i="9"/>
  <c r="J94" i="9"/>
  <c r="L70" i="9"/>
  <c r="J35" i="9"/>
  <c r="J110" i="9"/>
  <c r="L65" i="9"/>
  <c r="J20" i="9"/>
  <c r="J6" i="9"/>
  <c r="J48" i="9"/>
  <c r="L4" i="9"/>
  <c r="L94" i="9"/>
  <c r="I47" i="9"/>
  <c r="I12" i="9"/>
  <c r="J95" i="9"/>
  <c r="I53" i="9"/>
  <c r="L43" i="9"/>
  <c r="J96" i="9"/>
  <c r="I40" i="9"/>
  <c r="I44" i="9"/>
  <c r="J81" i="9"/>
  <c r="J100" i="9"/>
  <c r="I61" i="9"/>
  <c r="I21" i="9"/>
  <c r="J47" i="9"/>
  <c r="I19" i="9"/>
  <c r="L69" i="9"/>
  <c r="L61" i="9"/>
  <c r="J29" i="9"/>
  <c r="I71" i="9"/>
  <c r="L45" i="9"/>
  <c r="J67" i="9"/>
  <c r="L82" i="9"/>
  <c r="I45" i="9"/>
  <c r="J56" i="9"/>
  <c r="L75" i="9"/>
  <c r="L6" i="9"/>
  <c r="J33" i="9"/>
  <c r="L55" i="9"/>
  <c r="L15" i="9"/>
  <c r="J24" i="9"/>
  <c r="I49" i="9"/>
  <c r="J46" i="9"/>
  <c r="I16" i="9"/>
  <c r="L78" i="9"/>
  <c r="J83" i="9"/>
  <c r="L108" i="9"/>
  <c r="L26" i="9"/>
  <c r="L104" i="9"/>
  <c r="J50" i="9"/>
  <c r="I37" i="9"/>
  <c r="I55" i="9"/>
  <c r="J112" i="9"/>
  <c r="I27" i="9"/>
  <c r="I18" i="9"/>
  <c r="I17" i="9"/>
  <c r="L21" i="9"/>
  <c r="L98" i="9"/>
  <c r="I86" i="9"/>
  <c r="I4" i="9"/>
  <c r="I68" i="9"/>
  <c r="J41" i="9"/>
  <c r="L53" i="9"/>
  <c r="J44" i="9"/>
  <c r="I56" i="9"/>
  <c r="L110" i="9"/>
  <c r="L56" i="9"/>
  <c r="I50" i="9"/>
  <c r="J30" i="9"/>
  <c r="J88" i="9"/>
  <c r="I31" i="9"/>
  <c r="J3" i="9"/>
  <c r="L28" i="9"/>
  <c r="I70" i="9"/>
  <c r="L52" i="9"/>
  <c r="L27" i="9"/>
  <c r="J73" i="9"/>
  <c r="L88" i="9"/>
  <c r="J93" i="9"/>
  <c r="L7" i="9"/>
  <c r="I46" i="9"/>
  <c r="L106" i="9"/>
  <c r="D15" i="9"/>
  <c r="D16" i="9"/>
  <c r="D17" i="9"/>
  <c r="D20" i="9"/>
  <c r="D18" i="9"/>
  <c r="D21" i="9"/>
  <c r="D19" i="9"/>
  <c r="D22" i="9"/>
  <c r="D23" i="9"/>
  <c r="D26" i="9"/>
  <c r="D25" i="9"/>
  <c r="D24" i="9"/>
  <c r="D27" i="9"/>
  <c r="D28" i="9"/>
  <c r="D29" i="9"/>
  <c r="D31" i="9"/>
  <c r="D30" i="9"/>
  <c r="D32" i="9"/>
  <c r="D33" i="9"/>
  <c r="D34" i="9"/>
  <c r="D35" i="9"/>
  <c r="D36" i="9"/>
  <c r="D37" i="9"/>
  <c r="D38" i="9"/>
  <c r="D39" i="9"/>
  <c r="D40" i="9"/>
  <c r="D42" i="9"/>
  <c r="D41" i="9"/>
  <c r="D43" i="9"/>
  <c r="D44" i="9"/>
  <c r="D45" i="9"/>
  <c r="D46" i="9"/>
  <c r="D47" i="9"/>
  <c r="D48" i="9"/>
  <c r="D50" i="9"/>
  <c r="D49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3" i="9"/>
  <c r="D92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AR73" i="9" l="1"/>
  <c r="Z73" i="9"/>
  <c r="AQ73" i="9"/>
  <c r="AP73" i="9"/>
  <c r="AK73" i="9"/>
  <c r="AG73" i="9"/>
  <c r="AF73" i="9"/>
  <c r="AS73" i="9"/>
  <c r="AH73" i="9"/>
  <c r="AE73" i="9"/>
  <c r="AD73" i="9"/>
  <c r="AC73" i="9"/>
  <c r="AB73" i="9"/>
  <c r="AA73" i="9"/>
  <c r="AW73" i="9"/>
  <c r="BL73" i="9" s="1"/>
  <c r="AV73" i="9"/>
  <c r="BK73" i="9" s="1"/>
  <c r="AU73" i="9"/>
  <c r="BJ73" i="9" s="1"/>
  <c r="AT73" i="9"/>
  <c r="BI73" i="9" s="1"/>
  <c r="AQ67" i="9"/>
  <c r="AP67" i="9"/>
  <c r="AK67" i="9"/>
  <c r="AH67" i="9"/>
  <c r="AF67" i="9"/>
  <c r="AE67" i="9"/>
  <c r="AD67" i="9"/>
  <c r="AC67" i="9"/>
  <c r="AB67" i="9"/>
  <c r="AA67" i="9"/>
  <c r="AW67" i="9"/>
  <c r="BL67" i="9" s="1"/>
  <c r="Z67" i="9"/>
  <c r="AV67" i="9"/>
  <c r="BK67" i="9" s="1"/>
  <c r="AU67" i="9"/>
  <c r="BJ67" i="9" s="1"/>
  <c r="AT67" i="9"/>
  <c r="BI67" i="9" s="1"/>
  <c r="AG67" i="9"/>
  <c r="AR67" i="9"/>
  <c r="AS67" i="9"/>
  <c r="BH67" i="9" s="1"/>
  <c r="AV20" i="9"/>
  <c r="BK20" i="9" s="1"/>
  <c r="AD20" i="9"/>
  <c r="AU20" i="9"/>
  <c r="BJ20" i="9" s="1"/>
  <c r="AC20" i="9"/>
  <c r="AR20" i="9"/>
  <c r="AK20" i="9"/>
  <c r="AQ20" i="9"/>
  <c r="AP20" i="9"/>
  <c r="AG20" i="9"/>
  <c r="AE20" i="9"/>
  <c r="AH20" i="9"/>
  <c r="AF20" i="9"/>
  <c r="Z20" i="9"/>
  <c r="AS20" i="9"/>
  <c r="AT20" i="9"/>
  <c r="BI20" i="9" s="1"/>
  <c r="AW20" i="9"/>
  <c r="BL20" i="9" s="1"/>
  <c r="AB20" i="9"/>
  <c r="AA20" i="9"/>
  <c r="AQ14" i="9"/>
  <c r="Z14" i="9"/>
  <c r="AP14" i="9"/>
  <c r="AK14" i="9"/>
  <c r="AG14" i="9"/>
  <c r="AV14" i="9"/>
  <c r="BK14" i="9" s="1"/>
  <c r="AH14" i="9"/>
  <c r="AF14" i="9"/>
  <c r="AE14" i="9"/>
  <c r="AC14" i="9"/>
  <c r="AW14" i="9"/>
  <c r="AD14" i="9"/>
  <c r="AB14" i="9"/>
  <c r="AT14" i="9"/>
  <c r="BI14" i="9" s="1"/>
  <c r="AR14" i="9"/>
  <c r="AU14" i="9"/>
  <c r="BJ14" i="9" s="1"/>
  <c r="AS14" i="9"/>
  <c r="AA14" i="9"/>
  <c r="AJ14" i="9" s="1"/>
  <c r="AS68" i="9"/>
  <c r="AB68" i="9"/>
  <c r="AR68" i="9"/>
  <c r="BG68" i="9" s="1"/>
  <c r="AA68" i="9"/>
  <c r="AQ68" i="9"/>
  <c r="Z68" i="9"/>
  <c r="AP68" i="9"/>
  <c r="AK68" i="9"/>
  <c r="AF68" i="9"/>
  <c r="AE68" i="9"/>
  <c r="AD68" i="9"/>
  <c r="AC68" i="9"/>
  <c r="AW68" i="9"/>
  <c r="BL68" i="9" s="1"/>
  <c r="AV68" i="9"/>
  <c r="BK68" i="9" s="1"/>
  <c r="AU68" i="9"/>
  <c r="BJ68" i="9" s="1"/>
  <c r="AT68" i="9"/>
  <c r="BI68" i="9" s="1"/>
  <c r="AH68" i="9"/>
  <c r="AG68" i="9"/>
  <c r="AQ9" i="9"/>
  <c r="AH9" i="9"/>
  <c r="AP9" i="9"/>
  <c r="AK9" i="9"/>
  <c r="AG9" i="9"/>
  <c r="AV9" i="9"/>
  <c r="BK9" i="9" s="1"/>
  <c r="AF9" i="9"/>
  <c r="AW9" i="9"/>
  <c r="BL9" i="9" s="1"/>
  <c r="AE9" i="9"/>
  <c r="AD9" i="9"/>
  <c r="AA9" i="9"/>
  <c r="Z9" i="9"/>
  <c r="AB9" i="9"/>
  <c r="AT9" i="9"/>
  <c r="BI9" i="9" s="1"/>
  <c r="AS9" i="9"/>
  <c r="BH9" i="9" s="1"/>
  <c r="AU9" i="9"/>
  <c r="BJ9" i="9" s="1"/>
  <c r="AR9" i="9"/>
  <c r="AC9" i="9"/>
  <c r="AH46" i="9"/>
  <c r="AG46" i="9"/>
  <c r="AT46" i="9"/>
  <c r="BI46" i="9" s="1"/>
  <c r="Z46" i="9"/>
  <c r="AS46" i="9"/>
  <c r="AE46" i="9"/>
  <c r="AR46" i="9"/>
  <c r="AQ46" i="9"/>
  <c r="AP46" i="9"/>
  <c r="AK46" i="9"/>
  <c r="AF46" i="9"/>
  <c r="AD46" i="9"/>
  <c r="AA46" i="9"/>
  <c r="AW46" i="9"/>
  <c r="AB46" i="9"/>
  <c r="AV46" i="9"/>
  <c r="BK46" i="9" s="1"/>
  <c r="AC46" i="9"/>
  <c r="AU46" i="9"/>
  <c r="AS101" i="9"/>
  <c r="BH101" i="9" s="1"/>
  <c r="AA101" i="9"/>
  <c r="AR101" i="9"/>
  <c r="Z101" i="9"/>
  <c r="AQ101" i="9"/>
  <c r="AD101" i="9"/>
  <c r="AC101" i="9"/>
  <c r="AW101" i="9"/>
  <c r="BL101" i="9" s="1"/>
  <c r="AB101" i="9"/>
  <c r="AV101" i="9"/>
  <c r="AU101" i="9"/>
  <c r="BJ101" i="9" s="1"/>
  <c r="AT101" i="9"/>
  <c r="AP101" i="9"/>
  <c r="AK101" i="9"/>
  <c r="AH101" i="9"/>
  <c r="AG101" i="9"/>
  <c r="AF101" i="9"/>
  <c r="AE101" i="9"/>
  <c r="AS11" i="9"/>
  <c r="AA11" i="9"/>
  <c r="AR11" i="9"/>
  <c r="BG11" i="9" s="1"/>
  <c r="Z11" i="9"/>
  <c r="AP11" i="9"/>
  <c r="AH11" i="9"/>
  <c r="AQ11" i="9"/>
  <c r="AK11" i="9"/>
  <c r="AF11" i="9"/>
  <c r="AG11" i="9"/>
  <c r="AE11" i="9"/>
  <c r="AW11" i="9"/>
  <c r="BL11" i="9" s="1"/>
  <c r="AV11" i="9"/>
  <c r="BK11" i="9" s="1"/>
  <c r="AC11" i="9"/>
  <c r="AU11" i="9"/>
  <c r="BJ11" i="9" s="1"/>
  <c r="AB11" i="9"/>
  <c r="AT11" i="9"/>
  <c r="BI11" i="9" s="1"/>
  <c r="AD11" i="9"/>
  <c r="AG84" i="9"/>
  <c r="AF84" i="9"/>
  <c r="AP84" i="9"/>
  <c r="AK84" i="9"/>
  <c r="AH84" i="9"/>
  <c r="AE84" i="9"/>
  <c r="AD84" i="9"/>
  <c r="AW84" i="9"/>
  <c r="AC84" i="9"/>
  <c r="AV84" i="9"/>
  <c r="BK84" i="9" s="1"/>
  <c r="AB84" i="9"/>
  <c r="AU84" i="9"/>
  <c r="AT84" i="9"/>
  <c r="BI84" i="9" s="1"/>
  <c r="AA84" i="9"/>
  <c r="AS84" i="9"/>
  <c r="AR84" i="9"/>
  <c r="AQ84" i="9"/>
  <c r="Z84" i="9"/>
  <c r="AR52" i="9"/>
  <c r="AA52" i="9"/>
  <c r="AQ52" i="9"/>
  <c r="Z52" i="9"/>
  <c r="AP52" i="9"/>
  <c r="AK52" i="9"/>
  <c r="AH52" i="9"/>
  <c r="AS52" i="9"/>
  <c r="AG52" i="9"/>
  <c r="AB52" i="9"/>
  <c r="AF52" i="9"/>
  <c r="AW52" i="9"/>
  <c r="BL52" i="9" s="1"/>
  <c r="AE52" i="9"/>
  <c r="AD52" i="9"/>
  <c r="AC52" i="9"/>
  <c r="AT52" i="9"/>
  <c r="BI52" i="9" s="1"/>
  <c r="AU52" i="9"/>
  <c r="AV52" i="9"/>
  <c r="BK52" i="9" s="1"/>
  <c r="AS97" i="9"/>
  <c r="BH97" i="9" s="1"/>
  <c r="AB97" i="9"/>
  <c r="AR97" i="9"/>
  <c r="AA97" i="9"/>
  <c r="AQ97" i="9"/>
  <c r="Z97" i="9"/>
  <c r="AH97" i="9"/>
  <c r="AG97" i="9"/>
  <c r="AF97" i="9"/>
  <c r="AE97" i="9"/>
  <c r="AD97" i="9"/>
  <c r="AW97" i="9"/>
  <c r="BL97" i="9" s="1"/>
  <c r="AC97" i="9"/>
  <c r="AV97" i="9"/>
  <c r="BK97" i="9" s="1"/>
  <c r="AU97" i="9"/>
  <c r="BJ97" i="9" s="1"/>
  <c r="AT97" i="9"/>
  <c r="BI97" i="9" s="1"/>
  <c r="AP97" i="9"/>
  <c r="AK97" i="9"/>
  <c r="AF7" i="9"/>
  <c r="AU7" i="9"/>
  <c r="BJ7" i="9" s="1"/>
  <c r="AW7" i="9"/>
  <c r="AE7" i="9"/>
  <c r="AV7" i="9"/>
  <c r="BK7" i="9" s="1"/>
  <c r="AC7" i="9"/>
  <c r="AB7" i="9"/>
  <c r="AS7" i="9"/>
  <c r="AD7" i="9"/>
  <c r="Z7" i="9"/>
  <c r="AQ7" i="9"/>
  <c r="AT7" i="9"/>
  <c r="BI7" i="9" s="1"/>
  <c r="AA7" i="9"/>
  <c r="AR7" i="9"/>
  <c r="AH7" i="9"/>
  <c r="AG7" i="9"/>
  <c r="AP7" i="9"/>
  <c r="AK7" i="9"/>
  <c r="AW70" i="9"/>
  <c r="BL70" i="9" s="1"/>
  <c r="AE70" i="9"/>
  <c r="AV70" i="9"/>
  <c r="AD70" i="9"/>
  <c r="AU70" i="9"/>
  <c r="AC70" i="9"/>
  <c r="AT70" i="9"/>
  <c r="BI70" i="9" s="1"/>
  <c r="AB70" i="9"/>
  <c r="AR70" i="9"/>
  <c r="Z70" i="9"/>
  <c r="AQ70" i="9"/>
  <c r="AF70" i="9"/>
  <c r="AA70" i="9"/>
  <c r="AS70" i="9"/>
  <c r="AP70" i="9"/>
  <c r="BE70" i="9" s="1"/>
  <c r="AK70" i="9"/>
  <c r="AH70" i="9"/>
  <c r="AG70" i="9"/>
  <c r="AT112" i="9"/>
  <c r="BI112" i="9" s="1"/>
  <c r="AB112" i="9"/>
  <c r="AS112" i="9"/>
  <c r="AA112" i="9"/>
  <c r="AR112" i="9"/>
  <c r="Z112" i="9"/>
  <c r="AP112" i="9"/>
  <c r="AU112" i="9"/>
  <c r="BJ112" i="9" s="1"/>
  <c r="AQ112" i="9"/>
  <c r="BF112" i="9" s="1"/>
  <c r="AK112" i="9"/>
  <c r="AH112" i="9"/>
  <c r="AG112" i="9"/>
  <c r="AF112" i="9"/>
  <c r="AE112" i="9"/>
  <c r="AW112" i="9"/>
  <c r="BL112" i="9" s="1"/>
  <c r="AV112" i="9"/>
  <c r="BK112" i="9" s="1"/>
  <c r="AD112" i="9"/>
  <c r="AC112" i="9"/>
  <c r="AQ96" i="9"/>
  <c r="BF96" i="9" s="1"/>
  <c r="AP96" i="9"/>
  <c r="AK96" i="9"/>
  <c r="AT96" i="9"/>
  <c r="AS96" i="9"/>
  <c r="AR96" i="9"/>
  <c r="AH96" i="9"/>
  <c r="AG96" i="9"/>
  <c r="AF96" i="9"/>
  <c r="AE96" i="9"/>
  <c r="AU96" i="9"/>
  <c r="BJ96" i="9" s="1"/>
  <c r="AD96" i="9"/>
  <c r="AC96" i="9"/>
  <c r="AB96" i="9"/>
  <c r="AA96" i="9"/>
  <c r="Z96" i="9"/>
  <c r="AW96" i="9"/>
  <c r="BL96" i="9" s="1"/>
  <c r="AV96" i="9"/>
  <c r="BK96" i="9" s="1"/>
  <c r="AP110" i="9"/>
  <c r="AK110" i="9"/>
  <c r="AG110" i="9"/>
  <c r="AD110" i="9"/>
  <c r="AC110" i="9"/>
  <c r="AW110" i="9"/>
  <c r="BL110" i="9" s="1"/>
  <c r="AB110" i="9"/>
  <c r="AV110" i="9"/>
  <c r="BK110" i="9" s="1"/>
  <c r="AA110" i="9"/>
  <c r="AU110" i="9"/>
  <c r="BJ110" i="9" s="1"/>
  <c r="Z110" i="9"/>
  <c r="AT110" i="9"/>
  <c r="BI110" i="9" s="1"/>
  <c r="AS110" i="9"/>
  <c r="BH110" i="9" s="1"/>
  <c r="AR110" i="9"/>
  <c r="AQ110" i="9"/>
  <c r="BF110" i="9" s="1"/>
  <c r="AH110" i="9"/>
  <c r="AF110" i="9"/>
  <c r="AE110" i="9"/>
  <c r="AP80" i="9"/>
  <c r="AK80" i="9"/>
  <c r="AQ80" i="9"/>
  <c r="AH80" i="9"/>
  <c r="AG80" i="9"/>
  <c r="AF80" i="9"/>
  <c r="AD80" i="9"/>
  <c r="AW80" i="9"/>
  <c r="AC80" i="9"/>
  <c r="AR80" i="9"/>
  <c r="AE80" i="9"/>
  <c r="AB80" i="9"/>
  <c r="AA80" i="9"/>
  <c r="Z80" i="9"/>
  <c r="AV80" i="9"/>
  <c r="BK80" i="9" s="1"/>
  <c r="AS80" i="9"/>
  <c r="AU80" i="9"/>
  <c r="BJ80" i="9" s="1"/>
  <c r="AT80" i="9"/>
  <c r="BI80" i="9" s="1"/>
  <c r="AP18" i="9"/>
  <c r="AK18" i="9"/>
  <c r="AR18" i="9"/>
  <c r="AQ18" i="9"/>
  <c r="AH18" i="9"/>
  <c r="AG18" i="9"/>
  <c r="AW18" i="9"/>
  <c r="BL18" i="9" s="1"/>
  <c r="AF18" i="9"/>
  <c r="AE18" i="9"/>
  <c r="AD18" i="9"/>
  <c r="AA18" i="9"/>
  <c r="Z18" i="9"/>
  <c r="AV18" i="9"/>
  <c r="BK18" i="9" s="1"/>
  <c r="AU18" i="9"/>
  <c r="BJ18" i="9" s="1"/>
  <c r="AT18" i="9"/>
  <c r="BI18" i="9" s="1"/>
  <c r="AB18" i="9"/>
  <c r="AS18" i="9"/>
  <c r="AC18" i="9"/>
  <c r="AT61" i="9"/>
  <c r="BI61" i="9" s="1"/>
  <c r="AB61" i="9"/>
  <c r="AS61" i="9"/>
  <c r="AA61" i="9"/>
  <c r="AR61" i="9"/>
  <c r="Z61" i="9"/>
  <c r="AQ61" i="9"/>
  <c r="AK61" i="9"/>
  <c r="AF61" i="9"/>
  <c r="AE61" i="9"/>
  <c r="AD61" i="9"/>
  <c r="AC61" i="9"/>
  <c r="AW61" i="9"/>
  <c r="AV61" i="9"/>
  <c r="BK61" i="9" s="1"/>
  <c r="AU61" i="9"/>
  <c r="BJ61" i="9" s="1"/>
  <c r="AG61" i="9"/>
  <c r="AP61" i="9"/>
  <c r="AH61" i="9"/>
  <c r="AW109" i="9"/>
  <c r="BL109" i="9" s="1"/>
  <c r="AE109" i="9"/>
  <c r="AV109" i="9"/>
  <c r="BK109" i="9" s="1"/>
  <c r="AD109" i="9"/>
  <c r="AU109" i="9"/>
  <c r="BJ109" i="9" s="1"/>
  <c r="AC109" i="9"/>
  <c r="AS109" i="9"/>
  <c r="BH109" i="9" s="1"/>
  <c r="AA109" i="9"/>
  <c r="AF109" i="9"/>
  <c r="AB109" i="9"/>
  <c r="Z109" i="9"/>
  <c r="AT109" i="9"/>
  <c r="BI109" i="9" s="1"/>
  <c r="AR109" i="9"/>
  <c r="AQ109" i="9"/>
  <c r="AP109" i="9"/>
  <c r="AG109" i="9"/>
  <c r="AH109" i="9"/>
  <c r="AK109" i="9"/>
  <c r="AK71" i="9"/>
  <c r="AH71" i="9"/>
  <c r="AG71" i="9"/>
  <c r="AV71" i="9"/>
  <c r="BK71" i="9" s="1"/>
  <c r="AE71" i="9"/>
  <c r="AU71" i="9"/>
  <c r="BJ71" i="9" s="1"/>
  <c r="AD71" i="9"/>
  <c r="AP71" i="9"/>
  <c r="AF71" i="9"/>
  <c r="AC71" i="9"/>
  <c r="AB71" i="9"/>
  <c r="AA71" i="9"/>
  <c r="Z71" i="9"/>
  <c r="AW71" i="9"/>
  <c r="BL71" i="9" s="1"/>
  <c r="AT71" i="9"/>
  <c r="BI71" i="9" s="1"/>
  <c r="AQ71" i="9"/>
  <c r="AS71" i="9"/>
  <c r="AR71" i="9"/>
  <c r="BG71" i="9" s="1"/>
  <c r="AP111" i="9"/>
  <c r="BE111" i="9" s="1"/>
  <c r="AK111" i="9"/>
  <c r="AH111" i="9"/>
  <c r="AF111" i="9"/>
  <c r="AU111" i="9"/>
  <c r="BJ111" i="9" s="1"/>
  <c r="AT111" i="9"/>
  <c r="BI111" i="9" s="1"/>
  <c r="AS111" i="9"/>
  <c r="AR111" i="9"/>
  <c r="AQ111" i="9"/>
  <c r="BF111" i="9" s="1"/>
  <c r="AG111" i="9"/>
  <c r="AE111" i="9"/>
  <c r="AA111" i="9"/>
  <c r="Z111" i="9"/>
  <c r="AW111" i="9"/>
  <c r="AV111" i="9"/>
  <c r="AD111" i="9"/>
  <c r="AC111" i="9"/>
  <c r="AB111" i="9"/>
  <c r="AK51" i="9"/>
  <c r="AH51" i="9"/>
  <c r="AV51" i="9"/>
  <c r="AD51" i="9"/>
  <c r="AR51" i="9"/>
  <c r="AQ51" i="9"/>
  <c r="AA51" i="9"/>
  <c r="AP51" i="9"/>
  <c r="AG51" i="9"/>
  <c r="AF51" i="9"/>
  <c r="AE51" i="9"/>
  <c r="AB51" i="9"/>
  <c r="AW51" i="9"/>
  <c r="BL51" i="9" s="1"/>
  <c r="AC51" i="9"/>
  <c r="AS51" i="9"/>
  <c r="AU51" i="9"/>
  <c r="Z51" i="9"/>
  <c r="AT51" i="9"/>
  <c r="BI51" i="9" s="1"/>
  <c r="AK10" i="9"/>
  <c r="AT10" i="9"/>
  <c r="BI10" i="9" s="1"/>
  <c r="AH10" i="9"/>
  <c r="AG10" i="9"/>
  <c r="AW10" i="9"/>
  <c r="AV10" i="9"/>
  <c r="BK10" i="9" s="1"/>
  <c r="AF10" i="9"/>
  <c r="AE10" i="9"/>
  <c r="AD10" i="9"/>
  <c r="AB10" i="9"/>
  <c r="AU10" i="9"/>
  <c r="BJ10" i="9" s="1"/>
  <c r="AC10" i="9"/>
  <c r="AQ10" i="9"/>
  <c r="AP10" i="9"/>
  <c r="BE10" i="9" s="1"/>
  <c r="AA10" i="9"/>
  <c r="Z10" i="9"/>
  <c r="AR10" i="9"/>
  <c r="BG10" i="9" s="1"/>
  <c r="AS10" i="9"/>
  <c r="AQ55" i="9"/>
  <c r="Z55" i="9"/>
  <c r="AP55" i="9"/>
  <c r="AK55" i="9"/>
  <c r="AG55" i="9"/>
  <c r="AS55" i="9"/>
  <c r="BH55" i="9" s="1"/>
  <c r="AR55" i="9"/>
  <c r="AB55" i="9"/>
  <c r="AH55" i="9"/>
  <c r="AF55" i="9"/>
  <c r="AE55" i="9"/>
  <c r="AD55" i="9"/>
  <c r="AC55" i="9"/>
  <c r="AW55" i="9"/>
  <c r="BL55" i="9" s="1"/>
  <c r="AA55" i="9"/>
  <c r="AT55" i="9"/>
  <c r="AU55" i="9"/>
  <c r="BJ55" i="9" s="1"/>
  <c r="AV55" i="9"/>
  <c r="BK55" i="9" s="1"/>
  <c r="AF44" i="9"/>
  <c r="AW44" i="9"/>
  <c r="AE44" i="9"/>
  <c r="AV44" i="9"/>
  <c r="BK44" i="9" s="1"/>
  <c r="AB44" i="9"/>
  <c r="AU44" i="9"/>
  <c r="BJ44" i="9" s="1"/>
  <c r="AA44" i="9"/>
  <c r="AJ44" i="9" s="1"/>
  <c r="AN44" i="9" s="1"/>
  <c r="AL44" i="9" s="1"/>
  <c r="AT44" i="9"/>
  <c r="Z44" i="9"/>
  <c r="AS44" i="9"/>
  <c r="AR44" i="9"/>
  <c r="AQ44" i="9"/>
  <c r="BF44" i="9" s="1"/>
  <c r="AP44" i="9"/>
  <c r="AK44" i="9"/>
  <c r="AH44" i="9"/>
  <c r="AC44" i="9"/>
  <c r="AG44" i="9"/>
  <c r="AD44" i="9"/>
  <c r="AS24" i="9"/>
  <c r="BH24" i="9" s="1"/>
  <c r="AA24" i="9"/>
  <c r="AR24" i="9"/>
  <c r="Z24" i="9"/>
  <c r="AQ24" i="9"/>
  <c r="AF24" i="9"/>
  <c r="AD24" i="9"/>
  <c r="AP24" i="9"/>
  <c r="AH24" i="9"/>
  <c r="AK24" i="9"/>
  <c r="AG24" i="9"/>
  <c r="AE24" i="9"/>
  <c r="AT24" i="9"/>
  <c r="AC24" i="9"/>
  <c r="AV24" i="9"/>
  <c r="BK24" i="9" s="1"/>
  <c r="AW24" i="9"/>
  <c r="BL24" i="9" s="1"/>
  <c r="AU24" i="9"/>
  <c r="BJ24" i="9" s="1"/>
  <c r="AB24" i="9"/>
  <c r="AS29" i="9"/>
  <c r="AA29" i="9"/>
  <c r="AR29" i="9"/>
  <c r="BG29" i="9" s="1"/>
  <c r="Z29" i="9"/>
  <c r="AE29" i="9"/>
  <c r="AB29" i="9"/>
  <c r="AD29" i="9"/>
  <c r="AV29" i="9"/>
  <c r="BK29" i="9" s="1"/>
  <c r="AW29" i="9"/>
  <c r="BL29" i="9" s="1"/>
  <c r="AC29" i="9"/>
  <c r="AP29" i="9"/>
  <c r="AU29" i="9"/>
  <c r="BJ29" i="9" s="1"/>
  <c r="AT29" i="9"/>
  <c r="AQ29" i="9"/>
  <c r="AK29" i="9"/>
  <c r="AH29" i="9"/>
  <c r="AG29" i="9"/>
  <c r="AF29" i="9"/>
  <c r="AV35" i="9"/>
  <c r="BK35" i="9" s="1"/>
  <c r="AD35" i="9"/>
  <c r="AU35" i="9"/>
  <c r="BJ35" i="9" s="1"/>
  <c r="AC35" i="9"/>
  <c r="AF35" i="9"/>
  <c r="AE35" i="9"/>
  <c r="AB35" i="9"/>
  <c r="AW35" i="9"/>
  <c r="BL35" i="9" s="1"/>
  <c r="AA35" i="9"/>
  <c r="AT35" i="9"/>
  <c r="Z35" i="9"/>
  <c r="AS35" i="9"/>
  <c r="AQ35" i="9"/>
  <c r="BF35" i="9" s="1"/>
  <c r="AR35" i="9"/>
  <c r="AP35" i="9"/>
  <c r="AG35" i="9"/>
  <c r="AK35" i="9"/>
  <c r="AH35" i="9"/>
  <c r="AG75" i="9"/>
  <c r="AW75" i="9"/>
  <c r="AF75" i="9"/>
  <c r="AV75" i="9"/>
  <c r="BK75" i="9" s="1"/>
  <c r="AE75" i="9"/>
  <c r="AU75" i="9"/>
  <c r="BJ75" i="9" s="1"/>
  <c r="AD75" i="9"/>
  <c r="AS75" i="9"/>
  <c r="AB75" i="9"/>
  <c r="AR75" i="9"/>
  <c r="AA75" i="9"/>
  <c r="AT75" i="9"/>
  <c r="BI75" i="9" s="1"/>
  <c r="AQ75" i="9"/>
  <c r="BF75" i="9" s="1"/>
  <c r="AP75" i="9"/>
  <c r="AK75" i="9"/>
  <c r="AH75" i="9"/>
  <c r="AC75" i="9"/>
  <c r="Z75" i="9"/>
  <c r="AU78" i="9"/>
  <c r="BJ78" i="9" s="1"/>
  <c r="AC78" i="9"/>
  <c r="AT78" i="9"/>
  <c r="BI78" i="9" s="1"/>
  <c r="AB78" i="9"/>
  <c r="AS78" i="9"/>
  <c r="AA78" i="9"/>
  <c r="AR78" i="9"/>
  <c r="Z78" i="9"/>
  <c r="AP78" i="9"/>
  <c r="AK78" i="9"/>
  <c r="AD78" i="9"/>
  <c r="AW78" i="9"/>
  <c r="BL78" i="9" s="1"/>
  <c r="AV78" i="9"/>
  <c r="BK78" i="9" s="1"/>
  <c r="AQ78" i="9"/>
  <c r="AH78" i="9"/>
  <c r="AG78" i="9"/>
  <c r="AF78" i="9"/>
  <c r="AE78" i="9"/>
  <c r="AF89" i="9"/>
  <c r="AW89" i="9"/>
  <c r="BL89" i="9" s="1"/>
  <c r="AE89" i="9"/>
  <c r="AU89" i="9"/>
  <c r="BJ89" i="9" s="1"/>
  <c r="AA89" i="9"/>
  <c r="AT89" i="9"/>
  <c r="Z89" i="9"/>
  <c r="AS89" i="9"/>
  <c r="AR89" i="9"/>
  <c r="AQ89" i="9"/>
  <c r="AP89" i="9"/>
  <c r="AK89" i="9"/>
  <c r="AV89" i="9"/>
  <c r="AH89" i="9"/>
  <c r="AG89" i="9"/>
  <c r="AB89" i="9"/>
  <c r="AD89" i="9"/>
  <c r="AC89" i="9"/>
  <c r="AW40" i="9"/>
  <c r="BL40" i="9" s="1"/>
  <c r="AE40" i="9"/>
  <c r="AV40" i="9"/>
  <c r="BK40" i="9" s="1"/>
  <c r="AD40" i="9"/>
  <c r="AS40" i="9"/>
  <c r="AR40" i="9"/>
  <c r="AF40" i="9"/>
  <c r="AQ40" i="9"/>
  <c r="AP40" i="9"/>
  <c r="AK40" i="9"/>
  <c r="AH40" i="9"/>
  <c r="AG40" i="9"/>
  <c r="AC40" i="9"/>
  <c r="AT40" i="9"/>
  <c r="BI40" i="9" s="1"/>
  <c r="AB40" i="9"/>
  <c r="AA40" i="9"/>
  <c r="Z40" i="9"/>
  <c r="AU40" i="9"/>
  <c r="AV57" i="9"/>
  <c r="AE57" i="9"/>
  <c r="AU57" i="9"/>
  <c r="BJ57" i="9" s="1"/>
  <c r="AD57" i="9"/>
  <c r="AT57" i="9"/>
  <c r="BI57" i="9" s="1"/>
  <c r="AC57" i="9"/>
  <c r="AS57" i="9"/>
  <c r="BH57" i="9" s="1"/>
  <c r="AB57" i="9"/>
  <c r="AQ57" i="9"/>
  <c r="BF57" i="9" s="1"/>
  <c r="Z57" i="9"/>
  <c r="AK57" i="9"/>
  <c r="AH57" i="9"/>
  <c r="AG57" i="9"/>
  <c r="AF57" i="9"/>
  <c r="AA57" i="9"/>
  <c r="AW57" i="9"/>
  <c r="BL57" i="9" s="1"/>
  <c r="AP57" i="9"/>
  <c r="AR57" i="9"/>
  <c r="AR82" i="9"/>
  <c r="Z82" i="9"/>
  <c r="AQ82" i="9"/>
  <c r="AG82" i="9"/>
  <c r="AF82" i="9"/>
  <c r="AE82" i="9"/>
  <c r="AD82" i="9"/>
  <c r="AW82" i="9"/>
  <c r="AC82" i="9"/>
  <c r="AV82" i="9"/>
  <c r="AB82" i="9"/>
  <c r="AU82" i="9"/>
  <c r="AA82" i="9"/>
  <c r="AT82" i="9"/>
  <c r="BI82" i="9" s="1"/>
  <c r="AS82" i="9"/>
  <c r="AP82" i="9"/>
  <c r="AK82" i="9"/>
  <c r="AH82" i="9"/>
  <c r="AP28" i="9"/>
  <c r="AK28" i="9"/>
  <c r="AR28" i="9"/>
  <c r="BG28" i="9" s="1"/>
  <c r="AQ28" i="9"/>
  <c r="AC28" i="9"/>
  <c r="AH28" i="9"/>
  <c r="AG28" i="9"/>
  <c r="AF28" i="9"/>
  <c r="AE28" i="9"/>
  <c r="AW28" i="9"/>
  <c r="BL28" i="9" s="1"/>
  <c r="AD28" i="9"/>
  <c r="Z28" i="9"/>
  <c r="AT28" i="9"/>
  <c r="BI28" i="9" s="1"/>
  <c r="AB28" i="9"/>
  <c r="AA28" i="9"/>
  <c r="AV28" i="9"/>
  <c r="BK28" i="9" s="1"/>
  <c r="AS28" i="9"/>
  <c r="BH28" i="9" s="1"/>
  <c r="AU28" i="9"/>
  <c r="AS34" i="9"/>
  <c r="AA34" i="9"/>
  <c r="AR34" i="9"/>
  <c r="Z34" i="9"/>
  <c r="AQ34" i="9"/>
  <c r="AP34" i="9"/>
  <c r="AK34" i="9"/>
  <c r="AH34" i="9"/>
  <c r="AG34" i="9"/>
  <c r="AW34" i="9"/>
  <c r="AF34" i="9"/>
  <c r="AE34" i="9"/>
  <c r="AD34" i="9"/>
  <c r="AC34" i="9"/>
  <c r="AV34" i="9"/>
  <c r="AU34" i="9"/>
  <c r="BJ34" i="9" s="1"/>
  <c r="AT34" i="9"/>
  <c r="BI34" i="9" s="1"/>
  <c r="AB34" i="9"/>
  <c r="AG41" i="9"/>
  <c r="AF41" i="9"/>
  <c r="AE41" i="9"/>
  <c r="AR41" i="9"/>
  <c r="AD41" i="9"/>
  <c r="AW41" i="9"/>
  <c r="BL41" i="9" s="1"/>
  <c r="AC41" i="9"/>
  <c r="AV41" i="9"/>
  <c r="AB41" i="9"/>
  <c r="AU41" i="9"/>
  <c r="BJ41" i="9" s="1"/>
  <c r="AA41" i="9"/>
  <c r="AT41" i="9"/>
  <c r="BI41" i="9" s="1"/>
  <c r="Z41" i="9"/>
  <c r="AS41" i="9"/>
  <c r="BH41" i="9" s="1"/>
  <c r="AQ41" i="9"/>
  <c r="BF41" i="9" s="1"/>
  <c r="AH41" i="9"/>
  <c r="AP41" i="9"/>
  <c r="AK41" i="9"/>
  <c r="AG27" i="9"/>
  <c r="AF27" i="9"/>
  <c r="AW27" i="9"/>
  <c r="AC27" i="9"/>
  <c r="AV27" i="9"/>
  <c r="AB27" i="9"/>
  <c r="Z27" i="9"/>
  <c r="AU27" i="9"/>
  <c r="BJ27" i="9" s="1"/>
  <c r="AA27" i="9"/>
  <c r="AT27" i="9"/>
  <c r="BI27" i="9" s="1"/>
  <c r="AR27" i="9"/>
  <c r="AS27" i="9"/>
  <c r="AQ27" i="9"/>
  <c r="BF27" i="9" s="1"/>
  <c r="AP27" i="9"/>
  <c r="AK27" i="9"/>
  <c r="AH27" i="9"/>
  <c r="AE27" i="9"/>
  <c r="AD27" i="9"/>
  <c r="AK17" i="9"/>
  <c r="AH17" i="9"/>
  <c r="AE17" i="9"/>
  <c r="AB17" i="9"/>
  <c r="AT17" i="9"/>
  <c r="BI17" i="9" s="1"/>
  <c r="AD17" i="9"/>
  <c r="AV17" i="9"/>
  <c r="BK17" i="9" s="1"/>
  <c r="AW17" i="9"/>
  <c r="BL17" i="9" s="1"/>
  <c r="AC17" i="9"/>
  <c r="AU17" i="9"/>
  <c r="BJ17" i="9" s="1"/>
  <c r="AA17" i="9"/>
  <c r="Z17" i="9"/>
  <c r="AR17" i="9"/>
  <c r="AS17" i="9"/>
  <c r="AQ17" i="9"/>
  <c r="BF17" i="9" s="1"/>
  <c r="AP17" i="9"/>
  <c r="AG17" i="9"/>
  <c r="AF17" i="9"/>
  <c r="AV65" i="9"/>
  <c r="BK65" i="9" s="1"/>
  <c r="AE65" i="9"/>
  <c r="AU65" i="9"/>
  <c r="AD65" i="9"/>
  <c r="AT65" i="9"/>
  <c r="BI65" i="9" s="1"/>
  <c r="AC65" i="9"/>
  <c r="AS65" i="9"/>
  <c r="AB65" i="9"/>
  <c r="AQ65" i="9"/>
  <c r="Z65" i="9"/>
  <c r="AH65" i="9"/>
  <c r="AG65" i="9"/>
  <c r="AF65" i="9"/>
  <c r="AA65" i="9"/>
  <c r="AW65" i="9"/>
  <c r="AR65" i="9"/>
  <c r="AP65" i="9"/>
  <c r="AK65" i="9"/>
  <c r="AQ37" i="9"/>
  <c r="AP37" i="9"/>
  <c r="AG37" i="9"/>
  <c r="AF37" i="9"/>
  <c r="AE37" i="9"/>
  <c r="AD37" i="9"/>
  <c r="AT37" i="9"/>
  <c r="BI37" i="9" s="1"/>
  <c r="AS37" i="9"/>
  <c r="Z37" i="9"/>
  <c r="AW37" i="9"/>
  <c r="BL37" i="9" s="1"/>
  <c r="AC37" i="9"/>
  <c r="AV37" i="9"/>
  <c r="BK37" i="9" s="1"/>
  <c r="AB37" i="9"/>
  <c r="AU37" i="9"/>
  <c r="BJ37" i="9" s="1"/>
  <c r="AA37" i="9"/>
  <c r="AR37" i="9"/>
  <c r="AK37" i="9"/>
  <c r="AH37" i="9"/>
  <c r="AG5" i="9"/>
  <c r="AU5" i="9"/>
  <c r="BJ5" i="9" s="1"/>
  <c r="AC5" i="9"/>
  <c r="AB5" i="9"/>
  <c r="AW5" i="9"/>
  <c r="BL5" i="9" s="1"/>
  <c r="AF5" i="9"/>
  <c r="AV5" i="9"/>
  <c r="BK5" i="9" s="1"/>
  <c r="AE5" i="9"/>
  <c r="AA5" i="9"/>
  <c r="AD5" i="9"/>
  <c r="Z5" i="9"/>
  <c r="AT5" i="9"/>
  <c r="BI5" i="9" s="1"/>
  <c r="AS5" i="9"/>
  <c r="BH5" i="9" s="1"/>
  <c r="AR5" i="9"/>
  <c r="AQ5" i="9"/>
  <c r="BF5" i="9" s="1"/>
  <c r="AH5" i="9"/>
  <c r="AP5" i="9"/>
  <c r="AK5" i="9"/>
  <c r="AK90" i="9"/>
  <c r="AH90" i="9"/>
  <c r="AP90" i="9"/>
  <c r="AG90" i="9"/>
  <c r="AF90" i="9"/>
  <c r="AE90" i="9"/>
  <c r="AD90" i="9"/>
  <c r="AW90" i="9"/>
  <c r="BL90" i="9" s="1"/>
  <c r="AC90" i="9"/>
  <c r="AV90" i="9"/>
  <c r="BK90" i="9" s="1"/>
  <c r="AB90" i="9"/>
  <c r="AS90" i="9"/>
  <c r="AU90" i="9"/>
  <c r="BJ90" i="9" s="1"/>
  <c r="AT90" i="9"/>
  <c r="BI90" i="9" s="1"/>
  <c r="AR90" i="9"/>
  <c r="BG90" i="9" s="1"/>
  <c r="AQ90" i="9"/>
  <c r="AA90" i="9"/>
  <c r="Z90" i="9"/>
  <c r="AQ42" i="9"/>
  <c r="BF42" i="9" s="1"/>
  <c r="AP42" i="9"/>
  <c r="AU42" i="9"/>
  <c r="BJ42" i="9" s="1"/>
  <c r="AA42" i="9"/>
  <c r="AT42" i="9"/>
  <c r="BI42" i="9" s="1"/>
  <c r="Z42" i="9"/>
  <c r="AS42" i="9"/>
  <c r="AR42" i="9"/>
  <c r="AK42" i="9"/>
  <c r="AF42" i="9"/>
  <c r="AH42" i="9"/>
  <c r="AG42" i="9"/>
  <c r="AE42" i="9"/>
  <c r="AW42" i="9"/>
  <c r="BL42" i="9" s="1"/>
  <c r="AV42" i="9"/>
  <c r="BK42" i="9" s="1"/>
  <c r="AD42" i="9"/>
  <c r="AC42" i="9"/>
  <c r="AB42" i="9"/>
  <c r="AV69" i="9"/>
  <c r="BK69" i="9" s="1"/>
  <c r="AD69" i="9"/>
  <c r="AU69" i="9"/>
  <c r="BJ69" i="9" s="1"/>
  <c r="AC69" i="9"/>
  <c r="AT69" i="9"/>
  <c r="BI69" i="9" s="1"/>
  <c r="AB69" i="9"/>
  <c r="AS69" i="9"/>
  <c r="BH69" i="9" s="1"/>
  <c r="AA69" i="9"/>
  <c r="AQ69" i="9"/>
  <c r="AF69" i="9"/>
  <c r="AE69" i="9"/>
  <c r="Z69" i="9"/>
  <c r="AW69" i="9"/>
  <c r="BL69" i="9" s="1"/>
  <c r="AR69" i="9"/>
  <c r="AP69" i="9"/>
  <c r="BE69" i="9" s="1"/>
  <c r="AG69" i="9"/>
  <c r="AK69" i="9"/>
  <c r="AH69" i="9"/>
  <c r="AS91" i="9"/>
  <c r="AA91" i="9"/>
  <c r="AR91" i="9"/>
  <c r="BG91" i="9" s="1"/>
  <c r="Z91" i="9"/>
  <c r="AD91" i="9"/>
  <c r="AW91" i="9"/>
  <c r="BL91" i="9" s="1"/>
  <c r="AC91" i="9"/>
  <c r="AV91" i="9"/>
  <c r="BK91" i="9" s="1"/>
  <c r="AB91" i="9"/>
  <c r="AU91" i="9"/>
  <c r="BJ91" i="9" s="1"/>
  <c r="AT91" i="9"/>
  <c r="BI91" i="9" s="1"/>
  <c r="AQ91" i="9"/>
  <c r="AP91" i="9"/>
  <c r="AK91" i="9"/>
  <c r="AH91" i="9"/>
  <c r="AG91" i="9"/>
  <c r="AF91" i="9"/>
  <c r="AE91" i="9"/>
  <c r="AT87" i="9"/>
  <c r="BI87" i="9" s="1"/>
  <c r="AB87" i="9"/>
  <c r="AS87" i="9"/>
  <c r="BH87" i="9" s="1"/>
  <c r="AA87" i="9"/>
  <c r="AW87" i="9"/>
  <c r="BL87" i="9" s="1"/>
  <c r="AC87" i="9"/>
  <c r="AV87" i="9"/>
  <c r="Z87" i="9"/>
  <c r="AU87" i="9"/>
  <c r="BJ87" i="9" s="1"/>
  <c r="AR87" i="9"/>
  <c r="AQ87" i="9"/>
  <c r="AP87" i="9"/>
  <c r="AK87" i="9"/>
  <c r="AH87" i="9"/>
  <c r="AG87" i="9"/>
  <c r="AJ87" i="9" s="1"/>
  <c r="AN87" i="9" s="1"/>
  <c r="AL87" i="9" s="1"/>
  <c r="AF87" i="9"/>
  <c r="AE87" i="9"/>
  <c r="AD87" i="9"/>
  <c r="O3" i="9"/>
  <c r="AW3" i="9"/>
  <c r="BL3" i="9" s="1"/>
  <c r="AF3" i="9"/>
  <c r="AT3" i="9"/>
  <c r="BI3" i="9" s="1"/>
  <c r="Z3" i="9"/>
  <c r="AV3" i="9"/>
  <c r="BK3" i="9" s="1"/>
  <c r="AE3" i="9"/>
  <c r="AE1" i="9" s="1"/>
  <c r="AD3" i="9"/>
  <c r="AR3" i="9"/>
  <c r="AU3" i="9"/>
  <c r="AC3" i="9"/>
  <c r="AS3" i="9"/>
  <c r="AA3" i="9"/>
  <c r="AB3" i="9"/>
  <c r="AQ3" i="9"/>
  <c r="AP3" i="9"/>
  <c r="AK3" i="9"/>
  <c r="AH3" i="9"/>
  <c r="AG3" i="9"/>
  <c r="AK50" i="9"/>
  <c r="AH50" i="9"/>
  <c r="AU50" i="9"/>
  <c r="BJ50" i="9" s="1"/>
  <c r="AD50" i="9"/>
  <c r="AC50" i="9"/>
  <c r="AW50" i="9"/>
  <c r="AB50" i="9"/>
  <c r="AT50" i="9"/>
  <c r="BI50" i="9" s="1"/>
  <c r="AV50" i="9"/>
  <c r="BK50" i="9" s="1"/>
  <c r="AA50" i="9"/>
  <c r="Z50" i="9"/>
  <c r="AS50" i="9"/>
  <c r="AR50" i="9"/>
  <c r="AQ50" i="9"/>
  <c r="BF50" i="9" s="1"/>
  <c r="AP50" i="9"/>
  <c r="AG50" i="9"/>
  <c r="AF50" i="9"/>
  <c r="AE50" i="9"/>
  <c r="AP95" i="9"/>
  <c r="AK95" i="9"/>
  <c r="AE95" i="9"/>
  <c r="AD95" i="9"/>
  <c r="AW95" i="9"/>
  <c r="BL95" i="9" s="1"/>
  <c r="AC95" i="9"/>
  <c r="AV95" i="9"/>
  <c r="BK95" i="9" s="1"/>
  <c r="AB95" i="9"/>
  <c r="AU95" i="9"/>
  <c r="BJ95" i="9" s="1"/>
  <c r="AA95" i="9"/>
  <c r="AT95" i="9"/>
  <c r="BI95" i="9" s="1"/>
  <c r="Z95" i="9"/>
  <c r="AS95" i="9"/>
  <c r="AR95" i="9"/>
  <c r="BG95" i="9" s="1"/>
  <c r="AQ95" i="9"/>
  <c r="AH95" i="9"/>
  <c r="AF95" i="9"/>
  <c r="AG95" i="9"/>
  <c r="AH94" i="9"/>
  <c r="AG94" i="9"/>
  <c r="AQ94" i="9"/>
  <c r="AP94" i="9"/>
  <c r="AK94" i="9"/>
  <c r="AF94" i="9"/>
  <c r="AE94" i="9"/>
  <c r="AD94" i="9"/>
  <c r="AW94" i="9"/>
  <c r="BL94" i="9" s="1"/>
  <c r="AC94" i="9"/>
  <c r="AU94" i="9"/>
  <c r="AT94" i="9"/>
  <c r="BI94" i="9" s="1"/>
  <c r="AS94" i="9"/>
  <c r="AR94" i="9"/>
  <c r="AB94" i="9"/>
  <c r="AA94" i="9"/>
  <c r="Z94" i="9"/>
  <c r="AV94" i="9"/>
  <c r="AQ32" i="9"/>
  <c r="AP32" i="9"/>
  <c r="AU32" i="9"/>
  <c r="AA32" i="9"/>
  <c r="AT32" i="9"/>
  <c r="BI32" i="9" s="1"/>
  <c r="Z32" i="9"/>
  <c r="AR32" i="9"/>
  <c r="AS32" i="9"/>
  <c r="AK32" i="9"/>
  <c r="AH32" i="9"/>
  <c r="AF32" i="9"/>
  <c r="AG32" i="9"/>
  <c r="AE32" i="9"/>
  <c r="AV32" i="9"/>
  <c r="BK32" i="9" s="1"/>
  <c r="AW32" i="9"/>
  <c r="AD32" i="9"/>
  <c r="AC32" i="9"/>
  <c r="AB32" i="9"/>
  <c r="AU108" i="9"/>
  <c r="BJ108" i="9" s="1"/>
  <c r="AC108" i="9"/>
  <c r="AT108" i="9"/>
  <c r="AB108" i="9"/>
  <c r="AS108" i="9"/>
  <c r="AA108" i="9"/>
  <c r="AK108" i="9"/>
  <c r="AH108" i="9"/>
  <c r="AG108" i="9"/>
  <c r="AF108" i="9"/>
  <c r="AE108" i="9"/>
  <c r="AD108" i="9"/>
  <c r="Z108" i="9"/>
  <c r="AW108" i="9"/>
  <c r="BL108" i="9" s="1"/>
  <c r="AV108" i="9"/>
  <c r="BK108" i="9" s="1"/>
  <c r="AR108" i="9"/>
  <c r="AQ108" i="9"/>
  <c r="AP108" i="9"/>
  <c r="AU15" i="9"/>
  <c r="BJ15" i="9" s="1"/>
  <c r="AC15" i="9"/>
  <c r="AT15" i="9"/>
  <c r="BI15" i="9" s="1"/>
  <c r="AB15" i="9"/>
  <c r="AE15" i="9"/>
  <c r="AD15" i="9"/>
  <c r="AV15" i="9"/>
  <c r="AW15" i="9"/>
  <c r="BL15" i="9" s="1"/>
  <c r="AA15" i="9"/>
  <c r="AR15" i="9"/>
  <c r="Z15" i="9"/>
  <c r="AP15" i="9"/>
  <c r="AS15" i="9"/>
  <c r="AQ15" i="9"/>
  <c r="BF15" i="9" s="1"/>
  <c r="AK15" i="9"/>
  <c r="AH15" i="9"/>
  <c r="AG15" i="9"/>
  <c r="AF15" i="9"/>
  <c r="AF66" i="9"/>
  <c r="AW66" i="9"/>
  <c r="BL66" i="9" s="1"/>
  <c r="AE66" i="9"/>
  <c r="AV66" i="9"/>
  <c r="BK66" i="9" s="1"/>
  <c r="AD66" i="9"/>
  <c r="AU66" i="9"/>
  <c r="BJ66" i="9" s="1"/>
  <c r="AC66" i="9"/>
  <c r="AS66" i="9"/>
  <c r="AA66" i="9"/>
  <c r="AG66" i="9"/>
  <c r="AB66" i="9"/>
  <c r="Z66" i="9"/>
  <c r="AT66" i="9"/>
  <c r="BI66" i="9" s="1"/>
  <c r="AR66" i="9"/>
  <c r="BG66" i="9" s="1"/>
  <c r="AQ66" i="9"/>
  <c r="AP66" i="9"/>
  <c r="AK66" i="9"/>
  <c r="AH66" i="9"/>
  <c r="AG79" i="9"/>
  <c r="AF79" i="9"/>
  <c r="AW79" i="9"/>
  <c r="BL79" i="9" s="1"/>
  <c r="AE79" i="9"/>
  <c r="AV79" i="9"/>
  <c r="AD79" i="9"/>
  <c r="AT79" i="9"/>
  <c r="BI79" i="9" s="1"/>
  <c r="AB79" i="9"/>
  <c r="AS79" i="9"/>
  <c r="AA79" i="9"/>
  <c r="AH79" i="9"/>
  <c r="AC79" i="9"/>
  <c r="Z79" i="9"/>
  <c r="AU79" i="9"/>
  <c r="BJ79" i="9" s="1"/>
  <c r="AR79" i="9"/>
  <c r="AQ79" i="9"/>
  <c r="AP79" i="9"/>
  <c r="AK79" i="9"/>
  <c r="AQ12" i="9"/>
  <c r="AF12" i="9"/>
  <c r="AP12" i="9"/>
  <c r="AK12" i="9"/>
  <c r="AD12" i="9"/>
  <c r="AH12" i="9"/>
  <c r="AG12" i="9"/>
  <c r="AV12" i="9"/>
  <c r="BK12" i="9" s="1"/>
  <c r="AW12" i="9"/>
  <c r="BL12" i="9" s="1"/>
  <c r="AE12" i="9"/>
  <c r="AA12" i="9"/>
  <c r="AS12" i="9"/>
  <c r="Z12" i="9"/>
  <c r="AR12" i="9"/>
  <c r="AC12" i="9"/>
  <c r="AU12" i="9"/>
  <c r="BJ12" i="9" s="1"/>
  <c r="AB12" i="9"/>
  <c r="AT12" i="9"/>
  <c r="BI12" i="9" s="1"/>
  <c r="AH104" i="9"/>
  <c r="AG104" i="9"/>
  <c r="AF104" i="9"/>
  <c r="AW104" i="9"/>
  <c r="AB104" i="9"/>
  <c r="AV104" i="9"/>
  <c r="BK104" i="9" s="1"/>
  <c r="AA104" i="9"/>
  <c r="AU104" i="9"/>
  <c r="BJ104" i="9" s="1"/>
  <c r="Z104" i="9"/>
  <c r="AT104" i="9"/>
  <c r="BI104" i="9" s="1"/>
  <c r="AS104" i="9"/>
  <c r="AR104" i="9"/>
  <c r="BG104" i="9" s="1"/>
  <c r="AQ104" i="9"/>
  <c r="AP104" i="9"/>
  <c r="AK104" i="9"/>
  <c r="AE104" i="9"/>
  <c r="AD104" i="9"/>
  <c r="AC104" i="9"/>
  <c r="AQ77" i="9"/>
  <c r="AP77" i="9"/>
  <c r="AK77" i="9"/>
  <c r="AH77" i="9"/>
  <c r="AF77" i="9"/>
  <c r="AW77" i="9"/>
  <c r="BL77" i="9" s="1"/>
  <c r="AE77" i="9"/>
  <c r="Z77" i="9"/>
  <c r="AV77" i="9"/>
  <c r="AU77" i="9"/>
  <c r="AT77" i="9"/>
  <c r="BI77" i="9" s="1"/>
  <c r="AS77" i="9"/>
  <c r="AR77" i="9"/>
  <c r="AG77" i="9"/>
  <c r="AD77" i="9"/>
  <c r="AC77" i="9"/>
  <c r="AB77" i="9"/>
  <c r="AA77" i="9"/>
  <c r="AV58" i="9"/>
  <c r="AD58" i="9"/>
  <c r="AU58" i="9"/>
  <c r="BJ58" i="9" s="1"/>
  <c r="AC58" i="9"/>
  <c r="AT58" i="9"/>
  <c r="AB58" i="9"/>
  <c r="AS58" i="9"/>
  <c r="AA58" i="9"/>
  <c r="AQ58" i="9"/>
  <c r="AG58" i="9"/>
  <c r="AF58" i="9"/>
  <c r="AE58" i="9"/>
  <c r="Z58" i="9"/>
  <c r="AW58" i="9"/>
  <c r="AR58" i="9"/>
  <c r="AP58" i="9"/>
  <c r="AK58" i="9"/>
  <c r="AH58" i="9"/>
  <c r="AR105" i="9"/>
  <c r="AA105" i="9"/>
  <c r="AQ105" i="9"/>
  <c r="Z105" i="9"/>
  <c r="AP105" i="9"/>
  <c r="AU105" i="9"/>
  <c r="BJ105" i="9" s="1"/>
  <c r="AT105" i="9"/>
  <c r="BI105" i="9" s="1"/>
  <c r="AS105" i="9"/>
  <c r="AK105" i="9"/>
  <c r="AH105" i="9"/>
  <c r="AG105" i="9"/>
  <c r="AV105" i="9"/>
  <c r="BK105" i="9" s="1"/>
  <c r="AF105" i="9"/>
  <c r="AE105" i="9"/>
  <c r="AD105" i="9"/>
  <c r="AC105" i="9"/>
  <c r="AB105" i="9"/>
  <c r="AW105" i="9"/>
  <c r="BL105" i="9" s="1"/>
  <c r="AG103" i="9"/>
  <c r="AF103" i="9"/>
  <c r="AW103" i="9"/>
  <c r="BL103" i="9" s="1"/>
  <c r="AE103" i="9"/>
  <c r="AP103" i="9"/>
  <c r="AK103" i="9"/>
  <c r="AH103" i="9"/>
  <c r="AD103" i="9"/>
  <c r="AC103" i="9"/>
  <c r="AB103" i="9"/>
  <c r="AV103" i="9"/>
  <c r="BK103" i="9" s="1"/>
  <c r="AA103" i="9"/>
  <c r="AT103" i="9"/>
  <c r="BI103" i="9" s="1"/>
  <c r="AS103" i="9"/>
  <c r="BH103" i="9" s="1"/>
  <c r="AR103" i="9"/>
  <c r="AQ103" i="9"/>
  <c r="Z103" i="9"/>
  <c r="AU103" i="9"/>
  <c r="BJ103" i="9" s="1"/>
  <c r="AV43" i="9"/>
  <c r="BK43" i="9" s="1"/>
  <c r="AD43" i="9"/>
  <c r="AU43" i="9"/>
  <c r="BJ43" i="9" s="1"/>
  <c r="AC43" i="9"/>
  <c r="AP43" i="9"/>
  <c r="AK43" i="9"/>
  <c r="AH43" i="9"/>
  <c r="AG43" i="9"/>
  <c r="AW43" i="9"/>
  <c r="BL43" i="9" s="1"/>
  <c r="AF43" i="9"/>
  <c r="AE43" i="9"/>
  <c r="AA43" i="9"/>
  <c r="AB43" i="9"/>
  <c r="AT43" i="9"/>
  <c r="Z43" i="9"/>
  <c r="AQ43" i="9"/>
  <c r="AS43" i="9"/>
  <c r="AR43" i="9"/>
  <c r="BG43" i="9" s="1"/>
  <c r="AT33" i="9"/>
  <c r="BI33" i="9" s="1"/>
  <c r="AB33" i="9"/>
  <c r="AS33" i="9"/>
  <c r="AA33" i="9"/>
  <c r="AH33" i="9"/>
  <c r="AG33" i="9"/>
  <c r="AF33" i="9"/>
  <c r="AE33" i="9"/>
  <c r="AU33" i="9"/>
  <c r="BJ33" i="9" s="1"/>
  <c r="AD33" i="9"/>
  <c r="AW33" i="9"/>
  <c r="BL33" i="9" s="1"/>
  <c r="AC33" i="9"/>
  <c r="AV33" i="9"/>
  <c r="Z33" i="9"/>
  <c r="AR33" i="9"/>
  <c r="AK33" i="9"/>
  <c r="AP33" i="9"/>
  <c r="AQ33" i="9"/>
  <c r="AQ72" i="9"/>
  <c r="AP72" i="9"/>
  <c r="AK72" i="9"/>
  <c r="AH72" i="9"/>
  <c r="AF72" i="9"/>
  <c r="AW72" i="9"/>
  <c r="BL72" i="9" s="1"/>
  <c r="AE72" i="9"/>
  <c r="AR72" i="9"/>
  <c r="BG72" i="9" s="1"/>
  <c r="AG72" i="9"/>
  <c r="AD72" i="9"/>
  <c r="AC72" i="9"/>
  <c r="AB72" i="9"/>
  <c r="AA72" i="9"/>
  <c r="Z72" i="9"/>
  <c r="AV72" i="9"/>
  <c r="BK72" i="9" s="1"/>
  <c r="AU72" i="9"/>
  <c r="BJ72" i="9" s="1"/>
  <c r="AS72" i="9"/>
  <c r="AT72" i="9"/>
  <c r="BI72" i="9" s="1"/>
  <c r="AU102" i="9"/>
  <c r="BJ102" i="9" s="1"/>
  <c r="AC102" i="9"/>
  <c r="AT102" i="9"/>
  <c r="BI102" i="9" s="1"/>
  <c r="AB102" i="9"/>
  <c r="AS102" i="9"/>
  <c r="AA102" i="9"/>
  <c r="AR102" i="9"/>
  <c r="AQ102" i="9"/>
  <c r="BF102" i="9" s="1"/>
  <c r="AP102" i="9"/>
  <c r="AK102" i="9"/>
  <c r="AH102" i="9"/>
  <c r="AG102" i="9"/>
  <c r="AF102" i="9"/>
  <c r="AW102" i="9"/>
  <c r="BL102" i="9" s="1"/>
  <c r="AV102" i="9"/>
  <c r="BK102" i="9" s="1"/>
  <c r="AE102" i="9"/>
  <c r="AD102" i="9"/>
  <c r="Z102" i="9"/>
  <c r="AH59" i="9"/>
  <c r="AG59" i="9"/>
  <c r="AF59" i="9"/>
  <c r="AW59" i="9"/>
  <c r="BL59" i="9" s="1"/>
  <c r="AE59" i="9"/>
  <c r="AU59" i="9"/>
  <c r="BJ59" i="9" s="1"/>
  <c r="AC59" i="9"/>
  <c r="AK59" i="9"/>
  <c r="AD59" i="9"/>
  <c r="AB59" i="9"/>
  <c r="AA59" i="9"/>
  <c r="Z59" i="9"/>
  <c r="AT59" i="9"/>
  <c r="AV59" i="9"/>
  <c r="BK59" i="9" s="1"/>
  <c r="AS59" i="9"/>
  <c r="AP59" i="9"/>
  <c r="AR59" i="9"/>
  <c r="AQ59" i="9"/>
  <c r="BF59" i="9" s="1"/>
  <c r="AP31" i="9"/>
  <c r="AK31" i="9"/>
  <c r="AH31" i="9"/>
  <c r="AG31" i="9"/>
  <c r="AF31" i="9"/>
  <c r="AE31" i="9"/>
  <c r="AU31" i="9"/>
  <c r="BJ31" i="9" s="1"/>
  <c r="AD31" i="9"/>
  <c r="AA31" i="9"/>
  <c r="AW31" i="9"/>
  <c r="BL31" i="9" s="1"/>
  <c r="AC31" i="9"/>
  <c r="AV31" i="9"/>
  <c r="BK31" i="9" s="1"/>
  <c r="AB31" i="9"/>
  <c r="Z31" i="9"/>
  <c r="AQ31" i="9"/>
  <c r="AT31" i="9"/>
  <c r="AS31" i="9"/>
  <c r="AR31" i="9"/>
  <c r="AP63" i="9"/>
  <c r="AK63" i="9"/>
  <c r="AH63" i="9"/>
  <c r="AG63" i="9"/>
  <c r="AW63" i="9"/>
  <c r="AE63" i="9"/>
  <c r="AF63" i="9"/>
  <c r="AD63" i="9"/>
  <c r="AC63" i="9"/>
  <c r="AB63" i="9"/>
  <c r="AA63" i="9"/>
  <c r="Z63" i="9"/>
  <c r="AV63" i="9"/>
  <c r="BK63" i="9" s="1"/>
  <c r="AU63" i="9"/>
  <c r="BJ63" i="9" s="1"/>
  <c r="AT63" i="9"/>
  <c r="BI63" i="9" s="1"/>
  <c r="AQ63" i="9"/>
  <c r="AR63" i="9"/>
  <c r="AS63" i="9"/>
  <c r="AF74" i="9"/>
  <c r="AW74" i="9"/>
  <c r="BL74" i="9" s="1"/>
  <c r="AE74" i="9"/>
  <c r="AV74" i="9"/>
  <c r="BK74" i="9" s="1"/>
  <c r="AD74" i="9"/>
  <c r="AU74" i="9"/>
  <c r="BJ74" i="9" s="1"/>
  <c r="AC74" i="9"/>
  <c r="AS74" i="9"/>
  <c r="BH74" i="9" s="1"/>
  <c r="AA74" i="9"/>
  <c r="AR74" i="9"/>
  <c r="Z74" i="9"/>
  <c r="AT74" i="9"/>
  <c r="BI74" i="9" s="1"/>
  <c r="AQ74" i="9"/>
  <c r="AP74" i="9"/>
  <c r="AK74" i="9"/>
  <c r="AH74" i="9"/>
  <c r="AG74" i="9"/>
  <c r="AB74" i="9"/>
  <c r="AP47" i="9"/>
  <c r="AK47" i="9"/>
  <c r="AG47" i="9"/>
  <c r="AR47" i="9"/>
  <c r="AF47" i="9"/>
  <c r="AE47" i="9"/>
  <c r="Z47" i="9"/>
  <c r="AW47" i="9"/>
  <c r="BL47" i="9" s="1"/>
  <c r="AD47" i="9"/>
  <c r="AV47" i="9"/>
  <c r="BK47" i="9" s="1"/>
  <c r="AC47" i="9"/>
  <c r="AU47" i="9"/>
  <c r="BJ47" i="9" s="1"/>
  <c r="AB47" i="9"/>
  <c r="AT47" i="9"/>
  <c r="AA47" i="9"/>
  <c r="AS47" i="9"/>
  <c r="AQ47" i="9"/>
  <c r="AH47" i="9"/>
  <c r="AV49" i="9"/>
  <c r="BK49" i="9" s="1"/>
  <c r="AD49" i="9"/>
  <c r="AU49" i="9"/>
  <c r="BJ49" i="9" s="1"/>
  <c r="AC49" i="9"/>
  <c r="AH49" i="9"/>
  <c r="AG49" i="9"/>
  <c r="AF49" i="9"/>
  <c r="AE49" i="9"/>
  <c r="AB49" i="9"/>
  <c r="AW49" i="9"/>
  <c r="AA49" i="9"/>
  <c r="AT49" i="9"/>
  <c r="BI49" i="9" s="1"/>
  <c r="Z49" i="9"/>
  <c r="AS49" i="9"/>
  <c r="AR49" i="9"/>
  <c r="AQ49" i="9"/>
  <c r="AK49" i="9"/>
  <c r="AP49" i="9"/>
  <c r="AQ60" i="9"/>
  <c r="Z60" i="9"/>
  <c r="AP60" i="9"/>
  <c r="AK60" i="9"/>
  <c r="AG60" i="9"/>
  <c r="AF60" i="9"/>
  <c r="AE60" i="9"/>
  <c r="AD60" i="9"/>
  <c r="AU60" i="9"/>
  <c r="AC60" i="9"/>
  <c r="AB60" i="9"/>
  <c r="AW60" i="9"/>
  <c r="BL60" i="9" s="1"/>
  <c r="AA60" i="9"/>
  <c r="AV60" i="9"/>
  <c r="BK60" i="9" s="1"/>
  <c r="AT60" i="9"/>
  <c r="AS60" i="9"/>
  <c r="AR60" i="9"/>
  <c r="AH60" i="9"/>
  <c r="AG62" i="9"/>
  <c r="AF62" i="9"/>
  <c r="AW62" i="9"/>
  <c r="BL62" i="9" s="1"/>
  <c r="AE62" i="9"/>
  <c r="AV62" i="9"/>
  <c r="AD62" i="9"/>
  <c r="AT62" i="9"/>
  <c r="AB62" i="9"/>
  <c r="AK62" i="9"/>
  <c r="AH62" i="9"/>
  <c r="AC62" i="9"/>
  <c r="AA62" i="9"/>
  <c r="Z62" i="9"/>
  <c r="AU62" i="9"/>
  <c r="AS62" i="9"/>
  <c r="BH62" i="9" s="1"/>
  <c r="AR62" i="9"/>
  <c r="AQ62" i="9"/>
  <c r="AP62" i="9"/>
  <c r="AH36" i="9"/>
  <c r="AG36" i="9"/>
  <c r="AT36" i="9"/>
  <c r="BI36" i="9" s="1"/>
  <c r="Z36" i="9"/>
  <c r="AS36" i="9"/>
  <c r="AQ36" i="9"/>
  <c r="AR36" i="9"/>
  <c r="BG36" i="9" s="1"/>
  <c r="AD36" i="9"/>
  <c r="AP36" i="9"/>
  <c r="AE36" i="9"/>
  <c r="AK36" i="9"/>
  <c r="AF36" i="9"/>
  <c r="AU36" i="9"/>
  <c r="AW36" i="9"/>
  <c r="BL36" i="9" s="1"/>
  <c r="AB36" i="9"/>
  <c r="AC36" i="9"/>
  <c r="AV36" i="9"/>
  <c r="BK36" i="9" s="1"/>
  <c r="AA36" i="9"/>
  <c r="AS107" i="9"/>
  <c r="AB107" i="9"/>
  <c r="AR107" i="9"/>
  <c r="AA107" i="9"/>
  <c r="AQ107" i="9"/>
  <c r="Z107" i="9"/>
  <c r="AV107" i="9"/>
  <c r="BK107" i="9" s="1"/>
  <c r="AU107" i="9"/>
  <c r="BJ107" i="9" s="1"/>
  <c r="AT107" i="9"/>
  <c r="BI107" i="9" s="1"/>
  <c r="AP107" i="9"/>
  <c r="AK107" i="9"/>
  <c r="AH107" i="9"/>
  <c r="AE107" i="9"/>
  <c r="AD107" i="9"/>
  <c r="AC107" i="9"/>
  <c r="AF107" i="9"/>
  <c r="AW107" i="9"/>
  <c r="BL107" i="9" s="1"/>
  <c r="AG107" i="9"/>
  <c r="AF88" i="9"/>
  <c r="AW88" i="9"/>
  <c r="BL88" i="9" s="1"/>
  <c r="AE88" i="9"/>
  <c r="AQ88" i="9"/>
  <c r="AP88" i="9"/>
  <c r="AK88" i="9"/>
  <c r="AH88" i="9"/>
  <c r="AG88" i="9"/>
  <c r="AD88" i="9"/>
  <c r="AC88" i="9"/>
  <c r="AR88" i="9"/>
  <c r="BG88" i="9" s="1"/>
  <c r="AB88" i="9"/>
  <c r="AA88" i="9"/>
  <c r="Z88" i="9"/>
  <c r="AV88" i="9"/>
  <c r="BK88" i="9" s="1"/>
  <c r="AU88" i="9"/>
  <c r="BJ88" i="9" s="1"/>
  <c r="AS88" i="9"/>
  <c r="AT88" i="9"/>
  <c r="BI88" i="9" s="1"/>
  <c r="AW25" i="9"/>
  <c r="BL25" i="9" s="1"/>
  <c r="AE25" i="9"/>
  <c r="AV25" i="9"/>
  <c r="BK25" i="9" s="1"/>
  <c r="AD25" i="9"/>
  <c r="AG25" i="9"/>
  <c r="AF25" i="9"/>
  <c r="AC25" i="9"/>
  <c r="AT25" i="9"/>
  <c r="BI25" i="9" s="1"/>
  <c r="AB25" i="9"/>
  <c r="AR25" i="9"/>
  <c r="BG25" i="9" s="1"/>
  <c r="AU25" i="9"/>
  <c r="BJ25" i="9" s="1"/>
  <c r="AA25" i="9"/>
  <c r="Z25" i="9"/>
  <c r="AS25" i="9"/>
  <c r="AQ25" i="9"/>
  <c r="AP25" i="9"/>
  <c r="AK25" i="9"/>
  <c r="AH25" i="9"/>
  <c r="AG54" i="9"/>
  <c r="AF54" i="9"/>
  <c r="AW54" i="9"/>
  <c r="BL54" i="9" s="1"/>
  <c r="AE54" i="9"/>
  <c r="AV54" i="9"/>
  <c r="BK54" i="9" s="1"/>
  <c r="AD54" i="9"/>
  <c r="AT54" i="9"/>
  <c r="BI54" i="9" s="1"/>
  <c r="AB54" i="9"/>
  <c r="AQ54" i="9"/>
  <c r="AP54" i="9"/>
  <c r="AK54" i="9"/>
  <c r="AH54" i="9"/>
  <c r="AC54" i="9"/>
  <c r="AA54" i="9"/>
  <c r="Z54" i="9"/>
  <c r="AU54" i="9"/>
  <c r="BJ54" i="9" s="1"/>
  <c r="AS54" i="9"/>
  <c r="AR54" i="9"/>
  <c r="BG54" i="9" s="1"/>
  <c r="AT92" i="9"/>
  <c r="BI92" i="9" s="1"/>
  <c r="AB92" i="9"/>
  <c r="AS92" i="9"/>
  <c r="AA92" i="9"/>
  <c r="AK92" i="9"/>
  <c r="AH92" i="9"/>
  <c r="AG92" i="9"/>
  <c r="AF92" i="9"/>
  <c r="AE92" i="9"/>
  <c r="AD92" i="9"/>
  <c r="AW92" i="9"/>
  <c r="BL92" i="9" s="1"/>
  <c r="AC92" i="9"/>
  <c r="AV92" i="9"/>
  <c r="BK92" i="9" s="1"/>
  <c r="AU92" i="9"/>
  <c r="BJ92" i="9" s="1"/>
  <c r="AR92" i="9"/>
  <c r="AQ92" i="9"/>
  <c r="AP92" i="9"/>
  <c r="Z92" i="9"/>
  <c r="AP23" i="9"/>
  <c r="AK23" i="9"/>
  <c r="AD23" i="9"/>
  <c r="AU23" i="9"/>
  <c r="BJ23" i="9" s="1"/>
  <c r="AW23" i="9"/>
  <c r="BL23" i="9" s="1"/>
  <c r="AC23" i="9"/>
  <c r="AQ23" i="9"/>
  <c r="AV23" i="9"/>
  <c r="BK23" i="9" s="1"/>
  <c r="AB23" i="9"/>
  <c r="AA23" i="9"/>
  <c r="AT23" i="9"/>
  <c r="BI23" i="9" s="1"/>
  <c r="Z23" i="9"/>
  <c r="AS23" i="9"/>
  <c r="BH23" i="9" s="1"/>
  <c r="AR23" i="9"/>
  <c r="BG23" i="9" s="1"/>
  <c r="AH23" i="9"/>
  <c r="AG23" i="9"/>
  <c r="AF23" i="9"/>
  <c r="AE23" i="9"/>
  <c r="AW30" i="9"/>
  <c r="BL30" i="9" s="1"/>
  <c r="AE30" i="9"/>
  <c r="AV30" i="9"/>
  <c r="BK30" i="9" s="1"/>
  <c r="AD30" i="9"/>
  <c r="AS30" i="9"/>
  <c r="AC30" i="9"/>
  <c r="AR30" i="9"/>
  <c r="AQ30" i="9"/>
  <c r="AP30" i="9"/>
  <c r="AK30" i="9"/>
  <c r="AH30" i="9"/>
  <c r="AG30" i="9"/>
  <c r="AJ30" i="9" s="1"/>
  <c r="AN30" i="9" s="1"/>
  <c r="AL30" i="9" s="1"/>
  <c r="AF30" i="9"/>
  <c r="AA30" i="9"/>
  <c r="Z30" i="9"/>
  <c r="AT30" i="9"/>
  <c r="BI30" i="9" s="1"/>
  <c r="AU30" i="9"/>
  <c r="BJ30" i="9" s="1"/>
  <c r="AB30" i="9"/>
  <c r="AS56" i="9"/>
  <c r="AA56" i="9"/>
  <c r="AR56" i="9"/>
  <c r="Z56" i="9"/>
  <c r="AQ56" i="9"/>
  <c r="AP56" i="9"/>
  <c r="AH56" i="9"/>
  <c r="AK56" i="9"/>
  <c r="AG56" i="9"/>
  <c r="AF56" i="9"/>
  <c r="AE56" i="9"/>
  <c r="AD56" i="9"/>
  <c r="AC56" i="9"/>
  <c r="AB56" i="9"/>
  <c r="AW56" i="9"/>
  <c r="BL56" i="9" s="1"/>
  <c r="AU56" i="9"/>
  <c r="BJ56" i="9" s="1"/>
  <c r="AV56" i="9"/>
  <c r="AT56" i="9"/>
  <c r="BI56" i="9" s="1"/>
  <c r="AV4" i="9"/>
  <c r="AE4" i="9"/>
  <c r="AP4" i="9"/>
  <c r="AU4" i="9"/>
  <c r="BJ4" i="9" s="1"/>
  <c r="AD4" i="9"/>
  <c r="AC4" i="9"/>
  <c r="AS4" i="9"/>
  <c r="AR4" i="9"/>
  <c r="AT4" i="9"/>
  <c r="BI4" i="9" s="1"/>
  <c r="AQ4" i="9"/>
  <c r="AB4" i="9"/>
  <c r="AA4" i="9"/>
  <c r="Z4" i="9"/>
  <c r="AH4" i="9"/>
  <c r="AG4" i="9"/>
  <c r="AF4" i="9"/>
  <c r="AW4" i="9"/>
  <c r="BL4" i="9" s="1"/>
  <c r="AK4" i="9"/>
  <c r="AK85" i="9"/>
  <c r="AV85" i="9"/>
  <c r="BK85" i="9" s="1"/>
  <c r="AD85" i="9"/>
  <c r="AU85" i="9"/>
  <c r="BJ85" i="9" s="1"/>
  <c r="AC85" i="9"/>
  <c r="AT85" i="9"/>
  <c r="BI85" i="9" s="1"/>
  <c r="AB85" i="9"/>
  <c r="AS85" i="9"/>
  <c r="BH85" i="9" s="1"/>
  <c r="AA85" i="9"/>
  <c r="AR85" i="9"/>
  <c r="Z85" i="9"/>
  <c r="AQ85" i="9"/>
  <c r="AP85" i="9"/>
  <c r="AF85" i="9"/>
  <c r="AE85" i="9"/>
  <c r="AW85" i="9"/>
  <c r="BL85" i="9" s="1"/>
  <c r="AH85" i="9"/>
  <c r="AG85" i="9"/>
  <c r="AT64" i="9"/>
  <c r="AB64" i="9"/>
  <c r="AS64" i="9"/>
  <c r="AA64" i="9"/>
  <c r="AR64" i="9"/>
  <c r="Z64" i="9"/>
  <c r="AQ64" i="9"/>
  <c r="AK64" i="9"/>
  <c r="AG64" i="9"/>
  <c r="AF64" i="9"/>
  <c r="AE64" i="9"/>
  <c r="AD64" i="9"/>
  <c r="AC64" i="9"/>
  <c r="AW64" i="9"/>
  <c r="BL64" i="9" s="1"/>
  <c r="AV64" i="9"/>
  <c r="BK64" i="9" s="1"/>
  <c r="AH64" i="9"/>
  <c r="AP64" i="9"/>
  <c r="AU64" i="9"/>
  <c r="BJ64" i="9" s="1"/>
  <c r="AP13" i="9"/>
  <c r="AE13" i="9"/>
  <c r="AA13" i="9"/>
  <c r="AW13" i="9"/>
  <c r="BL13" i="9" s="1"/>
  <c r="AD13" i="9"/>
  <c r="AB13" i="9"/>
  <c r="AV13" i="9"/>
  <c r="BK13" i="9" s="1"/>
  <c r="AC13" i="9"/>
  <c r="AU13" i="9"/>
  <c r="BJ13" i="9" s="1"/>
  <c r="Z13" i="9"/>
  <c r="AS13" i="9"/>
  <c r="AT13" i="9"/>
  <c r="BI13" i="9" s="1"/>
  <c r="AR13" i="9"/>
  <c r="BG13" i="9" s="1"/>
  <c r="AQ13" i="9"/>
  <c r="BF13" i="9" s="1"/>
  <c r="AK13" i="9"/>
  <c r="AH13" i="9"/>
  <c r="AG13" i="9"/>
  <c r="AF13" i="9"/>
  <c r="AR19" i="9"/>
  <c r="Z19" i="9"/>
  <c r="AQ19" i="9"/>
  <c r="AD19" i="9"/>
  <c r="AW19" i="9"/>
  <c r="BL19" i="9" s="1"/>
  <c r="AC19" i="9"/>
  <c r="AU19" i="9"/>
  <c r="BJ19" i="9" s="1"/>
  <c r="AK19" i="9"/>
  <c r="AV19" i="9"/>
  <c r="BK19" i="9" s="1"/>
  <c r="AB19" i="9"/>
  <c r="AA19" i="9"/>
  <c r="AT19" i="9"/>
  <c r="BI19" i="9" s="1"/>
  <c r="AS19" i="9"/>
  <c r="AP19" i="9"/>
  <c r="AH19" i="9"/>
  <c r="AG19" i="9"/>
  <c r="AF19" i="9"/>
  <c r="AE19" i="9"/>
  <c r="AS38" i="9"/>
  <c r="AB38" i="9"/>
  <c r="AR38" i="9"/>
  <c r="AA38" i="9"/>
  <c r="AU38" i="9"/>
  <c r="BJ38" i="9" s="1"/>
  <c r="Z38" i="9"/>
  <c r="AF38" i="9"/>
  <c r="AT38" i="9"/>
  <c r="BI38" i="9" s="1"/>
  <c r="AQ38" i="9"/>
  <c r="AP38" i="9"/>
  <c r="AK38" i="9"/>
  <c r="AH38" i="9"/>
  <c r="AG38" i="9"/>
  <c r="AC38" i="9"/>
  <c r="AW38" i="9"/>
  <c r="AV38" i="9"/>
  <c r="BK38" i="9" s="1"/>
  <c r="AE38" i="9"/>
  <c r="AD38" i="9"/>
  <c r="AG98" i="9"/>
  <c r="AF98" i="9"/>
  <c r="AW98" i="9"/>
  <c r="BL98" i="9" s="1"/>
  <c r="AE98" i="9"/>
  <c r="AD98" i="9"/>
  <c r="AC98" i="9"/>
  <c r="AB98" i="9"/>
  <c r="AV98" i="9"/>
  <c r="BK98" i="9" s="1"/>
  <c r="AA98" i="9"/>
  <c r="AU98" i="9"/>
  <c r="BJ98" i="9" s="1"/>
  <c r="Z98" i="9"/>
  <c r="AT98" i="9"/>
  <c r="BI98" i="9" s="1"/>
  <c r="AS98" i="9"/>
  <c r="AP98" i="9"/>
  <c r="AK98" i="9"/>
  <c r="AH98" i="9"/>
  <c r="AR98" i="9"/>
  <c r="AQ98" i="9"/>
  <c r="AG22" i="9"/>
  <c r="AF22" i="9"/>
  <c r="AQ22" i="9"/>
  <c r="AP22" i="9"/>
  <c r="AK22" i="9"/>
  <c r="AH22" i="9"/>
  <c r="AE22" i="9"/>
  <c r="AD22" i="9"/>
  <c r="AB22" i="9"/>
  <c r="AW22" i="9"/>
  <c r="BL22" i="9" s="1"/>
  <c r="AC22" i="9"/>
  <c r="AV22" i="9"/>
  <c r="BK22" i="9" s="1"/>
  <c r="AU22" i="9"/>
  <c r="AT22" i="9"/>
  <c r="BI22" i="9" s="1"/>
  <c r="AS22" i="9"/>
  <c r="AR22" i="9"/>
  <c r="AA22" i="9"/>
  <c r="Z22" i="9"/>
  <c r="AH93" i="9"/>
  <c r="AG93" i="9"/>
  <c r="AE93" i="9"/>
  <c r="AD93" i="9"/>
  <c r="AW93" i="9"/>
  <c r="BL93" i="9" s="1"/>
  <c r="AC93" i="9"/>
  <c r="AV93" i="9"/>
  <c r="BK93" i="9" s="1"/>
  <c r="AB93" i="9"/>
  <c r="AU93" i="9"/>
  <c r="BJ93" i="9" s="1"/>
  <c r="AA93" i="9"/>
  <c r="AT93" i="9"/>
  <c r="BI93" i="9" s="1"/>
  <c r="Z93" i="9"/>
  <c r="AS93" i="9"/>
  <c r="AK93" i="9"/>
  <c r="AF93" i="9"/>
  <c r="AP93" i="9"/>
  <c r="AR93" i="9"/>
  <c r="AQ93" i="9"/>
  <c r="AV83" i="9"/>
  <c r="BK83" i="9" s="1"/>
  <c r="AD83" i="9"/>
  <c r="AU83" i="9"/>
  <c r="BJ83" i="9" s="1"/>
  <c r="AC83" i="9"/>
  <c r="AW83" i="9"/>
  <c r="BL83" i="9" s="1"/>
  <c r="AA83" i="9"/>
  <c r="AT83" i="9"/>
  <c r="BI83" i="9" s="1"/>
  <c r="Z83" i="9"/>
  <c r="AS83" i="9"/>
  <c r="AR83" i="9"/>
  <c r="AQ83" i="9"/>
  <c r="BF83" i="9" s="1"/>
  <c r="AP83" i="9"/>
  <c r="AK83" i="9"/>
  <c r="AH83" i="9"/>
  <c r="AG83" i="9"/>
  <c r="AF83" i="9"/>
  <c r="AE83" i="9"/>
  <c r="AB83" i="9"/>
  <c r="AS100" i="9"/>
  <c r="AA100" i="9"/>
  <c r="AR100" i="9"/>
  <c r="Z100" i="9"/>
  <c r="AQ100" i="9"/>
  <c r="BF100" i="9" s="1"/>
  <c r="AP100" i="9"/>
  <c r="AK100" i="9"/>
  <c r="AH100" i="9"/>
  <c r="AG100" i="9"/>
  <c r="AF100" i="9"/>
  <c r="AE100" i="9"/>
  <c r="AD100" i="9"/>
  <c r="AC100" i="9"/>
  <c r="AB100" i="9"/>
  <c r="AW100" i="9"/>
  <c r="BL100" i="9" s="1"/>
  <c r="AT100" i="9"/>
  <c r="BI100" i="9" s="1"/>
  <c r="AV100" i="9"/>
  <c r="BK100" i="9" s="1"/>
  <c r="AU100" i="9"/>
  <c r="BJ100" i="9" s="1"/>
  <c r="AS48" i="9"/>
  <c r="AB48" i="9"/>
  <c r="AR48" i="9"/>
  <c r="AA48" i="9"/>
  <c r="AU48" i="9"/>
  <c r="Z48" i="9"/>
  <c r="AT48" i="9"/>
  <c r="BI48" i="9" s="1"/>
  <c r="AQ48" i="9"/>
  <c r="AP48" i="9"/>
  <c r="AG48" i="9"/>
  <c r="AK48" i="9"/>
  <c r="AH48" i="9"/>
  <c r="AF48" i="9"/>
  <c r="AV48" i="9"/>
  <c r="BK48" i="9" s="1"/>
  <c r="AE48" i="9"/>
  <c r="AD48" i="9"/>
  <c r="AC48" i="9"/>
  <c r="AW48" i="9"/>
  <c r="BL48" i="9" s="1"/>
  <c r="AS86" i="9"/>
  <c r="AA86" i="9"/>
  <c r="AR86" i="9"/>
  <c r="Z86" i="9"/>
  <c r="AP86" i="9"/>
  <c r="AK86" i="9"/>
  <c r="AH86" i="9"/>
  <c r="AG86" i="9"/>
  <c r="AF86" i="9"/>
  <c r="AE86" i="9"/>
  <c r="AD86" i="9"/>
  <c r="AV86" i="9"/>
  <c r="BK86" i="9" s="1"/>
  <c r="AU86" i="9"/>
  <c r="AT86" i="9"/>
  <c r="BI86" i="9" s="1"/>
  <c r="AQ86" i="9"/>
  <c r="AC86" i="9"/>
  <c r="AB86" i="9"/>
  <c r="AW86" i="9"/>
  <c r="BL86" i="9" s="1"/>
  <c r="AK45" i="9"/>
  <c r="AH45" i="9"/>
  <c r="AP45" i="9"/>
  <c r="AG45" i="9"/>
  <c r="AF45" i="9"/>
  <c r="AE45" i="9"/>
  <c r="AW45" i="9"/>
  <c r="BL45" i="9" s="1"/>
  <c r="AD45" i="9"/>
  <c r="AU45" i="9"/>
  <c r="BJ45" i="9" s="1"/>
  <c r="AV45" i="9"/>
  <c r="AC45" i="9"/>
  <c r="AB45" i="9"/>
  <c r="AT45" i="9"/>
  <c r="BI45" i="9" s="1"/>
  <c r="AA45" i="9"/>
  <c r="AS45" i="9"/>
  <c r="AR45" i="9"/>
  <c r="AQ45" i="9"/>
  <c r="Z45" i="9"/>
  <c r="AU53" i="9"/>
  <c r="BJ53" i="9" s="1"/>
  <c r="AC53" i="9"/>
  <c r="AT53" i="9"/>
  <c r="BI53" i="9" s="1"/>
  <c r="AB53" i="9"/>
  <c r="AS53" i="9"/>
  <c r="AA53" i="9"/>
  <c r="AR53" i="9"/>
  <c r="Z53" i="9"/>
  <c r="AP53" i="9"/>
  <c r="AK53" i="9"/>
  <c r="AH53" i="9"/>
  <c r="AG53" i="9"/>
  <c r="AF53" i="9"/>
  <c r="AE53" i="9"/>
  <c r="AD53" i="9"/>
  <c r="AQ53" i="9"/>
  <c r="AW53" i="9"/>
  <c r="BL53" i="9" s="1"/>
  <c r="AV53" i="9"/>
  <c r="AW21" i="9"/>
  <c r="BL21" i="9" s="1"/>
  <c r="AE21" i="9"/>
  <c r="AV21" i="9"/>
  <c r="AD21" i="9"/>
  <c r="AC21" i="9"/>
  <c r="AB21" i="9"/>
  <c r="AT21" i="9"/>
  <c r="BI21" i="9" s="1"/>
  <c r="AU21" i="9"/>
  <c r="BJ21" i="9" s="1"/>
  <c r="AA21" i="9"/>
  <c r="AP21" i="9"/>
  <c r="Z21" i="9"/>
  <c r="AS21" i="9"/>
  <c r="AR21" i="9"/>
  <c r="AQ21" i="9"/>
  <c r="BF21" i="9" s="1"/>
  <c r="AK21" i="9"/>
  <c r="AH21" i="9"/>
  <c r="AG21" i="9"/>
  <c r="AF21" i="9"/>
  <c r="AF16" i="9"/>
  <c r="AW16" i="9"/>
  <c r="BL16" i="9" s="1"/>
  <c r="AE16" i="9"/>
  <c r="AR16" i="9"/>
  <c r="AQ16" i="9"/>
  <c r="AG16" i="9"/>
  <c r="AP16" i="9"/>
  <c r="AK16" i="9"/>
  <c r="AC16" i="9"/>
  <c r="AH16" i="9"/>
  <c r="AD16" i="9"/>
  <c r="Z16" i="9"/>
  <c r="AA16" i="9"/>
  <c r="AT16" i="9"/>
  <c r="BI16" i="9" s="1"/>
  <c r="AS16" i="9"/>
  <c r="AB16" i="9"/>
  <c r="AV16" i="9"/>
  <c r="BK16" i="9" s="1"/>
  <c r="AU16" i="9"/>
  <c r="AK76" i="9"/>
  <c r="AH76" i="9"/>
  <c r="AG76" i="9"/>
  <c r="AF76" i="9"/>
  <c r="AV76" i="9"/>
  <c r="BK76" i="9" s="1"/>
  <c r="AD76" i="9"/>
  <c r="AU76" i="9"/>
  <c r="BJ76" i="9" s="1"/>
  <c r="AC76" i="9"/>
  <c r="AW76" i="9"/>
  <c r="BL76" i="9" s="1"/>
  <c r="AT76" i="9"/>
  <c r="BI76" i="9" s="1"/>
  <c r="AS76" i="9"/>
  <c r="AR76" i="9"/>
  <c r="AQ76" i="9"/>
  <c r="AP76" i="9"/>
  <c r="AE76" i="9"/>
  <c r="AB76" i="9"/>
  <c r="AA76" i="9"/>
  <c r="Z76" i="9"/>
  <c r="AS81" i="9"/>
  <c r="AA81" i="9"/>
  <c r="AR81" i="9"/>
  <c r="Z81" i="9"/>
  <c r="AD81" i="9"/>
  <c r="AW81" i="9"/>
  <c r="BL81" i="9" s="1"/>
  <c r="AC81" i="9"/>
  <c r="AV81" i="9"/>
  <c r="BK81" i="9" s="1"/>
  <c r="AB81" i="9"/>
  <c r="AU81" i="9"/>
  <c r="BJ81" i="9" s="1"/>
  <c r="AT81" i="9"/>
  <c r="BI81" i="9" s="1"/>
  <c r="AQ81" i="9"/>
  <c r="BF81" i="9" s="1"/>
  <c r="AP81" i="9"/>
  <c r="AK81" i="9"/>
  <c r="AH81" i="9"/>
  <c r="AG81" i="9"/>
  <c r="AE81" i="9"/>
  <c r="AF81" i="9"/>
  <c r="AV6" i="9"/>
  <c r="BK6" i="9" s="1"/>
  <c r="AD6" i="9"/>
  <c r="AK6" i="9"/>
  <c r="AU6" i="9"/>
  <c r="BJ6" i="9" s="1"/>
  <c r="AC6" i="9"/>
  <c r="AT6" i="9"/>
  <c r="AB6" i="9"/>
  <c r="AS6" i="9"/>
  <c r="AR6" i="9"/>
  <c r="AQ6" i="9"/>
  <c r="AA6" i="9"/>
  <c r="Z6" i="9"/>
  <c r="AP6" i="9"/>
  <c r="AG6" i="9"/>
  <c r="AW6" i="9"/>
  <c r="AH6" i="9"/>
  <c r="AF6" i="9"/>
  <c r="AE6" i="9"/>
  <c r="AG26" i="9"/>
  <c r="AF26" i="9"/>
  <c r="AS26" i="9"/>
  <c r="AR26" i="9"/>
  <c r="AH26" i="9"/>
  <c r="AQ26" i="9"/>
  <c r="AP26" i="9"/>
  <c r="AK26" i="9"/>
  <c r="AD26" i="9"/>
  <c r="AE26" i="9"/>
  <c r="AA26" i="9"/>
  <c r="Z26" i="9"/>
  <c r="AB26" i="9"/>
  <c r="AW26" i="9"/>
  <c r="BL26" i="9" s="1"/>
  <c r="AU26" i="9"/>
  <c r="BJ26" i="9" s="1"/>
  <c r="AT26" i="9"/>
  <c r="BI26" i="9" s="1"/>
  <c r="AC26" i="9"/>
  <c r="AV26" i="9"/>
  <c r="BK26" i="9" s="1"/>
  <c r="AT39" i="9"/>
  <c r="BI39" i="9" s="1"/>
  <c r="AB39" i="9"/>
  <c r="AS39" i="9"/>
  <c r="AA39" i="9"/>
  <c r="AF39" i="9"/>
  <c r="AC39" i="9"/>
  <c r="AE39" i="9"/>
  <c r="AD39" i="9"/>
  <c r="AW39" i="9"/>
  <c r="BL39" i="9" s="1"/>
  <c r="AV39" i="9"/>
  <c r="Z39" i="9"/>
  <c r="AU39" i="9"/>
  <c r="BJ39" i="9" s="1"/>
  <c r="AR39" i="9"/>
  <c r="AQ39" i="9"/>
  <c r="BF39" i="9" s="1"/>
  <c r="AP39" i="9"/>
  <c r="AG39" i="9"/>
  <c r="AK39" i="9"/>
  <c r="AH39" i="9"/>
  <c r="AH8" i="9"/>
  <c r="AV8" i="9"/>
  <c r="AC8" i="9"/>
  <c r="AG8" i="9"/>
  <c r="AF8" i="9"/>
  <c r="AW8" i="9"/>
  <c r="BL8" i="9" s="1"/>
  <c r="AU8" i="9"/>
  <c r="BJ8" i="9" s="1"/>
  <c r="AS8" i="9"/>
  <c r="BH8" i="9" s="1"/>
  <c r="AE8" i="9"/>
  <c r="AD8" i="9"/>
  <c r="AA8" i="9"/>
  <c r="AT8" i="9"/>
  <c r="BI8" i="9" s="1"/>
  <c r="AB8" i="9"/>
  <c r="AR8" i="9"/>
  <c r="AQ8" i="9"/>
  <c r="AP8" i="9"/>
  <c r="Z8" i="9"/>
  <c r="AK8" i="9"/>
  <c r="AH99" i="9"/>
  <c r="AG99" i="9"/>
  <c r="AF99" i="9"/>
  <c r="AT99" i="9"/>
  <c r="BI99" i="9" s="1"/>
  <c r="AS99" i="9"/>
  <c r="AR99" i="9"/>
  <c r="AQ99" i="9"/>
  <c r="AP99" i="9"/>
  <c r="AK99" i="9"/>
  <c r="AE99" i="9"/>
  <c r="AW99" i="9"/>
  <c r="BL99" i="9" s="1"/>
  <c r="AV99" i="9"/>
  <c r="AU99" i="9"/>
  <c r="BJ99" i="9" s="1"/>
  <c r="AD99" i="9"/>
  <c r="AC99" i="9"/>
  <c r="AB99" i="9"/>
  <c r="AA99" i="9"/>
  <c r="Z99" i="9"/>
  <c r="AQ106" i="9"/>
  <c r="AP106" i="9"/>
  <c r="AK106" i="9"/>
  <c r="AE106" i="9"/>
  <c r="AD106" i="9"/>
  <c r="AC106" i="9"/>
  <c r="AW106" i="9"/>
  <c r="BL106" i="9" s="1"/>
  <c r="AB106" i="9"/>
  <c r="AV106" i="9"/>
  <c r="BK106" i="9" s="1"/>
  <c r="AA106" i="9"/>
  <c r="AU106" i="9"/>
  <c r="Z106" i="9"/>
  <c r="AT106" i="9"/>
  <c r="BI106" i="9" s="1"/>
  <c r="AS106" i="9"/>
  <c r="AR106" i="9"/>
  <c r="AH106" i="9"/>
  <c r="AG106" i="9"/>
  <c r="AF106" i="9"/>
  <c r="A410" i="1"/>
  <c r="A410" i="4" s="1"/>
  <c r="Y410" i="1"/>
  <c r="I89" i="9" s="1"/>
  <c r="B411" i="1"/>
  <c r="O67" i="9"/>
  <c r="O6" i="9"/>
  <c r="X46" i="9"/>
  <c r="X27" i="9"/>
  <c r="O94" i="9"/>
  <c r="O60" i="9"/>
  <c r="X42" i="9"/>
  <c r="X34" i="9"/>
  <c r="O64" i="9"/>
  <c r="O66" i="9"/>
  <c r="N66" i="9" s="1"/>
  <c r="X9" i="9"/>
  <c r="O37" i="9"/>
  <c r="W37" i="9" s="1"/>
  <c r="O107" i="9"/>
  <c r="O52" i="9"/>
  <c r="X29" i="9"/>
  <c r="O55" i="9"/>
  <c r="X37" i="9"/>
  <c r="O100" i="9"/>
  <c r="O96" i="9"/>
  <c r="X47" i="9"/>
  <c r="O4" i="9"/>
  <c r="N4" i="9" s="1"/>
  <c r="O86" i="9"/>
  <c r="N86" i="9" s="1"/>
  <c r="X36" i="9"/>
  <c r="O8" i="9"/>
  <c r="O38" i="9"/>
  <c r="W38" i="9" s="1"/>
  <c r="X22" i="9"/>
  <c r="X54" i="9"/>
  <c r="O9" i="9"/>
  <c r="W9" i="9" s="1"/>
  <c r="X32" i="9"/>
  <c r="O51" i="9"/>
  <c r="O42" i="9"/>
  <c r="W42" i="9" s="1"/>
  <c r="O69" i="9"/>
  <c r="W69" i="9" s="1"/>
  <c r="X57" i="9"/>
  <c r="X48" i="9"/>
  <c r="O70" i="9"/>
  <c r="W70" i="9" s="1"/>
  <c r="X50" i="9"/>
  <c r="O41" i="9"/>
  <c r="W41" i="9" s="1"/>
  <c r="O81" i="9"/>
  <c r="X73" i="9"/>
  <c r="O75" i="9"/>
  <c r="O13" i="9"/>
  <c r="X20" i="9"/>
  <c r="X79" i="9"/>
  <c r="O109" i="9"/>
  <c r="X82" i="9"/>
  <c r="X24" i="9"/>
  <c r="O65" i="9"/>
  <c r="X59" i="9"/>
  <c r="O84" i="9"/>
  <c r="W84" i="9" s="1"/>
  <c r="X41" i="9"/>
  <c r="O98" i="9"/>
  <c r="X26" i="9"/>
  <c r="X76" i="9"/>
  <c r="O28" i="9"/>
  <c r="O16" i="9"/>
  <c r="W16" i="9" s="1"/>
  <c r="W8" i="9"/>
  <c r="X8" i="9"/>
  <c r="O50" i="9"/>
  <c r="W50" i="9" s="1"/>
  <c r="X49" i="9"/>
  <c r="O33" i="9"/>
  <c r="W33" i="9" s="1"/>
  <c r="O72" i="9"/>
  <c r="W72" i="9" s="1"/>
  <c r="X83" i="9"/>
  <c r="X74" i="9"/>
  <c r="X33" i="9"/>
  <c r="O12" i="9"/>
  <c r="O45" i="9"/>
  <c r="W45" i="9" s="1"/>
  <c r="O97" i="9"/>
  <c r="O105" i="9"/>
  <c r="O93" i="9"/>
  <c r="X68" i="9"/>
  <c r="O83" i="9"/>
  <c r="W83" i="9" s="1"/>
  <c r="X44" i="9"/>
  <c r="O20" i="9"/>
  <c r="W20" i="9" s="1"/>
  <c r="O49" i="9"/>
  <c r="W49" i="9" s="1"/>
  <c r="O32" i="9"/>
  <c r="W32" i="9" s="1"/>
  <c r="O39" i="9"/>
  <c r="X43" i="9"/>
  <c r="O78" i="9"/>
  <c r="X5" i="9"/>
  <c r="X63" i="9"/>
  <c r="O36" i="9"/>
  <c r="W36" i="9" s="1"/>
  <c r="O111" i="9"/>
  <c r="W52" i="9"/>
  <c r="X52" i="9"/>
  <c r="O91" i="9"/>
  <c r="O22" i="9"/>
  <c r="W22" i="9" s="1"/>
  <c r="O34" i="9"/>
  <c r="W34" i="9" s="1"/>
  <c r="X4" i="9"/>
  <c r="W4" i="9"/>
  <c r="O24" i="9"/>
  <c r="W24" i="9" s="1"/>
  <c r="X40" i="9"/>
  <c r="X69" i="9"/>
  <c r="O27" i="9"/>
  <c r="W27" i="9" s="1"/>
  <c r="X89" i="9"/>
  <c r="O19" i="9"/>
  <c r="W19" i="9" s="1"/>
  <c r="W66" i="9"/>
  <c r="X66" i="9"/>
  <c r="O25" i="9"/>
  <c r="W25" i="9" s="1"/>
  <c r="O21" i="9"/>
  <c r="W21" i="9" s="1"/>
  <c r="O87" i="9"/>
  <c r="W87" i="9" s="1"/>
  <c r="X70" i="9"/>
  <c r="X86" i="9"/>
  <c r="X16" i="9"/>
  <c r="O56" i="9"/>
  <c r="W56" i="9" s="1"/>
  <c r="X19" i="9"/>
  <c r="X53" i="9"/>
  <c r="O110" i="9"/>
  <c r="X58" i="9"/>
  <c r="X15" i="9"/>
  <c r="X25" i="9"/>
  <c r="O103" i="9"/>
  <c r="O88" i="9"/>
  <c r="W88" i="9" s="1"/>
  <c r="O112" i="9"/>
  <c r="O47" i="9"/>
  <c r="W47" i="9" s="1"/>
  <c r="O35" i="9"/>
  <c r="W35" i="9" s="1"/>
  <c r="O26" i="9"/>
  <c r="W26" i="9" s="1"/>
  <c r="X80" i="9"/>
  <c r="O85" i="9"/>
  <c r="W85" i="9" s="1"/>
  <c r="O108" i="9"/>
  <c r="O15" i="9"/>
  <c r="W15" i="9" s="1"/>
  <c r="O89" i="9"/>
  <c r="W89" i="9" s="1"/>
  <c r="O58" i="9"/>
  <c r="W58" i="9" s="1"/>
  <c r="O106" i="9"/>
  <c r="O54" i="9"/>
  <c r="W54" i="9" s="1"/>
  <c r="X38" i="9"/>
  <c r="O63" i="9"/>
  <c r="W63" i="9" s="1"/>
  <c r="O74" i="9"/>
  <c r="N74" i="9" s="1"/>
  <c r="N87" i="9"/>
  <c r="X87" i="9"/>
  <c r="O76" i="9"/>
  <c r="N76" i="9" s="1"/>
  <c r="Y76" i="9" s="1"/>
  <c r="O43" i="9"/>
  <c r="W43" i="9" s="1"/>
  <c r="X56" i="9"/>
  <c r="O46" i="9"/>
  <c r="W46" i="9" s="1"/>
  <c r="X45" i="9"/>
  <c r="X71" i="9"/>
  <c r="O48" i="9"/>
  <c r="W48" i="9" s="1"/>
  <c r="O101" i="9"/>
  <c r="O102" i="9"/>
  <c r="X10" i="9"/>
  <c r="X85" i="9"/>
  <c r="X62" i="9"/>
  <c r="O61" i="9"/>
  <c r="W61" i="9" s="1"/>
  <c r="O17" i="9"/>
  <c r="W17" i="9" s="1"/>
  <c r="O79" i="9"/>
  <c r="N79" i="9" s="1"/>
  <c r="X14" i="9"/>
  <c r="O14" i="9"/>
  <c r="W14" i="9" s="1"/>
  <c r="X7" i="9"/>
  <c r="X35" i="9"/>
  <c r="O77" i="9"/>
  <c r="N77" i="9" s="1"/>
  <c r="O53" i="9"/>
  <c r="N53" i="9" s="1"/>
  <c r="X23" i="9"/>
  <c r="X72" i="9"/>
  <c r="O5" i="9"/>
  <c r="W5" i="9" s="1"/>
  <c r="O10" i="9"/>
  <c r="W10" i="9" s="1"/>
  <c r="O7" i="9"/>
  <c r="W7" i="9" s="1"/>
  <c r="W65" i="9"/>
  <c r="X65" i="9"/>
  <c r="O44" i="9"/>
  <c r="W44" i="9" s="1"/>
  <c r="W55" i="9"/>
  <c r="X55" i="9"/>
  <c r="O29" i="9"/>
  <c r="W29" i="9" s="1"/>
  <c r="W60" i="9"/>
  <c r="N60" i="9"/>
  <c r="X60" i="9"/>
  <c r="W67" i="9"/>
  <c r="N67" i="9"/>
  <c r="X67" i="9"/>
  <c r="O18" i="9"/>
  <c r="W18" i="9" s="1"/>
  <c r="N84" i="9"/>
  <c r="X84" i="9"/>
  <c r="X11" i="9"/>
  <c r="W13" i="9"/>
  <c r="X13" i="9"/>
  <c r="O59" i="9"/>
  <c r="W59" i="9" s="1"/>
  <c r="O11" i="9"/>
  <c r="W11" i="9" s="1"/>
  <c r="O104" i="9"/>
  <c r="O99" i="9"/>
  <c r="X88" i="9"/>
  <c r="O90" i="9"/>
  <c r="O92" i="9"/>
  <c r="X77" i="9"/>
  <c r="O23" i="9"/>
  <c r="W23" i="9" s="1"/>
  <c r="W28" i="9"/>
  <c r="X28" i="9"/>
  <c r="X17" i="9"/>
  <c r="X21" i="9"/>
  <c r="O95" i="9"/>
  <c r="W78" i="9"/>
  <c r="X78" i="9"/>
  <c r="O71" i="9"/>
  <c r="W71" i="9" s="1"/>
  <c r="W6" i="9"/>
  <c r="X6" i="9"/>
  <c r="O31" i="9"/>
  <c r="W31" i="9" s="1"/>
  <c r="X30" i="9"/>
  <c r="N3" i="9"/>
  <c r="W3" i="9"/>
  <c r="X3" i="9"/>
  <c r="O57" i="9"/>
  <c r="W57" i="9" s="1"/>
  <c r="W39" i="9"/>
  <c r="X39" i="9"/>
  <c r="N75" i="9"/>
  <c r="W75" i="9"/>
  <c r="X75" i="9"/>
  <c r="O73" i="9"/>
  <c r="N73" i="9" s="1"/>
  <c r="Y73" i="9" s="1"/>
  <c r="X31" i="9"/>
  <c r="O30" i="9"/>
  <c r="W30" i="9" s="1"/>
  <c r="X18" i="9"/>
  <c r="X61" i="9"/>
  <c r="W12" i="9"/>
  <c r="X12" i="9"/>
  <c r="O80" i="9"/>
  <c r="N80" i="9" s="1"/>
  <c r="Y80" i="9" s="1"/>
  <c r="W51" i="9"/>
  <c r="X51" i="9"/>
  <c r="O62" i="9"/>
  <c r="W62" i="9" s="1"/>
  <c r="O68" i="9"/>
  <c r="W68" i="9" s="1"/>
  <c r="O40" i="9"/>
  <c r="W40" i="9" s="1"/>
  <c r="N64" i="9"/>
  <c r="W64" i="9"/>
  <c r="X64" i="9"/>
  <c r="O82" i="9"/>
  <c r="N82" i="9" s="1"/>
  <c r="Y82" i="9" s="1"/>
  <c r="N81" i="9"/>
  <c r="W81" i="9"/>
  <c r="X81" i="9"/>
  <c r="Q16" i="9"/>
  <c r="K16" i="9" s="1"/>
  <c r="M16" i="9"/>
  <c r="Q19" i="9"/>
  <c r="K19" i="9" s="1"/>
  <c r="M19" i="9"/>
  <c r="Q53" i="9"/>
  <c r="K53" i="9" s="1"/>
  <c r="M53" i="9"/>
  <c r="Q10" i="9"/>
  <c r="K10" i="9" s="1"/>
  <c r="M10" i="9"/>
  <c r="Q20" i="9"/>
  <c r="K20" i="9" s="1"/>
  <c r="M20" i="9"/>
  <c r="Q14" i="9"/>
  <c r="K14" i="9" s="1"/>
  <c r="M14" i="9"/>
  <c r="Q22" i="9"/>
  <c r="K22" i="9" s="1"/>
  <c r="M22" i="9"/>
  <c r="Q3" i="9"/>
  <c r="K3" i="9" s="1"/>
  <c r="M3" i="9"/>
  <c r="Q39" i="9"/>
  <c r="K39" i="9" s="1"/>
  <c r="M39" i="9"/>
  <c r="Q56" i="9"/>
  <c r="K56" i="9" s="1"/>
  <c r="M56" i="9"/>
  <c r="Q84" i="9"/>
  <c r="K84" i="9" s="1"/>
  <c r="M84" i="9"/>
  <c r="Q85" i="9"/>
  <c r="K85" i="9" s="1"/>
  <c r="M85" i="9"/>
  <c r="Q64" i="9"/>
  <c r="K64" i="9" s="1"/>
  <c r="M64" i="9"/>
  <c r="Q65" i="9"/>
  <c r="K65" i="9" s="1"/>
  <c r="M65" i="9"/>
  <c r="Q45" i="9"/>
  <c r="K45" i="9" s="1"/>
  <c r="M45" i="9"/>
  <c r="Q71" i="9"/>
  <c r="K71" i="9" s="1"/>
  <c r="M71" i="9"/>
  <c r="Q62" i="9"/>
  <c r="K62" i="9" s="1"/>
  <c r="M62" i="9"/>
  <c r="Q79" i="9"/>
  <c r="K79" i="9" s="1"/>
  <c r="M79" i="9"/>
  <c r="Q59" i="9"/>
  <c r="K59" i="9" s="1"/>
  <c r="M59" i="9"/>
  <c r="Q35" i="9"/>
  <c r="K35" i="9" s="1"/>
  <c r="M35" i="9"/>
  <c r="Q76" i="9"/>
  <c r="K76" i="9" s="1"/>
  <c r="M76" i="9"/>
  <c r="Q77" i="9"/>
  <c r="K77" i="9" s="1"/>
  <c r="M77" i="9"/>
  <c r="Q28" i="9"/>
  <c r="K28" i="9" s="1"/>
  <c r="M28" i="9"/>
  <c r="Q17" i="9"/>
  <c r="K17" i="9" s="1"/>
  <c r="M17" i="9"/>
  <c r="Q55" i="9"/>
  <c r="K55" i="9" s="1"/>
  <c r="M55" i="9"/>
  <c r="Q73" i="9"/>
  <c r="K73" i="9" s="1"/>
  <c r="M73" i="9"/>
  <c r="Q67" i="9"/>
  <c r="K67" i="9" s="1"/>
  <c r="M67" i="9"/>
  <c r="Q11" i="9"/>
  <c r="K11" i="9" s="1"/>
  <c r="M11" i="9"/>
  <c r="Q54" i="9"/>
  <c r="K54" i="9" s="1"/>
  <c r="M54" i="9"/>
  <c r="Q81" i="9"/>
  <c r="K81" i="9" s="1"/>
  <c r="M81" i="9"/>
  <c r="Q75" i="9"/>
  <c r="K75" i="9" s="1"/>
  <c r="M75" i="9"/>
  <c r="Q31" i="9"/>
  <c r="K31" i="9" s="1"/>
  <c r="M31" i="9"/>
  <c r="Q18" i="9"/>
  <c r="K18" i="9" s="1"/>
  <c r="M18" i="9"/>
  <c r="Q21" i="9"/>
  <c r="K21" i="9" s="1"/>
  <c r="M21" i="9"/>
  <c r="Q69" i="9"/>
  <c r="K69" i="9" s="1"/>
  <c r="M69" i="9"/>
  <c r="Q42" i="9"/>
  <c r="K42" i="9" s="1"/>
  <c r="M42" i="9"/>
  <c r="Q78" i="9"/>
  <c r="K78" i="9" s="1"/>
  <c r="M78" i="9"/>
  <c r="Q41" i="9"/>
  <c r="K41" i="9" s="1"/>
  <c r="M41" i="9"/>
  <c r="Q29" i="9"/>
  <c r="K29" i="9" s="1"/>
  <c r="M29" i="9"/>
  <c r="Q46" i="9"/>
  <c r="K46" i="9" s="1"/>
  <c r="M46" i="9"/>
  <c r="Q27" i="9"/>
  <c r="K27" i="9" s="1"/>
  <c r="M27" i="9"/>
  <c r="Q61" i="9"/>
  <c r="K61" i="9" s="1"/>
  <c r="M61" i="9"/>
  <c r="Q12" i="9"/>
  <c r="K12" i="9" s="1"/>
  <c r="M12" i="9"/>
  <c r="Q87" i="9"/>
  <c r="K87" i="9" s="1"/>
  <c r="M87" i="9"/>
  <c r="Q83" i="9"/>
  <c r="K83" i="9" s="1"/>
  <c r="M83" i="9"/>
  <c r="Q51" i="9"/>
  <c r="K51" i="9" s="1"/>
  <c r="M51" i="9"/>
  <c r="Q32" i="9"/>
  <c r="K32" i="9" s="1"/>
  <c r="M32" i="9"/>
  <c r="Q25" i="9"/>
  <c r="K25" i="9" s="1"/>
  <c r="M25" i="9"/>
  <c r="Q50" i="9"/>
  <c r="K50" i="9" s="1"/>
  <c r="M50" i="9"/>
  <c r="Q37" i="9"/>
  <c r="K37" i="9" s="1"/>
  <c r="M37" i="9"/>
  <c r="Q47" i="9"/>
  <c r="K47" i="9" s="1"/>
  <c r="M47" i="9"/>
  <c r="Q43" i="9"/>
  <c r="K43" i="9" s="1"/>
  <c r="M43" i="9"/>
  <c r="Q34" i="9"/>
  <c r="K34" i="9" s="1"/>
  <c r="M34" i="9"/>
  <c r="Q36" i="9"/>
  <c r="K36" i="9" s="1"/>
  <c r="M36" i="9"/>
  <c r="Q9" i="9"/>
  <c r="K9" i="9" s="1"/>
  <c r="M9" i="9"/>
  <c r="Q48" i="9"/>
  <c r="K48" i="9" s="1"/>
  <c r="M48" i="9"/>
  <c r="Q74" i="9"/>
  <c r="K74" i="9" s="1"/>
  <c r="M74" i="9"/>
  <c r="Q89" i="9"/>
  <c r="K89" i="9" s="1"/>
  <c r="M89" i="9"/>
  <c r="Q63" i="9"/>
  <c r="K63" i="9" s="1"/>
  <c r="M63" i="9"/>
  <c r="Q7" i="9"/>
  <c r="K7" i="9" s="1"/>
  <c r="M7" i="9"/>
  <c r="Q72" i="9"/>
  <c r="K72" i="9" s="1"/>
  <c r="M72" i="9"/>
  <c r="Q8" i="9"/>
  <c r="K8" i="9" s="1"/>
  <c r="M8" i="9"/>
  <c r="Q68" i="9"/>
  <c r="K68" i="9" s="1"/>
  <c r="M68" i="9"/>
  <c r="Q49" i="9"/>
  <c r="K49" i="9" s="1"/>
  <c r="M49" i="9"/>
  <c r="Q80" i="9"/>
  <c r="K80" i="9" s="1"/>
  <c r="M80" i="9"/>
  <c r="Q13" i="9"/>
  <c r="K13" i="9" s="1"/>
  <c r="M13" i="9"/>
  <c r="Q23" i="9"/>
  <c r="K23" i="9" s="1"/>
  <c r="M23" i="9"/>
  <c r="Q52" i="9"/>
  <c r="K52" i="9" s="1"/>
  <c r="M52" i="9"/>
  <c r="Q30" i="9"/>
  <c r="K30" i="9" s="1"/>
  <c r="M30" i="9"/>
  <c r="Q38" i="9"/>
  <c r="K38" i="9" s="1"/>
  <c r="M38" i="9"/>
  <c r="Q4" i="9"/>
  <c r="K4" i="9" s="1"/>
  <c r="M4" i="9"/>
  <c r="Q44" i="9"/>
  <c r="K44" i="9" s="1"/>
  <c r="M44" i="9"/>
  <c r="Q5" i="9"/>
  <c r="M5" i="9"/>
  <c r="Q66" i="9"/>
  <c r="K66" i="9" s="1"/>
  <c r="M66" i="9"/>
  <c r="Q82" i="9"/>
  <c r="K82" i="9" s="1"/>
  <c r="M82" i="9"/>
  <c r="Q24" i="9"/>
  <c r="K24" i="9" s="1"/>
  <c r="M24" i="9"/>
  <c r="Q88" i="9"/>
  <c r="K88" i="9" s="1"/>
  <c r="M88" i="9"/>
  <c r="Q26" i="9"/>
  <c r="K26" i="9" s="1"/>
  <c r="M26" i="9"/>
  <c r="Q70" i="9"/>
  <c r="K70" i="9" s="1"/>
  <c r="M70" i="9"/>
  <c r="Q86" i="9"/>
  <c r="K86" i="9" s="1"/>
  <c r="M86" i="9"/>
  <c r="Q40" i="9"/>
  <c r="K40" i="9" s="1"/>
  <c r="M40" i="9"/>
  <c r="Q60" i="9"/>
  <c r="K60" i="9" s="1"/>
  <c r="M60" i="9"/>
  <c r="Q33" i="9"/>
  <c r="K33" i="9" s="1"/>
  <c r="M33" i="9"/>
  <c r="Q58" i="9"/>
  <c r="K58" i="9" s="1"/>
  <c r="M58" i="9"/>
  <c r="Q6" i="9"/>
  <c r="K6" i="9" s="1"/>
  <c r="M6" i="9"/>
  <c r="Q15" i="9"/>
  <c r="K15" i="9" s="1"/>
  <c r="M15" i="9"/>
  <c r="Q57" i="9"/>
  <c r="K57" i="9" s="1"/>
  <c r="M57" i="9"/>
  <c r="F48" i="9"/>
  <c r="F81" i="9"/>
  <c r="F102" i="9"/>
  <c r="F82" i="9"/>
  <c r="F85" i="9"/>
  <c r="F57" i="9"/>
  <c r="F51" i="9"/>
  <c r="F58" i="9"/>
  <c r="F77" i="9"/>
  <c r="F68" i="9"/>
  <c r="F69" i="9"/>
  <c r="H53" i="9"/>
  <c r="F79" i="9"/>
  <c r="F101" i="9"/>
  <c r="F64" i="9"/>
  <c r="F80" i="9"/>
  <c r="F108" i="9"/>
  <c r="F74" i="9"/>
  <c r="F83" i="9"/>
  <c r="F53" i="9"/>
  <c r="B53" i="9"/>
  <c r="F54" i="9"/>
  <c r="F100" i="9"/>
  <c r="F99" i="9"/>
  <c r="F90" i="9"/>
  <c r="F104" i="9"/>
  <c r="F65" i="9"/>
  <c r="F110" i="9"/>
  <c r="F62" i="9"/>
  <c r="F49" i="9"/>
  <c r="F61" i="9"/>
  <c r="F75" i="9"/>
  <c r="F50" i="9"/>
  <c r="F72" i="9"/>
  <c r="F103" i="9"/>
  <c r="F87" i="9"/>
  <c r="F106" i="9"/>
  <c r="F63" i="9"/>
  <c r="F56" i="9"/>
  <c r="F55" i="9"/>
  <c r="F86" i="9"/>
  <c r="F89" i="9"/>
  <c r="F46" i="9"/>
  <c r="F97" i="9"/>
  <c r="F93" i="9"/>
  <c r="F59" i="9"/>
  <c r="F107" i="9"/>
  <c r="F66" i="9"/>
  <c r="F71" i="9"/>
  <c r="F109" i="9"/>
  <c r="F52" i="9"/>
  <c r="F84" i="9"/>
  <c r="F111" i="9"/>
  <c r="F112" i="9"/>
  <c r="F70" i="9"/>
  <c r="F96" i="9"/>
  <c r="F91" i="9"/>
  <c r="F95" i="9"/>
  <c r="F67" i="9"/>
  <c r="F60" i="9"/>
  <c r="F98" i="9"/>
  <c r="F47" i="9"/>
  <c r="F76" i="9"/>
  <c r="F88" i="9"/>
  <c r="F73" i="9"/>
  <c r="F78" i="9"/>
  <c r="F94" i="9"/>
  <c r="F105" i="9"/>
  <c r="F92" i="9"/>
  <c r="BH98" i="9" l="1"/>
  <c r="BF32" i="9"/>
  <c r="BH37" i="9"/>
  <c r="BF55" i="9"/>
  <c r="BG30" i="9"/>
  <c r="BG102" i="9"/>
  <c r="BH94" i="9"/>
  <c r="BG50" i="9"/>
  <c r="BF37" i="9"/>
  <c r="BG12" i="9"/>
  <c r="BG76" i="9"/>
  <c r="BH31" i="9"/>
  <c r="BH78" i="9"/>
  <c r="AJ36" i="9"/>
  <c r="AJ62" i="9"/>
  <c r="AN62" i="9" s="1"/>
  <c r="AL62" i="9" s="1"/>
  <c r="AJ103" i="9"/>
  <c r="AN103" i="9" s="1"/>
  <c r="AL103" i="9" s="1"/>
  <c r="AX108" i="9"/>
  <c r="BG44" i="9"/>
  <c r="BF7" i="9"/>
  <c r="BG67" i="9"/>
  <c r="BH81" i="9"/>
  <c r="BH86" i="9"/>
  <c r="BF74" i="9"/>
  <c r="BE27" i="9"/>
  <c r="BH89" i="9"/>
  <c r="BE20" i="9"/>
  <c r="BH73" i="9"/>
  <c r="AX111" i="9"/>
  <c r="BG46" i="9"/>
  <c r="BF43" i="9"/>
  <c r="BG108" i="9"/>
  <c r="BG20" i="9"/>
  <c r="BF64" i="9"/>
  <c r="BH56" i="9"/>
  <c r="BE107" i="9"/>
  <c r="BH83" i="9"/>
  <c r="BF38" i="9"/>
  <c r="BH92" i="9"/>
  <c r="BF25" i="9"/>
  <c r="BH33" i="9"/>
  <c r="BG103" i="9"/>
  <c r="AJ25" i="9"/>
  <c r="AN25" i="9" s="1"/>
  <c r="AL25" i="9" s="1"/>
  <c r="AN36" i="9"/>
  <c r="AL36" i="9" s="1"/>
  <c r="AJ7" i="9"/>
  <c r="BH100" i="9"/>
  <c r="BF23" i="9"/>
  <c r="BG52" i="9"/>
  <c r="BG106" i="9"/>
  <c r="BF95" i="9"/>
  <c r="BF80" i="9"/>
  <c r="AJ69" i="9"/>
  <c r="AN69" i="9" s="1"/>
  <c r="AL69" i="9" s="1"/>
  <c r="BF11" i="9"/>
  <c r="BE68" i="9"/>
  <c r="BG112" i="9"/>
  <c r="BF30" i="9"/>
  <c r="BF73" i="9"/>
  <c r="BF12" i="9"/>
  <c r="BF93" i="9"/>
  <c r="BF33" i="9"/>
  <c r="BH12" i="9"/>
  <c r="BE44" i="9"/>
  <c r="Y53" i="9"/>
  <c r="BG26" i="9"/>
  <c r="BF6" i="9"/>
  <c r="BG16" i="9"/>
  <c r="BF49" i="9"/>
  <c r="BF103" i="9"/>
  <c r="AJ111" i="9"/>
  <c r="AN111" i="9" s="1"/>
  <c r="AL111" i="9" s="1"/>
  <c r="BH71" i="9"/>
  <c r="BG61" i="9"/>
  <c r="BG100" i="9"/>
  <c r="BE32" i="9"/>
  <c r="AJ8" i="9"/>
  <c r="BH93" i="9"/>
  <c r="BH19" i="9"/>
  <c r="BH107" i="9"/>
  <c r="BH95" i="9"/>
  <c r="BG5" i="9"/>
  <c r="BH91" i="9"/>
  <c r="AJ80" i="9"/>
  <c r="AN80" i="9" s="1"/>
  <c r="AL80" i="9" s="1"/>
  <c r="BF14" i="9"/>
  <c r="BH60" i="9"/>
  <c r="BF18" i="9"/>
  <c r="BE77" i="9"/>
  <c r="BG3" i="9"/>
  <c r="AJ37" i="9"/>
  <c r="AN37" i="9" s="1"/>
  <c r="AL37" i="9" s="1"/>
  <c r="BG18" i="9"/>
  <c r="BF76" i="9"/>
  <c r="AX100" i="9"/>
  <c r="BH4" i="9"/>
  <c r="BF72" i="9"/>
  <c r="BG105" i="9"/>
  <c r="AJ106" i="9"/>
  <c r="AN106" i="9" s="1"/>
  <c r="AL106" i="9" s="1"/>
  <c r="BH76" i="9"/>
  <c r="BH53" i="9"/>
  <c r="AX86" i="9"/>
  <c r="BE86" i="9"/>
  <c r="BG93" i="9"/>
  <c r="AJ22" i="9"/>
  <c r="AN22" i="9" s="1"/>
  <c r="AL22" i="9" s="1"/>
  <c r="BG98" i="9"/>
  <c r="BH13" i="9"/>
  <c r="AX64" i="9"/>
  <c r="BG64" i="9"/>
  <c r="BH30" i="9"/>
  <c r="BE92" i="9"/>
  <c r="AX92" i="9"/>
  <c r="BF107" i="9"/>
  <c r="BG62" i="9"/>
  <c r="BK62" i="9"/>
  <c r="AJ63" i="9"/>
  <c r="AN63" i="9" s="1"/>
  <c r="AL63" i="9" s="1"/>
  <c r="AJ59" i="9"/>
  <c r="AN59" i="9" s="1"/>
  <c r="AL59" i="9" s="1"/>
  <c r="BH102" i="9"/>
  <c r="BE33" i="9"/>
  <c r="AX33" i="9"/>
  <c r="AX103" i="9"/>
  <c r="BE103" i="9"/>
  <c r="BE58" i="9"/>
  <c r="BI58" i="9"/>
  <c r="AJ12" i="9"/>
  <c r="AX79" i="9"/>
  <c r="BE79" i="9"/>
  <c r="BG79" i="9"/>
  <c r="BK79" i="9"/>
  <c r="AJ32" i="9"/>
  <c r="AN32" i="9" s="1"/>
  <c r="AL32" i="9" s="1"/>
  <c r="BF94" i="9"/>
  <c r="BJ94" i="9"/>
  <c r="BE87" i="9"/>
  <c r="AX87" i="9"/>
  <c r="BH90" i="9"/>
  <c r="AJ27" i="9"/>
  <c r="AN27" i="9" s="1"/>
  <c r="AL27" i="9" s="1"/>
  <c r="BE34" i="9"/>
  <c r="BF40" i="9"/>
  <c r="BJ40" i="9"/>
  <c r="BG40" i="9"/>
  <c r="AX89" i="9"/>
  <c r="AJ10" i="9"/>
  <c r="BG96" i="9"/>
  <c r="AJ70" i="9"/>
  <c r="AN70" i="9" s="1"/>
  <c r="AL70" i="9" s="1"/>
  <c r="BE8" i="9"/>
  <c r="BG39" i="9"/>
  <c r="BK39" i="9"/>
  <c r="AX21" i="9"/>
  <c r="BE21" i="9"/>
  <c r="BF53" i="9"/>
  <c r="BG45" i="9"/>
  <c r="BK45" i="9"/>
  <c r="BG83" i="9"/>
  <c r="AX93" i="9"/>
  <c r="BE93" i="9"/>
  <c r="AX38" i="9"/>
  <c r="BE38" i="9"/>
  <c r="BG85" i="9"/>
  <c r="BF92" i="9"/>
  <c r="BE54" i="9"/>
  <c r="AX54" i="9"/>
  <c r="BE25" i="9"/>
  <c r="AX25" i="9"/>
  <c r="AJ107" i="9"/>
  <c r="AN107" i="9" s="1"/>
  <c r="AL107" i="9" s="1"/>
  <c r="BE31" i="9"/>
  <c r="BI31" i="9"/>
  <c r="AJ33" i="9"/>
  <c r="AN33" i="9" s="1"/>
  <c r="AL33" i="9" s="1"/>
  <c r="AJ58" i="9"/>
  <c r="AN58" i="9" s="1"/>
  <c r="AL58" i="9" s="1"/>
  <c r="BF77" i="9"/>
  <c r="BJ77" i="9"/>
  <c r="BH104" i="9"/>
  <c r="BL104" i="9"/>
  <c r="BF79" i="9"/>
  <c r="AJ15" i="9"/>
  <c r="AN15" i="9" s="1"/>
  <c r="AL15" i="9" s="1"/>
  <c r="AJ50" i="9"/>
  <c r="AN50" i="9" s="1"/>
  <c r="AL50" i="9" s="1"/>
  <c r="BF87" i="9"/>
  <c r="BE5" i="9"/>
  <c r="AX65" i="9"/>
  <c r="BE65" i="9"/>
  <c r="BG27" i="9"/>
  <c r="BK27" i="9"/>
  <c r="AJ41" i="9"/>
  <c r="AN41" i="9" s="1"/>
  <c r="AL41" i="9" s="1"/>
  <c r="AX34" i="9"/>
  <c r="BF34" i="9"/>
  <c r="BH40" i="9"/>
  <c r="AJ75" i="9"/>
  <c r="AN75" i="9" s="1"/>
  <c r="AL75" i="9" s="1"/>
  <c r="AX29" i="9"/>
  <c r="BF24" i="9"/>
  <c r="BE61" i="9"/>
  <c r="AX61" i="9"/>
  <c r="AJ18" i="9"/>
  <c r="AN18" i="9" s="1"/>
  <c r="AL18" i="9" s="1"/>
  <c r="BH96" i="9"/>
  <c r="BF70" i="9"/>
  <c r="BJ70" i="9"/>
  <c r="BE97" i="9"/>
  <c r="AX97" i="9"/>
  <c r="BF97" i="9"/>
  <c r="AX101" i="9"/>
  <c r="BF101" i="9"/>
  <c r="BG9" i="9"/>
  <c r="BF8" i="9"/>
  <c r="BH26" i="9"/>
  <c r="BG6" i="9"/>
  <c r="BG81" i="9"/>
  <c r="BH16" i="9"/>
  <c r="AJ21" i="9"/>
  <c r="AN21" i="9" s="1"/>
  <c r="AL21" i="9" s="1"/>
  <c r="BG86" i="9"/>
  <c r="AX48" i="9"/>
  <c r="BE48" i="9"/>
  <c r="BF19" i="9"/>
  <c r="BH64" i="9"/>
  <c r="AJ85" i="9"/>
  <c r="AN85" i="9" s="1"/>
  <c r="AL85" i="9" s="1"/>
  <c r="BE4" i="9"/>
  <c r="BG92" i="9"/>
  <c r="BF54" i="9"/>
  <c r="BG107" i="9"/>
  <c r="AX36" i="9"/>
  <c r="BE36" i="9"/>
  <c r="BF60" i="9"/>
  <c r="BJ60" i="9"/>
  <c r="AX49" i="9"/>
  <c r="BG49" i="9"/>
  <c r="BF31" i="9"/>
  <c r="BG77" i="9"/>
  <c r="BK77" i="9"/>
  <c r="AJ104" i="9"/>
  <c r="AN104" i="9" s="1"/>
  <c r="AL104" i="9" s="1"/>
  <c r="AJ66" i="9"/>
  <c r="AN66" i="9" s="1"/>
  <c r="AL66" i="9" s="1"/>
  <c r="BH32" i="9"/>
  <c r="BL32" i="9"/>
  <c r="AX32" i="9"/>
  <c r="BJ32" i="9"/>
  <c r="BE3" i="9"/>
  <c r="AJ42" i="9"/>
  <c r="AN42" i="9" s="1"/>
  <c r="AL42" i="9" s="1"/>
  <c r="BG65" i="9"/>
  <c r="AX82" i="9"/>
  <c r="BE82" i="9"/>
  <c r="BF89" i="9"/>
  <c r="AX75" i="9"/>
  <c r="BG75" i="9"/>
  <c r="AJ29" i="9"/>
  <c r="AN29" i="9" s="1"/>
  <c r="AL29" i="9" s="1"/>
  <c r="BE55" i="9"/>
  <c r="BI55" i="9"/>
  <c r="BF51" i="9"/>
  <c r="BJ51" i="9"/>
  <c r="AJ51" i="9"/>
  <c r="AN51" i="9" s="1"/>
  <c r="AL51" i="9" s="1"/>
  <c r="BF71" i="9"/>
  <c r="AJ61" i="9"/>
  <c r="AN61" i="9" s="1"/>
  <c r="AL61" i="9" s="1"/>
  <c r="BE96" i="9"/>
  <c r="BI96" i="9"/>
  <c r="AJ97" i="9"/>
  <c r="AN97" i="9" s="1"/>
  <c r="AL97" i="9" s="1"/>
  <c r="BG84" i="9"/>
  <c r="BH106" i="9"/>
  <c r="BE106" i="9"/>
  <c r="BE99" i="9"/>
  <c r="AX99" i="9"/>
  <c r="BG8" i="9"/>
  <c r="BK8" i="9"/>
  <c r="AJ81" i="9"/>
  <c r="AN81" i="9" s="1"/>
  <c r="AL81" i="9" s="1"/>
  <c r="AJ86" i="9"/>
  <c r="AN86" i="9" s="1"/>
  <c r="AL86" i="9" s="1"/>
  <c r="AJ100" i="9"/>
  <c r="AN100" i="9" s="1"/>
  <c r="AL100" i="9" s="1"/>
  <c r="AX98" i="9"/>
  <c r="BE98" i="9"/>
  <c r="BE19" i="9"/>
  <c r="BH25" i="9"/>
  <c r="BF62" i="9"/>
  <c r="BJ62" i="9"/>
  <c r="BE74" i="9"/>
  <c r="AX74" i="9"/>
  <c r="BH105" i="9"/>
  <c r="BH58" i="9"/>
  <c r="BL58" i="9"/>
  <c r="BE104" i="9"/>
  <c r="AX104" i="9"/>
  <c r="BH66" i="9"/>
  <c r="BF69" i="9"/>
  <c r="AJ90" i="9"/>
  <c r="AN90" i="9" s="1"/>
  <c r="AL90" i="9" s="1"/>
  <c r="BH65" i="9"/>
  <c r="BL65" i="9"/>
  <c r="BF65" i="9"/>
  <c r="BJ65" i="9"/>
  <c r="BH27" i="9"/>
  <c r="BL27" i="9"/>
  <c r="BG34" i="9"/>
  <c r="BK34" i="9"/>
  <c r="AJ40" i="9"/>
  <c r="AN40" i="9" s="1"/>
  <c r="AL40" i="9" s="1"/>
  <c r="AX35" i="9"/>
  <c r="BG24" i="9"/>
  <c r="AJ55" i="9"/>
  <c r="AN55" i="9" s="1"/>
  <c r="AL55" i="9" s="1"/>
  <c r="AX55" i="9"/>
  <c r="BH51" i="9"/>
  <c r="BG51" i="9"/>
  <c r="BK51" i="9"/>
  <c r="AJ110" i="9"/>
  <c r="AN110" i="9" s="1"/>
  <c r="AL110" i="9" s="1"/>
  <c r="BG70" i="9"/>
  <c r="BK70" i="9"/>
  <c r="BG97" i="9"/>
  <c r="AX84" i="9"/>
  <c r="BE84" i="9"/>
  <c r="BE46" i="9"/>
  <c r="AX46" i="9"/>
  <c r="BE9" i="9"/>
  <c r="BG14" i="9"/>
  <c r="BE14" i="9"/>
  <c r="AX106" i="9"/>
  <c r="BF99" i="9"/>
  <c r="AJ39" i="9"/>
  <c r="AN39" i="9" s="1"/>
  <c r="AL39" i="9" s="1"/>
  <c r="BE81" i="9"/>
  <c r="AX81" i="9"/>
  <c r="BF86" i="9"/>
  <c r="BJ86" i="9"/>
  <c r="AX19" i="9"/>
  <c r="BG19" i="9"/>
  <c r="AJ64" i="9"/>
  <c r="AN64" i="9" s="1"/>
  <c r="AL64" i="9" s="1"/>
  <c r="BE64" i="9"/>
  <c r="BI64" i="9"/>
  <c r="BG4" i="9"/>
  <c r="BK4" i="9"/>
  <c r="AX31" i="9"/>
  <c r="BG33" i="9"/>
  <c r="BK33" i="9"/>
  <c r="BG58" i="9"/>
  <c r="BK58" i="9"/>
  <c r="BF104" i="9"/>
  <c r="BH15" i="9"/>
  <c r="BE95" i="9"/>
  <c r="AX95" i="9"/>
  <c r="AJ91" i="9"/>
  <c r="AN91" i="9" s="1"/>
  <c r="AL91" i="9" s="1"/>
  <c r="BE42" i="9"/>
  <c r="AX42" i="9"/>
  <c r="AJ65" i="9"/>
  <c r="AN65" i="9" s="1"/>
  <c r="AL65" i="9" s="1"/>
  <c r="BG41" i="9"/>
  <c r="BK41" i="9"/>
  <c r="AJ34" i="9"/>
  <c r="AN34" i="9" s="1"/>
  <c r="AL34" i="9" s="1"/>
  <c r="BF78" i="9"/>
  <c r="AJ78" i="9"/>
  <c r="AN78" i="9" s="1"/>
  <c r="AL78" i="9" s="1"/>
  <c r="BG35" i="9"/>
  <c r="AJ24" i="9"/>
  <c r="AN24" i="9" s="1"/>
  <c r="AL24" i="9" s="1"/>
  <c r="AX44" i="9"/>
  <c r="BI44" i="9"/>
  <c r="AJ96" i="9"/>
  <c r="AN96" i="9" s="1"/>
  <c r="AL96" i="9" s="1"/>
  <c r="AX96" i="9"/>
  <c r="AX70" i="9"/>
  <c r="BH70" i="9"/>
  <c r="BH52" i="9"/>
  <c r="AJ101" i="9"/>
  <c r="AN101" i="9" s="1"/>
  <c r="AL101" i="9" s="1"/>
  <c r="BE67" i="9"/>
  <c r="AX67" i="9"/>
  <c r="BE6" i="9"/>
  <c r="BI6" i="9"/>
  <c r="BE56" i="9"/>
  <c r="AX56" i="9"/>
  <c r="AJ23" i="9"/>
  <c r="AN23" i="9" s="1"/>
  <c r="AL23" i="9" s="1"/>
  <c r="AX88" i="9"/>
  <c r="AX15" i="9"/>
  <c r="BE15" i="9"/>
  <c r="BG94" i="9"/>
  <c r="BK94" i="9"/>
  <c r="BH50" i="9"/>
  <c r="BL50" i="9"/>
  <c r="AA1" i="9"/>
  <c r="AJ3" i="9"/>
  <c r="BG87" i="9"/>
  <c r="BK87" i="9"/>
  <c r="AX91" i="9"/>
  <c r="BE91" i="9"/>
  <c r="BE24" i="9"/>
  <c r="BI24" i="9"/>
  <c r="BH61" i="9"/>
  <c r="BL61" i="9"/>
  <c r="BE80" i="9"/>
  <c r="AX80" i="9"/>
  <c r="BE112" i="9"/>
  <c r="AX112" i="9"/>
  <c r="BF9" i="9"/>
  <c r="AX20" i="9"/>
  <c r="BF20" i="9"/>
  <c r="BF67" i="9"/>
  <c r="BF106" i="9"/>
  <c r="BJ106" i="9"/>
  <c r="AJ99" i="9"/>
  <c r="AN99" i="9" s="1"/>
  <c r="AL99" i="9" s="1"/>
  <c r="BH99" i="9"/>
  <c r="AJ26" i="9"/>
  <c r="AN26" i="9" s="1"/>
  <c r="AL26" i="9" s="1"/>
  <c r="AJ6" i="9"/>
  <c r="AJ76" i="9"/>
  <c r="AN76" i="9" s="1"/>
  <c r="AL76" i="9" s="1"/>
  <c r="BF45" i="9"/>
  <c r="BF48" i="9"/>
  <c r="BJ48" i="9"/>
  <c r="AJ19" i="9"/>
  <c r="AN19" i="9" s="1"/>
  <c r="AL19" i="9" s="1"/>
  <c r="AJ4" i="9"/>
  <c r="BG56" i="9"/>
  <c r="BK56" i="9"/>
  <c r="BF56" i="9"/>
  <c r="BH54" i="9"/>
  <c r="BH88" i="9"/>
  <c r="BE88" i="9"/>
  <c r="AX107" i="9"/>
  <c r="BH36" i="9"/>
  <c r="BG60" i="9"/>
  <c r="AJ49" i="9"/>
  <c r="AN49" i="9" s="1"/>
  <c r="AL49" i="9" s="1"/>
  <c r="BF47" i="9"/>
  <c r="BG63" i="9"/>
  <c r="BH63" i="9"/>
  <c r="BL63" i="9"/>
  <c r="BG59" i="9"/>
  <c r="AJ102" i="9"/>
  <c r="AN102" i="9" s="1"/>
  <c r="AL102" i="9" s="1"/>
  <c r="BH72" i="9"/>
  <c r="BH43" i="9"/>
  <c r="AX43" i="9"/>
  <c r="AX105" i="9"/>
  <c r="BE105" i="9"/>
  <c r="AJ77" i="9"/>
  <c r="AN77" i="9" s="1"/>
  <c r="AL77" i="9" s="1"/>
  <c r="BF108" i="9"/>
  <c r="BH108" i="9"/>
  <c r="BH3" i="9"/>
  <c r="BF91" i="9"/>
  <c r="BF28" i="9"/>
  <c r="BJ28" i="9"/>
  <c r="BF82" i="9"/>
  <c r="BJ82" i="9"/>
  <c r="BE89" i="9"/>
  <c r="BI89" i="9"/>
  <c r="BH35" i="9"/>
  <c r="AJ71" i="9"/>
  <c r="AN71" i="9" s="1"/>
  <c r="AL71" i="9" s="1"/>
  <c r="BF84" i="9"/>
  <c r="BJ84" i="9"/>
  <c r="BE101" i="9"/>
  <c r="BI101" i="9"/>
  <c r="BF46" i="9"/>
  <c r="BJ46" i="9"/>
  <c r="AJ20" i="9"/>
  <c r="AN20" i="9" s="1"/>
  <c r="AL20" i="9" s="1"/>
  <c r="AJ48" i="9"/>
  <c r="AN48" i="9" s="1"/>
  <c r="AL48" i="9" s="1"/>
  <c r="AJ93" i="9"/>
  <c r="AN93" i="9" s="1"/>
  <c r="AL93" i="9" s="1"/>
  <c r="AX22" i="9"/>
  <c r="BG22" i="9"/>
  <c r="BE22" i="9"/>
  <c r="AJ38" i="9"/>
  <c r="AN38" i="9" s="1"/>
  <c r="AL38" i="9" s="1"/>
  <c r="BF4" i="9"/>
  <c r="BF88" i="9"/>
  <c r="BH49" i="9"/>
  <c r="BL49" i="9"/>
  <c r="BH47" i="9"/>
  <c r="BG47" i="9"/>
  <c r="BG74" i="9"/>
  <c r="BF63" i="9"/>
  <c r="AX59" i="9"/>
  <c r="AJ79" i="9"/>
  <c r="AN79" i="9" s="1"/>
  <c r="AL79" i="9" s="1"/>
  <c r="BE66" i="9"/>
  <c r="AX66" i="9"/>
  <c r="AJ108" i="9"/>
  <c r="AN108" i="9" s="1"/>
  <c r="AL108" i="9" s="1"/>
  <c r="AJ94" i="9"/>
  <c r="AN94" i="9" s="1"/>
  <c r="AL94" i="9" s="1"/>
  <c r="BE94" i="9"/>
  <c r="AJ95" i="9"/>
  <c r="AN95" i="9" s="1"/>
  <c r="AL95" i="9" s="1"/>
  <c r="AX69" i="9"/>
  <c r="AX27" i="9"/>
  <c r="AX41" i="9"/>
  <c r="BE41" i="9"/>
  <c r="BE57" i="9"/>
  <c r="AX57" i="9"/>
  <c r="AJ89" i="9"/>
  <c r="AN89" i="9" s="1"/>
  <c r="AL89" i="9" s="1"/>
  <c r="BH10" i="9"/>
  <c r="BL10" i="9"/>
  <c r="BH18" i="9"/>
  <c r="BE7" i="9"/>
  <c r="BF52" i="9"/>
  <c r="BJ52" i="9"/>
  <c r="BE52" i="9"/>
  <c r="AX52" i="9"/>
  <c r="BE11" i="9"/>
  <c r="AJ9" i="9"/>
  <c r="BF68" i="9"/>
  <c r="BH14" i="9"/>
  <c r="BL14" i="9"/>
  <c r="A411" i="1"/>
  <c r="A411" i="4" s="1"/>
  <c r="Y411" i="1"/>
  <c r="I90" i="9" s="1"/>
  <c r="W90" i="9" s="1"/>
  <c r="B412" i="1"/>
  <c r="BE39" i="9"/>
  <c r="AX39" i="9"/>
  <c r="BH39" i="9"/>
  <c r="BH6" i="9"/>
  <c r="BL6" i="9"/>
  <c r="AJ16" i="9"/>
  <c r="AN16" i="9" s="1"/>
  <c r="AL16" i="9" s="1"/>
  <c r="BG21" i="9"/>
  <c r="BK21" i="9"/>
  <c r="AX53" i="9"/>
  <c r="BE53" i="9"/>
  <c r="BH45" i="9"/>
  <c r="BE45" i="9"/>
  <c r="AX45" i="9"/>
  <c r="BG48" i="9"/>
  <c r="BH22" i="9"/>
  <c r="AJ98" i="9"/>
  <c r="AN98" i="9" s="1"/>
  <c r="AL98" i="9" s="1"/>
  <c r="BH38" i="9"/>
  <c r="BL38" i="9"/>
  <c r="BG38" i="9"/>
  <c r="AJ13" i="9"/>
  <c r="BE30" i="9"/>
  <c r="AX30" i="9"/>
  <c r="BE60" i="9"/>
  <c r="BI60" i="9"/>
  <c r="AX60" i="9"/>
  <c r="AJ47" i="9"/>
  <c r="AN47" i="9" s="1"/>
  <c r="AL47" i="9" s="1"/>
  <c r="AJ74" i="9"/>
  <c r="AN74" i="9" s="1"/>
  <c r="AL74" i="9" s="1"/>
  <c r="AJ31" i="9"/>
  <c r="AN31" i="9" s="1"/>
  <c r="AL31" i="9" s="1"/>
  <c r="BH59" i="9"/>
  <c r="BE102" i="9"/>
  <c r="AX102" i="9"/>
  <c r="BF105" i="9"/>
  <c r="AX58" i="9"/>
  <c r="BF58" i="9"/>
  <c r="BE12" i="9"/>
  <c r="BH79" i="9"/>
  <c r="BF66" i="9"/>
  <c r="BE108" i="9"/>
  <c r="BI108" i="9"/>
  <c r="AX94" i="9"/>
  <c r="AX50" i="9"/>
  <c r="BE50" i="9"/>
  <c r="BF3" i="9"/>
  <c r="BJ3" i="9"/>
  <c r="BF90" i="9"/>
  <c r="AX37" i="9"/>
  <c r="BG37" i="9"/>
  <c r="AX17" i="9"/>
  <c r="BE17" i="9"/>
  <c r="AJ17" i="9"/>
  <c r="AN17" i="9" s="1"/>
  <c r="AL17" i="9" s="1"/>
  <c r="BH34" i="9"/>
  <c r="BL34" i="9"/>
  <c r="BG82" i="9"/>
  <c r="BK82" i="9"/>
  <c r="AX40" i="9"/>
  <c r="BE35" i="9"/>
  <c r="BI35" i="9"/>
  <c r="AJ109" i="9"/>
  <c r="AN109" i="9" s="1"/>
  <c r="AL109" i="9" s="1"/>
  <c r="BG80" i="9"/>
  <c r="AJ112" i="9"/>
  <c r="AN112" i="9" s="1"/>
  <c r="AL112" i="9" s="1"/>
  <c r="BG101" i="9"/>
  <c r="BK101" i="9"/>
  <c r="AJ68" i="9"/>
  <c r="AN68" i="9" s="1"/>
  <c r="AL68" i="9" s="1"/>
  <c r="AJ67" i="9"/>
  <c r="AN67" i="9" s="1"/>
  <c r="AL67" i="9" s="1"/>
  <c r="BE73" i="9"/>
  <c r="AX73" i="9"/>
  <c r="BE76" i="9"/>
  <c r="AX76" i="9"/>
  <c r="AJ45" i="9"/>
  <c r="AN45" i="9" s="1"/>
  <c r="AL45" i="9" s="1"/>
  <c r="AJ83" i="9"/>
  <c r="AN83" i="9" s="1"/>
  <c r="AL83" i="9" s="1"/>
  <c r="AJ56" i="9"/>
  <c r="AN56" i="9" s="1"/>
  <c r="AL56" i="9" s="1"/>
  <c r="AJ92" i="9"/>
  <c r="AN92" i="9" s="1"/>
  <c r="AL92" i="9" s="1"/>
  <c r="BE47" i="9"/>
  <c r="BI47" i="9"/>
  <c r="BE72" i="9"/>
  <c r="AX72" i="9"/>
  <c r="BE43" i="9"/>
  <c r="BI43" i="9"/>
  <c r="AJ105" i="9"/>
  <c r="AN105" i="9" s="1"/>
  <c r="AL105" i="9" s="1"/>
  <c r="BE90" i="9"/>
  <c r="AX90" i="9"/>
  <c r="AJ5" i="9"/>
  <c r="AJ57" i="9"/>
  <c r="AN57" i="9" s="1"/>
  <c r="AL57" i="9" s="1"/>
  <c r="BE40" i="9"/>
  <c r="BE78" i="9"/>
  <c r="AX78" i="9"/>
  <c r="AJ35" i="9"/>
  <c r="AN35" i="9" s="1"/>
  <c r="AL35" i="9" s="1"/>
  <c r="BG111" i="9"/>
  <c r="BK111" i="9"/>
  <c r="BE109" i="9"/>
  <c r="AX109" i="9"/>
  <c r="BH112" i="9"/>
  <c r="BH7" i="9"/>
  <c r="BL7" i="9"/>
  <c r="AX26" i="9"/>
  <c r="BE26" i="9"/>
  <c r="BE16" i="9"/>
  <c r="AX16" i="9"/>
  <c r="BH48" i="9"/>
  <c r="BF22" i="9"/>
  <c r="BJ22" i="9"/>
  <c r="BE13" i="9"/>
  <c r="BE85" i="9"/>
  <c r="AX85" i="9"/>
  <c r="AX23" i="9"/>
  <c r="BE23" i="9"/>
  <c r="AJ54" i="9"/>
  <c r="AN54" i="9" s="1"/>
  <c r="AL54" i="9" s="1"/>
  <c r="AJ88" i="9"/>
  <c r="AN88" i="9" s="1"/>
  <c r="AL88" i="9" s="1"/>
  <c r="BF36" i="9"/>
  <c r="BJ36" i="9"/>
  <c r="BE62" i="9"/>
  <c r="BI62" i="9"/>
  <c r="AJ60" i="9"/>
  <c r="AN60" i="9" s="1"/>
  <c r="AL60" i="9" s="1"/>
  <c r="AX47" i="9"/>
  <c r="BE63" i="9"/>
  <c r="AX63" i="9"/>
  <c r="BE59" i="9"/>
  <c r="BI59" i="9"/>
  <c r="AJ72" i="9"/>
  <c r="AN72" i="9" s="1"/>
  <c r="AL72" i="9" s="1"/>
  <c r="AX77" i="9"/>
  <c r="BG15" i="9"/>
  <c r="BK15" i="9"/>
  <c r="BG32" i="9"/>
  <c r="BG69" i="9"/>
  <c r="BG42" i="9"/>
  <c r="BE37" i="9"/>
  <c r="BH17" i="9"/>
  <c r="AJ28" i="9"/>
  <c r="AN28" i="9" s="1"/>
  <c r="AL28" i="9" s="1"/>
  <c r="BH82" i="9"/>
  <c r="BL82" i="9"/>
  <c r="BE75" i="9"/>
  <c r="BH75" i="9"/>
  <c r="BL75" i="9"/>
  <c r="BF29" i="9"/>
  <c r="AX24" i="9"/>
  <c r="BH44" i="9"/>
  <c r="BL44" i="9"/>
  <c r="AX51" i="9"/>
  <c r="BE51" i="9"/>
  <c r="BH111" i="9"/>
  <c r="BL111" i="9"/>
  <c r="BE71" i="9"/>
  <c r="AX71" i="9"/>
  <c r="BF109" i="9"/>
  <c r="BH80" i="9"/>
  <c r="BL80" i="9"/>
  <c r="BG110" i="9"/>
  <c r="BG7" i="9"/>
  <c r="AJ52" i="9"/>
  <c r="AN52" i="9" s="1"/>
  <c r="AL52" i="9" s="1"/>
  <c r="BH84" i="9"/>
  <c r="BL84" i="9"/>
  <c r="AJ11" i="9"/>
  <c r="BH46" i="9"/>
  <c r="BL46" i="9"/>
  <c r="BH20" i="9"/>
  <c r="AJ73" i="9"/>
  <c r="AN73" i="9" s="1"/>
  <c r="AL73" i="9" s="1"/>
  <c r="BG99" i="9"/>
  <c r="BK99" i="9"/>
  <c r="BF26" i="9"/>
  <c r="BF16" i="9"/>
  <c r="BJ16" i="9"/>
  <c r="BH21" i="9"/>
  <c r="BG53" i="9"/>
  <c r="BK53" i="9"/>
  <c r="AJ53" i="9"/>
  <c r="AN53" i="9" s="1"/>
  <c r="AL53" i="9" s="1"/>
  <c r="BE100" i="9"/>
  <c r="BE83" i="9"/>
  <c r="AX83" i="9"/>
  <c r="BF98" i="9"/>
  <c r="BF85" i="9"/>
  <c r="AX62" i="9"/>
  <c r="BE49" i="9"/>
  <c r="BG31" i="9"/>
  <c r="AJ43" i="9"/>
  <c r="AN43" i="9" s="1"/>
  <c r="AL43" i="9" s="1"/>
  <c r="BH77" i="9"/>
  <c r="BH42" i="9"/>
  <c r="BG17" i="9"/>
  <c r="BE28" i="9"/>
  <c r="AX28" i="9"/>
  <c r="AJ82" i="9"/>
  <c r="AN82" i="9" s="1"/>
  <c r="AL82" i="9" s="1"/>
  <c r="BG57" i="9"/>
  <c r="BK57" i="9"/>
  <c r="BG89" i="9"/>
  <c r="BK89" i="9"/>
  <c r="BG78" i="9"/>
  <c r="BE29" i="9"/>
  <c r="BI29" i="9"/>
  <c r="BH29" i="9"/>
  <c r="BG55" i="9"/>
  <c r="BF10" i="9"/>
  <c r="BG109" i="9"/>
  <c r="BF61" i="9"/>
  <c r="BE18" i="9"/>
  <c r="AX18" i="9"/>
  <c r="BE110" i="9"/>
  <c r="AX110" i="9"/>
  <c r="AJ84" i="9"/>
  <c r="AN84" i="9" s="1"/>
  <c r="AL84" i="9" s="1"/>
  <c r="BH11" i="9"/>
  <c r="AJ46" i="9"/>
  <c r="AN46" i="9" s="1"/>
  <c r="AL46" i="9" s="1"/>
  <c r="AX68" i="9"/>
  <c r="BH68" i="9"/>
  <c r="BG73" i="9"/>
  <c r="N88" i="9"/>
  <c r="Y88" i="9" s="1"/>
  <c r="W86" i="9"/>
  <c r="Y74" i="9"/>
  <c r="N85" i="9"/>
  <c r="Y85" i="9" s="1"/>
  <c r="W77" i="9"/>
  <c r="Y60" i="9"/>
  <c r="N72" i="9"/>
  <c r="Y72" i="9" s="1"/>
  <c r="Y86" i="9"/>
  <c r="W53" i="9"/>
  <c r="W80" i="9"/>
  <c r="Y87" i="9"/>
  <c r="Y64" i="9"/>
  <c r="Y79" i="9"/>
  <c r="U5" i="9"/>
  <c r="N15" i="9"/>
  <c r="Y15" i="9" s="1"/>
  <c r="N89" i="9"/>
  <c r="Y89" i="9" s="1"/>
  <c r="Y84" i="9"/>
  <c r="N68" i="9"/>
  <c r="Y68" i="9" s="1"/>
  <c r="Y77" i="9"/>
  <c r="Y66" i="9"/>
  <c r="W82" i="9"/>
  <c r="Y81" i="9"/>
  <c r="Y75" i="9"/>
  <c r="W74" i="9"/>
  <c r="V5" i="9"/>
  <c r="V6" i="9" s="1"/>
  <c r="V7" i="9" s="1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39" i="9" s="1"/>
  <c r="V40" i="9" s="1"/>
  <c r="V41" i="9" s="1"/>
  <c r="V42" i="9" s="1"/>
  <c r="V43" i="9" s="1"/>
  <c r="V44" i="9" s="1"/>
  <c r="V45" i="9" s="1"/>
  <c r="V46" i="9" s="1"/>
  <c r="V47" i="9" s="1"/>
  <c r="V48" i="9" s="1"/>
  <c r="V49" i="9" s="1"/>
  <c r="V50" i="9" s="1"/>
  <c r="V51" i="9" s="1"/>
  <c r="V52" i="9" s="1"/>
  <c r="V53" i="9" s="1"/>
  <c r="V54" i="9" s="1"/>
  <c r="V55" i="9" s="1"/>
  <c r="V56" i="9" s="1"/>
  <c r="V57" i="9" s="1"/>
  <c r="V58" i="9" s="1"/>
  <c r="V59" i="9" s="1"/>
  <c r="V60" i="9" s="1"/>
  <c r="V61" i="9" s="1"/>
  <c r="V62" i="9" s="1"/>
  <c r="V63" i="9" s="1"/>
  <c r="V64" i="9" s="1"/>
  <c r="V65" i="9" s="1"/>
  <c r="V66" i="9" s="1"/>
  <c r="V67" i="9" s="1"/>
  <c r="V68" i="9" s="1"/>
  <c r="V69" i="9" s="1"/>
  <c r="V70" i="9" s="1"/>
  <c r="V71" i="9" s="1"/>
  <c r="V72" i="9" s="1"/>
  <c r="V73" i="9" s="1"/>
  <c r="V74" i="9" s="1"/>
  <c r="V75" i="9" s="1"/>
  <c r="V76" i="9" s="1"/>
  <c r="V77" i="9" s="1"/>
  <c r="V78" i="9" s="1"/>
  <c r="V79" i="9" s="1"/>
  <c r="V80" i="9" s="1"/>
  <c r="V81" i="9" s="1"/>
  <c r="V82" i="9" s="1"/>
  <c r="V83" i="9" s="1"/>
  <c r="V84" i="9" s="1"/>
  <c r="V85" i="9" s="1"/>
  <c r="V86" i="9" s="1"/>
  <c r="V87" i="9" s="1"/>
  <c r="V88" i="9" s="1"/>
  <c r="V89" i="9" s="1"/>
  <c r="Y67" i="9"/>
  <c r="N83" i="9"/>
  <c r="Y83" i="9" s="1"/>
  <c r="W73" i="9"/>
  <c r="W76" i="9"/>
  <c r="W79" i="9"/>
  <c r="K5" i="9"/>
  <c r="BM3" i="9" l="1"/>
  <c r="X90" i="9"/>
  <c r="V90" i="9" s="1"/>
  <c r="Q90" i="9"/>
  <c r="K90" i="9" s="1"/>
  <c r="M90" i="9"/>
  <c r="B413" i="1"/>
  <c r="Y412" i="1"/>
  <c r="I91" i="9" s="1"/>
  <c r="A412" i="1"/>
  <c r="A412" i="4" s="1"/>
  <c r="N90" i="9"/>
  <c r="N5" i="9"/>
  <c r="Y5" i="9" s="1"/>
  <c r="U6" i="9"/>
  <c r="Y90" i="9" l="1"/>
  <c r="M91" i="9"/>
  <c r="N91" i="9"/>
  <c r="W91" i="9"/>
  <c r="X91" i="9"/>
  <c r="V91" i="9" s="1"/>
  <c r="Q91" i="9"/>
  <c r="K91" i="9" s="1"/>
  <c r="B414" i="1"/>
  <c r="Y413" i="1"/>
  <c r="I92" i="9" s="1"/>
  <c r="A413" i="1"/>
  <c r="A413" i="4" s="1"/>
  <c r="N6" i="9"/>
  <c r="Y6" i="9" s="1"/>
  <c r="U7" i="9"/>
  <c r="Y414" i="1" l="1"/>
  <c r="I93" i="9" s="1"/>
  <c r="A414" i="1"/>
  <c r="A414" i="4" s="1"/>
  <c r="B415" i="1"/>
  <c r="Y91" i="9"/>
  <c r="X92" i="9"/>
  <c r="V92" i="9" s="1"/>
  <c r="Q92" i="9"/>
  <c r="K92" i="9" s="1"/>
  <c r="M92" i="9"/>
  <c r="W92" i="9"/>
  <c r="N92" i="9"/>
  <c r="N7" i="9"/>
  <c r="Y7" i="9" s="1"/>
  <c r="U8" i="9"/>
  <c r="Y92" i="9" l="1"/>
  <c r="A415" i="1"/>
  <c r="A415" i="4" s="1"/>
  <c r="Y415" i="1"/>
  <c r="I94" i="9" s="1"/>
  <c r="B416" i="1"/>
  <c r="M93" i="9"/>
  <c r="X93" i="9"/>
  <c r="V93" i="9" s="1"/>
  <c r="Q93" i="9"/>
  <c r="K93" i="9" s="1"/>
  <c r="N93" i="9"/>
  <c r="W93" i="9"/>
  <c r="N8" i="9"/>
  <c r="Y8" i="9" s="1"/>
  <c r="U9" i="9"/>
  <c r="Y93" i="9" l="1"/>
  <c r="A416" i="1"/>
  <c r="A416" i="4" s="1"/>
  <c r="Y416" i="1"/>
  <c r="I95" i="9" s="1"/>
  <c r="B417" i="1"/>
  <c r="N94" i="9"/>
  <c r="W94" i="9"/>
  <c r="X94" i="9"/>
  <c r="V94" i="9" s="1"/>
  <c r="Q94" i="9"/>
  <c r="K94" i="9" s="1"/>
  <c r="M94" i="9"/>
  <c r="N9" i="9"/>
  <c r="Y9" i="9" s="1"/>
  <c r="U10" i="9"/>
  <c r="Y94" i="9" l="1"/>
  <c r="A417" i="1"/>
  <c r="A417" i="4" s="1"/>
  <c r="B418" i="1"/>
  <c r="Y417" i="1"/>
  <c r="I96" i="9" s="1"/>
  <c r="M95" i="9"/>
  <c r="Q95" i="9"/>
  <c r="K95" i="9" s="1"/>
  <c r="X95" i="9"/>
  <c r="V95" i="9" s="1"/>
  <c r="W95" i="9"/>
  <c r="N95" i="9"/>
  <c r="N10" i="9"/>
  <c r="Y10" i="9" s="1"/>
  <c r="U11" i="9"/>
  <c r="Y95" i="9" l="1"/>
  <c r="W96" i="9"/>
  <c r="Q96" i="9"/>
  <c r="K96" i="9" s="1"/>
  <c r="M96" i="9"/>
  <c r="N96" i="9"/>
  <c r="X96" i="9"/>
  <c r="V96" i="9" s="1"/>
  <c r="Y418" i="1"/>
  <c r="I97" i="9" s="1"/>
  <c r="A418" i="1"/>
  <c r="A418" i="4" s="1"/>
  <c r="B419" i="1"/>
  <c r="N11" i="9"/>
  <c r="Y11" i="9" s="1"/>
  <c r="U12" i="9"/>
  <c r="Y96" i="9" l="1"/>
  <c r="B420" i="1"/>
  <c r="A419" i="1"/>
  <c r="A419" i="4" s="1"/>
  <c r="Y419" i="1"/>
  <c r="I98" i="9" s="1"/>
  <c r="Q97" i="9"/>
  <c r="K97" i="9" s="1"/>
  <c r="M97" i="9"/>
  <c r="W97" i="9"/>
  <c r="N97" i="9"/>
  <c r="X97" i="9"/>
  <c r="V97" i="9" s="1"/>
  <c r="N12" i="9"/>
  <c r="Y12" i="9" s="1"/>
  <c r="U13" i="9"/>
  <c r="Y97" i="9" l="1"/>
  <c r="X98" i="9"/>
  <c r="V98" i="9" s="1"/>
  <c r="M98" i="9"/>
  <c r="Q98" i="9"/>
  <c r="K98" i="9" s="1"/>
  <c r="N98" i="9"/>
  <c r="W98" i="9"/>
  <c r="A420" i="1"/>
  <c r="A420" i="4" s="1"/>
  <c r="Y420" i="1"/>
  <c r="I99" i="9" s="1"/>
  <c r="B421" i="1"/>
  <c r="N13" i="9"/>
  <c r="Y13" i="9" s="1"/>
  <c r="U14" i="9"/>
  <c r="Y98" i="9" l="1"/>
  <c r="X99" i="9"/>
  <c r="V99" i="9" s="1"/>
  <c r="Q99" i="9"/>
  <c r="K99" i="9" s="1"/>
  <c r="M99" i="9"/>
  <c r="W99" i="9"/>
  <c r="N99" i="9"/>
  <c r="A421" i="1"/>
  <c r="A421" i="4" s="1"/>
  <c r="Y421" i="1"/>
  <c r="I100" i="9" s="1"/>
  <c r="B422" i="1"/>
  <c r="N14" i="9"/>
  <c r="Y14" i="9" s="1"/>
  <c r="U15" i="9"/>
  <c r="U16" i="9" s="1"/>
  <c r="Y99" i="9" l="1"/>
  <c r="A422" i="1"/>
  <c r="A422" i="4" s="1"/>
  <c r="Y422" i="1"/>
  <c r="I101" i="9" s="1"/>
  <c r="B423" i="1"/>
  <c r="N100" i="9"/>
  <c r="W100" i="9"/>
  <c r="X100" i="9"/>
  <c r="V100" i="9" s="1"/>
  <c r="Q100" i="9"/>
  <c r="K100" i="9" s="1"/>
  <c r="M100" i="9"/>
  <c r="N16" i="9"/>
  <c r="Y16" i="9" s="1"/>
  <c r="U17" i="9"/>
  <c r="Y100" i="9" l="1"/>
  <c r="Y423" i="1"/>
  <c r="I102" i="9" s="1"/>
  <c r="A423" i="1"/>
  <c r="A423" i="4" s="1"/>
  <c r="B424" i="1"/>
  <c r="X101" i="9"/>
  <c r="V101" i="9" s="1"/>
  <c r="Q101" i="9"/>
  <c r="K101" i="9" s="1"/>
  <c r="M101" i="9"/>
  <c r="W101" i="9"/>
  <c r="N101" i="9"/>
  <c r="N17" i="9"/>
  <c r="Y17" i="9" s="1"/>
  <c r="U18" i="9"/>
  <c r="Y101" i="9" l="1"/>
  <c r="A424" i="1"/>
  <c r="A424" i="4" s="1"/>
  <c r="Y424" i="1"/>
  <c r="I103" i="9" s="1"/>
  <c r="B425" i="1"/>
  <c r="X102" i="9"/>
  <c r="V102" i="9" s="1"/>
  <c r="M102" i="9"/>
  <c r="Q102" i="9"/>
  <c r="K102" i="9" s="1"/>
  <c r="W102" i="9"/>
  <c r="N102" i="9"/>
  <c r="Y102" i="9" s="1"/>
  <c r="N18" i="9"/>
  <c r="Y18" i="9" s="1"/>
  <c r="U19" i="9"/>
  <c r="Q103" i="9" l="1"/>
  <c r="K103" i="9" s="1"/>
  <c r="X103" i="9"/>
  <c r="V103" i="9" s="1"/>
  <c r="M103" i="9"/>
  <c r="W103" i="9"/>
  <c r="N103" i="9"/>
  <c r="B426" i="1"/>
  <c r="A425" i="1"/>
  <c r="A425" i="4" s="1"/>
  <c r="Y425" i="1"/>
  <c r="I104" i="9" s="1"/>
  <c r="N19" i="9"/>
  <c r="Y19" i="9" s="1"/>
  <c r="U20" i="9"/>
  <c r="A426" i="1" l="1"/>
  <c r="A426" i="4" s="1"/>
  <c r="B427" i="1"/>
  <c r="Y426" i="1"/>
  <c r="I105" i="9" s="1"/>
  <c r="Y103" i="9"/>
  <c r="Q104" i="9"/>
  <c r="K104" i="9" s="1"/>
  <c r="M104" i="9"/>
  <c r="X104" i="9"/>
  <c r="V104" i="9" s="1"/>
  <c r="N104" i="9"/>
  <c r="W104" i="9"/>
  <c r="N20" i="9"/>
  <c r="Y20" i="9" s="1"/>
  <c r="U21" i="9"/>
  <c r="Z466" i="1"/>
  <c r="Y104" i="9" l="1"/>
  <c r="W105" i="9"/>
  <c r="X105" i="9"/>
  <c r="V105" i="9" s="1"/>
  <c r="M105" i="9"/>
  <c r="N105" i="9"/>
  <c r="Y105" i="9" s="1"/>
  <c r="Q105" i="9"/>
  <c r="K105" i="9" s="1"/>
  <c r="Y427" i="1"/>
  <c r="I106" i="9" s="1"/>
  <c r="B428" i="1"/>
  <c r="A427" i="1"/>
  <c r="A427" i="4" s="1"/>
  <c r="N21" i="9"/>
  <c r="Y21" i="9" s="1"/>
  <c r="U22" i="9"/>
  <c r="Z467" i="1"/>
  <c r="P466" i="1"/>
  <c r="A428" i="1" l="1"/>
  <c r="A428" i="4" s="1"/>
  <c r="Y428" i="1"/>
  <c r="B429" i="1"/>
  <c r="X106" i="9"/>
  <c r="V106" i="9" s="1"/>
  <c r="W106" i="9"/>
  <c r="Q106" i="9"/>
  <c r="K106" i="9" s="1"/>
  <c r="M106" i="9"/>
  <c r="N106" i="9"/>
  <c r="N22" i="9"/>
  <c r="Y22" i="9" s="1"/>
  <c r="U23" i="9"/>
  <c r="P467" i="1"/>
  <c r="Z468" i="1"/>
  <c r="Y106" i="9" l="1"/>
  <c r="B430" i="1"/>
  <c r="A429" i="1"/>
  <c r="A429" i="4" s="1"/>
  <c r="Y429" i="1"/>
  <c r="N23" i="9"/>
  <c r="Y23" i="9" s="1"/>
  <c r="U24" i="9"/>
  <c r="P469" i="1"/>
  <c r="Z469" i="1"/>
  <c r="P468" i="1"/>
  <c r="Y430" i="1" l="1"/>
  <c r="E430" i="1"/>
  <c r="M430" i="1"/>
  <c r="Z430" i="1" s="1"/>
  <c r="A430" i="1"/>
  <c r="B431" i="1"/>
  <c r="N24" i="9"/>
  <c r="Y24" i="9" s="1"/>
  <c r="U25" i="9"/>
  <c r="Z470" i="1"/>
  <c r="E431" i="1" l="1"/>
  <c r="M431" i="1"/>
  <c r="Z431" i="1" s="1"/>
  <c r="B432" i="1"/>
  <c r="Y431" i="1"/>
  <c r="A431" i="1"/>
  <c r="F430" i="1"/>
  <c r="A430" i="4" s="1"/>
  <c r="N25" i="9"/>
  <c r="Y25" i="9" s="1"/>
  <c r="U26" i="9"/>
  <c r="P470" i="1"/>
  <c r="E432" i="1" l="1"/>
  <c r="M432" i="1"/>
  <c r="Z432" i="1" s="1"/>
  <c r="Y432" i="1"/>
  <c r="A432" i="1"/>
  <c r="B433" i="1"/>
  <c r="P430" i="1"/>
  <c r="A431" i="4"/>
  <c r="F431" i="1"/>
  <c r="P431" i="1" s="1"/>
  <c r="N26" i="9"/>
  <c r="Y26" i="9" s="1"/>
  <c r="U27" i="9"/>
  <c r="M433" i="1" l="1"/>
  <c r="Z433" i="1" s="1"/>
  <c r="E433" i="1"/>
  <c r="Y433" i="1"/>
  <c r="B434" i="1"/>
  <c r="A433" i="1"/>
  <c r="F432" i="1"/>
  <c r="A432" i="4" s="1"/>
  <c r="N27" i="9"/>
  <c r="Y27" i="9" s="1"/>
  <c r="U28" i="9"/>
  <c r="A433" i="4" l="1"/>
  <c r="F433" i="1"/>
  <c r="P433" i="1" s="1"/>
  <c r="P432" i="1"/>
  <c r="M434" i="1"/>
  <c r="Z434" i="1" s="1"/>
  <c r="E434" i="1"/>
  <c r="A434" i="1"/>
  <c r="B435" i="1"/>
  <c r="Y434" i="1"/>
  <c r="N28" i="9"/>
  <c r="Y28" i="9" s="1"/>
  <c r="U29" i="9"/>
  <c r="F434" i="1" l="1"/>
  <c r="P434" i="1" s="1"/>
  <c r="A434" i="4"/>
  <c r="E435" i="1"/>
  <c r="M435" i="1"/>
  <c r="Z435" i="1" s="1"/>
  <c r="A435" i="1"/>
  <c r="B436" i="1"/>
  <c r="Y435" i="1"/>
  <c r="N29" i="9"/>
  <c r="Y29" i="9" s="1"/>
  <c r="U30" i="9"/>
  <c r="A435" i="4" l="1"/>
  <c r="F435" i="1"/>
  <c r="P435" i="1" s="1"/>
  <c r="M436" i="1"/>
  <c r="Z436" i="1" s="1"/>
  <c r="E436" i="1"/>
  <c r="Y436" i="1"/>
  <c r="A436" i="1"/>
  <c r="B437" i="1"/>
  <c r="N30" i="9"/>
  <c r="Y30" i="9" s="1"/>
  <c r="U31" i="9"/>
  <c r="E437" i="1" l="1"/>
  <c r="M437" i="1"/>
  <c r="Z437" i="1" s="1"/>
  <c r="Y437" i="1"/>
  <c r="A437" i="1"/>
  <c r="B438" i="1"/>
  <c r="F436" i="1"/>
  <c r="P436" i="1" s="1"/>
  <c r="A436" i="4"/>
  <c r="N31" i="9"/>
  <c r="Y31" i="9" s="1"/>
  <c r="U32" i="9"/>
  <c r="B439" i="1" l="1"/>
  <c r="A438" i="1"/>
  <c r="A438" i="4" s="1"/>
  <c r="Y438" i="1"/>
  <c r="A437" i="4"/>
  <c r="F437" i="1"/>
  <c r="P437" i="1" s="1"/>
  <c r="N32" i="9"/>
  <c r="Y32" i="9" s="1"/>
  <c r="U33" i="9"/>
  <c r="A439" i="1" l="1"/>
  <c r="A439" i="4" s="1"/>
  <c r="Y439" i="1"/>
  <c r="B440" i="1"/>
  <c r="N33" i="9"/>
  <c r="Y33" i="9" s="1"/>
  <c r="U34" i="9"/>
  <c r="A440" i="1" l="1"/>
  <c r="A440" i="4" s="1"/>
  <c r="Y440" i="1"/>
  <c r="B441" i="1"/>
  <c r="N34" i="9"/>
  <c r="Y34" i="9" s="1"/>
  <c r="U35" i="9"/>
  <c r="Y441" i="1" l="1"/>
  <c r="B442" i="1"/>
  <c r="A441" i="1"/>
  <c r="A441" i="4" s="1"/>
  <c r="N35" i="9"/>
  <c r="Y35" i="9" s="1"/>
  <c r="U36" i="9"/>
  <c r="A442" i="1" l="1"/>
  <c r="A442" i="4" s="1"/>
  <c r="Y442" i="1"/>
  <c r="B443" i="1"/>
  <c r="N36" i="9"/>
  <c r="Y36" i="9" s="1"/>
  <c r="U37" i="9"/>
  <c r="A443" i="1" l="1"/>
  <c r="A443" i="4" s="1"/>
  <c r="Y443" i="1"/>
  <c r="I110" i="9" s="1"/>
  <c r="B444" i="1"/>
  <c r="N37" i="9"/>
  <c r="Y37" i="9" s="1"/>
  <c r="U38" i="9"/>
  <c r="B445" i="1" l="1"/>
  <c r="A444" i="1"/>
  <c r="A444" i="4" s="1"/>
  <c r="Y444" i="1"/>
  <c r="I111" i="9" s="1"/>
  <c r="N110" i="9"/>
  <c r="W110" i="9"/>
  <c r="X110" i="9"/>
  <c r="Q110" i="9"/>
  <c r="K110" i="9" s="1"/>
  <c r="M110" i="9"/>
  <c r="N38" i="9"/>
  <c r="Y38" i="9" s="1"/>
  <c r="U39" i="9"/>
  <c r="Y110" i="9" l="1"/>
  <c r="N111" i="9"/>
  <c r="W111" i="9"/>
  <c r="X111" i="9"/>
  <c r="M111" i="9"/>
  <c r="Q111" i="9"/>
  <c r="K111" i="9" s="1"/>
  <c r="A445" i="1"/>
  <c r="A445" i="4" s="1"/>
  <c r="B446" i="1"/>
  <c r="Y445" i="1"/>
  <c r="N39" i="9"/>
  <c r="Y39" i="9" s="1"/>
  <c r="U40" i="9"/>
  <c r="Y446" i="1" l="1"/>
  <c r="A446" i="1"/>
  <c r="A446" i="4" s="1"/>
  <c r="B447" i="1"/>
  <c r="Y111" i="9"/>
  <c r="N40" i="9"/>
  <c r="Y40" i="9" s="1"/>
  <c r="U41" i="9"/>
  <c r="B448" i="1" l="1"/>
  <c r="A447" i="1"/>
  <c r="A447" i="4" s="1"/>
  <c r="Y447" i="1"/>
  <c r="N41" i="9"/>
  <c r="Y41" i="9" s="1"/>
  <c r="U42" i="9"/>
  <c r="Y448" i="1" l="1"/>
  <c r="B449" i="1"/>
  <c r="A448" i="1"/>
  <c r="A448" i="4" s="1"/>
  <c r="N42" i="9"/>
  <c r="Y42" i="9" s="1"/>
  <c r="U43" i="9"/>
  <c r="A449" i="1" l="1"/>
  <c r="A449" i="4" s="1"/>
  <c r="B450" i="1"/>
  <c r="Y449" i="1"/>
  <c r="I107" i="9" s="1"/>
  <c r="N43" i="9"/>
  <c r="Y43" i="9" s="1"/>
  <c r="U44" i="9"/>
  <c r="Q107" i="9" l="1"/>
  <c r="K107" i="9" s="1"/>
  <c r="M107" i="9"/>
  <c r="W107" i="9"/>
  <c r="X107" i="9"/>
  <c r="V107" i="9" s="1"/>
  <c r="N107" i="9"/>
  <c r="B451" i="1"/>
  <c r="A450" i="1"/>
  <c r="A450" i="4" s="1"/>
  <c r="Y450" i="1"/>
  <c r="I108" i="9" s="1"/>
  <c r="N44" i="9"/>
  <c r="Y44" i="9" s="1"/>
  <c r="U45" i="9"/>
  <c r="Y107" i="9" l="1"/>
  <c r="W108" i="9"/>
  <c r="N108" i="9"/>
  <c r="X108" i="9"/>
  <c r="V108" i="9" s="1"/>
  <c r="Q108" i="9"/>
  <c r="K108" i="9" s="1"/>
  <c r="M108" i="9"/>
  <c r="A451" i="1"/>
  <c r="A451" i="4" s="1"/>
  <c r="B452" i="1"/>
  <c r="Y451" i="1"/>
  <c r="I109" i="9" s="1"/>
  <c r="N45" i="9"/>
  <c r="Y45" i="9" s="1"/>
  <c r="U46" i="9"/>
  <c r="N109" i="9" l="1"/>
  <c r="W109" i="9"/>
  <c r="X109" i="9"/>
  <c r="V109" i="9" s="1"/>
  <c r="V110" i="9" s="1"/>
  <c r="V111" i="9" s="1"/>
  <c r="Q109" i="9"/>
  <c r="K109" i="9" s="1"/>
  <c r="M109" i="9"/>
  <c r="A452" i="1"/>
  <c r="A452" i="4" s="1"/>
  <c r="B453" i="1"/>
  <c r="Y452" i="1"/>
  <c r="Y108" i="9"/>
  <c r="N46" i="9"/>
  <c r="Y46" i="9" s="1"/>
  <c r="U47" i="9"/>
  <c r="Y453" i="1" l="1"/>
  <c r="B454" i="1"/>
  <c r="A453" i="1"/>
  <c r="A453" i="4" s="1"/>
  <c r="Y109" i="9"/>
  <c r="N47" i="9"/>
  <c r="Y47" i="9" s="1"/>
  <c r="U48" i="9"/>
  <c r="A454" i="1" l="1"/>
  <c r="A454" i="4" s="1"/>
  <c r="B455" i="1"/>
  <c r="Y454" i="1"/>
  <c r="I112" i="9" s="1"/>
  <c r="N48" i="9"/>
  <c r="Y48" i="9" s="1"/>
  <c r="U49" i="9"/>
  <c r="N112" i="9" l="1"/>
  <c r="W112" i="9"/>
  <c r="X112" i="9"/>
  <c r="V112" i="9" s="1"/>
  <c r="Q112" i="9"/>
  <c r="K112" i="9" s="1"/>
  <c r="M112" i="9"/>
  <c r="B456" i="1"/>
  <c r="Y455" i="1"/>
  <c r="A455" i="1"/>
  <c r="A455" i="4" s="1"/>
  <c r="N49" i="9"/>
  <c r="Y49" i="9" s="1"/>
  <c r="U50" i="9"/>
  <c r="A456" i="1" l="1"/>
  <c r="A456" i="4" s="1"/>
  <c r="Y456" i="1"/>
  <c r="B457" i="1"/>
  <c r="Y112" i="9"/>
  <c r="N50" i="9"/>
  <c r="Y50" i="9" s="1"/>
  <c r="U51" i="9"/>
  <c r="Y457" i="1" l="1"/>
  <c r="B458" i="1"/>
  <c r="A457" i="1"/>
  <c r="A457" i="4" s="1"/>
  <c r="N51" i="9"/>
  <c r="Y51" i="9" s="1"/>
  <c r="U52" i="9"/>
  <c r="Y458" i="1" l="1"/>
  <c r="B459" i="1"/>
  <c r="A458" i="1"/>
  <c r="A458" i="4" s="1"/>
  <c r="N52" i="9"/>
  <c r="Y52" i="9" s="1"/>
  <c r="U53" i="9"/>
  <c r="U54" i="9" s="1"/>
  <c r="A459" i="1" l="1"/>
  <c r="A459" i="4" s="1"/>
  <c r="B460" i="1"/>
  <c r="Y459" i="1"/>
  <c r="N54" i="9"/>
  <c r="Y54" i="9" s="1"/>
  <c r="U55" i="9"/>
  <c r="Y460" i="1" l="1"/>
  <c r="B461" i="1"/>
  <c r="A460" i="1"/>
  <c r="A460" i="4" s="1"/>
  <c r="N55" i="9"/>
  <c r="Y55" i="9" s="1"/>
  <c r="U56" i="9"/>
  <c r="A461" i="1" l="1"/>
  <c r="A461" i="4" s="1"/>
  <c r="Y461" i="1"/>
  <c r="B462" i="1"/>
  <c r="N56" i="9"/>
  <c r="Y56" i="9" s="1"/>
  <c r="U57" i="9"/>
  <c r="B463" i="1" l="1"/>
  <c r="Y462" i="1"/>
  <c r="A462" i="1"/>
  <c r="A462" i="4" s="1"/>
  <c r="N57" i="9"/>
  <c r="Y57" i="9" s="1"/>
  <c r="U58" i="9"/>
  <c r="A463" i="1" l="1"/>
  <c r="A463" i="4" s="1"/>
  <c r="B464" i="1"/>
  <c r="Y463" i="1"/>
  <c r="N58" i="9"/>
  <c r="Y58" i="9" s="1"/>
  <c r="U59" i="9"/>
  <c r="A464" i="1" l="1"/>
  <c r="A464" i="4" s="1"/>
  <c r="Y464" i="1"/>
  <c r="B465" i="1"/>
  <c r="N59" i="9"/>
  <c r="Y59" i="9" s="1"/>
  <c r="U60" i="9"/>
  <c r="U61" i="9" s="1"/>
  <c r="A465" i="1" l="1"/>
  <c r="A465" i="4" s="1"/>
  <c r="B466" i="1"/>
  <c r="Y465" i="1"/>
  <c r="N61" i="9"/>
  <c r="Y61" i="9" s="1"/>
  <c r="U62" i="9"/>
  <c r="A466" i="1" l="1"/>
  <c r="A466" i="4" s="1"/>
  <c r="B467" i="1"/>
  <c r="Y466" i="1"/>
  <c r="N62" i="9"/>
  <c r="Y62" i="9" s="1"/>
  <c r="U63" i="9"/>
  <c r="A467" i="1" l="1"/>
  <c r="A467" i="4" s="1"/>
  <c r="Y467" i="1"/>
  <c r="B468" i="1"/>
  <c r="N63" i="9"/>
  <c r="Y63" i="9" s="1"/>
  <c r="U64" i="9"/>
  <c r="U65" i="9" s="1"/>
  <c r="Y468" i="1" l="1"/>
  <c r="B469" i="1"/>
  <c r="A468" i="1"/>
  <c r="A468" i="4" s="1"/>
  <c r="N65" i="9"/>
  <c r="Y65" i="9" s="1"/>
  <c r="U66" i="9"/>
  <c r="U67" i="9" s="1"/>
  <c r="U68" i="9" s="1"/>
  <c r="U69" i="9" s="1"/>
  <c r="Y469" i="1" l="1"/>
  <c r="B470" i="1"/>
  <c r="A469" i="1"/>
  <c r="A469" i="4" s="1"/>
  <c r="N69" i="9"/>
  <c r="Y69" i="9" s="1"/>
  <c r="U70" i="9"/>
  <c r="Y470" i="1" l="1"/>
  <c r="B471" i="1"/>
  <c r="A470" i="1"/>
  <c r="A470" i="4" s="1"/>
  <c r="N70" i="9"/>
  <c r="Y70" i="9" s="1"/>
  <c r="U71" i="9"/>
  <c r="B472" i="1" l="1"/>
  <c r="Y471" i="1"/>
  <c r="A471" i="1"/>
  <c r="A471" i="4" s="1"/>
  <c r="N71" i="9"/>
  <c r="Y71" i="9" s="1"/>
  <c r="U72" i="9"/>
  <c r="U73" i="9" s="1"/>
  <c r="U74" i="9" s="1"/>
  <c r="U75" i="9" s="1"/>
  <c r="U76" i="9" s="1"/>
  <c r="U77" i="9" s="1"/>
  <c r="U78" i="9" s="1"/>
  <c r="Y472" i="1" l="1"/>
  <c r="A472" i="1"/>
  <c r="A472" i="4" s="1"/>
  <c r="B473" i="1"/>
  <c r="N78" i="9"/>
  <c r="Y78" i="9" s="1"/>
  <c r="U79" i="9"/>
  <c r="U80" i="9" s="1"/>
  <c r="U81" i="9" s="1"/>
  <c r="U82" i="9" s="1"/>
  <c r="U83" i="9" s="1"/>
  <c r="U84" i="9" s="1"/>
  <c r="U85" i="9" s="1"/>
  <c r="U86" i="9" s="1"/>
  <c r="U87" i="9" s="1"/>
  <c r="U88" i="9" s="1"/>
  <c r="U89" i="9" s="1"/>
  <c r="U90" i="9" s="1"/>
  <c r="U91" i="9" s="1"/>
  <c r="U92" i="9" s="1"/>
  <c r="U93" i="9" s="1"/>
  <c r="U94" i="9" s="1"/>
  <c r="U95" i="9" s="1"/>
  <c r="U96" i="9" s="1"/>
  <c r="U97" i="9" s="1"/>
  <c r="U98" i="9" s="1"/>
  <c r="U99" i="9" s="1"/>
  <c r="U100" i="9" s="1"/>
  <c r="U101" i="9" s="1"/>
  <c r="U102" i="9" s="1"/>
  <c r="U103" i="9" s="1"/>
  <c r="U104" i="9" s="1"/>
  <c r="U105" i="9" s="1"/>
  <c r="U106" i="9" s="1"/>
  <c r="U107" i="9" s="1"/>
  <c r="U108" i="9" s="1"/>
  <c r="U109" i="9" s="1"/>
  <c r="U110" i="9" s="1"/>
  <c r="U111" i="9" s="1"/>
  <c r="U112" i="9" s="1"/>
  <c r="A473" i="1" l="1"/>
  <c r="A473" i="4" s="1"/>
  <c r="Y473" i="1"/>
  <c r="B474" i="1"/>
  <c r="A474" i="1" l="1"/>
  <c r="A474" i="4" s="1"/>
  <c r="B475" i="1"/>
  <c r="Y474" i="1"/>
  <c r="A475" i="1" l="1"/>
  <c r="A475" i="4" s="1"/>
  <c r="B476" i="1"/>
  <c r="Y475" i="1"/>
  <c r="Z515" i="1"/>
  <c r="A476" i="1" l="1"/>
  <c r="A476" i="4" s="1"/>
  <c r="Y476" i="1"/>
  <c r="B477" i="1"/>
  <c r="P515" i="1"/>
  <c r="Z516" i="1"/>
  <c r="A477" i="1" l="1"/>
  <c r="A477" i="4" s="1"/>
  <c r="Y477" i="1"/>
  <c r="B478" i="1"/>
  <c r="Z517" i="1"/>
  <c r="P516" i="1"/>
  <c r="A478" i="1" l="1"/>
  <c r="A478" i="4" s="1"/>
  <c r="B479" i="1"/>
  <c r="Y478" i="1"/>
  <c r="P517" i="1"/>
  <c r="Z518" i="1"/>
  <c r="P518" i="1"/>
  <c r="A479" i="1" l="1"/>
  <c r="A479" i="4" s="1"/>
  <c r="B480" i="1"/>
  <c r="Y479" i="1"/>
  <c r="P519" i="1"/>
  <c r="Z519" i="1"/>
  <c r="A480" i="1" l="1"/>
  <c r="A480" i="4" s="1"/>
  <c r="B481" i="1"/>
  <c r="Y480" i="1"/>
  <c r="Z520" i="1"/>
  <c r="Y481" i="1" l="1"/>
  <c r="A481" i="1"/>
  <c r="A481" i="4" s="1"/>
  <c r="B482" i="1"/>
  <c r="P520" i="1"/>
  <c r="Z521" i="1"/>
  <c r="B483" i="1" l="1"/>
  <c r="Y482" i="1"/>
  <c r="A482" i="1"/>
  <c r="A482" i="4" s="1"/>
  <c r="P521" i="1"/>
  <c r="Z522" i="1"/>
  <c r="P522" i="1"/>
  <c r="A483" i="1" l="1"/>
  <c r="A483" i="4" s="1"/>
  <c r="Y483" i="1"/>
  <c r="B484" i="1"/>
  <c r="P523" i="1"/>
  <c r="Z523" i="1"/>
  <c r="A484" i="1" l="1"/>
  <c r="A484" i="4" s="1"/>
  <c r="B485" i="1"/>
  <c r="Y484" i="1"/>
  <c r="Z524" i="1"/>
  <c r="P524" i="1"/>
  <c r="Y485" i="1" l="1"/>
  <c r="B486" i="1"/>
  <c r="A485" i="1"/>
  <c r="A485" i="4" s="1"/>
  <c r="Z525" i="1"/>
  <c r="B487" i="1" l="1"/>
  <c r="A486" i="1"/>
  <c r="A486" i="4" s="1"/>
  <c r="Y486" i="1"/>
  <c r="P525" i="1"/>
  <c r="Z526" i="1"/>
  <c r="A487" i="1" l="1"/>
  <c r="A487" i="4" s="1"/>
  <c r="Y487" i="1"/>
  <c r="B488" i="1"/>
  <c r="P526" i="1"/>
  <c r="P527" i="1"/>
  <c r="Z527" i="1"/>
  <c r="A488" i="1" l="1"/>
  <c r="A488" i="4" s="1"/>
  <c r="B489" i="1"/>
  <c r="Y488" i="1"/>
  <c r="Z528" i="1"/>
  <c r="P528" i="1"/>
  <c r="B490" i="1" l="1"/>
  <c r="Y489" i="1"/>
  <c r="A489" i="1"/>
  <c r="A489" i="4" s="1"/>
  <c r="Z529" i="1"/>
  <c r="P529" i="1"/>
  <c r="Y490" i="1" l="1"/>
  <c r="B491" i="1"/>
  <c r="A490" i="1"/>
  <c r="A490" i="4" s="1"/>
  <c r="P530" i="1"/>
  <c r="Z530" i="1"/>
  <c r="B492" i="1" l="1"/>
  <c r="A491" i="1"/>
  <c r="A491" i="4" s="1"/>
  <c r="Y491" i="1"/>
  <c r="Z531" i="1"/>
  <c r="Y492" i="1" l="1"/>
  <c r="A492" i="1"/>
  <c r="A492" i="4" s="1"/>
  <c r="B493" i="1"/>
  <c r="Z532" i="1"/>
  <c r="P532" i="1"/>
  <c r="P531" i="1"/>
  <c r="A493" i="1" l="1"/>
  <c r="A493" i="4" s="1"/>
  <c r="Y493" i="1"/>
  <c r="B494" i="1"/>
  <c r="Z533" i="1"/>
  <c r="B495" i="1" l="1"/>
  <c r="A494" i="1"/>
  <c r="A494" i="4" s="1"/>
  <c r="Y494" i="1"/>
  <c r="P533" i="1"/>
  <c r="Z534" i="1"/>
  <c r="B496" i="1" l="1"/>
  <c r="A495" i="1"/>
  <c r="A495" i="4" s="1"/>
  <c r="Y495" i="1"/>
  <c r="P534" i="1"/>
  <c r="P535" i="1"/>
  <c r="Z535" i="1"/>
  <c r="Y496" i="1" l="1"/>
  <c r="A496" i="1"/>
  <c r="A496" i="4" s="1"/>
  <c r="B497" i="1"/>
  <c r="Z536" i="1"/>
  <c r="B498" i="1" l="1"/>
  <c r="A497" i="1"/>
  <c r="A497" i="4" s="1"/>
  <c r="Y497" i="1"/>
  <c r="P536" i="1"/>
  <c r="Z537" i="1"/>
  <c r="P537" i="1"/>
  <c r="A498" i="1" l="1"/>
  <c r="A498" i="4" s="1"/>
  <c r="Y498" i="1"/>
  <c r="B499" i="1"/>
  <c r="A499" i="1" l="1"/>
  <c r="A499" i="4" s="1"/>
  <c r="Y499" i="1"/>
  <c r="B500" i="1"/>
  <c r="A500" i="1" l="1"/>
  <c r="A500" i="4" s="1"/>
  <c r="B501" i="1"/>
  <c r="Y500" i="1"/>
  <c r="A501" i="1" l="1"/>
  <c r="A501" i="4" s="1"/>
  <c r="B502" i="1"/>
  <c r="Y501" i="1"/>
  <c r="A502" i="1" l="1"/>
  <c r="A502" i="4" s="1"/>
  <c r="Y502" i="1"/>
  <c r="B503" i="1"/>
  <c r="Y503" i="1" l="1"/>
  <c r="B504" i="1"/>
  <c r="A503" i="1"/>
  <c r="A503" i="4" s="1"/>
  <c r="Y504" i="1" l="1"/>
  <c r="B505" i="1"/>
  <c r="A504" i="1"/>
  <c r="A504" i="4" s="1"/>
  <c r="A505" i="1" l="1"/>
  <c r="A505" i="4" s="1"/>
  <c r="Y505" i="1"/>
  <c r="B506" i="1"/>
  <c r="Y506" i="1" l="1"/>
  <c r="B507" i="1"/>
  <c r="A506" i="1"/>
  <c r="A506" i="4" s="1"/>
  <c r="Y507" i="1" l="1"/>
  <c r="A507" i="1"/>
  <c r="A507" i="4" s="1"/>
  <c r="B508" i="1"/>
  <c r="A508" i="1" l="1"/>
  <c r="A508" i="4" s="1"/>
  <c r="Y508" i="1"/>
  <c r="B509" i="1"/>
  <c r="A509" i="1" l="1"/>
  <c r="A509" i="4" s="1"/>
  <c r="B510" i="1"/>
  <c r="Y509" i="1"/>
  <c r="A510" i="1" l="1"/>
  <c r="A510" i="4" s="1"/>
  <c r="Y510" i="1"/>
  <c r="B511" i="1"/>
  <c r="Y511" i="1" l="1"/>
  <c r="A511" i="1"/>
  <c r="A511" i="4" s="1"/>
  <c r="B512" i="1"/>
  <c r="Y512" i="1" l="1"/>
  <c r="A512" i="1"/>
  <c r="A512" i="4" s="1"/>
  <c r="B513" i="1"/>
  <c r="A513" i="1" l="1"/>
  <c r="A513" i="4" s="1"/>
  <c r="Y513" i="1"/>
  <c r="B514" i="1"/>
  <c r="Y514" i="1" l="1"/>
  <c r="A514" i="1"/>
  <c r="A514" i="4" s="1"/>
  <c r="B515" i="1"/>
  <c r="Y515" i="1" l="1"/>
  <c r="A515" i="1"/>
  <c r="A515" i="4" s="1"/>
  <c r="B516" i="1"/>
  <c r="A516" i="1" l="1"/>
  <c r="A516" i="4" s="1"/>
  <c r="Y516" i="1"/>
  <c r="B517" i="1"/>
  <c r="A517" i="1" l="1"/>
  <c r="A517" i="4" s="1"/>
  <c r="Y517" i="1"/>
  <c r="B518" i="1"/>
  <c r="Y518" i="1" l="1"/>
  <c r="A518" i="1"/>
  <c r="A518" i="4" s="1"/>
  <c r="B519" i="1"/>
  <c r="Y519" i="1" l="1"/>
  <c r="A519" i="1"/>
  <c r="A519" i="4" s="1"/>
  <c r="B520" i="1"/>
  <c r="Y520" i="1" l="1"/>
  <c r="A520" i="1"/>
  <c r="A520" i="4" s="1"/>
  <c r="B521" i="1"/>
  <c r="Y521" i="1" l="1"/>
  <c r="A521" i="1"/>
  <c r="A521" i="4" s="1"/>
  <c r="B522" i="1"/>
  <c r="A522" i="1" l="1"/>
  <c r="A522" i="4" s="1"/>
  <c r="Y522" i="1"/>
  <c r="B523" i="1"/>
  <c r="Y523" i="1" l="1"/>
  <c r="A523" i="1"/>
  <c r="A523" i="4" s="1"/>
  <c r="B524" i="1"/>
  <c r="B525" i="1" l="1"/>
  <c r="A524" i="1"/>
  <c r="A524" i="4" s="1"/>
  <c r="Y524" i="1"/>
  <c r="Y525" i="1" l="1"/>
  <c r="A525" i="1"/>
  <c r="A525" i="4" s="1"/>
  <c r="B526" i="1"/>
  <c r="B527" i="1" l="1"/>
  <c r="Y526" i="1"/>
  <c r="A526" i="1"/>
  <c r="A526" i="4" s="1"/>
  <c r="A527" i="1" l="1"/>
  <c r="A527" i="4" s="1"/>
  <c r="Y527" i="1"/>
  <c r="B528" i="1"/>
  <c r="B529" i="1" l="1"/>
  <c r="A528" i="1"/>
  <c r="A528" i="4" s="1"/>
  <c r="Y528" i="1"/>
  <c r="Y529" i="1" l="1"/>
  <c r="A529" i="1"/>
  <c r="A529" i="4" s="1"/>
  <c r="B530" i="1"/>
  <c r="B531" i="1" l="1"/>
  <c r="A530" i="1"/>
  <c r="A530" i="4" s="1"/>
  <c r="Y530" i="1"/>
  <c r="A531" i="1" l="1"/>
  <c r="A531" i="4" s="1"/>
  <c r="Y531" i="1"/>
  <c r="B532" i="1"/>
  <c r="A532" i="1" l="1"/>
  <c r="A532" i="4" s="1"/>
  <c r="Y532" i="1"/>
  <c r="B533" i="1"/>
  <c r="Y533" i="1" l="1"/>
  <c r="A533" i="1"/>
  <c r="A533" i="4" s="1"/>
  <c r="B534" i="1"/>
  <c r="A534" i="1" l="1"/>
  <c r="A534" i="4" s="1"/>
  <c r="B535" i="1"/>
  <c r="Y534" i="1"/>
  <c r="A535" i="1" l="1"/>
  <c r="A535" i="4" s="1"/>
  <c r="B536" i="1"/>
  <c r="Y535" i="1"/>
  <c r="Y536" i="1" l="1"/>
  <c r="A536" i="1"/>
  <c r="A536" i="4" s="1"/>
  <c r="B537" i="1"/>
  <c r="A537" i="1" l="1"/>
  <c r="A537" i="4" s="1"/>
  <c r="Y537" i="1"/>
  <c r="B538" i="1"/>
  <c r="A538" i="1" l="1"/>
  <c r="A538" i="4" s="1"/>
  <c r="B539" i="1"/>
  <c r="Y538" i="1"/>
  <c r="Y539" i="1" l="1"/>
  <c r="B540" i="1"/>
  <c r="A539" i="1"/>
  <c r="A539" i="4" s="1"/>
  <c r="Y540" i="1" l="1"/>
  <c r="B541" i="1"/>
  <c r="A540" i="1"/>
  <c r="A540" i="4" s="1"/>
  <c r="B542" i="1" l="1"/>
  <c r="A541" i="1"/>
  <c r="A541" i="4" s="1"/>
  <c r="Y541" i="1"/>
  <c r="Y542" i="1" l="1"/>
  <c r="B543" i="1"/>
  <c r="A542" i="1"/>
  <c r="A542" i="4" s="1"/>
  <c r="A543" i="1" l="1"/>
  <c r="A543" i="4" s="1"/>
  <c r="B544" i="1"/>
  <c r="Y543" i="1"/>
  <c r="A544" i="1" l="1"/>
  <c r="A544" i="4" s="1"/>
  <c r="Y544" i="1"/>
  <c r="B545" i="1"/>
  <c r="Y545" i="1" l="1"/>
  <c r="A545" i="1"/>
  <c r="A545" i="4" s="1"/>
  <c r="B546" i="1"/>
  <c r="A546" i="1" l="1"/>
  <c r="A546" i="4" s="1"/>
  <c r="Y546" i="1"/>
  <c r="B547" i="1"/>
  <c r="Y547" i="1" l="1"/>
  <c r="B548" i="1"/>
  <c r="A547" i="1"/>
  <c r="A547" i="4" s="1"/>
  <c r="Y548" i="1" l="1"/>
  <c r="A548" i="1"/>
  <c r="A548" i="4" s="1"/>
  <c r="B549" i="1"/>
  <c r="A549" i="1" l="1"/>
  <c r="A549" i="4" s="1"/>
  <c r="Y549" i="1"/>
  <c r="B550" i="1"/>
  <c r="Y550" i="1" l="1"/>
  <c r="A550" i="1"/>
  <c r="A550" i="4" s="1"/>
  <c r="B551" i="1"/>
  <c r="A551" i="1" l="1"/>
  <c r="A551" i="4" s="1"/>
  <c r="B552" i="1"/>
  <c r="Y551" i="1"/>
  <c r="A552" i="1" l="1"/>
  <c r="A552" i="4" s="1"/>
  <c r="Y552" i="1"/>
  <c r="B553" i="1"/>
  <c r="A553" i="1" l="1"/>
  <c r="A553" i="4" s="1"/>
  <c r="Y553" i="1"/>
  <c r="B554" i="1"/>
  <c r="A554" i="1" l="1"/>
  <c r="A554" i="4" s="1"/>
  <c r="Y554" i="1"/>
  <c r="B555" i="1"/>
  <c r="Y555" i="1" l="1"/>
  <c r="A555" i="1"/>
  <c r="A555" i="4" s="1"/>
  <c r="B556" i="1"/>
  <c r="A556" i="1" l="1"/>
  <c r="A556" i="4" s="1"/>
  <c r="Y556" i="1"/>
  <c r="B557" i="1"/>
  <c r="Y557" i="1" l="1"/>
  <c r="B558" i="1"/>
  <c r="A557" i="1"/>
  <c r="A557" i="4" s="1"/>
  <c r="B559" i="1" l="1"/>
  <c r="A558" i="1"/>
  <c r="A558" i="4" s="1"/>
  <c r="Y558" i="1"/>
  <c r="B560" i="1" l="1"/>
  <c r="Y559" i="1"/>
  <c r="A559" i="1"/>
  <c r="A559" i="4" s="1"/>
  <c r="Y560" i="1" l="1"/>
  <c r="B561" i="1"/>
  <c r="A560" i="1"/>
  <c r="A560" i="4" s="1"/>
  <c r="B562" i="1" l="1"/>
  <c r="Y561" i="1"/>
  <c r="A561" i="1"/>
  <c r="A561" i="4" s="1"/>
  <c r="B563" i="1" l="1"/>
  <c r="A562" i="1"/>
  <c r="A562" i="4" s="1"/>
  <c r="Y562" i="1"/>
  <c r="Y563" i="1" l="1"/>
  <c r="B564" i="1"/>
  <c r="A563" i="1"/>
  <c r="A563" i="4" s="1"/>
  <c r="A564" i="1" l="1"/>
  <c r="A564" i="4" s="1"/>
  <c r="Y564" i="1"/>
  <c r="B565" i="1"/>
  <c r="A565" i="1" l="1"/>
  <c r="A565" i="4" s="1"/>
  <c r="Y565" i="1"/>
  <c r="B566" i="1"/>
  <c r="A566" i="1" l="1"/>
  <c r="A566" i="4" s="1"/>
  <c r="B567" i="1"/>
  <c r="Y566" i="1"/>
  <c r="Y567" i="1" l="1"/>
  <c r="B568" i="1"/>
  <c r="A567" i="1"/>
  <c r="A567" i="4" s="1"/>
  <c r="Y568" i="1" l="1"/>
  <c r="A568" i="1"/>
  <c r="A568" i="4" s="1"/>
  <c r="B569" i="1"/>
  <c r="A569" i="1" l="1"/>
  <c r="A569" i="4" s="1"/>
  <c r="Y569" i="1"/>
  <c r="B570" i="1"/>
  <c r="Y570" i="1" l="1"/>
  <c r="A570" i="1"/>
  <c r="A570" i="4" s="1"/>
  <c r="B571" i="1"/>
  <c r="Y571" i="1" l="1"/>
  <c r="A571" i="1"/>
  <c r="A571" i="4" s="1"/>
  <c r="B572" i="1"/>
  <c r="B573" i="1" l="1"/>
  <c r="A572" i="1"/>
  <c r="A572" i="4" s="1"/>
  <c r="Y572" i="1"/>
  <c r="A573" i="1" l="1"/>
  <c r="A573" i="4" s="1"/>
  <c r="Y573" i="1"/>
  <c r="B574" i="1"/>
  <c r="A574" i="1" l="1"/>
  <c r="A574" i="4" s="1"/>
  <c r="B575" i="1"/>
  <c r="Y574" i="1"/>
  <c r="B576" i="1" l="1"/>
  <c r="A575" i="1"/>
  <c r="A575" i="4" s="1"/>
  <c r="Y575" i="1"/>
  <c r="Y576" i="1" l="1"/>
  <c r="A576" i="1"/>
  <c r="A576" i="4" s="1"/>
  <c r="B577" i="1"/>
  <c r="A577" i="1" l="1"/>
  <c r="A577" i="4" s="1"/>
  <c r="B578" i="1"/>
  <c r="Y577" i="1"/>
  <c r="A578" i="1" l="1"/>
  <c r="A578" i="4" s="1"/>
  <c r="B579" i="1"/>
  <c r="Y578" i="1"/>
  <c r="A579" i="1" l="1"/>
  <c r="A579" i="4" s="1"/>
  <c r="B580" i="1"/>
  <c r="Y579" i="1"/>
  <c r="A580" i="1" l="1"/>
  <c r="A580" i="4" s="1"/>
  <c r="B581" i="1"/>
  <c r="Y580" i="1"/>
  <c r="Y581" i="1" l="1"/>
  <c r="B582" i="1"/>
  <c r="A581" i="1"/>
  <c r="A581" i="4" s="1"/>
  <c r="A582" i="1" l="1"/>
  <c r="A582" i="4" s="1"/>
  <c r="Y582" i="1"/>
  <c r="B583" i="1"/>
  <c r="Y583" i="1" l="1"/>
  <c r="A583" i="1"/>
  <c r="A583" i="4" s="1"/>
  <c r="B584" i="1"/>
  <c r="A584" i="1" l="1"/>
  <c r="A584" i="4" s="1"/>
  <c r="B585" i="1"/>
  <c r="Y584" i="1"/>
  <c r="B586" i="1" l="1"/>
  <c r="A585" i="1"/>
  <c r="A585" i="4" s="1"/>
  <c r="Y585" i="1"/>
  <c r="P625" i="1"/>
  <c r="Z625" i="1"/>
  <c r="Y586" i="1" l="1"/>
  <c r="A586" i="1"/>
  <c r="A586" i="4" s="1"/>
  <c r="B587" i="1"/>
  <c r="Y587" i="1" l="1"/>
  <c r="A587" i="1"/>
  <c r="A587" i="4" s="1"/>
  <c r="B588" i="1"/>
  <c r="Y588" i="1" l="1"/>
  <c r="A588" i="1"/>
  <c r="A588" i="4" s="1"/>
  <c r="B589" i="1"/>
  <c r="Y589" i="1" l="1"/>
  <c r="A589" i="1"/>
  <c r="A589" i="4" s="1"/>
  <c r="B590" i="1"/>
  <c r="Y590" i="1" l="1"/>
  <c r="A590" i="1"/>
  <c r="A590" i="4" s="1"/>
  <c r="B591" i="1"/>
  <c r="Z630" i="1"/>
  <c r="A591" i="1" l="1"/>
  <c r="A591" i="4" s="1"/>
  <c r="B592" i="1"/>
  <c r="Y591" i="1"/>
  <c r="P630" i="1"/>
  <c r="A592" i="1" l="1"/>
  <c r="A592" i="4" s="1"/>
  <c r="Y592" i="1"/>
  <c r="B593" i="1"/>
  <c r="A593" i="1" l="1"/>
  <c r="A593" i="4" s="1"/>
  <c r="Y593" i="1"/>
  <c r="B594" i="1"/>
  <c r="Z633" i="1"/>
  <c r="A594" i="1" l="1"/>
  <c r="A594" i="4" s="1"/>
  <c r="B595" i="1"/>
  <c r="Y594" i="1"/>
  <c r="P633" i="1"/>
  <c r="Y595" i="1" l="1"/>
  <c r="A595" i="1"/>
  <c r="A595" i="4" s="1"/>
  <c r="B596" i="1"/>
  <c r="A596" i="1" l="1"/>
  <c r="A596" i="4" s="1"/>
  <c r="B597" i="1"/>
  <c r="Y596" i="1"/>
  <c r="Z636" i="1"/>
  <c r="Y597" i="1" l="1"/>
  <c r="B598" i="1"/>
  <c r="A597" i="1"/>
  <c r="A597" i="4" s="1"/>
  <c r="Z637" i="1"/>
  <c r="P637" i="1"/>
  <c r="P636" i="1"/>
  <c r="Y598" i="1" l="1"/>
  <c r="B599" i="1"/>
  <c r="A598" i="1"/>
  <c r="A598" i="4" s="1"/>
  <c r="B600" i="1" l="1"/>
  <c r="A599" i="1"/>
  <c r="A599" i="4" s="1"/>
  <c r="Y599" i="1"/>
  <c r="A600" i="1" l="1"/>
  <c r="A600" i="4" s="1"/>
  <c r="B601" i="1"/>
  <c r="Y600" i="1"/>
  <c r="Y601" i="1" l="1"/>
  <c r="A601" i="1"/>
  <c r="A601" i="4" s="1"/>
  <c r="B602" i="1"/>
  <c r="A602" i="1" l="1"/>
  <c r="A602" i="4" s="1"/>
  <c r="Y602" i="1"/>
  <c r="B603" i="1"/>
  <c r="A603" i="1" l="1"/>
  <c r="A603" i="4" s="1"/>
  <c r="Y603" i="1"/>
  <c r="B604" i="1"/>
  <c r="B605" i="1" l="1"/>
  <c r="A604" i="1"/>
  <c r="A604" i="4" s="1"/>
  <c r="Y604" i="1"/>
  <c r="A605" i="1" l="1"/>
  <c r="A605" i="4" s="1"/>
  <c r="Y605" i="1"/>
  <c r="B606" i="1"/>
  <c r="Z645" i="1"/>
  <c r="A606" i="1" l="1"/>
  <c r="A606" i="4" s="1"/>
  <c r="B607" i="1"/>
  <c r="Y606" i="1"/>
  <c r="P645" i="1"/>
  <c r="A607" i="1" l="1"/>
  <c r="A607" i="4" s="1"/>
  <c r="Y607" i="1"/>
  <c r="B608" i="1"/>
  <c r="Y608" i="1" l="1"/>
  <c r="A608" i="1"/>
  <c r="A608" i="4" s="1"/>
  <c r="B609" i="1"/>
  <c r="A609" i="1" l="1"/>
  <c r="A609" i="4" s="1"/>
  <c r="Y609" i="1"/>
  <c r="B610" i="1"/>
  <c r="Z649" i="1"/>
  <c r="P649" i="1"/>
  <c r="A610" i="1" l="1"/>
  <c r="A610" i="4" s="1"/>
  <c r="B611" i="1"/>
  <c r="Y610" i="1"/>
  <c r="A611" i="1" l="1"/>
  <c r="A611" i="4" s="1"/>
  <c r="Y611" i="1"/>
  <c r="B612" i="1"/>
  <c r="A612" i="1" l="1"/>
  <c r="A612" i="4" s="1"/>
  <c r="B613" i="1"/>
  <c r="Y612" i="1"/>
  <c r="Z652" i="1"/>
  <c r="P652" i="1"/>
  <c r="Y613" i="1" l="1"/>
  <c r="A613" i="1"/>
  <c r="A613" i="4" s="1"/>
  <c r="B614" i="1"/>
  <c r="A614" i="1" l="1"/>
  <c r="A614" i="4" s="1"/>
  <c r="Y614" i="1"/>
  <c r="B615" i="1"/>
  <c r="Z654" i="1"/>
  <c r="A615" i="1" l="1"/>
  <c r="A615" i="4" s="1"/>
  <c r="B616" i="1"/>
  <c r="Y615" i="1"/>
  <c r="P654" i="1"/>
  <c r="A616" i="1" l="1"/>
  <c r="A616" i="4" s="1"/>
  <c r="Y616" i="1"/>
  <c r="B617" i="1"/>
  <c r="Y617" i="1" l="1"/>
  <c r="A617" i="1"/>
  <c r="A617" i="4" s="1"/>
  <c r="B618" i="1"/>
  <c r="A618" i="1" l="1"/>
  <c r="A618" i="4" s="1"/>
  <c r="B619" i="1"/>
  <c r="Y618" i="1"/>
  <c r="A619" i="1" l="1"/>
  <c r="A619" i="4" s="1"/>
  <c r="B620" i="1"/>
  <c r="Y619" i="1"/>
  <c r="P659" i="1"/>
  <c r="Z659" i="1"/>
  <c r="Y620" i="1" l="1"/>
  <c r="A620" i="1"/>
  <c r="A620" i="4" s="1"/>
  <c r="B621" i="1"/>
  <c r="B622" i="1" l="1"/>
  <c r="A621" i="1"/>
  <c r="A621" i="4" s="1"/>
  <c r="Y621" i="1"/>
  <c r="A622" i="1" l="1"/>
  <c r="A622" i="4" s="1"/>
  <c r="B623" i="1"/>
  <c r="Y622" i="1"/>
  <c r="A623" i="1" l="1"/>
  <c r="A623" i="4" s="1"/>
  <c r="B624" i="1"/>
  <c r="Y623" i="1"/>
  <c r="A624" i="1" l="1"/>
  <c r="A624" i="4" s="1"/>
  <c r="Y624" i="1"/>
  <c r="B625" i="1"/>
  <c r="B626" i="1" l="1"/>
  <c r="A625" i="1"/>
  <c r="A625" i="4" s="1"/>
  <c r="Y625" i="1"/>
  <c r="A626" i="1" l="1"/>
  <c r="A626" i="4" s="1"/>
  <c r="Y626" i="1"/>
  <c r="B627" i="1"/>
  <c r="Y627" i="1" l="1"/>
  <c r="A627" i="1"/>
  <c r="A627" i="4" s="1"/>
  <c r="B628" i="1"/>
  <c r="Y628" i="1" l="1"/>
  <c r="A628" i="1"/>
  <c r="A628" i="4" s="1"/>
  <c r="B629" i="1"/>
  <c r="A629" i="1" l="1"/>
  <c r="A629" i="4" s="1"/>
  <c r="Y629" i="1"/>
  <c r="B630" i="1"/>
  <c r="Y630" i="1" l="1"/>
  <c r="A630" i="1"/>
  <c r="A630" i="4" s="1"/>
  <c r="B631" i="1"/>
  <c r="Y631" i="1" l="1"/>
  <c r="A631" i="1"/>
  <c r="A631" i="4" s="1"/>
  <c r="B632" i="1"/>
  <c r="A632" i="1" l="1"/>
  <c r="A632" i="4" s="1"/>
  <c r="Y632" i="1"/>
  <c r="B633" i="1"/>
  <c r="Y633" i="1" l="1"/>
  <c r="A633" i="1"/>
  <c r="A633" i="4" s="1"/>
  <c r="B634" i="1"/>
  <c r="Y634" i="1" l="1"/>
  <c r="A634" i="1"/>
  <c r="A634" i="4" s="1"/>
  <c r="B635" i="1"/>
  <c r="A635" i="1" l="1"/>
  <c r="A635" i="4" s="1"/>
  <c r="Y635" i="1"/>
  <c r="B636" i="1"/>
  <c r="B637" i="1" l="1"/>
  <c r="A636" i="1"/>
  <c r="A636" i="4" s="1"/>
  <c r="Y636" i="1"/>
  <c r="A637" i="1" l="1"/>
  <c r="A637" i="4" s="1"/>
  <c r="B638" i="1"/>
  <c r="Y637" i="1"/>
  <c r="A638" i="1" l="1"/>
  <c r="A638" i="4" s="1"/>
  <c r="Y638" i="1"/>
  <c r="B639" i="1"/>
  <c r="Y639" i="1" l="1"/>
  <c r="A639" i="1"/>
  <c r="A639" i="4" s="1"/>
  <c r="B640" i="1"/>
  <c r="A640" i="1" l="1"/>
  <c r="A640" i="4" s="1"/>
  <c r="Y640" i="1"/>
  <c r="B641" i="1"/>
  <c r="A641" i="1" l="1"/>
  <c r="A641" i="4" s="1"/>
  <c r="Y641" i="1"/>
  <c r="B642" i="1"/>
  <c r="A642" i="1" l="1"/>
  <c r="A642" i="4" s="1"/>
  <c r="B643" i="1"/>
  <c r="Y642" i="1"/>
  <c r="A643" i="1" l="1"/>
  <c r="A643" i="4" s="1"/>
  <c r="B644" i="1"/>
  <c r="Y643" i="1"/>
  <c r="A644" i="1" l="1"/>
  <c r="A644" i="4" s="1"/>
  <c r="Y644" i="1"/>
  <c r="B645" i="1"/>
  <c r="Y645" i="1" l="1"/>
  <c r="A645" i="1"/>
  <c r="A645" i="4" s="1"/>
  <c r="B646" i="1"/>
  <c r="Y646" i="1" l="1"/>
  <c r="A646" i="1"/>
  <c r="A646" i="4" s="1"/>
  <c r="B647" i="1"/>
  <c r="Y647" i="1" l="1"/>
  <c r="A647" i="1"/>
  <c r="A647" i="4" s="1"/>
  <c r="B648" i="1"/>
  <c r="A648" i="1" l="1"/>
  <c r="A648" i="4" s="1"/>
  <c r="Y648" i="1"/>
  <c r="B649" i="1"/>
  <c r="A649" i="1" l="1"/>
  <c r="A649" i="4" s="1"/>
  <c r="Y649" i="1"/>
  <c r="B650" i="1"/>
  <c r="A650" i="1" l="1"/>
  <c r="A650" i="4" s="1"/>
  <c r="Y650" i="1"/>
  <c r="B651" i="1"/>
  <c r="Y651" i="1" l="1"/>
  <c r="B652" i="1"/>
  <c r="A651" i="1"/>
  <c r="A651" i="4" s="1"/>
  <c r="A652" i="1" l="1"/>
  <c r="A652" i="4" s="1"/>
  <c r="B653" i="1"/>
  <c r="Y652" i="1"/>
  <c r="A653" i="1" l="1"/>
  <c r="A653" i="4" s="1"/>
  <c r="B654" i="1"/>
  <c r="Y653" i="1"/>
  <c r="A654" i="1" l="1"/>
  <c r="A654" i="4" s="1"/>
  <c r="Y654" i="1"/>
  <c r="B655" i="1"/>
  <c r="A655" i="1" l="1"/>
  <c r="A655" i="4" s="1"/>
  <c r="Y655" i="1"/>
  <c r="B656" i="1"/>
  <c r="Y656" i="1" l="1"/>
  <c r="A656" i="1"/>
  <c r="A656" i="4" s="1"/>
  <c r="B657" i="1"/>
  <c r="Z696" i="1"/>
  <c r="B658" i="1" l="1"/>
  <c r="A657" i="1"/>
  <c r="A657" i="4" s="1"/>
  <c r="Y657" i="1"/>
  <c r="Z697" i="1"/>
  <c r="P697" i="1"/>
  <c r="P696" i="1"/>
  <c r="A658" i="1" l="1"/>
  <c r="A658" i="4" s="1"/>
  <c r="B659" i="1"/>
  <c r="Y658" i="1"/>
  <c r="Z698" i="1"/>
  <c r="P698" i="1"/>
  <c r="A659" i="1" l="1"/>
  <c r="A659" i="4" s="1"/>
  <c r="B660" i="1"/>
  <c r="Y659" i="1"/>
  <c r="P699" i="1"/>
  <c r="Z699" i="1"/>
  <c r="A660" i="1" l="1"/>
  <c r="A660" i="4" s="1"/>
  <c r="Y660" i="1"/>
  <c r="B661" i="1"/>
  <c r="Z700" i="1"/>
  <c r="A661" i="1" l="1"/>
  <c r="A661" i="4" s="1"/>
  <c r="Y661" i="1"/>
  <c r="B662" i="1"/>
  <c r="P700" i="1"/>
  <c r="Z701" i="1"/>
  <c r="A662" i="1" l="1"/>
  <c r="A662" i="4" s="1"/>
  <c r="Y662" i="1"/>
  <c r="B663" i="1"/>
  <c r="P701" i="1"/>
  <c r="Y663" i="1" l="1"/>
  <c r="A663" i="1"/>
  <c r="A663" i="4" s="1"/>
  <c r="B664" i="1"/>
  <c r="A664" i="1" l="1"/>
  <c r="A664" i="4" s="1"/>
  <c r="Y664" i="1"/>
  <c r="B665" i="1"/>
  <c r="B666" i="1" l="1"/>
  <c r="A665" i="1"/>
  <c r="A665" i="4" s="1"/>
  <c r="Y665" i="1"/>
  <c r="A666" i="1" l="1"/>
  <c r="A666" i="4" s="1"/>
  <c r="B667" i="1"/>
  <c r="Y666" i="1"/>
  <c r="A667" i="1" l="1"/>
  <c r="A667" i="4" s="1"/>
  <c r="Y667" i="1"/>
  <c r="B668" i="1"/>
  <c r="A668" i="1" l="1"/>
  <c r="A668" i="4" s="1"/>
  <c r="Y668" i="1"/>
  <c r="B669" i="1"/>
  <c r="B670" i="1" l="1"/>
  <c r="A669" i="1"/>
  <c r="A669" i="4" s="1"/>
  <c r="Y669" i="1"/>
  <c r="A670" i="1" l="1"/>
  <c r="A670" i="4" s="1"/>
  <c r="Y670" i="1"/>
  <c r="B671" i="1"/>
  <c r="Y671" i="1" l="1"/>
  <c r="A671" i="1"/>
  <c r="A671" i="4" s="1"/>
  <c r="B672" i="1"/>
  <c r="A672" i="1" l="1"/>
  <c r="A672" i="4" s="1"/>
  <c r="B673" i="1"/>
  <c r="Y672" i="1"/>
  <c r="A673" i="1" l="1"/>
  <c r="A673" i="4" s="1"/>
  <c r="B674" i="1"/>
  <c r="Y673" i="1"/>
  <c r="A674" i="1" l="1"/>
  <c r="A674" i="4" s="1"/>
  <c r="B675" i="1"/>
  <c r="Y674" i="1"/>
  <c r="A675" i="1" l="1"/>
  <c r="A675" i="4" s="1"/>
  <c r="Y675" i="1"/>
  <c r="B676" i="1"/>
  <c r="Y676" i="1" l="1"/>
  <c r="A676" i="1"/>
  <c r="A676" i="4" s="1"/>
  <c r="B677" i="1"/>
  <c r="Y677" i="1" l="1"/>
  <c r="A677" i="1"/>
  <c r="A677" i="4" s="1"/>
  <c r="B678" i="1"/>
  <c r="Y678" i="1" l="1"/>
  <c r="A678" i="1"/>
  <c r="A678" i="4" s="1"/>
  <c r="B679" i="1"/>
  <c r="A679" i="1" l="1"/>
  <c r="A679" i="4" s="1"/>
  <c r="B680" i="1"/>
  <c r="Y679" i="1"/>
  <c r="Y680" i="1" l="1"/>
  <c r="A680" i="1"/>
  <c r="A680" i="4" s="1"/>
  <c r="B681" i="1"/>
  <c r="Y681" i="1" l="1"/>
  <c r="A681" i="1"/>
  <c r="A681" i="4" s="1"/>
  <c r="B682" i="1"/>
  <c r="A682" i="1" l="1"/>
  <c r="A682" i="4" s="1"/>
  <c r="Y682" i="1"/>
  <c r="B683" i="1"/>
  <c r="A683" i="1" l="1"/>
  <c r="A683" i="4" s="1"/>
  <c r="Y683" i="1"/>
  <c r="B684" i="1"/>
  <c r="Y684" i="1" l="1"/>
  <c r="A684" i="1"/>
  <c r="A684" i="4" s="1"/>
  <c r="B685" i="1"/>
  <c r="B686" i="1" l="1"/>
  <c r="A685" i="1"/>
  <c r="A685" i="4" s="1"/>
  <c r="Y685" i="1"/>
  <c r="Z725" i="1"/>
  <c r="A686" i="1" l="1"/>
  <c r="A686" i="4" s="1"/>
  <c r="B687" i="1"/>
  <c r="Y686" i="1"/>
  <c r="P725" i="1"/>
  <c r="Y687" i="1" l="1"/>
  <c r="A687" i="1"/>
  <c r="A687" i="4" s="1"/>
  <c r="B688" i="1"/>
  <c r="A688" i="1" l="1"/>
  <c r="A688" i="4" s="1"/>
  <c r="B689" i="1"/>
  <c r="Y688" i="1"/>
  <c r="B690" i="1" l="1"/>
  <c r="A689" i="1"/>
  <c r="A689" i="4" s="1"/>
  <c r="Y689" i="1"/>
  <c r="A690" i="1" l="1"/>
  <c r="A690" i="4" s="1"/>
  <c r="B691" i="1"/>
  <c r="Y690" i="1"/>
  <c r="A691" i="1" l="1"/>
  <c r="A691" i="4" s="1"/>
  <c r="Y691" i="1"/>
  <c r="B692" i="1"/>
  <c r="A692" i="1" l="1"/>
  <c r="A692" i="4" s="1"/>
  <c r="B693" i="1"/>
  <c r="Y692" i="1"/>
  <c r="A693" i="1" l="1"/>
  <c r="A693" i="4" s="1"/>
  <c r="B694" i="1"/>
  <c r="Y693" i="1"/>
  <c r="Y694" i="1" l="1"/>
  <c r="A694" i="1"/>
  <c r="A694" i="4" s="1"/>
  <c r="B695" i="1"/>
  <c r="A695" i="1" l="1"/>
  <c r="A695" i="4" s="1"/>
  <c r="Y695" i="1"/>
  <c r="B696" i="1"/>
  <c r="A696" i="1" l="1"/>
  <c r="A696" i="4" s="1"/>
  <c r="Y696" i="1"/>
  <c r="B697" i="1"/>
  <c r="Y697" i="1" l="1"/>
  <c r="A697" i="1"/>
  <c r="A697" i="4" s="1"/>
  <c r="B698" i="1"/>
  <c r="A698" i="1" l="1"/>
  <c r="A698" i="4" s="1"/>
  <c r="B699" i="1"/>
  <c r="Y698" i="1"/>
  <c r="Y699" i="1" l="1"/>
  <c r="A699" i="1"/>
  <c r="A699" i="4" s="1"/>
  <c r="B700" i="1"/>
  <c r="A700" i="1" l="1"/>
  <c r="A700" i="4" s="1"/>
  <c r="B701" i="1"/>
  <c r="Y700" i="1"/>
  <c r="A701" i="1" l="1"/>
  <c r="A701" i="4" s="1"/>
  <c r="Y701" i="1"/>
  <c r="B702" i="1"/>
  <c r="A702" i="1" l="1"/>
  <c r="A702" i="4" s="1"/>
  <c r="B703" i="1"/>
  <c r="Y702" i="1"/>
  <c r="A703" i="1" l="1"/>
  <c r="A703" i="4" s="1"/>
  <c r="B704" i="1"/>
  <c r="Y703" i="1"/>
  <c r="A704" i="1" l="1"/>
  <c r="A704" i="4" s="1"/>
  <c r="Y704" i="1"/>
  <c r="B705" i="1"/>
  <c r="B706" i="1" l="1"/>
  <c r="A705" i="1"/>
  <c r="A705" i="4" s="1"/>
  <c r="Y705" i="1"/>
  <c r="A706" i="1" l="1"/>
  <c r="A706" i="4" s="1"/>
  <c r="Y706" i="1"/>
  <c r="B707" i="1"/>
  <c r="A707" i="1" l="1"/>
  <c r="A707" i="4" s="1"/>
  <c r="Y707" i="1"/>
  <c r="B708" i="1"/>
  <c r="A708" i="1" l="1"/>
  <c r="A708" i="4" s="1"/>
  <c r="B709" i="1"/>
  <c r="Y708" i="1"/>
  <c r="Y709" i="1" l="1"/>
  <c r="A709" i="1"/>
  <c r="A709" i="4" s="1"/>
  <c r="B710" i="1"/>
  <c r="A710" i="1" l="1"/>
  <c r="A710" i="4" s="1"/>
  <c r="B711" i="1"/>
  <c r="Y710" i="1"/>
  <c r="Z750" i="1"/>
  <c r="Y711" i="1" l="1"/>
  <c r="A711" i="1"/>
  <c r="A711" i="4" s="1"/>
  <c r="B712" i="1"/>
  <c r="P750" i="1"/>
  <c r="Z751" i="1"/>
  <c r="B713" i="1" l="1"/>
  <c r="A712" i="1"/>
  <c r="A712" i="4" s="1"/>
  <c r="Y712" i="1"/>
  <c r="P751" i="1"/>
  <c r="Y713" i="1" l="1"/>
  <c r="A713" i="1"/>
  <c r="A713" i="4" s="1"/>
  <c r="B714" i="1"/>
  <c r="A714" i="1" l="1"/>
  <c r="A714" i="4" s="1"/>
  <c r="Y714" i="1"/>
  <c r="B715" i="1"/>
  <c r="A715" i="1" l="1"/>
  <c r="A715" i="4" s="1"/>
  <c r="Y715" i="1"/>
  <c r="B716" i="1"/>
  <c r="A716" i="1" l="1"/>
  <c r="A716" i="4" s="1"/>
  <c r="Y716" i="1"/>
  <c r="B717" i="1"/>
  <c r="Y717" i="1" l="1"/>
  <c r="B718" i="1"/>
  <c r="A717" i="1"/>
  <c r="A717" i="4" s="1"/>
  <c r="A718" i="1" l="1"/>
  <c r="A718" i="4" s="1"/>
  <c r="Y718" i="1"/>
  <c r="B719" i="1"/>
  <c r="A719" i="1" l="1"/>
  <c r="A719" i="4" s="1"/>
  <c r="Y719" i="1"/>
  <c r="B720" i="1"/>
  <c r="A720" i="1" l="1"/>
  <c r="A720" i="4" s="1"/>
  <c r="Y720" i="1"/>
  <c r="B721" i="1"/>
  <c r="Y721" i="1" l="1"/>
  <c r="A721" i="1"/>
  <c r="A721" i="4" s="1"/>
  <c r="B722" i="1"/>
  <c r="A722" i="1" l="1"/>
  <c r="A722" i="4" s="1"/>
  <c r="B723" i="1"/>
  <c r="Y722" i="1"/>
  <c r="A723" i="1" l="1"/>
  <c r="A723" i="4" s="1"/>
  <c r="Y723" i="1"/>
  <c r="B724" i="1"/>
  <c r="Y724" i="1" l="1"/>
  <c r="B725" i="1"/>
  <c r="A724" i="1"/>
  <c r="A724" i="4" s="1"/>
  <c r="Y725" i="1" l="1"/>
  <c r="B726" i="1"/>
  <c r="A725" i="1"/>
  <c r="A725" i="4" s="1"/>
  <c r="Y726" i="1" l="1"/>
  <c r="B727" i="1"/>
  <c r="A726" i="1"/>
  <c r="A726" i="4" s="1"/>
  <c r="Y727" i="1" l="1"/>
  <c r="A727" i="1"/>
  <c r="A727" i="4" s="1"/>
  <c r="B728" i="1"/>
  <c r="P767" i="1"/>
  <c r="Z767" i="1"/>
  <c r="A728" i="1" l="1"/>
  <c r="A728" i="4" s="1"/>
  <c r="B729" i="1"/>
  <c r="Y728" i="1"/>
  <c r="Z768" i="1"/>
  <c r="A729" i="1" l="1"/>
  <c r="A729" i="4" s="1"/>
  <c r="B730" i="1"/>
  <c r="Y729" i="1"/>
  <c r="P768" i="1"/>
  <c r="Z769" i="1"/>
  <c r="A730" i="1" l="1"/>
  <c r="A730" i="4" s="1"/>
  <c r="Y730" i="1"/>
  <c r="B731" i="1"/>
  <c r="P769" i="1"/>
  <c r="A731" i="1" l="1"/>
  <c r="A731" i="4" s="1"/>
  <c r="B732" i="1"/>
  <c r="Y731" i="1"/>
  <c r="A732" i="1" l="1"/>
  <c r="A732" i="4" s="1"/>
  <c r="Y732" i="1"/>
  <c r="B733" i="1"/>
  <c r="A733" i="1" l="1"/>
  <c r="A733" i="4" s="1"/>
  <c r="Y733" i="1"/>
  <c r="B734" i="1"/>
  <c r="A734" i="1" l="1"/>
  <c r="A734" i="4" s="1"/>
  <c r="Y734" i="1"/>
  <c r="B735" i="1"/>
  <c r="Y735" i="1" l="1"/>
  <c r="A735" i="1"/>
  <c r="A735" i="4" s="1"/>
  <c r="B736" i="1"/>
  <c r="Y736" i="1" l="1"/>
  <c r="A736" i="1"/>
  <c r="A736" i="4" s="1"/>
  <c r="B737" i="1"/>
  <c r="Z776" i="1"/>
  <c r="Y737" i="1" l="1"/>
  <c r="A737" i="1"/>
  <c r="A737" i="4" s="1"/>
  <c r="B738" i="1"/>
  <c r="P776" i="1"/>
  <c r="Z777" i="1"/>
  <c r="A738" i="1" l="1"/>
  <c r="A738" i="4" s="1"/>
  <c r="B739" i="1"/>
  <c r="Y738" i="1"/>
  <c r="Z778" i="1"/>
  <c r="P777" i="1"/>
  <c r="Y739" i="1" l="1"/>
  <c r="A739" i="1"/>
  <c r="A739" i="4" s="1"/>
  <c r="B740" i="1"/>
  <c r="P778" i="1"/>
  <c r="Z779" i="1"/>
  <c r="Y740" i="1" l="1"/>
  <c r="B741" i="1"/>
  <c r="A740" i="1"/>
  <c r="A740" i="4" s="1"/>
  <c r="Z780" i="1"/>
  <c r="P779" i="1"/>
  <c r="B742" i="1" l="1"/>
  <c r="Y741" i="1"/>
  <c r="A741" i="1"/>
  <c r="A741" i="4" s="1"/>
  <c r="P780" i="1"/>
  <c r="Z781" i="1"/>
  <c r="P781" i="1"/>
  <c r="Y742" i="1" l="1"/>
  <c r="A742" i="1"/>
  <c r="A742" i="4" s="1"/>
  <c r="B743" i="1"/>
  <c r="Y743" i="1" l="1"/>
  <c r="B744" i="1"/>
  <c r="A743" i="1"/>
  <c r="A743" i="4" s="1"/>
  <c r="A744" i="1" l="1"/>
  <c r="A744" i="4" s="1"/>
  <c r="Y744" i="1"/>
  <c r="B745" i="1"/>
  <c r="A745" i="1" l="1"/>
  <c r="A745" i="4" s="1"/>
  <c r="B746" i="1"/>
  <c r="Y745" i="1"/>
  <c r="A746" i="1" l="1"/>
  <c r="A746" i="4" s="1"/>
  <c r="B747" i="1"/>
  <c r="Y746" i="1"/>
  <c r="B748" i="1" l="1"/>
  <c r="A747" i="1"/>
  <c r="A747" i="4" s="1"/>
  <c r="Y747" i="1"/>
  <c r="Y748" i="1" l="1"/>
  <c r="B749" i="1"/>
  <c r="A748" i="1"/>
  <c r="A748" i="4" s="1"/>
  <c r="A749" i="1" l="1"/>
  <c r="A749" i="4" s="1"/>
  <c r="B750" i="1"/>
  <c r="Y749" i="1"/>
  <c r="A750" i="1" l="1"/>
  <c r="A750" i="4" s="1"/>
  <c r="Y750" i="1"/>
  <c r="B751" i="1"/>
  <c r="Y751" i="1" l="1"/>
  <c r="A751" i="1"/>
  <c r="A751" i="4" s="1"/>
  <c r="B752" i="1"/>
  <c r="A752" i="1" l="1"/>
  <c r="A752" i="4" s="1"/>
  <c r="Y752" i="1"/>
  <c r="B753" i="1"/>
  <c r="Y753" i="1" l="1"/>
  <c r="A753" i="1"/>
  <c r="A753" i="4" s="1"/>
  <c r="B754" i="1"/>
  <c r="Y754" i="1" l="1"/>
  <c r="A754" i="1"/>
  <c r="A754" i="4" s="1"/>
  <c r="B755" i="1"/>
  <c r="Y755" i="1" l="1"/>
  <c r="A755" i="1"/>
  <c r="A755" i="4" s="1"/>
  <c r="B756" i="1"/>
  <c r="A756" i="1" l="1"/>
  <c r="A756" i="4" s="1"/>
  <c r="B757" i="1"/>
  <c r="Y756" i="1"/>
  <c r="Y757" i="1" l="1"/>
  <c r="B758" i="1"/>
  <c r="A757" i="1"/>
  <c r="A757" i="4" s="1"/>
  <c r="Y758" i="1" l="1"/>
  <c r="A758" i="1"/>
  <c r="A758" i="4" s="1"/>
  <c r="B759" i="1"/>
  <c r="A759" i="1" l="1"/>
  <c r="A759" i="4" s="1"/>
  <c r="B760" i="1"/>
  <c r="Y759" i="1"/>
  <c r="A760" i="1" l="1"/>
  <c r="A760" i="4" s="1"/>
  <c r="Y760" i="1"/>
  <c r="B761" i="1"/>
  <c r="Y761" i="1" l="1"/>
  <c r="A761" i="1"/>
  <c r="A761" i="4" s="1"/>
  <c r="B762" i="1"/>
  <c r="A762" i="1" l="1"/>
  <c r="A762" i="4" s="1"/>
  <c r="B763" i="1"/>
  <c r="Y762" i="1"/>
  <c r="Y763" i="1" l="1"/>
  <c r="B764" i="1"/>
  <c r="A763" i="1"/>
  <c r="A763" i="4" s="1"/>
  <c r="A764" i="1" l="1"/>
  <c r="A764" i="4" s="1"/>
  <c r="B765" i="1"/>
  <c r="Y764" i="1"/>
  <c r="A765" i="1" l="1"/>
  <c r="A765" i="4" s="1"/>
  <c r="B766" i="1"/>
  <c r="Y765" i="1"/>
  <c r="A766" i="1" l="1"/>
  <c r="A766" i="4" s="1"/>
  <c r="B767" i="1"/>
  <c r="Y766" i="1"/>
  <c r="Y767" i="1" l="1"/>
  <c r="A767" i="1"/>
  <c r="A767" i="4" s="1"/>
  <c r="B768" i="1"/>
  <c r="A768" i="1" l="1"/>
  <c r="A768" i="4" s="1"/>
  <c r="B769" i="1"/>
  <c r="Y768" i="1"/>
  <c r="B770" i="1" l="1"/>
  <c r="A769" i="1"/>
  <c r="A769" i="4" s="1"/>
  <c r="Y769" i="1"/>
  <c r="Y770" i="1" l="1"/>
  <c r="B771" i="1"/>
  <c r="A770" i="1"/>
  <c r="A770" i="4" s="1"/>
  <c r="Y771" i="1" l="1"/>
  <c r="A771" i="1"/>
  <c r="A771" i="4" s="1"/>
  <c r="B772" i="1"/>
  <c r="A772" i="1" l="1"/>
  <c r="A772" i="4" s="1"/>
  <c r="Y772" i="1"/>
  <c r="B773" i="1"/>
  <c r="Y773" i="1" l="1"/>
  <c r="A773" i="1"/>
  <c r="A773" i="4" s="1"/>
  <c r="B774" i="1"/>
  <c r="A774" i="1" l="1"/>
  <c r="A774" i="4" s="1"/>
  <c r="B775" i="1"/>
  <c r="Y774" i="1"/>
  <c r="A775" i="1" l="1"/>
  <c r="A775" i="4" s="1"/>
  <c r="Y775" i="1"/>
  <c r="B776" i="1"/>
  <c r="Y776" i="1" l="1"/>
  <c r="A776" i="1"/>
  <c r="A776" i="4" s="1"/>
  <c r="B777" i="1"/>
  <c r="Y777" i="1" l="1"/>
  <c r="A777" i="1"/>
  <c r="A777" i="4" s="1"/>
  <c r="B778" i="1"/>
  <c r="A778" i="1" l="1"/>
  <c r="A778" i="4" s="1"/>
  <c r="B779" i="1"/>
  <c r="Y778" i="1"/>
  <c r="A779" i="1" l="1"/>
  <c r="A779" i="4" s="1"/>
  <c r="Y779" i="1"/>
  <c r="B780" i="1"/>
  <c r="A780" i="1" l="1"/>
  <c r="A780" i="4" s="1"/>
  <c r="Y780" i="1"/>
  <c r="B781" i="1"/>
  <c r="A781" i="1" l="1"/>
  <c r="A781" i="4" s="1"/>
  <c r="B782" i="1"/>
  <c r="Y781" i="1"/>
  <c r="Y782" i="1" l="1"/>
  <c r="B783" i="1"/>
  <c r="A782" i="1"/>
  <c r="A782" i="4" s="1"/>
  <c r="Y783" i="1" l="1"/>
  <c r="B784" i="1"/>
  <c r="A783" i="1"/>
  <c r="A783" i="4" s="1"/>
  <c r="A784" i="1" l="1"/>
  <c r="A784" i="4" s="1"/>
  <c r="Y784" i="1"/>
  <c r="B785" i="1"/>
  <c r="A785" i="1" l="1"/>
  <c r="A785" i="4" s="1"/>
  <c r="Y785" i="1"/>
  <c r="B786" i="1"/>
  <c r="B787" i="1" l="1"/>
  <c r="A786" i="1"/>
  <c r="A786" i="4" s="1"/>
  <c r="Y786" i="1"/>
  <c r="A787" i="1" l="1"/>
  <c r="A787" i="4" s="1"/>
  <c r="Y787" i="1"/>
  <c r="B788" i="1"/>
  <c r="A788" i="1" l="1"/>
  <c r="A788" i="4" s="1"/>
  <c r="B789" i="1"/>
  <c r="Y788" i="1"/>
  <c r="Y789" i="1" l="1"/>
  <c r="A789" i="1"/>
  <c r="A789" i="4" s="1"/>
  <c r="B790" i="1"/>
  <c r="A790" i="1" l="1"/>
  <c r="A790" i="4" s="1"/>
  <c r="Y790" i="1"/>
  <c r="B791" i="1"/>
  <c r="A791" i="1" l="1"/>
  <c r="A791" i="4" s="1"/>
  <c r="Y791" i="1"/>
  <c r="B792" i="1"/>
  <c r="A792" i="1" l="1"/>
  <c r="A792" i="4" s="1"/>
  <c r="Y792" i="1"/>
  <c r="B793" i="1"/>
  <c r="Y793" i="1" l="1"/>
  <c r="A793" i="1"/>
  <c r="A793" i="4" s="1"/>
  <c r="B794" i="1"/>
  <c r="Y794" i="1" l="1"/>
  <c r="A794" i="1"/>
  <c r="A794" i="4" s="1"/>
  <c r="B795" i="1"/>
  <c r="B796" i="1" l="1"/>
  <c r="Y795" i="1"/>
  <c r="A795" i="1"/>
  <c r="A795" i="4" s="1"/>
  <c r="A796" i="1" l="1"/>
  <c r="A796" i="4" s="1"/>
  <c r="Y796" i="1"/>
  <c r="B797" i="1"/>
  <c r="A797" i="1" l="1"/>
  <c r="A797" i="4" s="1"/>
  <c r="B798" i="1"/>
  <c r="Y797" i="1"/>
  <c r="A798" i="1" l="1"/>
  <c r="A798" i="4" s="1"/>
  <c r="Y798" i="1"/>
  <c r="B799" i="1"/>
  <c r="Y799" i="1" l="1"/>
  <c r="A799" i="1"/>
  <c r="A799" i="4" s="1"/>
  <c r="B800" i="1"/>
  <c r="A800" i="1" l="1"/>
  <c r="A800" i="4" s="1"/>
  <c r="Y800" i="1"/>
  <c r="B801" i="1"/>
  <c r="A801" i="1" l="1"/>
  <c r="A801" i="4" s="1"/>
  <c r="Y801" i="1"/>
  <c r="B802" i="1"/>
  <c r="A802" i="1" l="1"/>
  <c r="A802" i="4" s="1"/>
  <c r="Y802" i="1"/>
  <c r="B803" i="1"/>
  <c r="Y803" i="1" l="1"/>
  <c r="A803" i="1"/>
  <c r="A803" i="4" s="1"/>
  <c r="B804" i="1"/>
  <c r="A804" i="1" l="1"/>
  <c r="A804" i="4" s="1"/>
  <c r="Y804" i="1"/>
  <c r="B805" i="1"/>
  <c r="Y805" i="1" l="1"/>
  <c r="A805" i="1"/>
  <c r="A805" i="4" s="1"/>
  <c r="B806" i="1"/>
  <c r="A806" i="1" l="1"/>
  <c r="A806" i="4" s="1"/>
  <c r="B807" i="1"/>
  <c r="Y806" i="1"/>
  <c r="Y807" i="1" l="1"/>
  <c r="A807" i="1"/>
  <c r="A807" i="4" s="1"/>
  <c r="B808" i="1"/>
  <c r="A808" i="1" l="1"/>
  <c r="A808" i="4" s="1"/>
  <c r="Y808" i="1"/>
  <c r="B809" i="1"/>
  <c r="A809" i="1" l="1"/>
  <c r="A809" i="4" s="1"/>
  <c r="Y809" i="1"/>
  <c r="B810" i="1"/>
  <c r="Y810" i="1" l="1"/>
  <c r="A810" i="1"/>
  <c r="A810" i="4" s="1"/>
  <c r="B811" i="1"/>
  <c r="Y811" i="1" l="1"/>
  <c r="A811" i="1"/>
  <c r="A811" i="4" s="1"/>
  <c r="B812" i="1"/>
  <c r="Y812" i="1" l="1"/>
  <c r="A812" i="1"/>
  <c r="A812" i="4" s="1"/>
  <c r="B813" i="1"/>
  <c r="Y813" i="1" l="1"/>
  <c r="A813" i="1"/>
  <c r="A813" i="4" s="1"/>
  <c r="B814" i="1"/>
  <c r="Y814" i="1" l="1"/>
  <c r="A814" i="1"/>
  <c r="A814" i="4" s="1"/>
  <c r="B815" i="1"/>
  <c r="A815" i="1" l="1"/>
  <c r="A815" i="4" s="1"/>
  <c r="Y815" i="1"/>
  <c r="B816" i="1"/>
  <c r="B817" i="1" l="1"/>
  <c r="A816" i="1"/>
  <c r="A816" i="4" s="1"/>
  <c r="Y816" i="1"/>
  <c r="Z856" i="1"/>
  <c r="P856" i="1"/>
  <c r="A817" i="1" l="1"/>
  <c r="A817" i="4" s="1"/>
  <c r="Y817" i="1"/>
  <c r="B818" i="1"/>
  <c r="Z857" i="1"/>
  <c r="P857" i="1"/>
  <c r="Y818" i="1" l="1"/>
  <c r="A818" i="1"/>
  <c r="A818" i="4" s="1"/>
  <c r="B819" i="1"/>
  <c r="Z858" i="1"/>
  <c r="Y819" i="1" l="1"/>
  <c r="B820" i="1"/>
  <c r="A819" i="1"/>
  <c r="A819" i="4" s="1"/>
  <c r="P858" i="1"/>
  <c r="Z859" i="1"/>
  <c r="A820" i="1" l="1"/>
  <c r="A820" i="4" s="1"/>
  <c r="Y820" i="1"/>
  <c r="B821" i="1"/>
  <c r="Z860" i="1"/>
  <c r="P859" i="1"/>
  <c r="Y821" i="1" l="1"/>
  <c r="A821" i="1"/>
  <c r="A821" i="4" s="1"/>
  <c r="B822" i="1"/>
  <c r="P860" i="1"/>
  <c r="Z861" i="1"/>
  <c r="A822" i="1" l="1"/>
  <c r="A822" i="4" s="1"/>
  <c r="B823" i="1"/>
  <c r="Y822" i="1"/>
  <c r="P861" i="1"/>
  <c r="A823" i="1" l="1"/>
  <c r="A823" i="4" s="1"/>
  <c r="Y823" i="1"/>
  <c r="B824" i="1"/>
  <c r="Y824" i="1" l="1"/>
  <c r="A824" i="1"/>
  <c r="A824" i="4" s="1"/>
  <c r="B825" i="1"/>
  <c r="A825" i="1" l="1"/>
  <c r="A825" i="4" s="1"/>
  <c r="Y825" i="1"/>
  <c r="B826" i="1"/>
  <c r="A826" i="1" l="1"/>
  <c r="A826" i="4" s="1"/>
  <c r="Y826" i="1"/>
  <c r="B827" i="1"/>
  <c r="A827" i="1" l="1"/>
  <c r="A827" i="4" s="1"/>
  <c r="Y827" i="1"/>
  <c r="B828" i="1"/>
  <c r="A828" i="1" l="1"/>
  <c r="A828" i="4" s="1"/>
  <c r="B829" i="1"/>
  <c r="Y828" i="1"/>
  <c r="Y829" i="1" l="1"/>
  <c r="A829" i="1"/>
  <c r="A829" i="4" s="1"/>
  <c r="B830" i="1"/>
  <c r="A830" i="1" l="1"/>
  <c r="A830" i="4" s="1"/>
  <c r="Y830" i="1"/>
  <c r="B831" i="1"/>
  <c r="A831" i="1" l="1"/>
  <c r="A831" i="4" s="1"/>
  <c r="Y831" i="1"/>
  <c r="B832" i="1"/>
  <c r="A832" i="1" l="1"/>
  <c r="A832" i="4" s="1"/>
  <c r="Y832" i="1"/>
  <c r="B833" i="1"/>
  <c r="Y833" i="1" l="1"/>
  <c r="B834" i="1"/>
  <c r="A833" i="1"/>
  <c r="A833" i="4" s="1"/>
  <c r="Y834" i="1" l="1"/>
  <c r="A834" i="1"/>
  <c r="A834" i="4" s="1"/>
  <c r="B835" i="1"/>
  <c r="Y835" i="1" l="1"/>
  <c r="B836" i="1"/>
  <c r="A835" i="1"/>
  <c r="A835" i="4" s="1"/>
  <c r="A836" i="1" l="1"/>
  <c r="A836" i="4" s="1"/>
  <c r="Y836" i="1"/>
  <c r="B837" i="1"/>
  <c r="A837" i="1" l="1"/>
  <c r="A837" i="4" s="1"/>
  <c r="B838" i="1"/>
  <c r="Y837" i="1"/>
  <c r="A838" i="1" l="1"/>
  <c r="A838" i="4" s="1"/>
  <c r="B839" i="1"/>
  <c r="Y838" i="1"/>
  <c r="Y839" i="1" l="1"/>
  <c r="A839" i="1"/>
  <c r="A839" i="4" s="1"/>
  <c r="B840" i="1"/>
  <c r="A840" i="1" l="1"/>
  <c r="A840" i="4" s="1"/>
  <c r="B841" i="1"/>
  <c r="Y840" i="1"/>
  <c r="Y841" i="1" l="1"/>
  <c r="A841" i="1"/>
  <c r="A841" i="4" s="1"/>
  <c r="B842" i="1"/>
  <c r="Y842" i="1" l="1"/>
  <c r="A842" i="1"/>
  <c r="A842" i="4" s="1"/>
  <c r="B843" i="1"/>
  <c r="A843" i="1" l="1"/>
  <c r="A843" i="4" s="1"/>
  <c r="Y843" i="1"/>
  <c r="B844" i="1"/>
  <c r="A844" i="1" l="1"/>
  <c r="A844" i="4" s="1"/>
  <c r="Y844" i="1"/>
  <c r="B845" i="1"/>
  <c r="Y845" i="1" l="1"/>
  <c r="A845" i="1"/>
  <c r="A845" i="4" s="1"/>
  <c r="B846" i="1"/>
  <c r="A846" i="1" l="1"/>
  <c r="A846" i="4" s="1"/>
  <c r="Y846" i="1"/>
  <c r="B847" i="1"/>
  <c r="A847" i="1" l="1"/>
  <c r="A847" i="4" s="1"/>
  <c r="B848" i="1"/>
  <c r="Y847" i="1"/>
  <c r="Y848" i="1" l="1"/>
  <c r="A848" i="1"/>
  <c r="A848" i="4" s="1"/>
  <c r="B849" i="1"/>
  <c r="Y849" i="1" l="1"/>
  <c r="A849" i="1"/>
  <c r="A849" i="4" s="1"/>
  <c r="B850" i="1"/>
  <c r="Y850" i="1" l="1"/>
  <c r="A850" i="1"/>
  <c r="A850" i="4" s="1"/>
  <c r="B851" i="1"/>
  <c r="Y851" i="1" l="1"/>
  <c r="A851" i="1"/>
  <c r="A851" i="4" s="1"/>
  <c r="B852" i="1"/>
  <c r="A852" i="1" l="1"/>
  <c r="A852" i="4" s="1"/>
  <c r="B853" i="1"/>
  <c r="Y852" i="1"/>
  <c r="A853" i="1" l="1"/>
  <c r="A853" i="4" s="1"/>
  <c r="Y853" i="1"/>
  <c r="B854" i="1"/>
  <c r="A854" i="1" l="1"/>
  <c r="A854" i="4" s="1"/>
  <c r="B855" i="1"/>
  <c r="Y854" i="1"/>
  <c r="Y855" i="1" l="1"/>
  <c r="A855" i="1"/>
  <c r="A855" i="4" s="1"/>
  <c r="B856" i="1"/>
  <c r="A856" i="1" l="1"/>
  <c r="A856" i="4" s="1"/>
  <c r="B857" i="1"/>
  <c r="Y856" i="1"/>
  <c r="B858" i="1" l="1"/>
  <c r="A857" i="1"/>
  <c r="A857" i="4" s="1"/>
  <c r="Y857" i="1"/>
  <c r="Y858" i="1" l="1"/>
  <c r="B859" i="1"/>
  <c r="A858" i="1"/>
  <c r="A858" i="4" s="1"/>
  <c r="Y859" i="1" l="1"/>
  <c r="A859" i="1"/>
  <c r="A859" i="4" s="1"/>
  <c r="B860" i="1"/>
  <c r="B861" i="1" l="1"/>
  <c r="A860" i="1"/>
  <c r="A860" i="4" s="1"/>
  <c r="Y860" i="1"/>
  <c r="A861" i="1" l="1"/>
  <c r="A861" i="4" s="1"/>
  <c r="Y861" i="1"/>
  <c r="B862" i="1"/>
  <c r="A862" i="1" l="1"/>
  <c r="A862" i="4" s="1"/>
  <c r="B863" i="1"/>
  <c r="Y862" i="1"/>
  <c r="Y863" i="1" l="1"/>
  <c r="A863" i="1"/>
  <c r="A863" i="4" s="1"/>
  <c r="B864" i="1"/>
  <c r="A864" i="1" l="1"/>
  <c r="A864" i="4" s="1"/>
  <c r="Y864" i="1"/>
  <c r="B865" i="1"/>
  <c r="Y865" i="1" l="1"/>
  <c r="A865" i="1"/>
  <c r="A865" i="4" s="1"/>
  <c r="B866" i="1"/>
  <c r="A866" i="1" l="1"/>
  <c r="A866" i="4" s="1"/>
  <c r="Y866" i="1"/>
  <c r="B867" i="1"/>
  <c r="A867" i="1" l="1"/>
  <c r="A867" i="4" s="1"/>
  <c r="B868" i="1"/>
  <c r="Y867" i="1"/>
  <c r="Y868" i="1" l="1"/>
  <c r="A868" i="1"/>
  <c r="A868" i="4" s="1"/>
  <c r="B869" i="1"/>
  <c r="Y869" i="1" l="1"/>
  <c r="A869" i="1"/>
  <c r="A869" i="4" s="1"/>
  <c r="B870" i="1"/>
  <c r="A870" i="1" l="1"/>
  <c r="A870" i="4" s="1"/>
  <c r="B871" i="1"/>
  <c r="Y870" i="1"/>
  <c r="A871" i="1" l="1"/>
  <c r="A871" i="4" s="1"/>
  <c r="B872" i="1"/>
  <c r="Y871" i="1"/>
  <c r="A872" i="1" l="1"/>
  <c r="A872" i="4" s="1"/>
  <c r="Y872" i="1"/>
  <c r="B873" i="1"/>
  <c r="Y873" i="1" l="1"/>
  <c r="A873" i="1"/>
  <c r="A873" i="4" s="1"/>
  <c r="B874" i="1"/>
  <c r="Y874" i="1" l="1"/>
  <c r="A874" i="1"/>
  <c r="A874" i="4" s="1"/>
  <c r="B875" i="1"/>
  <c r="A875" i="1" l="1"/>
  <c r="A875" i="4" s="1"/>
  <c r="Y875" i="1"/>
  <c r="B876" i="1"/>
  <c r="Y876" i="1" l="1"/>
  <c r="A876" i="1"/>
  <c r="A876" i="4" s="1"/>
  <c r="B877" i="1"/>
  <c r="A877" i="1" l="1"/>
  <c r="A877" i="4" s="1"/>
  <c r="Y877" i="1"/>
  <c r="B878" i="1"/>
  <c r="A878" i="1" l="1"/>
  <c r="A878" i="4" s="1"/>
  <c r="B879" i="1"/>
  <c r="Y878" i="1"/>
  <c r="B880" i="1" l="1"/>
  <c r="A879" i="1"/>
  <c r="A879" i="4" s="1"/>
  <c r="Y879" i="1"/>
  <c r="Y880" i="1" l="1"/>
  <c r="A880" i="1"/>
  <c r="A880" i="4" s="1"/>
  <c r="B881" i="1"/>
  <c r="A881" i="1" l="1"/>
  <c r="A881" i="4" s="1"/>
  <c r="Y881" i="1"/>
  <c r="B882" i="1"/>
  <c r="A882" i="1" l="1"/>
  <c r="A882" i="4" s="1"/>
  <c r="B883" i="1"/>
  <c r="Y882" i="1"/>
  <c r="B884" i="1" l="1"/>
  <c r="A883" i="1"/>
  <c r="A883" i="4" s="1"/>
  <c r="Y883" i="1"/>
  <c r="Y884" i="1" l="1"/>
  <c r="A884" i="1"/>
  <c r="A884" i="4" s="1"/>
  <c r="B885" i="1"/>
  <c r="Y885" i="1" l="1"/>
  <c r="A885" i="1"/>
  <c r="A885" i="4" s="1"/>
  <c r="B886" i="1"/>
  <c r="Y886" i="1" l="1"/>
  <c r="A886" i="1"/>
  <c r="A886" i="4" s="1"/>
  <c r="B887" i="1"/>
  <c r="B888" i="1" l="1"/>
  <c r="A887" i="1"/>
  <c r="A887" i="4" s="1"/>
  <c r="Y887" i="1"/>
  <c r="A888" i="1" l="1"/>
  <c r="A888" i="4" s="1"/>
  <c r="Y888" i="1"/>
  <c r="B889" i="1"/>
  <c r="Y889" i="1" l="1"/>
  <c r="A889" i="1"/>
  <c r="A889" i="4" s="1"/>
  <c r="B890" i="1"/>
  <c r="A890" i="1" l="1"/>
  <c r="A890" i="4" s="1"/>
  <c r="B891" i="1"/>
  <c r="Y890" i="1"/>
  <c r="A891" i="1" l="1"/>
  <c r="A891" i="4" s="1"/>
  <c r="B892" i="1"/>
  <c r="Y891" i="1"/>
  <c r="A892" i="1" l="1"/>
  <c r="A892" i="4" s="1"/>
  <c r="Y892" i="1"/>
  <c r="B893" i="1"/>
  <c r="Y893" i="1" l="1"/>
  <c r="A893" i="1"/>
  <c r="A893" i="4" s="1"/>
  <c r="B894" i="1"/>
  <c r="Y894" i="1" l="1"/>
  <c r="A894" i="1"/>
  <c r="A894" i="4" s="1"/>
  <c r="B895" i="1"/>
  <c r="A895" i="1" l="1"/>
  <c r="A895" i="4" s="1"/>
  <c r="B896" i="1"/>
  <c r="Y895" i="1"/>
  <c r="A896" i="1" l="1"/>
  <c r="A896" i="4" s="1"/>
  <c r="B897" i="1"/>
  <c r="Y896" i="1"/>
  <c r="A897" i="1" l="1"/>
  <c r="A897" i="4" s="1"/>
  <c r="Y897" i="1"/>
  <c r="B898" i="1"/>
  <c r="A898" i="1" l="1"/>
  <c r="A898" i="4" s="1"/>
  <c r="B899" i="1"/>
  <c r="Y898" i="1"/>
  <c r="A899" i="1" l="1"/>
  <c r="A899" i="4" s="1"/>
  <c r="B900" i="1"/>
  <c r="Y899" i="1"/>
  <c r="Y900" i="1" l="1"/>
  <c r="A900" i="1"/>
  <c r="A900" i="4" s="1"/>
  <c r="B901" i="1"/>
  <c r="Y901" i="1" l="1"/>
  <c r="A901" i="1"/>
  <c r="A901" i="4" s="1"/>
  <c r="B902" i="1"/>
  <c r="Y902" i="1" l="1"/>
  <c r="A902" i="1"/>
  <c r="A902" i="4" s="1"/>
  <c r="B903" i="1"/>
  <c r="Y903" i="1" l="1"/>
  <c r="B904" i="1"/>
  <c r="A903" i="1"/>
  <c r="A903" i="4" s="1"/>
  <c r="A904" i="1" l="1"/>
  <c r="A904" i="4" s="1"/>
  <c r="Y904" i="1"/>
  <c r="B905" i="1"/>
  <c r="Y905" i="1" l="1"/>
  <c r="A905" i="1"/>
  <c r="A905" i="4" s="1"/>
  <c r="B906" i="1"/>
  <c r="A906" i="1" l="1"/>
  <c r="A906" i="4" s="1"/>
  <c r="B907" i="1"/>
  <c r="Y906" i="1"/>
  <c r="Y907" i="1" l="1"/>
  <c r="A907" i="1"/>
  <c r="A907" i="4" s="1"/>
  <c r="B908" i="1"/>
  <c r="B909" i="1" l="1"/>
  <c r="A908" i="1"/>
  <c r="A908" i="4" s="1"/>
  <c r="Y908" i="1"/>
  <c r="Y909" i="1" l="1"/>
  <c r="A909" i="1"/>
  <c r="A909" i="4" s="1"/>
  <c r="B910" i="1"/>
  <c r="A910" i="1" l="1"/>
  <c r="A910" i="4" s="1"/>
  <c r="Y910" i="1"/>
  <c r="B911" i="1"/>
  <c r="A911" i="1" l="1"/>
  <c r="A911" i="4" s="1"/>
  <c r="Y911" i="1"/>
  <c r="B912" i="1"/>
  <c r="A912" i="1" l="1"/>
  <c r="A912" i="4" s="1"/>
  <c r="Y912" i="1"/>
  <c r="B913" i="1"/>
  <c r="A913" i="1" l="1"/>
  <c r="A913" i="4" s="1"/>
  <c r="Y913" i="1"/>
  <c r="B914" i="1"/>
  <c r="Y914" i="1" l="1"/>
  <c r="A914" i="1"/>
  <c r="A914" i="4" s="1"/>
  <c r="B915" i="1"/>
  <c r="A915" i="1" l="1"/>
  <c r="A915" i="4" s="1"/>
  <c r="B916" i="1"/>
  <c r="Y915" i="1"/>
  <c r="A916" i="1" l="1"/>
  <c r="A916" i="4" s="1"/>
  <c r="B917" i="1"/>
  <c r="Y916" i="1"/>
  <c r="A917" i="1" l="1"/>
  <c r="A917" i="4" s="1"/>
  <c r="B918" i="1"/>
  <c r="Y917" i="1"/>
  <c r="Y918" i="1" l="1"/>
  <c r="A918" i="1"/>
  <c r="A918" i="4" s="1"/>
  <c r="B919" i="1"/>
  <c r="A919" i="1" l="1"/>
  <c r="A919" i="4" s="1"/>
  <c r="Y919" i="1"/>
  <c r="B920" i="1"/>
  <c r="B921" i="1" l="1"/>
  <c r="Y920" i="1"/>
  <c r="A920" i="1"/>
  <c r="A920" i="4" s="1"/>
  <c r="A921" i="1" l="1"/>
  <c r="A921" i="4" s="1"/>
  <c r="B922" i="1"/>
  <c r="Y921" i="1"/>
  <c r="A922" i="1" l="1"/>
  <c r="A922" i="4" s="1"/>
  <c r="B923" i="1"/>
  <c r="Y922" i="1"/>
  <c r="A923" i="1" l="1"/>
  <c r="A923" i="4" s="1"/>
  <c r="Y923" i="1"/>
  <c r="B924" i="1"/>
  <c r="A924" i="1" l="1"/>
  <c r="A924" i="4" s="1"/>
  <c r="Y924" i="1"/>
  <c r="B925" i="1"/>
  <c r="B926" i="1" l="1"/>
  <c r="A925" i="1"/>
  <c r="A925" i="4" s="1"/>
  <c r="Y925" i="1"/>
  <c r="Y926" i="1" l="1"/>
  <c r="B927" i="1"/>
  <c r="A926" i="1"/>
  <c r="A926" i="4" s="1"/>
  <c r="Y927" i="1" l="1"/>
  <c r="A927" i="1"/>
  <c r="A927" i="4" s="1"/>
  <c r="B928" i="1"/>
  <c r="A928" i="1" l="1"/>
  <c r="A928" i="4" s="1"/>
  <c r="Y928" i="1"/>
  <c r="B929" i="1"/>
  <c r="Y929" i="1" l="1"/>
  <c r="A929" i="1"/>
  <c r="A929" i="4" s="1"/>
  <c r="B930" i="1"/>
  <c r="A930" i="1" l="1"/>
  <c r="A930" i="4" s="1"/>
  <c r="B931" i="1"/>
  <c r="Y930" i="1"/>
  <c r="A931" i="1" l="1"/>
  <c r="A931" i="4" s="1"/>
  <c r="Y931" i="1"/>
  <c r="B932" i="1"/>
  <c r="A932" i="1" l="1"/>
  <c r="A932" i="4" s="1"/>
  <c r="Y932" i="1"/>
  <c r="B933" i="1"/>
  <c r="Y933" i="1" l="1"/>
  <c r="B934" i="1"/>
  <c r="A933" i="1"/>
  <c r="A933" i="4" s="1"/>
  <c r="A934" i="1" l="1"/>
  <c r="A934" i="4" s="1"/>
  <c r="B935" i="1"/>
  <c r="Y934" i="1"/>
  <c r="Y935" i="1" l="1"/>
  <c r="B936" i="1"/>
  <c r="A935" i="1"/>
  <c r="A935" i="4" s="1"/>
  <c r="A936" i="1" l="1"/>
  <c r="A936" i="4" s="1"/>
  <c r="Y936" i="1"/>
  <c r="B937" i="1"/>
  <c r="A937" i="1" l="1"/>
  <c r="A937" i="4" s="1"/>
  <c r="B938" i="1"/>
  <c r="Y937" i="1"/>
  <c r="A938" i="1" l="1"/>
  <c r="A938" i="4" s="1"/>
  <c r="Y938" i="1"/>
  <c r="B939" i="1"/>
  <c r="Z978" i="1"/>
  <c r="P978" i="1"/>
  <c r="A939" i="1" l="1"/>
  <c r="A939" i="4" s="1"/>
  <c r="Y939" i="1"/>
  <c r="B940" i="1"/>
  <c r="A940" i="1" l="1"/>
  <c r="A940" i="4" s="1"/>
  <c r="B941" i="1"/>
  <c r="Y940" i="1"/>
  <c r="Y941" i="1" l="1"/>
  <c r="A941" i="1"/>
  <c r="A941" i="4" s="1"/>
  <c r="B942" i="1"/>
  <c r="A942" i="1" l="1"/>
  <c r="A942" i="4" s="1"/>
  <c r="B943" i="1"/>
  <c r="Y942" i="1"/>
  <c r="A943" i="1" l="1"/>
  <c r="A943" i="4" s="1"/>
  <c r="B944" i="1"/>
  <c r="Y943" i="1"/>
  <c r="A944" i="1" l="1"/>
  <c r="A944" i="4" s="1"/>
  <c r="B945" i="1"/>
  <c r="Y944" i="1"/>
  <c r="A945" i="1" l="1"/>
  <c r="A945" i="4" s="1"/>
  <c r="Y945" i="1"/>
  <c r="B946" i="1"/>
  <c r="Y946" i="1" l="1"/>
  <c r="A946" i="1"/>
  <c r="A946" i="4" s="1"/>
  <c r="B947" i="1"/>
  <c r="Y947" i="1" l="1"/>
  <c r="B948" i="1"/>
  <c r="A947" i="1"/>
  <c r="A947" i="4" s="1"/>
  <c r="A948" i="1" l="1"/>
  <c r="A948" i="4" s="1"/>
  <c r="Y948" i="1"/>
  <c r="B949" i="1"/>
  <c r="A949" i="1" l="1"/>
  <c r="A949" i="4" s="1"/>
  <c r="Y949" i="1"/>
  <c r="B950" i="1"/>
  <c r="A950" i="1" l="1"/>
  <c r="A950" i="4" s="1"/>
  <c r="B951" i="1"/>
  <c r="Y950" i="1"/>
  <c r="Y951" i="1" l="1"/>
  <c r="A951" i="1"/>
  <c r="A951" i="4" s="1"/>
  <c r="B952" i="1"/>
  <c r="A952" i="1" l="1"/>
  <c r="A952" i="4" s="1"/>
  <c r="Y952" i="1"/>
  <c r="B953" i="1"/>
  <c r="A953" i="1" l="1"/>
  <c r="A953" i="4" s="1"/>
  <c r="Y953" i="1"/>
  <c r="B954" i="1"/>
  <c r="A954" i="1" l="1"/>
  <c r="A954" i="4" s="1"/>
  <c r="B955" i="1"/>
  <c r="Y954" i="1"/>
  <c r="A955" i="1" l="1"/>
  <c r="A955" i="4" s="1"/>
  <c r="Y955" i="1"/>
  <c r="B956" i="1"/>
  <c r="Y956" i="1" l="1"/>
  <c r="B957" i="1"/>
  <c r="A956" i="1"/>
  <c r="A956" i="4" s="1"/>
  <c r="Y957" i="1" l="1"/>
  <c r="A957" i="1"/>
  <c r="A957" i="4" s="1"/>
  <c r="B958" i="1"/>
  <c r="B959" i="1" l="1"/>
  <c r="Y958" i="1"/>
  <c r="A958" i="1"/>
  <c r="A958" i="4" s="1"/>
  <c r="Y959" i="1" l="1"/>
  <c r="M959" i="1"/>
  <c r="Z959" i="1" s="1"/>
  <c r="E959" i="1"/>
  <c r="A959" i="1"/>
  <c r="B960" i="1"/>
  <c r="A959" i="4" l="1"/>
  <c r="F959" i="1"/>
  <c r="P959" i="1"/>
  <c r="Y960" i="1"/>
  <c r="A960" i="1"/>
  <c r="A960" i="4" s="1"/>
  <c r="B961" i="1"/>
  <c r="Y961" i="1" l="1"/>
  <c r="A961" i="1"/>
  <c r="A961" i="4" s="1"/>
  <c r="B962" i="1"/>
  <c r="A962" i="1" l="1"/>
  <c r="A962" i="4" s="1"/>
  <c r="Y962" i="1"/>
  <c r="B963" i="1"/>
  <c r="Y963" i="1" l="1"/>
  <c r="A963" i="1"/>
  <c r="A963" i="4" s="1"/>
  <c r="B964" i="1"/>
  <c r="B965" i="1" l="1"/>
  <c r="A964" i="1"/>
  <c r="A964" i="4" s="1"/>
  <c r="Y964" i="1"/>
  <c r="A965" i="1" l="1"/>
  <c r="A965" i="4" s="1"/>
  <c r="B966" i="1"/>
  <c r="Y965" i="1"/>
  <c r="Y966" i="1" l="1"/>
  <c r="A966" i="1"/>
  <c r="A966" i="4" s="1"/>
  <c r="B967" i="1"/>
  <c r="A967" i="1" l="1"/>
  <c r="A967" i="4" s="1"/>
  <c r="Y967" i="1"/>
  <c r="B968" i="1"/>
  <c r="A968" i="1" l="1"/>
  <c r="A968" i="4" s="1"/>
  <c r="Y968" i="1"/>
  <c r="B969" i="1"/>
  <c r="A969" i="1" l="1"/>
  <c r="A969" i="4" s="1"/>
  <c r="B970" i="1"/>
  <c r="Y969" i="1"/>
  <c r="A970" i="1" l="1"/>
  <c r="A970" i="4" s="1"/>
  <c r="B971" i="1"/>
  <c r="Y970" i="1"/>
  <c r="Y971" i="1" l="1"/>
  <c r="A971" i="1"/>
  <c r="A971" i="4" s="1"/>
  <c r="B972" i="1"/>
  <c r="Y972" i="1" l="1"/>
  <c r="A972" i="1"/>
  <c r="A972" i="4" s="1"/>
  <c r="B973" i="1"/>
  <c r="A973" i="1" l="1"/>
  <c r="A973" i="4" s="1"/>
  <c r="Y973" i="1"/>
  <c r="B974" i="1"/>
  <c r="A974" i="1" l="1"/>
  <c r="A974" i="4" s="1"/>
  <c r="B975" i="1"/>
  <c r="Y974" i="1"/>
  <c r="A975" i="1" l="1"/>
  <c r="A975" i="4" s="1"/>
  <c r="B976" i="1"/>
  <c r="Y975" i="1"/>
  <c r="A976" i="1" l="1"/>
  <c r="A976" i="4" s="1"/>
  <c r="Y976" i="1"/>
  <c r="B977" i="1"/>
  <c r="A977" i="1" l="1"/>
  <c r="A977" i="4" s="1"/>
  <c r="B978" i="1"/>
  <c r="Y977" i="1"/>
  <c r="B979" i="1" l="1"/>
  <c r="A978" i="1"/>
  <c r="A978" i="4" s="1"/>
  <c r="Y978" i="1"/>
  <c r="A979" i="1" l="1"/>
  <c r="A979" i="4" s="1"/>
  <c r="Y979" i="1"/>
  <c r="B980" i="1"/>
  <c r="Y980" i="1" l="1"/>
  <c r="A980" i="1"/>
  <c r="A980" i="4" s="1"/>
  <c r="B981" i="1"/>
  <c r="Y981" i="1" l="1"/>
  <c r="A981" i="1"/>
  <c r="A981" i="4" s="1"/>
  <c r="B982" i="1"/>
  <c r="B983" i="1" l="1"/>
  <c r="A982" i="1"/>
  <c r="A982" i="4" s="1"/>
  <c r="Y982" i="1"/>
  <c r="A983" i="1" l="1"/>
  <c r="A983" i="4" s="1"/>
  <c r="B984" i="1"/>
  <c r="Y983" i="1"/>
  <c r="Y984" i="1" l="1"/>
  <c r="A984" i="1"/>
  <c r="A984" i="4" s="1"/>
  <c r="B985" i="1"/>
  <c r="Y985" i="1" l="1"/>
  <c r="A985" i="1"/>
  <c r="A985" i="4" s="1"/>
  <c r="B986" i="1"/>
  <c r="A986" i="1" l="1"/>
  <c r="A986" i="4" s="1"/>
  <c r="Y986" i="1"/>
  <c r="B987" i="1"/>
  <c r="Y987" i="1" l="1"/>
  <c r="A987" i="1"/>
  <c r="A987" i="4" s="1"/>
  <c r="B988" i="1"/>
  <c r="Y988" i="1" l="1"/>
  <c r="A988" i="1"/>
  <c r="A988" i="4" s="1"/>
  <c r="B989" i="1"/>
  <c r="Y989" i="1" l="1"/>
  <c r="A989" i="1"/>
  <c r="A989" i="4" s="1"/>
  <c r="B990" i="1"/>
  <c r="A990" i="1" l="1"/>
  <c r="A990" i="4" s="1"/>
  <c r="Y990" i="1"/>
  <c r="B991" i="1"/>
  <c r="Y991" i="1" l="1"/>
  <c r="A991" i="1"/>
  <c r="A991" i="4" s="1"/>
  <c r="B992" i="1"/>
  <c r="B993" i="1" l="1"/>
  <c r="Y992" i="1"/>
  <c r="A992" i="1"/>
  <c r="A992" i="4" s="1"/>
  <c r="B994" i="1" l="1"/>
  <c r="Y993" i="1"/>
  <c r="A993" i="1"/>
  <c r="A993" i="4" s="1"/>
  <c r="Y994" i="1" l="1"/>
  <c r="A994" i="1"/>
  <c r="A994" i="4" s="1"/>
  <c r="B995" i="1"/>
  <c r="A995" i="1" l="1"/>
  <c r="A995" i="4" s="1"/>
  <c r="Y995" i="1"/>
  <c r="B996" i="1"/>
  <c r="Y996" i="1" l="1"/>
  <c r="B997" i="1"/>
  <c r="A996" i="1"/>
  <c r="A996" i="4" s="1"/>
  <c r="A997" i="1" l="1"/>
  <c r="A997" i="4" s="1"/>
  <c r="B998" i="1"/>
  <c r="Y997" i="1"/>
  <c r="Y998" i="1" l="1"/>
  <c r="A998" i="1"/>
  <c r="A998" i="4" s="1"/>
  <c r="B999" i="1"/>
  <c r="Y999" i="1" l="1"/>
  <c r="A999" i="1"/>
  <c r="A999" i="4" s="1"/>
  <c r="B1000" i="1"/>
  <c r="Y1000" i="1" l="1"/>
  <c r="A1000" i="1"/>
  <c r="A1000" i="4" s="1"/>
  <c r="B1001" i="1"/>
  <c r="Y1001" i="1" l="1"/>
  <c r="A1001" i="1"/>
  <c r="A1001" i="4" s="1"/>
  <c r="B1002" i="1"/>
  <c r="B1003" i="1" l="1"/>
  <c r="A1002" i="1"/>
  <c r="A1002" i="4" s="1"/>
  <c r="Y1002" i="1"/>
  <c r="A1003" i="1" l="1"/>
  <c r="A1003" i="4" s="1"/>
  <c r="Y1003" i="1"/>
  <c r="B1004" i="1"/>
  <c r="A1004" i="1" l="1"/>
  <c r="A1004" i="4" s="1"/>
  <c r="B1005" i="1"/>
  <c r="Y1004" i="1"/>
  <c r="Y1005" i="1" l="1"/>
  <c r="A1005" i="1"/>
  <c r="A1005" i="4" s="1"/>
  <c r="B1006" i="1"/>
  <c r="Y1006" i="1" l="1"/>
  <c r="A1006" i="1"/>
  <c r="A1006" i="4" s="1"/>
  <c r="B1007" i="1"/>
  <c r="B1008" i="1" l="1"/>
  <c r="A1007" i="1"/>
  <c r="A1007" i="4" s="1"/>
  <c r="Y1007" i="1"/>
  <c r="A1008" i="1" l="1"/>
  <c r="A1008" i="4" s="1"/>
  <c r="Y1008" i="1"/>
  <c r="B1009" i="1"/>
  <c r="Y1009" i="1" l="1"/>
  <c r="A1009" i="1"/>
  <c r="A1009" i="4" s="1"/>
  <c r="B1010" i="1"/>
  <c r="A1010" i="1" l="1"/>
  <c r="A1010" i="4" s="1"/>
  <c r="Y1010" i="1"/>
  <c r="B1011" i="1"/>
  <c r="Y1011" i="1" l="1"/>
  <c r="A1011" i="1"/>
  <c r="A1011" i="4" s="1"/>
  <c r="B1012" i="1"/>
  <c r="A1012" i="1" l="1"/>
  <c r="A1012" i="4" s="1"/>
  <c r="Y1012" i="1"/>
  <c r="B1013" i="1"/>
  <c r="Y1013" i="1" l="1"/>
  <c r="A1013" i="1"/>
  <c r="A1013" i="4" s="1"/>
  <c r="B1014" i="1"/>
  <c r="Y1014" i="1" l="1"/>
  <c r="A1014" i="1"/>
  <c r="A1014" i="4" s="1"/>
  <c r="B1015" i="1"/>
  <c r="Y1015" i="1" l="1"/>
  <c r="A1015" i="1"/>
  <c r="A1015" i="4" s="1"/>
  <c r="B1016" i="1"/>
  <c r="A1016" i="1" l="1"/>
  <c r="A1016" i="4" s="1"/>
  <c r="Y1016" i="1"/>
  <c r="B1017" i="1"/>
  <c r="A1017" i="1" l="1"/>
  <c r="A1017" i="4" s="1"/>
  <c r="Y1017" i="1"/>
  <c r="B1018" i="1"/>
  <c r="A1018" i="1" l="1"/>
  <c r="A1018" i="4" s="1"/>
  <c r="Y1018" i="1"/>
  <c r="B1019" i="1"/>
  <c r="Y1019" i="1" l="1"/>
  <c r="A1019" i="1"/>
  <c r="A1019" i="4" s="1"/>
  <c r="B1020" i="1"/>
  <c r="A1020" i="1" l="1"/>
  <c r="A1020" i="4" s="1"/>
  <c r="Y1020" i="1"/>
  <c r="B1021" i="1"/>
  <c r="A1021" i="1" l="1"/>
  <c r="A1021" i="4" s="1"/>
  <c r="B1022" i="1"/>
  <c r="Y1021" i="1"/>
  <c r="A1022" i="1" l="1"/>
  <c r="A1022" i="4" s="1"/>
  <c r="B1023" i="1"/>
  <c r="Y1022" i="1"/>
  <c r="A1023" i="1" l="1"/>
  <c r="A1023" i="4" s="1"/>
  <c r="Y1023" i="1"/>
  <c r="B1024" i="1"/>
  <c r="Y1024" i="1" l="1"/>
  <c r="A1024" i="1"/>
  <c r="A1024" i="4" s="1"/>
  <c r="B1025" i="1"/>
  <c r="A1025" i="1" l="1"/>
  <c r="A1025" i="4" s="1"/>
  <c r="B1026" i="1"/>
  <c r="Y1025" i="1"/>
  <c r="B1027" i="1" l="1"/>
  <c r="A1026" i="1"/>
  <c r="A1026" i="4" s="1"/>
  <c r="Y1026" i="1"/>
  <c r="A1027" i="1" l="1"/>
  <c r="A1027" i="4" s="1"/>
  <c r="Y1027" i="1"/>
  <c r="B1028" i="1"/>
  <c r="A1028" i="1" l="1"/>
  <c r="A1028" i="4" s="1"/>
  <c r="B1029" i="1"/>
  <c r="Y1028" i="1"/>
  <c r="Y1029" i="1" l="1"/>
  <c r="B1030" i="1"/>
  <c r="A1029" i="1"/>
  <c r="A1029" i="4" s="1"/>
  <c r="Y1030" i="1" l="1"/>
  <c r="A1030" i="1"/>
  <c r="A1030" i="4" s="1"/>
  <c r="B1031" i="1"/>
  <c r="A1031" i="1" l="1"/>
  <c r="A1031" i="4" s="1"/>
  <c r="Y1031" i="1"/>
  <c r="B1032" i="1"/>
  <c r="A1032" i="1" l="1"/>
  <c r="A1032" i="4" s="1"/>
  <c r="B1033" i="1"/>
  <c r="Y1032" i="1"/>
  <c r="A1033" i="1" l="1"/>
  <c r="A1033" i="4" s="1"/>
  <c r="Y1033" i="1"/>
  <c r="B1034" i="1"/>
  <c r="Y1034" i="1" l="1"/>
  <c r="A1034" i="1"/>
  <c r="A1034" i="4" s="1"/>
  <c r="B1035" i="1"/>
  <c r="A1035" i="1" l="1"/>
  <c r="A1035" i="4" s="1"/>
  <c r="Y1035" i="1"/>
  <c r="B1036" i="1"/>
  <c r="A1036" i="1" l="1"/>
  <c r="A1036" i="4" s="1"/>
  <c r="B1037" i="1"/>
  <c r="Y1036" i="1"/>
  <c r="Y1037" i="1" l="1"/>
  <c r="A1037" i="1"/>
  <c r="A1037" i="4" s="1"/>
  <c r="B1038" i="1"/>
  <c r="A1038" i="1" l="1"/>
  <c r="A1038" i="4" s="1"/>
  <c r="Y1038" i="1"/>
  <c r="B1039" i="1"/>
  <c r="A1039" i="1" l="1"/>
  <c r="A1039" i="4" s="1"/>
  <c r="Y1039" i="1"/>
  <c r="B1040" i="1"/>
  <c r="A1040" i="1" l="1"/>
  <c r="A1040" i="4" s="1"/>
  <c r="B1041" i="1"/>
  <c r="Y1040" i="1"/>
  <c r="A1041" i="1" l="1"/>
  <c r="A1041" i="4" s="1"/>
  <c r="Y1041" i="1"/>
  <c r="B1042" i="1"/>
  <c r="A1042" i="1" l="1"/>
  <c r="A1042" i="4" s="1"/>
  <c r="B1043" i="1"/>
  <c r="Y1042" i="1"/>
  <c r="Z1082" i="1"/>
  <c r="P1082" i="1"/>
  <c r="Y1043" i="1" l="1"/>
  <c r="A1043" i="1"/>
  <c r="A1043" i="4" s="1"/>
  <c r="B1044" i="1"/>
  <c r="Z1083" i="1"/>
  <c r="Y1044" i="1" l="1"/>
  <c r="A1044" i="1"/>
  <c r="A1044" i="4" s="1"/>
  <c r="B1045" i="1"/>
  <c r="P1083" i="1"/>
  <c r="B1046" i="1" l="1"/>
  <c r="A1045" i="1"/>
  <c r="A1045" i="4" s="1"/>
  <c r="Y1045" i="1"/>
  <c r="Z1085" i="1"/>
  <c r="Y1046" i="1" l="1"/>
  <c r="B1047" i="1"/>
  <c r="A1046" i="1"/>
  <c r="A1046" i="4" s="1"/>
  <c r="Z1086" i="1"/>
  <c r="P1085" i="1"/>
  <c r="A1047" i="1" l="1"/>
  <c r="A1047" i="4" s="1"/>
  <c r="Y1047" i="1"/>
  <c r="B1048" i="1"/>
  <c r="P1086" i="1"/>
  <c r="A1048" i="1" l="1"/>
  <c r="A1048" i="4" s="1"/>
  <c r="Y1048" i="1"/>
  <c r="B1049" i="1"/>
  <c r="B1050" i="1" l="1"/>
  <c r="A1049" i="1"/>
  <c r="A1049" i="4" s="1"/>
  <c r="Y1049" i="1"/>
  <c r="A1050" i="1" l="1"/>
  <c r="A1050" i="4" s="1"/>
  <c r="Y1050" i="1"/>
  <c r="B1051" i="1"/>
  <c r="A1051" i="1" l="1"/>
  <c r="A1051" i="4" s="1"/>
  <c r="Y1051" i="1"/>
  <c r="B1052" i="1"/>
  <c r="Y1052" i="1" l="1"/>
  <c r="A1052" i="1"/>
  <c r="A1052" i="4" s="1"/>
  <c r="B1053" i="1"/>
  <c r="Y1053" i="1" l="1"/>
  <c r="A1053" i="1"/>
  <c r="A1053" i="4" s="1"/>
  <c r="B1054" i="1"/>
  <c r="Y1054" i="1" l="1"/>
  <c r="A1054" i="1"/>
  <c r="A1054" i="4" s="1"/>
  <c r="B1055" i="1"/>
  <c r="Y1055" i="1" l="1"/>
  <c r="A1055" i="1"/>
  <c r="A1055" i="4" s="1"/>
  <c r="B1056" i="1"/>
  <c r="B1057" i="1" l="1"/>
  <c r="Y1056" i="1"/>
  <c r="A1056" i="1"/>
  <c r="A1056" i="4" s="1"/>
  <c r="A1057" i="1" l="1"/>
  <c r="A1057" i="4" s="1"/>
  <c r="E1057" i="1"/>
  <c r="F1057" i="1" s="1"/>
  <c r="P1057" i="1" s="1"/>
  <c r="M1057" i="1"/>
  <c r="Z1057" i="1" s="1"/>
  <c r="Y1057" i="1"/>
  <c r="B1058" i="1"/>
  <c r="B1059" i="1" l="1"/>
  <c r="Y1058" i="1"/>
  <c r="A1058" i="1"/>
  <c r="A1058" i="4" s="1"/>
  <c r="B1060" i="1" l="1"/>
  <c r="A1059" i="1"/>
  <c r="A1059" i="4" s="1"/>
  <c r="Y1059" i="1"/>
  <c r="E1060" i="1" l="1"/>
  <c r="F1060" i="1" s="1"/>
  <c r="P1060" i="1" s="1"/>
  <c r="M1060" i="1"/>
  <c r="Z1060" i="1" s="1"/>
  <c r="A1060" i="1"/>
  <c r="A1060" i="4" s="1"/>
  <c r="Y1060" i="1"/>
  <c r="B1061" i="1"/>
  <c r="A1061" i="1" l="1"/>
  <c r="A1061" i="4" s="1"/>
  <c r="B1062" i="1"/>
  <c r="Y1061" i="1"/>
  <c r="A1062" i="1" l="1"/>
  <c r="A1062" i="4" s="1"/>
  <c r="B1063" i="1"/>
  <c r="Y1062" i="1"/>
  <c r="Y1063" i="1" l="1"/>
  <c r="A1063" i="1"/>
  <c r="A1063" i="4" s="1"/>
  <c r="B1064" i="1"/>
  <c r="Y1064" i="1" l="1"/>
  <c r="A1064" i="1"/>
  <c r="A1064" i="4" s="1"/>
  <c r="B1065" i="1"/>
  <c r="Y1065" i="1" l="1"/>
  <c r="A1065" i="1"/>
  <c r="A1065" i="4" s="1"/>
  <c r="B1066" i="1"/>
  <c r="B1067" i="1" l="1"/>
  <c r="A1066" i="1"/>
  <c r="A1066" i="4" s="1"/>
  <c r="Y1066" i="1"/>
  <c r="Y1067" i="1" l="1"/>
  <c r="A1067" i="1"/>
  <c r="A1067" i="4" s="1"/>
  <c r="B1068" i="1"/>
  <c r="B1069" i="1" l="1"/>
  <c r="A1068" i="1"/>
  <c r="A1068" i="4" s="1"/>
  <c r="Y1068" i="1"/>
  <c r="Y1069" i="1" l="1"/>
  <c r="A1069" i="1"/>
  <c r="A1069" i="4" s="1"/>
  <c r="B1070" i="1"/>
  <c r="A1070" i="1" l="1"/>
  <c r="A1070" i="4" s="1"/>
  <c r="Y1070" i="1"/>
  <c r="B1071" i="1"/>
  <c r="Y1071" i="1" l="1"/>
  <c r="B1072" i="1"/>
  <c r="A1071" i="1"/>
  <c r="A1071" i="4" s="1"/>
  <c r="B1073" i="1" l="1"/>
  <c r="A1072" i="1"/>
  <c r="A1072" i="4" s="1"/>
  <c r="Y1072" i="1"/>
  <c r="A1073" i="1" l="1"/>
  <c r="A1073" i="4" s="1"/>
  <c r="B1074" i="1"/>
  <c r="Y1073" i="1"/>
  <c r="A1074" i="1" l="1"/>
  <c r="A1074" i="4" s="1"/>
  <c r="B1075" i="1"/>
  <c r="Y1074" i="1"/>
  <c r="B1076" i="1" l="1"/>
  <c r="A1075" i="1"/>
  <c r="A1075" i="4" s="1"/>
  <c r="Y1075" i="1"/>
  <c r="A1076" i="1" l="1"/>
  <c r="A1076" i="4" s="1"/>
  <c r="Y1076" i="1"/>
  <c r="B1077" i="1"/>
  <c r="A1077" i="1" l="1"/>
  <c r="A1077" i="4" s="1"/>
  <c r="Y1077" i="1"/>
  <c r="B1078" i="1"/>
  <c r="Y1078" i="1" l="1"/>
  <c r="B1079" i="1"/>
  <c r="A1078" i="1"/>
  <c r="A1078" i="4" s="1"/>
  <c r="Y1079" i="1" l="1"/>
  <c r="A1079" i="1"/>
  <c r="A1079" i="4" s="1"/>
  <c r="B1080" i="1"/>
  <c r="Y1080" i="1" l="1"/>
  <c r="B1081" i="1"/>
  <c r="A1080" i="1"/>
  <c r="A1080" i="4" s="1"/>
  <c r="A1081" i="1" l="1"/>
  <c r="A1081" i="4" s="1"/>
  <c r="Y1081" i="1"/>
  <c r="B1082" i="1"/>
  <c r="A1082" i="1" l="1"/>
  <c r="A1082" i="4" s="1"/>
  <c r="Y1082" i="1"/>
  <c r="B1083" i="1"/>
  <c r="A1083" i="1" l="1"/>
  <c r="A1083" i="4" s="1"/>
  <c r="B1084" i="1"/>
  <c r="Y1083" i="1"/>
  <c r="Y1084" i="1" l="1"/>
  <c r="B1085" i="1"/>
  <c r="A1084" i="1"/>
  <c r="A1084" i="4" s="1"/>
  <c r="A1085" i="1" l="1"/>
  <c r="A1085" i="4" s="1"/>
  <c r="Y1085" i="1"/>
  <c r="B1086" i="1"/>
  <c r="A1086" i="1" l="1"/>
  <c r="A1086" i="4" s="1"/>
  <c r="Y1086" i="1"/>
  <c r="B1087" i="1"/>
  <c r="Y1087" i="1" l="1"/>
  <c r="A1087" i="1"/>
  <c r="A1087" i="4" s="1"/>
  <c r="B1088" i="1"/>
  <c r="A1088" i="1" l="1"/>
  <c r="A1088" i="4" s="1"/>
  <c r="B1089" i="1"/>
  <c r="Y1088" i="1"/>
  <c r="Y1089" i="1" l="1"/>
  <c r="B1090" i="1"/>
  <c r="A1089" i="1"/>
  <c r="A1089" i="4" s="1"/>
  <c r="Y1090" i="1" l="1"/>
  <c r="A1090" i="1"/>
  <c r="A1090" i="4" s="1"/>
  <c r="B1091" i="1"/>
  <c r="Y1091" i="1" l="1"/>
  <c r="A1091" i="1"/>
  <c r="A1091" i="4" s="1"/>
  <c r="B1092" i="1"/>
  <c r="B1093" i="1" l="1"/>
  <c r="A1092" i="1"/>
  <c r="A1092" i="4" s="1"/>
  <c r="Y1092" i="1"/>
  <c r="A1093" i="1" l="1"/>
  <c r="A1093" i="4" s="1"/>
  <c r="B1094" i="1"/>
  <c r="Y1093" i="1"/>
  <c r="B1095" i="1" l="1"/>
  <c r="A1094" i="1"/>
  <c r="A1094" i="4" s="1"/>
  <c r="Y1094" i="1"/>
  <c r="B1096" i="1" l="1"/>
  <c r="Y1095" i="1"/>
  <c r="A1095" i="1"/>
  <c r="A1095" i="4" s="1"/>
  <c r="A1096" i="1" l="1"/>
  <c r="A1096" i="4" s="1"/>
  <c r="Y1096" i="1"/>
  <c r="B1097" i="1"/>
  <c r="A1097" i="1" l="1"/>
  <c r="A1097" i="4" s="1"/>
  <c r="B1098" i="1"/>
  <c r="Y1097" i="1"/>
  <c r="A1098" i="1" l="1"/>
  <c r="A1098" i="4" s="1"/>
  <c r="B1099" i="1"/>
  <c r="Y1098" i="1"/>
  <c r="Y1099" i="1" l="1"/>
  <c r="B1100" i="1"/>
  <c r="A1099" i="1"/>
  <c r="A1099" i="4" s="1"/>
  <c r="B1101" i="1" l="1"/>
  <c r="Y1100" i="1"/>
  <c r="A1100" i="1"/>
  <c r="A1100" i="4" s="1"/>
  <c r="A1101" i="1" l="1"/>
  <c r="A1101" i="4" s="1"/>
  <c r="Y1101" i="1"/>
  <c r="B1102" i="1"/>
  <c r="A1102" i="1" l="1"/>
  <c r="A1102" i="4" s="1"/>
  <c r="Y1102" i="1"/>
  <c r="B1103" i="1"/>
  <c r="Y1103" i="1" l="1"/>
  <c r="B1104" i="1"/>
  <c r="A1103" i="1"/>
  <c r="A1103" i="4" s="1"/>
  <c r="A1104" i="1" l="1"/>
  <c r="A1104" i="4" s="1"/>
  <c r="Y1104" i="1"/>
  <c r="B1105" i="1"/>
  <c r="A1105" i="1" l="1"/>
  <c r="A1105" i="4" s="1"/>
  <c r="Y1105" i="1"/>
  <c r="B1106" i="1"/>
  <c r="A1106" i="1" l="1"/>
  <c r="A1106" i="4" s="1"/>
  <c r="Y1106" i="1"/>
  <c r="B1107" i="1"/>
  <c r="A1107" i="1" l="1"/>
  <c r="A1107" i="4" s="1"/>
  <c r="B1108" i="1"/>
  <c r="Y1107" i="1"/>
  <c r="A1108" i="1" l="1"/>
  <c r="A1108" i="4" s="1"/>
  <c r="B1109" i="1"/>
  <c r="Y1108" i="1"/>
  <c r="Y1109" i="1" l="1"/>
  <c r="B1110" i="1"/>
  <c r="A1109" i="1"/>
  <c r="A1109" i="4" s="1"/>
  <c r="A1110" i="1" l="1"/>
  <c r="A1110" i="4" s="1"/>
  <c r="Y1110" i="1"/>
  <c r="B1111" i="1"/>
  <c r="Y1111" i="1" l="1"/>
  <c r="B1112" i="1"/>
  <c r="A1111" i="1"/>
  <c r="A1111" i="4" s="1"/>
  <c r="A1112" i="1" l="1"/>
  <c r="A1112" i="4" s="1"/>
  <c r="Y1112" i="1"/>
  <c r="B1113" i="1"/>
  <c r="A1113" i="1" l="1"/>
  <c r="A1113" i="4" s="1"/>
  <c r="Y1113" i="1"/>
  <c r="B1114" i="1"/>
  <c r="Y1114" i="1" l="1"/>
  <c r="B1115" i="1"/>
  <c r="A1114" i="1"/>
  <c r="A1114" i="4" s="1"/>
  <c r="A1115" i="1" l="1"/>
  <c r="A1115" i="4" s="1"/>
  <c r="B1116" i="1"/>
  <c r="Y1115" i="1"/>
  <c r="A1116" i="1" l="1"/>
  <c r="A1116" i="4" s="1"/>
  <c r="Y1116" i="1"/>
  <c r="B1117" i="1"/>
  <c r="A1117" i="1" l="1"/>
  <c r="A1117" i="4" s="1"/>
  <c r="Y1117" i="1"/>
  <c r="B1118" i="1"/>
  <c r="B1119" i="1" l="1"/>
  <c r="A1118" i="1"/>
  <c r="A1118" i="4" s="1"/>
  <c r="Y1118" i="1"/>
  <c r="A1119" i="1" l="1"/>
  <c r="A1119" i="4" s="1"/>
  <c r="Y1119" i="1"/>
  <c r="B1120" i="1"/>
  <c r="A1120" i="1" l="1"/>
  <c r="A1120" i="4" s="1"/>
  <c r="Y1120" i="1"/>
  <c r="B1121" i="1"/>
  <c r="Y1121" i="1" l="1"/>
  <c r="A1121" i="1"/>
  <c r="A1121" i="4" s="1"/>
  <c r="B1122" i="1"/>
  <c r="Y1122" i="1" l="1"/>
  <c r="A1122" i="1"/>
  <c r="A1122" i="4" s="1"/>
  <c r="B1123" i="1"/>
  <c r="A1123" i="1" l="1"/>
  <c r="A1123" i="4" s="1"/>
  <c r="Y1123" i="1"/>
  <c r="B1124" i="1"/>
  <c r="Z1179" i="1"/>
  <c r="P1179" i="1"/>
  <c r="A1124" i="1" l="1"/>
  <c r="A1124" i="4" s="1"/>
  <c r="Y1124" i="1"/>
  <c r="B1125" i="1"/>
  <c r="Z1180" i="1"/>
  <c r="A1125" i="1" l="1"/>
  <c r="A1125" i="4" s="1"/>
  <c r="Y1125" i="1"/>
  <c r="B1126" i="1"/>
  <c r="Z1181" i="1"/>
  <c r="P1180" i="1"/>
  <c r="Y1126" i="1" l="1"/>
  <c r="B1127" i="1"/>
  <c r="A1126" i="1"/>
  <c r="A1126" i="4" s="1"/>
  <c r="Z1182" i="1"/>
  <c r="P1182" i="1"/>
  <c r="P1181" i="1"/>
  <c r="B1128" i="1" l="1"/>
  <c r="A1127" i="1"/>
  <c r="A1127" i="4" s="1"/>
  <c r="Y1127" i="1"/>
  <c r="Z1183" i="1"/>
  <c r="P1183" i="1"/>
  <c r="Y1128" i="1" l="1"/>
  <c r="A1128" i="1"/>
  <c r="A1128" i="4" s="1"/>
  <c r="B1129" i="1"/>
  <c r="Z1184" i="1"/>
  <c r="B1130" i="1" l="1"/>
  <c r="A1129" i="1"/>
  <c r="A1129" i="4" s="1"/>
  <c r="Y1129" i="1"/>
  <c r="Z1185" i="1"/>
  <c r="P1184" i="1"/>
  <c r="Y1130" i="1" l="1"/>
  <c r="A1130" i="1"/>
  <c r="A1130" i="4" s="1"/>
  <c r="B1131" i="1"/>
  <c r="Z1186" i="1"/>
  <c r="P1186" i="1"/>
  <c r="P1185" i="1"/>
  <c r="Y1131" i="1" l="1"/>
  <c r="A1131" i="1"/>
  <c r="A1131" i="4" s="1"/>
  <c r="B1132" i="1"/>
  <c r="Z1187" i="1"/>
  <c r="Y1132" i="1" l="1"/>
  <c r="A1132" i="1"/>
  <c r="A1132" i="4" s="1"/>
  <c r="B1133" i="1"/>
  <c r="P1187" i="1"/>
  <c r="P1188" i="1"/>
  <c r="Z1188" i="1"/>
  <c r="A1133" i="1" l="1"/>
  <c r="A1133" i="4" s="1"/>
  <c r="B1134" i="1"/>
  <c r="Y1133" i="1"/>
  <c r="Y1134" i="1" l="1"/>
  <c r="A1134" i="1"/>
  <c r="A1134" i="4" s="1"/>
  <c r="B1135" i="1"/>
  <c r="A1135" i="1" l="1"/>
  <c r="A1135" i="4" s="1"/>
  <c r="B1136" i="1"/>
  <c r="Y1135" i="1"/>
  <c r="Y1136" i="1" l="1"/>
  <c r="A1136" i="1"/>
  <c r="A1136" i="4" s="1"/>
  <c r="B1137" i="1"/>
  <c r="A1137" i="1" l="1"/>
  <c r="A1137" i="4" s="1"/>
  <c r="Y1137" i="1"/>
  <c r="B1138" i="1"/>
  <c r="Y1138" i="1" l="1"/>
  <c r="A1138" i="1"/>
  <c r="A1138" i="4" s="1"/>
  <c r="B1139" i="1"/>
  <c r="A1139" i="1" l="1"/>
  <c r="A1139" i="4" s="1"/>
  <c r="Y1139" i="1"/>
  <c r="B1140" i="1"/>
  <c r="Y1140" i="1" l="1"/>
  <c r="A1140" i="1"/>
  <c r="A1140" i="4" s="1"/>
  <c r="B1141" i="1"/>
  <c r="Y1141" i="1" l="1"/>
  <c r="A1141" i="1"/>
  <c r="A1141" i="4" s="1"/>
  <c r="B1142" i="1"/>
  <c r="A1142" i="1" l="1"/>
  <c r="A1142" i="4" s="1"/>
  <c r="Y1142" i="1"/>
  <c r="B1143" i="1"/>
  <c r="Y1143" i="1" l="1"/>
  <c r="A1143" i="1"/>
  <c r="A1143" i="4" s="1"/>
  <c r="B1144" i="1"/>
  <c r="Y1144" i="1" l="1"/>
  <c r="A1144" i="1"/>
  <c r="A1144" i="4" s="1"/>
  <c r="B1145" i="1"/>
  <c r="B1146" i="1" l="1"/>
  <c r="Y1145" i="1"/>
  <c r="A1145" i="1"/>
  <c r="A1145" i="4" s="1"/>
  <c r="A1146" i="1" l="1"/>
  <c r="A1146" i="4" s="1"/>
  <c r="Y1146" i="1"/>
  <c r="B1147" i="1"/>
  <c r="A1147" i="1" l="1"/>
  <c r="A1147" i="4" s="1"/>
  <c r="Y1147" i="1"/>
  <c r="B1148" i="1"/>
  <c r="A1148" i="1" l="1"/>
  <c r="A1148" i="4" s="1"/>
  <c r="B1149" i="1"/>
  <c r="Y1148" i="1"/>
  <c r="A1149" i="1" l="1"/>
  <c r="A1149" i="4" s="1"/>
  <c r="Y1149" i="1"/>
  <c r="B1150" i="1"/>
  <c r="A1150" i="1" l="1"/>
  <c r="A1150" i="4" s="1"/>
  <c r="Y1150" i="1"/>
  <c r="B1151" i="1"/>
  <c r="Y1151" i="1" l="1"/>
  <c r="A1151" i="1"/>
  <c r="A1151" i="4" s="1"/>
  <c r="B1152" i="1"/>
  <c r="A1152" i="1" l="1"/>
  <c r="A1152" i="4" s="1"/>
  <c r="Y1152" i="1"/>
  <c r="B1153" i="1"/>
  <c r="Y1153" i="1" l="1"/>
  <c r="A1153" i="1"/>
  <c r="A1153" i="4" s="1"/>
  <c r="B1154" i="1"/>
  <c r="A1154" i="1" l="1"/>
  <c r="A1154" i="4" s="1"/>
  <c r="B1155" i="1"/>
  <c r="Y1154" i="1"/>
  <c r="Y1155" i="1" l="1"/>
  <c r="A1155" i="1"/>
  <c r="A1155" i="4" s="1"/>
  <c r="B1156" i="1"/>
  <c r="A1156" i="1" l="1"/>
  <c r="A1156" i="4" s="1"/>
  <c r="Y1156" i="1"/>
  <c r="B1157" i="1"/>
  <c r="A1157" i="1" l="1"/>
  <c r="A1157" i="4" s="1"/>
  <c r="B1158" i="1"/>
  <c r="Y1157" i="1"/>
  <c r="A1158" i="1" l="1"/>
  <c r="A1158" i="4" s="1"/>
  <c r="Y1158" i="1"/>
  <c r="B1159" i="1"/>
  <c r="B1160" i="1" l="1"/>
  <c r="A1159" i="1"/>
  <c r="A1159" i="4" s="1"/>
  <c r="Y1159" i="1"/>
  <c r="B1161" i="1" l="1"/>
  <c r="A1160" i="1"/>
  <c r="A1160" i="4" s="1"/>
  <c r="Y1160" i="1"/>
  <c r="M1161" i="1" l="1"/>
  <c r="Z1161" i="1" s="1"/>
  <c r="B1162" i="1"/>
  <c r="Y1161" i="1"/>
  <c r="A1161" i="1"/>
  <c r="A1161" i="4" s="1"/>
  <c r="E1161" i="1"/>
  <c r="F1161" i="1" s="1"/>
  <c r="P1161" i="1" s="1"/>
  <c r="Z1217" i="1"/>
  <c r="M1162" i="1" l="1"/>
  <c r="Z1162" i="1" s="1"/>
  <c r="A1162" i="1"/>
  <c r="B1163" i="1"/>
  <c r="Y1162" i="1"/>
  <c r="E1162" i="1"/>
  <c r="Z1218" i="1"/>
  <c r="P1217" i="1"/>
  <c r="F1162" i="1" l="1"/>
  <c r="P1162" i="1"/>
  <c r="A1162" i="4"/>
  <c r="E1163" i="1"/>
  <c r="F1163" i="1" s="1"/>
  <c r="P1163" i="1" s="1"/>
  <c r="B1164" i="1"/>
  <c r="Y1163" i="1"/>
  <c r="M1163" i="1"/>
  <c r="Z1163" i="1" s="1"/>
  <c r="A1163" i="1"/>
  <c r="A1163" i="4" s="1"/>
  <c r="Z1219" i="1"/>
  <c r="P1218" i="1"/>
  <c r="E1164" i="1" l="1"/>
  <c r="F1164" i="1" s="1"/>
  <c r="P1164" i="1" s="1"/>
  <c r="B1165" i="1"/>
  <c r="Y1164" i="1"/>
  <c r="A1164" i="1"/>
  <c r="A1164" i="4" s="1"/>
  <c r="M1164" i="1"/>
  <c r="Z1164" i="1" s="1"/>
  <c r="Z1220" i="1"/>
  <c r="P1219" i="1"/>
  <c r="Y1165" i="1" l="1"/>
  <c r="A1165" i="1"/>
  <c r="B1166" i="1"/>
  <c r="M1165" i="1"/>
  <c r="Z1165" i="1" s="1"/>
  <c r="E1165" i="1"/>
  <c r="Z1221" i="1"/>
  <c r="P1220" i="1"/>
  <c r="F1165" i="1" l="1"/>
  <c r="P1165" i="1"/>
  <c r="Y1166" i="1"/>
  <c r="A1166" i="1"/>
  <c r="B1167" i="1"/>
  <c r="E1166" i="1"/>
  <c r="M1166" i="1"/>
  <c r="Z1166" i="1" s="1"/>
  <c r="A1165" i="4"/>
  <c r="Z1222" i="1"/>
  <c r="P1221" i="1"/>
  <c r="Y1167" i="1" l="1"/>
  <c r="A1167" i="1"/>
  <c r="B1168" i="1"/>
  <c r="E1167" i="1"/>
  <c r="F1167" i="1" s="1"/>
  <c r="P1167" i="1" s="1"/>
  <c r="M1167" i="1"/>
  <c r="Z1167" i="1" s="1"/>
  <c r="F1166" i="1"/>
  <c r="P1166" i="1"/>
  <c r="A1166" i="4"/>
  <c r="Z1223" i="1"/>
  <c r="P1222" i="1"/>
  <c r="A1167" i="4" l="1"/>
  <c r="B1169" i="1"/>
  <c r="A1168" i="1"/>
  <c r="A1168" i="4" s="1"/>
  <c r="M1168" i="1"/>
  <c r="Z1168" i="1" s="1"/>
  <c r="Y1168" i="1"/>
  <c r="E1168" i="1"/>
  <c r="F1168" i="1" s="1"/>
  <c r="P1168" i="1" s="1"/>
  <c r="P1223" i="1"/>
  <c r="E1169" i="1" l="1"/>
  <c r="F1169" i="1" s="1"/>
  <c r="P1169" i="1" s="1"/>
  <c r="B1170" i="1"/>
  <c r="A1169" i="1"/>
  <c r="A1169" i="4" s="1"/>
  <c r="M1169" i="1"/>
  <c r="Z1169" i="1" s="1"/>
  <c r="Y1169" i="1"/>
  <c r="A1170" i="1" l="1"/>
  <c r="A1170" i="4" s="1"/>
  <c r="E1170" i="1"/>
  <c r="F1170" i="1" s="1"/>
  <c r="P1170" i="1" s="1"/>
  <c r="B1171" i="1"/>
  <c r="Y1170" i="1"/>
  <c r="M1170" i="1"/>
  <c r="Z1170" i="1" s="1"/>
  <c r="E1171" i="1" l="1"/>
  <c r="F1171" i="1" s="1"/>
  <c r="P1171" i="1" s="1"/>
  <c r="M1171" i="1"/>
  <c r="Z1171" i="1" s="1"/>
  <c r="B1172" i="1"/>
  <c r="A1171" i="1"/>
  <c r="A1171" i="4" s="1"/>
  <c r="Y1171" i="1"/>
  <c r="M1172" i="1" l="1"/>
  <c r="Z1172" i="1" s="1"/>
  <c r="E1172" i="1"/>
  <c r="F1172" i="1" s="1"/>
  <c r="P1172" i="1" s="1"/>
  <c r="A1172" i="1"/>
  <c r="A1172" i="4" s="1"/>
  <c r="B1173" i="1"/>
  <c r="Y1172" i="1"/>
  <c r="A1173" i="1" l="1"/>
  <c r="M1173" i="1"/>
  <c r="Z1173" i="1" s="1"/>
  <c r="E1173" i="1"/>
  <c r="F1173" i="1" s="1"/>
  <c r="P1173" i="1" s="1"/>
  <c r="B1174" i="1"/>
  <c r="Y1173" i="1"/>
  <c r="A1173" i="4" l="1"/>
  <c r="M1174" i="1"/>
  <c r="Z1174" i="1" s="1"/>
  <c r="E1174" i="1"/>
  <c r="F1174" i="1" s="1"/>
  <c r="P1174" i="1" s="1"/>
  <c r="B1175" i="1"/>
  <c r="A1174" i="1"/>
  <c r="A1174" i="4" s="1"/>
  <c r="Y1174" i="1"/>
  <c r="M1175" i="1" l="1"/>
  <c r="Z1175" i="1" s="1"/>
  <c r="E1175" i="1"/>
  <c r="F1175" i="1" s="1"/>
  <c r="P1175" i="1" s="1"/>
  <c r="Y1175" i="1"/>
  <c r="A1175" i="1"/>
  <c r="A1175" i="4" s="1"/>
  <c r="B1176" i="1"/>
  <c r="M1176" i="1" l="1"/>
  <c r="Z1176" i="1" s="1"/>
  <c r="Y1176" i="1"/>
  <c r="E1176" i="1"/>
  <c r="F1176" i="1" s="1"/>
  <c r="P1176" i="1" s="1"/>
  <c r="A1176" i="1"/>
  <c r="A1176" i="4" s="1"/>
  <c r="B1177" i="1"/>
  <c r="E1177" i="1" l="1"/>
  <c r="M1177" i="1"/>
  <c r="Z1177" i="1" s="1"/>
  <c r="B1178" i="1"/>
  <c r="Y1177" i="1"/>
  <c r="A1177" i="1"/>
  <c r="E1178" i="1" l="1"/>
  <c r="F1178" i="1" s="1"/>
  <c r="P1178" i="1" s="1"/>
  <c r="M1178" i="1"/>
  <c r="Z1178" i="1" s="1"/>
  <c r="A1178" i="1"/>
  <c r="A1178" i="4" s="1"/>
  <c r="Y1178" i="1"/>
  <c r="B1179" i="1"/>
  <c r="A1177" i="4"/>
  <c r="F1177" i="1"/>
  <c r="P1177" i="1" s="1"/>
  <c r="A1179" i="1" l="1"/>
  <c r="A1179" i="4" s="1"/>
  <c r="B1180" i="1"/>
  <c r="Y1179" i="1"/>
  <c r="Y1180" i="1" l="1"/>
  <c r="A1180" i="1"/>
  <c r="A1180" i="4" s="1"/>
  <c r="B1181" i="1"/>
  <c r="A1181" i="1" l="1"/>
  <c r="A1181" i="4" s="1"/>
  <c r="Y1181" i="1"/>
  <c r="B1182" i="1"/>
  <c r="A1182" i="1" l="1"/>
  <c r="A1182" i="4" s="1"/>
  <c r="Y1182" i="1"/>
  <c r="B1183" i="1"/>
  <c r="Y1183" i="1" l="1"/>
  <c r="A1183" i="1"/>
  <c r="A1183" i="4" s="1"/>
  <c r="B1184" i="1"/>
  <c r="Y1184" i="1" l="1"/>
  <c r="B1185" i="1"/>
  <c r="A1184" i="1"/>
  <c r="A1184" i="4" s="1"/>
  <c r="Y1185" i="1" l="1"/>
  <c r="A1185" i="1"/>
  <c r="A1185" i="4" s="1"/>
  <c r="B1186" i="1"/>
  <c r="A1186" i="1" l="1"/>
  <c r="A1186" i="4" s="1"/>
  <c r="B1187" i="1"/>
  <c r="Y1186" i="1"/>
  <c r="A1187" i="1" l="1"/>
  <c r="A1187" i="4" s="1"/>
  <c r="Y1187" i="1"/>
  <c r="B1188" i="1"/>
  <c r="A1188" i="1" l="1"/>
  <c r="A1188" i="4" s="1"/>
  <c r="Y1188" i="1"/>
  <c r="B1189" i="1"/>
  <c r="A1189" i="1" l="1"/>
  <c r="A1189" i="4" s="1"/>
  <c r="B1190" i="1"/>
  <c r="Y1189" i="1"/>
  <c r="Y1190" i="1" l="1"/>
  <c r="B1191" i="1"/>
  <c r="A1190" i="1"/>
  <c r="A1190" i="4" s="1"/>
  <c r="Y1191" i="1" l="1"/>
  <c r="A1191" i="1"/>
  <c r="A1191" i="4" s="1"/>
  <c r="B1192" i="1"/>
  <c r="Y1192" i="1" l="1"/>
  <c r="A1192" i="1"/>
  <c r="A1192" i="4" s="1"/>
  <c r="B1193" i="1"/>
  <c r="A1193" i="1" l="1"/>
  <c r="A1193" i="4" s="1"/>
  <c r="B1194" i="1"/>
  <c r="Y1193" i="1"/>
  <c r="Y1194" i="1" l="1"/>
  <c r="A1194" i="1"/>
  <c r="A1194" i="4" s="1"/>
  <c r="B1195" i="1"/>
  <c r="A1195" i="1" l="1"/>
  <c r="A1195" i="4" s="1"/>
  <c r="B1196" i="1"/>
  <c r="Y1195" i="1"/>
  <c r="Y1196" i="1" l="1"/>
  <c r="A1196" i="1"/>
  <c r="A1196" i="4" s="1"/>
  <c r="B1197" i="1"/>
  <c r="Y1197" i="1" l="1"/>
  <c r="A1197" i="1"/>
  <c r="A1197" i="4" s="1"/>
  <c r="B1198" i="1"/>
  <c r="B1199" i="1" l="1"/>
  <c r="A1198" i="1"/>
  <c r="A1198" i="4" s="1"/>
  <c r="Y1198" i="1"/>
  <c r="Y1199" i="1" l="1"/>
  <c r="B1200" i="1"/>
  <c r="A1199" i="1"/>
  <c r="A1199" i="4" s="1"/>
  <c r="Y1200" i="1" l="1"/>
  <c r="A1200" i="1"/>
  <c r="A1200" i="4" s="1"/>
  <c r="B1201" i="1"/>
  <c r="A1201" i="1" l="1"/>
  <c r="A1201" i="4" s="1"/>
  <c r="B1202" i="1"/>
  <c r="Y1201" i="1"/>
  <c r="Y1202" i="1" l="1"/>
  <c r="A1202" i="1"/>
  <c r="A1202" i="4" s="1"/>
  <c r="B1203" i="1"/>
  <c r="A1203" i="1" l="1"/>
  <c r="A1203" i="4" s="1"/>
  <c r="B1204" i="1"/>
  <c r="Y1203" i="1"/>
  <c r="Y1204" i="1" l="1"/>
  <c r="A1204" i="1"/>
  <c r="A1204" i="4" s="1"/>
  <c r="B1205" i="1"/>
  <c r="A1205" i="1" l="1"/>
  <c r="A1205" i="4" s="1"/>
  <c r="Y1205" i="1"/>
  <c r="B1206" i="1"/>
  <c r="A1206" i="1" l="1"/>
  <c r="A1206" i="4" s="1"/>
  <c r="Y1206" i="1"/>
  <c r="B1207" i="1"/>
  <c r="A1207" i="1" l="1"/>
  <c r="A1207" i="4" s="1"/>
  <c r="B1208" i="1"/>
  <c r="Y1207" i="1"/>
  <c r="Y1208" i="1" l="1"/>
  <c r="A1208" i="1"/>
  <c r="A1208" i="4" s="1"/>
  <c r="B1209" i="1"/>
  <c r="Y1209" i="1" l="1"/>
  <c r="A1209" i="1"/>
  <c r="A1209" i="4" s="1"/>
  <c r="B1210" i="1"/>
  <c r="Y1210" i="1" l="1"/>
  <c r="A1210" i="1"/>
  <c r="A1210" i="4" s="1"/>
  <c r="B1211" i="1"/>
  <c r="B1212" i="1" l="1"/>
  <c r="Y1211" i="1"/>
  <c r="A1211" i="1"/>
  <c r="A1211" i="4" s="1"/>
  <c r="Y1212" i="1" l="1"/>
  <c r="A1212" i="1"/>
  <c r="A1212" i="4" s="1"/>
  <c r="B1213" i="1"/>
  <c r="A1213" i="1" l="1"/>
  <c r="A1213" i="4" s="1"/>
  <c r="B1214" i="1"/>
  <c r="Y1213" i="1"/>
  <c r="A1214" i="1" l="1"/>
  <c r="A1214" i="4" s="1"/>
  <c r="B1215" i="1"/>
  <c r="Y1214" i="1"/>
  <c r="Y1215" i="1" l="1"/>
  <c r="A1215" i="1"/>
  <c r="A1215" i="4" s="1"/>
  <c r="B1216" i="1"/>
  <c r="Y1216" i="1" l="1"/>
  <c r="B1217" i="1"/>
  <c r="A1216" i="1"/>
  <c r="A1216" i="4" s="1"/>
  <c r="B1218" i="1" l="1"/>
  <c r="A1217" i="1"/>
  <c r="A1217" i="4" s="1"/>
  <c r="Y1217" i="1"/>
  <c r="Y1218" i="1" l="1"/>
  <c r="B1219" i="1"/>
  <c r="A1218" i="1"/>
  <c r="A1218" i="4" s="1"/>
  <c r="A1219" i="1" l="1"/>
  <c r="A1219" i="4" s="1"/>
  <c r="B1220" i="1"/>
  <c r="Y1219" i="1"/>
  <c r="A1220" i="1" l="1"/>
  <c r="A1220" i="4" s="1"/>
  <c r="B1221" i="1"/>
  <c r="Y1220" i="1"/>
  <c r="Y1221" i="1" l="1"/>
  <c r="B1222" i="1"/>
  <c r="A1221" i="1"/>
  <c r="A1221" i="4" s="1"/>
  <c r="Y1222" i="1" l="1"/>
  <c r="B1223" i="1"/>
  <c r="A1222" i="1"/>
  <c r="A1222" i="4" s="1"/>
  <c r="A1223" i="1" l="1"/>
  <c r="A1223" i="4" s="1"/>
  <c r="B1224" i="1"/>
  <c r="Y1223" i="1"/>
  <c r="Y1224" i="1" l="1"/>
  <c r="A1224" i="1"/>
  <c r="A1224" i="4" s="1"/>
  <c r="B1225" i="1"/>
  <c r="B1226" i="1" l="1"/>
  <c r="Y1225" i="1"/>
  <c r="A1225" i="1"/>
  <c r="A1225" i="4" s="1"/>
  <c r="Y1226" i="1" l="1"/>
  <c r="B1227" i="1"/>
  <c r="A1226" i="1"/>
  <c r="A1226" i="4" s="1"/>
  <c r="A1227" i="1" l="1"/>
  <c r="A1227" i="4" s="1"/>
  <c r="Y1227" i="1"/>
  <c r="B1228" i="1"/>
  <c r="A1228" i="1" l="1"/>
  <c r="A1228" i="4" s="1"/>
  <c r="Y1228" i="1"/>
  <c r="B1229" i="1"/>
  <c r="Y1229" i="1" l="1"/>
  <c r="A1229" i="1"/>
  <c r="A1229" i="4" s="1"/>
  <c r="B1230" i="1"/>
  <c r="Y1230" i="1" l="1"/>
  <c r="A1230" i="1"/>
  <c r="A1230" i="4" s="1"/>
  <c r="B1231" i="1"/>
  <c r="A1231" i="1" l="1"/>
  <c r="A1231" i="4" s="1"/>
  <c r="Y1231" i="1"/>
  <c r="B1232" i="1"/>
  <c r="Y1232" i="1" l="1"/>
  <c r="B1233" i="1"/>
  <c r="A1232" i="1"/>
  <c r="A1232" i="4" s="1"/>
  <c r="A1233" i="1" l="1"/>
  <c r="A1233" i="4" s="1"/>
  <c r="B1234" i="1"/>
  <c r="Y1233" i="1"/>
  <c r="B1235" i="1" l="1"/>
  <c r="A1234" i="1"/>
  <c r="A1234" i="4" s="1"/>
  <c r="Y1234" i="1"/>
  <c r="A1235" i="1" l="1"/>
  <c r="A1235" i="4" s="1"/>
  <c r="Y1235" i="1"/>
  <c r="B1236" i="1"/>
  <c r="A1236" i="1" l="1"/>
  <c r="A1236" i="4" s="1"/>
  <c r="Y1236" i="1"/>
  <c r="B1237" i="1"/>
  <c r="A1237" i="1" l="1"/>
  <c r="A1237" i="4" s="1"/>
  <c r="Y1237" i="1"/>
  <c r="B1238" i="1"/>
  <c r="A1238" i="1" l="1"/>
  <c r="A1238" i="4" s="1"/>
  <c r="Y1238" i="1"/>
  <c r="B1239" i="1"/>
  <c r="Y1239" i="1" l="1"/>
  <c r="A1239" i="1"/>
  <c r="A1239" i="4" s="1"/>
  <c r="B1240" i="1"/>
  <c r="Y1240" i="1" l="1"/>
  <c r="A1240" i="1"/>
  <c r="A1240" i="4" s="1"/>
  <c r="B1241" i="1"/>
  <c r="A1241" i="1" l="1"/>
  <c r="A1241" i="4" s="1"/>
  <c r="Y1241" i="1"/>
  <c r="B1242" i="1"/>
  <c r="Z1297" i="1"/>
  <c r="B1243" i="1" l="1"/>
  <c r="A1242" i="1"/>
  <c r="A1242" i="4" s="1"/>
  <c r="Y1242" i="1"/>
  <c r="Z1298" i="1"/>
  <c r="P1297" i="1"/>
  <c r="Y1243" i="1" l="1"/>
  <c r="B1244" i="1"/>
  <c r="A1243" i="1"/>
  <c r="A1243" i="4" s="1"/>
  <c r="Z1299" i="1"/>
  <c r="P1299" i="1"/>
  <c r="P1298" i="1"/>
  <c r="A1244" i="1" l="1"/>
  <c r="A1244" i="4" s="1"/>
  <c r="B1245" i="1"/>
  <c r="Y1244" i="1"/>
  <c r="Z1300" i="1"/>
  <c r="A1245" i="1" l="1"/>
  <c r="A1245" i="4" s="1"/>
  <c r="B1246" i="1"/>
  <c r="Y1245" i="1"/>
  <c r="Z1301" i="1"/>
  <c r="P1301" i="1"/>
  <c r="P1300" i="1"/>
  <c r="A1246" i="1" l="1"/>
  <c r="A1246" i="4" s="1"/>
  <c r="Y1246" i="1"/>
  <c r="B1247" i="1"/>
  <c r="Z1302" i="1"/>
  <c r="P1302" i="1"/>
  <c r="Y1247" i="1" l="1"/>
  <c r="A1247" i="1"/>
  <c r="A1247" i="4" s="1"/>
  <c r="B1248" i="1"/>
  <c r="Z1303" i="1"/>
  <c r="Y1248" i="1" l="1"/>
  <c r="A1248" i="1"/>
  <c r="A1248" i="4" s="1"/>
  <c r="B1249" i="1"/>
  <c r="P1304" i="1"/>
  <c r="Z1304" i="1"/>
  <c r="P1303" i="1"/>
  <c r="B1250" i="1" l="1"/>
  <c r="Y1249" i="1"/>
  <c r="A1249" i="1"/>
  <c r="A1249" i="4" s="1"/>
  <c r="P1305" i="1"/>
  <c r="Z1305" i="1"/>
  <c r="Y1250" i="1" l="1"/>
  <c r="A1250" i="1"/>
  <c r="A1250" i="4" s="1"/>
  <c r="B1251" i="1"/>
  <c r="P1306" i="1"/>
  <c r="Z1306" i="1"/>
  <c r="Y1251" i="1" l="1"/>
  <c r="A1251" i="1"/>
  <c r="A1251" i="4" s="1"/>
  <c r="B1252" i="1"/>
  <c r="Z1307" i="1"/>
  <c r="Y1252" i="1" l="1"/>
  <c r="A1252" i="1"/>
  <c r="A1252" i="4" s="1"/>
  <c r="B1253" i="1"/>
  <c r="Z1308" i="1"/>
  <c r="P1307" i="1"/>
  <c r="A1253" i="1" l="1"/>
  <c r="A1253" i="4" s="1"/>
  <c r="B1254" i="1"/>
  <c r="Y1253" i="1"/>
  <c r="P1308" i="1"/>
  <c r="Z1309" i="1"/>
  <c r="A1254" i="1" l="1"/>
  <c r="A1254" i="4" s="1"/>
  <c r="B1255" i="1"/>
  <c r="Y1254" i="1"/>
  <c r="P1309" i="1"/>
  <c r="Z1310" i="1"/>
  <c r="Y1255" i="1" l="1"/>
  <c r="A1255" i="1"/>
  <c r="A1255" i="4" s="1"/>
  <c r="B1256" i="1"/>
  <c r="Z1311" i="1"/>
  <c r="P1310" i="1"/>
  <c r="Y1256" i="1" l="1"/>
  <c r="A1256" i="1"/>
  <c r="A1256" i="4" s="1"/>
  <c r="B1257" i="1"/>
  <c r="P1312" i="1"/>
  <c r="Z1312" i="1"/>
  <c r="P1311" i="1"/>
  <c r="A1257" i="1" l="1"/>
  <c r="A1257" i="4" s="1"/>
  <c r="Y1257" i="1"/>
  <c r="B1258" i="1"/>
  <c r="Z1313" i="1"/>
  <c r="A1258" i="1" l="1"/>
  <c r="A1258" i="4" s="1"/>
  <c r="Y1258" i="1"/>
  <c r="B1259" i="1"/>
  <c r="P1313" i="1"/>
  <c r="P1314" i="1"/>
  <c r="Z1314" i="1"/>
  <c r="Y1259" i="1" l="1"/>
  <c r="A1259" i="1"/>
  <c r="A1259" i="4" s="1"/>
  <c r="B1260" i="1"/>
  <c r="P1315" i="1"/>
  <c r="Z1315" i="1"/>
  <c r="A1260" i="1" l="1"/>
  <c r="A1260" i="4" s="1"/>
  <c r="B1261" i="1"/>
  <c r="Y1260" i="1"/>
  <c r="Z1316" i="1"/>
  <c r="P1316" i="1"/>
  <c r="A1261" i="1" l="1"/>
  <c r="A1261" i="4" s="1"/>
  <c r="B1262" i="1"/>
  <c r="Y1261" i="1"/>
  <c r="A1262" i="1" l="1"/>
  <c r="A1262" i="4" s="1"/>
  <c r="Y1262" i="1"/>
  <c r="B1263" i="1"/>
  <c r="A1263" i="1" l="1"/>
  <c r="A1263" i="4" s="1"/>
  <c r="Y1263" i="1"/>
  <c r="B1264" i="1"/>
  <c r="A1264" i="1" l="1"/>
  <c r="A1264" i="4" s="1"/>
  <c r="B1265" i="1"/>
  <c r="Y1264" i="1"/>
  <c r="Y1265" i="1" l="1"/>
  <c r="A1265" i="1"/>
  <c r="A1265" i="4" s="1"/>
  <c r="B1266" i="1"/>
  <c r="A1266" i="1" l="1"/>
  <c r="A1266" i="4" s="1"/>
  <c r="B1267" i="1"/>
  <c r="Y1266" i="1"/>
  <c r="A1267" i="1" l="1"/>
  <c r="A1267" i="4" s="1"/>
  <c r="Y1267" i="1"/>
  <c r="B1268" i="1"/>
  <c r="Y1268" i="1" l="1"/>
  <c r="A1268" i="1"/>
  <c r="A1268" i="4" s="1"/>
  <c r="B1269" i="1"/>
  <c r="Y1269" i="1" l="1"/>
  <c r="A1269" i="1"/>
  <c r="A1269" i="4" s="1"/>
  <c r="B1270" i="1"/>
  <c r="A1270" i="1" l="1"/>
  <c r="A1270" i="4" s="1"/>
  <c r="Y1270" i="1"/>
  <c r="B1271" i="1"/>
  <c r="A1271" i="1" l="1"/>
  <c r="A1271" i="4" s="1"/>
  <c r="Y1271" i="1"/>
  <c r="B1272" i="1"/>
  <c r="B1273" i="1" l="1"/>
  <c r="A1272" i="1"/>
  <c r="A1272" i="4" s="1"/>
  <c r="Y1272" i="1"/>
  <c r="Y1273" i="1" l="1"/>
  <c r="B1274" i="1"/>
  <c r="A1273" i="1"/>
  <c r="A1273" i="4" s="1"/>
  <c r="Y1274" i="1" l="1"/>
  <c r="B1275" i="1"/>
  <c r="A1274" i="1"/>
  <c r="A1274" i="4" s="1"/>
  <c r="A1275" i="1" l="1"/>
  <c r="A1275" i="4" s="1"/>
  <c r="Y1275" i="1"/>
  <c r="B1276" i="1"/>
  <c r="Z1331" i="1"/>
  <c r="Y1276" i="1" l="1"/>
  <c r="B1277" i="1"/>
  <c r="A1276" i="1"/>
  <c r="A1276" i="4" s="1"/>
  <c r="P1331" i="1"/>
  <c r="Z1332" i="1"/>
  <c r="A1277" i="1" l="1"/>
  <c r="A1277" i="4" s="1"/>
  <c r="Y1277" i="1"/>
  <c r="B1278" i="1"/>
  <c r="P1332" i="1"/>
  <c r="Z1333" i="1"/>
  <c r="P1333" i="1"/>
  <c r="B1279" i="1" l="1"/>
  <c r="A1278" i="1"/>
  <c r="A1278" i="4" s="1"/>
  <c r="Y1278" i="1"/>
  <c r="Z1334" i="1"/>
  <c r="Y1279" i="1" l="1"/>
  <c r="A1279" i="1"/>
  <c r="A1279" i="4" s="1"/>
  <c r="B1280" i="1"/>
  <c r="Z1335" i="1"/>
  <c r="P1335" i="1"/>
  <c r="P1334" i="1"/>
  <c r="A1280" i="1" l="1"/>
  <c r="A1280" i="4" s="1"/>
  <c r="B1281" i="1"/>
  <c r="Y1280" i="1"/>
  <c r="A1281" i="1" l="1"/>
  <c r="A1281" i="4" s="1"/>
  <c r="Y1281" i="1"/>
  <c r="B1282" i="1"/>
  <c r="A1282" i="1" l="1"/>
  <c r="A1282" i="4" s="1"/>
  <c r="Y1282" i="1"/>
  <c r="B1283" i="1"/>
  <c r="A1283" i="1" l="1"/>
  <c r="A1283" i="4" s="1"/>
  <c r="B1284" i="1"/>
  <c r="Y1283" i="1"/>
  <c r="Y1284" i="1" l="1"/>
  <c r="A1284" i="1"/>
  <c r="A1284" i="4" s="1"/>
  <c r="B1285" i="1"/>
  <c r="Y1285" i="1" l="1"/>
  <c r="A1285" i="1"/>
  <c r="A1285" i="4" s="1"/>
  <c r="B1286" i="1"/>
  <c r="B1287" i="1" l="1"/>
  <c r="A1286" i="1"/>
  <c r="A1286" i="4" s="1"/>
  <c r="Y1286" i="1"/>
  <c r="A1287" i="1" l="1"/>
  <c r="A1287" i="4" s="1"/>
  <c r="Y1287" i="1"/>
  <c r="B1288" i="1"/>
  <c r="Y1288" i="1" l="1"/>
  <c r="A1288" i="1"/>
  <c r="A1288" i="4" s="1"/>
  <c r="B1289" i="1"/>
  <c r="A1289" i="1" l="1"/>
  <c r="A1289" i="4" s="1"/>
  <c r="Y1289" i="1"/>
  <c r="B1290" i="1"/>
  <c r="A1290" i="1" l="1"/>
  <c r="A1290" i="4" s="1"/>
  <c r="Y1290" i="1"/>
  <c r="B1291" i="1"/>
  <c r="Y1291" i="1" l="1"/>
  <c r="A1291" i="1"/>
  <c r="A1291" i="4" s="1"/>
  <c r="B1292" i="1"/>
  <c r="A1292" i="1" l="1"/>
  <c r="A1292" i="4" s="1"/>
  <c r="B1293" i="1"/>
  <c r="Y1292" i="1"/>
  <c r="A1293" i="1" l="1"/>
  <c r="A1293" i="4" s="1"/>
  <c r="B1294" i="1"/>
  <c r="Y1293" i="1"/>
  <c r="A1294" i="1" l="1"/>
  <c r="A1294" i="4" s="1"/>
  <c r="Y1294" i="1"/>
  <c r="B1295" i="1"/>
  <c r="A1295" i="1" l="1"/>
  <c r="A1295" i="4" s="1"/>
  <c r="Y1295" i="1"/>
  <c r="B1296" i="1"/>
  <c r="A1296" i="1" l="1"/>
  <c r="A1296" i="4" s="1"/>
  <c r="Y1296" i="1"/>
  <c r="B1297" i="1"/>
  <c r="Y1297" i="1" l="1"/>
  <c r="B1298" i="1"/>
  <c r="A1297" i="1"/>
  <c r="A1297" i="4" s="1"/>
  <c r="Y1298" i="1" l="1"/>
  <c r="A1298" i="1"/>
  <c r="A1298" i="4" s="1"/>
  <c r="B1299" i="1"/>
  <c r="Y1299" i="1" l="1"/>
  <c r="A1299" i="1"/>
  <c r="A1299" i="4" s="1"/>
  <c r="B1300" i="1"/>
  <c r="A1300" i="1" l="1"/>
  <c r="A1300" i="4" s="1"/>
  <c r="Y1300" i="1"/>
  <c r="B1301" i="1"/>
  <c r="Y1301" i="1" l="1"/>
  <c r="A1301" i="1"/>
  <c r="A1301" i="4" s="1"/>
  <c r="B1302" i="1"/>
  <c r="Y1302" i="1" l="1"/>
  <c r="A1302" i="1"/>
  <c r="A1302" i="4" s="1"/>
  <c r="B1303" i="1"/>
  <c r="Y1303" i="1" l="1"/>
  <c r="A1303" i="1"/>
  <c r="A1303" i="4" s="1"/>
  <c r="B1304" i="1"/>
  <c r="A1304" i="1" l="1"/>
  <c r="A1304" i="4" s="1"/>
  <c r="Y1304" i="1"/>
  <c r="B1305" i="1"/>
  <c r="A1305" i="1" l="1"/>
  <c r="A1305" i="4" s="1"/>
  <c r="Y1305" i="1"/>
  <c r="B1306" i="1"/>
  <c r="Y1306" i="1" l="1"/>
  <c r="A1306" i="1"/>
  <c r="A1306" i="4" s="1"/>
  <c r="B1307" i="1"/>
  <c r="B1308" i="1" l="1"/>
  <c r="Y1307" i="1"/>
  <c r="A1307" i="1"/>
  <c r="A1307" i="4" s="1"/>
  <c r="A1308" i="1" l="1"/>
  <c r="A1308" i="4" s="1"/>
  <c r="Y1308" i="1"/>
  <c r="B1309" i="1"/>
  <c r="B1310" i="1" l="1"/>
  <c r="A1309" i="1"/>
  <c r="A1309" i="4" s="1"/>
  <c r="Y1309" i="1"/>
  <c r="B1311" i="1" l="1"/>
  <c r="A1310" i="1"/>
  <c r="A1310" i="4" s="1"/>
  <c r="Y1310" i="1"/>
  <c r="A1311" i="1" l="1"/>
  <c r="A1311" i="4" s="1"/>
  <c r="Y1311" i="1"/>
  <c r="B1312" i="1"/>
  <c r="A1312" i="1" l="1"/>
  <c r="A1312" i="4" s="1"/>
  <c r="Y1312" i="1"/>
  <c r="B1313" i="1"/>
  <c r="Y1313" i="1" l="1"/>
  <c r="A1313" i="1"/>
  <c r="A1313" i="4" s="1"/>
  <c r="B1314" i="1"/>
  <c r="Y1314" i="1" l="1"/>
  <c r="A1314" i="1"/>
  <c r="A1314" i="4" s="1"/>
  <c r="B1315" i="1"/>
  <c r="A1315" i="1" l="1"/>
  <c r="A1315" i="4" s="1"/>
  <c r="Y1315" i="1"/>
  <c r="B1316" i="1"/>
  <c r="Y1316" i="1" l="1"/>
  <c r="A1316" i="1"/>
  <c r="A1316" i="4" s="1"/>
  <c r="B1317" i="1"/>
  <c r="A1317" i="1" l="1"/>
  <c r="A1317" i="4" s="1"/>
  <c r="Y1317" i="1"/>
  <c r="B1318" i="1"/>
  <c r="A1318" i="1" l="1"/>
  <c r="A1318" i="4" s="1"/>
  <c r="Y1318" i="1"/>
  <c r="B1319" i="1"/>
  <c r="Y1319" i="1" l="1"/>
  <c r="B1320" i="1"/>
  <c r="A1319" i="1"/>
  <c r="A1319" i="4" s="1"/>
  <c r="Y1320" i="1" l="1"/>
  <c r="B1321" i="1"/>
  <c r="A1320" i="1"/>
  <c r="A1320" i="4" s="1"/>
  <c r="Y1321" i="1" l="1"/>
  <c r="B1322" i="1"/>
  <c r="A1321" i="1"/>
  <c r="A1321" i="4" s="1"/>
  <c r="Y1322" i="1" l="1"/>
  <c r="B1323" i="1"/>
  <c r="A1322" i="1"/>
  <c r="A1322" i="4" s="1"/>
  <c r="Y1323" i="1" l="1"/>
  <c r="B1324" i="1"/>
  <c r="A1323" i="1"/>
  <c r="A1323" i="4" s="1"/>
  <c r="A1324" i="1" l="1"/>
  <c r="A1324" i="4" s="1"/>
  <c r="B1325" i="1"/>
  <c r="Y1324" i="1"/>
  <c r="B1326" i="1" l="1"/>
  <c r="A1325" i="1"/>
  <c r="A1325" i="4" s="1"/>
  <c r="Y1325" i="1"/>
  <c r="A1326" i="1" l="1"/>
  <c r="A1326" i="4" s="1"/>
  <c r="B1327" i="1"/>
  <c r="Y1326" i="1"/>
  <c r="B1328" i="1" l="1"/>
  <c r="A1327" i="1"/>
  <c r="A1327" i="4" s="1"/>
  <c r="Y1327" i="1"/>
  <c r="A1328" i="1" l="1"/>
  <c r="A1328" i="4" s="1"/>
  <c r="Y1328" i="1"/>
  <c r="B1329" i="1"/>
  <c r="A1329" i="1" l="1"/>
  <c r="A1329" i="4" s="1"/>
  <c r="Y1329" i="1"/>
  <c r="B1330" i="1"/>
  <c r="Y1330" i="1" l="1"/>
  <c r="A1330" i="1"/>
  <c r="A1330" i="4" s="1"/>
  <c r="B1331" i="1"/>
  <c r="B1332" i="1" l="1"/>
  <c r="A1331" i="1"/>
  <c r="A1331" i="4" s="1"/>
  <c r="Y1331" i="1"/>
  <c r="A1332" i="1" l="1"/>
  <c r="A1332" i="4" s="1"/>
  <c r="B1333" i="1"/>
  <c r="Y1332" i="1"/>
  <c r="Y1333" i="1" l="1"/>
  <c r="B1334" i="1"/>
  <c r="A1333" i="1"/>
  <c r="A1333" i="4" s="1"/>
  <c r="B1335" i="1" l="1"/>
  <c r="A1334" i="1"/>
  <c r="A1334" i="4" s="1"/>
  <c r="Y1334" i="1"/>
  <c r="A1335" i="1" l="1"/>
  <c r="A1335" i="4" s="1"/>
  <c r="Y1335" i="1"/>
  <c r="B1336" i="1"/>
  <c r="A1336" i="1" l="1"/>
  <c r="A1336" i="4" s="1"/>
  <c r="B1337" i="1"/>
  <c r="Y1336" i="1"/>
  <c r="Y1337" i="1" l="1"/>
  <c r="B1338" i="1"/>
  <c r="A1337" i="1"/>
  <c r="A1337" i="4" s="1"/>
  <c r="Y1338" i="1" l="1"/>
  <c r="A1338" i="1"/>
  <c r="A1338" i="4" s="1"/>
  <c r="B1339" i="1"/>
  <c r="Y1339" i="1" l="1"/>
  <c r="A1339" i="1"/>
  <c r="A1339" i="4" s="1"/>
  <c r="B1340" i="1"/>
  <c r="B1341" i="1" l="1"/>
  <c r="A1340" i="1"/>
  <c r="A1340" i="4" s="1"/>
  <c r="Y1340" i="1"/>
  <c r="A1341" i="1" l="1"/>
  <c r="A1341" i="4" s="1"/>
  <c r="Y1341" i="1"/>
  <c r="B1342" i="1"/>
  <c r="Y1342" i="1" l="1"/>
  <c r="A1342" i="1"/>
  <c r="A1342" i="4" s="1"/>
  <c r="B1343" i="1"/>
  <c r="A1343" i="1" l="1"/>
  <c r="A1343" i="4" s="1"/>
  <c r="B1344" i="1"/>
  <c r="Y1343" i="1"/>
  <c r="A1344" i="1" l="1"/>
  <c r="A1344" i="4" s="1"/>
  <c r="B1345" i="1"/>
  <c r="Y1344" i="1"/>
  <c r="B1346" i="1" l="1"/>
  <c r="A1345" i="1"/>
  <c r="A1345" i="4" s="1"/>
  <c r="Y1345" i="1"/>
  <c r="A1346" i="1" l="1"/>
  <c r="A1346" i="4" s="1"/>
  <c r="Y1346" i="1"/>
  <c r="B1347" i="1"/>
  <c r="Y1347" i="1" l="1"/>
  <c r="A1347" i="1"/>
  <c r="A1347" i="4" s="1"/>
  <c r="B1348" i="1"/>
  <c r="Y1348" i="1" l="1"/>
  <c r="A1348" i="1"/>
  <c r="A1348" i="4" s="1"/>
  <c r="B1349" i="1"/>
  <c r="Y1349" i="1" l="1"/>
  <c r="A1349" i="1"/>
  <c r="A1349" i="4" s="1"/>
  <c r="B1350" i="1"/>
  <c r="A1350" i="1" l="1"/>
  <c r="A1350" i="4" s="1"/>
  <c r="B1351" i="1"/>
  <c r="Y1350" i="1"/>
  <c r="Y1351" i="1" l="1"/>
  <c r="A1351" i="1"/>
  <c r="A1351" i="4" s="1"/>
  <c r="B1352" i="1"/>
  <c r="Y1352" i="1" l="1"/>
  <c r="A1352" i="1"/>
  <c r="A1352" i="4" s="1"/>
  <c r="B1353" i="1"/>
  <c r="A1353" i="1" l="1"/>
  <c r="A1353" i="4" s="1"/>
  <c r="Y1353" i="1"/>
  <c r="B1354" i="1"/>
  <c r="Y1354" i="1" l="1"/>
  <c r="A1354" i="1"/>
  <c r="A1354" i="4" s="1"/>
  <c r="B1355" i="1"/>
  <c r="A1355" i="1" l="1"/>
  <c r="A1355" i="4" s="1"/>
  <c r="B1356" i="1"/>
  <c r="Y1355" i="1"/>
  <c r="Y1356" i="1" l="1"/>
  <c r="A1356" i="1"/>
  <c r="A1356" i="4" s="1"/>
  <c r="B1357" i="1"/>
  <c r="A1357" i="1" l="1"/>
  <c r="A1357" i="4" s="1"/>
  <c r="Y1357" i="1"/>
  <c r="B1358" i="1"/>
  <c r="A1358" i="1" l="1"/>
  <c r="A1358" i="4" s="1"/>
  <c r="Y1358" i="1"/>
  <c r="B1359" i="1"/>
  <c r="A1359" i="1" l="1"/>
  <c r="A1359" i="4" s="1"/>
  <c r="B1360" i="1"/>
  <c r="Y1359" i="1"/>
  <c r="Y1360" i="1" l="1"/>
  <c r="A1360" i="1"/>
  <c r="A1360" i="4" s="1"/>
  <c r="B1361" i="1"/>
  <c r="A1361" i="1" l="1"/>
  <c r="A1361" i="4" s="1"/>
  <c r="B1362" i="1"/>
  <c r="Y1361" i="1"/>
  <c r="A1362" i="1" l="1"/>
  <c r="A1362" i="4" s="1"/>
  <c r="B1363" i="1"/>
  <c r="Y1362" i="1"/>
  <c r="B1364" i="1" l="1"/>
  <c r="A1363" i="1"/>
  <c r="A1363" i="4" s="1"/>
  <c r="Y1363" i="1"/>
  <c r="A1364" i="1" l="1"/>
  <c r="A1364" i="4" s="1"/>
  <c r="Y1364" i="1"/>
  <c r="B1365" i="1"/>
  <c r="Z1420" i="1"/>
  <c r="P1420" i="1"/>
  <c r="A1365" i="1" l="1"/>
  <c r="A1365" i="4" s="1"/>
  <c r="Y1365" i="1"/>
  <c r="B1366" i="1"/>
  <c r="Z1421" i="1"/>
  <c r="P1421" i="1"/>
  <c r="Y1366" i="1" l="1"/>
  <c r="A1366" i="1"/>
  <c r="A1366" i="4" s="1"/>
  <c r="B1367" i="1"/>
  <c r="Z1422" i="1"/>
  <c r="Y1367" i="1" l="1"/>
  <c r="A1367" i="1"/>
  <c r="A1367" i="4" s="1"/>
  <c r="B1368" i="1"/>
  <c r="P1422" i="1"/>
  <c r="Z1423" i="1"/>
  <c r="A1368" i="1" l="1"/>
  <c r="A1368" i="4" s="1"/>
  <c r="Y1368" i="1"/>
  <c r="B1369" i="1"/>
  <c r="Z1424" i="1"/>
  <c r="P1424" i="1"/>
  <c r="P1423" i="1"/>
  <c r="A1369" i="1" l="1"/>
  <c r="A1369" i="4" s="1"/>
  <c r="Y1369" i="1"/>
  <c r="B1370" i="1"/>
  <c r="Z1425" i="1"/>
  <c r="P1425" i="1"/>
  <c r="Y1370" i="1" l="1"/>
  <c r="A1370" i="1"/>
  <c r="A1370" i="4" s="1"/>
  <c r="B1371" i="1"/>
  <c r="Z1426" i="1"/>
  <c r="Y1371" i="1" l="1"/>
  <c r="B1372" i="1"/>
  <c r="A1371" i="1"/>
  <c r="A1371" i="4" s="1"/>
  <c r="P1426" i="1"/>
  <c r="Z1427" i="1"/>
  <c r="P1427" i="1"/>
  <c r="B1373" i="1" l="1"/>
  <c r="A1372" i="1"/>
  <c r="A1372" i="4" s="1"/>
  <c r="Y1372" i="1"/>
  <c r="Z1428" i="1"/>
  <c r="Y1373" i="1" l="1"/>
  <c r="B1374" i="1"/>
  <c r="A1373" i="1"/>
  <c r="A1373" i="4" s="1"/>
  <c r="Z1429" i="1"/>
  <c r="P1429" i="1"/>
  <c r="P1428" i="1"/>
  <c r="A1374" i="1" l="1"/>
  <c r="A1374" i="4" s="1"/>
  <c r="Y1374" i="1"/>
  <c r="B1375" i="1"/>
  <c r="A1375" i="1" l="1"/>
  <c r="A1375" i="4" s="1"/>
  <c r="B1376" i="1"/>
  <c r="Y1375" i="1"/>
  <c r="A1376" i="1" l="1"/>
  <c r="A1376" i="4" s="1"/>
  <c r="B1377" i="1"/>
  <c r="Y1376" i="1"/>
  <c r="B1378" i="1" l="1"/>
  <c r="A1377" i="1"/>
  <c r="A1377" i="4" s="1"/>
  <c r="Y1377" i="1"/>
  <c r="A1378" i="1" l="1"/>
  <c r="A1378" i="4" s="1"/>
  <c r="Y1378" i="1"/>
  <c r="B1379" i="1"/>
  <c r="A1379" i="1" l="1"/>
  <c r="A1379" i="4" s="1"/>
  <c r="Y1379" i="1"/>
  <c r="B1380" i="1"/>
  <c r="Y1380" i="1" l="1"/>
  <c r="B1381" i="1"/>
  <c r="A1380" i="1"/>
  <c r="A1380" i="4" s="1"/>
  <c r="A1381" i="1" l="1"/>
  <c r="A1381" i="4" s="1"/>
  <c r="Y1381" i="1"/>
  <c r="B1382" i="1"/>
  <c r="A1382" i="1" l="1"/>
  <c r="A1382" i="4" s="1"/>
  <c r="Y1382" i="1"/>
  <c r="B1383" i="1"/>
  <c r="Y1383" i="1" l="1"/>
  <c r="A1383" i="1"/>
  <c r="A1383" i="4" s="1"/>
  <c r="B1384" i="1"/>
  <c r="Y1384" i="1" l="1"/>
  <c r="A1384" i="1"/>
  <c r="A1384" i="4" s="1"/>
  <c r="B1385" i="1"/>
  <c r="A1385" i="1" l="1"/>
  <c r="A1385" i="4" s="1"/>
  <c r="Y1385" i="1"/>
  <c r="B1386" i="1"/>
  <c r="Y1386" i="1" l="1"/>
  <c r="A1386" i="1"/>
  <c r="A1386" i="4" s="1"/>
  <c r="B1387" i="1"/>
  <c r="B1388" i="1" l="1"/>
  <c r="A1387" i="1"/>
  <c r="A1387" i="4" s="1"/>
  <c r="Y1387" i="1"/>
  <c r="A1388" i="1" l="1"/>
  <c r="A1388" i="4" s="1"/>
  <c r="Y1388" i="1"/>
  <c r="B1389" i="1"/>
  <c r="Y1389" i="1" l="1"/>
  <c r="A1389" i="1"/>
  <c r="A1389" i="4" s="1"/>
  <c r="B1390" i="1"/>
  <c r="Y1390" i="1" l="1"/>
  <c r="B1391" i="1"/>
  <c r="A1390" i="1"/>
  <c r="A1390" i="4" s="1"/>
  <c r="A1391" i="1" l="1"/>
  <c r="A1391" i="4" s="1"/>
  <c r="Y1391" i="1"/>
  <c r="B1392" i="1"/>
  <c r="A1392" i="1" l="1"/>
  <c r="A1392" i="4" s="1"/>
  <c r="B1393" i="1"/>
  <c r="Y1392" i="1"/>
  <c r="A1393" i="1" l="1"/>
  <c r="A1393" i="4" s="1"/>
  <c r="Y1393" i="1"/>
  <c r="B1394" i="1"/>
  <c r="A1394" i="1" l="1"/>
  <c r="A1394" i="4" s="1"/>
  <c r="B1395" i="1"/>
  <c r="Y1394" i="1"/>
  <c r="A1395" i="1" l="1"/>
  <c r="A1395" i="4" s="1"/>
  <c r="Y1395" i="1"/>
  <c r="B1396" i="1"/>
  <c r="A1396" i="1" l="1"/>
  <c r="A1396" i="4" s="1"/>
  <c r="Y1396" i="1"/>
  <c r="B1397" i="1"/>
  <c r="B1398" i="1" l="1"/>
  <c r="A1397" i="1"/>
  <c r="A1397" i="4" s="1"/>
  <c r="Y1397" i="1"/>
  <c r="A1398" i="1" l="1"/>
  <c r="A1398" i="4" s="1"/>
  <c r="Y1398" i="1"/>
  <c r="B1399" i="1"/>
  <c r="A1399" i="1" l="1"/>
  <c r="A1399" i="4" s="1"/>
  <c r="Y1399" i="1"/>
  <c r="B1400" i="1"/>
  <c r="A1400" i="1" l="1"/>
  <c r="A1400" i="4" s="1"/>
  <c r="B1401" i="1"/>
  <c r="Y1400" i="1"/>
  <c r="A1401" i="1" l="1"/>
  <c r="A1401" i="4" s="1"/>
  <c r="Y1401" i="1"/>
  <c r="B1402" i="1"/>
  <c r="A1402" i="1" l="1"/>
  <c r="A1402" i="4" s="1"/>
  <c r="Y1402" i="1"/>
  <c r="B1403" i="1"/>
  <c r="B1404" i="1" l="1"/>
  <c r="A1403" i="1"/>
  <c r="A1403" i="4" s="1"/>
  <c r="Y1403" i="1"/>
  <c r="A1404" i="1" l="1"/>
  <c r="A1404" i="4" s="1"/>
  <c r="B1405" i="1"/>
  <c r="Y1404" i="1"/>
  <c r="Y1405" i="1" l="1"/>
  <c r="A1405" i="1"/>
  <c r="A1405" i="4" s="1"/>
  <c r="B1406" i="1"/>
  <c r="A1406" i="1" l="1"/>
  <c r="A1406" i="4" s="1"/>
  <c r="B1407" i="1"/>
  <c r="Y1406" i="1"/>
  <c r="Y1407" i="1" l="1"/>
  <c r="A1407" i="1"/>
  <c r="A1407" i="4" s="1"/>
  <c r="B1408" i="1"/>
  <c r="A1408" i="4" l="1"/>
  <c r="Y1408" i="1"/>
  <c r="B1409" i="1"/>
  <c r="B1410" i="1" l="1"/>
  <c r="Y1409" i="1"/>
  <c r="A1409" i="1"/>
  <c r="A1409" i="4" s="1"/>
  <c r="A1410" i="1" l="1"/>
  <c r="A1410" i="4" s="1"/>
  <c r="Y1410" i="1"/>
  <c r="B1411" i="1"/>
  <c r="A1411" i="1" l="1"/>
  <c r="A1411" i="4" s="1"/>
  <c r="B1412" i="1"/>
  <c r="Y1411" i="1"/>
  <c r="A1412" i="1" l="1"/>
  <c r="A1412" i="4" s="1"/>
  <c r="Y1412" i="1"/>
  <c r="B1413" i="1"/>
  <c r="A1413" i="1" l="1"/>
  <c r="A1413" i="4" s="1"/>
  <c r="B1414" i="1"/>
  <c r="Y1413" i="1"/>
  <c r="A1414" i="1" l="1"/>
  <c r="A1414" i="4" s="1"/>
  <c r="Y1414" i="1"/>
  <c r="B1415" i="1"/>
  <c r="B1416" i="1" l="1"/>
  <c r="A1415" i="1"/>
  <c r="A1415" i="4" s="1"/>
  <c r="Y1415" i="1"/>
  <c r="A1416" i="1" l="1"/>
  <c r="A1416" i="4" s="1"/>
  <c r="Y1416" i="1"/>
  <c r="B1417" i="1"/>
  <c r="A1417" i="1" l="1"/>
  <c r="A1417" i="4" s="1"/>
  <c r="B1418" i="1"/>
  <c r="Y1417" i="1"/>
  <c r="Y1418" i="1" l="1"/>
  <c r="A1418" i="1"/>
  <c r="A1418" i="4" s="1"/>
  <c r="B1419" i="1"/>
  <c r="A1419" i="1" l="1"/>
  <c r="A1419" i="4" s="1"/>
  <c r="Y1419" i="1"/>
  <c r="B1420" i="1"/>
  <c r="A1420" i="1" l="1"/>
  <c r="A1420" i="4" s="1"/>
  <c r="Y1420" i="1"/>
  <c r="B1421" i="1"/>
  <c r="Y1421" i="1" l="1"/>
  <c r="A1421" i="1"/>
  <c r="A1421" i="4" s="1"/>
  <c r="B1422" i="1"/>
  <c r="Y1422" i="1" l="1"/>
  <c r="A1422" i="1"/>
  <c r="A1422" i="4" s="1"/>
  <c r="B1423" i="1"/>
  <c r="A1423" i="1" l="1"/>
  <c r="A1423" i="4" s="1"/>
  <c r="Y1423" i="1"/>
  <c r="B1424" i="1"/>
  <c r="A1424" i="1" l="1"/>
  <c r="A1424" i="4" s="1"/>
  <c r="Y1424" i="1"/>
  <c r="B1425" i="1"/>
  <c r="Y1425" i="1" l="1"/>
  <c r="B1426" i="1"/>
  <c r="A1425" i="1"/>
  <c r="A1425" i="4" s="1"/>
  <c r="Y1426" i="1" l="1"/>
  <c r="A1426" i="1"/>
  <c r="A1426" i="4" s="1"/>
  <c r="B1427" i="1"/>
  <c r="A1427" i="1" l="1"/>
  <c r="A1427" i="4" s="1"/>
  <c r="Y1427" i="1"/>
  <c r="B1428" i="1"/>
  <c r="A1428" i="1" l="1"/>
  <c r="A1428" i="4" s="1"/>
  <c r="B1429" i="1"/>
  <c r="Y1428" i="1"/>
  <c r="B1430" i="1" l="1"/>
  <c r="Y1429" i="1"/>
  <c r="A1429" i="1"/>
  <c r="A1429" i="4" s="1"/>
  <c r="A1430" i="1" l="1"/>
  <c r="A1430" i="4" s="1"/>
  <c r="Y1430" i="1"/>
  <c r="B1431" i="1"/>
  <c r="B1432" i="1" l="1"/>
  <c r="A1431" i="1"/>
  <c r="A1431" i="4" s="1"/>
  <c r="Y1431" i="1"/>
  <c r="Y1432" i="1" l="1"/>
  <c r="B1433" i="1"/>
  <c r="A1432" i="1"/>
  <c r="A1432" i="4" s="1"/>
  <c r="Y1433" i="1" l="1"/>
  <c r="A1433" i="1"/>
  <c r="A1433" i="4" s="1"/>
  <c r="B1434" i="1"/>
  <c r="B1435" i="1" l="1"/>
  <c r="Y1434" i="1"/>
  <c r="A1434" i="1"/>
  <c r="A1434" i="4" s="1"/>
  <c r="A1435" i="1" l="1"/>
  <c r="A1435" i="4" s="1"/>
  <c r="Y1435" i="1"/>
  <c r="B1436" i="1"/>
  <c r="Y1436" i="1" l="1"/>
  <c r="A1436" i="1"/>
  <c r="A1436" i="4" s="1"/>
  <c r="B1437" i="1"/>
  <c r="A1437" i="1" l="1"/>
  <c r="A1437" i="4" s="1"/>
  <c r="Y1437" i="1"/>
  <c r="B1438" i="1"/>
  <c r="Y1438" i="1" l="1"/>
  <c r="B1439" i="1"/>
  <c r="A1438" i="1"/>
  <c r="A1438" i="4" s="1"/>
  <c r="Y1439" i="1" l="1"/>
  <c r="B1440" i="1"/>
  <c r="A1439" i="1"/>
  <c r="A1439" i="4" s="1"/>
  <c r="A1440" i="1" l="1"/>
  <c r="A1440" i="4" s="1"/>
  <c r="Y1440" i="1"/>
  <c r="B1441" i="1"/>
  <c r="B1442" i="1" l="1"/>
  <c r="Y1441" i="1"/>
  <c r="A1441" i="1"/>
  <c r="A1441" i="4" s="1"/>
  <c r="A1442" i="1" l="1"/>
  <c r="A1442" i="4" s="1"/>
  <c r="B1443" i="1"/>
  <c r="Y1442" i="1"/>
  <c r="Y1443" i="1" l="1"/>
  <c r="A1443" i="1"/>
  <c r="A1443" i="4" s="1"/>
  <c r="B1444" i="1"/>
  <c r="A1444" i="1" l="1"/>
  <c r="A1444" i="4" s="1"/>
  <c r="B1445" i="1"/>
  <c r="Y1444" i="1"/>
  <c r="A1445" i="1" l="1"/>
  <c r="A1445" i="4" s="1"/>
  <c r="Y1445" i="1"/>
  <c r="B1446" i="1"/>
  <c r="Y1446" i="1" l="1"/>
  <c r="A1446" i="1"/>
  <c r="A1446" i="4" s="1"/>
  <c r="B1447" i="1"/>
  <c r="A1447" i="1" l="1"/>
  <c r="A1447" i="4" s="1"/>
  <c r="Y1447" i="1"/>
  <c r="B1448" i="1"/>
  <c r="Y1448" i="1" l="1"/>
  <c r="A1448" i="1"/>
  <c r="A1448" i="4" s="1"/>
  <c r="B1449" i="1"/>
  <c r="A1449" i="1" l="1"/>
  <c r="A1449" i="4" s="1"/>
  <c r="Y1449" i="1"/>
  <c r="B1450" i="1"/>
  <c r="Y1450" i="1" l="1"/>
  <c r="A1450" i="1"/>
  <c r="A1450" i="4" s="1"/>
  <c r="B1451" i="1"/>
  <c r="Y1451" i="1" l="1"/>
  <c r="B1452" i="1"/>
  <c r="A1451" i="1"/>
  <c r="A1451" i="4" s="1"/>
  <c r="A1452" i="1" l="1"/>
  <c r="A1452" i="4" s="1"/>
  <c r="B1453" i="1"/>
  <c r="Y1452" i="1"/>
  <c r="Y1453" i="1" l="1"/>
  <c r="A1453" i="1"/>
  <c r="A1453" i="4" s="1"/>
  <c r="B1454" i="1"/>
  <c r="Y1454" i="1" l="1"/>
  <c r="A1454" i="1"/>
  <c r="A1454" i="4" s="1"/>
  <c r="B1455" i="1"/>
  <c r="A1455" i="1" l="1"/>
  <c r="A1455" i="4" s="1"/>
  <c r="B1456" i="1"/>
  <c r="Y1455" i="1"/>
  <c r="A1456" i="1" l="1"/>
  <c r="A1456" i="4" s="1"/>
  <c r="Y1456" i="1"/>
  <c r="B1457" i="1"/>
  <c r="B1458" i="1" l="1"/>
  <c r="A1457" i="1"/>
  <c r="A1457" i="4" s="1"/>
  <c r="Y1457" i="1"/>
  <c r="A1458" i="1" l="1"/>
  <c r="A1458" i="4" s="1"/>
  <c r="Y1458" i="1"/>
  <c r="B1459" i="1"/>
  <c r="B1460" i="1" l="1"/>
  <c r="A1459" i="1"/>
  <c r="A1459" i="4" s="1"/>
  <c r="Y1459" i="1"/>
  <c r="Y1460" i="1" l="1"/>
  <c r="A1460" i="1"/>
  <c r="A1460" i="4" s="1"/>
  <c r="B1461" i="1"/>
  <c r="Y1461" i="1" l="1"/>
  <c r="B1462" i="1"/>
  <c r="A1461" i="1"/>
  <c r="A1461" i="4" s="1"/>
  <c r="Y1462" i="1" l="1"/>
  <c r="A1462" i="1"/>
  <c r="A1462" i="4" s="1"/>
  <c r="B1463" i="1"/>
  <c r="A1463" i="1" l="1"/>
  <c r="A1463" i="4" s="1"/>
  <c r="B1464" i="1"/>
  <c r="Y1463" i="1"/>
  <c r="Y1464" i="1" l="1"/>
  <c r="A1464" i="1"/>
  <c r="A1464" i="4" s="1"/>
  <c r="B1465" i="1"/>
  <c r="A1465" i="1" l="1"/>
  <c r="A1465" i="4" s="1"/>
  <c r="B1466" i="1"/>
  <c r="Y1465" i="1"/>
  <c r="A1466" i="1" l="1"/>
  <c r="A1466" i="4" s="1"/>
  <c r="B1467" i="1"/>
  <c r="Y1466" i="1"/>
  <c r="Y1467" i="1" l="1"/>
  <c r="B1468" i="1"/>
  <c r="A1467" i="1"/>
  <c r="A1467" i="4" s="1"/>
  <c r="B1469" i="1" l="1"/>
  <c r="A1468" i="1"/>
  <c r="A1468" i="4" s="1"/>
  <c r="Y1468" i="1"/>
  <c r="A1469" i="1" l="1"/>
  <c r="A1469" i="4" s="1"/>
  <c r="Y1469" i="1"/>
  <c r="B1470" i="1"/>
  <c r="A1470" i="1" l="1"/>
  <c r="A1470" i="4" s="1"/>
  <c r="Y1470" i="1"/>
  <c r="B1471" i="1"/>
  <c r="Y1471" i="1" l="1"/>
  <c r="A1471" i="1"/>
  <c r="A1471" i="4" s="1"/>
  <c r="B1472" i="1"/>
  <c r="A1472" i="1" l="1"/>
  <c r="A1472" i="4" s="1"/>
  <c r="Y1472" i="1"/>
  <c r="B1473" i="1"/>
  <c r="A1473" i="1" l="1"/>
  <c r="A1473" i="4" s="1"/>
  <c r="Y1473" i="1"/>
  <c r="B1474" i="1"/>
  <c r="A1474" i="1" l="1"/>
  <c r="A1474" i="4" s="1"/>
  <c r="Y1474" i="1"/>
  <c r="B1475" i="1"/>
  <c r="A1475" i="1" l="1"/>
  <c r="A1475" i="4" s="1"/>
  <c r="Y1475" i="1"/>
  <c r="B1476" i="1"/>
  <c r="A1476" i="1" l="1"/>
  <c r="A1476" i="4" s="1"/>
  <c r="Y1476" i="1"/>
  <c r="B1477" i="1"/>
  <c r="Y1477" i="1" l="1"/>
  <c r="B1478" i="1"/>
  <c r="A1477" i="1"/>
  <c r="A1477" i="4" s="1"/>
  <c r="A1478" i="1" l="1"/>
  <c r="A1478" i="4" s="1"/>
  <c r="B1479" i="1"/>
  <c r="Y1478" i="1"/>
  <c r="Y1479" i="1" l="1"/>
  <c r="A1479" i="1"/>
  <c r="A1479" i="4" s="1"/>
  <c r="B1480" i="1"/>
  <c r="A1480" i="1" l="1"/>
  <c r="A1480" i="4" s="1"/>
  <c r="B1481" i="1"/>
  <c r="Y1480" i="1"/>
  <c r="A1481" i="1" l="1"/>
  <c r="A1481" i="4" s="1"/>
  <c r="B1482" i="1"/>
  <c r="Y1481" i="1"/>
  <c r="B1483" i="1" l="1"/>
  <c r="A1482" i="1"/>
  <c r="A1482" i="4" s="1"/>
  <c r="Y1482" i="1"/>
  <c r="E1483" i="1" l="1"/>
  <c r="F1483" i="1" s="1"/>
  <c r="P1483" i="1" s="1"/>
  <c r="Y1483" i="1"/>
  <c r="A1483" i="1"/>
  <c r="A1483" i="4" s="1"/>
  <c r="M1483" i="1"/>
  <c r="Z1483" i="1" s="1"/>
  <c r="B1484" i="1"/>
  <c r="Y1484" i="1" l="1"/>
  <c r="A1484" i="1"/>
  <c r="A1484" i="4" s="1"/>
  <c r="B1485" i="1"/>
  <c r="B1486" i="1" l="1"/>
  <c r="A1485" i="1"/>
  <c r="A1485" i="4" s="1"/>
  <c r="Y1485" i="1"/>
  <c r="A1486" i="1" l="1"/>
  <c r="A1486" i="4" s="1"/>
  <c r="Y1486" i="1"/>
  <c r="B1487" i="1"/>
  <c r="A1487" i="1" l="1"/>
  <c r="A1487" i="4" s="1"/>
  <c r="B1488" i="1"/>
  <c r="Y1487" i="1"/>
  <c r="Y1488" i="1" l="1"/>
  <c r="B1489" i="1"/>
  <c r="A1488" i="1"/>
  <c r="A1488" i="4" s="1"/>
  <c r="B1490" i="1" l="1"/>
  <c r="A1489" i="1"/>
  <c r="A1489" i="4" s="1"/>
  <c r="Y1489" i="1"/>
  <c r="Y1490" i="1" l="1"/>
  <c r="A1490" i="1"/>
  <c r="A1490" i="4" s="1"/>
  <c r="B1491" i="1"/>
  <c r="Y1491" i="1" l="1"/>
  <c r="B1492" i="1"/>
  <c r="A1491" i="1"/>
  <c r="A1491" i="4" s="1"/>
  <c r="B1493" i="1" l="1"/>
  <c r="A1492" i="1"/>
  <c r="A1492" i="4" s="1"/>
  <c r="Y1492" i="1"/>
  <c r="Y1493" i="1" l="1"/>
  <c r="B1494" i="1"/>
  <c r="A1493" i="1"/>
  <c r="A1493" i="4" s="1"/>
  <c r="A1494" i="1" l="1"/>
  <c r="A1494" i="4" s="1"/>
  <c r="B1495" i="1"/>
  <c r="Y1494" i="1"/>
  <c r="B1496" i="1" l="1"/>
  <c r="A1495" i="1"/>
  <c r="A1495" i="4" s="1"/>
  <c r="Y1495" i="1"/>
  <c r="A1496" i="1" l="1"/>
  <c r="A1496" i="4" s="1"/>
  <c r="B1497" i="1"/>
  <c r="Y1496" i="1"/>
  <c r="Y1497" i="1" l="1"/>
  <c r="A1497" i="1"/>
  <c r="A1497" i="4" s="1"/>
  <c r="B1498" i="1"/>
  <c r="B1499" i="1" l="1"/>
  <c r="Y1498" i="1"/>
  <c r="A1498" i="1"/>
  <c r="A1498" i="4" s="1"/>
  <c r="M1499" i="1" l="1"/>
  <c r="Z1499" i="1" s="1"/>
  <c r="F1499" i="1"/>
  <c r="Y1499" i="1"/>
  <c r="A1499" i="1"/>
  <c r="A1499" i="4" s="1"/>
  <c r="E1499" i="1"/>
  <c r="P1499" i="1" s="1"/>
  <c r="B1500" i="1"/>
  <c r="A1500" i="1" l="1"/>
  <c r="A1500" i="4" s="1"/>
  <c r="Y1500" i="1"/>
  <c r="B1501" i="1"/>
  <c r="A1501" i="1" l="1"/>
  <c r="A1501" i="4" s="1"/>
  <c r="Y1501" i="1"/>
  <c r="B1502" i="1"/>
  <c r="A1502" i="1" l="1"/>
  <c r="A1502" i="4" s="1"/>
  <c r="Y1502" i="1"/>
  <c r="B1503" i="1"/>
  <c r="A1503" i="1" l="1"/>
  <c r="A1503" i="4" s="1"/>
  <c r="B1504" i="1"/>
  <c r="Y1503" i="1"/>
  <c r="Y1504" i="1" l="1"/>
  <c r="B1505" i="1"/>
  <c r="A1504" i="1"/>
  <c r="A1504" i="4" s="1"/>
  <c r="Y1505" i="1" l="1"/>
  <c r="A1505" i="1"/>
  <c r="A1505" i="4" s="1"/>
  <c r="B1506" i="1"/>
  <c r="A1506" i="1" l="1"/>
  <c r="A1506" i="4" s="1"/>
  <c r="Y1506" i="1"/>
  <c r="B1507" i="1"/>
  <c r="Y1507" i="1" l="1"/>
  <c r="A1507" i="1"/>
  <c r="A1507" i="4" s="1"/>
  <c r="B1508" i="1"/>
  <c r="A1508" i="1" l="1"/>
  <c r="A1508" i="4" s="1"/>
  <c r="B1509" i="1"/>
  <c r="Y1508" i="1"/>
  <c r="A1509" i="1" l="1"/>
  <c r="A1509" i="4" s="1"/>
  <c r="Y1509" i="1"/>
  <c r="B1510" i="1"/>
  <c r="Y1510" i="1" l="1"/>
  <c r="B1511" i="1"/>
  <c r="A1510" i="1"/>
  <c r="A1510" i="4" s="1"/>
  <c r="A1511" i="1" l="1"/>
  <c r="A1511" i="4" s="1"/>
  <c r="B1512" i="1"/>
  <c r="Y1511" i="1"/>
  <c r="Y1512" i="1" l="1"/>
  <c r="B1513" i="1"/>
  <c r="A1512" i="1"/>
  <c r="A1512" i="4" s="1"/>
  <c r="A1513" i="1" l="1"/>
  <c r="A1513" i="4" s="1"/>
  <c r="Y1513" i="1"/>
  <c r="B1514" i="1"/>
  <c r="Y1514" i="1" l="1"/>
  <c r="B1515" i="1"/>
  <c r="A1514" i="1"/>
  <c r="A1514" i="4" s="1"/>
  <c r="B1516" i="1" l="1"/>
  <c r="A1515" i="1"/>
  <c r="A1515" i="4" s="1"/>
  <c r="Y1515" i="1"/>
  <c r="A1516" i="1" l="1"/>
  <c r="A1516" i="4" s="1"/>
  <c r="B1517" i="1"/>
  <c r="Y1516" i="1"/>
  <c r="A1517" i="1" l="1"/>
  <c r="A1517" i="4" s="1"/>
  <c r="Y1517" i="1"/>
  <c r="B1518" i="1"/>
  <c r="A1518" i="1" l="1"/>
  <c r="A1518" i="4" s="1"/>
  <c r="Y1518" i="1"/>
  <c r="B1519" i="1"/>
  <c r="A1519" i="1" l="1"/>
  <c r="A1519" i="4" s="1"/>
  <c r="B1520" i="1"/>
  <c r="Y1519" i="1"/>
  <c r="A1520" i="1" l="1"/>
  <c r="A1520" i="4" s="1"/>
  <c r="Y1520" i="1"/>
  <c r="B1521" i="1"/>
  <c r="Y1521" i="1" l="1"/>
  <c r="A1521" i="1"/>
  <c r="A1521" i="4" s="1"/>
  <c r="B1522" i="1"/>
  <c r="Y1522" i="1" l="1"/>
  <c r="A1522" i="1"/>
  <c r="A1522" i="4" s="1"/>
  <c r="B1523" i="1"/>
  <c r="Y1523" i="1" l="1"/>
  <c r="A1523" i="1"/>
  <c r="A1523" i="4" s="1"/>
  <c r="B1524" i="1"/>
  <c r="B1525" i="1" l="1"/>
  <c r="Y1524" i="1"/>
  <c r="A1524" i="1"/>
  <c r="A1524" i="4" s="1"/>
  <c r="Y1525" i="1" l="1"/>
  <c r="A1525" i="1"/>
  <c r="A1525" i="4" s="1"/>
  <c r="B1526" i="1"/>
  <c r="A1526" i="1" l="1"/>
  <c r="A1526" i="4" s="1"/>
  <c r="Y1526" i="1"/>
  <c r="B1527" i="1"/>
  <c r="B1528" i="1" l="1"/>
  <c r="A1527" i="1"/>
  <c r="A1527" i="4" s="1"/>
  <c r="Y1527" i="1"/>
  <c r="Y1528" i="1" l="1"/>
  <c r="A1528" i="1"/>
  <c r="A1528" i="4" s="1"/>
  <c r="B1529" i="1"/>
  <c r="A1529" i="1" l="1"/>
  <c r="A1529" i="4" s="1"/>
  <c r="Y1529" i="1"/>
  <c r="B1530" i="1"/>
  <c r="A1530" i="1" l="1"/>
  <c r="A1530" i="4" s="1"/>
  <c r="Y1530" i="1"/>
  <c r="B1531" i="1"/>
  <c r="A1531" i="1" l="1"/>
  <c r="A1531" i="4" s="1"/>
  <c r="Y1531" i="1"/>
  <c r="B1532" i="1"/>
  <c r="Y1532" i="1" l="1"/>
  <c r="A1532" i="1"/>
  <c r="A1532" i="4" s="1"/>
  <c r="B1533" i="1"/>
  <c r="A1533" i="1" l="1"/>
  <c r="A1533" i="4" s="1"/>
  <c r="Y1533" i="1"/>
  <c r="B1534" i="1"/>
  <c r="Y1534" i="1" l="1"/>
  <c r="A1534" i="1"/>
  <c r="A1534" i="4" s="1"/>
  <c r="B1535" i="1"/>
  <c r="A1535" i="1" l="1"/>
  <c r="A1535" i="4" s="1"/>
  <c r="Y1535" i="1"/>
  <c r="B1536" i="1"/>
  <c r="Y1536" i="1" l="1"/>
  <c r="B1537" i="1"/>
  <c r="A1536" i="1"/>
  <c r="A1536" i="4" s="1"/>
  <c r="B1538" i="1" l="1"/>
  <c r="Y1537" i="1"/>
  <c r="A1537" i="1"/>
  <c r="A1537" i="4" s="1"/>
  <c r="Y1538" i="1" l="1"/>
  <c r="A1538" i="1"/>
  <c r="A1538" i="4" s="1"/>
  <c r="B1539" i="1"/>
  <c r="A1539" i="1" l="1"/>
  <c r="A1539" i="4" s="1"/>
  <c r="Y1539" i="1"/>
  <c r="B1540" i="1"/>
  <c r="A1540" i="1" l="1"/>
  <c r="A1540" i="4" s="1"/>
  <c r="B1541" i="1"/>
  <c r="Y1540" i="1"/>
  <c r="Y1541" i="1" l="1"/>
  <c r="A1541" i="1"/>
  <c r="A1541" i="4" s="1"/>
  <c r="B1542" i="1"/>
  <c r="A1542" i="1" l="1"/>
  <c r="A1542" i="4" s="1"/>
  <c r="B1543" i="1"/>
  <c r="Y1542" i="1"/>
  <c r="A1543" i="1" l="1"/>
  <c r="A1543" i="4" s="1"/>
  <c r="Y1543" i="1"/>
  <c r="B1544" i="1"/>
  <c r="Y1544" i="1" l="1"/>
  <c r="A1544" i="1"/>
  <c r="A1544" i="4" s="1"/>
  <c r="B1545" i="1"/>
  <c r="A1545" i="1" l="1"/>
  <c r="A1545" i="4" s="1"/>
  <c r="Y1545" i="1"/>
  <c r="B1546" i="1"/>
  <c r="Y1546" i="1" l="1"/>
  <c r="B1547" i="1"/>
  <c r="A1546" i="1"/>
  <c r="A1546" i="4" s="1"/>
  <c r="A1547" i="1" l="1"/>
  <c r="A1547" i="4" s="1"/>
  <c r="Y1547" i="1"/>
  <c r="B1548" i="1"/>
  <c r="Y1548" i="1" l="1"/>
  <c r="B1549" i="1"/>
  <c r="A1548" i="1"/>
  <c r="A1548" i="4" s="1"/>
  <c r="A1549" i="1" l="1"/>
  <c r="A1549" i="4" s="1"/>
  <c r="Y1549" i="1"/>
  <c r="B1550" i="1"/>
  <c r="A1550" i="1" l="1"/>
  <c r="A1550" i="4" s="1"/>
  <c r="Y1550" i="1"/>
  <c r="B1551" i="1"/>
  <c r="Y1551" i="1" l="1"/>
  <c r="A1551" i="1"/>
  <c r="A1551" i="4" s="1"/>
  <c r="B1552" i="1"/>
  <c r="B1553" i="1" l="1"/>
  <c r="A1552" i="1"/>
  <c r="A1552" i="4" s="1"/>
  <c r="Y1552" i="1"/>
  <c r="A1553" i="1" l="1"/>
  <c r="A1553" i="4" s="1"/>
  <c r="B1554" i="1"/>
  <c r="Y1553" i="1"/>
  <c r="Y1554" i="1" l="1"/>
  <c r="A1554" i="1"/>
  <c r="A1554" i="4" s="1"/>
  <c r="B1555" i="1"/>
  <c r="A1555" i="1" l="1"/>
  <c r="A1555" i="4" s="1"/>
  <c r="Y1555" i="1"/>
  <c r="B1556" i="1"/>
  <c r="Y1556" i="1" l="1"/>
  <c r="B1557" i="1"/>
  <c r="A1556" i="1"/>
  <c r="A1556" i="4" s="1"/>
  <c r="Y1557" i="1" l="1"/>
  <c r="A1557" i="1"/>
  <c r="A1557" i="4" s="1"/>
  <c r="B1558" i="1"/>
  <c r="A1558" i="1" l="1"/>
  <c r="A1558" i="4" s="1"/>
  <c r="Y1558" i="1"/>
  <c r="B1559" i="1"/>
  <c r="A1559" i="1" l="1"/>
  <c r="A1559" i="4" s="1"/>
  <c r="Y1559" i="1"/>
  <c r="B1560" i="1"/>
  <c r="A1560" i="1" l="1"/>
  <c r="A1560" i="4" s="1"/>
  <c r="Y1560" i="1"/>
  <c r="B1561" i="1"/>
  <c r="Y1561" i="1" l="1"/>
  <c r="A1561" i="1"/>
  <c r="A1561" i="4" s="1"/>
  <c r="B1562" i="1"/>
  <c r="A1562" i="1" l="1"/>
  <c r="A1562" i="4" s="1"/>
  <c r="Y1562" i="1"/>
  <c r="B1563" i="1"/>
  <c r="Y1563" i="1" l="1"/>
  <c r="A1563" i="1"/>
  <c r="A1563" i="4" s="1"/>
  <c r="B1564" i="1"/>
  <c r="Y1564" i="1" l="1"/>
  <c r="A1564" i="1"/>
  <c r="A1564" i="4" s="1"/>
  <c r="B1565" i="1"/>
  <c r="Y1565" i="1" l="1"/>
  <c r="A1565" i="1"/>
  <c r="A1565" i="4" s="1"/>
  <c r="B1566" i="1"/>
  <c r="A1566" i="1" l="1"/>
  <c r="A1566" i="4" s="1"/>
  <c r="Y1566" i="1"/>
  <c r="B1567" i="1"/>
  <c r="B1568" i="1" l="1"/>
  <c r="A1567" i="1"/>
  <c r="A1567" i="4" s="1"/>
  <c r="Y1567" i="1"/>
  <c r="A1568" i="1" l="1"/>
  <c r="A1568" i="4" s="1"/>
  <c r="Y1568" i="1"/>
  <c r="B1569" i="1"/>
  <c r="A1569" i="1" l="1"/>
  <c r="A1569" i="4" s="1"/>
  <c r="B1570" i="1"/>
  <c r="Y1569" i="1"/>
  <c r="A1570" i="1" l="1"/>
  <c r="A1570" i="4" s="1"/>
  <c r="B1571" i="1"/>
  <c r="Y1570" i="1"/>
  <c r="B1572" i="1" l="1"/>
  <c r="A1571" i="1"/>
  <c r="A1571" i="4" s="1"/>
  <c r="Y1571" i="1"/>
  <c r="B1573" i="1" l="1"/>
  <c r="Y1572" i="1"/>
  <c r="A1572" i="1"/>
  <c r="A1572" i="4" s="1"/>
  <c r="Y1573" i="1" l="1"/>
  <c r="A1573" i="1"/>
  <c r="A1573" i="4" s="1"/>
  <c r="B1574" i="1"/>
  <c r="A1574" i="1" l="1"/>
  <c r="A1574" i="4" s="1"/>
  <c r="Y1574" i="1"/>
  <c r="B1575" i="1"/>
  <c r="A1575" i="1" l="1"/>
  <c r="A1575" i="4" s="1"/>
  <c r="Y1575" i="1"/>
  <c r="B1576" i="1"/>
  <c r="Y1576" i="1" l="1"/>
  <c r="B1577" i="1"/>
  <c r="A1576" i="1"/>
  <c r="A1576" i="4" s="1"/>
  <c r="A1577" i="1" l="1"/>
  <c r="A1577" i="4" s="1"/>
  <c r="Y1577" i="1"/>
  <c r="B1578" i="1"/>
  <c r="Y1578" i="1" l="1"/>
  <c r="A1578" i="1"/>
  <c r="A1578" i="4" s="1"/>
  <c r="B1579" i="1"/>
  <c r="A1579" i="1" l="1"/>
  <c r="A1579" i="4" s="1"/>
  <c r="B1580" i="1"/>
  <c r="Y1579" i="1"/>
  <c r="Y1580" i="1" l="1"/>
  <c r="B1581" i="1"/>
  <c r="A1580" i="1"/>
  <c r="A1580" i="4" s="1"/>
  <c r="Y1581" i="1" l="1"/>
  <c r="B1582" i="1"/>
  <c r="A1581" i="1"/>
  <c r="A1581" i="4" s="1"/>
  <c r="A1582" i="1" l="1"/>
  <c r="A1582" i="4" s="1"/>
  <c r="Y1582" i="1"/>
  <c r="B1583" i="1"/>
  <c r="Y1583" i="1" l="1"/>
  <c r="B1584" i="1"/>
  <c r="A1583" i="1"/>
  <c r="A1583" i="4" s="1"/>
  <c r="A1584" i="1" l="1"/>
  <c r="A1584" i="4" s="1"/>
  <c r="B1585" i="1"/>
  <c r="Y1584" i="1"/>
  <c r="A1585" i="1" l="1"/>
  <c r="A1585" i="4" s="1"/>
  <c r="Y1585" i="1"/>
  <c r="B1586" i="1"/>
  <c r="A1586" i="1" l="1"/>
  <c r="A1586" i="4" s="1"/>
  <c r="Y1586" i="1"/>
  <c r="B1587" i="1"/>
  <c r="Y1587" i="1" l="1"/>
  <c r="B1588" i="1"/>
  <c r="A1587" i="1"/>
  <c r="A1587" i="4" s="1"/>
  <c r="A1588" i="1" l="1"/>
  <c r="A1588" i="4" s="1"/>
  <c r="B1589" i="1"/>
  <c r="Y1588" i="1"/>
  <c r="A1589" i="1" l="1"/>
  <c r="A1589" i="4" s="1"/>
  <c r="B1590" i="1"/>
  <c r="Y1589" i="1"/>
  <c r="B1591" i="1" l="1"/>
  <c r="Y1590" i="1"/>
  <c r="A1590" i="1"/>
  <c r="A1590" i="4" s="1"/>
  <c r="A1591" i="1" l="1"/>
  <c r="A1591" i="4" s="1"/>
  <c r="Y1591" i="1"/>
  <c r="B1592" i="1"/>
  <c r="Y1592" i="1" l="1"/>
  <c r="B1593" i="1"/>
  <c r="A1592" i="1"/>
  <c r="A1592" i="4" s="1"/>
  <c r="A1593" i="1" l="1"/>
  <c r="A1593" i="4" s="1"/>
  <c r="Y1593" i="1"/>
  <c r="B1594" i="1"/>
  <c r="A1594" i="1" l="1"/>
  <c r="A1594" i="4" s="1"/>
  <c r="Y1594" i="1"/>
  <c r="B1595" i="1"/>
  <c r="B1596" i="1" l="1"/>
  <c r="Y1595" i="1"/>
  <c r="A1595" i="1"/>
  <c r="A1595" i="4" s="1"/>
  <c r="A1596" i="1" l="1"/>
  <c r="A1596" i="4" s="1"/>
  <c r="Y1596" i="1"/>
  <c r="B1597" i="1"/>
  <c r="B1598" i="1" l="1"/>
  <c r="A1597" i="1"/>
  <c r="A1597" i="4" s="1"/>
  <c r="Y1597" i="1"/>
  <c r="A1598" i="1" l="1"/>
  <c r="A1598" i="4" s="1"/>
  <c r="B1599" i="1"/>
  <c r="Y1598" i="1"/>
  <c r="Y1599" i="1" l="1"/>
  <c r="B1600" i="1"/>
  <c r="A1599" i="1"/>
  <c r="A1599" i="4" s="1"/>
  <c r="B1601" i="1" l="1"/>
  <c r="Y1600" i="1"/>
  <c r="A1600" i="1"/>
  <c r="A1600" i="4" s="1"/>
  <c r="M1601" i="1" l="1"/>
  <c r="Z1601" i="1" s="1"/>
  <c r="E1601" i="1"/>
  <c r="F1601" i="1" s="1"/>
  <c r="P1601" i="1" s="1"/>
  <c r="Y1601" i="1"/>
  <c r="A1601" i="1"/>
  <c r="A1601" i="4" s="1"/>
  <c r="B1602" i="1"/>
  <c r="B1603" i="1" l="1"/>
  <c r="A1602" i="1"/>
  <c r="A1602" i="4" s="1"/>
  <c r="Y1602" i="1"/>
  <c r="Y1603" i="1" l="1"/>
  <c r="A1603" i="1"/>
  <c r="A1603" i="4" s="1"/>
  <c r="B1604" i="1"/>
  <c r="A1604" i="1" l="1"/>
  <c r="A1604" i="4" s="1"/>
  <c r="B1605" i="1"/>
  <c r="Y1604" i="1"/>
  <c r="A1605" i="1" l="1"/>
  <c r="A1605" i="4" s="1"/>
  <c r="Y1605" i="1"/>
  <c r="B1606" i="1"/>
  <c r="A1606" i="1" l="1"/>
  <c r="A1606" i="4" s="1"/>
  <c r="Y1606" i="1"/>
  <c r="B1607" i="1"/>
  <c r="Y1607" i="1" l="1"/>
  <c r="B1608" i="1"/>
  <c r="A1607" i="1"/>
  <c r="A1607" i="4" s="1"/>
  <c r="Y1608" i="1" l="1"/>
  <c r="A1608" i="1"/>
  <c r="A1608" i="4" s="1"/>
  <c r="B1609" i="1"/>
  <c r="A1609" i="1" l="1"/>
  <c r="A1609" i="4" s="1"/>
  <c r="B1610" i="1"/>
  <c r="Y1609" i="1"/>
  <c r="A1610" i="1" l="1"/>
  <c r="A1610" i="4" s="1"/>
  <c r="Y1610" i="1"/>
  <c r="B1611" i="1"/>
  <c r="B1612" i="1" l="1"/>
  <c r="Y1611" i="1"/>
  <c r="A1611" i="1"/>
  <c r="A1611" i="4" s="1"/>
  <c r="M1612" i="1" l="1"/>
  <c r="Z1612" i="1" s="1"/>
  <c r="A1612" i="1"/>
  <c r="Y1612" i="1"/>
  <c r="E1612" i="1"/>
  <c r="B1613" i="1"/>
  <c r="A1613" i="1" l="1"/>
  <c r="A1613" i="4" s="1"/>
  <c r="B1614" i="1"/>
  <c r="Y1613" i="1"/>
  <c r="A1612" i="4"/>
  <c r="F1612" i="1"/>
  <c r="P1612" i="1" s="1"/>
  <c r="A1614" i="1" l="1"/>
  <c r="A1614" i="4" s="1"/>
  <c r="Y1614" i="1"/>
  <c r="B1615" i="1"/>
  <c r="A1615" i="1" l="1"/>
  <c r="A1615" i="4" s="1"/>
  <c r="B1616" i="1"/>
  <c r="Y1615" i="1"/>
  <c r="Y1616" i="1" l="1"/>
  <c r="A1616" i="1"/>
  <c r="A1616" i="4" s="1"/>
  <c r="B1617" i="1"/>
  <c r="Y1617" i="1" l="1"/>
  <c r="B1618" i="1"/>
  <c r="A1617" i="1"/>
  <c r="A1617" i="4" s="1"/>
  <c r="Y1618" i="1" l="1"/>
  <c r="B1619" i="1"/>
  <c r="A1618" i="1"/>
  <c r="A1618" i="4" s="1"/>
  <c r="A1619" i="1" l="1"/>
  <c r="A1619" i="4" s="1"/>
  <c r="Y1619" i="1"/>
  <c r="B1620" i="1"/>
  <c r="A1620" i="1" l="1"/>
  <c r="A1620" i="4" s="1"/>
  <c r="Y1620" i="1"/>
  <c r="B1621" i="1"/>
  <c r="Y1621" i="1" l="1"/>
  <c r="B1622" i="1"/>
  <c r="A1621" i="1"/>
  <c r="A1621" i="4" s="1"/>
  <c r="Y1622" i="1" l="1"/>
  <c r="A1622" i="1"/>
  <c r="A1622" i="4" s="1"/>
  <c r="B1623" i="1"/>
  <c r="Y1623" i="1" l="1"/>
  <c r="B1624" i="1"/>
  <c r="A1623" i="1"/>
  <c r="A1623" i="4" s="1"/>
  <c r="A1624" i="1" l="1"/>
  <c r="A1624" i="4" s="1"/>
  <c r="Y1624" i="1"/>
  <c r="B1625" i="1"/>
  <c r="A1625" i="1" l="1"/>
  <c r="A1625" i="4" s="1"/>
  <c r="B1626" i="1"/>
  <c r="Y1625" i="1"/>
  <c r="Y1626" i="1" l="1"/>
  <c r="A1626" i="1"/>
  <c r="A1626" i="4" s="1"/>
  <c r="B1627" i="1"/>
  <c r="B1628" i="1" l="1"/>
  <c r="A1627" i="1"/>
  <c r="A1627" i="4" s="1"/>
  <c r="Y1627" i="1"/>
  <c r="A1628" i="1" l="1"/>
  <c r="A1628" i="4" s="1"/>
  <c r="Y1628" i="1"/>
  <c r="B1629" i="1"/>
  <c r="A1629" i="1" l="1"/>
  <c r="A1629" i="4" s="1"/>
  <c r="Y1629" i="1"/>
  <c r="B1630" i="1"/>
  <c r="A1630" i="1" l="1"/>
  <c r="A1630" i="4" s="1"/>
  <c r="Y1630" i="1"/>
  <c r="B1631" i="1"/>
  <c r="Y1631" i="1" l="1"/>
  <c r="A1631" i="1"/>
  <c r="A1631" i="4" s="1"/>
  <c r="B1632" i="1"/>
  <c r="A1632" i="1" l="1"/>
  <c r="A1632" i="4" s="1"/>
  <c r="Y1632" i="1"/>
  <c r="B1633" i="1"/>
  <c r="A1633" i="1" l="1"/>
  <c r="A1633" i="4" s="1"/>
  <c r="B1634" i="1"/>
  <c r="Y1633" i="1"/>
  <c r="A1634" i="1" l="1"/>
  <c r="A1634" i="4" s="1"/>
  <c r="Y1634" i="1"/>
  <c r="B1635" i="1"/>
  <c r="B1636" i="1" l="1"/>
  <c r="A1635" i="1"/>
  <c r="A1635" i="4" s="1"/>
  <c r="Y1635" i="1"/>
  <c r="Y1636" i="1" l="1"/>
  <c r="B1637" i="1"/>
  <c r="A1636" i="1"/>
  <c r="A1636" i="4" s="1"/>
  <c r="A1637" i="1" l="1"/>
  <c r="A1637" i="4" s="1"/>
  <c r="Y1637" i="1"/>
  <c r="B1638" i="1"/>
  <c r="B1639" i="1" l="1"/>
  <c r="A1638" i="1"/>
  <c r="A1638" i="4" s="1"/>
  <c r="Y1638" i="1"/>
  <c r="A1639" i="1" l="1"/>
  <c r="A1639" i="4" s="1"/>
  <c r="Y1639" i="1"/>
  <c r="B1640" i="1"/>
  <c r="A1640" i="1" l="1"/>
  <c r="A1640" i="4" s="1"/>
  <c r="B1641" i="1"/>
  <c r="Y1640" i="1"/>
  <c r="B1642" i="1" l="1"/>
  <c r="A1641" i="1"/>
  <c r="A1641" i="4" s="1"/>
  <c r="Y1641" i="1"/>
  <c r="Y1642" i="1" l="1"/>
  <c r="A1642" i="1"/>
  <c r="A1642" i="4" s="1"/>
  <c r="B1643" i="1"/>
  <c r="Y1643" i="1" l="1"/>
  <c r="B1644" i="1"/>
  <c r="A1643" i="1"/>
  <c r="A1643" i="4" s="1"/>
  <c r="Y1644" i="1" l="1"/>
  <c r="B1645" i="1"/>
  <c r="A1644" i="1"/>
  <c r="A1644" i="4" s="1"/>
  <c r="B1646" i="1" l="1"/>
  <c r="A1645" i="1"/>
  <c r="A1645" i="4" s="1"/>
  <c r="Y1645" i="1"/>
  <c r="A1646" i="1" l="1"/>
  <c r="A1646" i="4" s="1"/>
  <c r="B1647" i="1"/>
  <c r="Y1646" i="1"/>
  <c r="Y1647" i="1" l="1"/>
  <c r="B1648" i="1"/>
  <c r="A1647" i="1"/>
  <c r="A1647" i="4" s="1"/>
  <c r="A1648" i="1" l="1"/>
  <c r="A1648" i="4" s="1"/>
  <c r="Y1648" i="1"/>
  <c r="B1649" i="1"/>
  <c r="A1649" i="1" l="1"/>
  <c r="A1649" i="4" s="1"/>
  <c r="B1650" i="1"/>
  <c r="Y1649" i="1"/>
  <c r="B1651" i="1" l="1"/>
  <c r="A1650" i="1"/>
  <c r="A1650" i="4" s="1"/>
  <c r="Y1650" i="1"/>
  <c r="Y1651" i="1" l="1"/>
  <c r="A1651" i="1"/>
  <c r="A1651" i="4" s="1"/>
  <c r="B1652" i="1"/>
  <c r="A1652" i="1" l="1"/>
  <c r="A1652" i="4" s="1"/>
  <c r="Y1652" i="1"/>
  <c r="B1653" i="1"/>
  <c r="A1653" i="1" l="1"/>
  <c r="A1653" i="4" s="1"/>
  <c r="B1654" i="1"/>
  <c r="Y1653" i="1"/>
  <c r="Y1654" i="1" l="1"/>
  <c r="B1655" i="1"/>
  <c r="A1654" i="1"/>
  <c r="A1654" i="4" s="1"/>
  <c r="A1655" i="1" l="1"/>
  <c r="A1655" i="4" s="1"/>
  <c r="B1656" i="1"/>
  <c r="Y1655" i="1"/>
  <c r="A1656" i="1" l="1"/>
  <c r="A1656" i="4" s="1"/>
  <c r="B1657" i="1"/>
  <c r="Y1656" i="1"/>
  <c r="B1658" i="1" l="1"/>
  <c r="A1657" i="1"/>
  <c r="A1657" i="4" s="1"/>
  <c r="Y1657" i="1"/>
  <c r="A1658" i="1" l="1"/>
  <c r="A1658" i="4" s="1"/>
  <c r="B1659" i="1"/>
  <c r="Y1658" i="1"/>
  <c r="B1660" i="1" l="1"/>
  <c r="Y1659" i="1"/>
  <c r="A1659" i="1"/>
  <c r="A1659" i="4" s="1"/>
  <c r="Y1660" i="1" l="1"/>
  <c r="A1660" i="1"/>
  <c r="A1660" i="4" s="1"/>
  <c r="B1661" i="1"/>
  <c r="A1661" i="1" l="1"/>
  <c r="A1661" i="4" s="1"/>
  <c r="B1662" i="1"/>
  <c r="Y1661" i="1"/>
  <c r="B1663" i="1" l="1"/>
  <c r="A1662" i="1"/>
  <c r="A1662" i="4" s="1"/>
  <c r="Y1662" i="1"/>
  <c r="A1663" i="1" l="1"/>
  <c r="A1663" i="4" s="1"/>
  <c r="B1664" i="1"/>
  <c r="Y1663" i="1"/>
  <c r="A1664" i="1" l="1"/>
  <c r="A1664" i="4" s="1"/>
  <c r="B1665" i="1"/>
  <c r="Y1664" i="1"/>
  <c r="A1665" i="1" l="1"/>
  <c r="A1665" i="4" s="1"/>
  <c r="B1666" i="1"/>
  <c r="Y1665" i="1"/>
  <c r="A1666" i="1" l="1"/>
  <c r="A1666" i="4" s="1"/>
  <c r="Y1666" i="1"/>
  <c r="B1667" i="1"/>
  <c r="A1667" i="1" l="1"/>
  <c r="A1667" i="4" s="1"/>
  <c r="Y1667" i="1"/>
  <c r="B1668" i="1"/>
  <c r="A1668" i="1" l="1"/>
  <c r="A1668" i="4" s="1"/>
  <c r="B1669" i="1"/>
  <c r="Y1668" i="1"/>
  <c r="A1669" i="1" l="1"/>
  <c r="A1669" i="4" s="1"/>
  <c r="Y1669" i="1"/>
  <c r="B1670" i="1"/>
  <c r="Y1670" i="1" l="1"/>
  <c r="A1670" i="1"/>
  <c r="A1670" i="4" s="1"/>
  <c r="B1671" i="1"/>
  <c r="Y1671" i="1" l="1"/>
  <c r="A1671" i="1"/>
  <c r="A1671" i="4" s="1"/>
  <c r="B1672" i="1"/>
  <c r="A1672" i="1" l="1"/>
  <c r="A1672" i="4" s="1"/>
  <c r="Y1672" i="1"/>
  <c r="B1673" i="1"/>
  <c r="B1674" i="1" l="1"/>
  <c r="A1673" i="1"/>
  <c r="A1673" i="4" s="1"/>
  <c r="Y1673" i="1"/>
  <c r="A1674" i="1" l="1"/>
  <c r="E1674" i="1"/>
  <c r="Y1674" i="1"/>
  <c r="M1674" i="1"/>
  <c r="Z1674" i="1" s="1"/>
  <c r="B1675" i="1"/>
  <c r="A1675" i="1" l="1"/>
  <c r="A1675" i="4" s="1"/>
  <c r="Y1675" i="1"/>
  <c r="B1676" i="1"/>
  <c r="F1674" i="1"/>
  <c r="A1674" i="4" s="1"/>
  <c r="P1674" i="1" l="1"/>
  <c r="Y1676" i="1"/>
  <c r="B1677" i="1"/>
  <c r="A1676" i="1"/>
  <c r="A1676" i="4" s="1"/>
  <c r="A1677" i="1" l="1"/>
  <c r="A1677" i="4" s="1"/>
  <c r="Y1677" i="1"/>
  <c r="B1678" i="1"/>
  <c r="Y1678" i="1" l="1"/>
  <c r="B1679" i="1"/>
  <c r="A1678" i="1"/>
  <c r="A1678" i="4" s="1"/>
  <c r="A1679" i="1" l="1"/>
  <c r="A1679" i="4" s="1"/>
  <c r="Y1679" i="1"/>
  <c r="B1680" i="1"/>
  <c r="B1681" i="1" l="1"/>
  <c r="Y1680" i="1"/>
  <c r="A1680" i="1"/>
  <c r="A1680" i="4" s="1"/>
  <c r="B1682" i="1" l="1"/>
  <c r="A1681" i="1"/>
  <c r="A1681" i="4" s="1"/>
  <c r="Y1681" i="1"/>
  <c r="A1682" i="1" l="1"/>
  <c r="A1682" i="4" s="1"/>
  <c r="Y1682" i="1"/>
  <c r="B1683" i="1"/>
  <c r="Y1683" i="1" l="1"/>
  <c r="B1684" i="1"/>
  <c r="A1683" i="1"/>
  <c r="A1683" i="4" s="1"/>
  <c r="A1684" i="1" l="1"/>
  <c r="A1684" i="4" s="1"/>
  <c r="Y1684" i="1"/>
  <c r="B1685" i="1"/>
  <c r="A1685" i="1" l="1"/>
  <c r="A1685" i="4" s="1"/>
  <c r="B1686" i="1"/>
  <c r="Y1685" i="1"/>
  <c r="Y1686" i="1" l="1"/>
  <c r="A1686" i="1"/>
  <c r="A1686" i="4" s="1"/>
  <c r="B1687" i="1"/>
  <c r="A1687" i="1" l="1"/>
  <c r="A1687" i="4" s="1"/>
  <c r="Y1687" i="1"/>
  <c r="B1688" i="1"/>
  <c r="B1689" i="1" l="1"/>
  <c r="A1688" i="1"/>
  <c r="A1688" i="4" s="1"/>
  <c r="Y1688" i="1"/>
  <c r="A1689" i="1" l="1"/>
  <c r="A1689" i="4" s="1"/>
  <c r="Y1689" i="1"/>
  <c r="B1690" i="1"/>
  <c r="A1690" i="1" l="1"/>
  <c r="A1690" i="4" s="1"/>
  <c r="B1691" i="1"/>
  <c r="Y1690" i="1"/>
  <c r="A1691" i="1" l="1"/>
  <c r="A1691" i="4" s="1"/>
  <c r="B1692" i="1"/>
  <c r="Y1691" i="1"/>
  <c r="Y1692" i="1" l="1"/>
  <c r="B1693" i="1"/>
  <c r="A1692" i="1"/>
  <c r="A1692" i="4" s="1"/>
  <c r="A1693" i="1" l="1"/>
  <c r="A1693" i="4" s="1"/>
  <c r="B1694" i="1"/>
  <c r="Y1693" i="1"/>
  <c r="A1694" i="1" l="1"/>
  <c r="A1694" i="4" s="1"/>
  <c r="Y1694" i="1"/>
  <c r="B1695" i="1"/>
  <c r="A1695" i="1" l="1"/>
  <c r="A1695" i="4" s="1"/>
  <c r="Y1695" i="1"/>
  <c r="B1696" i="1"/>
  <c r="A1696" i="1" l="1"/>
  <c r="A1696" i="4" s="1"/>
  <c r="Y1696" i="1"/>
  <c r="B1697" i="1"/>
  <c r="A1697" i="1" l="1"/>
  <c r="A1697" i="4" s="1"/>
  <c r="Y1697" i="1"/>
  <c r="B1698" i="1"/>
  <c r="Y1698" i="1" l="1"/>
  <c r="B1699" i="1"/>
  <c r="A1698" i="1"/>
  <c r="A1698" i="4" s="1"/>
  <c r="Y1699" i="1" l="1"/>
  <c r="B1700" i="1"/>
  <c r="A1699" i="1"/>
  <c r="A1699" i="4" s="1"/>
  <c r="A1700" i="1" l="1"/>
  <c r="A1700" i="4" s="1"/>
  <c r="B1701" i="1"/>
  <c r="Y1700" i="1"/>
  <c r="Y1701" i="1" l="1"/>
  <c r="A1701" i="1"/>
  <c r="A1701" i="4" s="1"/>
  <c r="B1702" i="1"/>
  <c r="A1702" i="1" l="1"/>
  <c r="A1702" i="4" s="1"/>
  <c r="B1703" i="1"/>
  <c r="Y1702" i="1"/>
  <c r="A1703" i="1" l="1"/>
  <c r="A1703" i="4" s="1"/>
  <c r="Y1703" i="1"/>
  <c r="B1704" i="1"/>
  <c r="A1704" i="1" l="1"/>
  <c r="A1704" i="4" s="1"/>
  <c r="Y1704" i="1"/>
  <c r="B1705" i="1"/>
  <c r="Y1705" i="1" l="1"/>
  <c r="A1705" i="1"/>
  <c r="A1705" i="4" s="1"/>
  <c r="B1706" i="1"/>
  <c r="Y1706" i="1" l="1"/>
  <c r="B1707" i="1"/>
  <c r="A1706" i="1"/>
  <c r="A1706" i="4" s="1"/>
  <c r="A1707" i="1" l="1"/>
  <c r="A1707" i="4" s="1"/>
  <c r="Y1707" i="1"/>
  <c r="B1708" i="1"/>
  <c r="Y1708" i="1" l="1"/>
  <c r="A1708" i="1"/>
  <c r="A1708" i="4" s="1"/>
  <c r="B1709" i="1"/>
  <c r="B1710" i="1" l="1"/>
  <c r="Y1709" i="1"/>
  <c r="A1709" i="1"/>
  <c r="A1709" i="4" s="1"/>
  <c r="M1710" i="1" l="1"/>
  <c r="Z1710" i="1" s="1"/>
  <c r="Y1710" i="1"/>
  <c r="A1710" i="1"/>
  <c r="A1710" i="4" s="1"/>
  <c r="E1710" i="1"/>
  <c r="F1710" i="1" s="1"/>
  <c r="P1710" i="1" s="1"/>
  <c r="B1711" i="1"/>
  <c r="E1711" i="1" l="1"/>
  <c r="F1711" i="1" s="1"/>
  <c r="P1711" i="1" s="1"/>
  <c r="M1711" i="1"/>
  <c r="Z1711" i="1" s="1"/>
  <c r="Y1711" i="1"/>
  <c r="B1712" i="1"/>
  <c r="A1711" i="1"/>
  <c r="A1711" i="4" s="1"/>
  <c r="Y1712" i="1" l="1"/>
  <c r="M1712" i="1"/>
  <c r="Z1712" i="1" s="1"/>
  <c r="E1712" i="1"/>
  <c r="F1712" i="1" s="1"/>
  <c r="P1712" i="1" s="1"/>
  <c r="A1712" i="1"/>
  <c r="A1712" i="4" s="1"/>
  <c r="B1713" i="1"/>
  <c r="B1714" i="1" l="1"/>
  <c r="A1713" i="1"/>
  <c r="A1713" i="4" s="1"/>
  <c r="Y1713" i="1"/>
  <c r="Y1714" i="1" l="1"/>
  <c r="A1714" i="1"/>
  <c r="A1714" i="4" s="1"/>
  <c r="B1715" i="1"/>
  <c r="B1716" i="1" l="1"/>
  <c r="Y1715" i="1"/>
  <c r="A1715" i="1"/>
  <c r="A1715" i="4" s="1"/>
  <c r="A1716" i="1" l="1"/>
  <c r="M1716" i="1"/>
  <c r="Z1716" i="1" s="1"/>
  <c r="Y1716" i="1"/>
  <c r="E1716" i="1"/>
  <c r="F1716" i="1" s="1"/>
  <c r="P1716" i="1" s="1"/>
  <c r="B1717" i="1"/>
  <c r="B1718" i="1" l="1"/>
  <c r="A1717" i="1"/>
  <c r="A1717" i="4" s="1"/>
  <c r="Y1717" i="1"/>
  <c r="A1716" i="4"/>
  <c r="Y1718" i="1" l="1"/>
  <c r="M1718" i="1"/>
  <c r="Z1718" i="1" s="1"/>
  <c r="E1718" i="1"/>
  <c r="F1718" i="1" s="1"/>
  <c r="P1718" i="1" s="1"/>
  <c r="A1718" i="1"/>
  <c r="A1718" i="4" s="1"/>
  <c r="B1719" i="1"/>
  <c r="Y1719" i="1" l="1"/>
  <c r="A1719" i="1"/>
  <c r="A1719" i="4" s="1"/>
  <c r="B1720" i="1"/>
  <c r="A1720" i="1" l="1"/>
  <c r="A1720" i="4" s="1"/>
  <c r="B1721" i="1"/>
  <c r="Y1720" i="1"/>
  <c r="A1721" i="1" l="1"/>
  <c r="A1721" i="4" s="1"/>
  <c r="Y1721" i="1"/>
  <c r="B1722" i="1"/>
  <c r="A1722" i="1" l="1"/>
  <c r="A1722" i="4" s="1"/>
  <c r="Y1722" i="1"/>
  <c r="B1723" i="1"/>
  <c r="A1723" i="1" l="1"/>
  <c r="A1723" i="4" s="1"/>
  <c r="B1724" i="1"/>
  <c r="Y1723" i="1"/>
  <c r="A1724" i="1" l="1"/>
  <c r="A1724" i="4" s="1"/>
  <c r="Y1724" i="1"/>
  <c r="B1725" i="1"/>
  <c r="Y1725" i="1" l="1"/>
  <c r="A1725" i="1"/>
  <c r="A1725" i="4" s="1"/>
  <c r="B1726" i="1"/>
  <c r="B1727" i="1" l="1"/>
  <c r="Y1726" i="1"/>
  <c r="A1726" i="1"/>
  <c r="A1726" i="4" s="1"/>
  <c r="A1727" i="1" l="1"/>
  <c r="A1727" i="4" s="1"/>
  <c r="B1728" i="1"/>
  <c r="Y1727" i="1"/>
  <c r="A1728" i="1" l="1"/>
  <c r="A1728" i="4" s="1"/>
  <c r="B1729" i="1"/>
  <c r="Y1728" i="1"/>
  <c r="B1730" i="1" l="1"/>
  <c r="Y1729" i="1"/>
  <c r="A1729" i="1"/>
  <c r="A1729" i="4" s="1"/>
  <c r="Y1730" i="1" l="1"/>
  <c r="A1730" i="1"/>
  <c r="A1730" i="4" s="1"/>
  <c r="B1731" i="1"/>
  <c r="B1732" i="1" l="1"/>
  <c r="A1731" i="1"/>
  <c r="A1731" i="4" s="1"/>
  <c r="Y1731" i="1"/>
  <c r="B1733" i="1" l="1"/>
  <c r="A1732" i="1"/>
  <c r="A1732" i="4" s="1"/>
  <c r="Y1732" i="1"/>
  <c r="B1734" i="1" l="1"/>
  <c r="Y1733" i="1"/>
  <c r="A1733" i="1"/>
  <c r="A1733" i="4" s="1"/>
  <c r="A1734" i="1" l="1"/>
  <c r="A1734" i="4" s="1"/>
  <c r="Y1734" i="1"/>
  <c r="B1735" i="1"/>
  <c r="B1736" i="1" l="1"/>
  <c r="A1735" i="1"/>
  <c r="A1735" i="4" s="1"/>
  <c r="Y1735" i="1"/>
  <c r="A1736" i="1" l="1"/>
  <c r="A1736" i="4" s="1"/>
  <c r="Y1736" i="1"/>
  <c r="B1737" i="1"/>
  <c r="Y1737" i="1" l="1"/>
  <c r="B1738" i="1"/>
  <c r="A1737" i="1"/>
  <c r="A1737" i="4" s="1"/>
  <c r="A1738" i="1" l="1"/>
  <c r="A1738" i="4" s="1"/>
  <c r="Y1738" i="1"/>
  <c r="B1739" i="1"/>
  <c r="A1739" i="1" l="1"/>
  <c r="A1739" i="4" s="1"/>
  <c r="B1740" i="1"/>
  <c r="Y1739" i="1"/>
  <c r="B1741" i="1" l="1"/>
  <c r="A1740" i="1"/>
  <c r="A1740" i="4" s="1"/>
  <c r="Y1740" i="1"/>
  <c r="Z1796" i="1"/>
  <c r="P1796" i="1"/>
  <c r="A1741" i="1" l="1"/>
  <c r="A1741" i="4" s="1"/>
  <c r="B1742" i="1"/>
  <c r="Y1741" i="1"/>
  <c r="Y1742" i="1" l="1"/>
  <c r="A1742" i="1"/>
  <c r="A1742" i="4" s="1"/>
  <c r="B1743" i="1"/>
  <c r="A1743" i="1" l="1"/>
  <c r="A1743" i="4" s="1"/>
  <c r="Y1743" i="1"/>
  <c r="B1744" i="1"/>
  <c r="A1744" i="1" l="1"/>
  <c r="A1744" i="4" s="1"/>
  <c r="Y1744" i="1"/>
  <c r="B1745" i="1"/>
  <c r="B1746" i="1" l="1"/>
  <c r="Y1745" i="1"/>
  <c r="A1745" i="1"/>
  <c r="A1745" i="4" s="1"/>
  <c r="A1746" i="1" l="1"/>
  <c r="A1746" i="4" s="1"/>
  <c r="Y1746" i="1"/>
  <c r="B1747" i="1"/>
  <c r="A1747" i="1" l="1"/>
  <c r="A1747" i="4" s="1"/>
  <c r="Y1747" i="1"/>
  <c r="B1748" i="1"/>
  <c r="A1748" i="1" l="1"/>
  <c r="A1748" i="4" s="1"/>
  <c r="B1749" i="1"/>
  <c r="Y1748" i="1"/>
  <c r="A1749" i="1" l="1"/>
  <c r="A1749" i="4" s="1"/>
  <c r="Y1749" i="1"/>
  <c r="B1750" i="1"/>
  <c r="A1750" i="1" l="1"/>
  <c r="A1750" i="4" s="1"/>
  <c r="B1751" i="1"/>
  <c r="Y1750" i="1"/>
  <c r="Y1751" i="1" l="1"/>
  <c r="B1752" i="1"/>
  <c r="A1751" i="1"/>
  <c r="A1751" i="4" s="1"/>
  <c r="A1752" i="1" l="1"/>
  <c r="A1752" i="4" s="1"/>
  <c r="Y1752" i="1"/>
  <c r="B1753" i="1"/>
  <c r="Y1753" i="1" l="1"/>
  <c r="A1753" i="1"/>
  <c r="A1753" i="4" s="1"/>
  <c r="B1754" i="1"/>
  <c r="B1755" i="1" l="1"/>
  <c r="A1754" i="1"/>
  <c r="A1754" i="4" s="1"/>
  <c r="Y1754" i="1"/>
  <c r="B1756" i="1" l="1"/>
  <c r="A1755" i="1"/>
  <c r="A1755" i="4" s="1"/>
  <c r="Y1755" i="1"/>
  <c r="B1757" i="1" l="1"/>
  <c r="A1756" i="1"/>
  <c r="A1756" i="4" s="1"/>
  <c r="E1756" i="1"/>
  <c r="F1756" i="1" s="1"/>
  <c r="P1756" i="1" s="1"/>
  <c r="M1756" i="1"/>
  <c r="Z1756" i="1" s="1"/>
  <c r="Y1756" i="1"/>
  <c r="A1757" i="1" l="1"/>
  <c r="A1757" i="4" s="1"/>
  <c r="Y1757" i="1"/>
  <c r="E1757" i="1"/>
  <c r="F1757" i="1" s="1"/>
  <c r="P1757" i="1" s="1"/>
  <c r="M1757" i="1"/>
  <c r="Z1757" i="1" s="1"/>
  <c r="B1758" i="1"/>
  <c r="E1758" i="1" l="1"/>
  <c r="F1758" i="1" s="1"/>
  <c r="P1758" i="1" s="1"/>
  <c r="A1758" i="1"/>
  <c r="A1758" i="4" s="1"/>
  <c r="M1758" i="1"/>
  <c r="Z1758" i="1" s="1"/>
  <c r="Y1758" i="1"/>
  <c r="B1759" i="1"/>
  <c r="A1759" i="1" l="1"/>
  <c r="A1759" i="4" s="1"/>
  <c r="Y1759" i="1"/>
  <c r="B1760" i="1"/>
  <c r="A1760" i="1" l="1"/>
  <c r="A1760" i="4" s="1"/>
  <c r="Y1760" i="1"/>
  <c r="B1761" i="1"/>
  <c r="A1761" i="1" l="1"/>
  <c r="A1761" i="4" s="1"/>
  <c r="B1762" i="1"/>
  <c r="Y1761" i="1"/>
  <c r="Y1762" i="1" l="1"/>
  <c r="A1762" i="1"/>
  <c r="A1762" i="4" s="1"/>
  <c r="B1763" i="1"/>
  <c r="A1763" i="1" l="1"/>
  <c r="A1763" i="4" s="1"/>
  <c r="B1764" i="1"/>
  <c r="Y1763" i="1"/>
  <c r="Y1764" i="1" l="1"/>
  <c r="A1764" i="1"/>
  <c r="A1764" i="4" s="1"/>
  <c r="B1765" i="1"/>
  <c r="Y1765" i="1" l="1"/>
  <c r="B1766" i="1"/>
  <c r="A1765" i="1"/>
  <c r="A1765" i="4" s="1"/>
  <c r="B1767" i="1" l="1"/>
  <c r="A1766" i="1"/>
  <c r="A1766" i="4" s="1"/>
  <c r="Y1766" i="1"/>
  <c r="A1767" i="1" l="1"/>
  <c r="A1767" i="4" s="1"/>
  <c r="Y1767" i="1"/>
  <c r="B1768" i="1"/>
  <c r="Y1768" i="1" l="1"/>
  <c r="A1768" i="1"/>
  <c r="A1768" i="4" s="1"/>
  <c r="B1769" i="1"/>
  <c r="A1769" i="1" l="1"/>
  <c r="A1769" i="4" s="1"/>
  <c r="Y1769" i="1"/>
  <c r="B1770" i="1"/>
  <c r="Y1770" i="1" l="1"/>
  <c r="B1771" i="1"/>
  <c r="A1770" i="1"/>
  <c r="A1770" i="4" s="1"/>
  <c r="Y1771" i="1" l="1"/>
  <c r="B1772" i="1"/>
  <c r="A1771" i="1"/>
  <c r="A1771" i="4" s="1"/>
  <c r="A1772" i="1" l="1"/>
  <c r="A1772" i="4" s="1"/>
  <c r="Y1772" i="1"/>
  <c r="B1773" i="1"/>
  <c r="A1773" i="1" l="1"/>
  <c r="A1773" i="4" s="1"/>
  <c r="Y1773" i="1"/>
  <c r="B1774" i="1"/>
  <c r="Y1774" i="1" l="1"/>
  <c r="B1775" i="1"/>
  <c r="A1774" i="1"/>
  <c r="A1774" i="4" s="1"/>
  <c r="A1775" i="1" l="1"/>
  <c r="A1775" i="4" s="1"/>
  <c r="B1776" i="1"/>
  <c r="Y1775" i="1"/>
  <c r="A1776" i="1" l="1"/>
  <c r="A1776" i="4" s="1"/>
  <c r="B1777" i="1"/>
  <c r="Y1776" i="1"/>
  <c r="Y1777" i="1" l="1"/>
  <c r="B1778" i="1"/>
  <c r="A1777" i="1"/>
  <c r="A1777" i="4" s="1"/>
  <c r="Y1778" i="1" l="1"/>
  <c r="A1778" i="1"/>
  <c r="A1778" i="4" s="1"/>
  <c r="B1779" i="1"/>
  <c r="Y1779" i="1" l="1"/>
  <c r="B1780" i="1"/>
  <c r="A1779" i="1"/>
  <c r="A1779" i="4" s="1"/>
  <c r="A1780" i="1" l="1"/>
  <c r="A1780" i="4" s="1"/>
  <c r="Y1780" i="1"/>
  <c r="B1781" i="1"/>
  <c r="Y1781" i="1" l="1"/>
  <c r="B1782" i="1"/>
  <c r="A1781" i="1"/>
  <c r="A1781" i="4" s="1"/>
  <c r="A1782" i="1" l="1"/>
  <c r="A1782" i="4" s="1"/>
  <c r="Y1782" i="1"/>
  <c r="B1783" i="1"/>
  <c r="A1783" i="1" l="1"/>
  <c r="A1783" i="4" s="1"/>
  <c r="Y1783" i="1"/>
  <c r="B1784" i="1"/>
  <c r="B1785" i="1" l="1"/>
  <c r="A1784" i="1"/>
  <c r="A1784" i="4" s="1"/>
  <c r="Y1784" i="1"/>
  <c r="A1785" i="1" l="1"/>
  <c r="A1785" i="4" s="1"/>
  <c r="B1786" i="1"/>
  <c r="Y1785" i="1"/>
  <c r="B1787" i="1" l="1"/>
  <c r="A1786" i="1"/>
  <c r="A1786" i="4" s="1"/>
  <c r="Y1786" i="1"/>
  <c r="B1788" i="1" l="1"/>
  <c r="A1787" i="1"/>
  <c r="A1787" i="4" s="1"/>
  <c r="Y1787" i="1"/>
  <c r="B1789" i="1" l="1"/>
  <c r="Y1788" i="1"/>
  <c r="A1788" i="1"/>
  <c r="A1788" i="4" s="1"/>
  <c r="A1789" i="1" l="1"/>
  <c r="A1789" i="4" s="1"/>
  <c r="Y1789" i="1"/>
  <c r="B1790" i="1"/>
  <c r="A1790" i="1" l="1"/>
  <c r="A1790" i="4" s="1"/>
  <c r="Y1790" i="1"/>
  <c r="B1791" i="1"/>
  <c r="A1791" i="1" l="1"/>
  <c r="A1791" i="4" s="1"/>
  <c r="Y1791" i="1"/>
  <c r="B1792" i="1"/>
  <c r="Y1792" i="1" l="1"/>
  <c r="A1792" i="1"/>
  <c r="A1792" i="4" s="1"/>
  <c r="B1793" i="1"/>
  <c r="Y1793" i="1" l="1"/>
  <c r="B1794" i="1"/>
  <c r="A1793" i="1"/>
  <c r="A1793" i="4" s="1"/>
  <c r="Y1794" i="1" l="1"/>
  <c r="B1795" i="1"/>
  <c r="A1794" i="1"/>
  <c r="A1794" i="4" s="1"/>
  <c r="A1795" i="1" l="1"/>
  <c r="A1795" i="4" s="1"/>
  <c r="B1796" i="1"/>
  <c r="Y1795" i="1"/>
  <c r="A1796" i="1" l="1"/>
  <c r="A1796" i="4" s="1"/>
  <c r="B1797" i="1"/>
  <c r="Y1796" i="1"/>
  <c r="A1797" i="1" l="1"/>
  <c r="A1797" i="4" s="1"/>
  <c r="B1798" i="1"/>
  <c r="Y1797" i="1"/>
  <c r="A1798" i="1" l="1"/>
  <c r="A1798" i="4" s="1"/>
  <c r="B1799" i="1"/>
  <c r="Y1798" i="1"/>
  <c r="A1799" i="1" l="1"/>
  <c r="A1799" i="4" s="1"/>
  <c r="B1800" i="1"/>
  <c r="Y1799" i="1"/>
  <c r="A1800" i="1" l="1"/>
  <c r="A1800" i="4" s="1"/>
  <c r="Y1800" i="1"/>
  <c r="B1801" i="1"/>
  <c r="Y1801" i="1" l="1"/>
  <c r="A1801" i="1"/>
  <c r="A1801" i="4" s="1"/>
  <c r="B1802" i="1"/>
  <c r="A1802" i="1" l="1"/>
  <c r="A1802" i="4" s="1"/>
  <c r="B1803" i="1"/>
  <c r="Y1802" i="1"/>
  <c r="Y1803" i="1" l="1"/>
  <c r="A1803" i="1"/>
  <c r="A1803" i="4" s="1"/>
  <c r="B1804" i="1"/>
  <c r="B1805" i="1" l="1"/>
  <c r="A1804" i="1"/>
  <c r="A1804" i="4" s="1"/>
  <c r="Y1804" i="1"/>
  <c r="Y1805" i="1" l="1"/>
  <c r="A1805" i="1"/>
  <c r="A1805" i="4" s="1"/>
  <c r="B1806" i="1"/>
  <c r="A1806" i="1" l="1"/>
  <c r="A1806" i="4" s="1"/>
  <c r="B1807" i="1"/>
  <c r="Y1806" i="1"/>
  <c r="A1807" i="1" l="1"/>
  <c r="A1807" i="4" s="1"/>
  <c r="Y1807" i="1"/>
  <c r="B1808" i="1"/>
  <c r="B1809" i="1" l="1"/>
  <c r="Y1808" i="1"/>
  <c r="A1808" i="1"/>
  <c r="A1808" i="4" s="1"/>
  <c r="B1810" i="1" l="1"/>
  <c r="A1809" i="1"/>
  <c r="A1809" i="4" s="1"/>
  <c r="Y1809" i="1"/>
  <c r="Y1810" i="1" l="1"/>
  <c r="A1810" i="1"/>
  <c r="A1810" i="4" s="1"/>
  <c r="B1811" i="1"/>
  <c r="B1812" i="1" l="1"/>
  <c r="Y1811" i="1"/>
  <c r="A1811" i="1"/>
  <c r="A1811" i="4" s="1"/>
  <c r="B1813" i="1" l="1"/>
  <c r="Y1812" i="1"/>
  <c r="A1812" i="1"/>
  <c r="A1812" i="4" s="1"/>
  <c r="Y1813" i="1" l="1"/>
  <c r="B1814" i="1"/>
  <c r="A1813" i="1"/>
  <c r="A1813" i="4" s="1"/>
  <c r="B1815" i="1" l="1"/>
  <c r="A1814" i="1"/>
  <c r="A1814" i="4" s="1"/>
  <c r="Y1814" i="1"/>
  <c r="A1815" i="1" l="1"/>
  <c r="A1815" i="4" s="1"/>
  <c r="B1816" i="1"/>
  <c r="Y1815" i="1"/>
  <c r="A1816" i="1" l="1"/>
  <c r="A1816" i="4" s="1"/>
  <c r="B1817" i="1"/>
  <c r="Y1816" i="1"/>
  <c r="Y1817" i="1" l="1"/>
  <c r="A1817" i="1"/>
  <c r="A1817" i="4" s="1"/>
  <c r="B1818" i="1"/>
  <c r="B1819" i="1" l="1"/>
  <c r="Y1818" i="1"/>
  <c r="A1818" i="1"/>
  <c r="A1818" i="4" s="1"/>
  <c r="A1819" i="1" l="1"/>
  <c r="A1819" i="4" s="1"/>
  <c r="Y1819" i="1"/>
  <c r="B1820" i="1"/>
  <c r="Y1820" i="1" l="1"/>
  <c r="A1820" i="1"/>
  <c r="A1820" i="4" s="1"/>
  <c r="B1821" i="1"/>
  <c r="Y1821" i="1" l="1"/>
  <c r="B1822" i="1"/>
  <c r="A1821" i="1"/>
  <c r="A1821" i="4" s="1"/>
  <c r="Y1822" i="1" l="1"/>
  <c r="B1823" i="1"/>
  <c r="A1822" i="1"/>
  <c r="A1822" i="4" s="1"/>
  <c r="A1823" i="1" l="1"/>
  <c r="A1823" i="4" s="1"/>
  <c r="B1824" i="1"/>
  <c r="Y1823" i="1"/>
  <c r="Y1824" i="1" l="1"/>
  <c r="B1825" i="1"/>
  <c r="A1824" i="1"/>
  <c r="A1824" i="4" s="1"/>
  <c r="B1826" i="1" l="1"/>
  <c r="Y1825" i="1"/>
  <c r="A1825" i="1"/>
  <c r="A1825" i="4" s="1"/>
  <c r="A1826" i="1" l="1"/>
  <c r="A1826" i="4" s="1"/>
  <c r="Y1826" i="1"/>
  <c r="B1827" i="1"/>
  <c r="A1827" i="1" l="1"/>
  <c r="A1827" i="4" s="1"/>
  <c r="B1828" i="1"/>
  <c r="Y1827" i="1"/>
  <c r="A1828" i="1" l="1"/>
  <c r="A1828" i="4" s="1"/>
  <c r="Y1828" i="1"/>
  <c r="B1829" i="1"/>
  <c r="A1829" i="1" l="1"/>
  <c r="A1829" i="4" s="1"/>
  <c r="Y1829" i="1"/>
  <c r="B1830" i="1"/>
  <c r="A1830" i="1" l="1"/>
  <c r="A1830" i="4" s="1"/>
  <c r="Y1830" i="1"/>
  <c r="B1831" i="1"/>
  <c r="A1831" i="1" l="1"/>
  <c r="A1831" i="4" s="1"/>
  <c r="Y1831" i="1"/>
  <c r="B1832" i="1"/>
  <c r="Y1832" i="1" l="1"/>
  <c r="A1832" i="1"/>
  <c r="A1832" i="4" s="1"/>
  <c r="B1833" i="1"/>
  <c r="A1833" i="1" l="1"/>
  <c r="A1833" i="4" s="1"/>
  <c r="Y1833" i="1"/>
  <c r="B1834" i="1"/>
  <c r="A1834" i="1" l="1"/>
  <c r="A1834" i="4" s="1"/>
  <c r="B1835" i="1"/>
  <c r="Y1834" i="1"/>
  <c r="A1835" i="1" l="1"/>
  <c r="A1835" i="4" s="1"/>
  <c r="B1836" i="1"/>
  <c r="Y1835" i="1"/>
  <c r="B1837" i="1" l="1"/>
  <c r="Y1836" i="1"/>
  <c r="A1836" i="1"/>
  <c r="A1836" i="4" s="1"/>
  <c r="A1837" i="1" l="1"/>
  <c r="A1837" i="4" s="1"/>
  <c r="Y1837" i="1"/>
  <c r="B1838" i="1"/>
  <c r="A1838" i="1" l="1"/>
  <c r="A1838" i="4" s="1"/>
  <c r="Y1838" i="1"/>
  <c r="B1839" i="1"/>
  <c r="Y1839" i="1" l="1"/>
  <c r="B1840" i="1"/>
  <c r="A1839" i="1"/>
  <c r="A1839" i="4" s="1"/>
  <c r="B1841" i="1" l="1"/>
  <c r="A1840" i="1"/>
  <c r="A1840" i="4" s="1"/>
  <c r="Y1840" i="1"/>
  <c r="A1841" i="1" l="1"/>
  <c r="A1841" i="4" s="1"/>
  <c r="Y1841" i="1"/>
  <c r="B1842" i="1"/>
  <c r="Y1842" i="1" l="1"/>
  <c r="B1843" i="1"/>
  <c r="A1842" i="1"/>
  <c r="A1842" i="4" s="1"/>
  <c r="Y1843" i="1" l="1"/>
  <c r="B1844" i="1"/>
  <c r="A1843" i="1"/>
  <c r="A1843" i="4" s="1"/>
  <c r="A1844" i="1" l="1"/>
  <c r="A1844" i="4" s="1"/>
  <c r="B1845" i="1"/>
  <c r="Y1844" i="1"/>
  <c r="Y1845" i="1" l="1"/>
  <c r="A1845" i="1"/>
  <c r="A1845" i="4" s="1"/>
  <c r="B1846" i="1"/>
  <c r="A1846" i="1" l="1"/>
  <c r="A1846" i="4" s="1"/>
  <c r="B1847" i="1"/>
  <c r="Y1846" i="1"/>
  <c r="A1847" i="1" l="1"/>
  <c r="A1847" i="4" s="1"/>
  <c r="B1848" i="1"/>
  <c r="Y1847" i="1"/>
  <c r="A1848" i="1" l="1"/>
  <c r="A1848" i="4" s="1"/>
  <c r="Y1848" i="1"/>
  <c r="B1849" i="1"/>
  <c r="A1849" i="1" l="1"/>
  <c r="A1849" i="4" s="1"/>
  <c r="Y1849" i="1"/>
  <c r="B1850" i="1"/>
  <c r="Y1850" i="1" l="1"/>
  <c r="A1850" i="1"/>
  <c r="A1850" i="4" s="1"/>
  <c r="B1851" i="1"/>
  <c r="Y1851" i="1" l="1"/>
  <c r="B1852" i="1"/>
  <c r="A1851" i="1"/>
  <c r="A1851" i="4" s="1"/>
  <c r="Y1852" i="1" l="1"/>
  <c r="B1853" i="1"/>
  <c r="A1852" i="1"/>
  <c r="A1852" i="4" s="1"/>
  <c r="P1909" i="1"/>
  <c r="Y1853" i="1" l="1"/>
  <c r="A1853" i="1"/>
  <c r="A1853" i="4" s="1"/>
  <c r="B1854" i="1"/>
  <c r="Z1909" i="1"/>
  <c r="B1855" i="1" l="1"/>
  <c r="A1854" i="1"/>
  <c r="A1854" i="4" s="1"/>
  <c r="Y1854" i="1"/>
  <c r="A1855" i="4" l="1"/>
  <c r="Y1855" i="1"/>
  <c r="B1856" i="1"/>
  <c r="A1856" i="1" l="1"/>
  <c r="A1856" i="4" s="1"/>
  <c r="Y1856" i="1"/>
  <c r="B1857" i="1"/>
  <c r="A1857" i="1" l="1"/>
  <c r="A1857" i="4" s="1"/>
  <c r="Y1857" i="1"/>
  <c r="B1858" i="1"/>
  <c r="Y1858" i="1" l="1"/>
  <c r="B1859" i="1"/>
  <c r="A1858" i="1"/>
  <c r="A1858" i="4" s="1"/>
  <c r="Y1859" i="1" l="1"/>
  <c r="B1860" i="1"/>
  <c r="A1859" i="1"/>
  <c r="A1859" i="4" s="1"/>
  <c r="A1860" i="1" l="1"/>
  <c r="A1860" i="4" s="1"/>
  <c r="B1861" i="1"/>
  <c r="Y1860" i="1"/>
  <c r="A1861" i="1" l="1"/>
  <c r="A1861" i="4" s="1"/>
  <c r="Y1861" i="1"/>
  <c r="B1862" i="1"/>
  <c r="A1862" i="1" l="1"/>
  <c r="A1862" i="4" s="1"/>
  <c r="B1863" i="1"/>
  <c r="Y1862" i="1"/>
  <c r="B1864" i="1" l="1"/>
  <c r="Y1863" i="1"/>
  <c r="A1863" i="1"/>
  <c r="A1863" i="4" s="1"/>
  <c r="B1865" i="1" l="1"/>
  <c r="A1864" i="1"/>
  <c r="A1864" i="4" s="1"/>
  <c r="Y1864" i="1"/>
  <c r="Y1865" i="1" l="1"/>
  <c r="A1865" i="1"/>
  <c r="A1865" i="4" s="1"/>
  <c r="B1866" i="1"/>
  <c r="B1867" i="1" l="1"/>
  <c r="A1866" i="1"/>
  <c r="A1866" i="4" s="1"/>
  <c r="Y1866" i="1"/>
  <c r="Y1867" i="1" l="1"/>
  <c r="A1867" i="1"/>
  <c r="A1867" i="4" s="1"/>
  <c r="B1868" i="1"/>
  <c r="B1869" i="1" l="1"/>
  <c r="A1868" i="1"/>
  <c r="A1868" i="4" s="1"/>
  <c r="Y1868" i="1"/>
  <c r="B1870" i="1" l="1"/>
  <c r="A1869" i="1"/>
  <c r="A1869" i="4" s="1"/>
  <c r="Y1869" i="1"/>
  <c r="A1870" i="1" l="1"/>
  <c r="A1870" i="4" s="1"/>
  <c r="B1871" i="1"/>
  <c r="Y1870" i="1"/>
  <c r="Y1871" i="1" l="1"/>
  <c r="A1871" i="1"/>
  <c r="A1871" i="4" s="1"/>
  <c r="B1872" i="1"/>
  <c r="Y1872" i="1" l="1"/>
  <c r="B1873" i="1"/>
  <c r="A1872" i="1"/>
  <c r="A1872" i="4" s="1"/>
  <c r="Y1873" i="1" l="1"/>
  <c r="A1873" i="1"/>
  <c r="A1873" i="4" s="1"/>
  <c r="B1874" i="1"/>
  <c r="A1874" i="1" l="1"/>
  <c r="A1874" i="4" s="1"/>
  <c r="Y1874" i="1"/>
  <c r="B1875" i="1"/>
  <c r="Y1875" i="1" l="1"/>
  <c r="A1875" i="1"/>
  <c r="A1875" i="4" s="1"/>
  <c r="B1876" i="1"/>
  <c r="Y1876" i="1" l="1"/>
  <c r="B1877" i="1"/>
  <c r="A1876" i="1"/>
  <c r="A1876" i="4" s="1"/>
  <c r="Y1877" i="1" l="1"/>
  <c r="B1878" i="1"/>
  <c r="A1877" i="1"/>
  <c r="A1877" i="4" s="1"/>
  <c r="A1878" i="1" l="1"/>
  <c r="A1878" i="4" s="1"/>
  <c r="B1879" i="1"/>
  <c r="Y1878" i="1"/>
  <c r="A1879" i="1" l="1"/>
  <c r="A1879" i="4" s="1"/>
  <c r="B1880" i="1"/>
  <c r="Y1879" i="1"/>
  <c r="Y1880" i="1" l="1"/>
  <c r="A1880" i="1"/>
  <c r="A1880" i="4" s="1"/>
  <c r="B1881" i="1"/>
  <c r="A1881" i="1" l="1"/>
  <c r="A1881" i="4" s="1"/>
  <c r="B1882" i="1"/>
  <c r="Y1881" i="1"/>
  <c r="A1882" i="1" l="1"/>
  <c r="A1882" i="4" s="1"/>
  <c r="B1883" i="1"/>
  <c r="Y1882" i="1"/>
  <c r="Y1883" i="1" l="1"/>
  <c r="B1884" i="1"/>
  <c r="A1883" i="1"/>
  <c r="A1883" i="4" s="1"/>
  <c r="A1884" i="1" l="1"/>
  <c r="A1884" i="4" s="1"/>
  <c r="Y1884" i="1"/>
  <c r="B1885" i="1"/>
  <c r="B1886" i="1" l="1"/>
  <c r="A1885" i="1"/>
  <c r="A1885" i="4" s="1"/>
  <c r="Y1885" i="1"/>
  <c r="B1887" i="1" l="1"/>
  <c r="A1886" i="1"/>
  <c r="A1886" i="4" s="1"/>
  <c r="Y1886" i="1"/>
  <c r="A1887" i="1" l="1"/>
  <c r="A1887" i="4" s="1"/>
  <c r="B1888" i="1"/>
  <c r="Y1887" i="1"/>
  <c r="A1888" i="1" l="1"/>
  <c r="A1888" i="4" s="1"/>
  <c r="B1889" i="1"/>
  <c r="Y1888" i="1"/>
  <c r="Y1889" i="1" l="1"/>
  <c r="B1890" i="1"/>
  <c r="A1889" i="1"/>
  <c r="A1889" i="4" s="1"/>
  <c r="Y1890" i="1" l="1"/>
  <c r="B1891" i="1"/>
  <c r="A1890" i="1"/>
  <c r="A1890" i="4" s="1"/>
  <c r="Y1891" i="1" l="1"/>
  <c r="A1891" i="1"/>
  <c r="A1891" i="4" s="1"/>
  <c r="B1892" i="1"/>
  <c r="A1892" i="1" l="1"/>
  <c r="A1892" i="4" s="1"/>
  <c r="Y1892" i="1"/>
  <c r="B1893" i="1"/>
  <c r="Y1893" i="1" l="1"/>
  <c r="B1894" i="1"/>
  <c r="A1893" i="1"/>
  <c r="A1893" i="4" s="1"/>
  <c r="B1895" i="1" l="1"/>
  <c r="A1894" i="1"/>
  <c r="A1894" i="4" s="1"/>
  <c r="Y1894" i="1"/>
  <c r="A1895" i="1" l="1"/>
  <c r="A1895" i="4" s="1"/>
  <c r="Y1895" i="1"/>
  <c r="B1896" i="1"/>
  <c r="A1896" i="1" l="1"/>
  <c r="A1896" i="4" s="1"/>
  <c r="Y1896" i="1"/>
  <c r="B1897" i="1"/>
  <c r="B1898" i="1" l="1"/>
  <c r="Y1897" i="1"/>
  <c r="A1897" i="1"/>
  <c r="A1897" i="4" s="1"/>
  <c r="B1899" i="1" l="1"/>
  <c r="A1898" i="1"/>
  <c r="A1898" i="4" s="1"/>
  <c r="Y1898" i="1"/>
  <c r="Y1899" i="1" l="1"/>
  <c r="B1900" i="1"/>
  <c r="A1899" i="1"/>
  <c r="A1899" i="4" s="1"/>
  <c r="Y1900" i="1" l="1"/>
  <c r="B1901" i="1"/>
  <c r="A1900" i="1"/>
  <c r="A1900" i="4" s="1"/>
  <c r="A1901" i="1" l="1"/>
  <c r="A1901" i="4" s="1"/>
  <c r="B1902" i="1"/>
  <c r="Y1901" i="1"/>
  <c r="B1903" i="1" l="1"/>
  <c r="Y1902" i="1"/>
  <c r="A1902" i="1"/>
  <c r="A1902" i="4" s="1"/>
  <c r="Y1903" i="1" l="1"/>
  <c r="B1904" i="1"/>
  <c r="A1903" i="1"/>
  <c r="A1903" i="4" s="1"/>
  <c r="A1904" i="1" l="1"/>
  <c r="A1904" i="4" s="1"/>
  <c r="B1905" i="1"/>
  <c r="Y1904" i="1"/>
  <c r="A1905" i="1" l="1"/>
  <c r="A1905" i="4" s="1"/>
  <c r="B1906" i="1"/>
  <c r="Y1905" i="1"/>
  <c r="A1906" i="1" l="1"/>
  <c r="A1906" i="4" s="1"/>
  <c r="Y1906" i="1"/>
  <c r="B1907" i="1"/>
  <c r="B1908" i="1" l="1"/>
  <c r="A1907" i="1"/>
  <c r="A1907" i="4" s="1"/>
  <c r="Y1907" i="1"/>
  <c r="A1908" i="1" l="1"/>
  <c r="A1908" i="4" s="1"/>
  <c r="B1909" i="1"/>
  <c r="Y1908" i="1"/>
  <c r="B1910" i="1" l="1"/>
  <c r="A1909" i="1"/>
  <c r="A1909" i="4" s="1"/>
  <c r="Y1909" i="1"/>
  <c r="A1910" i="1" l="1"/>
  <c r="A1910" i="4" s="1"/>
  <c r="B1911" i="1"/>
  <c r="Y1910" i="1"/>
  <c r="Y1911" i="1" l="1"/>
  <c r="A1911" i="1"/>
  <c r="A1911" i="4" s="1"/>
  <c r="B1912" i="1"/>
  <c r="Y1912" i="1" l="1"/>
  <c r="B1913" i="1"/>
  <c r="A1912" i="1"/>
  <c r="A1912" i="4" s="1"/>
  <c r="A1913" i="1" l="1"/>
  <c r="A1913" i="4" s="1"/>
  <c r="B1914" i="1"/>
  <c r="Y1913" i="1"/>
  <c r="B1915" i="1" l="1"/>
  <c r="A1914" i="1"/>
  <c r="A1914" i="4" s="1"/>
  <c r="Y1914" i="1"/>
  <c r="A1915" i="1" l="1"/>
  <c r="A1915" i="4" s="1"/>
  <c r="Y1915" i="1"/>
  <c r="B1916" i="1"/>
  <c r="Y1916" i="1" l="1"/>
  <c r="A1916" i="1"/>
  <c r="A1916" i="4" s="1"/>
  <c r="B1917" i="1"/>
  <c r="A1917" i="1" l="1"/>
  <c r="A1917" i="4" s="1"/>
  <c r="Y1917" i="1"/>
  <c r="B1918" i="1"/>
  <c r="A1918" i="1" l="1"/>
  <c r="A1918" i="4" s="1"/>
  <c r="Y1918" i="1"/>
  <c r="B1919" i="1"/>
  <c r="A1919" i="1" l="1"/>
  <c r="A1919" i="4" s="1"/>
  <c r="B1920" i="1"/>
  <c r="Y1919" i="1"/>
  <c r="B1921" i="1" l="1"/>
  <c r="A1920" i="1"/>
  <c r="A1920" i="4" s="1"/>
  <c r="Y1920" i="1"/>
  <c r="B1922" i="1" l="1"/>
  <c r="A1921" i="1"/>
  <c r="A1921" i="4" s="1"/>
  <c r="Y1921" i="1"/>
  <c r="Y1922" i="1" l="1"/>
  <c r="A1922" i="1"/>
  <c r="A1922" i="4" s="1"/>
  <c r="B1923" i="1"/>
  <c r="A1923" i="1" l="1"/>
  <c r="A1923" i="4" s="1"/>
  <c r="B1924" i="1"/>
  <c r="Y1923" i="1"/>
  <c r="Y1924" i="1" l="1"/>
  <c r="A1924" i="1"/>
  <c r="A1924" i="4" s="1"/>
  <c r="B1925" i="1"/>
  <c r="A1925" i="1" l="1"/>
  <c r="A1925" i="4" s="1"/>
  <c r="B1926" i="1"/>
  <c r="Y1925" i="1"/>
  <c r="Y1926" i="1" l="1"/>
  <c r="A1926" i="1"/>
  <c r="A1926" i="4" s="1"/>
  <c r="B1927" i="1"/>
  <c r="B1928" i="1" l="1"/>
  <c r="Y1927" i="1"/>
  <c r="A1927" i="1"/>
  <c r="A1927" i="4" s="1"/>
  <c r="A1928" i="1" l="1"/>
  <c r="A1928" i="4" s="1"/>
  <c r="Y1928" i="1"/>
  <c r="B1929" i="1"/>
  <c r="A1929" i="1" l="1"/>
  <c r="A1929" i="4" s="1"/>
  <c r="Y1929" i="1"/>
  <c r="B1930" i="1"/>
  <c r="Y1930" i="1" l="1"/>
  <c r="A1930" i="1"/>
  <c r="A1930" i="4" s="1"/>
  <c r="B1931" i="1"/>
  <c r="Y1931" i="1" l="1"/>
  <c r="A1931" i="1"/>
  <c r="A1931" i="4" s="1"/>
  <c r="B1932" i="1"/>
  <c r="B1933" i="1" l="1"/>
  <c r="Y1932" i="1"/>
  <c r="A1932" i="1"/>
  <c r="A1932" i="4" s="1"/>
  <c r="A1933" i="1" l="1"/>
  <c r="A1933" i="4" s="1"/>
  <c r="B1934" i="1"/>
  <c r="Y1933" i="1"/>
  <c r="A1934" i="1" l="1"/>
  <c r="A1934" i="4" s="1"/>
  <c r="Y1934" i="1"/>
  <c r="B1935" i="1"/>
  <c r="B1936" i="1" l="1"/>
  <c r="A1935" i="1"/>
  <c r="A1935" i="4" s="1"/>
  <c r="Y1935" i="1"/>
  <c r="A1936" i="1" l="1"/>
  <c r="A1936" i="4" s="1"/>
  <c r="Y1936" i="1"/>
  <c r="B1937" i="1"/>
  <c r="A1937" i="1" l="1"/>
  <c r="A1937" i="4" s="1"/>
  <c r="Y1937" i="1"/>
  <c r="B1938" i="1"/>
  <c r="A1938" i="1" l="1"/>
  <c r="A1938" i="4" s="1"/>
  <c r="Y1938" i="1"/>
  <c r="B1939" i="1"/>
  <c r="Y1939" i="1" l="1"/>
  <c r="B1940" i="1"/>
  <c r="A1939" i="1"/>
  <c r="A1939" i="4" s="1"/>
  <c r="A1940" i="1" l="1"/>
  <c r="A1940" i="4" s="1"/>
  <c r="B1941" i="1"/>
  <c r="Y1940" i="1"/>
  <c r="B1942" i="1" l="1"/>
  <c r="Y1941" i="1"/>
  <c r="A1941" i="1"/>
  <c r="A1941" i="4" s="1"/>
  <c r="Y1942" i="1" l="1"/>
  <c r="B1943" i="1"/>
  <c r="A1942" i="1"/>
  <c r="A1942" i="4" s="1"/>
  <c r="A1943" i="1" l="1"/>
  <c r="A1943" i="4" s="1"/>
  <c r="Y1943" i="1"/>
  <c r="B1944" i="1"/>
  <c r="A1944" i="1" l="1"/>
  <c r="A1944" i="4" s="1"/>
  <c r="Y1944" i="1"/>
  <c r="B1945" i="1"/>
  <c r="A1945" i="1" l="1"/>
  <c r="A1945" i="4" s="1"/>
  <c r="Y1945" i="1"/>
  <c r="B1946" i="1"/>
  <c r="A1946" i="1" l="1"/>
  <c r="A1946" i="4" s="1"/>
  <c r="Y1946" i="1"/>
  <c r="B1947" i="1"/>
  <c r="Y1947" i="1" l="1"/>
  <c r="B1948" i="1"/>
  <c r="A1947" i="1"/>
  <c r="A1947" i="4" s="1"/>
  <c r="Y1948" i="1" l="1"/>
  <c r="A1948" i="1"/>
  <c r="A1948" i="4" s="1"/>
  <c r="B1949" i="1"/>
  <c r="A1949" i="1" l="1"/>
  <c r="A1949" i="4" s="1"/>
  <c r="Y1949" i="1"/>
  <c r="B1950" i="1"/>
  <c r="A1950" i="1" l="1"/>
  <c r="A1950" i="4" s="1"/>
  <c r="B1951" i="1"/>
  <c r="Y1950" i="1"/>
  <c r="A1951" i="1" l="1"/>
  <c r="A1951" i="4" s="1"/>
  <c r="Y1951" i="1"/>
  <c r="B1952" i="1"/>
  <c r="Y1952" i="1" l="1"/>
  <c r="B1953" i="1"/>
  <c r="A1952" i="1"/>
  <c r="A1952" i="4" s="1"/>
  <c r="A1953" i="1" l="1"/>
  <c r="A1953" i="4" s="1"/>
  <c r="B1954" i="1"/>
  <c r="Y1953" i="1"/>
  <c r="A1954" i="1" l="1"/>
  <c r="A1954" i="4" s="1"/>
  <c r="B1955" i="1"/>
  <c r="Y1954" i="1"/>
  <c r="B1956" i="1" l="1"/>
  <c r="Y1955" i="1"/>
  <c r="A1955" i="1"/>
  <c r="A1955" i="4" s="1"/>
  <c r="A1956" i="1" l="1"/>
  <c r="A1956" i="4" s="1"/>
  <c r="B1957" i="1"/>
  <c r="Y1956" i="1"/>
  <c r="Y1957" i="1" l="1"/>
  <c r="B1958" i="1"/>
  <c r="A1957" i="1"/>
  <c r="A1957" i="4" s="1"/>
  <c r="B1959" i="1" l="1"/>
  <c r="Y1958" i="1"/>
  <c r="A1958" i="1"/>
  <c r="A1958" i="4" s="1"/>
  <c r="A1959" i="1" l="1"/>
  <c r="A1959" i="4" s="1"/>
  <c r="Y1959" i="1"/>
  <c r="B1960" i="1"/>
  <c r="A1960" i="1" l="1"/>
  <c r="A1960" i="4" s="1"/>
  <c r="Y1960" i="1"/>
  <c r="B1961" i="1"/>
  <c r="A1961" i="1" l="1"/>
  <c r="A1961" i="4" s="1"/>
  <c r="Y1961" i="1"/>
  <c r="B1962" i="1"/>
  <c r="B1963" i="1" l="1"/>
  <c r="Y1962" i="1"/>
  <c r="A1962" i="1"/>
  <c r="A1962" i="4" s="1"/>
  <c r="A1963" i="1" l="1"/>
  <c r="A1963" i="4" s="1"/>
  <c r="Y1963" i="1"/>
  <c r="B1964" i="1"/>
  <c r="B1965" i="1" l="1"/>
  <c r="A1964" i="1"/>
  <c r="A1964" i="4" s="1"/>
  <c r="Y1964" i="1"/>
  <c r="Y1965" i="1" l="1"/>
  <c r="B1966" i="1"/>
  <c r="A1965" i="1"/>
  <c r="A1965" i="4" s="1"/>
  <c r="Y1966" i="1" l="1"/>
  <c r="A1966" i="1"/>
  <c r="A1966" i="4" s="1"/>
  <c r="B1967" i="1"/>
  <c r="A1967" i="1" l="1"/>
  <c r="A1967" i="4" s="1"/>
  <c r="Y1967" i="1"/>
  <c r="B1968" i="1"/>
  <c r="B1969" i="1" l="1"/>
  <c r="Y1968" i="1"/>
  <c r="A1968" i="1"/>
  <c r="A1968" i="4" s="1"/>
  <c r="A1969" i="1" l="1"/>
  <c r="A1969" i="4" s="1"/>
  <c r="B1970" i="1"/>
  <c r="Y1969" i="1"/>
  <c r="A1970" i="1" l="1"/>
  <c r="A1970" i="4" s="1"/>
  <c r="B1971" i="1"/>
  <c r="Y1970" i="1"/>
  <c r="A1971" i="1" l="1"/>
  <c r="A1971" i="4" s="1"/>
  <c r="B1972" i="1"/>
  <c r="Y1971" i="1"/>
  <c r="A1972" i="1" l="1"/>
  <c r="A1972" i="4" s="1"/>
  <c r="B1973" i="1"/>
  <c r="Y1972" i="1"/>
  <c r="Y1973" i="1" l="1"/>
  <c r="B1974" i="1"/>
  <c r="A1973" i="1"/>
  <c r="A1973" i="4" s="1"/>
  <c r="B1975" i="1" l="1"/>
  <c r="A1974" i="1"/>
  <c r="A1974" i="4" s="1"/>
  <c r="Y1974" i="1"/>
  <c r="Y1975" i="1" l="1"/>
  <c r="A1975" i="1"/>
  <c r="A1975" i="4" s="1"/>
  <c r="B1976" i="1"/>
  <c r="Y1976" i="1" l="1"/>
  <c r="A1976" i="1"/>
  <c r="A1976" i="4" s="1"/>
  <c r="B1977" i="1"/>
  <c r="B1978" i="1" l="1"/>
  <c r="Y1977" i="1"/>
  <c r="A1977" i="1"/>
  <c r="A1977" i="4" s="1"/>
  <c r="Y1978" i="1" l="1"/>
  <c r="B1979" i="1"/>
  <c r="A1978" i="1"/>
  <c r="A1978" i="4" s="1"/>
  <c r="Y1979" i="1" l="1"/>
  <c r="A1979" i="1"/>
  <c r="A1979" i="4" s="1"/>
  <c r="B1980" i="1"/>
  <c r="B1981" i="1" l="1"/>
  <c r="A1980" i="1"/>
  <c r="A1980" i="4" s="1"/>
  <c r="Y1980" i="1"/>
  <c r="Y1981" i="1" l="1"/>
  <c r="B1982" i="1"/>
  <c r="A1981" i="1"/>
  <c r="A1981" i="4" s="1"/>
  <c r="Y1982" i="1" l="1"/>
  <c r="B1983" i="1"/>
  <c r="A1982" i="1"/>
  <c r="A1982" i="4" s="1"/>
  <c r="A1983" i="1" l="1"/>
  <c r="A1983" i="4" s="1"/>
  <c r="Y1983" i="1"/>
  <c r="B1984" i="1"/>
  <c r="A1984" i="1" l="1"/>
  <c r="A1984" i="4" s="1"/>
  <c r="B1985" i="1"/>
  <c r="Y1984" i="1"/>
  <c r="Y1985" i="1" l="1"/>
  <c r="B1986" i="1"/>
  <c r="A1985" i="1"/>
  <c r="A1985" i="4" s="1"/>
  <c r="A1986" i="1" l="1"/>
  <c r="A1986" i="4" s="1"/>
  <c r="Y1986" i="1"/>
  <c r="B1987" i="1"/>
  <c r="A1987" i="1" l="1"/>
  <c r="A1987" i="4" s="1"/>
  <c r="Y1987" i="1"/>
  <c r="B1988" i="1"/>
  <c r="A1988" i="1" l="1"/>
  <c r="A1988" i="4" s="1"/>
  <c r="Y1988" i="1"/>
  <c r="B1989" i="1"/>
  <c r="A1989" i="1" l="1"/>
  <c r="A1989" i="4" s="1"/>
  <c r="B1990" i="1"/>
  <c r="Y1989" i="1"/>
  <c r="A1990" i="1" l="1"/>
  <c r="A1990" i="4" s="1"/>
  <c r="B1991" i="1"/>
  <c r="Y1990" i="1"/>
  <c r="A1991" i="1" l="1"/>
  <c r="A1991" i="4" s="1"/>
  <c r="Y1991" i="1"/>
  <c r="B1992" i="1"/>
  <c r="A1992" i="1" l="1"/>
  <c r="A1992" i="4" s="1"/>
  <c r="Y1992" i="1"/>
  <c r="B1993" i="1"/>
  <c r="Y1993" i="1" l="1"/>
  <c r="B1994" i="1"/>
  <c r="A1993" i="1"/>
  <c r="A1993" i="4" s="1"/>
  <c r="B1995" i="1" l="1"/>
  <c r="A1994" i="1"/>
  <c r="A1994" i="4" s="1"/>
  <c r="Y1994" i="1"/>
  <c r="Y1995" i="1" l="1"/>
  <c r="B1996" i="1"/>
  <c r="A1995" i="1"/>
  <c r="A1995" i="4" s="1"/>
  <c r="A1996" i="1" l="1"/>
  <c r="A1996" i="4" s="1"/>
  <c r="B1997" i="1"/>
  <c r="Y1996" i="1"/>
  <c r="A1997" i="1" l="1"/>
  <c r="A1997" i="4" s="1"/>
  <c r="Y1997" i="1"/>
  <c r="B1998" i="1"/>
  <c r="A1998" i="1" l="1"/>
  <c r="A1998" i="4" s="1"/>
  <c r="B1999" i="1"/>
  <c r="Y1998" i="1"/>
  <c r="A1999" i="1" l="1"/>
  <c r="A1999" i="4" s="1"/>
  <c r="Y1999" i="1"/>
  <c r="B2000" i="1"/>
  <c r="A2000" i="1" l="1"/>
  <c r="A2000" i="4" s="1"/>
  <c r="B2001" i="1"/>
  <c r="Y2000" i="1"/>
  <c r="A2001" i="1" l="1"/>
  <c r="A2001" i="4" s="1"/>
  <c r="B2002" i="1"/>
  <c r="Y2001" i="1"/>
  <c r="A2002" i="1" l="1"/>
  <c r="A2002" i="4" s="1"/>
  <c r="Y2002" i="1"/>
  <c r="B2003" i="1"/>
  <c r="Y2003" i="1" l="1"/>
  <c r="A2003" i="1"/>
  <c r="A2003" i="4" s="1"/>
  <c r="B2004" i="1"/>
  <c r="Y2004" i="1" l="1"/>
  <c r="B2005" i="1"/>
  <c r="A2004" i="1"/>
  <c r="A2004" i="4" s="1"/>
  <c r="Y2005" i="1" l="1"/>
  <c r="B2006" i="1"/>
  <c r="A2005" i="1"/>
  <c r="A2005" i="4" s="1"/>
  <c r="Y2006" i="1" l="1"/>
  <c r="B2007" i="1"/>
  <c r="A2006" i="1"/>
  <c r="A2006" i="4" s="1"/>
  <c r="A2007" i="1" l="1"/>
  <c r="A2007" i="4" s="1"/>
  <c r="Y2007" i="1"/>
  <c r="B2008" i="1"/>
  <c r="A2008" i="1" l="1"/>
  <c r="A2008" i="4" s="1"/>
  <c r="B2009" i="1"/>
  <c r="Y2008" i="1"/>
  <c r="A2009" i="1" l="1"/>
  <c r="A2009" i="4" s="1"/>
  <c r="B2010" i="1"/>
  <c r="Y2009" i="1"/>
  <c r="A2010" i="1" l="1"/>
  <c r="A2010" i="4" s="1"/>
  <c r="Y2010" i="1"/>
  <c r="B2011" i="1"/>
  <c r="A2011" i="1" l="1"/>
  <c r="A2011" i="4" s="1"/>
  <c r="B2012" i="1"/>
  <c r="Y2011" i="1"/>
  <c r="B2013" i="1" l="1"/>
  <c r="A2012" i="1"/>
  <c r="A2012" i="4" s="1"/>
  <c r="Y2012" i="1"/>
  <c r="A2013" i="1" l="1"/>
  <c r="A2013" i="4" s="1"/>
  <c r="Y2013" i="1"/>
  <c r="B2014" i="1"/>
  <c r="Y2014" i="1" l="1"/>
  <c r="B2015" i="1"/>
  <c r="A2014" i="1"/>
  <c r="A2014" i="4" s="1"/>
  <c r="A2015" i="1" l="1"/>
  <c r="A2015" i="4" s="1"/>
  <c r="Y2015" i="1"/>
  <c r="B2016" i="1"/>
  <c r="Y2016" i="1" l="1"/>
  <c r="B2017" i="1"/>
  <c r="A2016" i="1"/>
  <c r="A2016" i="4" s="1"/>
  <c r="Y2017" i="1" l="1"/>
  <c r="A2017" i="1"/>
  <c r="A2017" i="4" s="1"/>
  <c r="B2018" i="1"/>
  <c r="A2018" i="1" l="1"/>
  <c r="A2018" i="4" s="1"/>
  <c r="B2019" i="1"/>
  <c r="Y2018" i="1"/>
  <c r="A2019" i="1" l="1"/>
  <c r="A2019" i="4" s="1"/>
  <c r="B2020" i="1"/>
  <c r="Y2019" i="1"/>
  <c r="B2021" i="1" l="1"/>
  <c r="A2020" i="1"/>
  <c r="A2020" i="4" s="1"/>
  <c r="Y2020" i="1"/>
  <c r="Y2021" i="1" l="1"/>
  <c r="B2022" i="1"/>
  <c r="A2021" i="1"/>
  <c r="A2021" i="4" s="1"/>
  <c r="A2022" i="1" l="1"/>
  <c r="A2022" i="4" s="1"/>
  <c r="B2023" i="1"/>
  <c r="Y2022" i="1"/>
  <c r="A2023" i="1" l="1"/>
  <c r="A2023" i="4" s="1"/>
  <c r="Y2023" i="1"/>
  <c r="B2024" i="1"/>
  <c r="B2025" i="1" l="1"/>
  <c r="Y2024" i="1"/>
  <c r="A2024" i="1"/>
  <c r="A2024" i="4" s="1"/>
  <c r="A2025" i="1" l="1"/>
  <c r="A2025" i="4" s="1"/>
  <c r="B2026" i="1"/>
  <c r="Y2025" i="1"/>
  <c r="A2026" i="1" l="1"/>
  <c r="A2026" i="4" s="1"/>
  <c r="B2027" i="1"/>
  <c r="Y2026" i="1"/>
  <c r="A2027" i="1" l="1"/>
  <c r="A2027" i="4" s="1"/>
  <c r="B2028" i="1"/>
  <c r="Y2027" i="1"/>
  <c r="A2028" i="1" l="1"/>
  <c r="A2028" i="4" s="1"/>
  <c r="Y2028" i="1"/>
  <c r="B2029" i="1"/>
  <c r="A2029" i="1" l="1"/>
  <c r="A2029" i="4" s="1"/>
  <c r="B2030" i="1"/>
  <c r="Y2029" i="1"/>
  <c r="A2030" i="1" l="1"/>
  <c r="A2030" i="4" s="1"/>
  <c r="B2031" i="1"/>
  <c r="Y2030" i="1"/>
  <c r="A2031" i="1" l="1"/>
  <c r="A2031" i="4" s="1"/>
  <c r="Y2031" i="1"/>
  <c r="B2032" i="1"/>
  <c r="B2033" i="1" l="1"/>
  <c r="A2032" i="1"/>
  <c r="A2032" i="4" s="1"/>
  <c r="Y2032" i="1"/>
  <c r="Y2033" i="1" l="1"/>
  <c r="A2033" i="1"/>
  <c r="A2033" i="4" s="1"/>
  <c r="B2034" i="1"/>
  <c r="A2034" i="1" l="1"/>
  <c r="A2034" i="4" s="1"/>
  <c r="B2035" i="1"/>
  <c r="Y2034" i="1"/>
  <c r="A2035" i="1" l="1"/>
  <c r="A2035" i="4" s="1"/>
  <c r="B2036" i="1"/>
  <c r="Y2035" i="1"/>
  <c r="Y2036" i="1" l="1"/>
  <c r="B2037" i="1"/>
  <c r="A2036" i="1"/>
  <c r="A2036" i="4" s="1"/>
  <c r="Y2037" i="1" l="1"/>
  <c r="B2038" i="1"/>
  <c r="A2037" i="1"/>
  <c r="A2037" i="4" s="1"/>
  <c r="A2038" i="1" l="1"/>
  <c r="A2038" i="4" s="1"/>
  <c r="B2039" i="1"/>
  <c r="Y2038" i="1"/>
  <c r="A2039" i="1" l="1"/>
  <c r="A2039" i="4" s="1"/>
  <c r="B2040" i="1"/>
  <c r="Y2039" i="1"/>
  <c r="B2041" i="1" l="1"/>
  <c r="Y2040" i="1"/>
  <c r="A2040" i="1"/>
  <c r="A2040" i="4" s="1"/>
  <c r="B2042" i="1" l="1"/>
  <c r="A2041" i="1"/>
  <c r="A2041" i="4" s="1"/>
  <c r="Y2041" i="1"/>
  <c r="A2042" i="1" l="1"/>
  <c r="A2042" i="4" s="1"/>
  <c r="B2043" i="1"/>
  <c r="Y2042" i="1"/>
  <c r="A2043" i="1" l="1"/>
  <c r="A2043" i="4" s="1"/>
  <c r="B2044" i="1"/>
  <c r="Y2043" i="1"/>
  <c r="A2044" i="1" l="1"/>
  <c r="A2044" i="4" s="1"/>
  <c r="Y2044" i="1"/>
  <c r="B2045" i="1"/>
  <c r="Y2045" i="1" l="1"/>
  <c r="A2045" i="1"/>
  <c r="A2045" i="4" s="1"/>
  <c r="B2046" i="1"/>
  <c r="Y2046" i="1" l="1"/>
  <c r="B2047" i="1"/>
  <c r="A2046" i="1"/>
  <c r="A2046" i="4" s="1"/>
  <c r="Y2047" i="1" l="1"/>
  <c r="A2047" i="1"/>
  <c r="A2047" i="4" s="1"/>
  <c r="B2048" i="1"/>
  <c r="B2049" i="1" l="1"/>
  <c r="A2048" i="1"/>
  <c r="A2048" i="4" s="1"/>
  <c r="Y2048" i="1"/>
  <c r="B2050" i="1" l="1"/>
  <c r="A2049" i="1"/>
  <c r="A2049" i="4" s="1"/>
  <c r="Y2049" i="1"/>
  <c r="Y2050" i="1" l="1"/>
  <c r="A2050" i="1"/>
  <c r="A2050" i="4" s="1"/>
  <c r="B2051" i="1"/>
  <c r="A2051" i="1" l="1"/>
  <c r="A2051" i="4" s="1"/>
  <c r="B2052" i="1"/>
  <c r="Y2051" i="1"/>
  <c r="A2052" i="1" l="1"/>
  <c r="A2052" i="4" s="1"/>
  <c r="B2053" i="1"/>
  <c r="Y2052" i="1"/>
  <c r="Y2053" i="1" l="1"/>
  <c r="A2053" i="1"/>
  <c r="A2053" i="4" s="1"/>
  <c r="B2054" i="1"/>
  <c r="A2054" i="1" l="1"/>
  <c r="A2054" i="4" s="1"/>
  <c r="B2055" i="1"/>
  <c r="Y2054" i="1"/>
  <c r="Y2055" i="1" l="1"/>
  <c r="A2055" i="1"/>
  <c r="A2055" i="4" s="1"/>
  <c r="B2056" i="1"/>
  <c r="Y2056" i="1" l="1"/>
  <c r="A2056" i="1"/>
  <c r="A2056" i="4" s="1"/>
  <c r="B2057" i="1"/>
  <c r="Y2057" i="1" l="1"/>
  <c r="A2057" i="1"/>
  <c r="A2057" i="4" s="1"/>
  <c r="B2058" i="1"/>
  <c r="Y2058" i="1" l="1"/>
  <c r="A2058" i="1"/>
  <c r="A2058" i="4" s="1"/>
  <c r="B2059" i="1"/>
  <c r="A2059" i="1" l="1"/>
  <c r="A2059" i="4" s="1"/>
  <c r="Y2059" i="1"/>
  <c r="B2060" i="1"/>
  <c r="A2060" i="1" l="1"/>
  <c r="A2060" i="4" s="1"/>
  <c r="Y2060" i="1"/>
  <c r="B2061" i="1"/>
  <c r="A2061" i="1" l="1"/>
  <c r="A2061" i="4" s="1"/>
  <c r="B2062" i="1"/>
  <c r="Y2061" i="1"/>
  <c r="A2062" i="1" l="1"/>
  <c r="A2062" i="4" s="1"/>
  <c r="Y2062" i="1"/>
  <c r="B2063" i="1"/>
  <c r="Y2063" i="1" l="1"/>
  <c r="A2063" i="1"/>
  <c r="A2063" i="4" s="1"/>
  <c r="B2064" i="1"/>
  <c r="Y2064" i="1" l="1"/>
  <c r="A2064" i="1"/>
  <c r="A2064" i="4" s="1"/>
  <c r="B2065" i="1"/>
  <c r="A2065" i="1" l="1"/>
  <c r="A2065" i="4" s="1"/>
  <c r="B2066" i="1"/>
  <c r="Y2065" i="1"/>
  <c r="B2067" i="1" l="1"/>
  <c r="A2066" i="1"/>
  <c r="A2066" i="4" s="1"/>
  <c r="Y2066" i="1"/>
  <c r="Y2067" i="1" l="1"/>
  <c r="A2067" i="1"/>
  <c r="A2067" i="4" s="1"/>
  <c r="B2068" i="1"/>
  <c r="Y2068" i="1" l="1"/>
  <c r="A2068" i="1"/>
  <c r="A2068" i="4" s="1"/>
  <c r="B2069" i="1"/>
  <c r="Y2069" i="1" l="1"/>
  <c r="A2069" i="1"/>
  <c r="A2069" i="4" s="1"/>
  <c r="B2070" i="1"/>
  <c r="Y2070" i="1" l="1"/>
  <c r="A2070" i="1"/>
  <c r="A2070" i="4" s="1"/>
  <c r="B2071" i="1"/>
  <c r="A2071" i="1" l="1"/>
  <c r="A2071" i="4" s="1"/>
  <c r="B2072" i="1"/>
  <c r="Y2071" i="1"/>
  <c r="B2073" i="1" l="1"/>
  <c r="A2072" i="1"/>
  <c r="A2072" i="4" s="1"/>
  <c r="Y2072" i="1"/>
  <c r="A2073" i="1" l="1"/>
  <c r="A2073" i="4" s="1"/>
  <c r="B2074" i="1"/>
  <c r="Y2073" i="1"/>
  <c r="A2074" i="1" l="1"/>
  <c r="A2074" i="4" s="1"/>
  <c r="Y2074" i="1"/>
  <c r="B2075" i="1"/>
  <c r="Y2075" i="1" l="1"/>
  <c r="B2076" i="1"/>
  <c r="A2075" i="1"/>
  <c r="A2075" i="4" s="1"/>
  <c r="B2077" i="1" l="1"/>
  <c r="A2076" i="1"/>
  <c r="A2076" i="4" s="1"/>
  <c r="Y2076" i="1"/>
  <c r="Y2077" i="1" l="1"/>
  <c r="B2078" i="1"/>
  <c r="A2077" i="1"/>
  <c r="A2077" i="4" s="1"/>
  <c r="Y2078" i="1" l="1"/>
  <c r="A2078" i="1"/>
  <c r="A2078" i="4" s="1"/>
  <c r="B2079" i="1"/>
  <c r="A2079" i="1" l="1"/>
  <c r="A2079" i="4" s="1"/>
  <c r="Y2079" i="1"/>
  <c r="B2080" i="1"/>
  <c r="Y2080" i="1" l="1"/>
  <c r="B2081" i="1"/>
  <c r="A2080" i="1"/>
  <c r="A2080" i="4" s="1"/>
  <c r="A2081" i="1" l="1"/>
  <c r="A2081" i="4" s="1"/>
  <c r="B2082" i="1"/>
  <c r="Y2081" i="1"/>
  <c r="A2082" i="1" l="1"/>
  <c r="A2082" i="4" s="1"/>
  <c r="Y2082" i="1"/>
  <c r="B2083" i="1"/>
  <c r="Y2083" i="1" l="1"/>
  <c r="B2084" i="1"/>
  <c r="A2083" i="1"/>
  <c r="A2083" i="4" s="1"/>
  <c r="A2084" i="1" l="1"/>
  <c r="A2084" i="4" s="1"/>
  <c r="Y2084" i="1"/>
  <c r="B2085" i="1"/>
  <c r="A2085" i="1" l="1"/>
  <c r="A2085" i="4" s="1"/>
  <c r="B2086" i="1"/>
  <c r="Y2085" i="1"/>
  <c r="Y2086" i="1" l="1"/>
  <c r="B2087" i="1"/>
  <c r="A2086" i="1"/>
  <c r="A2086" i="4" s="1"/>
  <c r="A2087" i="1" l="1"/>
  <c r="A2087" i="4" s="1"/>
  <c r="B2088" i="1"/>
  <c r="Y2087" i="1"/>
  <c r="Y2088" i="1" l="1"/>
  <c r="B2089" i="1"/>
  <c r="A2088" i="1"/>
  <c r="A2088" i="4" s="1"/>
  <c r="A2089" i="1" l="1"/>
  <c r="A2089" i="4" s="1"/>
  <c r="Y2089" i="1"/>
  <c r="B2090" i="1"/>
  <c r="Y2090" i="1" l="1"/>
  <c r="B2091" i="1"/>
  <c r="A2090" i="1"/>
  <c r="A2090" i="4" s="1"/>
  <c r="B2092" i="1" l="1"/>
  <c r="A2091" i="1"/>
  <c r="A2091" i="4" s="1"/>
  <c r="Y2091" i="1"/>
  <c r="A2092" i="1" l="1"/>
  <c r="A2092" i="4" s="1"/>
  <c r="Y2092" i="1"/>
  <c r="B2093" i="1"/>
  <c r="A2093" i="1" l="1"/>
  <c r="A2093" i="4" s="1"/>
  <c r="Y2093" i="1"/>
  <c r="B2094" i="1"/>
  <c r="A2094" i="1" l="1"/>
  <c r="A2094" i="4" s="1"/>
  <c r="Y2094" i="1"/>
  <c r="B2095" i="1"/>
  <c r="Y2095" i="1" l="1"/>
  <c r="A2095" i="1"/>
  <c r="A2095" i="4" s="1"/>
  <c r="B2096" i="1"/>
  <c r="A2096" i="1" l="1"/>
  <c r="A2096" i="4" s="1"/>
  <c r="B2097" i="1"/>
  <c r="Y2096" i="1"/>
  <c r="A2097" i="1" l="1"/>
  <c r="A2097" i="4" s="1"/>
  <c r="B2098" i="1"/>
  <c r="Y2097" i="1"/>
  <c r="Y2098" i="1" l="1"/>
  <c r="B2099" i="1"/>
  <c r="A2098" i="1"/>
  <c r="A2098" i="4" s="1"/>
  <c r="Y2099" i="1" l="1"/>
  <c r="A2099" i="1"/>
  <c r="A2099" i="4" s="1"/>
  <c r="B2100" i="1"/>
  <c r="A2100" i="1" l="1"/>
  <c r="A2100" i="4" s="1"/>
  <c r="B2101" i="1"/>
  <c r="Y2100" i="1"/>
  <c r="A2101" i="1" l="1"/>
  <c r="A2101" i="4" s="1"/>
  <c r="B2102" i="1"/>
  <c r="Y2101" i="1"/>
  <c r="A2102" i="1" l="1"/>
  <c r="A2102" i="4" s="1"/>
  <c r="B2103" i="1"/>
  <c r="Y2102" i="1"/>
  <c r="Y2103" i="1" l="1"/>
  <c r="A2103" i="1"/>
  <c r="A2103" i="4" s="1"/>
  <c r="B2104" i="1"/>
  <c r="Y2104" i="1" l="1"/>
  <c r="A2104" i="1"/>
  <c r="A2104" i="4" s="1"/>
  <c r="B2105" i="1"/>
  <c r="Y2105" i="1" l="1"/>
  <c r="A2105" i="1"/>
  <c r="A2105" i="4" s="1"/>
  <c r="B2106" i="1"/>
  <c r="A2106" i="1" l="1"/>
  <c r="A2106" i="4" s="1"/>
  <c r="Y2106" i="1"/>
  <c r="B2107" i="1"/>
  <c r="Y2107" i="1" l="1"/>
  <c r="B2108" i="1"/>
  <c r="A2107" i="1"/>
  <c r="A2107" i="4" s="1"/>
  <c r="A2108" i="1" l="1"/>
  <c r="A2108" i="4" s="1"/>
  <c r="B2109" i="1"/>
  <c r="Y2108" i="1"/>
  <c r="Y2109" i="1" l="1"/>
  <c r="A2109" i="1"/>
  <c r="A2109" i="4" s="1"/>
  <c r="B2110" i="1"/>
  <c r="A2110" i="1" l="1"/>
  <c r="A2110" i="4" s="1"/>
  <c r="B2111" i="1"/>
  <c r="Y2110" i="1"/>
  <c r="Y2111" i="1" l="1"/>
  <c r="A2111" i="1"/>
  <c r="A2111" i="4" s="1"/>
  <c r="B2112" i="1"/>
  <c r="Y2112" i="1" l="1"/>
  <c r="B2113" i="1"/>
  <c r="A2112" i="1"/>
  <c r="A2112" i="4" s="1"/>
  <c r="A2113" i="1" l="1"/>
  <c r="A2113" i="4" s="1"/>
  <c r="B2114" i="1"/>
  <c r="Y2113" i="1"/>
  <c r="A2114" i="1" l="1"/>
  <c r="A2114" i="4" s="1"/>
  <c r="B2115" i="1"/>
  <c r="Y2114" i="1"/>
  <c r="A2115" i="1" l="1"/>
  <c r="A2115" i="4" s="1"/>
  <c r="B2116" i="1"/>
  <c r="Y2115" i="1"/>
  <c r="A2116" i="1" l="1"/>
  <c r="A2116" i="4" s="1"/>
  <c r="Y2116" i="1"/>
  <c r="B2117" i="1"/>
  <c r="A2117" i="1" l="1"/>
  <c r="A2117" i="4" s="1"/>
  <c r="B2118" i="1"/>
  <c r="Y2117" i="1"/>
  <c r="A2118" i="1" l="1"/>
  <c r="A2118" i="4" s="1"/>
  <c r="B2119" i="1"/>
  <c r="Y2118" i="1"/>
  <c r="A2119" i="1" l="1"/>
  <c r="A2119" i="4" s="1"/>
  <c r="B2120" i="1"/>
  <c r="Y2119" i="1"/>
  <c r="A2120" i="1" l="1"/>
  <c r="A2120" i="4" s="1"/>
  <c r="Y2120" i="1"/>
  <c r="B2121" i="1"/>
  <c r="A2121" i="1" l="1"/>
  <c r="A2121" i="4" s="1"/>
  <c r="Y2121" i="1"/>
  <c r="B2122" i="1"/>
  <c r="Y2122" i="1" l="1"/>
  <c r="B2123" i="1"/>
  <c r="A2122" i="1"/>
  <c r="A2122" i="4" s="1"/>
  <c r="A2123" i="1" l="1"/>
  <c r="A2123" i="4" s="1"/>
  <c r="B2124" i="1"/>
  <c r="Y2123" i="1"/>
  <c r="A2124" i="1" l="1"/>
  <c r="A2124" i="4" s="1"/>
  <c r="B2125" i="1"/>
  <c r="Y2124" i="1"/>
  <c r="A2125" i="1" l="1"/>
  <c r="A2125" i="4" s="1"/>
  <c r="B2126" i="1"/>
  <c r="Y2125" i="1"/>
  <c r="A2126" i="1" l="1"/>
  <c r="A2126" i="4" s="1"/>
  <c r="Y2126" i="1"/>
  <c r="B2127" i="1"/>
  <c r="A2127" i="1" l="1"/>
  <c r="A2127" i="4" s="1"/>
  <c r="Y2127" i="1"/>
  <c r="B2128" i="1"/>
  <c r="Y2128" i="1" l="1"/>
  <c r="B2129" i="1"/>
  <c r="A2128" i="1"/>
  <c r="A2128" i="4" s="1"/>
  <c r="B2130" i="1" l="1"/>
  <c r="Y2129" i="1"/>
  <c r="A2129" i="1"/>
  <c r="A2129" i="4" s="1"/>
  <c r="B2131" i="1" l="1"/>
  <c r="Y2130" i="1"/>
  <c r="A2130" i="1"/>
  <c r="A2130" i="4" s="1"/>
  <c r="A2131" i="1" l="1"/>
  <c r="A2131" i="4" s="1"/>
  <c r="B2132" i="1"/>
  <c r="Y2131" i="1"/>
  <c r="Y2132" i="1" l="1"/>
  <c r="B2133" i="1"/>
  <c r="A2132" i="1"/>
  <c r="A2132" i="4" s="1"/>
  <c r="Y2133" i="1" l="1"/>
  <c r="B2134" i="1"/>
  <c r="A2133" i="1"/>
  <c r="A2133" i="4" s="1"/>
  <c r="Y2134" i="1" l="1"/>
  <c r="B2135" i="1"/>
  <c r="A2134" i="1"/>
  <c r="A2134" i="4" s="1"/>
  <c r="A2135" i="1" l="1"/>
  <c r="A2135" i="4" s="1"/>
  <c r="Y2135" i="1"/>
  <c r="B2136" i="1"/>
  <c r="Y2136" i="1" l="1"/>
  <c r="A2136" i="1"/>
  <c r="A2136" i="4" s="1"/>
  <c r="B2137" i="1"/>
  <c r="A2137" i="1" l="1"/>
  <c r="A2137" i="4" s="1"/>
  <c r="B2138" i="1"/>
  <c r="Y2137" i="1"/>
  <c r="B2139" i="1" l="1"/>
  <c r="Y2138" i="1"/>
  <c r="A2138" i="1"/>
  <c r="A2138" i="4" s="1"/>
  <c r="Y2139" i="1" l="1"/>
  <c r="A2139" i="1"/>
  <c r="A2139" i="4" s="1"/>
  <c r="B2140" i="1"/>
  <c r="A2140" i="1" l="1"/>
  <c r="A2140" i="4" s="1"/>
  <c r="Y2140" i="1"/>
  <c r="B2141" i="1"/>
  <c r="B2142" i="1" l="1"/>
  <c r="A2141" i="1"/>
  <c r="A2141" i="4" s="1"/>
  <c r="Y2141" i="1"/>
  <c r="A2142" i="1" l="1"/>
  <c r="A2142" i="4" s="1"/>
  <c r="B2143" i="1"/>
  <c r="Y2142" i="1"/>
  <c r="B2144" i="1" l="1"/>
  <c r="A2143" i="1"/>
  <c r="A2143" i="4" s="1"/>
  <c r="Y2143" i="1"/>
  <c r="Y2144" i="1" l="1"/>
  <c r="A2144" i="1"/>
  <c r="A2144" i="4" s="1"/>
  <c r="B2145" i="1"/>
  <c r="A2145" i="1" l="1"/>
  <c r="A2145" i="4" s="1"/>
  <c r="B2146" i="1"/>
  <c r="Y2145" i="1"/>
  <c r="B2147" i="1" l="1"/>
  <c r="Y2146" i="1"/>
  <c r="A2146" i="1"/>
  <c r="A2146" i="4" s="1"/>
  <c r="A2147" i="1" l="1"/>
  <c r="A2147" i="4" s="1"/>
  <c r="Y2147" i="1"/>
  <c r="B2148" i="1"/>
  <c r="Y2148" i="1" l="1"/>
  <c r="B2149" i="1"/>
  <c r="A2148" i="1"/>
  <c r="A2148" i="4" s="1"/>
  <c r="A2149" i="1" l="1"/>
  <c r="A2149" i="4" s="1"/>
  <c r="B2150" i="1"/>
  <c r="Y2149" i="1"/>
  <c r="Y2150" i="1" l="1"/>
  <c r="A2150" i="1"/>
  <c r="A2150" i="4" s="1"/>
  <c r="B2151" i="1"/>
  <c r="A2151" i="1" l="1"/>
  <c r="A2151" i="4" s="1"/>
  <c r="B2152" i="1"/>
  <c r="Y2151" i="1"/>
  <c r="Y2152" i="1" l="1"/>
  <c r="B2153" i="1"/>
  <c r="A2152" i="1"/>
  <c r="A2152" i="4" s="1"/>
  <c r="A2153" i="1" l="1"/>
  <c r="A2153" i="4" s="1"/>
  <c r="Y2153" i="1"/>
  <c r="B2154" i="1"/>
  <c r="Y2154" i="1" l="1"/>
  <c r="B2155" i="1"/>
  <c r="A2154" i="1"/>
  <c r="A2154" i="4" s="1"/>
  <c r="B2156" i="1" l="1"/>
  <c r="A2155" i="1"/>
  <c r="A2155" i="4" s="1"/>
  <c r="Y2155" i="1"/>
  <c r="Y2156" i="1" l="1"/>
  <c r="A2156" i="1"/>
  <c r="A2156" i="4" s="1"/>
  <c r="B2157" i="1"/>
  <c r="A2157" i="1" l="1"/>
  <c r="A2157" i="4" s="1"/>
  <c r="B2158" i="1"/>
  <c r="Y2157" i="1"/>
  <c r="A2158" i="1" l="1"/>
  <c r="A2158" i="4" s="1"/>
  <c r="B2159" i="1"/>
  <c r="Y2158" i="1"/>
  <c r="A2159" i="1" l="1"/>
  <c r="A2159" i="4" s="1"/>
  <c r="B2160" i="1"/>
  <c r="Y2159" i="1"/>
  <c r="Y2160" i="1" l="1"/>
  <c r="A2160" i="1"/>
  <c r="A2160" i="4" s="1"/>
  <c r="B2161" i="1"/>
  <c r="A2161" i="1" l="1"/>
  <c r="A2161" i="4" s="1"/>
  <c r="B2162" i="1"/>
  <c r="Y2161" i="1"/>
  <c r="A2162" i="1" l="1"/>
  <c r="A2162" i="4" s="1"/>
  <c r="B2163" i="1"/>
  <c r="Y2162" i="1"/>
  <c r="A2163" i="1" l="1"/>
  <c r="A2163" i="4" s="1"/>
  <c r="B2164" i="1"/>
  <c r="Y2163" i="1"/>
  <c r="B2165" i="1" l="1"/>
  <c r="A2164" i="1"/>
  <c r="A2164" i="4" s="1"/>
  <c r="Y2164" i="1"/>
  <c r="Y2165" i="1" l="1"/>
  <c r="A2165" i="1"/>
  <c r="A2165" i="4" s="1"/>
  <c r="B2166" i="1"/>
  <c r="A2166" i="1" l="1"/>
  <c r="A2166" i="4" s="1"/>
  <c r="B2167" i="1"/>
  <c r="Y2166" i="1"/>
  <c r="A2167" i="1" l="1"/>
  <c r="A2167" i="4" s="1"/>
  <c r="B2168" i="1"/>
  <c r="Y2167" i="1"/>
  <c r="A2168" i="1" l="1"/>
  <c r="A2168" i="4" s="1"/>
  <c r="Y2168" i="1"/>
  <c r="B2169" i="1"/>
  <c r="Y2169" i="1" l="1"/>
  <c r="A2169" i="1"/>
  <c r="A2169" i="4" s="1"/>
  <c r="B2170" i="1"/>
  <c r="A2170" i="1" l="1"/>
  <c r="A2170" i="4" s="1"/>
  <c r="B2171" i="1"/>
  <c r="Y2170" i="1"/>
  <c r="A2171" i="1" l="1"/>
  <c r="A2171" i="4" s="1"/>
  <c r="Y2171" i="1"/>
  <c r="B2172" i="1"/>
  <c r="Y2172" i="1" l="1"/>
  <c r="A2172" i="1"/>
  <c r="A2172" i="4" s="1"/>
  <c r="B2173" i="1"/>
  <c r="A2173" i="1" l="1"/>
  <c r="A2173" i="4" s="1"/>
  <c r="Y2173" i="1"/>
  <c r="B2174" i="1"/>
  <c r="Y2174" i="1" l="1"/>
  <c r="A2174" i="1"/>
  <c r="A2174" i="4" s="1"/>
  <c r="B2175" i="1"/>
  <c r="Y2175" i="1" l="1"/>
  <c r="A2175" i="1"/>
  <c r="A2175" i="4" s="1"/>
  <c r="B2176" i="1"/>
  <c r="A2176" i="1" l="1"/>
  <c r="A2176" i="4" s="1"/>
  <c r="B2177" i="1"/>
  <c r="Y2176" i="1"/>
  <c r="Y2177" i="1" l="1"/>
  <c r="B2178" i="1"/>
  <c r="A2177" i="1"/>
  <c r="A2177" i="4" s="1"/>
  <c r="A2178" i="1" l="1"/>
  <c r="A2178" i="4" s="1"/>
  <c r="B2179" i="1"/>
  <c r="Y2178" i="1"/>
  <c r="A2179" i="1" l="1"/>
  <c r="A2179" i="4" s="1"/>
  <c r="B2180" i="1"/>
  <c r="Y2179" i="1"/>
  <c r="Y2180" i="1" l="1"/>
  <c r="A2180" i="1"/>
  <c r="A2180" i="4" s="1"/>
  <c r="B2181" i="1"/>
  <c r="Y2181" i="1" l="1"/>
  <c r="A2181" i="1"/>
  <c r="A2181" i="4" s="1"/>
  <c r="B2182" i="1"/>
  <c r="A2182" i="1" l="1"/>
  <c r="A2182" i="4" s="1"/>
  <c r="Y2182" i="1"/>
  <c r="B2183" i="1"/>
  <c r="A2183" i="1" l="1"/>
  <c r="A2183" i="4" s="1"/>
  <c r="B2184" i="1"/>
  <c r="Y2183" i="1"/>
  <c r="B443" i="7"/>
  <c r="D443" i="7" s="1"/>
  <c r="B269" i="7"/>
  <c r="D269" i="7" s="1"/>
  <c r="B425" i="7"/>
  <c r="D425" i="7" s="1"/>
  <c r="B358" i="7"/>
  <c r="D358" i="7" s="1"/>
  <c r="B446" i="7"/>
  <c r="D446" i="7" s="1"/>
  <c r="B284" i="7"/>
  <c r="D284" i="7" s="1"/>
  <c r="B403" i="7"/>
  <c r="D403" i="7" s="1"/>
  <c r="B301" i="7"/>
  <c r="D301" i="7" s="1"/>
  <c r="B281" i="7"/>
  <c r="D281" i="7" s="1"/>
  <c r="B299" i="7"/>
  <c r="D299" i="7" s="1"/>
  <c r="B2089" i="7"/>
  <c r="D2089" i="7" s="1"/>
  <c r="B448" i="7"/>
  <c r="D448" i="7" s="1"/>
  <c r="B419" i="7"/>
  <c r="D419" i="7" s="1"/>
  <c r="B334" i="7"/>
  <c r="D334" i="7" s="1"/>
  <c r="B396" i="7"/>
  <c r="D396" i="7" s="1"/>
  <c r="B2050" i="7"/>
  <c r="D2050" i="7" s="1"/>
  <c r="B277" i="7"/>
  <c r="D277" i="7" s="1"/>
  <c r="B372" i="7"/>
  <c r="D372" i="7" s="1"/>
  <c r="B276" i="7"/>
  <c r="D276" i="7" s="1"/>
  <c r="B1975" i="7"/>
  <c r="D1975" i="7" s="1"/>
  <c r="B253" i="7"/>
  <c r="D253" i="7" s="1"/>
  <c r="B2083" i="7"/>
  <c r="D2083" i="7" s="1"/>
  <c r="B345" i="7"/>
  <c r="D345" i="7" s="1"/>
  <c r="B350" i="7"/>
  <c r="D350" i="7" s="1"/>
  <c r="B351" i="7"/>
  <c r="D351" i="7" s="1"/>
  <c r="B2032" i="7"/>
  <c r="D2032" i="7" s="1"/>
  <c r="B390" i="7"/>
  <c r="D390" i="7" s="1"/>
  <c r="B2120" i="7"/>
  <c r="D2120" i="7" s="1"/>
  <c r="B2048" i="7"/>
  <c r="D2048" i="7" s="1"/>
  <c r="B395" i="7"/>
  <c r="D395" i="7" s="1"/>
  <c r="B1987" i="7"/>
  <c r="D1987" i="7" s="1"/>
  <c r="B377" i="7"/>
  <c r="D377" i="7" s="1"/>
  <c r="B2038" i="7"/>
  <c r="D2038" i="7" s="1"/>
  <c r="B2066" i="7"/>
  <c r="D2066" i="7" s="1"/>
  <c r="B298" i="7"/>
  <c r="D298" i="7" s="1"/>
  <c r="B2030" i="7"/>
  <c r="D2030" i="7" s="1"/>
  <c r="B279" i="7"/>
  <c r="D279" i="7" s="1"/>
  <c r="B378" i="7"/>
  <c r="D378" i="7" s="1"/>
  <c r="B300" i="7"/>
  <c r="D300" i="7" s="1"/>
  <c r="A2184" i="1" l="1"/>
  <c r="A2184" i="4" s="1"/>
  <c r="Y2184" i="1"/>
  <c r="B2185" i="1"/>
  <c r="B2099" i="7"/>
  <c r="D2099" i="7" s="1"/>
  <c r="B2110" i="7"/>
  <c r="D2110" i="7" s="1"/>
  <c r="B2135" i="7"/>
  <c r="D2135" i="7" s="1"/>
  <c r="B2128" i="7"/>
  <c r="D2128" i="7" s="1"/>
  <c r="B2137" i="7"/>
  <c r="D2137" i="7" s="1"/>
  <c r="B2134" i="7"/>
  <c r="D2134" i="7" s="1"/>
  <c r="B2001" i="7"/>
  <c r="D2001" i="7" s="1"/>
  <c r="B2091" i="7"/>
  <c r="D2091" i="7" s="1"/>
  <c r="B2013" i="7"/>
  <c r="D2013" i="7" s="1"/>
  <c r="B2129" i="7"/>
  <c r="D2129" i="7" s="1"/>
  <c r="B2068" i="7"/>
  <c r="D2068" i="7" s="1"/>
  <c r="B1971" i="7"/>
  <c r="D1971" i="7" s="1"/>
  <c r="B344" i="7"/>
  <c r="D344" i="7" s="1"/>
  <c r="B2082" i="7"/>
  <c r="D2082" i="7" s="1"/>
  <c r="B2096" i="7"/>
  <c r="D2096" i="7" s="1"/>
  <c r="B256" i="7"/>
  <c r="D256" i="7" s="1"/>
  <c r="B237" i="7"/>
  <c r="D237" i="7" s="1"/>
  <c r="B2125" i="7"/>
  <c r="D2125" i="7" s="1"/>
  <c r="B2061" i="7"/>
  <c r="D2061" i="7" s="1"/>
  <c r="B381" i="7"/>
  <c r="D381" i="7" s="1"/>
  <c r="B1969" i="7"/>
  <c r="D1969" i="7" s="1"/>
  <c r="B452" i="7"/>
  <c r="D452" i="7" s="1"/>
  <c r="B270" i="7"/>
  <c r="D270" i="7" s="1"/>
  <c r="B310" i="7"/>
  <c r="D310" i="7" s="1"/>
  <c r="B292" i="7"/>
  <c r="D292" i="7" s="1"/>
  <c r="B2132" i="7"/>
  <c r="D2132" i="7" s="1"/>
  <c r="B328" i="7"/>
  <c r="D328" i="7" s="1"/>
  <c r="B342" i="7"/>
  <c r="D342" i="7" s="1"/>
  <c r="B262" i="7"/>
  <c r="D262" i="7" s="1"/>
  <c r="B341" i="7"/>
  <c r="D341" i="7" s="1"/>
  <c r="B1993" i="7"/>
  <c r="D1993" i="7" s="1"/>
  <c r="B2092" i="7"/>
  <c r="D2092" i="7" s="1"/>
  <c r="B415" i="7"/>
  <c r="D415" i="7" s="1"/>
  <c r="B1995" i="7"/>
  <c r="D1995" i="7" s="1"/>
  <c r="B384" i="7"/>
  <c r="D384" i="7" s="1"/>
  <c r="B2035" i="7"/>
  <c r="D2035" i="7" s="1"/>
  <c r="B1978" i="7"/>
  <c r="D1978" i="7" s="1"/>
  <c r="B433" i="7"/>
  <c r="D433" i="7" s="1"/>
  <c r="B2115" i="7"/>
  <c r="D2115" i="7" s="1"/>
  <c r="B2051" i="7"/>
  <c r="D2051" i="7" s="1"/>
  <c r="B2047" i="7"/>
  <c r="D2047" i="7" s="1"/>
  <c r="B2109" i="7"/>
  <c r="D2109" i="7" s="1"/>
  <c r="B2072" i="7"/>
  <c r="D2072" i="7" s="1"/>
  <c r="B2095" i="7"/>
  <c r="D2095" i="7" s="1"/>
  <c r="B282" i="7"/>
  <c r="D282" i="7" s="1"/>
  <c r="B352" i="7"/>
  <c r="D352" i="7" s="1"/>
  <c r="B2078" i="7"/>
  <c r="D2078" i="7" s="1"/>
  <c r="B295" i="7"/>
  <c r="D295" i="7" s="1"/>
  <c r="B272" i="7"/>
  <c r="D272" i="7" s="1"/>
  <c r="B333" i="7"/>
  <c r="D333" i="7" s="1"/>
  <c r="B321" i="7"/>
  <c r="D321" i="7" s="1"/>
  <c r="B2026" i="7"/>
  <c r="D2026" i="7" s="1"/>
  <c r="B2006" i="7"/>
  <c r="D2006" i="7" s="1"/>
  <c r="B2069" i="7"/>
  <c r="D2069" i="7" s="1"/>
  <c r="B2100" i="7"/>
  <c r="D2100" i="7" s="1"/>
  <c r="B332" i="7"/>
  <c r="D332" i="7" s="1"/>
  <c r="B248" i="7"/>
  <c r="D248" i="7" s="1"/>
  <c r="B247" i="7"/>
  <c r="D247" i="7" s="1"/>
  <c r="B302" i="7"/>
  <c r="D302" i="7" s="1"/>
  <c r="B436" i="7"/>
  <c r="D436" i="7" s="1"/>
  <c r="B2024" i="7"/>
  <c r="D2024" i="7" s="1"/>
  <c r="B2080" i="7"/>
  <c r="D2080" i="7" s="1"/>
  <c r="B2036" i="7"/>
  <c r="D2036" i="7" s="1"/>
  <c r="B383" i="7"/>
  <c r="D383" i="7" s="1"/>
  <c r="B336" i="7"/>
  <c r="D336" i="7" s="1"/>
  <c r="B1992" i="7"/>
  <c r="D1992" i="7" s="1"/>
  <c r="B2025" i="7"/>
  <c r="D2025" i="7" s="1"/>
  <c r="B453" i="7"/>
  <c r="D453" i="7" s="1"/>
  <c r="B385" i="7"/>
  <c r="D385" i="7" s="1"/>
  <c r="B2015" i="7"/>
  <c r="D2015" i="7" s="1"/>
  <c r="B1965" i="7"/>
  <c r="D1965" i="7" s="1"/>
  <c r="B263" i="7"/>
  <c r="D263" i="7" s="1"/>
  <c r="B375" i="7"/>
  <c r="D375" i="7" s="1"/>
  <c r="B370" i="7"/>
  <c r="D370" i="7" s="1"/>
  <c r="B239" i="7"/>
  <c r="D239" i="7" s="1"/>
  <c r="B423" i="7"/>
  <c r="D423" i="7" s="1"/>
  <c r="B325" i="7"/>
  <c r="D325" i="7" s="1"/>
  <c r="B434" i="7"/>
  <c r="D434" i="7" s="1"/>
  <c r="B449" i="7"/>
  <c r="D449" i="7" s="1"/>
  <c r="B242" i="7"/>
  <c r="D242" i="7" s="1"/>
  <c r="B373" i="7"/>
  <c r="D373" i="7" s="1"/>
  <c r="B2067" i="7"/>
  <c r="D2067" i="7" s="1"/>
  <c r="B260" i="7"/>
  <c r="D260" i="7" s="1"/>
  <c r="B326" i="7"/>
  <c r="D326" i="7" s="1"/>
  <c r="B364" i="7"/>
  <c r="D364" i="7" s="1"/>
  <c r="B316" i="7"/>
  <c r="D316" i="7" s="1"/>
  <c r="B2116" i="7"/>
  <c r="D2116" i="7" s="1"/>
  <c r="B2039" i="7"/>
  <c r="D2039" i="7" s="1"/>
  <c r="B2079" i="7"/>
  <c r="D2079" i="7" s="1"/>
  <c r="B2059" i="7"/>
  <c r="D2059" i="7" s="1"/>
  <c r="B1979" i="7"/>
  <c r="D1979" i="7" s="1"/>
  <c r="B2084" i="7"/>
  <c r="D2084" i="7" s="1"/>
  <c r="B2055" i="7"/>
  <c r="D2055" i="7" s="1"/>
  <c r="B2136" i="7"/>
  <c r="D2136" i="7" s="1"/>
  <c r="B317" i="7"/>
  <c r="D317" i="7" s="1"/>
  <c r="B414" i="7"/>
  <c r="D414" i="7" s="1"/>
  <c r="B404" i="7"/>
  <c r="D404" i="7" s="1"/>
  <c r="B408" i="7"/>
  <c r="D408" i="7" s="1"/>
  <c r="B2102" i="7"/>
  <c r="D2102" i="7" s="1"/>
  <c r="B338" i="7"/>
  <c r="D338" i="7" s="1"/>
  <c r="B2054" i="7"/>
  <c r="D2054" i="7" s="1"/>
  <c r="B2075" i="7"/>
  <c r="D2075" i="7" s="1"/>
  <c r="B429" i="7"/>
  <c r="D429" i="7" s="1"/>
  <c r="B1974" i="7"/>
  <c r="D1974" i="7" s="1"/>
  <c r="B2107" i="7"/>
  <c r="D2107" i="7" s="1"/>
  <c r="B2009" i="7"/>
  <c r="D2009" i="7" s="1"/>
  <c r="B438" i="7"/>
  <c r="D438" i="7" s="1"/>
  <c r="B2028" i="7"/>
  <c r="D2028" i="7" s="1"/>
  <c r="B2094" i="7"/>
  <c r="D2094" i="7" s="1"/>
  <c r="B291" i="7"/>
  <c r="D291" i="7" s="1"/>
  <c r="B1996" i="7"/>
  <c r="D1996" i="7" s="1"/>
  <c r="B236" i="7"/>
  <c r="D236" i="7" s="1"/>
  <c r="B1991" i="7"/>
  <c r="D1991" i="7" s="1"/>
  <c r="B312" i="7"/>
  <c r="D312" i="7" s="1"/>
  <c r="B2121" i="7"/>
  <c r="D2121" i="7" s="1"/>
  <c r="B376" i="7"/>
  <c r="D376" i="7" s="1"/>
  <c r="B405" i="7"/>
  <c r="D405" i="7" s="1"/>
  <c r="B348" i="7"/>
  <c r="D348" i="7" s="1"/>
  <c r="B265" i="7"/>
  <c r="D265" i="7" s="1"/>
  <c r="B2022" i="7"/>
  <c r="D2022" i="7" s="1"/>
  <c r="B309" i="7"/>
  <c r="D309" i="7" s="1"/>
  <c r="B400" i="7"/>
  <c r="D400" i="7" s="1"/>
  <c r="B2112" i="7"/>
  <c r="D2112" i="7" s="1"/>
  <c r="B1977" i="7"/>
  <c r="D1977" i="7" s="1"/>
  <c r="B1984" i="7"/>
  <c r="D1984" i="7" s="1"/>
  <c r="B382" i="7"/>
  <c r="D382" i="7" s="1"/>
  <c r="B235" i="7"/>
  <c r="D235" i="7" s="1"/>
  <c r="B354" i="7"/>
  <c r="D354" i="7" s="1"/>
  <c r="B387" i="7"/>
  <c r="D387" i="7" s="1"/>
  <c r="B355" i="7"/>
  <c r="D355" i="7" s="1"/>
  <c r="B379" i="7"/>
  <c r="D379" i="7" s="1"/>
  <c r="B337" i="7"/>
  <c r="D337" i="7" s="1"/>
  <c r="B428" i="7"/>
  <c r="D428" i="7" s="1"/>
  <c r="B353" i="7"/>
  <c r="D353" i="7" s="1"/>
  <c r="B401" i="7"/>
  <c r="D401" i="7" s="1"/>
  <c r="B367" i="7"/>
  <c r="D367" i="7" s="1"/>
  <c r="B2008" i="7"/>
  <c r="D2008" i="7" s="1"/>
  <c r="B440" i="7"/>
  <c r="D440" i="7" s="1"/>
  <c r="B2049" i="7"/>
  <c r="D2049" i="7" s="1"/>
  <c r="B2058" i="7"/>
  <c r="D2058" i="7" s="1"/>
  <c r="B311" i="7"/>
  <c r="D311" i="7" s="1"/>
  <c r="B1986" i="7"/>
  <c r="D1986" i="7" s="1"/>
  <c r="B252" i="7"/>
  <c r="D252" i="7" s="1"/>
  <c r="B2071" i="7"/>
  <c r="D2071" i="7" s="1"/>
  <c r="B1988" i="7"/>
  <c r="D1988" i="7" s="1"/>
  <c r="B249" i="7"/>
  <c r="D249" i="7" s="1"/>
  <c r="B330" i="7"/>
  <c r="D330" i="7" s="1"/>
  <c r="B331" i="7"/>
  <c r="D331" i="7" s="1"/>
  <c r="B2103" i="7"/>
  <c r="D2103" i="7" s="1"/>
  <c r="B421" i="7"/>
  <c r="D421" i="7" s="1"/>
  <c r="B360" i="7"/>
  <c r="D360" i="7" s="1"/>
  <c r="B386" i="7"/>
  <c r="D386" i="7" s="1"/>
  <c r="B286" i="7"/>
  <c r="D286" i="7" s="1"/>
  <c r="B2076" i="7"/>
  <c r="D2076" i="7" s="1"/>
  <c r="B2016" i="7"/>
  <c r="D2016" i="7" s="1"/>
  <c r="B1999" i="7"/>
  <c r="D1999" i="7" s="1"/>
  <c r="B2090" i="7"/>
  <c r="D2090" i="7" s="1"/>
  <c r="B2040" i="7"/>
  <c r="D2040" i="7" s="1"/>
  <c r="B2003" i="7"/>
  <c r="D2003" i="7" s="1"/>
  <c r="B424" i="7"/>
  <c r="D424" i="7" s="1"/>
  <c r="B362" i="7"/>
  <c r="D362" i="7" s="1"/>
  <c r="B2012" i="7"/>
  <c r="D2012" i="7" s="1"/>
  <c r="B241" i="7"/>
  <c r="D241" i="7" s="1"/>
  <c r="B266" i="7"/>
  <c r="D266" i="7" s="1"/>
  <c r="B398" i="7"/>
  <c r="D398" i="7" s="1"/>
  <c r="B368" i="7"/>
  <c r="D368" i="7" s="1"/>
  <c r="B402" i="7"/>
  <c r="D402" i="7" s="1"/>
  <c r="B335" i="7"/>
  <c r="D335" i="7" s="1"/>
  <c r="B413" i="7"/>
  <c r="D413" i="7" s="1"/>
  <c r="B238" i="7"/>
  <c r="D238" i="7" s="1"/>
  <c r="B397" i="7"/>
  <c r="D397" i="7" s="1"/>
  <c r="B409" i="7"/>
  <c r="D409" i="7" s="1"/>
  <c r="B444" i="7"/>
  <c r="D444" i="7" s="1"/>
  <c r="B412" i="7"/>
  <c r="D412" i="7" s="1"/>
  <c r="B441" i="7"/>
  <c r="D441" i="7" s="1"/>
  <c r="B261" i="7"/>
  <c r="D261" i="7" s="1"/>
  <c r="B361" i="7"/>
  <c r="D361" i="7" s="1"/>
  <c r="B1981" i="7"/>
  <c r="D1981" i="7" s="1"/>
  <c r="B2011" i="7"/>
  <c r="D2011" i="7" s="1"/>
  <c r="B1982" i="7"/>
  <c r="D1982" i="7" s="1"/>
  <c r="B2124" i="7"/>
  <c r="D2124" i="7" s="1"/>
  <c r="B1983" i="7"/>
  <c r="D1983" i="7" s="1"/>
  <c r="B2041" i="7"/>
  <c r="D2041" i="7" s="1"/>
  <c r="B1976" i="7"/>
  <c r="D1976" i="7" s="1"/>
  <c r="B297" i="7"/>
  <c r="D297" i="7" s="1"/>
  <c r="B322" i="7"/>
  <c r="D322" i="7" s="1"/>
  <c r="B313" i="7"/>
  <c r="D313" i="7" s="1"/>
  <c r="B278" i="7"/>
  <c r="D278" i="7" s="1"/>
  <c r="B1970" i="7"/>
  <c r="D1970" i="7" s="1"/>
  <c r="B340" i="7"/>
  <c r="D340" i="7" s="1"/>
  <c r="B2117" i="7"/>
  <c r="D2117" i="7" s="1"/>
  <c r="B2126" i="7"/>
  <c r="D2126" i="7" s="1"/>
  <c r="B2113" i="7"/>
  <c r="D2113" i="7" s="1"/>
  <c r="B2046" i="7"/>
  <c r="D2046" i="7" s="1"/>
  <c r="B1973" i="7"/>
  <c r="D1973" i="7" s="1"/>
  <c r="B2122" i="7"/>
  <c r="D2122" i="7" s="1"/>
  <c r="B2021" i="7"/>
  <c r="D2021" i="7" s="1"/>
  <c r="B2002" i="7"/>
  <c r="D2002" i="7" s="1"/>
  <c r="B454" i="7"/>
  <c r="D454" i="7" s="1"/>
  <c r="B329" i="7"/>
  <c r="D329" i="7" s="1"/>
  <c r="B2088" i="7"/>
  <c r="D2088" i="7" s="1"/>
  <c r="B315" i="7"/>
  <c r="D315" i="7" s="1"/>
  <c r="B2033" i="7"/>
  <c r="D2033" i="7" s="1"/>
  <c r="B2034" i="7"/>
  <c r="D2034" i="7" s="1"/>
  <c r="B349" i="7"/>
  <c r="D349" i="7" s="1"/>
  <c r="B447" i="7"/>
  <c r="D447" i="7" s="1"/>
  <c r="B450" i="7"/>
  <c r="D450" i="7" s="1"/>
  <c r="B356" i="7"/>
  <c r="D356" i="7" s="1"/>
  <c r="B305" i="7"/>
  <c r="D305" i="7" s="1"/>
  <c r="B290" i="7"/>
  <c r="D290" i="7" s="1"/>
  <c r="B2138" i="7"/>
  <c r="D2138" i="7" s="1"/>
  <c r="B2044" i="7"/>
  <c r="D2044" i="7" s="1"/>
  <c r="B289" i="7"/>
  <c r="D289" i="7" s="1"/>
  <c r="B246" i="7"/>
  <c r="D246" i="7" s="1"/>
  <c r="B2081" i="7"/>
  <c r="D2081" i="7" s="1"/>
  <c r="B2086" i="7"/>
  <c r="D2086" i="7" s="1"/>
  <c r="B2077" i="7"/>
  <c r="D2077" i="7" s="1"/>
  <c r="B303" i="7"/>
  <c r="D303" i="7" s="1"/>
  <c r="B363" i="7"/>
  <c r="D363" i="7" s="1"/>
  <c r="B250" i="7"/>
  <c r="D250" i="7" s="1"/>
  <c r="B240" i="7"/>
  <c r="D240" i="7" s="1"/>
  <c r="B366" i="7"/>
  <c r="D366" i="7" s="1"/>
  <c r="B243" i="7"/>
  <c r="D243" i="7" s="1"/>
  <c r="B2060" i="7"/>
  <c r="D2060" i="7" s="1"/>
  <c r="B346" i="7"/>
  <c r="D346" i="7" s="1"/>
  <c r="B427" i="7"/>
  <c r="D427" i="7" s="1"/>
  <c r="B2063" i="7"/>
  <c r="D2063" i="7" s="1"/>
  <c r="B1997" i="7"/>
  <c r="D1997" i="7" s="1"/>
  <c r="B442" i="7"/>
  <c r="D442" i="7" s="1"/>
  <c r="B1998" i="7"/>
  <c r="D1998" i="7" s="1"/>
  <c r="B392" i="7"/>
  <c r="D392" i="7" s="1"/>
  <c r="B2093" i="7"/>
  <c r="D2093" i="7" s="1"/>
  <c r="B339" i="7"/>
  <c r="D339" i="7" s="1"/>
  <c r="B2065" i="7"/>
  <c r="D2065" i="7" s="1"/>
  <c r="B2020" i="7"/>
  <c r="D2020" i="7" s="1"/>
  <c r="B2106" i="7"/>
  <c r="D2106" i="7" s="1"/>
  <c r="B2057" i="7"/>
  <c r="D2057" i="7" s="1"/>
  <c r="B2131" i="7"/>
  <c r="D2131" i="7" s="1"/>
  <c r="B2043" i="7"/>
  <c r="D2043" i="7" s="1"/>
  <c r="B422" i="7"/>
  <c r="D422" i="7" s="1"/>
  <c r="B359" i="7"/>
  <c r="D359" i="7" s="1"/>
  <c r="B374" i="7"/>
  <c r="D374" i="7" s="1"/>
  <c r="B411" i="7"/>
  <c r="D411" i="7" s="1"/>
  <c r="B245" i="7"/>
  <c r="D245" i="7" s="1"/>
  <c r="B2123" i="7"/>
  <c r="D2123" i="7" s="1"/>
  <c r="B2017" i="7"/>
  <c r="D2017" i="7" s="1"/>
  <c r="B2052" i="7"/>
  <c r="D2052" i="7" s="1"/>
  <c r="B129" i="7"/>
  <c r="D129" i="7" s="1"/>
  <c r="B215" i="7"/>
  <c r="D215" i="7" s="1"/>
  <c r="B217" i="7"/>
  <c r="D217" i="7" s="1"/>
  <c r="B221" i="7"/>
  <c r="D221" i="7" s="1"/>
  <c r="B140" i="7"/>
  <c r="D140" i="7" s="1"/>
  <c r="B182" i="7"/>
  <c r="D182" i="7" s="1"/>
  <c r="B181" i="7"/>
  <c r="D181" i="7" s="1"/>
  <c r="B153" i="7"/>
  <c r="D153" i="7" s="1"/>
  <c r="B134" i="7"/>
  <c r="D134" i="7" s="1"/>
  <c r="B174" i="7"/>
  <c r="D174" i="7" s="1"/>
  <c r="B200" i="7"/>
  <c r="D200" i="7" s="1"/>
  <c r="B52" i="7"/>
  <c r="D52" i="7" s="1"/>
  <c r="B35" i="7"/>
  <c r="D35" i="7" s="1"/>
  <c r="B152" i="7"/>
  <c r="D152" i="7" s="1"/>
  <c r="B91" i="7"/>
  <c r="D91" i="7" s="1"/>
  <c r="B176" i="7"/>
  <c r="D176" i="7" s="1"/>
  <c r="B24" i="7"/>
  <c r="D24" i="7" s="1"/>
  <c r="B151" i="7"/>
  <c r="D151" i="7" s="1"/>
  <c r="B28" i="7"/>
  <c r="D28" i="7" s="1"/>
  <c r="B82" i="7"/>
  <c r="D82" i="7" s="1"/>
  <c r="B104" i="7"/>
  <c r="D104" i="7" s="1"/>
  <c r="B197" i="7"/>
  <c r="D197" i="7" s="1"/>
  <c r="B175" i="7"/>
  <c r="D175" i="7" s="1"/>
  <c r="B169" i="7"/>
  <c r="D169" i="7" s="1"/>
  <c r="B148" i="7"/>
  <c r="D148" i="7" s="1"/>
  <c r="B84" i="7"/>
  <c r="D84" i="7" s="1"/>
  <c r="B156" i="7"/>
  <c r="D156" i="7" s="1"/>
  <c r="B39" i="7"/>
  <c r="D39" i="7" s="1"/>
  <c r="B155" i="7"/>
  <c r="D155" i="7" s="1"/>
  <c r="B199" i="7"/>
  <c r="D199" i="7" s="1"/>
  <c r="B135" i="7"/>
  <c r="D135" i="7" s="1"/>
  <c r="B77" i="7"/>
  <c r="D77" i="7" s="1"/>
  <c r="B65" i="7"/>
  <c r="D65" i="7" s="1"/>
  <c r="B132" i="7"/>
  <c r="D132" i="7" s="1"/>
  <c r="B210" i="7"/>
  <c r="D210" i="7" s="1"/>
  <c r="B43" i="7"/>
  <c r="D43" i="7" s="1"/>
  <c r="B110" i="7"/>
  <c r="D110" i="7" s="1"/>
  <c r="B100" i="7"/>
  <c r="D100" i="7" s="1"/>
  <c r="B109" i="7"/>
  <c r="D109" i="7" s="1"/>
  <c r="B144" i="7"/>
  <c r="D144" i="7" s="1"/>
  <c r="B123" i="7"/>
  <c r="D123" i="7" s="1"/>
  <c r="B189" i="7"/>
  <c r="D189" i="7" s="1"/>
  <c r="B222" i="7"/>
  <c r="D222" i="7" s="1"/>
  <c r="B59" i="7"/>
  <c r="D59" i="7" s="1"/>
  <c r="B61" i="7"/>
  <c r="D61" i="7" s="1"/>
  <c r="B179" i="7"/>
  <c r="D179" i="7" s="1"/>
  <c r="B68" i="7"/>
  <c r="D68" i="7" s="1"/>
  <c r="B94" i="7"/>
  <c r="D94" i="7" s="1"/>
  <c r="B117" i="7"/>
  <c r="D117" i="7" s="1"/>
  <c r="B172" i="7"/>
  <c r="D172" i="7" s="1"/>
  <c r="B92" i="7"/>
  <c r="D92" i="7" s="1"/>
  <c r="B131" i="7"/>
  <c r="D131" i="7" s="1"/>
  <c r="B49" i="7"/>
  <c r="D49" i="7" s="1"/>
  <c r="B150" i="7"/>
  <c r="D150" i="7" s="1"/>
  <c r="B32" i="7"/>
  <c r="D32" i="7" s="1"/>
  <c r="B63" i="7"/>
  <c r="D63" i="7" s="1"/>
  <c r="B146" i="7"/>
  <c r="D146" i="7" s="1"/>
  <c r="B79" i="7"/>
  <c r="D79" i="7" s="1"/>
  <c r="B87" i="7"/>
  <c r="D87" i="7" s="1"/>
  <c r="B133" i="7"/>
  <c r="D133" i="7" s="1"/>
  <c r="B193" i="7"/>
  <c r="D193" i="7" s="1"/>
  <c r="B204" i="7"/>
  <c r="D204" i="7" s="1"/>
  <c r="B80" i="7"/>
  <c r="D80" i="7" s="1"/>
  <c r="B26" i="7"/>
  <c r="D26" i="7" s="1"/>
  <c r="B186" i="7"/>
  <c r="D186" i="7" s="1"/>
  <c r="B220" i="7"/>
  <c r="D220" i="7" s="1"/>
  <c r="B81" i="7"/>
  <c r="D81" i="7" s="1"/>
  <c r="B211" i="7"/>
  <c r="D211" i="7" s="1"/>
  <c r="B145" i="7"/>
  <c r="D145" i="7" s="1"/>
  <c r="B33" i="7"/>
  <c r="D33" i="7" s="1"/>
  <c r="B88" i="7"/>
  <c r="D88" i="7" s="1"/>
  <c r="B137" i="7"/>
  <c r="D137" i="7" s="1"/>
  <c r="B115" i="7"/>
  <c r="D115" i="7" s="1"/>
  <c r="B45" i="7"/>
  <c r="D45" i="7" s="1"/>
  <c r="B108" i="7"/>
  <c r="D108" i="7" s="1"/>
  <c r="B34" i="7"/>
  <c r="D34" i="7" s="1"/>
  <c r="B124" i="7"/>
  <c r="D124" i="7" s="1"/>
  <c r="B167" i="7"/>
  <c r="D167" i="7" s="1"/>
  <c r="B218" i="7"/>
  <c r="D218" i="7" s="1"/>
  <c r="B198" i="7"/>
  <c r="D198" i="7" s="1"/>
  <c r="B98" i="7"/>
  <c r="D98" i="7" s="1"/>
  <c r="B48" i="7"/>
  <c r="D48" i="7" s="1"/>
  <c r="B89" i="7"/>
  <c r="D89" i="7" s="1"/>
  <c r="B170" i="7"/>
  <c r="D170" i="7" s="1"/>
  <c r="B196" i="7"/>
  <c r="D196" i="7" s="1"/>
  <c r="B190" i="7"/>
  <c r="D190" i="7" s="1"/>
  <c r="B114" i="7"/>
  <c r="D114" i="7" s="1"/>
  <c r="B46" i="7"/>
  <c r="D46" i="7" s="1"/>
  <c r="B118" i="7"/>
  <c r="D118" i="7" s="1"/>
  <c r="B112" i="7"/>
  <c r="D112" i="7" s="1"/>
  <c r="B171" i="7"/>
  <c r="D171" i="7" s="1"/>
  <c r="B95" i="7"/>
  <c r="D95" i="7" s="1"/>
  <c r="B56" i="7"/>
  <c r="D56" i="7" s="1"/>
  <c r="B205" i="7"/>
  <c r="D205" i="7" s="1"/>
  <c r="B184" i="7"/>
  <c r="D184" i="7" s="1"/>
  <c r="B178" i="7"/>
  <c r="D178" i="7" s="1"/>
  <c r="B60" i="7"/>
  <c r="D60" i="7" s="1"/>
  <c r="B158" i="7"/>
  <c r="D158" i="7" s="1"/>
  <c r="B25" i="7"/>
  <c r="D25" i="7" s="1"/>
  <c r="B187" i="7"/>
  <c r="D187" i="7" s="1"/>
  <c r="B185" i="7"/>
  <c r="D185" i="7" s="1"/>
  <c r="B86" i="7"/>
  <c r="D86" i="7" s="1"/>
  <c r="B42" i="7"/>
  <c r="D42" i="7" s="1"/>
  <c r="B159" i="7"/>
  <c r="D159" i="7" s="1"/>
  <c r="B113" i="7"/>
  <c r="D113" i="7" s="1"/>
  <c r="B70" i="7"/>
  <c r="D70" i="7" s="1"/>
  <c r="B101" i="7"/>
  <c r="D101" i="7" s="1"/>
  <c r="B161" i="7"/>
  <c r="D161" i="7" s="1"/>
  <c r="B69" i="7"/>
  <c r="D69" i="7" s="1"/>
  <c r="B141" i="7"/>
  <c r="D141" i="7" s="1"/>
  <c r="B154" i="7"/>
  <c r="D154" i="7" s="1"/>
  <c r="B99" i="7"/>
  <c r="D99" i="7" s="1"/>
  <c r="B195" i="7"/>
  <c r="D195" i="7" s="1"/>
  <c r="B160" i="7"/>
  <c r="D160" i="7" s="1"/>
  <c r="B116" i="7"/>
  <c r="D116" i="7" s="1"/>
  <c r="B96" i="7"/>
  <c r="D96" i="7" s="1"/>
  <c r="B136" i="7"/>
  <c r="D136" i="7" s="1"/>
  <c r="B36" i="7"/>
  <c r="D36" i="7" s="1"/>
  <c r="B90" i="7"/>
  <c r="D90" i="7" s="1"/>
  <c r="B165" i="7"/>
  <c r="D165" i="7" s="1"/>
  <c r="B54" i="7"/>
  <c r="D54" i="7" s="1"/>
  <c r="B194" i="7"/>
  <c r="D194" i="7" s="1"/>
  <c r="B72" i="7"/>
  <c r="D72" i="7" s="1"/>
  <c r="B201" i="7"/>
  <c r="D201" i="7" s="1"/>
  <c r="B27" i="7"/>
  <c r="D27" i="7" s="1"/>
  <c r="B207" i="7"/>
  <c r="D207" i="7" s="1"/>
  <c r="B102" i="7"/>
  <c r="D102" i="7" s="1"/>
  <c r="B128" i="7"/>
  <c r="D128" i="7" s="1"/>
  <c r="B163" i="7"/>
  <c r="D163" i="7" s="1"/>
  <c r="B105" i="7"/>
  <c r="D105" i="7" s="1"/>
  <c r="B57" i="7"/>
  <c r="D57" i="7" s="1"/>
  <c r="B66" i="7"/>
  <c r="D66" i="7" s="1"/>
  <c r="B47" i="7"/>
  <c r="D47" i="7" s="1"/>
  <c r="B111" i="7"/>
  <c r="D111" i="7" s="1"/>
  <c r="B93" i="7"/>
  <c r="D93" i="7" s="1"/>
  <c r="B40" i="7"/>
  <c r="D40" i="7" s="1"/>
  <c r="B125" i="7"/>
  <c r="D125" i="7" s="1"/>
  <c r="B126" i="7"/>
  <c r="D126" i="7" s="1"/>
  <c r="B130" i="7"/>
  <c r="D130" i="7" s="1"/>
  <c r="B76" i="7"/>
  <c r="D76" i="7" s="1"/>
  <c r="B157" i="7"/>
  <c r="D157" i="7" s="1"/>
  <c r="B164" i="7"/>
  <c r="D164" i="7" s="1"/>
  <c r="B64" i="7"/>
  <c r="D64" i="7" s="1"/>
  <c r="B147" i="7"/>
  <c r="D147" i="7" s="1"/>
  <c r="B74" i="7"/>
  <c r="D74" i="7" s="1"/>
  <c r="B216" i="7"/>
  <c r="D216" i="7" s="1"/>
  <c r="B214" i="7"/>
  <c r="D214" i="7" s="1"/>
  <c r="B38" i="7"/>
  <c r="D38" i="7" s="1"/>
  <c r="B192" i="7"/>
  <c r="D192" i="7" s="1"/>
  <c r="B29" i="7"/>
  <c r="D29" i="7" s="1"/>
  <c r="B97" i="7"/>
  <c r="D97" i="7" s="1"/>
  <c r="B219" i="7"/>
  <c r="D219" i="7" s="1"/>
  <c r="B208" i="7"/>
  <c r="D208" i="7" s="1"/>
  <c r="B120" i="7"/>
  <c r="D120" i="7" s="1"/>
  <c r="B188" i="7"/>
  <c r="D188" i="7" s="1"/>
  <c r="B209" i="7"/>
  <c r="D209" i="7" s="1"/>
  <c r="B50" i="7"/>
  <c r="D50" i="7" s="1"/>
  <c r="B55" i="7"/>
  <c r="D55" i="7" s="1"/>
  <c r="B177" i="7"/>
  <c r="D177" i="7" s="1"/>
  <c r="B73" i="7"/>
  <c r="D73" i="7" s="1"/>
  <c r="B78" i="7"/>
  <c r="D78" i="7" s="1"/>
  <c r="B58" i="7"/>
  <c r="D58" i="7" s="1"/>
  <c r="B203" i="7"/>
  <c r="D203" i="7" s="1"/>
  <c r="B106" i="7"/>
  <c r="D106" i="7" s="1"/>
  <c r="B37" i="7"/>
  <c r="D37" i="7" s="1"/>
  <c r="B127" i="7"/>
  <c r="D127" i="7" s="1"/>
  <c r="B23" i="7"/>
  <c r="D23" i="7" s="1"/>
  <c r="B119" i="7"/>
  <c r="D119" i="7" s="1"/>
  <c r="B62" i="7"/>
  <c r="D62" i="7" s="1"/>
  <c r="B75" i="7"/>
  <c r="D75" i="7" s="1"/>
  <c r="B41" i="7"/>
  <c r="D41" i="7" s="1"/>
  <c r="B31" i="7"/>
  <c r="D31" i="7" s="1"/>
  <c r="B143" i="7"/>
  <c r="D143" i="7" s="1"/>
  <c r="B53" i="7"/>
  <c r="D53" i="7" s="1"/>
  <c r="B138" i="7"/>
  <c r="D138" i="7" s="1"/>
  <c r="B149" i="7"/>
  <c r="D149" i="7" s="1"/>
  <c r="B67" i="7"/>
  <c r="D67" i="7" s="1"/>
  <c r="B213" i="7"/>
  <c r="D213" i="7" s="1"/>
  <c r="B223" i="7"/>
  <c r="D223" i="7" s="1"/>
  <c r="B191" i="7"/>
  <c r="D191" i="7" s="1"/>
  <c r="B173" i="7"/>
  <c r="D173" i="7" s="1"/>
  <c r="B121" i="7"/>
  <c r="D121" i="7" s="1"/>
  <c r="B212" i="7"/>
  <c r="D212" i="7" s="1"/>
  <c r="B107" i="7"/>
  <c r="D107" i="7" s="1"/>
  <c r="B85" i="7"/>
  <c r="D85" i="7" s="1"/>
  <c r="B83" i="7"/>
  <c r="D83" i="7" s="1"/>
  <c r="B139" i="7"/>
  <c r="D139" i="7" s="1"/>
  <c r="B206" i="7"/>
  <c r="D206" i="7" s="1"/>
  <c r="B103" i="7"/>
  <c r="D103" i="7" s="1"/>
  <c r="B166" i="7"/>
  <c r="D166" i="7" s="1"/>
  <c r="B44" i="7"/>
  <c r="D44" i="7" s="1"/>
  <c r="B202" i="7"/>
  <c r="D202" i="7" s="1"/>
  <c r="B30" i="7"/>
  <c r="D30" i="7" s="1"/>
  <c r="B162" i="7"/>
  <c r="D162" i="7" s="1"/>
  <c r="B142" i="7"/>
  <c r="D142" i="7" s="1"/>
  <c r="B71" i="7"/>
  <c r="D71" i="7" s="1"/>
  <c r="B122" i="7"/>
  <c r="D122" i="7" s="1"/>
  <c r="B180" i="7"/>
  <c r="D180" i="7" s="1"/>
  <c r="B168" i="7"/>
  <c r="D168" i="7" s="1"/>
  <c r="B51" i="7"/>
  <c r="D51" i="7" s="1"/>
  <c r="B183" i="7"/>
  <c r="D183" i="7" s="1"/>
  <c r="B224" i="7"/>
  <c r="D224" i="7" s="1"/>
  <c r="B226" i="7"/>
  <c r="D226" i="7" s="1"/>
  <c r="B225" i="7"/>
  <c r="D225" i="7" s="1"/>
  <c r="B227" i="7"/>
  <c r="D227" i="7" s="1"/>
  <c r="B228" i="7"/>
  <c r="D228" i="7" s="1"/>
  <c r="B230" i="7"/>
  <c r="D230" i="7" s="1"/>
  <c r="B229" i="7"/>
  <c r="D229" i="7" s="1"/>
  <c r="B231" i="7"/>
  <c r="D231" i="7" s="1"/>
  <c r="B233" i="7"/>
  <c r="D233" i="7" s="1"/>
  <c r="B232" i="7"/>
  <c r="D232" i="7" s="1"/>
  <c r="B234" i="7"/>
  <c r="D234" i="7" s="1"/>
  <c r="B1280" i="7"/>
  <c r="D1280" i="7" s="1"/>
  <c r="B1669" i="7"/>
  <c r="D1669" i="7" s="1"/>
  <c r="B1005" i="7"/>
  <c r="D1005" i="7" s="1"/>
  <c r="B675" i="7"/>
  <c r="D675" i="7" s="1"/>
  <c r="B1028" i="7"/>
  <c r="D1028" i="7" s="1"/>
  <c r="B1258" i="7"/>
  <c r="D1258" i="7" s="1"/>
  <c r="B524" i="7"/>
  <c r="D524" i="7" s="1"/>
  <c r="B1425" i="7"/>
  <c r="D1425" i="7" s="1"/>
  <c r="B1179" i="7"/>
  <c r="D1179" i="7" s="1"/>
  <c r="B530" i="7"/>
  <c r="D530" i="7" s="1"/>
  <c r="B1436" i="7"/>
  <c r="D1436" i="7" s="1"/>
  <c r="B1304" i="7"/>
  <c r="D1304" i="7" s="1"/>
  <c r="B723" i="7"/>
  <c r="D723" i="7" s="1"/>
  <c r="B520" i="7"/>
  <c r="D520" i="7" s="1"/>
  <c r="B1498" i="7"/>
  <c r="D1498" i="7" s="1"/>
  <c r="B1377" i="7"/>
  <c r="D1377" i="7" s="1"/>
  <c r="B1507" i="7"/>
  <c r="D1507" i="7" s="1"/>
  <c r="B1664" i="7"/>
  <c r="D1664" i="7" s="1"/>
  <c r="B771" i="7"/>
  <c r="D771" i="7" s="1"/>
  <c r="B1190" i="7"/>
  <c r="D1190" i="7" s="1"/>
  <c r="B628" i="7"/>
  <c r="D628" i="7" s="1"/>
  <c r="B1887" i="7"/>
  <c r="D1887" i="7" s="1"/>
  <c r="B504" i="7"/>
  <c r="D504" i="7" s="1"/>
  <c r="B1129" i="7"/>
  <c r="D1129" i="7" s="1"/>
  <c r="B1293" i="7"/>
  <c r="D1293" i="7" s="1"/>
  <c r="B815" i="7"/>
  <c r="D815" i="7" s="1"/>
  <c r="B1816" i="7"/>
  <c r="D1816" i="7" s="1"/>
  <c r="B1183" i="7"/>
  <c r="D1183" i="7" s="1"/>
  <c r="B1490" i="7"/>
  <c r="D1490" i="7" s="1"/>
  <c r="B734" i="7"/>
  <c r="D734" i="7" s="1"/>
  <c r="B1862" i="7"/>
  <c r="D1862" i="7" s="1"/>
  <c r="B1693" i="7"/>
  <c r="D1693" i="7" s="1"/>
  <c r="B1814" i="7"/>
  <c r="D1814" i="7" s="1"/>
  <c r="B458" i="7"/>
  <c r="D458" i="7" s="1"/>
  <c r="B1783" i="7"/>
  <c r="D1783" i="7" s="1"/>
  <c r="B1771" i="7"/>
  <c r="D1771" i="7" s="1"/>
  <c r="B590" i="7"/>
  <c r="D590" i="7" s="1"/>
  <c r="B543" i="7"/>
  <c r="D543" i="7" s="1"/>
  <c r="B1784" i="7"/>
  <c r="D1784" i="7" s="1"/>
  <c r="B780" i="7"/>
  <c r="D780" i="7" s="1"/>
  <c r="B531" i="7"/>
  <c r="D531" i="7" s="1"/>
  <c r="B1844" i="7"/>
  <c r="D1844" i="7" s="1"/>
  <c r="B1428" i="7"/>
  <c r="D1428" i="7" s="1"/>
  <c r="B724" i="7"/>
  <c r="D724" i="7" s="1"/>
  <c r="B959" i="7"/>
  <c r="D959" i="7" s="1"/>
  <c r="B1619" i="7"/>
  <c r="D1619" i="7" s="1"/>
  <c r="B1192" i="7"/>
  <c r="D1192" i="7" s="1"/>
  <c r="B711" i="7"/>
  <c r="D711" i="7" s="1"/>
  <c r="B649" i="7"/>
  <c r="D649" i="7" s="1"/>
  <c r="B1296" i="7"/>
  <c r="D1296" i="7" s="1"/>
  <c r="B1174" i="7"/>
  <c r="D1174" i="7" s="1"/>
  <c r="B1139" i="7"/>
  <c r="D1139" i="7" s="1"/>
  <c r="B663" i="7"/>
  <c r="D663" i="7" s="1"/>
  <c r="B1197" i="7"/>
  <c r="D1197" i="7" s="1"/>
  <c r="B1448" i="7"/>
  <c r="D1448" i="7" s="1"/>
  <c r="B1746" i="7"/>
  <c r="D1746" i="7" s="1"/>
  <c r="B1310" i="7"/>
  <c r="D1310" i="7" s="1"/>
  <c r="B1042" i="7"/>
  <c r="D1042" i="7" s="1"/>
  <c r="B726" i="7"/>
  <c r="D726" i="7" s="1"/>
  <c r="B803" i="7"/>
  <c r="D803" i="7" s="1"/>
  <c r="B1390" i="7"/>
  <c r="D1390" i="7" s="1"/>
  <c r="B1016" i="7"/>
  <c r="D1016" i="7" s="1"/>
  <c r="B554" i="7"/>
  <c r="D554" i="7" s="1"/>
  <c r="B1244" i="7"/>
  <c r="D1244" i="7" s="1"/>
  <c r="B670" i="7"/>
  <c r="D670" i="7" s="1"/>
  <c r="B1559" i="7"/>
  <c r="D1559" i="7" s="1"/>
  <c r="B1948" i="7"/>
  <c r="D1948" i="7" s="1"/>
  <c r="B1884" i="7"/>
  <c r="D1884" i="7" s="1"/>
  <c r="B619" i="7"/>
  <c r="D619" i="7" s="1"/>
  <c r="B1119" i="7"/>
  <c r="D1119" i="7" s="1"/>
  <c r="B1069" i="7"/>
  <c r="D1069" i="7" s="1"/>
  <c r="B1499" i="7"/>
  <c r="D1499" i="7" s="1"/>
  <c r="B1309" i="7"/>
  <c r="D1309" i="7" s="1"/>
  <c r="B758" i="7"/>
  <c r="D758" i="7" s="1"/>
  <c r="B1019" i="7"/>
  <c r="D1019" i="7" s="1"/>
  <c r="B1000" i="7"/>
  <c r="D1000" i="7" s="1"/>
  <c r="B822" i="7"/>
  <c r="D822" i="7" s="1"/>
  <c r="B580" i="7"/>
  <c r="D580" i="7" s="1"/>
  <c r="B664" i="7"/>
  <c r="D664" i="7" s="1"/>
  <c r="B1568" i="7"/>
  <c r="D1568" i="7" s="1"/>
  <c r="B1707" i="7"/>
  <c r="D1707" i="7" s="1"/>
  <c r="B475" i="7"/>
  <c r="D475" i="7" s="1"/>
  <c r="B772" i="7"/>
  <c r="D772" i="7" s="1"/>
  <c r="B653" i="7"/>
  <c r="D653" i="7" s="1"/>
  <c r="B545" i="7"/>
  <c r="D545" i="7" s="1"/>
  <c r="B600" i="7"/>
  <c r="D600" i="7" s="1"/>
  <c r="B1485" i="7"/>
  <c r="D1485" i="7" s="1"/>
  <c r="B1164" i="7"/>
  <c r="D1164" i="7" s="1"/>
  <c r="B1708" i="7"/>
  <c r="D1708" i="7" s="1"/>
  <c r="B502" i="7"/>
  <c r="D502" i="7" s="1"/>
  <c r="B673" i="7"/>
  <c r="D673" i="7" s="1"/>
  <c r="B1287" i="7"/>
  <c r="D1287" i="7" s="1"/>
  <c r="B1727" i="7"/>
  <c r="D1727" i="7" s="1"/>
  <c r="B782" i="7"/>
  <c r="D782" i="7" s="1"/>
  <c r="B1275" i="7"/>
  <c r="D1275" i="7" s="1"/>
  <c r="B713" i="7"/>
  <c r="D713" i="7" s="1"/>
  <c r="B1402" i="7"/>
  <c r="D1402" i="7" s="1"/>
  <c r="B1950" i="7"/>
  <c r="D1950" i="7" s="1"/>
  <c r="B1193" i="7"/>
  <c r="D1193" i="7" s="1"/>
  <c r="B1060" i="7"/>
  <c r="D1060" i="7" s="1"/>
  <c r="B989" i="7"/>
  <c r="D989" i="7" s="1"/>
  <c r="B1618" i="7"/>
  <c r="D1618" i="7" s="1"/>
  <c r="B1334" i="7"/>
  <c r="D1334" i="7" s="1"/>
  <c r="B1612" i="7"/>
  <c r="D1612" i="7" s="1"/>
  <c r="B1385" i="7"/>
  <c r="D1385" i="7" s="1"/>
  <c r="B1207" i="7"/>
  <c r="D1207" i="7" s="1"/>
  <c r="B1731" i="7"/>
  <c r="D1731" i="7" s="1"/>
  <c r="B687" i="7"/>
  <c r="D687" i="7" s="1"/>
  <c r="B1144" i="7"/>
  <c r="D1144" i="7" s="1"/>
  <c r="B1834" i="7"/>
  <c r="D1834" i="7" s="1"/>
  <c r="B1427" i="7"/>
  <c r="D1427" i="7" s="1"/>
  <c r="B795" i="7"/>
  <c r="D795" i="7" s="1"/>
  <c r="B1391" i="7"/>
  <c r="D1391" i="7" s="1"/>
  <c r="B1215" i="7"/>
  <c r="D1215" i="7" s="1"/>
  <c r="B742" i="7"/>
  <c r="D742" i="7" s="1"/>
  <c r="B1352" i="7"/>
  <c r="D1352" i="7" s="1"/>
  <c r="B503" i="7"/>
  <c r="D503" i="7" s="1"/>
  <c r="B1606" i="7"/>
  <c r="D1606" i="7" s="1"/>
  <c r="B1596" i="7"/>
  <c r="D1596" i="7" s="1"/>
  <c r="B1524" i="7"/>
  <c r="D1524" i="7" s="1"/>
  <c r="B1109" i="7"/>
  <c r="D1109" i="7" s="1"/>
  <c r="B1336" i="7"/>
  <c r="D1336" i="7" s="1"/>
  <c r="B1931" i="7"/>
  <c r="D1931" i="7" s="1"/>
  <c r="B1937" i="7"/>
  <c r="D1937" i="7" s="1"/>
  <c r="B1699" i="7"/>
  <c r="D1699" i="7" s="1"/>
  <c r="B616" i="7"/>
  <c r="D616" i="7" s="1"/>
  <c r="B763" i="7"/>
  <c r="D763" i="7" s="1"/>
  <c r="B804" i="7"/>
  <c r="D804" i="7" s="1"/>
  <c r="B1444" i="7"/>
  <c r="D1444" i="7" s="1"/>
  <c r="B1470" i="7"/>
  <c r="D1470" i="7" s="1"/>
  <c r="B994" i="7"/>
  <c r="D994" i="7" s="1"/>
  <c r="B1426" i="7"/>
  <c r="D1426" i="7" s="1"/>
  <c r="B1565" i="7"/>
  <c r="D1565" i="7" s="1"/>
  <c r="B811" i="7"/>
  <c r="D811" i="7" s="1"/>
  <c r="B1488" i="7"/>
  <c r="D1488" i="7" s="1"/>
  <c r="B833" i="7"/>
  <c r="D833" i="7" s="1"/>
  <c r="B1379" i="7"/>
  <c r="D1379" i="7" s="1"/>
  <c r="B1076" i="7"/>
  <c r="D1076" i="7" s="1"/>
  <c r="B906" i="7"/>
  <c r="D906" i="7" s="1"/>
  <c r="B1217" i="7"/>
  <c r="D1217" i="7" s="1"/>
  <c r="B1787" i="7"/>
  <c r="D1787" i="7" s="1"/>
  <c r="B1131" i="7"/>
  <c r="D1131" i="7" s="1"/>
  <c r="B1449" i="7"/>
  <c r="D1449" i="7" s="1"/>
  <c r="B963" i="7"/>
  <c r="D963" i="7" s="1"/>
  <c r="B925" i="7"/>
  <c r="D925" i="7" s="1"/>
  <c r="B1552" i="7"/>
  <c r="D1552" i="7" s="1"/>
  <c r="B777" i="7"/>
  <c r="D777" i="7" s="1"/>
  <c r="B901" i="7"/>
  <c r="D901" i="7" s="1"/>
  <c r="B1008" i="7"/>
  <c r="D1008" i="7" s="1"/>
  <c r="B1650" i="7"/>
  <c r="D1650" i="7" s="1"/>
  <c r="B1154" i="7"/>
  <c r="D1154" i="7" s="1"/>
  <c r="B952" i="7"/>
  <c r="D952" i="7" s="1"/>
  <c r="B988" i="7"/>
  <c r="D988" i="7" s="1"/>
  <c r="B1354" i="7"/>
  <c r="D1354" i="7" s="1"/>
  <c r="B755" i="7"/>
  <c r="D755" i="7" s="1"/>
  <c r="B523" i="7"/>
  <c r="D523" i="7" s="1"/>
  <c r="B538" i="7"/>
  <c r="D538" i="7" s="1"/>
  <c r="B509" i="7"/>
  <c r="D509" i="7" s="1"/>
  <c r="B1125" i="7"/>
  <c r="D1125" i="7" s="1"/>
  <c r="B1361" i="7"/>
  <c r="D1361" i="7" s="1"/>
  <c r="B1932" i="7"/>
  <c r="D1932" i="7" s="1"/>
  <c r="B1279" i="7"/>
  <c r="D1279" i="7" s="1"/>
  <c r="B623" i="7"/>
  <c r="D623" i="7" s="1"/>
  <c r="B823" i="7"/>
  <c r="D823" i="7" s="1"/>
  <c r="B456" i="7"/>
  <c r="D456" i="7" s="1"/>
  <c r="B1673" i="7"/>
  <c r="D1673" i="7" s="1"/>
  <c r="B1241" i="7"/>
  <c r="D1241" i="7" s="1"/>
  <c r="B642" i="7"/>
  <c r="D642" i="7" s="1"/>
  <c r="B656" i="7"/>
  <c r="D656" i="7" s="1"/>
  <c r="B912" i="7"/>
  <c r="D912" i="7" s="1"/>
  <c r="B1632" i="7"/>
  <c r="D1632" i="7" s="1"/>
  <c r="B887" i="7"/>
  <c r="D887" i="7" s="1"/>
  <c r="B1642" i="7"/>
  <c r="D1642" i="7" s="1"/>
  <c r="B1773" i="7"/>
  <c r="D1773" i="7" s="1"/>
  <c r="B610" i="7"/>
  <c r="D610" i="7" s="1"/>
  <c r="B1617" i="7"/>
  <c r="D1617" i="7" s="1"/>
  <c r="B1392" i="7"/>
  <c r="D1392" i="7" s="1"/>
  <c r="B1769" i="7"/>
  <c r="D1769" i="7" s="1"/>
  <c r="B947" i="7"/>
  <c r="D947" i="7" s="1"/>
  <c r="B1038" i="7"/>
  <c r="D1038" i="7" s="1"/>
  <c r="B1169" i="7"/>
  <c r="D1169" i="7" s="1"/>
  <c r="B1026" i="7"/>
  <c r="D1026" i="7" s="1"/>
  <c r="B843" i="7"/>
  <c r="D843" i="7" s="1"/>
  <c r="B565" i="7"/>
  <c r="D565" i="7" s="1"/>
  <c r="B595" i="7"/>
  <c r="D595" i="7" s="1"/>
  <c r="B1824" i="7"/>
  <c r="D1824" i="7" s="1"/>
  <c r="B1017" i="7"/>
  <c r="D1017" i="7" s="1"/>
  <c r="B756" i="7"/>
  <c r="D756" i="7" s="1"/>
  <c r="B690" i="7"/>
  <c r="D690" i="7" s="1"/>
  <c r="B608" i="7"/>
  <c r="D608" i="7" s="1"/>
  <c r="B1239" i="7"/>
  <c r="D1239" i="7" s="1"/>
  <c r="B709" i="7"/>
  <c r="D709" i="7" s="1"/>
  <c r="B1393" i="7"/>
  <c r="D1393" i="7" s="1"/>
  <c r="B1603" i="7"/>
  <c r="D1603" i="7" s="1"/>
  <c r="B1716" i="7"/>
  <c r="D1716" i="7" s="1"/>
  <c r="B1340" i="7"/>
  <c r="D1340" i="7" s="1"/>
  <c r="B1213" i="7"/>
  <c r="D1213" i="7" s="1"/>
  <c r="B1103" i="7"/>
  <c r="D1103" i="7" s="1"/>
  <c r="B987" i="7"/>
  <c r="D987" i="7" s="1"/>
  <c r="B1446" i="7"/>
  <c r="D1446" i="7" s="1"/>
  <c r="B1014" i="7"/>
  <c r="D1014" i="7" s="1"/>
  <c r="B507" i="7"/>
  <c r="D507" i="7" s="1"/>
  <c r="B1855" i="7"/>
  <c r="D1855" i="7" s="1"/>
  <c r="B671" i="7"/>
  <c r="D671" i="7" s="1"/>
  <c r="B1473" i="7"/>
  <c r="D1473" i="7" s="1"/>
  <c r="B1214" i="7"/>
  <c r="D1214" i="7" s="1"/>
  <c r="B939" i="7"/>
  <c r="D939" i="7" s="1"/>
  <c r="B970" i="7"/>
  <c r="D970" i="7" s="1"/>
  <c r="B591" i="7"/>
  <c r="D591" i="7" s="1"/>
  <c r="B1170" i="7"/>
  <c r="D1170" i="7" s="1"/>
  <c r="B1178" i="7"/>
  <c r="D1178" i="7" s="1"/>
  <c r="B1774" i="7"/>
  <c r="D1774" i="7" s="1"/>
  <c r="B1936" i="7"/>
  <c r="D1936" i="7" s="1"/>
  <c r="B1373" i="7"/>
  <c r="D1373" i="7" s="1"/>
  <c r="B997" i="7"/>
  <c r="D997" i="7" s="1"/>
  <c r="B1918" i="7"/>
  <c r="D1918" i="7" s="1"/>
  <c r="B1268" i="7"/>
  <c r="D1268" i="7" s="1"/>
  <c r="B776" i="7"/>
  <c r="D776" i="7" s="1"/>
  <c r="B1233" i="7"/>
  <c r="D1233" i="7" s="1"/>
  <c r="B488" i="7"/>
  <c r="D488" i="7" s="1"/>
  <c r="B972" i="7"/>
  <c r="D972" i="7" s="1"/>
  <c r="B1045" i="7"/>
  <c r="D1045" i="7" s="1"/>
  <c r="B967" i="7"/>
  <c r="D967" i="7" s="1"/>
  <c r="B1762" i="7"/>
  <c r="D1762" i="7" s="1"/>
  <c r="B1679" i="7"/>
  <c r="D1679" i="7" s="1"/>
  <c r="B641" i="7"/>
  <c r="D641" i="7" s="1"/>
  <c r="B1063" i="7"/>
  <c r="D1063" i="7" s="1"/>
  <c r="B871" i="7"/>
  <c r="D871" i="7" s="1"/>
  <c r="B1805" i="7"/>
  <c r="D1805" i="7" s="1"/>
  <c r="B884" i="7"/>
  <c r="D884" i="7" s="1"/>
  <c r="B1257" i="7"/>
  <c r="D1257" i="7" s="1"/>
  <c r="B624" i="7"/>
  <c r="D624" i="7" s="1"/>
  <c r="B1342" i="7"/>
  <c r="D1342" i="7" s="1"/>
  <c r="B896" i="7"/>
  <c r="D896" i="7" s="1"/>
  <c r="B791" i="7"/>
  <c r="D791" i="7" s="1"/>
  <c r="B1409" i="7"/>
  <c r="D1409" i="7" s="1"/>
  <c r="B1382" i="7"/>
  <c r="D1382" i="7" s="1"/>
  <c r="B1329" i="7"/>
  <c r="D1329" i="7" s="1"/>
  <c r="B1006" i="7"/>
  <c r="D1006" i="7" s="1"/>
  <c r="B1067" i="7"/>
  <c r="D1067" i="7" s="1"/>
  <c r="B1463" i="7"/>
  <c r="D1463" i="7" s="1"/>
  <c r="B1376" i="7"/>
  <c r="D1376" i="7" s="1"/>
  <c r="B1530" i="7"/>
  <c r="D1530" i="7" s="1"/>
  <c r="B1251" i="7"/>
  <c r="D1251" i="7" s="1"/>
  <c r="B632" i="7"/>
  <c r="D632" i="7" s="1"/>
  <c r="B1494" i="7"/>
  <c r="D1494" i="7" s="1"/>
  <c r="B916" i="7"/>
  <c r="D916" i="7" s="1"/>
  <c r="B1866" i="7"/>
  <c r="D1866" i="7" s="1"/>
  <c r="B1048" i="7"/>
  <c r="D1048" i="7" s="1"/>
  <c r="B460" i="7"/>
  <c r="D460" i="7" s="1"/>
  <c r="B643" i="7"/>
  <c r="D643" i="7" s="1"/>
  <c r="B1052" i="7"/>
  <c r="D1052" i="7" s="1"/>
  <c r="B1819" i="7"/>
  <c r="D1819" i="7" s="1"/>
  <c r="B955" i="7"/>
  <c r="D955" i="7" s="1"/>
  <c r="B1906" i="7"/>
  <c r="D1906" i="7" s="1"/>
  <c r="B1730" i="7"/>
  <c r="D1730" i="7" s="1"/>
  <c r="B1148" i="7"/>
  <c r="D1148" i="7" s="1"/>
  <c r="B1922" i="7"/>
  <c r="D1922" i="7" s="1"/>
  <c r="B1540" i="7"/>
  <c r="D1540" i="7" s="1"/>
  <c r="B1527" i="7"/>
  <c r="D1527" i="7" s="1"/>
  <c r="B1387" i="7"/>
  <c r="D1387" i="7" s="1"/>
  <c r="B1086" i="7"/>
  <c r="D1086" i="7" s="1"/>
  <c r="B968" i="7"/>
  <c r="D968" i="7" s="1"/>
  <c r="B479" i="7"/>
  <c r="D479" i="7" s="1"/>
  <c r="B1132" i="7"/>
  <c r="D1132" i="7" s="1"/>
  <c r="B1124" i="7"/>
  <c r="D1124" i="7" s="1"/>
  <c r="B1071" i="7"/>
  <c r="D1071" i="7" s="1"/>
  <c r="B732" i="7"/>
  <c r="D732" i="7" s="1"/>
  <c r="B863" i="7"/>
  <c r="D863" i="7" s="1"/>
  <c r="B489" i="7"/>
  <c r="D489" i="7" s="1"/>
  <c r="B1238" i="7"/>
  <c r="D1238" i="7" s="1"/>
  <c r="B462" i="7"/>
  <c r="D462" i="7" s="1"/>
  <c r="B1235" i="7"/>
  <c r="D1235" i="7" s="1"/>
  <c r="B1908" i="7"/>
  <c r="D1908" i="7" s="1"/>
  <c r="B1500" i="7"/>
  <c r="D1500" i="7" s="1"/>
  <c r="B678" i="7"/>
  <c r="D678" i="7" s="1"/>
  <c r="B715" i="7"/>
  <c r="D715" i="7" s="1"/>
  <c r="B1123" i="7"/>
  <c r="D1123" i="7" s="1"/>
  <c r="B1228" i="7"/>
  <c r="D1228" i="7" s="1"/>
  <c r="B787" i="7"/>
  <c r="D787" i="7" s="1"/>
  <c r="B1321" i="7"/>
  <c r="D1321" i="7" s="1"/>
  <c r="B1160" i="7"/>
  <c r="D1160" i="7" s="1"/>
  <c r="B796" i="7"/>
  <c r="D796" i="7" s="1"/>
  <c r="B1351" i="7"/>
  <c r="D1351" i="7" s="1"/>
  <c r="B618" i="7"/>
  <c r="D618" i="7" s="1"/>
  <c r="B1021" i="7"/>
  <c r="D1021" i="7" s="1"/>
  <c r="B806" i="7"/>
  <c r="D806" i="7" s="1"/>
  <c r="B897" i="7"/>
  <c r="D897" i="7" s="1"/>
  <c r="B1591" i="7"/>
  <c r="D1591" i="7" s="1"/>
  <c r="B1278" i="7"/>
  <c r="D1278" i="7" s="1"/>
  <c r="B702" i="7"/>
  <c r="D702" i="7" s="1"/>
  <c r="B1370" i="7"/>
  <c r="D1370" i="7" s="1"/>
  <c r="B936" i="7"/>
  <c r="D936" i="7" s="1"/>
  <c r="B1626" i="7"/>
  <c r="D1626" i="7" s="1"/>
  <c r="B857" i="7"/>
  <c r="D857" i="7" s="1"/>
  <c r="B983" i="7"/>
  <c r="D983" i="7" s="1"/>
  <c r="B894" i="7"/>
  <c r="D894" i="7" s="1"/>
  <c r="B1200" i="7"/>
  <c r="D1200" i="7" s="1"/>
  <c r="B949" i="7"/>
  <c r="D949" i="7" s="1"/>
  <c r="B995" i="7"/>
  <c r="D995" i="7" s="1"/>
  <c r="B1054" i="7"/>
  <c r="D1054" i="7" s="1"/>
  <c r="B1320" i="7"/>
  <c r="D1320" i="7" s="1"/>
  <c r="B1270" i="7"/>
  <c r="D1270" i="7" s="1"/>
  <c r="B1659" i="7"/>
  <c r="D1659" i="7" s="1"/>
  <c r="B848" i="7"/>
  <c r="D848" i="7" s="1"/>
  <c r="B875" i="7"/>
  <c r="D875" i="7" s="1"/>
  <c r="B519" i="7"/>
  <c r="D519" i="7" s="1"/>
  <c r="B1946" i="7"/>
  <c r="D1946" i="7" s="1"/>
  <c r="B834" i="7"/>
  <c r="D834" i="7" s="1"/>
  <c r="B788" i="7"/>
  <c r="D788" i="7" s="1"/>
  <c r="B1675" i="7"/>
  <c r="D1675" i="7" s="1"/>
  <c r="B1874" i="7"/>
  <c r="D1874" i="7" s="1"/>
  <c r="B798" i="7"/>
  <c r="D798" i="7" s="1"/>
  <c r="B1298" i="7"/>
  <c r="D1298" i="7" s="1"/>
  <c r="B1158" i="7"/>
  <c r="D1158" i="7" s="1"/>
  <c r="B1723" i="7"/>
  <c r="D1723" i="7" s="1"/>
  <c r="B1037" i="7"/>
  <c r="D1037" i="7" s="1"/>
  <c r="B933" i="7"/>
  <c r="D933" i="7" s="1"/>
  <c r="B1033" i="7"/>
  <c r="D1033" i="7" s="1"/>
  <c r="B707" i="7"/>
  <c r="D707" i="7" s="1"/>
  <c r="B1572" i="7"/>
  <c r="D1572" i="7" s="1"/>
  <c r="B1053" i="7"/>
  <c r="D1053" i="7" s="1"/>
  <c r="B1316" i="7"/>
  <c r="D1316" i="7" s="1"/>
  <c r="B464" i="7"/>
  <c r="D464" i="7" s="1"/>
  <c r="B1286" i="7"/>
  <c r="D1286" i="7" s="1"/>
  <c r="B844" i="7"/>
  <c r="D844" i="7" s="1"/>
  <c r="B1954" i="7"/>
  <c r="D1954" i="7" s="1"/>
  <c r="B849" i="7"/>
  <c r="D849" i="7" s="1"/>
  <c r="B1348" i="7"/>
  <c r="D1348" i="7" s="1"/>
  <c r="B1752" i="7"/>
  <c r="D1752" i="7" s="1"/>
  <c r="B911" i="7"/>
  <c r="D911" i="7" s="1"/>
  <c r="B1368" i="7"/>
  <c r="D1368" i="7" s="1"/>
  <c r="B1424" i="7"/>
  <c r="D1424" i="7" s="1"/>
  <c r="B1576" i="7"/>
  <c r="D1576" i="7" s="1"/>
  <c r="B473" i="7"/>
  <c r="D473" i="7" s="1"/>
  <c r="B770" i="7"/>
  <c r="D770" i="7" s="1"/>
  <c r="B1378" i="7"/>
  <c r="D1378" i="7" s="1"/>
  <c r="B1166" i="7"/>
  <c r="D1166" i="7" s="1"/>
  <c r="B1415" i="7"/>
  <c r="D1415" i="7" s="1"/>
  <c r="B1438" i="7"/>
  <c r="D1438" i="7" s="1"/>
  <c r="B1710" i="7"/>
  <c r="D1710" i="7" s="1"/>
  <c r="B800" i="7"/>
  <c r="D800" i="7" s="1"/>
  <c r="B1709" i="7"/>
  <c r="D1709" i="7" s="1"/>
  <c r="B1833" i="7"/>
  <c r="D1833" i="7" s="1"/>
  <c r="B1106" i="7"/>
  <c r="D1106" i="7" s="1"/>
  <c r="B979" i="7"/>
  <c r="D979" i="7" s="1"/>
  <c r="B1002" i="7"/>
  <c r="D1002" i="7" s="1"/>
  <c r="B1456" i="7"/>
  <c r="D1456" i="7" s="1"/>
  <c r="B1297" i="7"/>
  <c r="D1297" i="7" s="1"/>
  <c r="B1023" i="7"/>
  <c r="D1023" i="7" s="1"/>
  <c r="B867" i="7"/>
  <c r="D867" i="7" s="1"/>
  <c r="B1277" i="7"/>
  <c r="D1277" i="7" s="1"/>
  <c r="B1694" i="7"/>
  <c r="D1694" i="7" s="1"/>
  <c r="B961" i="7"/>
  <c r="D961" i="7" s="1"/>
  <c r="B1224" i="7"/>
  <c r="D1224" i="7" s="1"/>
  <c r="B1466" i="7"/>
  <c r="D1466" i="7" s="1"/>
  <c r="B1509" i="7"/>
  <c r="D1509" i="7" s="1"/>
  <c r="B900" i="7"/>
  <c r="D900" i="7" s="1"/>
  <c r="B1744" i="7"/>
  <c r="D1744" i="7" s="1"/>
  <c r="B1648" i="7"/>
  <c r="D1648" i="7" s="1"/>
  <c r="B1253" i="7"/>
  <c r="D1253" i="7" s="1"/>
  <c r="B1451" i="7"/>
  <c r="D1451" i="7" s="1"/>
  <c r="B1283" i="7"/>
  <c r="D1283" i="7" s="1"/>
  <c r="B700" i="7"/>
  <c r="D700" i="7" s="1"/>
  <c r="B669" i="7"/>
  <c r="D669" i="7" s="1"/>
  <c r="B1704" i="7"/>
  <c r="D1704" i="7" s="1"/>
  <c r="B1909" i="7"/>
  <c r="D1909" i="7" s="1"/>
  <c r="B1781" i="7"/>
  <c r="D1781" i="7" s="1"/>
  <c r="B466" i="7"/>
  <c r="D466" i="7" s="1"/>
  <c r="B1652" i="7"/>
  <c r="D1652" i="7" s="1"/>
  <c r="B1479" i="7"/>
  <c r="D1479" i="7" s="1"/>
  <c r="B1096" i="7"/>
  <c r="D1096" i="7" s="1"/>
  <c r="B474" i="7"/>
  <c r="D474" i="7" s="1"/>
  <c r="B558" i="7"/>
  <c r="D558" i="7" s="1"/>
  <c r="B1651" i="7"/>
  <c r="D1651" i="7" s="1"/>
  <c r="B1889" i="7"/>
  <c r="D1889" i="7" s="1"/>
  <c r="B1482" i="7"/>
  <c r="D1482" i="7" s="1"/>
  <c r="B1419" i="7"/>
  <c r="D1419" i="7" s="1"/>
  <c r="B1951" i="7"/>
  <c r="D1951" i="7" s="1"/>
  <c r="B667" i="7"/>
  <c r="D667" i="7" s="1"/>
  <c r="B920" i="7"/>
  <c r="D920" i="7" s="1"/>
  <c r="B556" i="7"/>
  <c r="D556" i="7" s="1"/>
  <c r="B1860" i="7"/>
  <c r="D1860" i="7" s="1"/>
  <c r="B1510" i="7"/>
  <c r="D1510" i="7" s="1"/>
  <c r="B1159" i="7"/>
  <c r="D1159" i="7" s="1"/>
  <c r="B1925" i="7"/>
  <c r="D1925" i="7" s="1"/>
  <c r="B1798" i="7"/>
  <c r="D1798" i="7" s="1"/>
  <c r="B1763" i="7"/>
  <c r="D1763" i="7" s="1"/>
  <c r="B1091" i="7"/>
  <c r="D1091" i="7" s="1"/>
  <c r="B1191" i="7"/>
  <c r="D1191" i="7" s="1"/>
  <c r="B1423" i="7"/>
  <c r="D1423" i="7" s="1"/>
  <c r="B1815" i="7"/>
  <c r="D1815" i="7" s="1"/>
  <c r="B992" i="7"/>
  <c r="D992" i="7" s="1"/>
  <c r="B1041" i="7"/>
  <c r="D1041" i="7" s="1"/>
  <c r="B1460" i="7"/>
  <c r="D1460" i="7" s="1"/>
  <c r="B1414" i="7"/>
  <c r="D1414" i="7" s="1"/>
  <c r="B1486" i="7"/>
  <c r="D1486" i="7" s="1"/>
  <c r="B1138" i="7"/>
  <c r="D1138" i="7" s="1"/>
  <c r="B596" i="7"/>
  <c r="D596" i="7" s="1"/>
  <c r="B1883" i="7"/>
  <c r="D1883" i="7" s="1"/>
  <c r="B858" i="7"/>
  <c r="D858" i="7" s="1"/>
  <c r="B1864" i="7"/>
  <c r="D1864" i="7" s="1"/>
  <c r="B874" i="7"/>
  <c r="D874" i="7" s="1"/>
  <c r="B1590" i="7"/>
  <c r="D1590" i="7" s="1"/>
  <c r="B1875" i="7"/>
  <c r="D1875" i="7" s="1"/>
  <c r="B1386" i="7"/>
  <c r="D1386" i="7" s="1"/>
  <c r="B748" i="7"/>
  <c r="D748" i="7" s="1"/>
  <c r="B682" i="7"/>
  <c r="D682" i="7" s="1"/>
  <c r="B750" i="7"/>
  <c r="D750" i="7" s="1"/>
  <c r="B1221" i="7"/>
  <c r="D1221" i="7" s="1"/>
  <c r="B1541" i="7"/>
  <c r="D1541" i="7" s="1"/>
  <c r="B1142" i="7"/>
  <c r="D1142" i="7" s="1"/>
  <c r="B1520" i="7"/>
  <c r="D1520" i="7" s="1"/>
  <c r="B1090" i="7"/>
  <c r="D1090" i="7" s="1"/>
  <c r="B1871" i="7"/>
  <c r="D1871" i="7" s="1"/>
  <c r="B1318" i="7"/>
  <c r="D1318" i="7" s="1"/>
  <c r="B977" i="7"/>
  <c r="D977" i="7" s="1"/>
  <c r="B1562" i="7"/>
  <c r="D1562" i="7" s="1"/>
  <c r="B1657" i="7"/>
  <c r="D1657" i="7" s="1"/>
  <c r="B965" i="7"/>
  <c r="D965" i="7" s="1"/>
  <c r="B1276" i="7"/>
  <c r="D1276" i="7" s="1"/>
  <c r="B1544" i="7"/>
  <c r="D1544" i="7" s="1"/>
  <c r="B1701" i="7"/>
  <c r="D1701" i="7" s="1"/>
  <c r="B542" i="7"/>
  <c r="D542" i="7" s="1"/>
  <c r="B1015" i="7"/>
  <c r="D1015" i="7" s="1"/>
  <c r="B853" i="7"/>
  <c r="D853" i="7" s="1"/>
  <c r="B577" i="7"/>
  <c r="D577" i="7" s="1"/>
  <c r="B913" i="7"/>
  <c r="D913" i="7" s="1"/>
  <c r="B1404" i="7"/>
  <c r="D1404" i="7" s="1"/>
  <c r="B1394" i="7"/>
  <c r="D1394" i="7" s="1"/>
  <c r="B1256" i="7"/>
  <c r="D1256" i="7" s="1"/>
  <c r="B1084" i="7"/>
  <c r="D1084" i="7" s="1"/>
  <c r="B1668" i="7"/>
  <c r="D1668" i="7" s="1"/>
  <c r="B927" i="7"/>
  <c r="D927" i="7" s="1"/>
  <c r="B1095" i="7"/>
  <c r="D1095" i="7" s="1"/>
  <c r="B773" i="7"/>
  <c r="D773" i="7" s="1"/>
  <c r="B1631" i="7"/>
  <c r="D1631" i="7" s="1"/>
  <c r="B1733" i="7"/>
  <c r="D1733" i="7" s="1"/>
  <c r="B1288" i="7"/>
  <c r="D1288" i="7" s="1"/>
  <c r="B820" i="7"/>
  <c r="D820" i="7" s="1"/>
  <c r="B1942" i="7"/>
  <c r="D1942" i="7" s="1"/>
  <c r="B1049" i="7"/>
  <c r="D1049" i="7" s="1"/>
  <c r="B855" i="7"/>
  <c r="D855" i="7" s="1"/>
  <c r="B1615" i="7"/>
  <c r="D1615" i="7" s="1"/>
  <c r="B1580" i="7"/>
  <c r="D1580" i="7" s="1"/>
  <c r="B721" i="7"/>
  <c r="D721" i="7" s="1"/>
  <c r="B1519" i="7"/>
  <c r="D1519" i="7" s="1"/>
  <c r="B461" i="7"/>
  <c r="D461" i="7" s="1"/>
  <c r="B907" i="7"/>
  <c r="D907" i="7" s="1"/>
  <c r="B1794" i="7"/>
  <c r="D1794" i="7" s="1"/>
  <c r="B1246" i="7"/>
  <c r="D1246" i="7" s="1"/>
  <c r="B1274" i="7"/>
  <c r="D1274" i="7" s="1"/>
  <c r="B1689" i="7"/>
  <c r="D1689" i="7" s="1"/>
  <c r="B550" i="7"/>
  <c r="D550" i="7" s="1"/>
  <c r="B766" i="7"/>
  <c r="D766" i="7" s="1"/>
  <c r="B1624" i="7"/>
  <c r="D1624" i="7" s="1"/>
  <c r="B485" i="7"/>
  <c r="D485" i="7" s="1"/>
  <c r="B1515" i="7"/>
  <c r="D1515" i="7" s="1"/>
  <c r="B575" i="7"/>
  <c r="D575" i="7" s="1"/>
  <c r="B938" i="7"/>
  <c r="D938" i="7" s="1"/>
  <c r="B1497" i="7"/>
  <c r="D1497" i="7" s="1"/>
  <c r="B576" i="7"/>
  <c r="D576" i="7" s="1"/>
  <c r="B1104" i="7"/>
  <c r="D1104" i="7" s="1"/>
  <c r="B1720" i="7"/>
  <c r="D1720" i="7" s="1"/>
  <c r="B1087" i="7"/>
  <c r="D1087" i="7" s="1"/>
  <c r="B1242" i="7"/>
  <c r="D1242" i="7" s="1"/>
  <c r="B1697" i="7"/>
  <c r="D1697" i="7" s="1"/>
  <c r="B1660" i="7"/>
  <c r="D1660" i="7" s="1"/>
  <c r="B676" i="7"/>
  <c r="D676" i="7" s="1"/>
  <c r="B1311" i="7"/>
  <c r="D1311" i="7" s="1"/>
  <c r="B926" i="7"/>
  <c r="D926" i="7" s="1"/>
  <c r="B888" i="7"/>
  <c r="D888" i="7" s="1"/>
  <c r="B731" i="7"/>
  <c r="D731" i="7" s="1"/>
  <c r="B838" i="7"/>
  <c r="D838" i="7" s="1"/>
  <c r="B1703" i="7"/>
  <c r="D1703" i="7" s="1"/>
  <c r="B918" i="7"/>
  <c r="D918" i="7" s="1"/>
  <c r="B605" i="7"/>
  <c r="D605" i="7" s="1"/>
  <c r="B1538" i="7"/>
  <c r="D1538" i="7" s="1"/>
  <c r="B1671" i="7"/>
  <c r="D1671" i="7" s="1"/>
  <c r="B1360" i="7"/>
  <c r="D1360" i="7" s="1"/>
  <c r="B1201" i="7"/>
  <c r="D1201" i="7" s="1"/>
  <c r="B1243" i="7"/>
  <c r="D1243" i="7" s="1"/>
  <c r="B1237" i="7"/>
  <c r="D1237" i="7" s="1"/>
  <c r="B692" i="7"/>
  <c r="D692" i="7" s="1"/>
  <c r="B634" i="7"/>
  <c r="D634" i="7" s="1"/>
  <c r="B829" i="7"/>
  <c r="D829" i="7" s="1"/>
  <c r="B1870" i="7"/>
  <c r="D1870" i="7" s="1"/>
  <c r="B1739" i="7"/>
  <c r="D1739" i="7" s="1"/>
  <c r="B629" i="7"/>
  <c r="D629" i="7" s="1"/>
  <c r="B665" i="7"/>
  <c r="D665" i="7" s="1"/>
  <c r="B1737" i="7"/>
  <c r="D1737" i="7" s="1"/>
  <c r="B1514" i="7"/>
  <c r="D1514" i="7" s="1"/>
  <c r="B1133" i="7"/>
  <c r="D1133" i="7" s="1"/>
  <c r="B1341" i="7"/>
  <c r="D1341" i="7" s="1"/>
  <c r="B497" i="7"/>
  <c r="D497" i="7" s="1"/>
  <c r="B1347" i="7"/>
  <c r="D1347" i="7" s="1"/>
  <c r="B1012" i="7"/>
  <c r="D1012" i="7" s="1"/>
  <c r="B1721" i="7"/>
  <c r="D1721" i="7" s="1"/>
  <c r="B717" i="7"/>
  <c r="D717" i="7" s="1"/>
  <c r="B745" i="7"/>
  <c r="D745" i="7" s="1"/>
  <c r="B942" i="7"/>
  <c r="D942" i="7" s="1"/>
  <c r="B1236" i="7"/>
  <c r="D1236" i="7" s="1"/>
  <c r="B1495" i="7"/>
  <c r="D1495" i="7" s="1"/>
  <c r="B1865" i="7"/>
  <c r="D1865" i="7" s="1"/>
  <c r="B1830" i="7"/>
  <c r="D1830" i="7" s="1"/>
  <c r="B1313" i="7"/>
  <c r="D1313" i="7" s="1"/>
  <c r="B827" i="7"/>
  <c r="D827" i="7" s="1"/>
  <c r="B1219" i="7"/>
  <c r="D1219" i="7" s="1"/>
  <c r="B1372" i="7"/>
  <c r="D1372" i="7" s="1"/>
  <c r="B1501" i="7"/>
  <c r="D1501" i="7" s="1"/>
  <c r="B1919" i="7"/>
  <c r="D1919" i="7" s="1"/>
  <c r="B1420" i="7"/>
  <c r="D1420" i="7" s="1"/>
  <c r="B1121" i="7"/>
  <c r="D1121" i="7" s="1"/>
  <c r="B749" i="7"/>
  <c r="D749" i="7" s="1"/>
  <c r="B1943" i="7"/>
  <c r="D1943" i="7" s="1"/>
  <c r="B1167" i="7"/>
  <c r="D1167" i="7" s="1"/>
  <c r="B638" i="7"/>
  <c r="D638" i="7" s="1"/>
  <c r="B974" i="7"/>
  <c r="D974" i="7" s="1"/>
  <c r="B978" i="7"/>
  <c r="D978" i="7" s="1"/>
  <c r="B1742" i="7"/>
  <c r="D1742" i="7" s="1"/>
  <c r="B809" i="7"/>
  <c r="D809" i="7" s="1"/>
  <c r="B1537" i="7"/>
  <c r="D1537" i="7" s="1"/>
  <c r="B1828" i="7"/>
  <c r="D1828" i="7" s="1"/>
  <c r="B640" i="7"/>
  <c r="D640" i="7" s="1"/>
  <c r="B1952" i="7"/>
  <c r="D1952" i="7" s="1"/>
  <c r="B645" i="7"/>
  <c r="D645" i="7" s="1"/>
  <c r="B1629" i="7"/>
  <c r="D1629" i="7" s="1"/>
  <c r="B1206" i="7"/>
  <c r="D1206" i="7" s="1"/>
  <c r="B1231" i="7"/>
  <c r="D1231" i="7" s="1"/>
  <c r="B1672" i="7"/>
  <c r="D1672" i="7" s="1"/>
  <c r="B1181" i="7"/>
  <c r="D1181" i="7" s="1"/>
  <c r="B1614" i="7"/>
  <c r="D1614" i="7" s="1"/>
  <c r="B1502" i="7"/>
  <c r="D1502" i="7" s="1"/>
  <c r="B720" i="7"/>
  <c r="D720" i="7" s="1"/>
  <c r="B1882" i="7"/>
  <c r="D1882" i="7" s="1"/>
  <c r="B1876" i="7"/>
  <c r="D1876" i="7" s="1"/>
  <c r="B1001" i="7"/>
  <c r="D1001" i="7" s="1"/>
  <c r="B476" i="7"/>
  <c r="D476" i="7" s="1"/>
  <c r="B1295" i="7"/>
  <c r="D1295" i="7" s="1"/>
  <c r="B739" i="7"/>
  <c r="D739" i="7" s="1"/>
  <c r="B689" i="7"/>
  <c r="D689" i="7" s="1"/>
  <c r="B1441" i="7"/>
  <c r="D1441" i="7" s="1"/>
  <c r="B1728" i="7"/>
  <c r="D1728" i="7" s="1"/>
  <c r="B1857" i="7"/>
  <c r="D1857" i="7" s="1"/>
  <c r="B1350" i="7"/>
  <c r="D1350" i="7" s="1"/>
  <c r="B1267" i="7"/>
  <c r="D1267" i="7" s="1"/>
  <c r="B986" i="7"/>
  <c r="D986" i="7" s="1"/>
  <c r="B484" i="7"/>
  <c r="D484" i="7" s="1"/>
  <c r="B1663" i="7"/>
  <c r="D1663" i="7" s="1"/>
  <c r="B1457" i="7"/>
  <c r="D1457" i="7" s="1"/>
  <c r="B817" i="7"/>
  <c r="D817" i="7" s="1"/>
  <c r="B1353" i="7"/>
  <c r="D1353" i="7" s="1"/>
  <c r="B684" i="7"/>
  <c r="D684" i="7" s="1"/>
  <c r="B935" i="7"/>
  <c r="D935" i="7" s="1"/>
  <c r="B506" i="7"/>
  <c r="D506" i="7" s="1"/>
  <c r="B465" i="7"/>
  <c r="D465" i="7" s="1"/>
  <c r="B1262" i="7"/>
  <c r="D1262" i="7" s="1"/>
  <c r="B1032" i="7"/>
  <c r="D1032" i="7" s="1"/>
  <c r="B551" i="7"/>
  <c r="D551" i="7" s="1"/>
  <c r="B1128" i="7"/>
  <c r="D1128" i="7" s="1"/>
  <c r="B801" i="7"/>
  <c r="D801" i="7" s="1"/>
  <c r="B729" i="7"/>
  <c r="D729" i="7" s="1"/>
  <c r="B1750" i="7"/>
  <c r="D1750" i="7" s="1"/>
  <c r="B1935" i="7"/>
  <c r="D1935" i="7" s="1"/>
  <c r="B741" i="7"/>
  <c r="D741" i="7" s="1"/>
  <c r="B572" i="7"/>
  <c r="D572" i="7" s="1"/>
  <c r="B468" i="7"/>
  <c r="D468" i="7" s="1"/>
  <c r="B539" i="7"/>
  <c r="D539" i="7" s="1"/>
  <c r="B1662" i="7"/>
  <c r="D1662" i="7" s="1"/>
  <c r="B1374" i="7"/>
  <c r="D1374" i="7" s="1"/>
  <c r="B976" i="7"/>
  <c r="D976" i="7" s="1"/>
  <c r="B1907" i="7"/>
  <c r="D1907" i="7" s="1"/>
  <c r="B1433" i="7"/>
  <c r="D1433" i="7" s="1"/>
  <c r="B1910" i="7"/>
  <c r="D1910" i="7" s="1"/>
  <c r="B655" i="7"/>
  <c r="D655" i="7" s="1"/>
  <c r="B1359" i="7"/>
  <c r="D1359" i="7" s="1"/>
  <c r="B1506" i="7"/>
  <c r="D1506" i="7" s="1"/>
  <c r="B1465" i="7"/>
  <c r="D1465" i="7" s="1"/>
  <c r="B1620" i="7"/>
  <c r="D1620" i="7" s="1"/>
  <c r="B1545" i="7"/>
  <c r="D1545" i="7" s="1"/>
  <c r="B1410" i="7"/>
  <c r="D1410" i="7" s="1"/>
  <c r="B1459" i="7"/>
  <c r="D1459" i="7" s="1"/>
  <c r="B573" i="7"/>
  <c r="D573" i="7" s="1"/>
  <c r="B1325" i="7"/>
  <c r="D1325" i="7" s="1"/>
  <c r="B1114" i="7"/>
  <c r="D1114" i="7" s="1"/>
  <c r="B1705" i="7"/>
  <c r="D1705" i="7" s="1"/>
  <c r="B1043" i="7"/>
  <c r="D1043" i="7" s="1"/>
  <c r="B1346" i="7"/>
  <c r="D1346" i="7" s="1"/>
  <c r="B922" i="7"/>
  <c r="D922" i="7" s="1"/>
  <c r="B1211" i="7"/>
  <c r="D1211" i="7" s="1"/>
  <c r="B1518" i="7"/>
  <c r="D1518" i="7" s="1"/>
  <c r="B1306" i="7"/>
  <c r="D1306" i="7" s="1"/>
  <c r="B1107" i="7"/>
  <c r="D1107" i="7" s="1"/>
  <c r="B1891" i="7"/>
  <c r="D1891" i="7" s="1"/>
  <c r="B683" i="7"/>
  <c r="D683" i="7" s="1"/>
  <c r="B1312" i="7"/>
  <c r="D1312" i="7" s="1"/>
  <c r="B1450" i="7"/>
  <c r="D1450" i="7" s="1"/>
  <c r="B1915" i="7"/>
  <c r="D1915" i="7" s="1"/>
  <c r="B1788" i="7"/>
  <c r="D1788" i="7" s="1"/>
  <c r="B1945" i="7"/>
  <c r="D1945" i="7" s="1"/>
  <c r="B1684" i="7"/>
  <c r="D1684" i="7" s="1"/>
  <c r="B1859" i="7"/>
  <c r="D1859" i="7" s="1"/>
  <c r="B1162" i="7"/>
  <c r="D1162" i="7" s="1"/>
  <c r="B1092" i="7"/>
  <c r="D1092" i="7" s="1"/>
  <c r="B1202" i="7"/>
  <c r="D1202" i="7" s="1"/>
  <c r="B1389" i="7"/>
  <c r="D1389" i="7" s="1"/>
  <c r="B627" i="7"/>
  <c r="D627" i="7" s="1"/>
  <c r="B1035" i="7"/>
  <c r="D1035" i="7" s="1"/>
  <c r="B698" i="7"/>
  <c r="D698" i="7" s="1"/>
  <c r="B985" i="7"/>
  <c r="D985" i="7" s="1"/>
  <c r="B1356" i="7"/>
  <c r="D1356" i="7" s="1"/>
  <c r="B1044" i="7"/>
  <c r="D1044" i="7" s="1"/>
  <c r="B1628" i="7"/>
  <c r="D1628" i="7" s="1"/>
  <c r="B1714" i="7"/>
  <c r="D1714" i="7" s="1"/>
  <c r="B1013" i="7"/>
  <c r="D1013" i="7" s="1"/>
  <c r="B1024" i="7"/>
  <c r="D1024" i="7" s="1"/>
  <c r="B1713" i="7"/>
  <c r="D1713" i="7" s="1"/>
  <c r="B609" i="7"/>
  <c r="D609" i="7" s="1"/>
  <c r="B1941" i="7"/>
  <c r="D1941" i="7" s="1"/>
  <c r="B1051" i="7"/>
  <c r="D1051" i="7" s="1"/>
  <c r="B467" i="7"/>
  <c r="D467" i="7" s="1"/>
  <c r="B1100" i="7"/>
  <c r="D1100" i="7" s="1"/>
  <c r="B549" i="7"/>
  <c r="D549" i="7" s="1"/>
  <c r="B1640" i="7"/>
  <c r="D1640" i="7" s="1"/>
  <c r="B540" i="7"/>
  <c r="D540" i="7" s="1"/>
  <c r="B693" i="7"/>
  <c r="D693" i="7" s="1"/>
  <c r="B722" i="7"/>
  <c r="D722" i="7" s="1"/>
  <c r="B1625" i="7"/>
  <c r="D1625" i="7" s="1"/>
  <c r="B1521" i="7"/>
  <c r="D1521" i="7" s="1"/>
  <c r="B1413" i="7"/>
  <c r="D1413" i="7" s="1"/>
  <c r="B1220" i="7"/>
  <c r="D1220" i="7" s="1"/>
  <c r="B1328" i="7"/>
  <c r="D1328" i="7" s="1"/>
  <c r="B1234" i="7"/>
  <c r="D1234" i="7" s="1"/>
  <c r="B1240" i="7"/>
  <c r="D1240" i="7" s="1"/>
  <c r="B807" i="7"/>
  <c r="D807" i="7" s="1"/>
  <c r="B1358" i="7"/>
  <c r="D1358" i="7" s="1"/>
  <c r="B1141" i="7"/>
  <c r="D1141" i="7" s="1"/>
  <c r="B1724" i="7"/>
  <c r="D1724" i="7" s="1"/>
  <c r="B1454" i="7"/>
  <c r="D1454" i="7" s="1"/>
  <c r="B1375" i="7"/>
  <c r="D1375" i="7" s="1"/>
  <c r="B1795" i="7"/>
  <c r="D1795" i="7" s="1"/>
  <c r="B585" i="7"/>
  <c r="D585" i="7" s="1"/>
  <c r="B679" i="7"/>
  <c r="D679" i="7" s="1"/>
  <c r="B681" i="7"/>
  <c r="D681" i="7" s="1"/>
  <c r="B694" i="7"/>
  <c r="D694" i="7" s="1"/>
  <c r="B1126" i="7"/>
  <c r="D1126" i="7" s="1"/>
  <c r="B1610" i="7"/>
  <c r="D1610" i="7" s="1"/>
  <c r="B1408" i="7"/>
  <c r="D1408" i="7" s="1"/>
  <c r="B1735" i="7"/>
  <c r="D1735" i="7" s="1"/>
  <c r="B1468" i="7"/>
  <c r="D1468" i="7" s="1"/>
  <c r="B725" i="7"/>
  <c r="D725" i="7" s="1"/>
  <c r="B1315" i="7"/>
  <c r="D1315" i="7" s="1"/>
  <c r="B969" i="7"/>
  <c r="D969" i="7" s="1"/>
  <c r="B1916" i="7"/>
  <c r="D1916" i="7" s="1"/>
  <c r="B973" i="7"/>
  <c r="D973" i="7" s="1"/>
  <c r="B1173" i="7"/>
  <c r="D1173" i="7" s="1"/>
  <c r="B1690" i="7"/>
  <c r="D1690" i="7" s="1"/>
  <c r="B526" i="7"/>
  <c r="D526" i="7" s="1"/>
  <c r="B674" i="7"/>
  <c r="D674" i="7" s="1"/>
  <c r="B1261" i="7"/>
  <c r="D1261" i="7" s="1"/>
  <c r="B1273" i="7"/>
  <c r="D1273" i="7" s="1"/>
  <c r="B1879" i="7"/>
  <c r="D1879" i="7" s="1"/>
  <c r="B1914" i="7"/>
  <c r="D1914" i="7" s="1"/>
  <c r="B808" i="7"/>
  <c r="D808" i="7" s="1"/>
  <c r="B1047" i="7"/>
  <c r="D1047" i="7" s="1"/>
  <c r="B1548" i="7"/>
  <c r="D1548" i="7" s="1"/>
  <c r="B470" i="7"/>
  <c r="D470" i="7" s="1"/>
  <c r="B1661" i="7"/>
  <c r="D1661" i="7" s="1"/>
  <c r="B568" i="7"/>
  <c r="D568" i="7" s="1"/>
  <c r="B1039" i="7"/>
  <c r="D1039" i="7" s="1"/>
  <c r="B1888" i="7"/>
  <c r="D1888" i="7" s="1"/>
  <c r="B615" i="7"/>
  <c r="D615" i="7" s="1"/>
  <c r="B747" i="7"/>
  <c r="D747" i="7" s="1"/>
  <c r="B1797" i="7"/>
  <c r="D1797" i="7" s="1"/>
  <c r="B1040" i="7"/>
  <c r="D1040" i="7" s="1"/>
  <c r="B975" i="7"/>
  <c r="D975" i="7" s="1"/>
  <c r="B1947" i="7"/>
  <c r="D1947" i="7" s="1"/>
  <c r="B525" i="7"/>
  <c r="D525" i="7" s="1"/>
  <c r="B567" i="7"/>
  <c r="D567" i="7" s="1"/>
  <c r="B1075" i="7"/>
  <c r="D1075" i="7" s="1"/>
  <c r="B1698" i="7"/>
  <c r="D1698" i="7" s="1"/>
  <c r="B1301" i="7"/>
  <c r="D1301" i="7" s="1"/>
  <c r="B1476" i="7"/>
  <c r="D1476" i="7" s="1"/>
  <c r="B636" i="7"/>
  <c r="D636" i="7" s="1"/>
  <c r="B1899" i="7"/>
  <c r="D1899" i="7" s="1"/>
  <c r="B966" i="7"/>
  <c r="D966" i="7" s="1"/>
  <c r="B522" i="7"/>
  <c r="D522" i="7" s="1"/>
  <c r="B1058" i="7"/>
  <c r="D1058" i="7" s="1"/>
  <c r="B889" i="7"/>
  <c r="D889" i="7" s="1"/>
  <c r="B870" i="7"/>
  <c r="D870" i="7" s="1"/>
  <c r="B1829" i="7"/>
  <c r="D1829" i="7" s="1"/>
  <c r="B1149" i="7"/>
  <c r="D1149" i="7" s="1"/>
  <c r="B1493" i="7"/>
  <c r="D1493" i="7" s="1"/>
  <c r="B1897" i="7"/>
  <c r="D1897" i="7" s="1"/>
  <c r="B1533" i="7"/>
  <c r="D1533" i="7" s="1"/>
  <c r="B626" i="7"/>
  <c r="D626" i="7" s="1"/>
  <c r="B517" i="7"/>
  <c r="D517" i="7" s="1"/>
  <c r="B1111" i="7"/>
  <c r="D1111" i="7" s="1"/>
  <c r="B1571" i="7"/>
  <c r="D1571" i="7" s="1"/>
  <c r="B810" i="7"/>
  <c r="D810" i="7" s="1"/>
  <c r="B1099" i="7"/>
  <c r="D1099" i="7" s="1"/>
  <c r="B1445" i="7"/>
  <c r="D1445" i="7" s="1"/>
  <c r="B1260" i="7"/>
  <c r="D1260" i="7" s="1"/>
  <c r="B1331" i="7"/>
  <c r="D1331" i="7" s="1"/>
  <c r="B846" i="7"/>
  <c r="D846" i="7" s="1"/>
  <c r="B1319" i="7"/>
  <c r="D1319" i="7" s="1"/>
  <c r="B1517" i="7"/>
  <c r="D1517" i="7" s="1"/>
  <c r="B1894" i="7"/>
  <c r="D1894" i="7" s="1"/>
  <c r="B1430" i="7"/>
  <c r="D1430" i="7" s="1"/>
  <c r="B1938" i="7"/>
  <c r="D1938" i="7" s="1"/>
  <c r="B1607" i="7"/>
  <c r="D1607" i="7" s="1"/>
  <c r="B737" i="7"/>
  <c r="D737" i="7" s="1"/>
  <c r="B865" i="7"/>
  <c r="D865" i="7" s="1"/>
  <c r="B1357" i="7"/>
  <c r="D1357" i="7" s="1"/>
  <c r="B783" i="7"/>
  <c r="D783" i="7" s="1"/>
  <c r="B1732" i="7"/>
  <c r="D1732" i="7" s="1"/>
  <c r="B1432" i="7"/>
  <c r="D1432" i="7" s="1"/>
  <c r="B1003" i="7"/>
  <c r="D1003" i="7" s="1"/>
  <c r="B1780" i="7"/>
  <c r="D1780" i="7" s="1"/>
  <c r="B1593" i="7"/>
  <c r="D1593" i="7" s="1"/>
  <c r="B752" i="7"/>
  <c r="D752" i="7" s="1"/>
  <c r="B1078" i="7"/>
  <c r="D1078" i="7" s="1"/>
  <c r="B500" i="7"/>
  <c r="D500" i="7" s="1"/>
  <c r="B633" i="7"/>
  <c r="D633" i="7" s="1"/>
  <c r="B852" i="7"/>
  <c r="D852" i="7" s="1"/>
  <c r="B914" i="7"/>
  <c r="D914" i="7" s="1"/>
  <c r="B1434" i="7"/>
  <c r="D1434" i="7" s="1"/>
  <c r="B1740" i="7"/>
  <c r="D1740" i="7" s="1"/>
  <c r="B1921" i="7"/>
  <c r="D1921" i="7" s="1"/>
  <c r="B534" i="7"/>
  <c r="D534" i="7" s="1"/>
  <c r="B1480" i="7"/>
  <c r="D1480" i="7" s="1"/>
  <c r="B1836" i="7"/>
  <c r="D1836" i="7" s="1"/>
  <c r="B1371" i="7"/>
  <c r="D1371" i="7" s="1"/>
  <c r="B1134" i="7"/>
  <c r="D1134" i="7" s="1"/>
  <c r="B1902" i="7"/>
  <c r="D1902" i="7" s="1"/>
  <c r="B1248" i="7"/>
  <c r="D1248" i="7" s="1"/>
  <c r="B1892" i="7"/>
  <c r="D1892" i="7" s="1"/>
  <c r="B1079" i="7"/>
  <c r="D1079" i="7" s="1"/>
  <c r="B1245" i="7"/>
  <c r="D1245" i="7" s="1"/>
  <c r="B779" i="7"/>
  <c r="D779" i="7" s="1"/>
  <c r="B1547" i="7"/>
  <c r="D1547" i="7" s="1"/>
  <c r="B1269" i="7"/>
  <c r="D1269" i="7" s="1"/>
  <c r="B699" i="7"/>
  <c r="D699" i="7" s="1"/>
  <c r="B1646" i="7"/>
  <c r="D1646" i="7" s="1"/>
  <c r="B954" i="7"/>
  <c r="D954" i="7" s="1"/>
  <c r="B1072" i="7"/>
  <c r="D1072" i="7" s="1"/>
  <c r="B646" i="7"/>
  <c r="D646" i="7" s="1"/>
  <c r="B1863" i="7"/>
  <c r="D1863" i="7" s="1"/>
  <c r="B1564" i="7"/>
  <c r="D1564" i="7" s="1"/>
  <c r="B563" i="7"/>
  <c r="D563" i="7" s="1"/>
  <c r="B1508" i="7"/>
  <c r="D1508" i="7" s="1"/>
  <c r="B812" i="7"/>
  <c r="D812" i="7" s="1"/>
  <c r="B561" i="7"/>
  <c r="D561" i="7" s="1"/>
  <c r="B1057" i="7"/>
  <c r="D1057" i="7" s="1"/>
  <c r="B1212" i="7"/>
  <c r="D1212" i="7" s="1"/>
  <c r="B1768" i="7"/>
  <c r="D1768" i="7" s="1"/>
  <c r="B1692" i="7"/>
  <c r="D1692" i="7" s="1"/>
  <c r="B620" i="7"/>
  <c r="D620" i="7" s="1"/>
  <c r="B1577" i="7"/>
  <c r="D1577" i="7" s="1"/>
  <c r="B1176" i="7"/>
  <c r="D1176" i="7" s="1"/>
  <c r="B751" i="7"/>
  <c r="D751" i="7" s="1"/>
  <c r="B1594" i="7"/>
  <c r="D1594" i="7" s="1"/>
  <c r="B1302" i="7"/>
  <c r="D1302" i="7" s="1"/>
  <c r="B1435" i="7"/>
  <c r="D1435" i="7" s="1"/>
  <c r="B1803" i="7"/>
  <c r="D1803" i="7" s="1"/>
  <c r="B1343" i="7"/>
  <c r="D1343" i="7" s="1"/>
  <c r="B958" i="7"/>
  <c r="D958" i="7" s="1"/>
  <c r="B630" i="7"/>
  <c r="D630" i="7" s="1"/>
  <c r="B1034" i="7"/>
  <c r="D1034" i="7" s="1"/>
  <c r="B1337" i="7"/>
  <c r="D1337" i="7" s="1"/>
  <c r="B1050" i="7"/>
  <c r="D1050" i="7" s="1"/>
  <c r="B971" i="7"/>
  <c r="D971" i="7" s="1"/>
  <c r="B1135" i="7"/>
  <c r="D1135" i="7" s="1"/>
  <c r="B1089" i="7"/>
  <c r="D1089" i="7" s="1"/>
  <c r="B1308" i="7"/>
  <c r="D1308" i="7" s="1"/>
  <c r="B1796" i="7"/>
  <c r="D1796" i="7" s="1"/>
  <c r="B601" i="7"/>
  <c r="D601" i="7" s="1"/>
  <c r="B1223" i="7"/>
  <c r="D1223" i="7" s="1"/>
  <c r="B1182" i="7"/>
  <c r="D1182" i="7" s="1"/>
  <c r="B931" i="7"/>
  <c r="D931" i="7" s="1"/>
  <c r="B1209" i="7"/>
  <c r="D1209" i="7" s="1"/>
  <c r="B757" i="7"/>
  <c r="D757" i="7" s="1"/>
  <c r="B743" i="7"/>
  <c r="D743" i="7" s="1"/>
  <c r="B1259" i="7"/>
  <c r="D1259" i="7" s="1"/>
  <c r="B544" i="7"/>
  <c r="D544" i="7" s="1"/>
  <c r="B1011" i="7"/>
  <c r="D1011" i="7" s="1"/>
  <c r="B1536" i="7"/>
  <c r="D1536" i="7" s="1"/>
  <c r="B1579" i="7"/>
  <c r="D1579" i="7" s="1"/>
  <c r="B1529" i="7"/>
  <c r="D1529" i="7" s="1"/>
  <c r="B868" i="7"/>
  <c r="D868" i="7" s="1"/>
  <c r="B463" i="7"/>
  <c r="D463" i="7" s="1"/>
  <c r="B1700" i="7"/>
  <c r="D1700" i="7" s="1"/>
  <c r="B1461" i="7"/>
  <c r="D1461" i="7" s="1"/>
  <c r="B1835" i="7"/>
  <c r="D1835" i="7" s="1"/>
  <c r="B680" i="7"/>
  <c r="D680" i="7" s="1"/>
  <c r="B1550" i="7"/>
  <c r="D1550" i="7" s="1"/>
  <c r="B1492" i="7"/>
  <c r="D1492" i="7" s="1"/>
  <c r="B964" i="7"/>
  <c r="D964" i="7" s="1"/>
  <c r="B1440" i="7"/>
  <c r="D1440" i="7" s="1"/>
  <c r="B856" i="7"/>
  <c r="D856" i="7" s="1"/>
  <c r="B1555" i="7"/>
  <c r="D1555" i="7" s="1"/>
  <c r="B498" i="7"/>
  <c r="D498" i="7" s="1"/>
  <c r="B553" i="7"/>
  <c r="D553" i="7" s="1"/>
  <c r="B701" i="7"/>
  <c r="D701" i="7" s="1"/>
  <c r="B1928" i="7"/>
  <c r="D1928" i="7" s="1"/>
  <c r="B1068" i="7"/>
  <c r="D1068" i="7" s="1"/>
  <c r="B1196" i="7"/>
  <c r="D1196" i="7" s="1"/>
  <c r="B890" i="7"/>
  <c r="D890" i="7" s="1"/>
  <c r="B584" i="7"/>
  <c r="D584" i="7" s="1"/>
  <c r="B1840" i="7"/>
  <c r="D1840" i="7" s="1"/>
  <c r="B1754" i="7"/>
  <c r="D1754" i="7" s="1"/>
  <c r="B1143" i="7"/>
  <c r="D1143" i="7" s="1"/>
  <c r="B1030" i="7"/>
  <c r="D1030" i="7" s="1"/>
  <c r="B877" i="7"/>
  <c r="D877" i="7" s="1"/>
  <c r="B1117" i="7"/>
  <c r="D1117" i="7" s="1"/>
  <c r="B1282" i="7"/>
  <c r="D1282" i="7" s="1"/>
  <c r="B1004" i="7"/>
  <c r="D1004" i="7" s="1"/>
  <c r="B794" i="7"/>
  <c r="D794" i="7" s="1"/>
  <c r="B1272" i="7"/>
  <c r="D1272" i="7" s="1"/>
  <c r="B1644" i="7"/>
  <c r="D1644" i="7" s="1"/>
  <c r="B1442" i="7"/>
  <c r="D1442" i="7" s="1"/>
  <c r="B1505" i="7"/>
  <c r="D1505" i="7" s="1"/>
  <c r="B1187" i="7"/>
  <c r="D1187" i="7" s="1"/>
  <c r="B1583" i="7"/>
  <c r="D1583" i="7" s="1"/>
  <c r="B1085" i="7"/>
  <c r="D1085" i="7" s="1"/>
  <c r="B1776" i="7"/>
  <c r="D1776" i="7" s="1"/>
  <c r="B879" i="7"/>
  <c r="D879" i="7" s="1"/>
  <c r="B1738" i="7"/>
  <c r="D1738" i="7" s="1"/>
  <c r="B1848" i="7"/>
  <c r="D1848" i="7" s="1"/>
  <c r="B691" i="7"/>
  <c r="D691" i="7" s="1"/>
  <c r="B1474" i="7"/>
  <c r="D1474" i="7" s="1"/>
  <c r="B455" i="7"/>
  <c r="D455" i="7" s="1"/>
  <c r="B1112" i="7"/>
  <c r="D1112" i="7" s="1"/>
  <c r="B548" i="7"/>
  <c r="D548" i="7" s="1"/>
  <c r="B1802" i="7"/>
  <c r="D1802" i="7" s="1"/>
  <c r="B1247" i="7"/>
  <c r="D1247" i="7" s="1"/>
  <c r="B480" i="7"/>
  <c r="D480" i="7" s="1"/>
  <c r="B1634" i="7"/>
  <c r="D1634" i="7" s="1"/>
  <c r="B1667" i="7"/>
  <c r="D1667" i="7" s="1"/>
  <c r="B574" i="7"/>
  <c r="D574" i="7" s="1"/>
  <c r="B1813" i="7"/>
  <c r="D1813" i="7" s="1"/>
  <c r="B1953" i="7"/>
  <c r="D1953" i="7" s="1"/>
  <c r="B1637" i="7"/>
  <c r="D1637" i="7" s="1"/>
  <c r="B1643" i="7"/>
  <c r="D1643" i="7" s="1"/>
  <c r="B1808" i="7"/>
  <c r="D1808" i="7" s="1"/>
  <c r="B1264" i="7"/>
  <c r="D1264" i="7" s="1"/>
  <c r="B1658" i="7"/>
  <c r="D1658" i="7" s="1"/>
  <c r="B1586" i="7"/>
  <c r="D1586" i="7" s="1"/>
  <c r="B1101" i="7"/>
  <c r="D1101" i="7" s="1"/>
  <c r="B1364" i="7"/>
  <c r="D1364" i="7" s="1"/>
  <c r="B1094" i="7"/>
  <c r="D1094" i="7" s="1"/>
  <c r="B1491" i="7"/>
  <c r="D1491" i="7" s="1"/>
  <c r="B1367" i="7"/>
  <c r="D1367" i="7" s="1"/>
  <c r="B611" i="7"/>
  <c r="D611" i="7" s="1"/>
  <c r="B1225" i="7"/>
  <c r="D1225" i="7" s="1"/>
  <c r="B1820" i="7"/>
  <c r="D1820" i="7" s="1"/>
  <c r="B613" i="7"/>
  <c r="D613" i="7" s="1"/>
  <c r="B1785" i="7"/>
  <c r="D1785" i="7" s="1"/>
  <c r="B1082" i="7"/>
  <c r="D1082" i="7" s="1"/>
  <c r="B1522" i="7"/>
  <c r="D1522" i="7" s="1"/>
  <c r="B571" i="7"/>
  <c r="D571" i="7" s="1"/>
  <c r="B1567" i="7"/>
  <c r="D1567" i="7" s="1"/>
  <c r="B1691" i="7"/>
  <c r="D1691" i="7" s="1"/>
  <c r="B1284" i="7"/>
  <c r="D1284" i="7" s="1"/>
  <c r="B1681" i="7"/>
  <c r="D1681" i="7" s="1"/>
  <c r="B893" i="7"/>
  <c r="D893" i="7" s="1"/>
  <c r="B581" i="7"/>
  <c r="D581" i="7" s="1"/>
  <c r="B1271" i="7"/>
  <c r="D1271" i="7" s="1"/>
  <c r="B658" i="7"/>
  <c r="D658" i="7" s="1"/>
  <c r="B1760" i="7"/>
  <c r="D1760" i="7" s="1"/>
  <c r="B527" i="7"/>
  <c r="D527" i="7" s="1"/>
  <c r="B514" i="7"/>
  <c r="D514" i="7" s="1"/>
  <c r="B869" i="7"/>
  <c r="D869" i="7" s="1"/>
  <c r="B1439" i="7"/>
  <c r="D1439" i="7" s="1"/>
  <c r="B761" i="7"/>
  <c r="D761" i="7" s="1"/>
  <c r="B872" i="7"/>
  <c r="D872" i="7" s="1"/>
  <c r="B1934" i="7"/>
  <c r="D1934" i="7" s="1"/>
  <c r="B824" i="7"/>
  <c r="D824" i="7" s="1"/>
  <c r="B1226" i="7"/>
  <c r="D1226" i="7" s="1"/>
  <c r="B607" i="7"/>
  <c r="D607" i="7" s="1"/>
  <c r="B1398" i="7"/>
  <c r="D1398" i="7" s="1"/>
  <c r="B1758" i="7"/>
  <c r="D1758" i="7" s="1"/>
  <c r="B1854" i="7"/>
  <c r="D1854" i="7" s="1"/>
  <c r="B1059" i="7"/>
  <c r="D1059" i="7" s="1"/>
  <c r="B696" i="7"/>
  <c r="D696" i="7" s="1"/>
  <c r="B1604" i="7"/>
  <c r="D1604" i="7" s="1"/>
  <c r="B850" i="7"/>
  <c r="D850" i="7" s="1"/>
  <c r="B1469" i="7"/>
  <c r="D1469" i="7" s="1"/>
  <c r="B1715" i="7"/>
  <c r="D1715" i="7" s="1"/>
  <c r="B1764" i="7"/>
  <c r="D1764" i="7" s="1"/>
  <c r="B1809" i="7"/>
  <c r="D1809" i="7" s="1"/>
  <c r="B492" i="7"/>
  <c r="D492" i="7" s="1"/>
  <c r="B598" i="7"/>
  <c r="D598" i="7" s="1"/>
  <c r="B886" i="7"/>
  <c r="D886" i="7" s="1"/>
  <c r="B996" i="7"/>
  <c r="D996" i="7" s="1"/>
  <c r="B785" i="7"/>
  <c r="D785" i="7" s="1"/>
  <c r="B1093" i="7"/>
  <c r="D1093" i="7" s="1"/>
  <c r="B481" i="7"/>
  <c r="D481" i="7" s="1"/>
  <c r="B1584" i="7"/>
  <c r="D1584" i="7" s="1"/>
  <c r="B592" i="7"/>
  <c r="D592" i="7" s="1"/>
  <c r="B1944" i="7"/>
  <c r="D1944" i="7" s="1"/>
  <c r="B1831" i="7"/>
  <c r="D1831" i="7" s="1"/>
  <c r="B1560" i="7"/>
  <c r="D1560" i="7" s="1"/>
  <c r="B482" i="7"/>
  <c r="D482" i="7" s="1"/>
  <c r="B1823" i="7"/>
  <c r="D1823" i="7" s="1"/>
  <c r="B1611" i="7"/>
  <c r="D1611" i="7" s="1"/>
  <c r="B765" i="7"/>
  <c r="D765" i="7" s="1"/>
  <c r="B1344" i="7"/>
  <c r="D1344" i="7" s="1"/>
  <c r="B1108" i="7"/>
  <c r="D1108" i="7" s="1"/>
  <c r="B486" i="7"/>
  <c r="D486" i="7" s="1"/>
  <c r="B1622" i="7"/>
  <c r="D1622" i="7" s="1"/>
  <c r="B908" i="7"/>
  <c r="D908" i="7" s="1"/>
  <c r="B1595" i="7"/>
  <c r="D1595" i="7" s="1"/>
  <c r="B704" i="7"/>
  <c r="D704" i="7" s="1"/>
  <c r="B862" i="7"/>
  <c r="D862" i="7" s="1"/>
  <c r="B599" i="7"/>
  <c r="D599" i="7" s="1"/>
  <c r="B1843" i="7"/>
  <c r="D1843" i="7" s="1"/>
  <c r="B1216" i="7"/>
  <c r="D1216" i="7" s="1"/>
  <c r="B511" i="7"/>
  <c r="D511" i="7" s="1"/>
  <c r="B508" i="7"/>
  <c r="D508" i="7" s="1"/>
  <c r="B899" i="7"/>
  <c r="D899" i="7" s="1"/>
  <c r="B1546" i="7"/>
  <c r="D1546" i="7" s="1"/>
  <c r="B1489" i="7"/>
  <c r="D1489" i="7" s="1"/>
  <c r="B1561" i="7"/>
  <c r="D1561" i="7" s="1"/>
  <c r="B1736" i="7"/>
  <c r="D1736" i="7" s="1"/>
  <c r="B1401" i="7"/>
  <c r="D1401" i="7" s="1"/>
  <c r="B921" i="7"/>
  <c r="D921" i="7" s="1"/>
  <c r="B1893" i="7"/>
  <c r="D1893" i="7" s="1"/>
  <c r="B1793" i="7"/>
  <c r="D1793" i="7" s="1"/>
  <c r="B999" i="7"/>
  <c r="D999" i="7" s="1"/>
  <c r="B1905" i="7"/>
  <c r="D1905" i="7" s="1"/>
  <c r="B932" i="7"/>
  <c r="D932" i="7" s="1"/>
  <c r="B1511" i="7"/>
  <c r="D1511" i="7" s="1"/>
  <c r="B1636" i="7"/>
  <c r="D1636" i="7" s="1"/>
  <c r="B951" i="7"/>
  <c r="D951" i="7" s="1"/>
  <c r="B1289" i="7"/>
  <c r="D1289" i="7" s="1"/>
  <c r="B625" i="7"/>
  <c r="D625" i="7" s="1"/>
  <c r="B730" i="7"/>
  <c r="D730" i="7" s="1"/>
  <c r="B828" i="7"/>
  <c r="D828" i="7" s="1"/>
  <c r="B1496" i="7"/>
  <c r="D1496" i="7" s="1"/>
  <c r="B499" i="7"/>
  <c r="D499" i="7" s="1"/>
  <c r="B1939" i="7"/>
  <c r="D1939" i="7" s="1"/>
  <c r="B535" i="7"/>
  <c r="D535" i="7" s="1"/>
  <c r="B837" i="7"/>
  <c r="D837" i="7" s="1"/>
  <c r="B1009" i="7"/>
  <c r="D1009" i="7" s="1"/>
  <c r="B718" i="7"/>
  <c r="D718" i="7" s="1"/>
  <c r="B882" i="7"/>
  <c r="D882" i="7" s="1"/>
  <c r="B1403" i="7"/>
  <c r="D1403" i="7" s="1"/>
  <c r="B792" i="7"/>
  <c r="D792" i="7" s="1"/>
  <c r="B1810" i="7"/>
  <c r="D1810" i="7" s="1"/>
  <c r="B950" i="7"/>
  <c r="D950" i="7" s="1"/>
  <c r="B832" i="7"/>
  <c r="D832" i="7" s="1"/>
  <c r="B1483" i="7"/>
  <c r="D1483" i="7" s="1"/>
  <c r="B793" i="7"/>
  <c r="D793" i="7" s="1"/>
  <c r="B1940" i="7"/>
  <c r="D1940" i="7" s="1"/>
  <c r="B1431" i="7"/>
  <c r="D1431" i="7" s="1"/>
  <c r="B677" i="7"/>
  <c r="D677" i="7" s="1"/>
  <c r="B512" i="7"/>
  <c r="D512" i="7" s="1"/>
  <c r="B1881" i="7"/>
  <c r="D1881" i="7" s="1"/>
  <c r="B1770" i="7"/>
  <c r="D1770" i="7" s="1"/>
  <c r="B672" i="7"/>
  <c r="D672" i="7" s="1"/>
  <c r="B1832" i="7"/>
  <c r="D1832" i="7" s="1"/>
  <c r="B1230" i="7"/>
  <c r="D1230" i="7" s="1"/>
  <c r="B1127" i="7"/>
  <c r="D1127" i="7" s="1"/>
  <c r="B1418" i="7"/>
  <c r="D1418" i="7" s="1"/>
  <c r="B1254" i="7"/>
  <c r="D1254" i="7" s="1"/>
  <c r="B1165" i="7"/>
  <c r="D1165" i="7" s="1"/>
  <c r="B1250" i="7"/>
  <c r="D1250" i="7" s="1"/>
  <c r="B557" i="7"/>
  <c r="D557" i="7" s="1"/>
  <c r="B797" i="7"/>
  <c r="D797" i="7" s="1"/>
  <c r="B1180" i="7"/>
  <c r="D1180" i="7" s="1"/>
  <c r="B775" i="7"/>
  <c r="D775" i="7" s="1"/>
  <c r="B1597" i="7"/>
  <c r="D1597" i="7" s="1"/>
  <c r="B1525" i="7"/>
  <c r="D1525" i="7" s="1"/>
  <c r="B1558" i="7"/>
  <c r="D1558" i="7" s="1"/>
  <c r="B1581" i="7"/>
  <c r="D1581" i="7" s="1"/>
  <c r="B612" i="7"/>
  <c r="D612" i="7" s="1"/>
  <c r="B617" i="7"/>
  <c r="D617" i="7" s="1"/>
  <c r="B1729" i="7"/>
  <c r="D1729" i="7" s="1"/>
  <c r="B1018" i="7"/>
  <c r="D1018" i="7" s="1"/>
  <c r="B1266" i="7"/>
  <c r="D1266" i="7" s="1"/>
  <c r="B1081" i="7"/>
  <c r="D1081" i="7" s="1"/>
  <c r="B1792" i="7"/>
  <c r="D1792" i="7" s="1"/>
  <c r="B1504" i="7"/>
  <c r="D1504" i="7" s="1"/>
  <c r="B1878" i="7"/>
  <c r="D1878" i="7" s="1"/>
  <c r="B1070" i="7"/>
  <c r="D1070" i="7" s="1"/>
  <c r="B1098" i="7"/>
  <c r="D1098" i="7" s="1"/>
  <c r="B1765" i="7"/>
  <c r="D1765" i="7" s="1"/>
  <c r="B873" i="7"/>
  <c r="D873" i="7" s="1"/>
  <c r="B784" i="7"/>
  <c r="D784" i="7" s="1"/>
  <c r="B1923" i="7"/>
  <c r="D1923" i="7" s="1"/>
  <c r="B924" i="7"/>
  <c r="D924" i="7" s="1"/>
  <c r="B578" i="7"/>
  <c r="D578" i="7" s="1"/>
  <c r="B923" i="7"/>
  <c r="D923" i="7" s="1"/>
  <c r="B1775" i="7"/>
  <c r="D1775" i="7" s="1"/>
  <c r="B614" i="7"/>
  <c r="D614" i="7" s="1"/>
  <c r="B930" i="7"/>
  <c r="D930" i="7" s="1"/>
  <c r="B762" i="7"/>
  <c r="D762" i="7" s="1"/>
  <c r="B821" i="7"/>
  <c r="D821" i="7" s="1"/>
  <c r="B915" i="7"/>
  <c r="D915" i="7" s="1"/>
  <c r="B686" i="7"/>
  <c r="D686" i="7" s="1"/>
  <c r="B799" i="7"/>
  <c r="D799" i="7" s="1"/>
  <c r="B928" i="7"/>
  <c r="D928" i="7" s="1"/>
  <c r="B1349" i="7"/>
  <c r="D1349" i="7" s="1"/>
  <c r="B1447" i="7"/>
  <c r="D1447" i="7" s="1"/>
  <c r="B1872" i="7"/>
  <c r="D1872" i="7" s="1"/>
  <c r="B1120" i="7"/>
  <c r="D1120" i="7" s="1"/>
  <c r="B825" i="7"/>
  <c r="D825" i="7" s="1"/>
  <c r="B1097" i="7"/>
  <c r="D1097" i="7" s="1"/>
  <c r="B1880" i="7"/>
  <c r="D1880" i="7" s="1"/>
  <c r="B685" i="7"/>
  <c r="D685" i="7" s="1"/>
  <c r="B496" i="7"/>
  <c r="D496" i="7" s="1"/>
  <c r="B547" i="7"/>
  <c r="D547" i="7" s="1"/>
  <c r="B1472" i="7"/>
  <c r="D1472" i="7" s="1"/>
  <c r="B929" i="7"/>
  <c r="D929" i="7" s="1"/>
  <c r="B818" i="7"/>
  <c r="D818" i="7" s="1"/>
  <c r="B703" i="7"/>
  <c r="D703" i="7" s="1"/>
  <c r="B1725" i="7"/>
  <c r="D1725" i="7" s="1"/>
  <c r="B1333" i="7"/>
  <c r="D1333" i="7" s="1"/>
  <c r="B814" i="7"/>
  <c r="D814" i="7" s="1"/>
  <c r="B661" i="7"/>
  <c r="D661" i="7" s="1"/>
  <c r="B1719" i="7"/>
  <c r="D1719" i="7" s="1"/>
  <c r="B594" i="7"/>
  <c r="D594" i="7" s="1"/>
  <c r="B564" i="7"/>
  <c r="D564" i="7" s="1"/>
  <c r="B1688" i="7"/>
  <c r="D1688" i="7" s="1"/>
  <c r="B716" i="7"/>
  <c r="D716" i="7" s="1"/>
  <c r="B881" i="7"/>
  <c r="D881" i="7" s="1"/>
  <c r="B1825" i="7"/>
  <c r="D1825" i="7" s="1"/>
  <c r="B1749" i="7"/>
  <c r="D1749" i="7" s="1"/>
  <c r="B1743" i="7"/>
  <c r="D1743" i="7" s="1"/>
  <c r="B648" i="7"/>
  <c r="D648" i="7" s="1"/>
  <c r="B1801" i="7"/>
  <c r="D1801" i="7" s="1"/>
  <c r="B1157" i="7"/>
  <c r="D1157" i="7" s="1"/>
  <c r="B582" i="7"/>
  <c r="D582" i="7" s="1"/>
  <c r="B885" i="7"/>
  <c r="D885" i="7" s="1"/>
  <c r="B1064" i="7"/>
  <c r="D1064" i="7" s="1"/>
  <c r="B1877" i="7"/>
  <c r="D1877" i="7" s="1"/>
  <c r="B819" i="7"/>
  <c r="D819" i="7" s="1"/>
  <c r="B735" i="7"/>
  <c r="D735" i="7" s="1"/>
  <c r="B1345" i="7"/>
  <c r="D1345" i="7" s="1"/>
  <c r="B1712" i="7"/>
  <c r="D1712" i="7" s="1"/>
  <c r="B477" i="7"/>
  <c r="D477" i="7" s="1"/>
  <c r="B1422" i="7"/>
  <c r="D1422" i="7" s="1"/>
  <c r="B781" i="7"/>
  <c r="D781" i="7" s="1"/>
  <c r="B1641" i="7"/>
  <c r="D1641" i="7" s="1"/>
  <c r="B1323" i="7"/>
  <c r="D1323" i="7" s="1"/>
  <c r="B1062" i="7"/>
  <c r="D1062" i="7" s="1"/>
  <c r="B1452" i="7"/>
  <c r="D1452" i="7" s="1"/>
  <c r="B1748" i="7"/>
  <c r="D1748" i="7" s="1"/>
  <c r="B639" i="7"/>
  <c r="D639" i="7" s="1"/>
  <c r="B1332" i="7"/>
  <c r="D1332" i="7" s="1"/>
  <c r="B662" i="7"/>
  <c r="D662" i="7" s="1"/>
  <c r="B1503" i="7"/>
  <c r="D1503" i="7" s="1"/>
  <c r="B1481" i="7"/>
  <c r="D1481" i="7" s="1"/>
  <c r="B654" i="7"/>
  <c r="D654" i="7" s="1"/>
  <c r="B555" i="7"/>
  <c r="D555" i="7" s="1"/>
  <c r="B1543" i="7"/>
  <c r="D1543" i="7" s="1"/>
  <c r="B1031" i="7"/>
  <c r="D1031" i="7" s="1"/>
  <c r="B1252" i="7"/>
  <c r="D1252" i="7" s="1"/>
  <c r="B457" i="7"/>
  <c r="D457" i="7" s="1"/>
  <c r="B510" i="7"/>
  <c r="D510" i="7" s="1"/>
  <c r="B1362" i="7"/>
  <c r="D1362" i="7" s="1"/>
  <c r="B647" i="7"/>
  <c r="D647" i="7" s="1"/>
  <c r="B566" i="7"/>
  <c r="D566" i="7" s="1"/>
  <c r="B493" i="7"/>
  <c r="D493" i="7" s="1"/>
  <c r="B1151" i="7"/>
  <c r="D1151" i="7" s="1"/>
  <c r="B962" i="7"/>
  <c r="D962" i="7" s="1"/>
  <c r="B516" i="7"/>
  <c r="D516" i="7" s="1"/>
  <c r="B1116" i="7"/>
  <c r="D1116" i="7" s="1"/>
  <c r="B902" i="7"/>
  <c r="D902" i="7" s="1"/>
  <c r="B1512" i="7"/>
  <c r="D1512" i="7" s="1"/>
  <c r="B1025" i="7"/>
  <c r="D1025" i="7" s="1"/>
  <c r="B1761" i="7"/>
  <c r="D1761" i="7" s="1"/>
  <c r="B1146" i="7"/>
  <c r="D1146" i="7" s="1"/>
  <c r="B1205" i="7"/>
  <c r="D1205" i="7" s="1"/>
  <c r="B1330" i="7"/>
  <c r="D1330" i="7" s="1"/>
  <c r="B1757" i="7"/>
  <c r="D1757" i="7" s="1"/>
  <c r="B1145" i="7"/>
  <c r="D1145" i="7" s="1"/>
  <c r="B1110" i="7"/>
  <c r="D1110" i="7" s="1"/>
  <c r="B1609" i="7"/>
  <c r="D1609" i="7" s="1"/>
  <c r="B1574" i="7"/>
  <c r="D1574" i="7" s="1"/>
  <c r="B1335" i="7"/>
  <c r="D1335" i="7" s="1"/>
  <c r="B1088" i="7"/>
  <c r="D1088" i="7" s="1"/>
  <c r="B1218" i="7"/>
  <c r="D1218" i="7" s="1"/>
  <c r="B515" i="7"/>
  <c r="D515" i="7" s="1"/>
  <c r="B637" i="7"/>
  <c r="D637" i="7" s="1"/>
  <c r="B1605" i="7"/>
  <c r="D1605" i="7" s="1"/>
  <c r="B1852" i="7"/>
  <c r="D1852" i="7" s="1"/>
  <c r="B993" i="7"/>
  <c r="D993" i="7" s="1"/>
  <c r="B1477" i="7"/>
  <c r="D1477" i="7" s="1"/>
  <c r="B1822" i="7"/>
  <c r="D1822" i="7" s="1"/>
  <c r="B956" i="7"/>
  <c r="D956" i="7" s="1"/>
  <c r="B1653" i="7"/>
  <c r="D1653" i="7" s="1"/>
  <c r="B1156" i="7"/>
  <c r="D1156" i="7" s="1"/>
  <c r="B1369" i="7"/>
  <c r="D1369" i="7" s="1"/>
  <c r="B1677" i="7"/>
  <c r="D1677" i="7" s="1"/>
  <c r="B1817" i="7"/>
  <c r="D1817" i="7" s="1"/>
  <c r="B1136" i="7"/>
  <c r="D1136" i="7" s="1"/>
  <c r="B774" i="7"/>
  <c r="D774" i="7" s="1"/>
  <c r="B1759" i="7"/>
  <c r="D1759" i="7" s="1"/>
  <c r="B1487" i="7"/>
  <c r="D1487" i="7" s="1"/>
  <c r="B1198" i="7"/>
  <c r="D1198" i="7" s="1"/>
  <c r="B1249" i="7"/>
  <c r="D1249" i="7" s="1"/>
  <c r="B910" i="7"/>
  <c r="D910" i="7" s="1"/>
  <c r="B533" i="7"/>
  <c r="D533" i="7" s="1"/>
  <c r="B1753" i="7"/>
  <c r="D1753" i="7" s="1"/>
  <c r="B1623" i="7"/>
  <c r="D1623" i="7" s="1"/>
  <c r="B860" i="7"/>
  <c r="D860" i="7" s="1"/>
  <c r="B697" i="7"/>
  <c r="D697" i="7" s="1"/>
  <c r="B1227" i="7"/>
  <c r="D1227" i="7" s="1"/>
  <c r="B830" i="7"/>
  <c r="D830" i="7" s="1"/>
  <c r="B744" i="7"/>
  <c r="D744" i="7" s="1"/>
  <c r="B1291" i="7"/>
  <c r="D1291" i="7" s="1"/>
  <c r="B494" i="7"/>
  <c r="D494" i="7" s="1"/>
  <c r="B836" i="7"/>
  <c r="D836" i="7" s="1"/>
  <c r="B1842" i="7"/>
  <c r="D1842" i="7" s="1"/>
  <c r="B1861" i="7"/>
  <c r="D1861" i="7" s="1"/>
  <c r="B1172" i="7"/>
  <c r="D1172" i="7" s="1"/>
  <c r="B1898" i="7"/>
  <c r="D1898" i="7" s="1"/>
  <c r="B483" i="7"/>
  <c r="D483" i="7" s="1"/>
  <c r="B1046" i="7"/>
  <c r="D1046" i="7" s="1"/>
  <c r="B560" i="7"/>
  <c r="D560" i="7" s="1"/>
  <c r="B1858" i="7"/>
  <c r="D1858" i="7" s="1"/>
  <c r="B1429" i="7"/>
  <c r="D1429" i="7" s="1"/>
  <c r="B1600" i="7"/>
  <c r="D1600" i="7" s="1"/>
  <c r="B1122" i="7"/>
  <c r="D1122" i="7" s="1"/>
  <c r="B487" i="7"/>
  <c r="D487" i="7" s="1"/>
  <c r="B660" i="7"/>
  <c r="D660" i="7" s="1"/>
  <c r="B1453" i="7"/>
  <c r="D1453" i="7" s="1"/>
  <c r="B1188" i="7"/>
  <c r="D1188" i="7" s="1"/>
  <c r="B892" i="7"/>
  <c r="D892" i="7" s="1"/>
  <c r="B1839" i="7"/>
  <c r="D1839" i="7" s="1"/>
  <c r="B957" i="7"/>
  <c r="D957" i="7" s="1"/>
  <c r="B586" i="7"/>
  <c r="D586" i="7" s="1"/>
  <c r="B1904" i="7"/>
  <c r="D1904" i="7" s="1"/>
  <c r="B1621" i="7"/>
  <c r="D1621" i="7" s="1"/>
  <c r="B1554" i="7"/>
  <c r="D1554" i="7" s="1"/>
  <c r="B1674" i="7"/>
  <c r="D1674" i="7" s="1"/>
  <c r="B1285" i="7"/>
  <c r="D1285" i="7" s="1"/>
  <c r="B1161" i="7"/>
  <c r="D1161" i="7" s="1"/>
  <c r="B593" i="7"/>
  <c r="D593" i="7" s="1"/>
  <c r="B754" i="7"/>
  <c r="D754" i="7" s="1"/>
  <c r="B1582" i="7"/>
  <c r="D1582" i="7" s="1"/>
  <c r="B1324" i="7"/>
  <c r="D1324" i="7" s="1"/>
  <c r="B1678" i="7"/>
  <c r="D1678" i="7" s="1"/>
  <c r="B991" i="7"/>
  <c r="D991" i="7" s="1"/>
  <c r="B851" i="7"/>
  <c r="D851" i="7" s="1"/>
  <c r="B1592" i="7"/>
  <c r="D1592" i="7" s="1"/>
  <c r="B905" i="7"/>
  <c r="D905" i="7" s="1"/>
  <c r="B1338" i="7"/>
  <c r="D1338" i="7" s="1"/>
  <c r="B712" i="7"/>
  <c r="D712" i="7" s="1"/>
  <c r="B1255" i="7"/>
  <c r="D1255" i="7" s="1"/>
  <c r="B1396" i="7"/>
  <c r="D1396" i="7" s="1"/>
  <c r="B1686" i="7"/>
  <c r="D1686" i="7" s="1"/>
  <c r="B1471" i="7"/>
  <c r="D1471" i="7" s="1"/>
  <c r="B903" i="7"/>
  <c r="D903" i="7" s="1"/>
  <c r="B1363" i="7"/>
  <c r="D1363" i="7" s="1"/>
  <c r="B845" i="7"/>
  <c r="D845" i="7" s="1"/>
  <c r="B864" i="7"/>
  <c r="D864" i="7" s="1"/>
  <c r="B659" i="7"/>
  <c r="D659" i="7" s="1"/>
  <c r="B727" i="7"/>
  <c r="D727" i="7" s="1"/>
  <c r="B570" i="7"/>
  <c r="D570" i="7" s="1"/>
  <c r="B1265" i="7"/>
  <c r="D1265" i="7" s="1"/>
  <c r="B1588" i="7"/>
  <c r="D1588" i="7" s="1"/>
  <c r="B1513" i="7"/>
  <c r="D1513" i="7" s="1"/>
  <c r="B940" i="7"/>
  <c r="D940" i="7" s="1"/>
  <c r="B546" i="7"/>
  <c r="D546" i="7" s="1"/>
  <c r="B1920" i="7"/>
  <c r="D1920" i="7" s="1"/>
  <c r="B668" i="7"/>
  <c r="D668" i="7" s="1"/>
  <c r="B980" i="7"/>
  <c r="D980" i="7" s="1"/>
  <c r="B883" i="7"/>
  <c r="D883" i="7" s="1"/>
  <c r="B528" i="7"/>
  <c r="D528" i="7" s="1"/>
  <c r="B1687" i="7"/>
  <c r="D1687" i="7" s="1"/>
  <c r="B778" i="7"/>
  <c r="D778" i="7" s="1"/>
  <c r="B1924" i="7"/>
  <c r="D1924" i="7" s="1"/>
  <c r="B866" i="7"/>
  <c r="D866" i="7" s="1"/>
  <c r="B1411" i="7"/>
  <c r="D1411" i="7" s="1"/>
  <c r="B1534" i="7"/>
  <c r="D1534" i="7" s="1"/>
  <c r="B1557" i="7"/>
  <c r="D1557" i="7" s="1"/>
  <c r="B1913" i="7"/>
  <c r="D1913" i="7" s="1"/>
  <c r="B990" i="7"/>
  <c r="D990" i="7" s="1"/>
  <c r="B1007" i="7"/>
  <c r="D1007" i="7" s="1"/>
  <c r="B945" i="7"/>
  <c r="D945" i="7" s="1"/>
  <c r="B1853" i="7"/>
  <c r="D1853" i="7" s="1"/>
  <c r="B583" i="7"/>
  <c r="D583" i="7" s="1"/>
  <c r="B1204" i="7"/>
  <c r="D1204" i="7" s="1"/>
  <c r="B1317" i="7"/>
  <c r="D1317" i="7" s="1"/>
  <c r="B1747" i="7"/>
  <c r="D1747" i="7" s="1"/>
  <c r="B559" i="7"/>
  <c r="D559" i="7" s="1"/>
  <c r="B597" i="7"/>
  <c r="D597" i="7" s="1"/>
  <c r="B1886" i="7"/>
  <c r="D1886" i="7" s="1"/>
  <c r="B1300" i="7"/>
  <c r="D1300" i="7" s="1"/>
  <c r="B861" i="7"/>
  <c r="D861" i="7" s="1"/>
  <c r="B495" i="7"/>
  <c r="D495" i="7" s="1"/>
  <c r="B1397" i="7"/>
  <c r="D1397" i="7" s="1"/>
  <c r="B891" i="7"/>
  <c r="D891" i="7" s="1"/>
  <c r="B1589" i="7"/>
  <c r="D1589" i="7" s="1"/>
  <c r="B1467" i="7"/>
  <c r="D1467" i="7" s="1"/>
  <c r="B1867" i="7"/>
  <c r="D1867" i="7" s="1"/>
  <c r="B688" i="7"/>
  <c r="D688" i="7" s="1"/>
  <c r="B1570" i="7"/>
  <c r="D1570" i="7" s="1"/>
  <c r="B695" i="7"/>
  <c r="D695" i="7" s="1"/>
  <c r="B1263" i="7"/>
  <c r="D1263" i="7" s="1"/>
  <c r="B469" i="7"/>
  <c r="D469" i="7" s="1"/>
  <c r="B1036" i="7"/>
  <c r="D1036" i="7" s="1"/>
  <c r="B1222" i="7"/>
  <c r="D1222" i="7" s="1"/>
  <c r="B1055" i="7"/>
  <c r="D1055" i="7" s="1"/>
  <c r="B1305" i="7"/>
  <c r="D1305" i="7" s="1"/>
  <c r="B1229" i="7"/>
  <c r="D1229" i="7" s="1"/>
  <c r="B909" i="7"/>
  <c r="D909" i="7" s="1"/>
  <c r="B652" i="7"/>
  <c r="D652" i="7" s="1"/>
  <c r="B760" i="7"/>
  <c r="D760" i="7" s="1"/>
  <c r="B621" i="7"/>
  <c r="D621" i="7" s="1"/>
  <c r="B644" i="7"/>
  <c r="D644" i="7" s="1"/>
  <c r="B1194" i="7"/>
  <c r="D1194" i="7" s="1"/>
  <c r="B733" i="7"/>
  <c r="D733" i="7" s="1"/>
  <c r="B1189" i="7"/>
  <c r="D1189" i="7" s="1"/>
  <c r="B1406" i="7"/>
  <c r="D1406" i="7" s="1"/>
  <c r="B1074" i="7"/>
  <c r="D1074" i="7" s="1"/>
  <c r="B1683" i="7"/>
  <c r="D1683" i="7" s="1"/>
  <c r="B1670" i="7"/>
  <c r="D1670" i="7" s="1"/>
  <c r="B1885" i="7"/>
  <c r="D1885" i="7" s="1"/>
  <c r="B1203" i="7"/>
  <c r="D1203" i="7" s="1"/>
  <c r="B1821" i="7"/>
  <c r="D1821" i="7" s="1"/>
  <c r="B532" i="7"/>
  <c r="D532" i="7" s="1"/>
  <c r="B1838" i="7"/>
  <c r="D1838" i="7" s="1"/>
  <c r="B1421" i="7"/>
  <c r="D1421" i="7" s="1"/>
  <c r="B1381" i="7"/>
  <c r="D1381" i="7" s="1"/>
  <c r="B1365" i="7"/>
  <c r="D1365" i="7" s="1"/>
  <c r="B1208" i="7"/>
  <c r="D1208" i="7" s="1"/>
  <c r="B1827" i="7"/>
  <c r="D1827" i="7" s="1"/>
  <c r="B1526" i="7"/>
  <c r="D1526" i="7" s="1"/>
  <c r="B1339" i="7"/>
  <c r="D1339" i="7" s="1"/>
  <c r="B1804" i="7"/>
  <c r="D1804" i="7" s="1"/>
  <c r="B1912" i="7"/>
  <c r="D1912" i="7" s="1"/>
  <c r="B1718" i="7"/>
  <c r="D1718" i="7" s="1"/>
  <c r="B1388" i="7"/>
  <c r="D1388" i="7" s="1"/>
  <c r="B651" i="7"/>
  <c r="D651" i="7" s="1"/>
  <c r="B789" i="7"/>
  <c r="D789" i="7" s="1"/>
  <c r="B1155" i="7"/>
  <c r="D1155" i="7" s="1"/>
  <c r="B1556" i="7"/>
  <c r="D1556" i="7" s="1"/>
  <c r="B1566" i="7"/>
  <c r="D1566" i="7" s="1"/>
  <c r="B1083" i="7"/>
  <c r="D1083" i="7" s="1"/>
  <c r="B946" i="7"/>
  <c r="D946" i="7" s="1"/>
  <c r="B459" i="7"/>
  <c r="D459" i="7" s="1"/>
  <c r="B944" i="7"/>
  <c r="D944" i="7" s="1"/>
  <c r="B1682" i="7"/>
  <c r="D1682" i="7" s="1"/>
  <c r="B1722" i="7"/>
  <c r="D1722" i="7" s="1"/>
  <c r="B768" i="7"/>
  <c r="D768" i="7" s="1"/>
  <c r="B1147" i="7"/>
  <c r="D1147" i="7" s="1"/>
  <c r="B1767" i="7"/>
  <c r="D1767" i="7" s="1"/>
  <c r="B622" i="7"/>
  <c r="D622" i="7" s="1"/>
  <c r="B1799" i="7"/>
  <c r="D1799" i="7" s="1"/>
  <c r="B518" i="7"/>
  <c r="D518" i="7" s="1"/>
  <c r="B1405" i="7"/>
  <c r="D1405" i="7" s="1"/>
  <c r="B831" i="7"/>
  <c r="D831" i="7" s="1"/>
  <c r="B767" i="7"/>
  <c r="D767" i="7" s="1"/>
  <c r="B1647" i="7"/>
  <c r="D1647" i="7" s="1"/>
  <c r="B1655" i="7"/>
  <c r="D1655" i="7" s="1"/>
  <c r="B1168" i="7"/>
  <c r="D1168" i="7" s="1"/>
  <c r="B1384" i="7"/>
  <c r="D1384" i="7" s="1"/>
  <c r="B1056" i="7"/>
  <c r="D1056" i="7" s="1"/>
  <c r="B1327" i="7"/>
  <c r="D1327" i="7" s="1"/>
  <c r="B934" i="7"/>
  <c r="D934" i="7" s="1"/>
  <c r="B1199" i="7"/>
  <c r="D1199" i="7" s="1"/>
  <c r="B1080" i="7"/>
  <c r="D1080" i="7" s="1"/>
  <c r="B541" i="7"/>
  <c r="D541" i="7" s="1"/>
  <c r="B1137" i="7"/>
  <c r="D1137" i="7" s="1"/>
  <c r="B478" i="7"/>
  <c r="D478" i="7" s="1"/>
  <c r="B1645" i="7"/>
  <c r="D1645" i="7" s="1"/>
  <c r="B1210" i="7"/>
  <c r="D1210" i="7" s="1"/>
  <c r="B1140" i="7"/>
  <c r="D1140" i="7" s="1"/>
  <c r="B841" i="7"/>
  <c r="D841" i="7" s="1"/>
  <c r="B501" i="7"/>
  <c r="D501" i="7" s="1"/>
  <c r="B552" i="7"/>
  <c r="D552" i="7" s="1"/>
  <c r="B1901" i="7"/>
  <c r="D1901" i="7" s="1"/>
  <c r="B1355" i="7"/>
  <c r="D1355" i="7" s="1"/>
  <c r="B1416" i="7"/>
  <c r="D1416" i="7" s="1"/>
  <c r="B1184" i="7"/>
  <c r="D1184" i="7" s="1"/>
  <c r="B1599" i="7"/>
  <c r="D1599" i="7" s="1"/>
  <c r="B666" i="7"/>
  <c r="D666" i="7" s="1"/>
  <c r="B790" i="7"/>
  <c r="D790" i="7" s="1"/>
  <c r="B1845" i="7"/>
  <c r="D1845" i="7" s="1"/>
  <c r="B1531" i="7"/>
  <c r="D1531" i="7" s="1"/>
  <c r="B1563" i="7"/>
  <c r="D1563" i="7" s="1"/>
  <c r="B1553" i="7"/>
  <c r="D1553" i="7" s="1"/>
  <c r="B505" i="7"/>
  <c r="D505" i="7" s="1"/>
  <c r="B1929" i="7"/>
  <c r="D1929" i="7" s="1"/>
  <c r="B1930" i="7"/>
  <c r="D1930" i="7" s="1"/>
  <c r="B876" i="7"/>
  <c r="D876" i="7" s="1"/>
  <c r="B1065" i="7"/>
  <c r="D1065" i="7" s="1"/>
  <c r="B1292" i="7"/>
  <c r="D1292" i="7" s="1"/>
  <c r="B842" i="7"/>
  <c r="D842" i="7" s="1"/>
  <c r="B1926" i="7"/>
  <c r="D1926" i="7" s="1"/>
  <c r="B764" i="7"/>
  <c r="D764" i="7" s="1"/>
  <c r="B1232" i="7"/>
  <c r="D1232" i="7" s="1"/>
  <c r="B1826" i="7"/>
  <c r="D1826" i="7" s="1"/>
  <c r="B786" i="7"/>
  <c r="D786" i="7" s="1"/>
  <c r="B1841" i="7"/>
  <c r="D1841" i="7" s="1"/>
  <c r="B1896" i="7"/>
  <c r="D1896" i="7" s="1"/>
  <c r="B816" i="7"/>
  <c r="D816" i="7" s="1"/>
  <c r="B1869" i="7"/>
  <c r="D1869" i="7" s="1"/>
  <c r="B1807" i="7"/>
  <c r="D1807" i="7" s="1"/>
  <c r="B1666" i="7"/>
  <c r="D1666" i="7" s="1"/>
  <c r="B472" i="7"/>
  <c r="D472" i="7" s="1"/>
  <c r="B1464" i="7"/>
  <c r="D1464" i="7" s="1"/>
  <c r="B602" i="7"/>
  <c r="D602" i="7" s="1"/>
  <c r="B859" i="7"/>
  <c r="D859" i="7" s="1"/>
  <c r="B1777" i="7"/>
  <c r="D1777" i="7" s="1"/>
  <c r="B1523" i="7"/>
  <c r="D1523" i="7" s="1"/>
  <c r="B1927" i="7"/>
  <c r="D1927" i="7" s="1"/>
  <c r="B1455" i="7"/>
  <c r="D1455" i="7" s="1"/>
  <c r="B1326" i="7"/>
  <c r="D1326" i="7" s="1"/>
  <c r="B562" i="7"/>
  <c r="D562" i="7" s="1"/>
  <c r="B1539" i="7"/>
  <c r="D1539" i="7" s="1"/>
  <c r="B1790" i="7"/>
  <c r="D1790" i="7" s="1"/>
  <c r="B753" i="7"/>
  <c r="D753" i="7" s="1"/>
  <c r="B588" i="7"/>
  <c r="D588" i="7" s="1"/>
  <c r="B847" i="7"/>
  <c r="D847" i="7" s="1"/>
  <c r="B1665" i="7"/>
  <c r="D1665" i="7" s="1"/>
  <c r="B1598" i="7"/>
  <c r="D1598" i="7" s="1"/>
  <c r="B1851" i="7"/>
  <c r="D1851" i="7" s="1"/>
  <c r="B705" i="7"/>
  <c r="D705" i="7" s="1"/>
  <c r="B1873" i="7"/>
  <c r="D1873" i="7" s="1"/>
  <c r="B898" i="7"/>
  <c r="D898" i="7" s="1"/>
  <c r="B1680" i="7"/>
  <c r="D1680" i="7" s="1"/>
  <c r="B805" i="7"/>
  <c r="D805" i="7" s="1"/>
  <c r="B1061" i="7"/>
  <c r="D1061" i="7" s="1"/>
  <c r="B948" i="7"/>
  <c r="D948" i="7" s="1"/>
  <c r="B1917" i="7"/>
  <c r="D1917" i="7" s="1"/>
  <c r="B1685" i="7"/>
  <c r="D1685" i="7" s="1"/>
  <c r="B1407" i="7"/>
  <c r="D1407" i="7" s="1"/>
  <c r="B1616" i="7"/>
  <c r="D1616" i="7" s="1"/>
  <c r="B919" i="7"/>
  <c r="D919" i="7" s="1"/>
  <c r="B1281" i="7"/>
  <c r="D1281" i="7" s="1"/>
  <c r="B1102" i="7"/>
  <c r="D1102" i="7" s="1"/>
  <c r="B984" i="7"/>
  <c r="D984" i="7" s="1"/>
  <c r="B1022" i="7"/>
  <c r="D1022" i="7" s="1"/>
  <c r="B1630" i="7"/>
  <c r="D1630" i="7" s="1"/>
  <c r="B1702" i="7"/>
  <c r="D1702" i="7" s="1"/>
  <c r="B1745" i="7"/>
  <c r="D1745" i="7" s="1"/>
  <c r="B1696" i="7"/>
  <c r="D1696" i="7" s="1"/>
  <c r="B998" i="7"/>
  <c r="D998" i="7" s="1"/>
  <c r="B1756" i="7"/>
  <c r="D1756" i="7" s="1"/>
  <c r="B490" i="7"/>
  <c r="D490" i="7" s="1"/>
  <c r="B1458" i="7"/>
  <c r="D1458" i="7" s="1"/>
  <c r="B1711" i="7"/>
  <c r="D1711" i="7" s="1"/>
  <c r="B941" i="7"/>
  <c r="D941" i="7" s="1"/>
  <c r="B1150" i="7"/>
  <c r="D1150" i="7" s="1"/>
  <c r="B1073" i="7"/>
  <c r="D1073" i="7" s="1"/>
  <c r="B1569" i="7"/>
  <c r="D1569" i="7" s="1"/>
  <c r="B537" i="7"/>
  <c r="D537" i="7" s="1"/>
  <c r="B1395" i="7"/>
  <c r="D1395" i="7" s="1"/>
  <c r="B960" i="7"/>
  <c r="D960" i="7" s="1"/>
  <c r="B1322" i="7"/>
  <c r="D1322" i="7" s="1"/>
  <c r="B769" i="7"/>
  <c r="D769" i="7" s="1"/>
  <c r="B657" i="7"/>
  <c r="D657" i="7" s="1"/>
  <c r="B943" i="7"/>
  <c r="D943" i="7" s="1"/>
  <c r="B895" i="7"/>
  <c r="D895" i="7" s="1"/>
  <c r="B1846" i="7"/>
  <c r="D1846" i="7" s="1"/>
  <c r="B1933" i="7"/>
  <c r="D1933" i="7" s="1"/>
  <c r="B1779" i="7"/>
  <c r="D1779" i="7" s="1"/>
  <c r="B736" i="7"/>
  <c r="D736" i="7" s="1"/>
  <c r="B802" i="7"/>
  <c r="D802" i="7" s="1"/>
  <c r="B1911" i="7"/>
  <c r="D1911" i="7" s="1"/>
  <c r="B1755" i="7"/>
  <c r="D1755" i="7" s="1"/>
  <c r="B1766" i="7"/>
  <c r="D1766" i="7" s="1"/>
  <c r="B1027" i="7"/>
  <c r="D1027" i="7" s="1"/>
  <c r="B1726" i="7"/>
  <c r="D1726" i="7" s="1"/>
  <c r="B579" i="7"/>
  <c r="D579" i="7" s="1"/>
  <c r="B1020" i="7"/>
  <c r="D1020" i="7" s="1"/>
  <c r="B587" i="7"/>
  <c r="D587" i="7" s="1"/>
  <c r="B1186" i="7"/>
  <c r="D1186" i="7" s="1"/>
  <c r="B953" i="7"/>
  <c r="D953" i="7" s="1"/>
  <c r="B1366" i="7"/>
  <c r="D1366" i="7" s="1"/>
  <c r="B1152" i="7"/>
  <c r="D1152" i="7" s="1"/>
  <c r="B1010" i="7"/>
  <c r="D1010" i="7" s="1"/>
  <c r="B1549" i="7"/>
  <c r="D1549" i="7" s="1"/>
  <c r="B1654" i="7"/>
  <c r="D1654" i="7" s="1"/>
  <c r="B491" i="7"/>
  <c r="D491" i="7" s="1"/>
  <c r="B1800" i="7"/>
  <c r="D1800" i="7" s="1"/>
  <c r="B981" i="7"/>
  <c r="D981" i="7" s="1"/>
  <c r="B1856" i="7"/>
  <c r="D1856" i="7" s="1"/>
  <c r="B1185" i="7"/>
  <c r="D1185" i="7" s="1"/>
  <c r="B835" i="7"/>
  <c r="D835" i="7" s="1"/>
  <c r="B1717" i="7"/>
  <c r="D1717" i="7" s="1"/>
  <c r="B1955" i="7"/>
  <c r="D1955" i="7" s="1"/>
  <c r="B728" i="7"/>
  <c r="D728" i="7" s="1"/>
  <c r="B1676" i="7"/>
  <c r="D1676" i="7" s="1"/>
  <c r="B1130" i="7"/>
  <c r="D1130" i="7" s="1"/>
  <c r="B1412" i="7"/>
  <c r="D1412" i="7" s="1"/>
  <c r="B839" i="7"/>
  <c r="D839" i="7" s="1"/>
  <c r="B1484" i="7"/>
  <c r="D1484" i="7" s="1"/>
  <c r="B1290" i="7"/>
  <c r="D1290" i="7" s="1"/>
  <c r="B589" i="7"/>
  <c r="D589" i="7" s="1"/>
  <c r="B1633" i="7"/>
  <c r="D1633" i="7" s="1"/>
  <c r="B1949" i="7"/>
  <c r="D1949" i="7" s="1"/>
  <c r="B854" i="7"/>
  <c r="D854" i="7" s="1"/>
  <c r="B650" i="7"/>
  <c r="D650" i="7" s="1"/>
  <c r="B710" i="7"/>
  <c r="D710" i="7" s="1"/>
  <c r="B840" i="7"/>
  <c r="D840" i="7" s="1"/>
  <c r="B738" i="7"/>
  <c r="D738" i="7" s="1"/>
  <c r="B826" i="7"/>
  <c r="D826" i="7" s="1"/>
  <c r="B635" i="7"/>
  <c r="D635" i="7" s="1"/>
  <c r="B1890" i="7"/>
  <c r="D1890" i="7" s="1"/>
  <c r="B1417" i="7"/>
  <c r="D1417" i="7" s="1"/>
  <c r="B1516" i="7"/>
  <c r="D1516" i="7" s="1"/>
  <c r="B1573" i="7"/>
  <c r="D1573" i="7" s="1"/>
  <c r="B1475" i="7"/>
  <c r="D1475" i="7" s="1"/>
  <c r="B1695" i="7"/>
  <c r="D1695" i="7" s="1"/>
  <c r="B536" i="7"/>
  <c r="D536" i="7" s="1"/>
  <c r="B1153" i="7"/>
  <c r="D1153" i="7" s="1"/>
  <c r="B1782" i="7"/>
  <c r="D1782" i="7" s="1"/>
  <c r="B1649" i="7"/>
  <c r="D1649" i="7" s="1"/>
  <c r="B1118" i="7"/>
  <c r="D1118" i="7" s="1"/>
  <c r="B1635" i="7"/>
  <c r="D1635" i="7" s="1"/>
  <c r="B603" i="7"/>
  <c r="D603" i="7" s="1"/>
  <c r="B880" i="7"/>
  <c r="D880" i="7" s="1"/>
  <c r="B1551" i="7"/>
  <c r="D1551" i="7" s="1"/>
  <c r="B878" i="7"/>
  <c r="D878" i="7" s="1"/>
  <c r="B1542" i="7"/>
  <c r="D1542" i="7" s="1"/>
  <c r="B1812" i="7"/>
  <c r="D1812" i="7" s="1"/>
  <c r="B1478" i="7"/>
  <c r="D1478" i="7" s="1"/>
  <c r="B1303" i="7"/>
  <c r="D1303" i="7" s="1"/>
  <c r="B1706" i="7"/>
  <c r="D1706" i="7" s="1"/>
  <c r="B569" i="7"/>
  <c r="D569" i="7" s="1"/>
  <c r="B706" i="7"/>
  <c r="D706" i="7" s="1"/>
  <c r="B1900" i="7"/>
  <c r="D1900" i="7" s="1"/>
  <c r="B1532" i="7"/>
  <c r="D1532" i="7" s="1"/>
  <c r="B1383" i="7"/>
  <c r="D1383" i="7" s="1"/>
  <c r="B1175" i="7"/>
  <c r="D1175" i="7" s="1"/>
  <c r="B1837" i="7"/>
  <c r="D1837" i="7" s="1"/>
  <c r="B1818" i="7"/>
  <c r="D1818" i="7" s="1"/>
  <c r="B714" i="7"/>
  <c r="D714" i="7" s="1"/>
  <c r="B1602" i="7"/>
  <c r="D1602" i="7" s="1"/>
  <c r="B1585" i="7"/>
  <c r="D1585" i="7" s="1"/>
  <c r="B1734" i="7"/>
  <c r="D1734" i="7" s="1"/>
  <c r="B1608" i="7"/>
  <c r="D1608" i="7" s="1"/>
  <c r="B1399" i="7"/>
  <c r="D1399" i="7" s="1"/>
  <c r="B521" i="7"/>
  <c r="D521" i="7" s="1"/>
  <c r="B1811" i="7"/>
  <c r="D1811" i="7" s="1"/>
  <c r="B1400" i="7"/>
  <c r="D1400" i="7" s="1"/>
  <c r="B1115" i="7"/>
  <c r="D1115" i="7" s="1"/>
  <c r="B606" i="7"/>
  <c r="D606" i="7" s="1"/>
  <c r="B1578" i="7"/>
  <c r="D1578" i="7" s="1"/>
  <c r="B1307" i="7"/>
  <c r="D1307" i="7" s="1"/>
  <c r="B1895" i="7"/>
  <c r="D1895" i="7" s="1"/>
  <c r="B719" i="7"/>
  <c r="D719" i="7" s="1"/>
  <c r="B1314" i="7"/>
  <c r="D1314" i="7" s="1"/>
  <c r="B1535" i="7"/>
  <c r="D1535" i="7" s="1"/>
  <c r="B631" i="7"/>
  <c r="D631" i="7" s="1"/>
  <c r="B1786" i="7"/>
  <c r="D1786" i="7" s="1"/>
  <c r="B759" i="7"/>
  <c r="D759" i="7" s="1"/>
  <c r="B1791" i="7"/>
  <c r="D1791" i="7" s="1"/>
  <c r="B1847" i="7"/>
  <c r="D1847" i="7" s="1"/>
  <c r="B1171" i="7"/>
  <c r="D1171" i="7" s="1"/>
  <c r="B1528" i="7"/>
  <c r="D1528" i="7" s="1"/>
  <c r="B1850" i="7"/>
  <c r="D1850" i="7" s="1"/>
  <c r="B604" i="7"/>
  <c r="D604" i="7" s="1"/>
  <c r="B1195" i="7"/>
  <c r="D1195" i="7" s="1"/>
  <c r="B1639" i="7"/>
  <c r="D1639" i="7" s="1"/>
  <c r="B746" i="7"/>
  <c r="D746" i="7" s="1"/>
  <c r="B813" i="7"/>
  <c r="D813" i="7" s="1"/>
  <c r="B1868" i="7"/>
  <c r="D1868" i="7" s="1"/>
  <c r="B740" i="7"/>
  <c r="D740" i="7" s="1"/>
  <c r="B708" i="7"/>
  <c r="D708" i="7" s="1"/>
  <c r="B982" i="7"/>
  <c r="D982" i="7" s="1"/>
  <c r="B1751" i="7"/>
  <c r="D1751" i="7" s="1"/>
  <c r="B1077" i="7"/>
  <c r="D1077" i="7" s="1"/>
  <c r="B1806" i="7"/>
  <c r="D1806" i="7" s="1"/>
  <c r="B1113" i="7"/>
  <c r="D1113" i="7" s="1"/>
  <c r="B1380" i="7"/>
  <c r="D1380" i="7" s="1"/>
  <c r="B1294" i="7"/>
  <c r="D1294" i="7" s="1"/>
  <c r="B904" i="7"/>
  <c r="D904" i="7" s="1"/>
  <c r="B471" i="7"/>
  <c r="D471" i="7" s="1"/>
  <c r="B1437" i="7"/>
  <c r="D1437" i="7" s="1"/>
  <c r="B1778" i="7"/>
  <c r="D1778" i="7" s="1"/>
  <c r="B1299" i="7"/>
  <c r="D1299" i="7" s="1"/>
  <c r="B1849" i="7"/>
  <c r="D1849" i="7" s="1"/>
  <c r="B1656" i="7"/>
  <c r="D1656" i="7" s="1"/>
  <c r="B1587" i="7"/>
  <c r="D1587" i="7" s="1"/>
  <c r="B529" i="7"/>
  <c r="D529" i="7" s="1"/>
  <c r="B1638" i="7"/>
  <c r="D1638" i="7" s="1"/>
  <c r="B1613" i="7"/>
  <c r="D1613" i="7" s="1"/>
  <c r="B1029" i="7"/>
  <c r="D1029" i="7" s="1"/>
  <c r="B1772" i="7"/>
  <c r="D1772" i="7" s="1"/>
  <c r="B1105" i="7"/>
  <c r="D1105" i="7" s="1"/>
  <c r="B1177" i="7"/>
  <c r="D1177" i="7" s="1"/>
  <c r="B1627" i="7"/>
  <c r="D1627" i="7" s="1"/>
  <c r="B513" i="7"/>
  <c r="D513" i="7" s="1"/>
  <c r="B1443" i="7"/>
  <c r="D1443" i="7" s="1"/>
  <c r="B917" i="7"/>
  <c r="D917" i="7" s="1"/>
  <c r="B1066" i="7"/>
  <c r="D1066" i="7" s="1"/>
  <c r="B1462" i="7"/>
  <c r="D1462" i="7" s="1"/>
  <c r="B1903" i="7"/>
  <c r="D1903" i="7" s="1"/>
  <c r="B937" i="7"/>
  <c r="D937" i="7" s="1"/>
  <c r="B1575" i="7"/>
  <c r="D1575" i="7" s="1"/>
  <c r="B1741" i="7"/>
  <c r="D1741" i="7" s="1"/>
  <c r="B1601" i="7"/>
  <c r="D1601" i="7" s="1"/>
  <c r="B1163" i="7"/>
  <c r="D1163" i="7" s="1"/>
  <c r="B1789" i="7"/>
  <c r="D1789" i="7" s="1"/>
  <c r="B1957" i="7"/>
  <c r="D1957" i="7" s="1"/>
  <c r="B1956" i="7"/>
  <c r="D1956" i="7" s="1"/>
  <c r="B1958" i="7"/>
  <c r="D1958" i="7" s="1"/>
  <c r="B1959" i="7"/>
  <c r="D1959" i="7" s="1"/>
  <c r="B1960" i="7"/>
  <c r="D1960" i="7" s="1"/>
  <c r="B1961" i="7"/>
  <c r="D1961" i="7" s="1"/>
  <c r="B1962" i="7"/>
  <c r="D1962" i="7" s="1"/>
  <c r="B1963" i="7"/>
  <c r="D1963" i="7" s="1"/>
  <c r="B1964" i="7"/>
  <c r="D1964" i="7" s="1"/>
  <c r="B2004" i="7"/>
  <c r="D2004" i="7" s="1"/>
  <c r="B2014" i="7"/>
  <c r="D2014" i="7" s="1"/>
  <c r="B2105" i="7"/>
  <c r="D2105" i="7" s="1"/>
  <c r="B1968" i="7"/>
  <c r="D1968" i="7" s="1"/>
  <c r="B2118" i="7"/>
  <c r="D2118" i="7" s="1"/>
  <c r="B1967" i="7"/>
  <c r="D1967" i="7" s="1"/>
  <c r="B2045" i="7"/>
  <c r="D2045" i="7" s="1"/>
  <c r="B2133" i="7"/>
  <c r="D2133" i="7" s="1"/>
  <c r="B437" i="7"/>
  <c r="D437" i="7" s="1"/>
  <c r="B2074" i="7"/>
  <c r="D2074" i="7" s="1"/>
  <c r="B2073" i="7"/>
  <c r="D2073" i="7" s="1"/>
  <c r="B268" i="7"/>
  <c r="D268" i="7" s="1"/>
  <c r="B2101" i="7"/>
  <c r="D2101" i="7" s="1"/>
  <c r="B2027" i="7"/>
  <c r="D2027" i="7" s="1"/>
  <c r="B283" i="7"/>
  <c r="D283" i="7" s="1"/>
  <c r="B417" i="7"/>
  <c r="D417" i="7" s="1"/>
  <c r="B2064" i="7"/>
  <c r="D2064" i="7" s="1"/>
  <c r="B394" i="7"/>
  <c r="D394" i="7" s="1"/>
  <c r="B407" i="7"/>
  <c r="D407" i="7" s="1"/>
  <c r="B308" i="7"/>
  <c r="D308" i="7" s="1"/>
  <c r="B388" i="7"/>
  <c r="D388" i="7" s="1"/>
  <c r="B259" i="7"/>
  <c r="D259" i="7" s="1"/>
  <c r="B435" i="7"/>
  <c r="D435" i="7" s="1"/>
  <c r="B296" i="7"/>
  <c r="D296" i="7" s="1"/>
  <c r="B439" i="7"/>
  <c r="D439" i="7" s="1"/>
  <c r="B327" i="7"/>
  <c r="D327" i="7" s="1"/>
  <c r="B257" i="7"/>
  <c r="D257" i="7" s="1"/>
  <c r="B399" i="7"/>
  <c r="D399" i="7" s="1"/>
  <c r="B389" i="7"/>
  <c r="D389" i="7" s="1"/>
  <c r="B323" i="7"/>
  <c r="D323" i="7" s="1"/>
  <c r="B406" i="7"/>
  <c r="D406" i="7" s="1"/>
  <c r="B418" i="7"/>
  <c r="D418" i="7" s="1"/>
  <c r="B2019" i="7"/>
  <c r="D2019" i="7" s="1"/>
  <c r="B2031" i="7"/>
  <c r="D2031" i="7" s="1"/>
  <c r="B2114" i="7"/>
  <c r="D2114" i="7" s="1"/>
  <c r="B2108" i="7"/>
  <c r="D2108" i="7" s="1"/>
  <c r="B1980" i="7"/>
  <c r="D1980" i="7" s="1"/>
  <c r="B2139" i="7"/>
  <c r="D2139" i="7" s="1"/>
  <c r="B2085" i="7"/>
  <c r="D2085" i="7" s="1"/>
  <c r="B451" i="7"/>
  <c r="D451" i="7" s="1"/>
  <c r="B273" i="7"/>
  <c r="D273" i="7" s="1"/>
  <c r="B318" i="7"/>
  <c r="D318" i="7" s="1"/>
  <c r="B391" i="7"/>
  <c r="D391" i="7" s="1"/>
  <c r="B244" i="7"/>
  <c r="D244" i="7" s="1"/>
  <c r="B393" i="7"/>
  <c r="D393" i="7" s="1"/>
  <c r="B320" i="7"/>
  <c r="D320" i="7" s="1"/>
  <c r="B430" i="7"/>
  <c r="D430" i="7" s="1"/>
  <c r="B2018" i="7"/>
  <c r="D2018" i="7" s="1"/>
  <c r="B416" i="7"/>
  <c r="D416" i="7" s="1"/>
  <c r="B2087" i="7"/>
  <c r="D2087" i="7" s="1"/>
  <c r="B2119" i="7"/>
  <c r="D2119" i="7" s="1"/>
  <c r="B2010" i="7"/>
  <c r="D2010" i="7" s="1"/>
  <c r="B365" i="7"/>
  <c r="D365" i="7" s="1"/>
  <c r="B426" i="7"/>
  <c r="D426" i="7" s="1"/>
  <c r="B251" i="7"/>
  <c r="D251" i="7" s="1"/>
  <c r="B274" i="7"/>
  <c r="D274" i="7" s="1"/>
  <c r="B2111" i="7"/>
  <c r="D2111" i="7" s="1"/>
  <c r="B2053" i="7"/>
  <c r="D2053" i="7" s="1"/>
  <c r="B306" i="7"/>
  <c r="D306" i="7" s="1"/>
  <c r="B2097" i="7"/>
  <c r="D2097" i="7" s="1"/>
  <c r="B369" i="7"/>
  <c r="D369" i="7" s="1"/>
  <c r="B307" i="7"/>
  <c r="D307" i="7" s="1"/>
  <c r="B267" i="7"/>
  <c r="D267" i="7" s="1"/>
  <c r="B294" i="7"/>
  <c r="D294" i="7" s="1"/>
  <c r="B347" i="7"/>
  <c r="D347" i="7" s="1"/>
  <c r="B2007" i="7"/>
  <c r="D2007" i="7" s="1"/>
  <c r="B2104" i="7"/>
  <c r="D2104" i="7" s="1"/>
  <c r="B264" i="7"/>
  <c r="D264" i="7" s="1"/>
  <c r="B2098" i="7"/>
  <c r="D2098" i="7" s="1"/>
  <c r="B2127" i="7"/>
  <c r="D2127" i="7" s="1"/>
  <c r="B2130" i="7"/>
  <c r="D2130" i="7" s="1"/>
  <c r="B2023" i="7"/>
  <c r="D2023" i="7" s="1"/>
  <c r="B2005" i="7"/>
  <c r="D2005" i="7" s="1"/>
  <c r="B2000" i="7"/>
  <c r="D2000" i="7" s="1"/>
  <c r="B380" i="7"/>
  <c r="D380" i="7" s="1"/>
  <c r="B319" i="7"/>
  <c r="D319" i="7" s="1"/>
  <c r="B357" i="7"/>
  <c r="D357" i="7" s="1"/>
  <c r="B275" i="7"/>
  <c r="D275" i="7" s="1"/>
  <c r="B271" i="7"/>
  <c r="D271" i="7" s="1"/>
  <c r="B432" i="7"/>
  <c r="D432" i="7" s="1"/>
  <c r="B254" i="7"/>
  <c r="D254" i="7" s="1"/>
  <c r="B445" i="7"/>
  <c r="D445" i="7" s="1"/>
  <c r="B304" i="7"/>
  <c r="D304" i="7" s="1"/>
  <c r="B287" i="7"/>
  <c r="D287" i="7" s="1"/>
  <c r="B2056" i="7"/>
  <c r="D2056" i="7" s="1"/>
  <c r="B343" i="7"/>
  <c r="D343" i="7" s="1"/>
  <c r="B2037" i="7"/>
  <c r="D2037" i="7" s="1"/>
  <c r="B371" i="7"/>
  <c r="D371" i="7" s="1"/>
  <c r="B2070" i="7"/>
  <c r="D2070" i="7" s="1"/>
  <c r="B1985" i="7"/>
  <c r="D1985" i="7" s="1"/>
  <c r="B288" i="7"/>
  <c r="D288" i="7" s="1"/>
  <c r="B280" i="7"/>
  <c r="D280" i="7" s="1"/>
  <c r="B2062" i="7"/>
  <c r="D2062" i="7" s="1"/>
  <c r="B2042" i="7"/>
  <c r="D2042" i="7" s="1"/>
  <c r="B1966" i="7"/>
  <c r="D1966" i="7" s="1"/>
  <c r="B258" i="7"/>
  <c r="D258" i="7" s="1"/>
  <c r="B410" i="7"/>
  <c r="D410" i="7" s="1"/>
  <c r="B324" i="7"/>
  <c r="D324" i="7" s="1"/>
  <c r="B431" i="7"/>
  <c r="D431" i="7" s="1"/>
  <c r="B293" i="7"/>
  <c r="D293" i="7" s="1"/>
  <c r="B420" i="7"/>
  <c r="D420" i="7" s="1"/>
  <c r="B285" i="7"/>
  <c r="D285" i="7" s="1"/>
  <c r="B255" i="7"/>
  <c r="D255" i="7" s="1"/>
  <c r="B1990" i="7"/>
  <c r="D1990" i="7" s="1"/>
  <c r="B2029" i="7"/>
  <c r="D2029" i="7" s="1"/>
  <c r="B1972" i="7"/>
  <c r="D1972" i="7" s="1"/>
  <c r="B1989" i="7"/>
  <c r="D1989" i="7" s="1"/>
  <c r="B314" i="7"/>
  <c r="D314" i="7" s="1"/>
  <c r="A2185" i="1" l="1"/>
  <c r="A2185" i="4" s="1"/>
  <c r="B2186" i="1"/>
  <c r="Y2185" i="1"/>
  <c r="X446" i="1"/>
  <c r="S446" i="1" l="1"/>
  <c r="AD446" i="1"/>
  <c r="Y2186" i="1"/>
  <c r="A2186" i="1"/>
  <c r="A2186" i="4" s="1"/>
  <c r="B2187" i="1"/>
  <c r="B2140" i="7"/>
  <c r="D2140" i="7" s="1"/>
  <c r="D113" i="9"/>
  <c r="E113" i="9"/>
  <c r="J113" i="9"/>
  <c r="I113" i="9"/>
  <c r="L113" i="9"/>
  <c r="S447" i="1"/>
  <c r="Y2187" i="1" l="1"/>
  <c r="B2188" i="1"/>
  <c r="A2187" i="1"/>
  <c r="A2187" i="4" s="1"/>
  <c r="B2141" i="7"/>
  <c r="D2141" i="7" s="1"/>
  <c r="AS113" i="9"/>
  <c r="AA113" i="9"/>
  <c r="AR113" i="9"/>
  <c r="Z113" i="9"/>
  <c r="AQ113" i="9"/>
  <c r="AK113" i="9"/>
  <c r="AF113" i="9"/>
  <c r="AE113" i="9"/>
  <c r="AD113" i="9"/>
  <c r="AC113" i="9"/>
  <c r="AB113" i="9"/>
  <c r="AW113" i="9"/>
  <c r="BL113" i="9" s="1"/>
  <c r="AV113" i="9"/>
  <c r="BK113" i="9" s="1"/>
  <c r="AU113" i="9"/>
  <c r="BJ113" i="9" s="1"/>
  <c r="AT113" i="9"/>
  <c r="AP113" i="9"/>
  <c r="AH113" i="9"/>
  <c r="AG113" i="9"/>
  <c r="X113" i="9"/>
  <c r="M113" i="9"/>
  <c r="Q113" i="9"/>
  <c r="K113" i="9" s="1"/>
  <c r="S448" i="1"/>
  <c r="I115" i="9" s="1"/>
  <c r="E114" i="9"/>
  <c r="J114" i="9"/>
  <c r="J115" i="9"/>
  <c r="D114" i="9"/>
  <c r="E115" i="9"/>
  <c r="D115" i="9"/>
  <c r="I114" i="9"/>
  <c r="L114" i="9"/>
  <c r="O113" i="9"/>
  <c r="F113" i="9"/>
  <c r="AX113" i="9" l="1"/>
  <c r="BF113" i="9"/>
  <c r="BE113" i="9"/>
  <c r="BI113" i="9"/>
  <c r="BG113" i="9"/>
  <c r="AJ113" i="9"/>
  <c r="AN113" i="9" s="1"/>
  <c r="AL113" i="9" s="1"/>
  <c r="BH113" i="9"/>
  <c r="AT114" i="9"/>
  <c r="BI114" i="9" s="1"/>
  <c r="AC114" i="9"/>
  <c r="AS114" i="9"/>
  <c r="AB114" i="9"/>
  <c r="AR114" i="9"/>
  <c r="AA114" i="9"/>
  <c r="AP114" i="9"/>
  <c r="AD114" i="9"/>
  <c r="Z114" i="9"/>
  <c r="AW114" i="9"/>
  <c r="BL114" i="9" s="1"/>
  <c r="AV114" i="9"/>
  <c r="BK114" i="9" s="1"/>
  <c r="AU114" i="9"/>
  <c r="BJ114" i="9" s="1"/>
  <c r="AQ114" i="9"/>
  <c r="BF114" i="9" s="1"/>
  <c r="AK114" i="9"/>
  <c r="AH114" i="9"/>
  <c r="AG114" i="9"/>
  <c r="AF114" i="9"/>
  <c r="AE114" i="9"/>
  <c r="A2188" i="1"/>
  <c r="A2188" i="4" s="1"/>
  <c r="B2189" i="1"/>
  <c r="B2143" i="7" s="1"/>
  <c r="D2143" i="7" s="1"/>
  <c r="Y2188" i="1"/>
  <c r="B2142" i="7"/>
  <c r="D2142" i="7" s="1"/>
  <c r="AF115" i="9"/>
  <c r="AW115" i="9"/>
  <c r="AE115" i="9"/>
  <c r="AV115" i="9"/>
  <c r="BK115" i="9" s="1"/>
  <c r="AD115" i="9"/>
  <c r="AT115" i="9"/>
  <c r="AB115" i="9"/>
  <c r="AU115" i="9"/>
  <c r="AS115" i="9"/>
  <c r="AR115" i="9"/>
  <c r="AQ115" i="9"/>
  <c r="AP115" i="9"/>
  <c r="AK115" i="9"/>
  <c r="AH115" i="9"/>
  <c r="AG115" i="9"/>
  <c r="AC115" i="9"/>
  <c r="AA115" i="9"/>
  <c r="Z115" i="9"/>
  <c r="V113" i="9"/>
  <c r="W113" i="9"/>
  <c r="N113" i="9"/>
  <c r="Y113" i="9" s="1"/>
  <c r="X114" i="9"/>
  <c r="M114" i="9"/>
  <c r="Q114" i="9"/>
  <c r="K114" i="9" s="1"/>
  <c r="O115" i="9"/>
  <c r="N115" i="9" s="1"/>
  <c r="L115" i="9"/>
  <c r="F115" i="9"/>
  <c r="X115" i="9"/>
  <c r="Q115" i="9"/>
  <c r="K115" i="9" s="1"/>
  <c r="M115" i="9"/>
  <c r="O114" i="9"/>
  <c r="S449" i="1"/>
  <c r="F114" i="9"/>
  <c r="BH114" i="9" l="1"/>
  <c r="BG115" i="9"/>
  <c r="BF115" i="9"/>
  <c r="BJ115" i="9"/>
  <c r="BE115" i="9"/>
  <c r="BI115" i="9"/>
  <c r="W115" i="9"/>
  <c r="AJ115" i="9"/>
  <c r="AN115" i="9" s="1"/>
  <c r="AL115" i="9" s="1"/>
  <c r="V114" i="9"/>
  <c r="V115" i="9" s="1"/>
  <c r="A2189" i="1"/>
  <c r="A2189" i="4" s="1"/>
  <c r="Y2189" i="1"/>
  <c r="B2190" i="1"/>
  <c r="BH115" i="9"/>
  <c r="BL115" i="9"/>
  <c r="BE114" i="9"/>
  <c r="AX114" i="9"/>
  <c r="AJ114" i="9"/>
  <c r="AN114" i="9" s="1"/>
  <c r="AL114" i="9" s="1"/>
  <c r="AX115" i="9"/>
  <c r="BG114" i="9"/>
  <c r="Y115" i="9"/>
  <c r="W114" i="9"/>
  <c r="N114" i="9"/>
  <c r="Y114" i="9" s="1"/>
  <c r="S450" i="1"/>
  <c r="D117" i="9" s="1"/>
  <c r="I117" i="9"/>
  <c r="L116" i="9"/>
  <c r="E116" i="9"/>
  <c r="I116" i="9"/>
  <c r="D116" i="9"/>
  <c r="J116" i="9"/>
  <c r="U113" i="9"/>
  <c r="E117" i="9" l="1"/>
  <c r="F117" i="9" s="1"/>
  <c r="AK116" i="9"/>
  <c r="AH116" i="9"/>
  <c r="AG116" i="9"/>
  <c r="AW116" i="9"/>
  <c r="BL116" i="9" s="1"/>
  <c r="AE116" i="9"/>
  <c r="AT116" i="9"/>
  <c r="BI116" i="9" s="1"/>
  <c r="AS116" i="9"/>
  <c r="BH116" i="9" s="1"/>
  <c r="AR116" i="9"/>
  <c r="AQ116" i="9"/>
  <c r="AP116" i="9"/>
  <c r="AF116" i="9"/>
  <c r="AD116" i="9"/>
  <c r="AC116" i="9"/>
  <c r="AV116" i="9"/>
  <c r="BK116" i="9" s="1"/>
  <c r="AU116" i="9"/>
  <c r="BJ116" i="9" s="1"/>
  <c r="AB116" i="9"/>
  <c r="Z116" i="9"/>
  <c r="AA116" i="9"/>
  <c r="J117" i="9"/>
  <c r="X117" i="9" s="1"/>
  <c r="A2190" i="1"/>
  <c r="A2190" i="4" s="1"/>
  <c r="Y2190" i="1"/>
  <c r="B2191" i="1"/>
  <c r="B2145" i="7"/>
  <c r="D2145" i="7" s="1"/>
  <c r="B2144" i="7"/>
  <c r="D2144" i="7" s="1"/>
  <c r="U114" i="9"/>
  <c r="U115" i="9" s="1"/>
  <c r="O116" i="9"/>
  <c r="W116" i="9" s="1"/>
  <c r="L117" i="9"/>
  <c r="F116" i="9"/>
  <c r="M117" i="9"/>
  <c r="Q117" i="9"/>
  <c r="K117" i="9" s="1"/>
  <c r="S451" i="1"/>
  <c r="L118" i="9" s="1"/>
  <c r="Q116" i="9"/>
  <c r="K116" i="9" s="1"/>
  <c r="X116" i="9"/>
  <c r="M116" i="9"/>
  <c r="O117" i="9" l="1"/>
  <c r="AJ116" i="9"/>
  <c r="AN116" i="9" s="1"/>
  <c r="AL116" i="9" s="1"/>
  <c r="N116" i="9"/>
  <c r="Y116" i="9" s="1"/>
  <c r="A2191" i="1"/>
  <c r="A2191" i="4" s="1"/>
  <c r="Y2191" i="1"/>
  <c r="B2192" i="1"/>
  <c r="BE116" i="9"/>
  <c r="AX116" i="9"/>
  <c r="BF116" i="9"/>
  <c r="AH117" i="9"/>
  <c r="AG117" i="9"/>
  <c r="AF117" i="9"/>
  <c r="AV117" i="9"/>
  <c r="BK117" i="9" s="1"/>
  <c r="AD117" i="9"/>
  <c r="AK117" i="9"/>
  <c r="AE117" i="9"/>
  <c r="AC117" i="9"/>
  <c r="AB117" i="9"/>
  <c r="AA117" i="9"/>
  <c r="AW117" i="9"/>
  <c r="BL117" i="9" s="1"/>
  <c r="Z117" i="9"/>
  <c r="AU117" i="9"/>
  <c r="BJ117" i="9" s="1"/>
  <c r="AT117" i="9"/>
  <c r="BI117" i="9" s="1"/>
  <c r="AS117" i="9"/>
  <c r="AR117" i="9"/>
  <c r="BG117" i="9" s="1"/>
  <c r="AQ117" i="9"/>
  <c r="AP117" i="9"/>
  <c r="BG116" i="9"/>
  <c r="S452" i="1"/>
  <c r="E119" i="9" s="1"/>
  <c r="J119" i="9"/>
  <c r="D118" i="9"/>
  <c r="L119" i="9"/>
  <c r="J118" i="9"/>
  <c r="D119" i="9"/>
  <c r="I118" i="9"/>
  <c r="E118" i="9"/>
  <c r="V116" i="9"/>
  <c r="V117" i="9" s="1"/>
  <c r="U116" i="9"/>
  <c r="I119" i="9" l="1"/>
  <c r="BF117" i="9"/>
  <c r="BH117" i="9"/>
  <c r="N117" i="9"/>
  <c r="Y117" i="9" s="1"/>
  <c r="W117" i="9"/>
  <c r="U117" i="9" s="1"/>
  <c r="Y2192" i="1"/>
  <c r="A2192" i="1"/>
  <c r="A2192" i="4" s="1"/>
  <c r="B2193" i="1"/>
  <c r="B2147" i="7" s="1"/>
  <c r="D2147" i="7" s="1"/>
  <c r="B2146" i="7"/>
  <c r="D2146" i="7" s="1"/>
  <c r="BE117" i="9"/>
  <c r="AX117" i="9"/>
  <c r="AR119" i="9"/>
  <c r="AA119" i="9"/>
  <c r="AQ119" i="9"/>
  <c r="Z119" i="9"/>
  <c r="AP119" i="9"/>
  <c r="AK119" i="9"/>
  <c r="AH119" i="9"/>
  <c r="AC119" i="9"/>
  <c r="AB119" i="9"/>
  <c r="AW119" i="9"/>
  <c r="BL119" i="9" s="1"/>
  <c r="AV119" i="9"/>
  <c r="BK119" i="9" s="1"/>
  <c r="AU119" i="9"/>
  <c r="BJ119" i="9" s="1"/>
  <c r="AT119" i="9"/>
  <c r="BI119" i="9" s="1"/>
  <c r="AS119" i="9"/>
  <c r="AG119" i="9"/>
  <c r="AF119" i="9"/>
  <c r="AE119" i="9"/>
  <c r="AD119" i="9"/>
  <c r="AJ117" i="9"/>
  <c r="AN117" i="9" s="1"/>
  <c r="AL117" i="9" s="1"/>
  <c r="AP118" i="9"/>
  <c r="AK118" i="9"/>
  <c r="AG118" i="9"/>
  <c r="AW118" i="9"/>
  <c r="BL118" i="9" s="1"/>
  <c r="AD118" i="9"/>
  <c r="AC118" i="9"/>
  <c r="AB118" i="9"/>
  <c r="AV118" i="9"/>
  <c r="BK118" i="9" s="1"/>
  <c r="AA118" i="9"/>
  <c r="AU118" i="9"/>
  <c r="BJ118" i="9" s="1"/>
  <c r="Z118" i="9"/>
  <c r="AT118" i="9"/>
  <c r="AS118" i="9"/>
  <c r="AR118" i="9"/>
  <c r="AQ118" i="9"/>
  <c r="AF118" i="9"/>
  <c r="AE118" i="9"/>
  <c r="AH118" i="9"/>
  <c r="Q119" i="9"/>
  <c r="K119" i="9" s="1"/>
  <c r="X119" i="9"/>
  <c r="M119" i="9"/>
  <c r="O118" i="9"/>
  <c r="W118" i="9" s="1"/>
  <c r="M118" i="9"/>
  <c r="Q118" i="9"/>
  <c r="K118" i="9" s="1"/>
  <c r="X118" i="9"/>
  <c r="O119" i="9"/>
  <c r="S453" i="1"/>
  <c r="L120" i="9" s="1"/>
  <c r="F118" i="9"/>
  <c r="F119" i="9"/>
  <c r="N118" i="9" l="1"/>
  <c r="Y118" i="9" s="1"/>
  <c r="BF119" i="9"/>
  <c r="U118" i="9"/>
  <c r="AJ118" i="9"/>
  <c r="AN118" i="9" s="1"/>
  <c r="AL118" i="9" s="1"/>
  <c r="BH118" i="9"/>
  <c r="BG119" i="9"/>
  <c r="AX119" i="9"/>
  <c r="BE119" i="9"/>
  <c r="BG118" i="9"/>
  <c r="BH119" i="9"/>
  <c r="AJ119" i="9"/>
  <c r="AN119" i="9" s="1"/>
  <c r="AL119" i="9" s="1"/>
  <c r="AX118" i="9"/>
  <c r="BF118" i="9"/>
  <c r="B2194" i="1"/>
  <c r="A2193" i="1"/>
  <c r="A2193" i="4" s="1"/>
  <c r="Y2193" i="1"/>
  <c r="BE118" i="9"/>
  <c r="BI118" i="9"/>
  <c r="S454" i="1"/>
  <c r="E121" i="9" s="1"/>
  <c r="I121" i="9"/>
  <c r="D120" i="9"/>
  <c r="I120" i="9"/>
  <c r="D121" i="9"/>
  <c r="J120" i="9"/>
  <c r="E120" i="9"/>
  <c r="V118" i="9"/>
  <c r="V119" i="9" s="1"/>
  <c r="W119" i="9"/>
  <c r="U119" i="9" s="1"/>
  <c r="N119" i="9"/>
  <c r="Y119" i="9" s="1"/>
  <c r="J121" i="9" l="1"/>
  <c r="AE121" i="9" s="1"/>
  <c r="Y2194" i="1"/>
  <c r="B2195" i="1"/>
  <c r="B2149" i="7" s="1"/>
  <c r="D2149" i="7" s="1"/>
  <c r="A2194" i="1"/>
  <c r="A2194" i="4" s="1"/>
  <c r="B2148" i="7"/>
  <c r="D2148" i="7" s="1"/>
  <c r="AR120" i="9"/>
  <c r="Z120" i="9"/>
  <c r="AQ120" i="9"/>
  <c r="AP120" i="9"/>
  <c r="AK120" i="9"/>
  <c r="AH120" i="9"/>
  <c r="AG120" i="9"/>
  <c r="AB120" i="9"/>
  <c r="AA120" i="9"/>
  <c r="AW120" i="9"/>
  <c r="BL120" i="9" s="1"/>
  <c r="AV120" i="9"/>
  <c r="BK120" i="9" s="1"/>
  <c r="AU120" i="9"/>
  <c r="BJ120" i="9" s="1"/>
  <c r="AT120" i="9"/>
  <c r="BI120" i="9" s="1"/>
  <c r="AS120" i="9"/>
  <c r="AF120" i="9"/>
  <c r="AE120" i="9"/>
  <c r="AD120" i="9"/>
  <c r="AC120" i="9"/>
  <c r="AW121" i="9"/>
  <c r="BL121" i="9" s="1"/>
  <c r="AV121" i="9"/>
  <c r="BK121" i="9" s="1"/>
  <c r="O120" i="9"/>
  <c r="N120" i="9" s="1"/>
  <c r="M120" i="9"/>
  <c r="Q120" i="9"/>
  <c r="K120" i="9" s="1"/>
  <c r="X120" i="9"/>
  <c r="F121" i="9"/>
  <c r="F120" i="9"/>
  <c r="X121" i="9"/>
  <c r="M121" i="9"/>
  <c r="Q121" i="9"/>
  <c r="K121" i="9" s="1"/>
  <c r="S455" i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S476" i="1" s="1"/>
  <c r="S477" i="1" s="1"/>
  <c r="S478" i="1" s="1"/>
  <c r="S479" i="1" s="1"/>
  <c r="S480" i="1" s="1"/>
  <c r="S481" i="1" s="1"/>
  <c r="S482" i="1" s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S502" i="1" s="1"/>
  <c r="S503" i="1" s="1"/>
  <c r="S504" i="1" s="1"/>
  <c r="S505" i="1" s="1"/>
  <c r="S506" i="1" s="1"/>
  <c r="S507" i="1" s="1"/>
  <c r="S508" i="1" s="1"/>
  <c r="S509" i="1" s="1"/>
  <c r="S510" i="1" s="1"/>
  <c r="S511" i="1" s="1"/>
  <c r="S512" i="1" s="1"/>
  <c r="S513" i="1" s="1"/>
  <c r="S514" i="1" s="1"/>
  <c r="S515" i="1" s="1"/>
  <c r="S516" i="1" s="1"/>
  <c r="S517" i="1" s="1"/>
  <c r="S518" i="1" s="1"/>
  <c r="S519" i="1" s="1"/>
  <c r="S520" i="1" s="1"/>
  <c r="S521" i="1" s="1"/>
  <c r="S522" i="1" s="1"/>
  <c r="S523" i="1" s="1"/>
  <c r="S524" i="1" s="1"/>
  <c r="S525" i="1" s="1"/>
  <c r="S526" i="1" s="1"/>
  <c r="S527" i="1" s="1"/>
  <c r="S528" i="1" s="1"/>
  <c r="S529" i="1" s="1"/>
  <c r="S530" i="1" s="1"/>
  <c r="S531" i="1" s="1"/>
  <c r="S532" i="1" s="1"/>
  <c r="S533" i="1" s="1"/>
  <c r="S534" i="1" s="1"/>
  <c r="S535" i="1" s="1"/>
  <c r="S536" i="1" s="1"/>
  <c r="S537" i="1" s="1"/>
  <c r="S538" i="1" s="1"/>
  <c r="S539" i="1" s="1"/>
  <c r="S540" i="1" s="1"/>
  <c r="S541" i="1" s="1"/>
  <c r="S542" i="1" s="1"/>
  <c r="S543" i="1" s="1"/>
  <c r="S544" i="1" s="1"/>
  <c r="S545" i="1" s="1"/>
  <c r="S546" i="1" s="1"/>
  <c r="S547" i="1" s="1"/>
  <c r="S548" i="1" s="1"/>
  <c r="S549" i="1" s="1"/>
  <c r="S550" i="1" s="1"/>
  <c r="S551" i="1" s="1"/>
  <c r="S552" i="1" s="1"/>
  <c r="S553" i="1" s="1"/>
  <c r="S554" i="1" s="1"/>
  <c r="S555" i="1" s="1"/>
  <c r="S556" i="1" s="1"/>
  <c r="S557" i="1" s="1"/>
  <c r="S558" i="1" s="1"/>
  <c r="S559" i="1" s="1"/>
  <c r="S560" i="1" s="1"/>
  <c r="S561" i="1" s="1"/>
  <c r="S562" i="1" s="1"/>
  <c r="S563" i="1" s="1"/>
  <c r="S564" i="1" s="1"/>
  <c r="S565" i="1" s="1"/>
  <c r="S566" i="1" s="1"/>
  <c r="S567" i="1" s="1"/>
  <c r="S568" i="1" s="1"/>
  <c r="S569" i="1" s="1"/>
  <c r="S570" i="1" s="1"/>
  <c r="S571" i="1" s="1"/>
  <c r="S572" i="1" s="1"/>
  <c r="S573" i="1" s="1"/>
  <c r="S574" i="1" s="1"/>
  <c r="S575" i="1" s="1"/>
  <c r="S576" i="1" s="1"/>
  <c r="S577" i="1" s="1"/>
  <c r="S578" i="1" s="1"/>
  <c r="S579" i="1" s="1"/>
  <c r="S580" i="1" s="1"/>
  <c r="S581" i="1" s="1"/>
  <c r="S582" i="1" s="1"/>
  <c r="S583" i="1" s="1"/>
  <c r="S584" i="1" s="1"/>
  <c r="S585" i="1" s="1"/>
  <c r="S586" i="1" s="1"/>
  <c r="S587" i="1" s="1"/>
  <c r="S588" i="1" s="1"/>
  <c r="S589" i="1" s="1"/>
  <c r="S590" i="1" s="1"/>
  <c r="S591" i="1" s="1"/>
  <c r="S592" i="1" s="1"/>
  <c r="S593" i="1" s="1"/>
  <c r="S594" i="1" s="1"/>
  <c r="S595" i="1" s="1"/>
  <c r="S596" i="1" s="1"/>
  <c r="S597" i="1" s="1"/>
  <c r="S598" i="1" s="1"/>
  <c r="S599" i="1" s="1"/>
  <c r="S600" i="1" s="1"/>
  <c r="S601" i="1" s="1"/>
  <c r="S602" i="1" s="1"/>
  <c r="S603" i="1" s="1"/>
  <c r="S604" i="1" s="1"/>
  <c r="S605" i="1" s="1"/>
  <c r="S606" i="1" s="1"/>
  <c r="S607" i="1" s="1"/>
  <c r="S608" i="1" s="1"/>
  <c r="S609" i="1" s="1"/>
  <c r="S610" i="1" s="1"/>
  <c r="S611" i="1" s="1"/>
  <c r="S612" i="1" s="1"/>
  <c r="S613" i="1" s="1"/>
  <c r="S614" i="1" s="1"/>
  <c r="S615" i="1" s="1"/>
  <c r="S616" i="1" s="1"/>
  <c r="S617" i="1" s="1"/>
  <c r="S618" i="1" s="1"/>
  <c r="S619" i="1" s="1"/>
  <c r="S620" i="1" s="1"/>
  <c r="S621" i="1" s="1"/>
  <c r="S622" i="1" s="1"/>
  <c r="S623" i="1" s="1"/>
  <c r="S624" i="1" s="1"/>
  <c r="S625" i="1" s="1"/>
  <c r="S626" i="1" s="1"/>
  <c r="S627" i="1" s="1"/>
  <c r="S628" i="1" s="1"/>
  <c r="S629" i="1" s="1"/>
  <c r="S630" i="1" s="1"/>
  <c r="S631" i="1" s="1"/>
  <c r="S632" i="1" s="1"/>
  <c r="S633" i="1" s="1"/>
  <c r="S634" i="1" s="1"/>
  <c r="S635" i="1" s="1"/>
  <c r="S636" i="1" s="1"/>
  <c r="S637" i="1" s="1"/>
  <c r="S638" i="1" s="1"/>
  <c r="S639" i="1" s="1"/>
  <c r="S640" i="1" s="1"/>
  <c r="S641" i="1" s="1"/>
  <c r="S642" i="1" s="1"/>
  <c r="S643" i="1" s="1"/>
  <c r="S644" i="1" s="1"/>
  <c r="S645" i="1" s="1"/>
  <c r="S646" i="1" s="1"/>
  <c r="S647" i="1" s="1"/>
  <c r="S648" i="1" s="1"/>
  <c r="S649" i="1" s="1"/>
  <c r="S650" i="1" s="1"/>
  <c r="S651" i="1" s="1"/>
  <c r="S652" i="1" s="1"/>
  <c r="S653" i="1" s="1"/>
  <c r="S654" i="1" s="1"/>
  <c r="S655" i="1" s="1"/>
  <c r="S656" i="1" s="1"/>
  <c r="S657" i="1" s="1"/>
  <c r="S658" i="1" s="1"/>
  <c r="S659" i="1" s="1"/>
  <c r="S660" i="1" s="1"/>
  <c r="S661" i="1" s="1"/>
  <c r="S662" i="1" s="1"/>
  <c r="S663" i="1" s="1"/>
  <c r="S664" i="1" s="1"/>
  <c r="S665" i="1" s="1"/>
  <c r="S666" i="1" s="1"/>
  <c r="S667" i="1" s="1"/>
  <c r="S668" i="1" s="1"/>
  <c r="S669" i="1" s="1"/>
  <c r="S670" i="1" s="1"/>
  <c r="S671" i="1" s="1"/>
  <c r="S672" i="1" s="1"/>
  <c r="S673" i="1" s="1"/>
  <c r="S674" i="1" s="1"/>
  <c r="S675" i="1" s="1"/>
  <c r="S676" i="1" s="1"/>
  <c r="S677" i="1" s="1"/>
  <c r="S678" i="1" s="1"/>
  <c r="S679" i="1" s="1"/>
  <c r="S680" i="1" s="1"/>
  <c r="S681" i="1" s="1"/>
  <c r="S682" i="1" s="1"/>
  <c r="S683" i="1" s="1"/>
  <c r="S684" i="1" s="1"/>
  <c r="S685" i="1" s="1"/>
  <c r="S686" i="1" s="1"/>
  <c r="S687" i="1" s="1"/>
  <c r="S688" i="1" s="1"/>
  <c r="S689" i="1" s="1"/>
  <c r="S690" i="1" s="1"/>
  <c r="S691" i="1" s="1"/>
  <c r="S692" i="1" s="1"/>
  <c r="S693" i="1" s="1"/>
  <c r="S694" i="1" s="1"/>
  <c r="S695" i="1" s="1"/>
  <c r="S696" i="1" s="1"/>
  <c r="S697" i="1" s="1"/>
  <c r="S698" i="1" s="1"/>
  <c r="S699" i="1" s="1"/>
  <c r="S700" i="1" s="1"/>
  <c r="S701" i="1" s="1"/>
  <c r="S702" i="1" s="1"/>
  <c r="S703" i="1" s="1"/>
  <c r="S704" i="1" s="1"/>
  <c r="S705" i="1" s="1"/>
  <c r="S706" i="1" s="1"/>
  <c r="S707" i="1" s="1"/>
  <c r="S708" i="1" s="1"/>
  <c r="S709" i="1" s="1"/>
  <c r="S710" i="1" s="1"/>
  <c r="S711" i="1" s="1"/>
  <c r="S712" i="1" s="1"/>
  <c r="S713" i="1" s="1"/>
  <c r="S714" i="1" s="1"/>
  <c r="S715" i="1" s="1"/>
  <c r="S716" i="1" s="1"/>
  <c r="S717" i="1" s="1"/>
  <c r="S718" i="1" s="1"/>
  <c r="S719" i="1" s="1"/>
  <c r="S720" i="1" s="1"/>
  <c r="S721" i="1" s="1"/>
  <c r="S722" i="1" s="1"/>
  <c r="S723" i="1" s="1"/>
  <c r="S724" i="1" s="1"/>
  <c r="S725" i="1" s="1"/>
  <c r="S726" i="1" s="1"/>
  <c r="S727" i="1" s="1"/>
  <c r="S728" i="1" s="1"/>
  <c r="S729" i="1" s="1"/>
  <c r="S730" i="1" s="1"/>
  <c r="S731" i="1" s="1"/>
  <c r="S732" i="1" s="1"/>
  <c r="S733" i="1" s="1"/>
  <c r="S734" i="1" s="1"/>
  <c r="S735" i="1" s="1"/>
  <c r="S736" i="1" s="1"/>
  <c r="S737" i="1" s="1"/>
  <c r="S738" i="1" s="1"/>
  <c r="S739" i="1" s="1"/>
  <c r="S740" i="1" s="1"/>
  <c r="S741" i="1" s="1"/>
  <c r="S742" i="1" s="1"/>
  <c r="S743" i="1" s="1"/>
  <c r="S744" i="1" s="1"/>
  <c r="S745" i="1" s="1"/>
  <c r="S746" i="1" s="1"/>
  <c r="S747" i="1" s="1"/>
  <c r="S748" i="1" s="1"/>
  <c r="S749" i="1" s="1"/>
  <c r="S750" i="1" s="1"/>
  <c r="S751" i="1" s="1"/>
  <c r="S752" i="1" s="1"/>
  <c r="S753" i="1" s="1"/>
  <c r="S754" i="1" s="1"/>
  <c r="S755" i="1" s="1"/>
  <c r="S756" i="1" s="1"/>
  <c r="S757" i="1" s="1"/>
  <c r="S758" i="1" s="1"/>
  <c r="S759" i="1" s="1"/>
  <c r="S760" i="1" s="1"/>
  <c r="S761" i="1" s="1"/>
  <c r="S762" i="1" s="1"/>
  <c r="S763" i="1" s="1"/>
  <c r="S764" i="1" s="1"/>
  <c r="S765" i="1" s="1"/>
  <c r="S766" i="1" s="1"/>
  <c r="S767" i="1" s="1"/>
  <c r="S768" i="1" s="1"/>
  <c r="S769" i="1" s="1"/>
  <c r="S770" i="1" s="1"/>
  <c r="S771" i="1" s="1"/>
  <c r="S772" i="1" s="1"/>
  <c r="S773" i="1" s="1"/>
  <c r="S774" i="1" s="1"/>
  <c r="S775" i="1" s="1"/>
  <c r="S776" i="1" s="1"/>
  <c r="S777" i="1" s="1"/>
  <c r="S778" i="1" s="1"/>
  <c r="S779" i="1" s="1"/>
  <c r="S780" i="1" s="1"/>
  <c r="S781" i="1" s="1"/>
  <c r="S782" i="1" s="1"/>
  <c r="S783" i="1" s="1"/>
  <c r="S784" i="1" s="1"/>
  <c r="S785" i="1" s="1"/>
  <c r="S786" i="1" s="1"/>
  <c r="S787" i="1" s="1"/>
  <c r="S788" i="1" s="1"/>
  <c r="S789" i="1" s="1"/>
  <c r="S790" i="1" s="1"/>
  <c r="S791" i="1" s="1"/>
  <c r="S792" i="1" s="1"/>
  <c r="S793" i="1" s="1"/>
  <c r="S794" i="1" s="1"/>
  <c r="S795" i="1" s="1"/>
  <c r="S796" i="1" s="1"/>
  <c r="S797" i="1" s="1"/>
  <c r="S798" i="1" s="1"/>
  <c r="S799" i="1" s="1"/>
  <c r="S800" i="1" s="1"/>
  <c r="S801" i="1" s="1"/>
  <c r="S802" i="1" s="1"/>
  <c r="S803" i="1" s="1"/>
  <c r="S804" i="1" s="1"/>
  <c r="S805" i="1" s="1"/>
  <c r="S806" i="1" s="1"/>
  <c r="S807" i="1" s="1"/>
  <c r="S808" i="1" s="1"/>
  <c r="S809" i="1" s="1"/>
  <c r="S810" i="1" s="1"/>
  <c r="S811" i="1" s="1"/>
  <c r="S812" i="1" s="1"/>
  <c r="S813" i="1" s="1"/>
  <c r="S814" i="1" s="1"/>
  <c r="S815" i="1" s="1"/>
  <c r="S816" i="1" s="1"/>
  <c r="S817" i="1" s="1"/>
  <c r="S818" i="1" s="1"/>
  <c r="S819" i="1" s="1"/>
  <c r="S820" i="1" s="1"/>
  <c r="S821" i="1" s="1"/>
  <c r="S822" i="1" s="1"/>
  <c r="S823" i="1" s="1"/>
  <c r="S824" i="1" s="1"/>
  <c r="S825" i="1" s="1"/>
  <c r="S826" i="1" s="1"/>
  <c r="S827" i="1" s="1"/>
  <c r="S828" i="1" s="1"/>
  <c r="S829" i="1" s="1"/>
  <c r="S830" i="1" s="1"/>
  <c r="S831" i="1" s="1"/>
  <c r="S832" i="1" s="1"/>
  <c r="S833" i="1" s="1"/>
  <c r="S834" i="1" s="1"/>
  <c r="S835" i="1" s="1"/>
  <c r="S836" i="1" s="1"/>
  <c r="S837" i="1" s="1"/>
  <c r="S838" i="1" s="1"/>
  <c r="S839" i="1" s="1"/>
  <c r="S840" i="1" s="1"/>
  <c r="S841" i="1" s="1"/>
  <c r="S842" i="1" s="1"/>
  <c r="S843" i="1" s="1"/>
  <c r="S844" i="1" s="1"/>
  <c r="S845" i="1" s="1"/>
  <c r="S846" i="1" s="1"/>
  <c r="S847" i="1" s="1"/>
  <c r="S848" i="1" s="1"/>
  <c r="S849" i="1" s="1"/>
  <c r="S850" i="1" s="1"/>
  <c r="S851" i="1" s="1"/>
  <c r="S852" i="1" s="1"/>
  <c r="S853" i="1" s="1"/>
  <c r="S854" i="1" s="1"/>
  <c r="S855" i="1" s="1"/>
  <c r="S856" i="1" s="1"/>
  <c r="S857" i="1" s="1"/>
  <c r="S858" i="1" s="1"/>
  <c r="S859" i="1" s="1"/>
  <c r="S860" i="1" s="1"/>
  <c r="S861" i="1" s="1"/>
  <c r="S862" i="1" s="1"/>
  <c r="S863" i="1" s="1"/>
  <c r="S864" i="1" s="1"/>
  <c r="S865" i="1" s="1"/>
  <c r="S866" i="1" s="1"/>
  <c r="S867" i="1" s="1"/>
  <c r="S868" i="1" s="1"/>
  <c r="S869" i="1" s="1"/>
  <c r="S870" i="1" s="1"/>
  <c r="S871" i="1" s="1"/>
  <c r="S872" i="1" s="1"/>
  <c r="S873" i="1" s="1"/>
  <c r="S874" i="1" s="1"/>
  <c r="S875" i="1" s="1"/>
  <c r="S876" i="1" s="1"/>
  <c r="S877" i="1" s="1"/>
  <c r="S878" i="1" s="1"/>
  <c r="S879" i="1" s="1"/>
  <c r="S880" i="1" s="1"/>
  <c r="S881" i="1" s="1"/>
  <c r="S882" i="1" s="1"/>
  <c r="S883" i="1" s="1"/>
  <c r="S884" i="1" s="1"/>
  <c r="S885" i="1" s="1"/>
  <c r="S886" i="1" s="1"/>
  <c r="S887" i="1" s="1"/>
  <c r="S888" i="1" s="1"/>
  <c r="S889" i="1" s="1"/>
  <c r="S890" i="1" s="1"/>
  <c r="S891" i="1" s="1"/>
  <c r="S892" i="1" s="1"/>
  <c r="S893" i="1" s="1"/>
  <c r="S894" i="1" s="1"/>
  <c r="S895" i="1" s="1"/>
  <c r="S896" i="1" s="1"/>
  <c r="S897" i="1" s="1"/>
  <c r="S898" i="1" s="1"/>
  <c r="S899" i="1" s="1"/>
  <c r="S900" i="1" s="1"/>
  <c r="S901" i="1" s="1"/>
  <c r="S902" i="1" s="1"/>
  <c r="S903" i="1" s="1"/>
  <c r="S904" i="1" s="1"/>
  <c r="S905" i="1" s="1"/>
  <c r="S906" i="1" s="1"/>
  <c r="S907" i="1" s="1"/>
  <c r="S908" i="1" s="1"/>
  <c r="S909" i="1" s="1"/>
  <c r="S910" i="1" s="1"/>
  <c r="S911" i="1" s="1"/>
  <c r="S912" i="1" s="1"/>
  <c r="S913" i="1" s="1"/>
  <c r="S914" i="1" s="1"/>
  <c r="S915" i="1" s="1"/>
  <c r="S916" i="1" s="1"/>
  <c r="S917" i="1" s="1"/>
  <c r="S918" i="1" s="1"/>
  <c r="S919" i="1" s="1"/>
  <c r="S920" i="1" s="1"/>
  <c r="S921" i="1" s="1"/>
  <c r="S922" i="1" s="1"/>
  <c r="S923" i="1" s="1"/>
  <c r="S924" i="1" s="1"/>
  <c r="S925" i="1" s="1"/>
  <c r="S926" i="1" s="1"/>
  <c r="S927" i="1" s="1"/>
  <c r="S928" i="1" s="1"/>
  <c r="S929" i="1" s="1"/>
  <c r="S930" i="1" s="1"/>
  <c r="S931" i="1" s="1"/>
  <c r="S932" i="1" s="1"/>
  <c r="S933" i="1" s="1"/>
  <c r="S934" i="1" s="1"/>
  <c r="S935" i="1" s="1"/>
  <c r="S936" i="1" s="1"/>
  <c r="S937" i="1" s="1"/>
  <c r="S938" i="1" s="1"/>
  <c r="S939" i="1" s="1"/>
  <c r="S940" i="1" s="1"/>
  <c r="S941" i="1" s="1"/>
  <c r="S942" i="1" s="1"/>
  <c r="S943" i="1" s="1"/>
  <c r="S944" i="1" s="1"/>
  <c r="S945" i="1" s="1"/>
  <c r="S946" i="1" s="1"/>
  <c r="S947" i="1" s="1"/>
  <c r="S948" i="1" s="1"/>
  <c r="S949" i="1" s="1"/>
  <c r="S950" i="1" s="1"/>
  <c r="S951" i="1" s="1"/>
  <c r="S952" i="1" s="1"/>
  <c r="S953" i="1" s="1"/>
  <c r="S954" i="1" s="1"/>
  <c r="S955" i="1" s="1"/>
  <c r="S956" i="1" s="1"/>
  <c r="S957" i="1" s="1"/>
  <c r="S958" i="1" s="1"/>
  <c r="S959" i="1" s="1"/>
  <c r="S960" i="1" s="1"/>
  <c r="S961" i="1" s="1"/>
  <c r="S962" i="1" s="1"/>
  <c r="S963" i="1" s="1"/>
  <c r="S964" i="1" s="1"/>
  <c r="S965" i="1" s="1"/>
  <c r="S966" i="1" s="1"/>
  <c r="S967" i="1" s="1"/>
  <c r="S968" i="1" s="1"/>
  <c r="S969" i="1" s="1"/>
  <c r="S970" i="1" s="1"/>
  <c r="S971" i="1" s="1"/>
  <c r="S972" i="1" s="1"/>
  <c r="S973" i="1" s="1"/>
  <c r="S974" i="1" s="1"/>
  <c r="S975" i="1" s="1"/>
  <c r="S976" i="1" s="1"/>
  <c r="S977" i="1" s="1"/>
  <c r="S978" i="1" s="1"/>
  <c r="S979" i="1" s="1"/>
  <c r="S980" i="1" s="1"/>
  <c r="S981" i="1" s="1"/>
  <c r="S982" i="1" s="1"/>
  <c r="S983" i="1" s="1"/>
  <c r="S984" i="1" s="1"/>
  <c r="S985" i="1" s="1"/>
  <c r="S986" i="1" s="1"/>
  <c r="S987" i="1" s="1"/>
  <c r="S988" i="1" s="1"/>
  <c r="S989" i="1" s="1"/>
  <c r="S990" i="1" s="1"/>
  <c r="S991" i="1" s="1"/>
  <c r="S992" i="1" s="1"/>
  <c r="S993" i="1" s="1"/>
  <c r="S994" i="1" s="1"/>
  <c r="S995" i="1" s="1"/>
  <c r="S996" i="1" s="1"/>
  <c r="S997" i="1" s="1"/>
  <c r="S998" i="1" s="1"/>
  <c r="S999" i="1" s="1"/>
  <c r="S1000" i="1" s="1"/>
  <c r="S1001" i="1" s="1"/>
  <c r="S1002" i="1" s="1"/>
  <c r="S1003" i="1" s="1"/>
  <c r="S1004" i="1" s="1"/>
  <c r="S1005" i="1" s="1"/>
  <c r="S1006" i="1" s="1"/>
  <c r="S1007" i="1" s="1"/>
  <c r="S1008" i="1" s="1"/>
  <c r="S1009" i="1" s="1"/>
  <c r="S1010" i="1" s="1"/>
  <c r="S1011" i="1" s="1"/>
  <c r="S1012" i="1" s="1"/>
  <c r="S1013" i="1" s="1"/>
  <c r="S1014" i="1" s="1"/>
  <c r="S1015" i="1" s="1"/>
  <c r="S1016" i="1" s="1"/>
  <c r="S1017" i="1" s="1"/>
  <c r="S1018" i="1" s="1"/>
  <c r="S1019" i="1" s="1"/>
  <c r="S1020" i="1" s="1"/>
  <c r="S1021" i="1" s="1"/>
  <c r="S1022" i="1" s="1"/>
  <c r="S1023" i="1" s="1"/>
  <c r="S1024" i="1" s="1"/>
  <c r="S1025" i="1" s="1"/>
  <c r="S1026" i="1" s="1"/>
  <c r="S1027" i="1" s="1"/>
  <c r="S1028" i="1" s="1"/>
  <c r="S1029" i="1" s="1"/>
  <c r="S1030" i="1" s="1"/>
  <c r="S1031" i="1" s="1"/>
  <c r="S1032" i="1" s="1"/>
  <c r="S1033" i="1" s="1"/>
  <c r="S1034" i="1" s="1"/>
  <c r="S1035" i="1" s="1"/>
  <c r="S1036" i="1" s="1"/>
  <c r="S1037" i="1" s="1"/>
  <c r="S1038" i="1" s="1"/>
  <c r="S1039" i="1" s="1"/>
  <c r="S1040" i="1" s="1"/>
  <c r="S1041" i="1" s="1"/>
  <c r="S1042" i="1" s="1"/>
  <c r="S1043" i="1" s="1"/>
  <c r="S1044" i="1" s="1"/>
  <c r="S1045" i="1" s="1"/>
  <c r="S1046" i="1" s="1"/>
  <c r="S1047" i="1" s="1"/>
  <c r="S1048" i="1" s="1"/>
  <c r="S1049" i="1" s="1"/>
  <c r="S1050" i="1" s="1"/>
  <c r="S1051" i="1" s="1"/>
  <c r="S1052" i="1" s="1"/>
  <c r="S1053" i="1" s="1"/>
  <c r="S1054" i="1" s="1"/>
  <c r="S1055" i="1" s="1"/>
  <c r="S1056" i="1" s="1"/>
  <c r="S1057" i="1" s="1"/>
  <c r="S1058" i="1" s="1"/>
  <c r="S1059" i="1" s="1"/>
  <c r="S1060" i="1" s="1"/>
  <c r="S1061" i="1" s="1"/>
  <c r="S1062" i="1" s="1"/>
  <c r="S1063" i="1" s="1"/>
  <c r="S1064" i="1" s="1"/>
  <c r="S1065" i="1" s="1"/>
  <c r="S1066" i="1" s="1"/>
  <c r="S1067" i="1" s="1"/>
  <c r="S1068" i="1" s="1"/>
  <c r="S1069" i="1" s="1"/>
  <c r="S1070" i="1" s="1"/>
  <c r="S1071" i="1" s="1"/>
  <c r="S1072" i="1" s="1"/>
  <c r="S1073" i="1" s="1"/>
  <c r="S1074" i="1" s="1"/>
  <c r="S1075" i="1" s="1"/>
  <c r="S1076" i="1" s="1"/>
  <c r="S1077" i="1" s="1"/>
  <c r="S1078" i="1" s="1"/>
  <c r="S1079" i="1" s="1"/>
  <c r="S1080" i="1" s="1"/>
  <c r="S1081" i="1" s="1"/>
  <c r="S1082" i="1" s="1"/>
  <c r="S1083" i="1" s="1"/>
  <c r="S1084" i="1" s="1"/>
  <c r="S1085" i="1" s="1"/>
  <c r="S1086" i="1" s="1"/>
  <c r="S1087" i="1" s="1"/>
  <c r="S1088" i="1" s="1"/>
  <c r="S1089" i="1" s="1"/>
  <c r="S1090" i="1" s="1"/>
  <c r="S1091" i="1" s="1"/>
  <c r="S1092" i="1" s="1"/>
  <c r="S1093" i="1" s="1"/>
  <c r="S1094" i="1" s="1"/>
  <c r="S1095" i="1" s="1"/>
  <c r="S1096" i="1" s="1"/>
  <c r="S1097" i="1" s="1"/>
  <c r="S1098" i="1" s="1"/>
  <c r="S1099" i="1" s="1"/>
  <c r="S1100" i="1" s="1"/>
  <c r="S1101" i="1" s="1"/>
  <c r="S1102" i="1" s="1"/>
  <c r="S1103" i="1" s="1"/>
  <c r="S1104" i="1" s="1"/>
  <c r="S1105" i="1" s="1"/>
  <c r="S1106" i="1" s="1"/>
  <c r="S1107" i="1" s="1"/>
  <c r="S1108" i="1" s="1"/>
  <c r="S1109" i="1" s="1"/>
  <c r="S1110" i="1" s="1"/>
  <c r="S1111" i="1" s="1"/>
  <c r="S1112" i="1" s="1"/>
  <c r="S1113" i="1" s="1"/>
  <c r="S1114" i="1" s="1"/>
  <c r="S1115" i="1" s="1"/>
  <c r="S1116" i="1" s="1"/>
  <c r="S1117" i="1" s="1"/>
  <c r="S1118" i="1" s="1"/>
  <c r="S1119" i="1" s="1"/>
  <c r="S1120" i="1" s="1"/>
  <c r="S1121" i="1" s="1"/>
  <c r="S1122" i="1" s="1"/>
  <c r="S1123" i="1" s="1"/>
  <c r="S1124" i="1" s="1"/>
  <c r="S1125" i="1" s="1"/>
  <c r="S1126" i="1" s="1"/>
  <c r="S1127" i="1" s="1"/>
  <c r="S1128" i="1" s="1"/>
  <c r="S1129" i="1" s="1"/>
  <c r="S1130" i="1" s="1"/>
  <c r="S1131" i="1" s="1"/>
  <c r="S1132" i="1" s="1"/>
  <c r="S1133" i="1" s="1"/>
  <c r="S1134" i="1" s="1"/>
  <c r="S1135" i="1" s="1"/>
  <c r="S1136" i="1" s="1"/>
  <c r="S1137" i="1" s="1"/>
  <c r="S1138" i="1" s="1"/>
  <c r="S1139" i="1" s="1"/>
  <c r="S1140" i="1" s="1"/>
  <c r="S1141" i="1" s="1"/>
  <c r="S1142" i="1" s="1"/>
  <c r="S1143" i="1" s="1"/>
  <c r="S1144" i="1" s="1"/>
  <c r="S1145" i="1" s="1"/>
  <c r="S1146" i="1" s="1"/>
  <c r="S1147" i="1" s="1"/>
  <c r="S1148" i="1" s="1"/>
  <c r="S1149" i="1" s="1"/>
  <c r="S1150" i="1" s="1"/>
  <c r="S1151" i="1" s="1"/>
  <c r="S1152" i="1" s="1"/>
  <c r="S1153" i="1" s="1"/>
  <c r="S1154" i="1" s="1"/>
  <c r="S1155" i="1" s="1"/>
  <c r="S1156" i="1" s="1"/>
  <c r="S1157" i="1" s="1"/>
  <c r="S1158" i="1" s="1"/>
  <c r="S1159" i="1" s="1"/>
  <c r="S1160" i="1" s="1"/>
  <c r="S1161" i="1" s="1"/>
  <c r="S1162" i="1" s="1"/>
  <c r="S1163" i="1" s="1"/>
  <c r="S1164" i="1" s="1"/>
  <c r="S1165" i="1" s="1"/>
  <c r="S1166" i="1" s="1"/>
  <c r="S1167" i="1" s="1"/>
  <c r="S1168" i="1" s="1"/>
  <c r="S1169" i="1" s="1"/>
  <c r="S1170" i="1" s="1"/>
  <c r="S1171" i="1" s="1"/>
  <c r="S1172" i="1" s="1"/>
  <c r="S1173" i="1" s="1"/>
  <c r="S1174" i="1" s="1"/>
  <c r="S1175" i="1" s="1"/>
  <c r="S1176" i="1" s="1"/>
  <c r="S1177" i="1" s="1"/>
  <c r="S1178" i="1" s="1"/>
  <c r="S1179" i="1" s="1"/>
  <c r="S1180" i="1" s="1"/>
  <c r="S1181" i="1" s="1"/>
  <c r="S1182" i="1" s="1"/>
  <c r="S1183" i="1" s="1"/>
  <c r="S1184" i="1" s="1"/>
  <c r="S1185" i="1" s="1"/>
  <c r="S1186" i="1" s="1"/>
  <c r="S1187" i="1" s="1"/>
  <c r="S1188" i="1" s="1"/>
  <c r="S1189" i="1" s="1"/>
  <c r="S1190" i="1" s="1"/>
  <c r="S1191" i="1" s="1"/>
  <c r="S1192" i="1" s="1"/>
  <c r="S1193" i="1" s="1"/>
  <c r="S1194" i="1" s="1"/>
  <c r="S1195" i="1" s="1"/>
  <c r="S1196" i="1" s="1"/>
  <c r="S1197" i="1" s="1"/>
  <c r="S1198" i="1" s="1"/>
  <c r="S1199" i="1" s="1"/>
  <c r="S1200" i="1" s="1"/>
  <c r="S1201" i="1" s="1"/>
  <c r="S1202" i="1" s="1"/>
  <c r="S1203" i="1" s="1"/>
  <c r="S1204" i="1" s="1"/>
  <c r="S1205" i="1" s="1"/>
  <c r="S1206" i="1" s="1"/>
  <c r="S1207" i="1" s="1"/>
  <c r="S1208" i="1" s="1"/>
  <c r="S1209" i="1" s="1"/>
  <c r="S1210" i="1" s="1"/>
  <c r="S1211" i="1" s="1"/>
  <c r="S1212" i="1" s="1"/>
  <c r="S1213" i="1" s="1"/>
  <c r="S1214" i="1" s="1"/>
  <c r="S1215" i="1" s="1"/>
  <c r="S1216" i="1" s="1"/>
  <c r="S1217" i="1" s="1"/>
  <c r="S1218" i="1" s="1"/>
  <c r="S1219" i="1" s="1"/>
  <c r="S1220" i="1" s="1"/>
  <c r="S1221" i="1" s="1"/>
  <c r="S1222" i="1" s="1"/>
  <c r="S1223" i="1" s="1"/>
  <c r="S1224" i="1" s="1"/>
  <c r="S1225" i="1" s="1"/>
  <c r="S1226" i="1" s="1"/>
  <c r="S1227" i="1" s="1"/>
  <c r="S1228" i="1" s="1"/>
  <c r="S1229" i="1" s="1"/>
  <c r="S1230" i="1" s="1"/>
  <c r="S1231" i="1" s="1"/>
  <c r="S1232" i="1" s="1"/>
  <c r="S1233" i="1" s="1"/>
  <c r="S1234" i="1" s="1"/>
  <c r="S1235" i="1" s="1"/>
  <c r="S1236" i="1" s="1"/>
  <c r="S1237" i="1" s="1"/>
  <c r="S1238" i="1" s="1"/>
  <c r="S1239" i="1" s="1"/>
  <c r="S1240" i="1" s="1"/>
  <c r="S1241" i="1" s="1"/>
  <c r="S1242" i="1" s="1"/>
  <c r="S1243" i="1" s="1"/>
  <c r="S1244" i="1" s="1"/>
  <c r="S1245" i="1" s="1"/>
  <c r="S1246" i="1" s="1"/>
  <c r="S1247" i="1" s="1"/>
  <c r="S1248" i="1" s="1"/>
  <c r="S1249" i="1" s="1"/>
  <c r="S1250" i="1" s="1"/>
  <c r="S1251" i="1" s="1"/>
  <c r="S1252" i="1" s="1"/>
  <c r="S1253" i="1" s="1"/>
  <c r="S1254" i="1" s="1"/>
  <c r="S1255" i="1" s="1"/>
  <c r="S1256" i="1" s="1"/>
  <c r="S1257" i="1" s="1"/>
  <c r="S1258" i="1" s="1"/>
  <c r="S1259" i="1" s="1"/>
  <c r="S1260" i="1" s="1"/>
  <c r="S1261" i="1" s="1"/>
  <c r="S1262" i="1" s="1"/>
  <c r="S1263" i="1" s="1"/>
  <c r="S1264" i="1" s="1"/>
  <c r="S1265" i="1" s="1"/>
  <c r="S1266" i="1" s="1"/>
  <c r="S1267" i="1" s="1"/>
  <c r="S1268" i="1" s="1"/>
  <c r="S1269" i="1" s="1"/>
  <c r="S1270" i="1" s="1"/>
  <c r="S1271" i="1" s="1"/>
  <c r="S1272" i="1" s="1"/>
  <c r="S1273" i="1" s="1"/>
  <c r="S1274" i="1" s="1"/>
  <c r="S1275" i="1" s="1"/>
  <c r="S1276" i="1" s="1"/>
  <c r="S1277" i="1" s="1"/>
  <c r="S1278" i="1" s="1"/>
  <c r="S1279" i="1" s="1"/>
  <c r="S1280" i="1" s="1"/>
  <c r="S1281" i="1" s="1"/>
  <c r="S1282" i="1" s="1"/>
  <c r="S1283" i="1" s="1"/>
  <c r="S1284" i="1" s="1"/>
  <c r="S1285" i="1" s="1"/>
  <c r="S1286" i="1" s="1"/>
  <c r="S1287" i="1" s="1"/>
  <c r="S1288" i="1" s="1"/>
  <c r="S1289" i="1" s="1"/>
  <c r="S1290" i="1" s="1"/>
  <c r="S1291" i="1" s="1"/>
  <c r="S1292" i="1" s="1"/>
  <c r="S1293" i="1" s="1"/>
  <c r="S1294" i="1" s="1"/>
  <c r="S1295" i="1" s="1"/>
  <c r="S1296" i="1" s="1"/>
  <c r="S1297" i="1" s="1"/>
  <c r="S1298" i="1" s="1"/>
  <c r="S1299" i="1" s="1"/>
  <c r="S1300" i="1" s="1"/>
  <c r="S1301" i="1" s="1"/>
  <c r="S1302" i="1" s="1"/>
  <c r="S1303" i="1" s="1"/>
  <c r="S1304" i="1" s="1"/>
  <c r="S1305" i="1" s="1"/>
  <c r="S1306" i="1" s="1"/>
  <c r="S1307" i="1" s="1"/>
  <c r="S1308" i="1" s="1"/>
  <c r="S1309" i="1" s="1"/>
  <c r="S1310" i="1" s="1"/>
  <c r="S1311" i="1" s="1"/>
  <c r="S1312" i="1" s="1"/>
  <c r="S1313" i="1" s="1"/>
  <c r="S1314" i="1" s="1"/>
  <c r="S1315" i="1" s="1"/>
  <c r="S1316" i="1" s="1"/>
  <c r="S1317" i="1" s="1"/>
  <c r="S1318" i="1" s="1"/>
  <c r="S1319" i="1" s="1"/>
  <c r="S1320" i="1" s="1"/>
  <c r="S1321" i="1" s="1"/>
  <c r="S1322" i="1" s="1"/>
  <c r="S1323" i="1" s="1"/>
  <c r="S1324" i="1" s="1"/>
  <c r="S1325" i="1" s="1"/>
  <c r="S1326" i="1" s="1"/>
  <c r="S1327" i="1" s="1"/>
  <c r="S1328" i="1" s="1"/>
  <c r="S1329" i="1" s="1"/>
  <c r="S1330" i="1" s="1"/>
  <c r="S1331" i="1" s="1"/>
  <c r="S1332" i="1" s="1"/>
  <c r="S1333" i="1" s="1"/>
  <c r="S1334" i="1" s="1"/>
  <c r="S1335" i="1" s="1"/>
  <c r="S1336" i="1" s="1"/>
  <c r="S1337" i="1" s="1"/>
  <c r="S1338" i="1" s="1"/>
  <c r="S1339" i="1" s="1"/>
  <c r="S1340" i="1" s="1"/>
  <c r="S1341" i="1" s="1"/>
  <c r="S1342" i="1" s="1"/>
  <c r="S1343" i="1" s="1"/>
  <c r="S1344" i="1" s="1"/>
  <c r="S1345" i="1" s="1"/>
  <c r="S1346" i="1" s="1"/>
  <c r="S1347" i="1" s="1"/>
  <c r="S1348" i="1" s="1"/>
  <c r="S1349" i="1" s="1"/>
  <c r="S1350" i="1" s="1"/>
  <c r="S1351" i="1" s="1"/>
  <c r="S1352" i="1" s="1"/>
  <c r="S1353" i="1" s="1"/>
  <c r="S1354" i="1" s="1"/>
  <c r="S1355" i="1" s="1"/>
  <c r="S1356" i="1" s="1"/>
  <c r="S1357" i="1" s="1"/>
  <c r="S1358" i="1" s="1"/>
  <c r="S1359" i="1" s="1"/>
  <c r="S1360" i="1" s="1"/>
  <c r="S1361" i="1" s="1"/>
  <c r="S1362" i="1" s="1"/>
  <c r="S1363" i="1" s="1"/>
  <c r="S1364" i="1" s="1"/>
  <c r="S1365" i="1" s="1"/>
  <c r="S1366" i="1" s="1"/>
  <c r="S1367" i="1" s="1"/>
  <c r="S1368" i="1" s="1"/>
  <c r="S1369" i="1" s="1"/>
  <c r="S1370" i="1" s="1"/>
  <c r="S1371" i="1" s="1"/>
  <c r="S1372" i="1" s="1"/>
  <c r="S1373" i="1" s="1"/>
  <c r="S1374" i="1" s="1"/>
  <c r="S1375" i="1" s="1"/>
  <c r="S1376" i="1" s="1"/>
  <c r="S1377" i="1" s="1"/>
  <c r="S1378" i="1" s="1"/>
  <c r="S1379" i="1" s="1"/>
  <c r="S1380" i="1" s="1"/>
  <c r="S1381" i="1" s="1"/>
  <c r="S1382" i="1" s="1"/>
  <c r="S1383" i="1" s="1"/>
  <c r="S1384" i="1" s="1"/>
  <c r="S1385" i="1" s="1"/>
  <c r="S1386" i="1" s="1"/>
  <c r="S1387" i="1" s="1"/>
  <c r="S1388" i="1" s="1"/>
  <c r="S1389" i="1" s="1"/>
  <c r="S1390" i="1" s="1"/>
  <c r="S1391" i="1" s="1"/>
  <c r="S1392" i="1" s="1"/>
  <c r="S1393" i="1" s="1"/>
  <c r="S1394" i="1" s="1"/>
  <c r="S1395" i="1" s="1"/>
  <c r="S1396" i="1" s="1"/>
  <c r="S1397" i="1" s="1"/>
  <c r="S1398" i="1" s="1"/>
  <c r="S1399" i="1" s="1"/>
  <c r="S1400" i="1" s="1"/>
  <c r="S1401" i="1" s="1"/>
  <c r="S1402" i="1" s="1"/>
  <c r="S1403" i="1" s="1"/>
  <c r="S1404" i="1" s="1"/>
  <c r="S1405" i="1" s="1"/>
  <c r="S1406" i="1" s="1"/>
  <c r="S1407" i="1" s="1"/>
  <c r="S1408" i="1" s="1"/>
  <c r="S1409" i="1" s="1"/>
  <c r="S1410" i="1" s="1"/>
  <c r="S1411" i="1" s="1"/>
  <c r="S1412" i="1" s="1"/>
  <c r="S1413" i="1" s="1"/>
  <c r="S1414" i="1" s="1"/>
  <c r="S1415" i="1" s="1"/>
  <c r="S1416" i="1" s="1"/>
  <c r="S1417" i="1" s="1"/>
  <c r="S1418" i="1" s="1"/>
  <c r="S1419" i="1" s="1"/>
  <c r="S1420" i="1" s="1"/>
  <c r="S1421" i="1" s="1"/>
  <c r="S1422" i="1" s="1"/>
  <c r="S1423" i="1" s="1"/>
  <c r="S1424" i="1" s="1"/>
  <c r="S1425" i="1" s="1"/>
  <c r="S1426" i="1" s="1"/>
  <c r="S1427" i="1" s="1"/>
  <c r="S1428" i="1" s="1"/>
  <c r="S1429" i="1" s="1"/>
  <c r="S1430" i="1" s="1"/>
  <c r="S1431" i="1" s="1"/>
  <c r="S1432" i="1" s="1"/>
  <c r="S1433" i="1" s="1"/>
  <c r="S1434" i="1" s="1"/>
  <c r="S1435" i="1" s="1"/>
  <c r="S1436" i="1" s="1"/>
  <c r="S1437" i="1" s="1"/>
  <c r="S1438" i="1" s="1"/>
  <c r="S1439" i="1" s="1"/>
  <c r="S1440" i="1" s="1"/>
  <c r="S1441" i="1" s="1"/>
  <c r="S1442" i="1" s="1"/>
  <c r="S1443" i="1" s="1"/>
  <c r="S1444" i="1" s="1"/>
  <c r="S1445" i="1" s="1"/>
  <c r="S1446" i="1" s="1"/>
  <c r="S1447" i="1" s="1"/>
  <c r="S1448" i="1" s="1"/>
  <c r="S1449" i="1" s="1"/>
  <c r="S1450" i="1" s="1"/>
  <c r="S1451" i="1" s="1"/>
  <c r="S1452" i="1" s="1"/>
  <c r="S1453" i="1" s="1"/>
  <c r="S1454" i="1" s="1"/>
  <c r="S1455" i="1" s="1"/>
  <c r="S1456" i="1" s="1"/>
  <c r="S1457" i="1" s="1"/>
  <c r="S1458" i="1" s="1"/>
  <c r="S1459" i="1" s="1"/>
  <c r="S1460" i="1" s="1"/>
  <c r="S1461" i="1" s="1"/>
  <c r="S1462" i="1" s="1"/>
  <c r="S1463" i="1" s="1"/>
  <c r="S1464" i="1" s="1"/>
  <c r="S1465" i="1" s="1"/>
  <c r="S1466" i="1" s="1"/>
  <c r="S1467" i="1" s="1"/>
  <c r="S1468" i="1" s="1"/>
  <c r="S1469" i="1" s="1"/>
  <c r="S1470" i="1" s="1"/>
  <c r="S1471" i="1" s="1"/>
  <c r="S1472" i="1" s="1"/>
  <c r="S1473" i="1" s="1"/>
  <c r="S1474" i="1" s="1"/>
  <c r="S1475" i="1" s="1"/>
  <c r="S1476" i="1" s="1"/>
  <c r="S1477" i="1" s="1"/>
  <c r="S1478" i="1" s="1"/>
  <c r="S1479" i="1" s="1"/>
  <c r="S1480" i="1" s="1"/>
  <c r="S1481" i="1" s="1"/>
  <c r="S1482" i="1" s="1"/>
  <c r="S1483" i="1" s="1"/>
  <c r="S1484" i="1" s="1"/>
  <c r="S1485" i="1" s="1"/>
  <c r="S1486" i="1" s="1"/>
  <c r="S1487" i="1" s="1"/>
  <c r="S1488" i="1" s="1"/>
  <c r="S1489" i="1" s="1"/>
  <c r="S1490" i="1" s="1"/>
  <c r="S1491" i="1" s="1"/>
  <c r="S1492" i="1" s="1"/>
  <c r="S1493" i="1" s="1"/>
  <c r="S1494" i="1" s="1"/>
  <c r="S1495" i="1" s="1"/>
  <c r="S1496" i="1" s="1"/>
  <c r="S1497" i="1" s="1"/>
  <c r="S1498" i="1" s="1"/>
  <c r="S1499" i="1" s="1"/>
  <c r="S1500" i="1" s="1"/>
  <c r="S1501" i="1" s="1"/>
  <c r="S1502" i="1" s="1"/>
  <c r="S1503" i="1" s="1"/>
  <c r="S1504" i="1" s="1"/>
  <c r="S1505" i="1" s="1"/>
  <c r="S1506" i="1" s="1"/>
  <c r="S1507" i="1" s="1"/>
  <c r="S1508" i="1" s="1"/>
  <c r="S1509" i="1" s="1"/>
  <c r="S1510" i="1" s="1"/>
  <c r="S1511" i="1" s="1"/>
  <c r="S1512" i="1" s="1"/>
  <c r="S1513" i="1" s="1"/>
  <c r="S1514" i="1" s="1"/>
  <c r="S1515" i="1" s="1"/>
  <c r="S1516" i="1" s="1"/>
  <c r="S1517" i="1" s="1"/>
  <c r="S1518" i="1" s="1"/>
  <c r="S1519" i="1" s="1"/>
  <c r="S1520" i="1" s="1"/>
  <c r="S1521" i="1" s="1"/>
  <c r="S1522" i="1" s="1"/>
  <c r="S1523" i="1" s="1"/>
  <c r="S1524" i="1" s="1"/>
  <c r="S1525" i="1" s="1"/>
  <c r="S1526" i="1" s="1"/>
  <c r="S1527" i="1" s="1"/>
  <c r="S1528" i="1" s="1"/>
  <c r="S1529" i="1" s="1"/>
  <c r="S1530" i="1" s="1"/>
  <c r="S1531" i="1" s="1"/>
  <c r="S1532" i="1" s="1"/>
  <c r="S1533" i="1" s="1"/>
  <c r="S1534" i="1" s="1"/>
  <c r="S1535" i="1" s="1"/>
  <c r="S1536" i="1" s="1"/>
  <c r="S1537" i="1" s="1"/>
  <c r="S1538" i="1" s="1"/>
  <c r="S1539" i="1" s="1"/>
  <c r="S1540" i="1" s="1"/>
  <c r="S1541" i="1" s="1"/>
  <c r="S1542" i="1" s="1"/>
  <c r="S1543" i="1" s="1"/>
  <c r="S1544" i="1" s="1"/>
  <c r="S1545" i="1" s="1"/>
  <c r="S1546" i="1" s="1"/>
  <c r="S1547" i="1" s="1"/>
  <c r="S1548" i="1" s="1"/>
  <c r="S1549" i="1" s="1"/>
  <c r="S1550" i="1" s="1"/>
  <c r="S1551" i="1" s="1"/>
  <c r="S1552" i="1" s="1"/>
  <c r="S1553" i="1" s="1"/>
  <c r="S1554" i="1" s="1"/>
  <c r="S1555" i="1" s="1"/>
  <c r="S1556" i="1" s="1"/>
  <c r="S1557" i="1" s="1"/>
  <c r="S1558" i="1" s="1"/>
  <c r="S1559" i="1" s="1"/>
  <c r="S1560" i="1" s="1"/>
  <c r="S1561" i="1" s="1"/>
  <c r="S1562" i="1" s="1"/>
  <c r="S1563" i="1" s="1"/>
  <c r="S1564" i="1" s="1"/>
  <c r="S1565" i="1" s="1"/>
  <c r="S1566" i="1" s="1"/>
  <c r="S1567" i="1" s="1"/>
  <c r="S1568" i="1" s="1"/>
  <c r="S1569" i="1" s="1"/>
  <c r="S1570" i="1" s="1"/>
  <c r="S1571" i="1" s="1"/>
  <c r="S1572" i="1" s="1"/>
  <c r="S1573" i="1" s="1"/>
  <c r="S1574" i="1" s="1"/>
  <c r="S1575" i="1" s="1"/>
  <c r="S1576" i="1" s="1"/>
  <c r="S1577" i="1" s="1"/>
  <c r="S1578" i="1" s="1"/>
  <c r="S1579" i="1" s="1"/>
  <c r="S1580" i="1" s="1"/>
  <c r="S1581" i="1" s="1"/>
  <c r="S1582" i="1" s="1"/>
  <c r="S1583" i="1" s="1"/>
  <c r="S1584" i="1" s="1"/>
  <c r="S1585" i="1" s="1"/>
  <c r="S1586" i="1" s="1"/>
  <c r="S1587" i="1" s="1"/>
  <c r="S1588" i="1" s="1"/>
  <c r="S1589" i="1" s="1"/>
  <c r="S1590" i="1" s="1"/>
  <c r="S1591" i="1" s="1"/>
  <c r="S1592" i="1" s="1"/>
  <c r="S1593" i="1" s="1"/>
  <c r="S1594" i="1" s="1"/>
  <c r="S1595" i="1" s="1"/>
  <c r="S1596" i="1" s="1"/>
  <c r="S1597" i="1" s="1"/>
  <c r="S1598" i="1" s="1"/>
  <c r="S1599" i="1" s="1"/>
  <c r="S1600" i="1" s="1"/>
  <c r="S1601" i="1" s="1"/>
  <c r="S1602" i="1" s="1"/>
  <c r="S1603" i="1" s="1"/>
  <c r="S1604" i="1" s="1"/>
  <c r="S1605" i="1" s="1"/>
  <c r="S1606" i="1" s="1"/>
  <c r="S1607" i="1" s="1"/>
  <c r="S1608" i="1" s="1"/>
  <c r="S1609" i="1" s="1"/>
  <c r="S1610" i="1" s="1"/>
  <c r="S1611" i="1" s="1"/>
  <c r="S1612" i="1" s="1"/>
  <c r="S1613" i="1" s="1"/>
  <c r="S1614" i="1" s="1"/>
  <c r="S1615" i="1" s="1"/>
  <c r="S1616" i="1" s="1"/>
  <c r="S1617" i="1" s="1"/>
  <c r="S1618" i="1" s="1"/>
  <c r="S1619" i="1" s="1"/>
  <c r="S1620" i="1" s="1"/>
  <c r="S1621" i="1" s="1"/>
  <c r="S1622" i="1" s="1"/>
  <c r="S1623" i="1" s="1"/>
  <c r="S1624" i="1" s="1"/>
  <c r="S1625" i="1" s="1"/>
  <c r="S1626" i="1" s="1"/>
  <c r="S1627" i="1" s="1"/>
  <c r="S1628" i="1" s="1"/>
  <c r="S1629" i="1" s="1"/>
  <c r="S1630" i="1" s="1"/>
  <c r="S1631" i="1" s="1"/>
  <c r="S1632" i="1" s="1"/>
  <c r="S1633" i="1" s="1"/>
  <c r="S1634" i="1" s="1"/>
  <c r="S1635" i="1" s="1"/>
  <c r="S1636" i="1" s="1"/>
  <c r="S1637" i="1" s="1"/>
  <c r="S1638" i="1" s="1"/>
  <c r="S1639" i="1" s="1"/>
  <c r="S1640" i="1" s="1"/>
  <c r="S1641" i="1" s="1"/>
  <c r="S1642" i="1" s="1"/>
  <c r="S1643" i="1" s="1"/>
  <c r="S1644" i="1" s="1"/>
  <c r="S1645" i="1" s="1"/>
  <c r="S1646" i="1" s="1"/>
  <c r="S1647" i="1" s="1"/>
  <c r="S1648" i="1" s="1"/>
  <c r="S1649" i="1" s="1"/>
  <c r="S1650" i="1" s="1"/>
  <c r="S1651" i="1" s="1"/>
  <c r="S1652" i="1" s="1"/>
  <c r="S1653" i="1" s="1"/>
  <c r="S1654" i="1" s="1"/>
  <c r="S1655" i="1" s="1"/>
  <c r="S1656" i="1" s="1"/>
  <c r="S1657" i="1" s="1"/>
  <c r="S1658" i="1" s="1"/>
  <c r="S1659" i="1" s="1"/>
  <c r="S1660" i="1" s="1"/>
  <c r="S1661" i="1" s="1"/>
  <c r="S1662" i="1" s="1"/>
  <c r="S1663" i="1" s="1"/>
  <c r="S1664" i="1" s="1"/>
  <c r="S1665" i="1" s="1"/>
  <c r="S1666" i="1" s="1"/>
  <c r="S1667" i="1" s="1"/>
  <c r="S1668" i="1" s="1"/>
  <c r="S1669" i="1" s="1"/>
  <c r="S1670" i="1" s="1"/>
  <c r="S1671" i="1" s="1"/>
  <c r="S1672" i="1" s="1"/>
  <c r="S1673" i="1" s="1"/>
  <c r="S1674" i="1" s="1"/>
  <c r="S1675" i="1" s="1"/>
  <c r="S1676" i="1" s="1"/>
  <c r="S1677" i="1" s="1"/>
  <c r="S1678" i="1" s="1"/>
  <c r="S1679" i="1" s="1"/>
  <c r="S1680" i="1" s="1"/>
  <c r="S1681" i="1" s="1"/>
  <c r="S1682" i="1" s="1"/>
  <c r="S1683" i="1" s="1"/>
  <c r="S1684" i="1" s="1"/>
  <c r="S1685" i="1" s="1"/>
  <c r="S1686" i="1" s="1"/>
  <c r="S1687" i="1" s="1"/>
  <c r="S1688" i="1" s="1"/>
  <c r="S1689" i="1" s="1"/>
  <c r="S1690" i="1" s="1"/>
  <c r="S1691" i="1" s="1"/>
  <c r="S1692" i="1" s="1"/>
  <c r="S1693" i="1" s="1"/>
  <c r="S1694" i="1" s="1"/>
  <c r="S1695" i="1" s="1"/>
  <c r="S1696" i="1" s="1"/>
  <c r="S1697" i="1" s="1"/>
  <c r="S1698" i="1" s="1"/>
  <c r="S1699" i="1" s="1"/>
  <c r="S1700" i="1" s="1"/>
  <c r="S1701" i="1" s="1"/>
  <c r="S1702" i="1" s="1"/>
  <c r="S1703" i="1" s="1"/>
  <c r="S1704" i="1" s="1"/>
  <c r="S1705" i="1" s="1"/>
  <c r="S1706" i="1" s="1"/>
  <c r="S1707" i="1" s="1"/>
  <c r="S1708" i="1" s="1"/>
  <c r="S1709" i="1" s="1"/>
  <c r="S1710" i="1" s="1"/>
  <c r="S1711" i="1" s="1"/>
  <c r="S1712" i="1" s="1"/>
  <c r="S1713" i="1" s="1"/>
  <c r="S1714" i="1" s="1"/>
  <c r="S1715" i="1" s="1"/>
  <c r="S1716" i="1" s="1"/>
  <c r="S1717" i="1" s="1"/>
  <c r="S1718" i="1" s="1"/>
  <c r="S1719" i="1" s="1"/>
  <c r="S1720" i="1" s="1"/>
  <c r="S1721" i="1" s="1"/>
  <c r="S1722" i="1" s="1"/>
  <c r="S1723" i="1" s="1"/>
  <c r="S1724" i="1" s="1"/>
  <c r="S1725" i="1" s="1"/>
  <c r="S1726" i="1" s="1"/>
  <c r="S1727" i="1" s="1"/>
  <c r="S1728" i="1" s="1"/>
  <c r="S1729" i="1" s="1"/>
  <c r="S1730" i="1" s="1"/>
  <c r="S1731" i="1" s="1"/>
  <c r="S1732" i="1" s="1"/>
  <c r="S1733" i="1" s="1"/>
  <c r="S1734" i="1" s="1"/>
  <c r="S1735" i="1" s="1"/>
  <c r="S1736" i="1" s="1"/>
  <c r="S1737" i="1" s="1"/>
  <c r="S1738" i="1" s="1"/>
  <c r="S1739" i="1" s="1"/>
  <c r="S1740" i="1" s="1"/>
  <c r="S1741" i="1" s="1"/>
  <c r="S1742" i="1" s="1"/>
  <c r="S1743" i="1" s="1"/>
  <c r="S1744" i="1" s="1"/>
  <c r="S1745" i="1" s="1"/>
  <c r="S1746" i="1" s="1"/>
  <c r="S1747" i="1" s="1"/>
  <c r="S1748" i="1" s="1"/>
  <c r="S1749" i="1" s="1"/>
  <c r="S1750" i="1" s="1"/>
  <c r="S1751" i="1" s="1"/>
  <c r="S1752" i="1" s="1"/>
  <c r="S1753" i="1" s="1"/>
  <c r="S1754" i="1" s="1"/>
  <c r="S1755" i="1" s="1"/>
  <c r="S1756" i="1" s="1"/>
  <c r="S1757" i="1" s="1"/>
  <c r="S1758" i="1" s="1"/>
  <c r="S1759" i="1" s="1"/>
  <c r="S1760" i="1" s="1"/>
  <c r="S1761" i="1" s="1"/>
  <c r="S1762" i="1" s="1"/>
  <c r="S1763" i="1" s="1"/>
  <c r="S1764" i="1" s="1"/>
  <c r="S1765" i="1" s="1"/>
  <c r="S1766" i="1" s="1"/>
  <c r="S1767" i="1" s="1"/>
  <c r="S1768" i="1" s="1"/>
  <c r="S1769" i="1" s="1"/>
  <c r="S1770" i="1" s="1"/>
  <c r="S1771" i="1" s="1"/>
  <c r="S1772" i="1" s="1"/>
  <c r="S1773" i="1" s="1"/>
  <c r="S1774" i="1" s="1"/>
  <c r="S1775" i="1" s="1"/>
  <c r="S1776" i="1" s="1"/>
  <c r="S1777" i="1" s="1"/>
  <c r="S1778" i="1" s="1"/>
  <c r="S1779" i="1" s="1"/>
  <c r="S1780" i="1" s="1"/>
  <c r="S1781" i="1" s="1"/>
  <c r="S1782" i="1" s="1"/>
  <c r="S1783" i="1" s="1"/>
  <c r="S1784" i="1" s="1"/>
  <c r="S1785" i="1" s="1"/>
  <c r="S1786" i="1" s="1"/>
  <c r="S1787" i="1" s="1"/>
  <c r="S1788" i="1" s="1"/>
  <c r="S1789" i="1" s="1"/>
  <c r="S1790" i="1" s="1"/>
  <c r="S1791" i="1" s="1"/>
  <c r="S1792" i="1" s="1"/>
  <c r="S1793" i="1" s="1"/>
  <c r="S1794" i="1" s="1"/>
  <c r="S1795" i="1" s="1"/>
  <c r="S1796" i="1" s="1"/>
  <c r="S1797" i="1" s="1"/>
  <c r="S1798" i="1" s="1"/>
  <c r="S1799" i="1" s="1"/>
  <c r="S1800" i="1" s="1"/>
  <c r="S1801" i="1" s="1"/>
  <c r="S1802" i="1" s="1"/>
  <c r="S1803" i="1" s="1"/>
  <c r="S1804" i="1" s="1"/>
  <c r="S1805" i="1" s="1"/>
  <c r="S1806" i="1" s="1"/>
  <c r="S1807" i="1" s="1"/>
  <c r="S1808" i="1" s="1"/>
  <c r="S1809" i="1" s="1"/>
  <c r="S1810" i="1" s="1"/>
  <c r="S1811" i="1" s="1"/>
  <c r="S1812" i="1" s="1"/>
  <c r="S1813" i="1" s="1"/>
  <c r="S1814" i="1" s="1"/>
  <c r="S1815" i="1" s="1"/>
  <c r="S1816" i="1" s="1"/>
  <c r="S1817" i="1" s="1"/>
  <c r="S1818" i="1" s="1"/>
  <c r="S1819" i="1" s="1"/>
  <c r="S1820" i="1" s="1"/>
  <c r="S1821" i="1" s="1"/>
  <c r="S1822" i="1" s="1"/>
  <c r="S1823" i="1" s="1"/>
  <c r="S1824" i="1" s="1"/>
  <c r="S1825" i="1" s="1"/>
  <c r="S1826" i="1" s="1"/>
  <c r="S1827" i="1" s="1"/>
  <c r="S1828" i="1" s="1"/>
  <c r="S1829" i="1" s="1"/>
  <c r="S1830" i="1" s="1"/>
  <c r="S1831" i="1" s="1"/>
  <c r="S1832" i="1" s="1"/>
  <c r="S1833" i="1" s="1"/>
  <c r="S1834" i="1" s="1"/>
  <c r="S1835" i="1" s="1"/>
  <c r="S1836" i="1" s="1"/>
  <c r="S1837" i="1" s="1"/>
  <c r="S1838" i="1" s="1"/>
  <c r="S1839" i="1" s="1"/>
  <c r="S1840" i="1" s="1"/>
  <c r="S1841" i="1" s="1"/>
  <c r="S1842" i="1" s="1"/>
  <c r="S1843" i="1" s="1"/>
  <c r="S1844" i="1" s="1"/>
  <c r="S1845" i="1" s="1"/>
  <c r="S1846" i="1" s="1"/>
  <c r="S1847" i="1" s="1"/>
  <c r="S1848" i="1" s="1"/>
  <c r="S1849" i="1" s="1"/>
  <c r="S1850" i="1" s="1"/>
  <c r="S1851" i="1" s="1"/>
  <c r="S1852" i="1" s="1"/>
  <c r="S1853" i="1" s="1"/>
  <c r="S1854" i="1" s="1"/>
  <c r="S1855" i="1" s="1"/>
  <c r="S1856" i="1" s="1"/>
  <c r="S1857" i="1" s="1"/>
  <c r="S1858" i="1" s="1"/>
  <c r="S1859" i="1" s="1"/>
  <c r="S1860" i="1" s="1"/>
  <c r="S1861" i="1" s="1"/>
  <c r="S1862" i="1" s="1"/>
  <c r="S1863" i="1" s="1"/>
  <c r="S1864" i="1" s="1"/>
  <c r="S1865" i="1" s="1"/>
  <c r="S1866" i="1" s="1"/>
  <c r="S1867" i="1" s="1"/>
  <c r="S1868" i="1" s="1"/>
  <c r="S1869" i="1" s="1"/>
  <c r="S1870" i="1" s="1"/>
  <c r="S1871" i="1" s="1"/>
  <c r="S1872" i="1" s="1"/>
  <c r="S1873" i="1" s="1"/>
  <c r="S1874" i="1" s="1"/>
  <c r="S1875" i="1" s="1"/>
  <c r="S1876" i="1" s="1"/>
  <c r="S1877" i="1" s="1"/>
  <c r="S1878" i="1" s="1"/>
  <c r="S1879" i="1" s="1"/>
  <c r="S1880" i="1" s="1"/>
  <c r="S1881" i="1" s="1"/>
  <c r="S1882" i="1" s="1"/>
  <c r="S1883" i="1" s="1"/>
  <c r="S1884" i="1" s="1"/>
  <c r="S1885" i="1" s="1"/>
  <c r="S1886" i="1" s="1"/>
  <c r="S1887" i="1" s="1"/>
  <c r="S1888" i="1" s="1"/>
  <c r="S1889" i="1" s="1"/>
  <c r="S1890" i="1" s="1"/>
  <c r="S1891" i="1" s="1"/>
  <c r="S1892" i="1" s="1"/>
  <c r="S1893" i="1" s="1"/>
  <c r="S1894" i="1" s="1"/>
  <c r="S1895" i="1" s="1"/>
  <c r="S1896" i="1" s="1"/>
  <c r="S1897" i="1" s="1"/>
  <c r="S1898" i="1" s="1"/>
  <c r="S1899" i="1" s="1"/>
  <c r="S1900" i="1" s="1"/>
  <c r="S1901" i="1" s="1"/>
  <c r="S1902" i="1" s="1"/>
  <c r="S1903" i="1" s="1"/>
  <c r="S1904" i="1" s="1"/>
  <c r="S1905" i="1" s="1"/>
  <c r="S1906" i="1" s="1"/>
  <c r="S1907" i="1" s="1"/>
  <c r="S1908" i="1" s="1"/>
  <c r="S1909" i="1" s="1"/>
  <c r="S1910" i="1" s="1"/>
  <c r="S1911" i="1" s="1"/>
  <c r="S1912" i="1" s="1"/>
  <c r="S1913" i="1" s="1"/>
  <c r="S1914" i="1" s="1"/>
  <c r="S1915" i="1" s="1"/>
  <c r="S1916" i="1" s="1"/>
  <c r="S1917" i="1" s="1"/>
  <c r="S1918" i="1" s="1"/>
  <c r="S1919" i="1" s="1"/>
  <c r="S1920" i="1" s="1"/>
  <c r="S1921" i="1" s="1"/>
  <c r="S1922" i="1" s="1"/>
  <c r="S1923" i="1" s="1"/>
  <c r="S1924" i="1" s="1"/>
  <c r="S1925" i="1" s="1"/>
  <c r="S1926" i="1" s="1"/>
  <c r="S1927" i="1" s="1"/>
  <c r="S1928" i="1" s="1"/>
  <c r="S1929" i="1" s="1"/>
  <c r="S1930" i="1" s="1"/>
  <c r="S1931" i="1" s="1"/>
  <c r="S1932" i="1" s="1"/>
  <c r="S1933" i="1" s="1"/>
  <c r="S1934" i="1" s="1"/>
  <c r="S1935" i="1" s="1"/>
  <c r="S1936" i="1" s="1"/>
  <c r="S1937" i="1" s="1"/>
  <c r="S1938" i="1" s="1"/>
  <c r="S1939" i="1" s="1"/>
  <c r="S1940" i="1" s="1"/>
  <c r="S1941" i="1" s="1"/>
  <c r="S1942" i="1" s="1"/>
  <c r="S1943" i="1" s="1"/>
  <c r="S1944" i="1" s="1"/>
  <c r="S1945" i="1" s="1"/>
  <c r="S1946" i="1" s="1"/>
  <c r="S1947" i="1" s="1"/>
  <c r="S1948" i="1" s="1"/>
  <c r="S1949" i="1" s="1"/>
  <c r="S1950" i="1" s="1"/>
  <c r="S1951" i="1" s="1"/>
  <c r="S1952" i="1" s="1"/>
  <c r="S1953" i="1" s="1"/>
  <c r="S1954" i="1" s="1"/>
  <c r="S1955" i="1" s="1"/>
  <c r="S1956" i="1" s="1"/>
  <c r="S1957" i="1" s="1"/>
  <c r="S1958" i="1" s="1"/>
  <c r="S1959" i="1" s="1"/>
  <c r="S1960" i="1" s="1"/>
  <c r="S1961" i="1" s="1"/>
  <c r="S1962" i="1" s="1"/>
  <c r="S1963" i="1" s="1"/>
  <c r="S1964" i="1" s="1"/>
  <c r="S1965" i="1" s="1"/>
  <c r="S1966" i="1" s="1"/>
  <c r="S1967" i="1" s="1"/>
  <c r="S1968" i="1" s="1"/>
  <c r="S1969" i="1" s="1"/>
  <c r="S1970" i="1" s="1"/>
  <c r="S1971" i="1" s="1"/>
  <c r="S1972" i="1" s="1"/>
  <c r="S1973" i="1" s="1"/>
  <c r="S1974" i="1" s="1"/>
  <c r="S1975" i="1" s="1"/>
  <c r="S1976" i="1" s="1"/>
  <c r="S1977" i="1" s="1"/>
  <c r="S1978" i="1" s="1"/>
  <c r="S1979" i="1" s="1"/>
  <c r="S1980" i="1" s="1"/>
  <c r="S1981" i="1" s="1"/>
  <c r="S1982" i="1" s="1"/>
  <c r="S1983" i="1" s="1"/>
  <c r="S1984" i="1" s="1"/>
  <c r="S1985" i="1" s="1"/>
  <c r="S1986" i="1" s="1"/>
  <c r="S1987" i="1" s="1"/>
  <c r="S1988" i="1" s="1"/>
  <c r="S1989" i="1" s="1"/>
  <c r="S1990" i="1" s="1"/>
  <c r="S1991" i="1" s="1"/>
  <c r="S1992" i="1" s="1"/>
  <c r="S1993" i="1" s="1"/>
  <c r="S1994" i="1" s="1"/>
  <c r="S1995" i="1" s="1"/>
  <c r="S1996" i="1" s="1"/>
  <c r="S1997" i="1" s="1"/>
  <c r="S1998" i="1" s="1"/>
  <c r="S1999" i="1" s="1"/>
  <c r="S2000" i="1" s="1"/>
  <c r="S2001" i="1" s="1"/>
  <c r="S2002" i="1" s="1"/>
  <c r="S2003" i="1" s="1"/>
  <c r="S2004" i="1" s="1"/>
  <c r="S2005" i="1" s="1"/>
  <c r="S2006" i="1" s="1"/>
  <c r="S2007" i="1" s="1"/>
  <c r="S2008" i="1" s="1"/>
  <c r="S2009" i="1" s="1"/>
  <c r="S2010" i="1" s="1"/>
  <c r="S2011" i="1" s="1"/>
  <c r="S2012" i="1" s="1"/>
  <c r="S2013" i="1" s="1"/>
  <c r="S2014" i="1" s="1"/>
  <c r="S2015" i="1" s="1"/>
  <c r="S2016" i="1" s="1"/>
  <c r="S2017" i="1" s="1"/>
  <c r="S2018" i="1" s="1"/>
  <c r="S2019" i="1" s="1"/>
  <c r="S2020" i="1" s="1"/>
  <c r="S2021" i="1" s="1"/>
  <c r="S2022" i="1" s="1"/>
  <c r="S2023" i="1" s="1"/>
  <c r="S2024" i="1" s="1"/>
  <c r="S2025" i="1" s="1"/>
  <c r="S2026" i="1" s="1"/>
  <c r="S2027" i="1" s="1"/>
  <c r="S2028" i="1" s="1"/>
  <c r="S2029" i="1" s="1"/>
  <c r="S2030" i="1" s="1"/>
  <c r="S2031" i="1" s="1"/>
  <c r="S2032" i="1" s="1"/>
  <c r="S2033" i="1" s="1"/>
  <c r="S2034" i="1" s="1"/>
  <c r="S2035" i="1" s="1"/>
  <c r="S2036" i="1" s="1"/>
  <c r="S2037" i="1" s="1"/>
  <c r="S2038" i="1" s="1"/>
  <c r="S2039" i="1" s="1"/>
  <c r="S2040" i="1" s="1"/>
  <c r="S2041" i="1" s="1"/>
  <c r="S2042" i="1" s="1"/>
  <c r="S2043" i="1" s="1"/>
  <c r="S2044" i="1" s="1"/>
  <c r="S2045" i="1" s="1"/>
  <c r="S2046" i="1" s="1"/>
  <c r="S2047" i="1" s="1"/>
  <c r="S2048" i="1" s="1"/>
  <c r="S2049" i="1" s="1"/>
  <c r="S2050" i="1" s="1"/>
  <c r="S2051" i="1" s="1"/>
  <c r="S2052" i="1" s="1"/>
  <c r="S2053" i="1" s="1"/>
  <c r="S2054" i="1" s="1"/>
  <c r="S2055" i="1" s="1"/>
  <c r="S2056" i="1" s="1"/>
  <c r="S2057" i="1" s="1"/>
  <c r="S2058" i="1" s="1"/>
  <c r="S2059" i="1" s="1"/>
  <c r="S2060" i="1" s="1"/>
  <c r="S2061" i="1" s="1"/>
  <c r="S2062" i="1" s="1"/>
  <c r="S2063" i="1" s="1"/>
  <c r="S2064" i="1" s="1"/>
  <c r="S2065" i="1" s="1"/>
  <c r="S2066" i="1" s="1"/>
  <c r="S2067" i="1" s="1"/>
  <c r="S2068" i="1" s="1"/>
  <c r="S2069" i="1" s="1"/>
  <c r="S2070" i="1" s="1"/>
  <c r="S2071" i="1" s="1"/>
  <c r="S2072" i="1" s="1"/>
  <c r="S2073" i="1" s="1"/>
  <c r="S2074" i="1" s="1"/>
  <c r="S2075" i="1" s="1"/>
  <c r="S2076" i="1" s="1"/>
  <c r="S2077" i="1" s="1"/>
  <c r="S2078" i="1" s="1"/>
  <c r="S2079" i="1" s="1"/>
  <c r="S2080" i="1" s="1"/>
  <c r="S2081" i="1" s="1"/>
  <c r="S2082" i="1" s="1"/>
  <c r="S2083" i="1" s="1"/>
  <c r="S2084" i="1" s="1"/>
  <c r="S2085" i="1" s="1"/>
  <c r="S2086" i="1" s="1"/>
  <c r="S2087" i="1" s="1"/>
  <c r="S2088" i="1" s="1"/>
  <c r="S2089" i="1" s="1"/>
  <c r="S2090" i="1" s="1"/>
  <c r="S2091" i="1" s="1"/>
  <c r="S2092" i="1" s="1"/>
  <c r="S2093" i="1" s="1"/>
  <c r="S2094" i="1" s="1"/>
  <c r="S2095" i="1" s="1"/>
  <c r="S2096" i="1" s="1"/>
  <c r="S2097" i="1" s="1"/>
  <c r="S2098" i="1" s="1"/>
  <c r="S2099" i="1" s="1"/>
  <c r="S2100" i="1" s="1"/>
  <c r="S2101" i="1" s="1"/>
  <c r="S2102" i="1" s="1"/>
  <c r="S2103" i="1" s="1"/>
  <c r="S2104" i="1" s="1"/>
  <c r="S2105" i="1" s="1"/>
  <c r="S2106" i="1" s="1"/>
  <c r="S2107" i="1" s="1"/>
  <c r="S2108" i="1" s="1"/>
  <c r="S2109" i="1" s="1"/>
  <c r="S2110" i="1" s="1"/>
  <c r="S2111" i="1" s="1"/>
  <c r="S2112" i="1" s="1"/>
  <c r="S2113" i="1" s="1"/>
  <c r="S2114" i="1" s="1"/>
  <c r="S2115" i="1" s="1"/>
  <c r="S2116" i="1" s="1"/>
  <c r="S2117" i="1" s="1"/>
  <c r="S2118" i="1" s="1"/>
  <c r="S2119" i="1" s="1"/>
  <c r="S2120" i="1" s="1"/>
  <c r="S2121" i="1" s="1"/>
  <c r="S2122" i="1" s="1"/>
  <c r="S2123" i="1" s="1"/>
  <c r="S2124" i="1" s="1"/>
  <c r="S2125" i="1" s="1"/>
  <c r="S2126" i="1" s="1"/>
  <c r="S2127" i="1" s="1"/>
  <c r="S2128" i="1" s="1"/>
  <c r="S2129" i="1" s="1"/>
  <c r="S2130" i="1" s="1"/>
  <c r="S2131" i="1" s="1"/>
  <c r="S2132" i="1" s="1"/>
  <c r="S2133" i="1" s="1"/>
  <c r="S2134" i="1" s="1"/>
  <c r="S2135" i="1" s="1"/>
  <c r="S2136" i="1" s="1"/>
  <c r="S2137" i="1" s="1"/>
  <c r="S2138" i="1" s="1"/>
  <c r="S2139" i="1" s="1"/>
  <c r="S2140" i="1" s="1"/>
  <c r="S2141" i="1" s="1"/>
  <c r="S2142" i="1" s="1"/>
  <c r="S2143" i="1" s="1"/>
  <c r="S2144" i="1" s="1"/>
  <c r="S2145" i="1" s="1"/>
  <c r="S2146" i="1" s="1"/>
  <c r="S2147" i="1" s="1"/>
  <c r="S2148" i="1" s="1"/>
  <c r="S2149" i="1" s="1"/>
  <c r="S2150" i="1" s="1"/>
  <c r="S2151" i="1" s="1"/>
  <c r="S2152" i="1" s="1"/>
  <c r="S2153" i="1" s="1"/>
  <c r="S2154" i="1" s="1"/>
  <c r="S2155" i="1" s="1"/>
  <c r="S2156" i="1" s="1"/>
  <c r="S2157" i="1" s="1"/>
  <c r="S2158" i="1" s="1"/>
  <c r="S2159" i="1" s="1"/>
  <c r="S2160" i="1" s="1"/>
  <c r="S2161" i="1" s="1"/>
  <c r="S2162" i="1" s="1"/>
  <c r="S2163" i="1" s="1"/>
  <c r="S2164" i="1" s="1"/>
  <c r="S2165" i="1" s="1"/>
  <c r="S2166" i="1" s="1"/>
  <c r="S2167" i="1" s="1"/>
  <c r="S2168" i="1" s="1"/>
  <c r="S2169" i="1" s="1"/>
  <c r="S2170" i="1" s="1"/>
  <c r="S2171" i="1" s="1"/>
  <c r="S2172" i="1" s="1"/>
  <c r="S2173" i="1" s="1"/>
  <c r="S2174" i="1" s="1"/>
  <c r="S2175" i="1" s="1"/>
  <c r="S2176" i="1" s="1"/>
  <c r="S2177" i="1" s="1"/>
  <c r="S2178" i="1" s="1"/>
  <c r="S2179" i="1" s="1"/>
  <c r="S2180" i="1" s="1"/>
  <c r="S2181" i="1" s="1"/>
  <c r="S2182" i="1" s="1"/>
  <c r="S2183" i="1" s="1"/>
  <c r="S2184" i="1" s="1"/>
  <c r="S2185" i="1" s="1"/>
  <c r="S2186" i="1" s="1"/>
  <c r="S2187" i="1" s="1"/>
  <c r="S2188" i="1" s="1"/>
  <c r="S2189" i="1" s="1"/>
  <c r="S2190" i="1" s="1"/>
  <c r="S2191" i="1" s="1"/>
  <c r="S2192" i="1" s="1"/>
  <c r="S2193" i="1" s="1"/>
  <c r="S2194" i="1" s="1"/>
  <c r="S2195" i="1" s="1"/>
  <c r="S2196" i="1" s="1"/>
  <c r="S2197" i="1" s="1"/>
  <c r="S2198" i="1" s="1"/>
  <c r="S2199" i="1" s="1"/>
  <c r="S2200" i="1" s="1"/>
  <c r="S2201" i="1" s="1"/>
  <c r="S2202" i="1" s="1"/>
  <c r="S2203" i="1" s="1"/>
  <c r="S2204" i="1" s="1"/>
  <c r="S2205" i="1" s="1"/>
  <c r="S2206" i="1" s="1"/>
  <c r="S2207" i="1" s="1"/>
  <c r="S2208" i="1" s="1"/>
  <c r="S2209" i="1" s="1"/>
  <c r="S2210" i="1" s="1"/>
  <c r="S2211" i="1" s="1"/>
  <c r="S2212" i="1" s="1"/>
  <c r="S2213" i="1" s="1"/>
  <c r="S2214" i="1" s="1"/>
  <c r="S2215" i="1" s="1"/>
  <c r="S2216" i="1" s="1"/>
  <c r="S2217" i="1" s="1"/>
  <c r="S2218" i="1" s="1"/>
  <c r="S2219" i="1" s="1"/>
  <c r="S2220" i="1" s="1"/>
  <c r="S2221" i="1" s="1"/>
  <c r="S2222" i="1" s="1"/>
  <c r="S2223" i="1" s="1"/>
  <c r="S2224" i="1" s="1"/>
  <c r="S2225" i="1" s="1"/>
  <c r="S2226" i="1" s="1"/>
  <c r="S2227" i="1" s="1"/>
  <c r="S2228" i="1" s="1"/>
  <c r="S2229" i="1" s="1"/>
  <c r="S2230" i="1" s="1"/>
  <c r="S2231" i="1" s="1"/>
  <c r="S2232" i="1" s="1"/>
  <c r="S2233" i="1" s="1"/>
  <c r="S2234" i="1" s="1"/>
  <c r="S2235" i="1" s="1"/>
  <c r="S2236" i="1" s="1"/>
  <c r="S2237" i="1" s="1"/>
  <c r="S2238" i="1" s="1"/>
  <c r="S2239" i="1" s="1"/>
  <c r="S2240" i="1" s="1"/>
  <c r="S2241" i="1" s="1"/>
  <c r="L306" i="9" s="1"/>
  <c r="L121" i="9"/>
  <c r="AK121" i="9" l="1"/>
  <c r="AF121" i="9"/>
  <c r="AG121" i="9"/>
  <c r="AQ121" i="9"/>
  <c r="Z121" i="9"/>
  <c r="O121" i="9"/>
  <c r="N121" i="9" s="1"/>
  <c r="Y121" i="9" s="1"/>
  <c r="AR121" i="9"/>
  <c r="AA121" i="9"/>
  <c r="AS121" i="9"/>
  <c r="AB121" i="9"/>
  <c r="AT121" i="9"/>
  <c r="BI121" i="9" s="1"/>
  <c r="AC121" i="9"/>
  <c r="L129" i="9"/>
  <c r="AU121" i="9"/>
  <c r="BJ121" i="9" s="1"/>
  <c r="AP121" i="9"/>
  <c r="AD121" i="9"/>
  <c r="AH121" i="9"/>
  <c r="BH121" i="9"/>
  <c r="BG120" i="9"/>
  <c r="AJ120" i="9"/>
  <c r="AN120" i="9" s="1"/>
  <c r="AL120" i="9" s="1"/>
  <c r="BG121" i="9"/>
  <c r="W120" i="9"/>
  <c r="U120" i="9" s="1"/>
  <c r="L128" i="9"/>
  <c r="BF120" i="9"/>
  <c r="A2195" i="1"/>
  <c r="A2195" i="4" s="1"/>
  <c r="Y2195" i="1"/>
  <c r="B2196" i="1"/>
  <c r="BE120" i="9"/>
  <c r="AX120" i="9"/>
  <c r="BH120" i="9"/>
  <c r="L148" i="9"/>
  <c r="L141" i="9"/>
  <c r="D347" i="9"/>
  <c r="A347" i="9" s="1"/>
  <c r="L173" i="9"/>
  <c r="L256" i="9"/>
  <c r="L299" i="9"/>
  <c r="L340" i="9"/>
  <c r="L178" i="9"/>
  <c r="L186" i="9"/>
  <c r="L254" i="9"/>
  <c r="J347" i="9"/>
  <c r="L349" i="9"/>
  <c r="L308" i="9"/>
  <c r="L249" i="9"/>
  <c r="L199" i="9"/>
  <c r="L160" i="9"/>
  <c r="L334" i="9"/>
  <c r="L177" i="9"/>
  <c r="L235" i="9"/>
  <c r="L184" i="9"/>
  <c r="E125" i="9"/>
  <c r="I217" i="9"/>
  <c r="I174" i="9"/>
  <c r="L307" i="9"/>
  <c r="I189" i="9"/>
  <c r="L169" i="9"/>
  <c r="L271" i="9"/>
  <c r="L247" i="9"/>
  <c r="L323" i="9"/>
  <c r="L163" i="9"/>
  <c r="L153" i="9"/>
  <c r="L296" i="9"/>
  <c r="E192" i="9"/>
  <c r="J343" i="9"/>
  <c r="L226" i="9"/>
  <c r="L320" i="9"/>
  <c r="J294" i="9"/>
  <c r="J345" i="9"/>
  <c r="I294" i="9"/>
  <c r="J196" i="9"/>
  <c r="L189" i="9"/>
  <c r="L345" i="9"/>
  <c r="L166" i="9"/>
  <c r="J351" i="9"/>
  <c r="J322" i="9"/>
  <c r="L208" i="9"/>
  <c r="I256" i="9"/>
  <c r="L317" i="9"/>
  <c r="L132" i="9"/>
  <c r="J202" i="9"/>
  <c r="I262" i="9"/>
  <c r="L297" i="9"/>
  <c r="L283" i="9"/>
  <c r="L337" i="9"/>
  <c r="L288" i="9"/>
  <c r="J288" i="9"/>
  <c r="J230" i="9"/>
  <c r="L174" i="9"/>
  <c r="L136" i="9"/>
  <c r="J232" i="9"/>
  <c r="L335" i="9"/>
  <c r="L268" i="9"/>
  <c r="L125" i="9"/>
  <c r="E248" i="9"/>
  <c r="L311" i="9"/>
  <c r="L171" i="9"/>
  <c r="L142" i="9"/>
  <c r="L275" i="9"/>
  <c r="L265" i="9"/>
  <c r="L250" i="9"/>
  <c r="L126" i="9"/>
  <c r="L289" i="9"/>
  <c r="L255" i="9"/>
  <c r="E230" i="9"/>
  <c r="I230" i="9"/>
  <c r="L282" i="9"/>
  <c r="L222" i="9"/>
  <c r="L241" i="9"/>
  <c r="L191" i="9"/>
  <c r="D344" i="9"/>
  <c r="A344" i="9" s="1"/>
  <c r="L264" i="9"/>
  <c r="I271" i="9"/>
  <c r="L313" i="9"/>
  <c r="J341" i="9"/>
  <c r="I311" i="9"/>
  <c r="L232" i="9"/>
  <c r="L133" i="9"/>
  <c r="D156" i="9"/>
  <c r="L219" i="9"/>
  <c r="L158" i="9"/>
  <c r="L201" i="9"/>
  <c r="L240" i="9"/>
  <c r="L301" i="9"/>
  <c r="L215" i="9"/>
  <c r="L231" i="9"/>
  <c r="D346" i="9"/>
  <c r="A346" i="9" s="1"/>
  <c r="L198" i="9"/>
  <c r="L267" i="9"/>
  <c r="L214" i="9"/>
  <c r="L332" i="9"/>
  <c r="L252" i="9"/>
  <c r="L207" i="9"/>
  <c r="L135" i="9"/>
  <c r="L216" i="9"/>
  <c r="L333" i="9"/>
  <c r="L187" i="9"/>
  <c r="L263" i="9"/>
  <c r="L123" i="9"/>
  <c r="L193" i="9"/>
  <c r="L134" i="9"/>
  <c r="L139" i="9"/>
  <c r="L324" i="9"/>
  <c r="L239" i="9"/>
  <c r="L143" i="9"/>
  <c r="E277" i="9"/>
  <c r="J169" i="9"/>
  <c r="I263" i="9"/>
  <c r="D155" i="9"/>
  <c r="L176" i="9"/>
  <c r="E285" i="9"/>
  <c r="L339" i="9"/>
  <c r="D171" i="9"/>
  <c r="D237" i="9"/>
  <c r="E321" i="9"/>
  <c r="E202" i="9"/>
  <c r="L286" i="9"/>
  <c r="I302" i="9"/>
  <c r="I135" i="9"/>
  <c r="E327" i="9"/>
  <c r="J233" i="9"/>
  <c r="L237" i="9"/>
  <c r="I169" i="9"/>
  <c r="J212" i="9"/>
  <c r="D173" i="9"/>
  <c r="E177" i="9"/>
  <c r="E329" i="9"/>
  <c r="I275" i="9"/>
  <c r="L127" i="9"/>
  <c r="L156" i="9"/>
  <c r="I254" i="9"/>
  <c r="L159" i="9"/>
  <c r="I324" i="9"/>
  <c r="J272" i="9"/>
  <c r="I201" i="9"/>
  <c r="E312" i="9"/>
  <c r="I178" i="9"/>
  <c r="D351" i="9"/>
  <c r="J321" i="9"/>
  <c r="I140" i="9"/>
  <c r="I333" i="9"/>
  <c r="J340" i="9"/>
  <c r="I177" i="9"/>
  <c r="J206" i="9"/>
  <c r="E296" i="9"/>
  <c r="E302" i="9"/>
  <c r="I181" i="9"/>
  <c r="D240" i="9"/>
  <c r="I168" i="9"/>
  <c r="D128" i="9"/>
  <c r="L131" i="9"/>
  <c r="L242" i="9"/>
  <c r="L144" i="9"/>
  <c r="E161" i="9"/>
  <c r="J270" i="9"/>
  <c r="E193" i="9"/>
  <c r="E337" i="9"/>
  <c r="I235" i="9"/>
  <c r="D223" i="9"/>
  <c r="D266" i="9"/>
  <c r="J268" i="9"/>
  <c r="D315" i="9"/>
  <c r="J156" i="9"/>
  <c r="E288" i="9"/>
  <c r="J253" i="9"/>
  <c r="J231" i="9"/>
  <c r="D138" i="9"/>
  <c r="J122" i="9"/>
  <c r="J286" i="9"/>
  <c r="L243" i="9"/>
  <c r="E167" i="9"/>
  <c r="L151" i="9"/>
  <c r="E170" i="9"/>
  <c r="J283" i="9"/>
  <c r="D228" i="9"/>
  <c r="J216" i="9"/>
  <c r="J221" i="9"/>
  <c r="J329" i="9"/>
  <c r="I248" i="9"/>
  <c r="I184" i="9"/>
  <c r="D194" i="9"/>
  <c r="L167" i="9"/>
  <c r="D314" i="9"/>
  <c r="I176" i="9"/>
  <c r="J155" i="9"/>
  <c r="J244" i="9"/>
  <c r="L137" i="9"/>
  <c r="E181" i="9"/>
  <c r="D201" i="9"/>
  <c r="E126" i="9"/>
  <c r="I137" i="9"/>
  <c r="L146" i="9"/>
  <c r="D264" i="9"/>
  <c r="J180" i="9"/>
  <c r="L342" i="9"/>
  <c r="I270" i="9"/>
  <c r="L221" i="9"/>
  <c r="J168" i="9"/>
  <c r="I209" i="9"/>
  <c r="J314" i="9"/>
  <c r="L164" i="9"/>
  <c r="D199" i="9"/>
  <c r="E349" i="9"/>
  <c r="I180" i="9"/>
  <c r="J260" i="9"/>
  <c r="I199" i="9"/>
  <c r="I156" i="9"/>
  <c r="D286" i="9"/>
  <c r="D241" i="9"/>
  <c r="D279" i="9"/>
  <c r="I154" i="9"/>
  <c r="D196" i="9"/>
  <c r="L314" i="9"/>
  <c r="J163" i="9"/>
  <c r="E190" i="9"/>
  <c r="E346" i="9"/>
  <c r="I291" i="9"/>
  <c r="E153" i="9"/>
  <c r="E317" i="9"/>
  <c r="I129" i="9"/>
  <c r="E152" i="9"/>
  <c r="J237" i="9"/>
  <c r="E246" i="9"/>
  <c r="I237" i="9"/>
  <c r="D310" i="9"/>
  <c r="D244" i="9"/>
  <c r="I244" i="9"/>
  <c r="J173" i="9"/>
  <c r="E242" i="9"/>
  <c r="I175" i="9"/>
  <c r="J287" i="9"/>
  <c r="E204" i="9"/>
  <c r="D349" i="9"/>
  <c r="A349" i="9" s="1"/>
  <c r="L188" i="9"/>
  <c r="E326" i="9"/>
  <c r="I287" i="9"/>
  <c r="D130" i="9"/>
  <c r="E184" i="9"/>
  <c r="E338" i="9"/>
  <c r="I290" i="9"/>
  <c r="D211" i="9"/>
  <c r="J195" i="9"/>
  <c r="L203" i="9"/>
  <c r="I188" i="9"/>
  <c r="J215" i="9"/>
  <c r="L162" i="9"/>
  <c r="D345" i="9"/>
  <c r="A345" i="9" s="1"/>
  <c r="E215" i="9"/>
  <c r="J133" i="9"/>
  <c r="E148" i="9"/>
  <c r="J182" i="9"/>
  <c r="D253" i="9"/>
  <c r="J201" i="9"/>
  <c r="L234" i="9"/>
  <c r="L179" i="9"/>
  <c r="D193" i="9"/>
  <c r="E342" i="9"/>
  <c r="L315" i="9"/>
  <c r="I226" i="9"/>
  <c r="J207" i="9"/>
  <c r="I166" i="9"/>
  <c r="D158" i="9"/>
  <c r="I185" i="9"/>
  <c r="E179" i="9"/>
  <c r="E286" i="9"/>
  <c r="D226" i="9"/>
  <c r="E282" i="9"/>
  <c r="E173" i="9"/>
  <c r="I223" i="9"/>
  <c r="D333" i="9"/>
  <c r="E331" i="9"/>
  <c r="J308" i="9"/>
  <c r="D304" i="9"/>
  <c r="E300" i="9"/>
  <c r="D222" i="9"/>
  <c r="I348" i="9"/>
  <c r="J267" i="9"/>
  <c r="L293" i="9"/>
  <c r="I252" i="9"/>
  <c r="E308" i="9"/>
  <c r="D230" i="9"/>
  <c r="D334" i="9"/>
  <c r="E310" i="9"/>
  <c r="L285" i="9"/>
  <c r="E219" i="9"/>
  <c r="E343" i="9"/>
  <c r="D151" i="9"/>
  <c r="I225" i="9"/>
  <c r="J211" i="9"/>
  <c r="E345" i="9"/>
  <c r="E303" i="9"/>
  <c r="E127" i="9"/>
  <c r="E133" i="9"/>
  <c r="I233" i="9"/>
  <c r="E305" i="9"/>
  <c r="D305" i="9"/>
  <c r="J328" i="9"/>
  <c r="J241" i="9"/>
  <c r="I159" i="9"/>
  <c r="J203" i="9"/>
  <c r="J217" i="9"/>
  <c r="I258" i="9"/>
  <c r="I296" i="9"/>
  <c r="E319" i="9"/>
  <c r="I126" i="9"/>
  <c r="J234" i="9"/>
  <c r="L217" i="9"/>
  <c r="D312" i="9"/>
  <c r="D208" i="9"/>
  <c r="L266" i="9"/>
  <c r="L145" i="9"/>
  <c r="E316" i="9"/>
  <c r="D162" i="9"/>
  <c r="D168" i="9"/>
  <c r="D216" i="9"/>
  <c r="J227" i="9"/>
  <c r="I278" i="9"/>
  <c r="E199" i="9"/>
  <c r="D268" i="9"/>
  <c r="L182" i="9"/>
  <c r="J297" i="9"/>
  <c r="I304" i="9"/>
  <c r="E351" i="9"/>
  <c r="J178" i="9"/>
  <c r="E347" i="9"/>
  <c r="J301" i="9"/>
  <c r="L325" i="9"/>
  <c r="J337" i="9"/>
  <c r="I191" i="9"/>
  <c r="I260" i="9"/>
  <c r="D256" i="9"/>
  <c r="D180" i="9"/>
  <c r="J160" i="9"/>
  <c r="E267" i="9"/>
  <c r="E122" i="9"/>
  <c r="L150" i="9"/>
  <c r="L202" i="9"/>
  <c r="E218" i="9"/>
  <c r="J204" i="9"/>
  <c r="J181" i="9"/>
  <c r="J189" i="9"/>
  <c r="I218" i="9"/>
  <c r="L347" i="9"/>
  <c r="L262" i="9"/>
  <c r="L223" i="9"/>
  <c r="D189" i="9"/>
  <c r="I295" i="9"/>
  <c r="D309" i="9"/>
  <c r="I264" i="9"/>
  <c r="I310" i="9"/>
  <c r="J307" i="9"/>
  <c r="L230" i="9"/>
  <c r="E195" i="9"/>
  <c r="J331" i="9"/>
  <c r="I167" i="9"/>
  <c r="D247" i="9"/>
  <c r="I122" i="9"/>
  <c r="E274" i="9"/>
  <c r="I232" i="9"/>
  <c r="J273" i="9"/>
  <c r="I131" i="9"/>
  <c r="D147" i="9"/>
  <c r="I152" i="9"/>
  <c r="D292" i="9"/>
  <c r="E245" i="9"/>
  <c r="J269" i="9"/>
  <c r="J327" i="9"/>
  <c r="L269" i="9"/>
  <c r="J183" i="9"/>
  <c r="J152" i="9"/>
  <c r="J158" i="9"/>
  <c r="D204" i="9"/>
  <c r="L321" i="9"/>
  <c r="D260" i="9"/>
  <c r="D291" i="9"/>
  <c r="I282" i="9"/>
  <c r="D336" i="9"/>
  <c r="J210" i="9"/>
  <c r="I139" i="9"/>
  <c r="D252" i="9"/>
  <c r="D175" i="9"/>
  <c r="D153" i="9"/>
  <c r="E273" i="9"/>
  <c r="L157" i="9"/>
  <c r="E147" i="9"/>
  <c r="I231" i="9"/>
  <c r="J218" i="9"/>
  <c r="I257" i="9"/>
  <c r="I229" i="9"/>
  <c r="E341" i="9"/>
  <c r="I335" i="9"/>
  <c r="D280" i="9"/>
  <c r="L175" i="9"/>
  <c r="E239" i="9"/>
  <c r="I293" i="9"/>
  <c r="J177" i="9"/>
  <c r="J350" i="9"/>
  <c r="E182" i="9"/>
  <c r="J295" i="9"/>
  <c r="I146" i="9"/>
  <c r="I171" i="9"/>
  <c r="D224" i="9"/>
  <c r="D131" i="9"/>
  <c r="J185" i="9"/>
  <c r="J132" i="9"/>
  <c r="J191" i="9"/>
  <c r="I297" i="9"/>
  <c r="I326" i="9"/>
  <c r="L227" i="9"/>
  <c r="E134" i="9"/>
  <c r="J306" i="9"/>
  <c r="L248" i="9"/>
  <c r="E124" i="9"/>
  <c r="I346" i="9"/>
  <c r="I216" i="9"/>
  <c r="I227" i="9"/>
  <c r="D132" i="9"/>
  <c r="E309" i="9"/>
  <c r="J326" i="9"/>
  <c r="D318" i="9"/>
  <c r="D184" i="9"/>
  <c r="L331" i="9"/>
  <c r="J284" i="9"/>
  <c r="D186" i="9"/>
  <c r="I242" i="9"/>
  <c r="D135" i="9"/>
  <c r="D281" i="9"/>
  <c r="L326" i="9"/>
  <c r="I134" i="9"/>
  <c r="E290" i="9"/>
  <c r="D306" i="9"/>
  <c r="E294" i="9"/>
  <c r="I329" i="9"/>
  <c r="J262" i="9"/>
  <c r="D148" i="9"/>
  <c r="E283" i="9"/>
  <c r="J315" i="9"/>
  <c r="J281" i="9"/>
  <c r="E168" i="9"/>
  <c r="D169" i="9"/>
  <c r="I313" i="9"/>
  <c r="E175" i="9"/>
  <c r="J300" i="9"/>
  <c r="E231" i="9"/>
  <c r="D261" i="9"/>
  <c r="D276" i="9"/>
  <c r="L209" i="9"/>
  <c r="L190" i="9"/>
  <c r="E196" i="9"/>
  <c r="D258" i="9"/>
  <c r="I141" i="9"/>
  <c r="E141" i="9"/>
  <c r="E191" i="9"/>
  <c r="D164" i="9"/>
  <c r="D149" i="9"/>
  <c r="J139" i="9"/>
  <c r="I205" i="9"/>
  <c r="I319" i="9"/>
  <c r="E237" i="9"/>
  <c r="E266" i="9"/>
  <c r="D246" i="9"/>
  <c r="I255" i="9"/>
  <c r="D165" i="9"/>
  <c r="J225" i="9"/>
  <c r="D295" i="9"/>
  <c r="E320" i="9"/>
  <c r="L238" i="9"/>
  <c r="I202" i="9"/>
  <c r="I344" i="9"/>
  <c r="D301" i="9"/>
  <c r="J149" i="9"/>
  <c r="E263" i="9"/>
  <c r="D229" i="9"/>
  <c r="J134" i="9"/>
  <c r="J335" i="9"/>
  <c r="D249" i="9"/>
  <c r="E299" i="9"/>
  <c r="E235" i="9"/>
  <c r="D215" i="9"/>
  <c r="L196" i="9"/>
  <c r="J320" i="9"/>
  <c r="J166" i="9"/>
  <c r="J293" i="9"/>
  <c r="L348" i="9"/>
  <c r="I307" i="9"/>
  <c r="D308" i="9"/>
  <c r="J302" i="9"/>
  <c r="E284" i="9"/>
  <c r="I322" i="9"/>
  <c r="D183" i="9"/>
  <c r="J334" i="9"/>
  <c r="D234" i="9"/>
  <c r="E123" i="9"/>
  <c r="I249" i="9"/>
  <c r="I273" i="9"/>
  <c r="E128" i="9"/>
  <c r="I325" i="9"/>
  <c r="D203" i="9"/>
  <c r="D263" i="9"/>
  <c r="E206" i="9"/>
  <c r="L185" i="9"/>
  <c r="J159" i="9"/>
  <c r="D343" i="9"/>
  <c r="A343" i="9" s="1"/>
  <c r="D231" i="9"/>
  <c r="L205" i="9"/>
  <c r="I331" i="9"/>
  <c r="I285" i="9"/>
  <c r="I317" i="9"/>
  <c r="I192" i="9"/>
  <c r="D206" i="9"/>
  <c r="I261" i="9"/>
  <c r="L322" i="9"/>
  <c r="E275" i="9"/>
  <c r="J131" i="9"/>
  <c r="I308" i="9"/>
  <c r="E268" i="9"/>
  <c r="E187" i="9"/>
  <c r="I198" i="9"/>
  <c r="L294" i="9"/>
  <c r="D283" i="9"/>
  <c r="I316" i="9"/>
  <c r="I240" i="9"/>
  <c r="I327" i="9"/>
  <c r="D338" i="9"/>
  <c r="J324" i="9"/>
  <c r="E200" i="9"/>
  <c r="E210" i="9"/>
  <c r="J135" i="9"/>
  <c r="I183" i="9"/>
  <c r="I238" i="9"/>
  <c r="J151" i="9"/>
  <c r="I145" i="9"/>
  <c r="D232" i="9"/>
  <c r="E224" i="9"/>
  <c r="E260" i="9"/>
  <c r="J164" i="9"/>
  <c r="L290" i="9"/>
  <c r="J172" i="9"/>
  <c r="I253" i="9"/>
  <c r="L343" i="9"/>
  <c r="D212" i="9"/>
  <c r="J167" i="9"/>
  <c r="E207" i="9"/>
  <c r="I343" i="9"/>
  <c r="E185" i="9"/>
  <c r="D127" i="9"/>
  <c r="D150" i="9"/>
  <c r="I124" i="9"/>
  <c r="D133" i="9"/>
  <c r="E176" i="9"/>
  <c r="D327" i="9"/>
  <c r="L279" i="9"/>
  <c r="D319" i="9"/>
  <c r="E225" i="9"/>
  <c r="I142" i="9"/>
  <c r="E203" i="9"/>
  <c r="L298" i="9"/>
  <c r="E264" i="9"/>
  <c r="L327" i="9"/>
  <c r="J141" i="9"/>
  <c r="L233" i="9"/>
  <c r="E258" i="9"/>
  <c r="D277" i="9"/>
  <c r="J242" i="9"/>
  <c r="J348" i="9"/>
  <c r="D236" i="9"/>
  <c r="E222" i="9"/>
  <c r="I150" i="9"/>
  <c r="I321" i="9"/>
  <c r="L220" i="9"/>
  <c r="J313" i="9"/>
  <c r="D265" i="9"/>
  <c r="E251" i="9"/>
  <c r="L229" i="9"/>
  <c r="I272" i="9"/>
  <c r="E301" i="9"/>
  <c r="J252" i="9"/>
  <c r="D335" i="9"/>
  <c r="J263" i="9"/>
  <c r="D197" i="9"/>
  <c r="L168" i="9"/>
  <c r="J228" i="9"/>
  <c r="D254" i="9"/>
  <c r="E340" i="9"/>
  <c r="E254" i="9"/>
  <c r="J239" i="9"/>
  <c r="D285" i="9"/>
  <c r="I143" i="9"/>
  <c r="L180" i="9"/>
  <c r="I157" i="9"/>
  <c r="J254" i="9"/>
  <c r="E228" i="9"/>
  <c r="E129" i="9"/>
  <c r="J127" i="9"/>
  <c r="D191" i="9"/>
  <c r="E221" i="9"/>
  <c r="J161" i="9"/>
  <c r="D238" i="9"/>
  <c r="L346" i="9"/>
  <c r="D284" i="9"/>
  <c r="E236" i="9"/>
  <c r="L258" i="9"/>
  <c r="D166" i="9"/>
  <c r="J220" i="9"/>
  <c r="I163" i="9"/>
  <c r="L295" i="9"/>
  <c r="D235" i="9"/>
  <c r="D141" i="9"/>
  <c r="D144" i="9"/>
  <c r="J246" i="9"/>
  <c r="J125" i="9"/>
  <c r="E262" i="9"/>
  <c r="E201" i="9"/>
  <c r="J339" i="9"/>
  <c r="I289" i="9"/>
  <c r="D330" i="9"/>
  <c r="I220" i="9"/>
  <c r="J209" i="9"/>
  <c r="D340" i="9"/>
  <c r="J310" i="9"/>
  <c r="D255" i="9"/>
  <c r="I155" i="9"/>
  <c r="D326" i="9"/>
  <c r="E162" i="9"/>
  <c r="E234" i="9"/>
  <c r="J271" i="9"/>
  <c r="L194" i="9"/>
  <c r="E155" i="9"/>
  <c r="E350" i="9"/>
  <c r="E325" i="9"/>
  <c r="D243" i="9"/>
  <c r="J236" i="9"/>
  <c r="E144" i="9"/>
  <c r="D188" i="9"/>
  <c r="J140" i="9"/>
  <c r="D159" i="9"/>
  <c r="J265" i="9"/>
  <c r="L165" i="9"/>
  <c r="I130" i="9"/>
  <c r="I206" i="9"/>
  <c r="L316" i="9"/>
  <c r="I151" i="9"/>
  <c r="L284" i="9"/>
  <c r="J144" i="9"/>
  <c r="I351" i="9"/>
  <c r="D300" i="9"/>
  <c r="L200" i="9"/>
  <c r="I298" i="9"/>
  <c r="J276" i="9"/>
  <c r="J280" i="9"/>
  <c r="E229" i="9"/>
  <c r="E157" i="9"/>
  <c r="J136" i="9"/>
  <c r="I265" i="9"/>
  <c r="J296" i="9"/>
  <c r="I190" i="9"/>
  <c r="I132" i="9"/>
  <c r="E169" i="9"/>
  <c r="L147" i="9"/>
  <c r="J266" i="9"/>
  <c r="D323" i="9"/>
  <c r="I280" i="9"/>
  <c r="J290" i="9"/>
  <c r="J247" i="9"/>
  <c r="I197" i="9"/>
  <c r="L351" i="9"/>
  <c r="I195" i="9"/>
  <c r="E306" i="9"/>
  <c r="E344" i="9"/>
  <c r="J165" i="9"/>
  <c r="E279" i="9"/>
  <c r="E208" i="9"/>
  <c r="D182" i="9"/>
  <c r="D331" i="9"/>
  <c r="E334" i="9"/>
  <c r="I336" i="9"/>
  <c r="D317" i="9"/>
  <c r="J338" i="9"/>
  <c r="J174" i="9"/>
  <c r="I149" i="9"/>
  <c r="J311" i="9"/>
  <c r="D174" i="9"/>
  <c r="J194" i="9"/>
  <c r="I342" i="9"/>
  <c r="L224" i="9"/>
  <c r="E226" i="9"/>
  <c r="I292" i="9"/>
  <c r="L318" i="9"/>
  <c r="L130" i="9"/>
  <c r="E289" i="9"/>
  <c r="I187" i="9"/>
  <c r="E140" i="9"/>
  <c r="J162" i="9"/>
  <c r="I144" i="9"/>
  <c r="D311" i="9"/>
  <c r="D332" i="9"/>
  <c r="J208" i="9"/>
  <c r="D288" i="9"/>
  <c r="E135" i="9"/>
  <c r="E158" i="9"/>
  <c r="L291" i="9"/>
  <c r="I305" i="9"/>
  <c r="L257" i="9"/>
  <c r="L274" i="9"/>
  <c r="D342" i="9"/>
  <c r="A342" i="9" s="1"/>
  <c r="E292" i="9"/>
  <c r="I200" i="9"/>
  <c r="D217" i="9"/>
  <c r="D142" i="9"/>
  <c r="D302" i="9"/>
  <c r="J258" i="9"/>
  <c r="D176" i="9"/>
  <c r="J274" i="9"/>
  <c r="I323" i="9"/>
  <c r="D339" i="9"/>
  <c r="D137" i="9"/>
  <c r="J124" i="9"/>
  <c r="E315" i="9"/>
  <c r="D207" i="9"/>
  <c r="L197" i="9"/>
  <c r="E194" i="9"/>
  <c r="I315" i="9"/>
  <c r="E205" i="9"/>
  <c r="E311" i="9"/>
  <c r="I312" i="9"/>
  <c r="I299" i="9"/>
  <c r="L211" i="9"/>
  <c r="E314" i="9"/>
  <c r="E261" i="9"/>
  <c r="D348" i="9"/>
  <c r="A348" i="9" s="1"/>
  <c r="J176" i="9"/>
  <c r="E269" i="9"/>
  <c r="D257" i="9"/>
  <c r="J309" i="9"/>
  <c r="E247" i="9"/>
  <c r="D126" i="9"/>
  <c r="J129" i="9"/>
  <c r="E307" i="9"/>
  <c r="E156" i="9"/>
  <c r="D287" i="9"/>
  <c r="E223" i="9"/>
  <c r="I276" i="9"/>
  <c r="E256" i="9"/>
  <c r="E298" i="9"/>
  <c r="L170" i="9"/>
  <c r="D316" i="9"/>
  <c r="E304" i="9"/>
  <c r="D221" i="9"/>
  <c r="D192" i="9"/>
  <c r="E171" i="9"/>
  <c r="D185" i="9"/>
  <c r="E276" i="9"/>
  <c r="I210" i="9"/>
  <c r="D209" i="9"/>
  <c r="D146" i="9"/>
  <c r="J303" i="9"/>
  <c r="J298" i="9"/>
  <c r="E143" i="9"/>
  <c r="L276" i="9"/>
  <c r="J188" i="9"/>
  <c r="I165" i="9"/>
  <c r="J205" i="9"/>
  <c r="J259" i="9"/>
  <c r="D298" i="9"/>
  <c r="D324" i="9"/>
  <c r="D154" i="9"/>
  <c r="D294" i="9"/>
  <c r="D273" i="9"/>
  <c r="J138" i="9"/>
  <c r="J219" i="9"/>
  <c r="L183" i="9"/>
  <c r="J157" i="9"/>
  <c r="J186" i="9"/>
  <c r="L303" i="9"/>
  <c r="E293" i="9"/>
  <c r="D259" i="9"/>
  <c r="I224" i="9"/>
  <c r="I281" i="9"/>
  <c r="J153" i="9"/>
  <c r="E281" i="9"/>
  <c r="I318" i="9"/>
  <c r="J261" i="9"/>
  <c r="E238" i="9"/>
  <c r="L336" i="9"/>
  <c r="E330" i="9"/>
  <c r="I345" i="9"/>
  <c r="I330" i="9"/>
  <c r="I136" i="9"/>
  <c r="I194" i="9"/>
  <c r="I213" i="9"/>
  <c r="I219" i="9"/>
  <c r="D136" i="9"/>
  <c r="J223" i="9"/>
  <c r="L329" i="9"/>
  <c r="J304" i="9"/>
  <c r="D202" i="9"/>
  <c r="E291" i="9"/>
  <c r="L225" i="9"/>
  <c r="I241" i="9"/>
  <c r="E186" i="9"/>
  <c r="E240" i="9"/>
  <c r="E212" i="9"/>
  <c r="J282" i="9"/>
  <c r="D267" i="9"/>
  <c r="I214" i="9"/>
  <c r="E197" i="9"/>
  <c r="E149" i="9"/>
  <c r="E265" i="9"/>
  <c r="J179" i="9"/>
  <c r="E257" i="9"/>
  <c r="E295" i="9"/>
  <c r="D242" i="9"/>
  <c r="I186" i="9"/>
  <c r="L195" i="9"/>
  <c r="E217" i="9"/>
  <c r="D161" i="9"/>
  <c r="E318" i="9"/>
  <c r="L304" i="9"/>
  <c r="L204" i="9"/>
  <c r="J171" i="9"/>
  <c r="D123" i="9"/>
  <c r="J187" i="9"/>
  <c r="L287" i="9"/>
  <c r="J200" i="9"/>
  <c r="D337" i="9"/>
  <c r="L210" i="9"/>
  <c r="L300" i="9"/>
  <c r="J192" i="9"/>
  <c r="L122" i="9"/>
  <c r="E213" i="9"/>
  <c r="I162" i="9"/>
  <c r="E253" i="9"/>
  <c r="E323" i="9"/>
  <c r="E335" i="9"/>
  <c r="I125" i="9"/>
  <c r="E178" i="9"/>
  <c r="J130" i="9"/>
  <c r="I170" i="9"/>
  <c r="D172" i="9"/>
  <c r="E139" i="9"/>
  <c r="L155" i="9"/>
  <c r="J198" i="9"/>
  <c r="L278" i="9"/>
  <c r="D313" i="9"/>
  <c r="D325" i="9"/>
  <c r="D262" i="9"/>
  <c r="D190" i="9"/>
  <c r="E131" i="9"/>
  <c r="E271" i="9"/>
  <c r="L330" i="9"/>
  <c r="J243" i="9"/>
  <c r="J251" i="9"/>
  <c r="E250" i="9"/>
  <c r="D134" i="9"/>
  <c r="E150" i="9"/>
  <c r="J256" i="9"/>
  <c r="J278" i="9"/>
  <c r="D157" i="9"/>
  <c r="I247" i="9"/>
  <c r="E278" i="9"/>
  <c r="I215" i="9"/>
  <c r="I239" i="9"/>
  <c r="E313" i="9"/>
  <c r="I147" i="9"/>
  <c r="E214" i="9"/>
  <c r="D350" i="9"/>
  <c r="A350" i="9" s="1"/>
  <c r="E172" i="9"/>
  <c r="E188" i="9"/>
  <c r="D227" i="9"/>
  <c r="I286" i="9"/>
  <c r="I274" i="9"/>
  <c r="J123" i="9"/>
  <c r="D272" i="9"/>
  <c r="J289" i="9"/>
  <c r="I283" i="9"/>
  <c r="I341" i="9"/>
  <c r="E136" i="9"/>
  <c r="D275" i="9"/>
  <c r="D143" i="9"/>
  <c r="L206" i="9"/>
  <c r="D282" i="9"/>
  <c r="I268" i="9"/>
  <c r="D233" i="9"/>
  <c r="D219" i="9"/>
  <c r="D290" i="9"/>
  <c r="L161" i="9"/>
  <c r="E159" i="9"/>
  <c r="D187" i="9"/>
  <c r="E272" i="9"/>
  <c r="D129" i="9"/>
  <c r="L213" i="9"/>
  <c r="D145" i="9"/>
  <c r="I320" i="9"/>
  <c r="D239" i="9"/>
  <c r="J222" i="9"/>
  <c r="I128" i="9"/>
  <c r="E138" i="9"/>
  <c r="I269" i="9"/>
  <c r="J229" i="9"/>
  <c r="J197" i="9"/>
  <c r="I245" i="9"/>
  <c r="I138" i="9"/>
  <c r="J285" i="9"/>
  <c r="D214" i="9"/>
  <c r="J148" i="9"/>
  <c r="I243" i="9"/>
  <c r="E165" i="9"/>
  <c r="E132" i="9"/>
  <c r="D225" i="9"/>
  <c r="I349" i="9"/>
  <c r="D329" i="9"/>
  <c r="L244" i="9"/>
  <c r="I207" i="9"/>
  <c r="J277" i="9"/>
  <c r="J299" i="9"/>
  <c r="J250" i="9"/>
  <c r="J146" i="9"/>
  <c r="L245" i="9"/>
  <c r="J291" i="9"/>
  <c r="D321" i="9"/>
  <c r="I127" i="9"/>
  <c r="D218" i="9"/>
  <c r="L259" i="9"/>
  <c r="J193" i="9"/>
  <c r="J175" i="9"/>
  <c r="J305" i="9"/>
  <c r="D200" i="9"/>
  <c r="J248" i="9"/>
  <c r="D124" i="9"/>
  <c r="D251" i="9"/>
  <c r="J142" i="9"/>
  <c r="E130" i="9"/>
  <c r="D181" i="9"/>
  <c r="E241" i="9"/>
  <c r="J235" i="9"/>
  <c r="J128" i="9"/>
  <c r="D125" i="9"/>
  <c r="E146" i="9"/>
  <c r="J336" i="9"/>
  <c r="J344" i="9"/>
  <c r="D322" i="9"/>
  <c r="D307" i="9"/>
  <c r="D297" i="9"/>
  <c r="D303" i="9"/>
  <c r="E189" i="9"/>
  <c r="I172" i="9"/>
  <c r="J279" i="9"/>
  <c r="E142" i="9"/>
  <c r="L338" i="9"/>
  <c r="L149" i="9"/>
  <c r="E166" i="9"/>
  <c r="D296" i="9"/>
  <c r="D271" i="9"/>
  <c r="E249" i="9"/>
  <c r="J316" i="9"/>
  <c r="J333" i="9"/>
  <c r="J240" i="9"/>
  <c r="D328" i="9"/>
  <c r="I246" i="9"/>
  <c r="I160" i="9"/>
  <c r="J245" i="9"/>
  <c r="J325" i="9"/>
  <c r="I250" i="9"/>
  <c r="I300" i="9"/>
  <c r="E297" i="9"/>
  <c r="L344" i="9"/>
  <c r="D160" i="9"/>
  <c r="I148" i="9"/>
  <c r="J214" i="9"/>
  <c r="D152" i="9"/>
  <c r="I314" i="9"/>
  <c r="J249" i="9"/>
  <c r="I204" i="9"/>
  <c r="I347" i="9"/>
  <c r="L341" i="9"/>
  <c r="J190" i="9"/>
  <c r="E220" i="9"/>
  <c r="J332" i="9"/>
  <c r="D122" i="9"/>
  <c r="L152" i="9"/>
  <c r="E180" i="9"/>
  <c r="J150" i="9"/>
  <c r="I309" i="9"/>
  <c r="E287" i="9"/>
  <c r="E211" i="9"/>
  <c r="J292" i="9"/>
  <c r="J143" i="9"/>
  <c r="E227" i="9"/>
  <c r="I182" i="9"/>
  <c r="L251" i="9"/>
  <c r="E252" i="9"/>
  <c r="I222" i="9"/>
  <c r="D179" i="9"/>
  <c r="D163" i="9"/>
  <c r="I153" i="9"/>
  <c r="J257" i="9"/>
  <c r="L270" i="9"/>
  <c r="E322" i="9"/>
  <c r="L236" i="9"/>
  <c r="J224" i="9"/>
  <c r="L138" i="9"/>
  <c r="D220" i="9"/>
  <c r="E280" i="9"/>
  <c r="E332" i="9"/>
  <c r="I251" i="9"/>
  <c r="I196" i="9"/>
  <c r="D299" i="9"/>
  <c r="J275" i="9"/>
  <c r="J346" i="9"/>
  <c r="J323" i="9"/>
  <c r="I279" i="9"/>
  <c r="L154" i="9"/>
  <c r="I203" i="9"/>
  <c r="J319" i="9"/>
  <c r="I179" i="9"/>
  <c r="I173" i="9"/>
  <c r="J199" i="9"/>
  <c r="L273" i="9"/>
  <c r="E259" i="9"/>
  <c r="D320" i="9"/>
  <c r="E174" i="9"/>
  <c r="L181" i="9"/>
  <c r="E244" i="9"/>
  <c r="I277" i="9"/>
  <c r="E333" i="9"/>
  <c r="J226" i="9"/>
  <c r="D195" i="9"/>
  <c r="D198" i="9"/>
  <c r="J312" i="9"/>
  <c r="D250" i="9"/>
  <c r="E270" i="9"/>
  <c r="J145" i="9"/>
  <c r="J170" i="9"/>
  <c r="I208" i="9"/>
  <c r="E209" i="9"/>
  <c r="J317" i="9"/>
  <c r="I328" i="9"/>
  <c r="I288" i="9"/>
  <c r="D245" i="9"/>
  <c r="I259" i="9"/>
  <c r="I158" i="9"/>
  <c r="E324" i="9"/>
  <c r="I334" i="9"/>
  <c r="D167" i="9"/>
  <c r="E163" i="9"/>
  <c r="D213" i="9"/>
  <c r="D178" i="9"/>
  <c r="E216" i="9"/>
  <c r="E137" i="9"/>
  <c r="E145" i="9"/>
  <c r="E255" i="9"/>
  <c r="I340" i="9"/>
  <c r="J147" i="9"/>
  <c r="E151" i="9"/>
  <c r="D248" i="9"/>
  <c r="J184" i="9"/>
  <c r="I211" i="9"/>
  <c r="E160" i="9"/>
  <c r="I161" i="9"/>
  <c r="I267" i="9"/>
  <c r="I123" i="9"/>
  <c r="E243" i="9"/>
  <c r="D270" i="9"/>
  <c r="L253" i="9"/>
  <c r="L292" i="9"/>
  <c r="J330" i="9"/>
  <c r="D289" i="9"/>
  <c r="J154" i="9"/>
  <c r="I284" i="9"/>
  <c r="D274" i="9"/>
  <c r="I193" i="9"/>
  <c r="D140" i="9"/>
  <c r="E339" i="9"/>
  <c r="J137" i="9"/>
  <c r="J318" i="9"/>
  <c r="E154" i="9"/>
  <c r="E232" i="9"/>
  <c r="E348" i="9"/>
  <c r="D269" i="9"/>
  <c r="E233" i="9"/>
  <c r="I228" i="9"/>
  <c r="L310" i="9"/>
  <c r="E164" i="9"/>
  <c r="L124" i="9"/>
  <c r="J238" i="9"/>
  <c r="J213" i="9"/>
  <c r="I221" i="9"/>
  <c r="I133" i="9"/>
  <c r="J126" i="9"/>
  <c r="I234" i="9"/>
  <c r="E336" i="9"/>
  <c r="I332" i="9"/>
  <c r="E183" i="9"/>
  <c r="D205" i="9"/>
  <c r="J349" i="9"/>
  <c r="D177" i="9"/>
  <c r="L309" i="9"/>
  <c r="I301" i="9"/>
  <c r="I350" i="9"/>
  <c r="I266" i="9"/>
  <c r="D139" i="9"/>
  <c r="E328" i="9"/>
  <c r="D170" i="9"/>
  <c r="I306" i="9"/>
  <c r="J255" i="9"/>
  <c r="I164" i="9"/>
  <c r="I303" i="9"/>
  <c r="D293" i="9"/>
  <c r="J264" i="9"/>
  <c r="E198" i="9"/>
  <c r="D278" i="9"/>
  <c r="I236" i="9"/>
  <c r="D210" i="9"/>
  <c r="I212" i="9"/>
  <c r="L212" i="9"/>
  <c r="L228" i="9"/>
  <c r="L192" i="9"/>
  <c r="L140" i="9"/>
  <c r="L305" i="9"/>
  <c r="D341" i="9"/>
  <c r="L261" i="9"/>
  <c r="L172" i="9"/>
  <c r="L281" i="9"/>
  <c r="L246" i="9"/>
  <c r="L280" i="9"/>
  <c r="L260" i="9"/>
  <c r="L277" i="9"/>
  <c r="J342" i="9"/>
  <c r="L312" i="9"/>
  <c r="W121" i="9"/>
  <c r="L319" i="9"/>
  <c r="L328" i="9"/>
  <c r="L350" i="9"/>
  <c r="L218" i="9"/>
  <c r="V120" i="9"/>
  <c r="V121" i="9" s="1"/>
  <c r="L302" i="9"/>
  <c r="L272" i="9"/>
  <c r="Y120" i="9"/>
  <c r="A341" i="9" l="1"/>
  <c r="AX121" i="9"/>
  <c r="A340" i="9"/>
  <c r="BF121" i="9"/>
  <c r="AJ121" i="9"/>
  <c r="AN121" i="9" s="1"/>
  <c r="AL121" i="9" s="1"/>
  <c r="BE121" i="9"/>
  <c r="U121" i="9"/>
  <c r="AK329" i="9"/>
  <c r="AH329" i="9"/>
  <c r="AS329" i="9"/>
  <c r="AR329" i="9"/>
  <c r="AQ329" i="9"/>
  <c r="BF329" i="9" s="1"/>
  <c r="AP329" i="9"/>
  <c r="AG329" i="9"/>
  <c r="AE329" i="9"/>
  <c r="AD329" i="9"/>
  <c r="AC329" i="9"/>
  <c r="AB329" i="9"/>
  <c r="AA329" i="9"/>
  <c r="Z329" i="9"/>
  <c r="AW329" i="9"/>
  <c r="AV329" i="9"/>
  <c r="BK329" i="9" s="1"/>
  <c r="AU329" i="9"/>
  <c r="BJ329" i="9" s="1"/>
  <c r="AT329" i="9"/>
  <c r="BI329" i="9" s="1"/>
  <c r="AF329" i="9"/>
  <c r="AQ137" i="9"/>
  <c r="AP137" i="9"/>
  <c r="AK137" i="9"/>
  <c r="AH137" i="9"/>
  <c r="AG137" i="9"/>
  <c r="AF137" i="9"/>
  <c r="AW137" i="9"/>
  <c r="BL137" i="9" s="1"/>
  <c r="AE137" i="9"/>
  <c r="AV137" i="9"/>
  <c r="AU137" i="9"/>
  <c r="BJ137" i="9" s="1"/>
  <c r="AT137" i="9"/>
  <c r="BI137" i="9" s="1"/>
  <c r="AS137" i="9"/>
  <c r="AR137" i="9"/>
  <c r="AD137" i="9"/>
  <c r="AC137" i="9"/>
  <c r="AB137" i="9"/>
  <c r="AA137" i="9"/>
  <c r="Z137" i="9"/>
  <c r="AP133" i="9"/>
  <c r="AK133" i="9"/>
  <c r="AH133" i="9"/>
  <c r="AG133" i="9"/>
  <c r="AF133" i="9"/>
  <c r="AW133" i="9"/>
  <c r="BL133" i="9" s="1"/>
  <c r="AE133" i="9"/>
  <c r="AV133" i="9"/>
  <c r="BK133" i="9" s="1"/>
  <c r="AD133" i="9"/>
  <c r="AU133" i="9"/>
  <c r="AT133" i="9"/>
  <c r="BI133" i="9" s="1"/>
  <c r="AS133" i="9"/>
  <c r="AR133" i="9"/>
  <c r="AQ133" i="9"/>
  <c r="AC133" i="9"/>
  <c r="AB133" i="9"/>
  <c r="AA133" i="9"/>
  <c r="Z133" i="9"/>
  <c r="AF253" i="9"/>
  <c r="AW253" i="9"/>
  <c r="BL253" i="9" s="1"/>
  <c r="AE253" i="9"/>
  <c r="AV253" i="9"/>
  <c r="BK253" i="9" s="1"/>
  <c r="AD253" i="9"/>
  <c r="AU253" i="9"/>
  <c r="BJ253" i="9" s="1"/>
  <c r="AC253" i="9"/>
  <c r="AT253" i="9"/>
  <c r="BI253" i="9" s="1"/>
  <c r="AB253" i="9"/>
  <c r="AS253" i="9"/>
  <c r="AA253" i="9"/>
  <c r="AR253" i="9"/>
  <c r="AQ253" i="9"/>
  <c r="AP253" i="9"/>
  <c r="AK253" i="9"/>
  <c r="AH253" i="9"/>
  <c r="AG253" i="9"/>
  <c r="Z253" i="9"/>
  <c r="AG146" i="9"/>
  <c r="AW146" i="9"/>
  <c r="BL146" i="9" s="1"/>
  <c r="AF146" i="9"/>
  <c r="AV146" i="9"/>
  <c r="BK146" i="9" s="1"/>
  <c r="AE146" i="9"/>
  <c r="AU146" i="9"/>
  <c r="BJ146" i="9" s="1"/>
  <c r="AD146" i="9"/>
  <c r="AT146" i="9"/>
  <c r="BI146" i="9" s="1"/>
  <c r="AC146" i="9"/>
  <c r="AS146" i="9"/>
  <c r="AB146" i="9"/>
  <c r="AR146" i="9"/>
  <c r="AA146" i="9"/>
  <c r="AP146" i="9"/>
  <c r="AK146" i="9"/>
  <c r="AH146" i="9"/>
  <c r="Z146" i="9"/>
  <c r="AQ146" i="9"/>
  <c r="BF146" i="9" s="1"/>
  <c r="AP148" i="9"/>
  <c r="AK148" i="9"/>
  <c r="AH148" i="9"/>
  <c r="AG148" i="9"/>
  <c r="AW148" i="9"/>
  <c r="BL148" i="9" s="1"/>
  <c r="AF148" i="9"/>
  <c r="AV148" i="9"/>
  <c r="BK148" i="9" s="1"/>
  <c r="AE148" i="9"/>
  <c r="Z148" i="9"/>
  <c r="AU148" i="9"/>
  <c r="BJ148" i="9" s="1"/>
  <c r="AT148" i="9"/>
  <c r="BI148" i="9" s="1"/>
  <c r="AS148" i="9"/>
  <c r="AR148" i="9"/>
  <c r="AQ148" i="9"/>
  <c r="AD148" i="9"/>
  <c r="AC148" i="9"/>
  <c r="AB148" i="9"/>
  <c r="AA148" i="9"/>
  <c r="AW179" i="9"/>
  <c r="BL179" i="9" s="1"/>
  <c r="AE179" i="9"/>
  <c r="AU179" i="9"/>
  <c r="BJ179" i="9" s="1"/>
  <c r="AC179" i="9"/>
  <c r="AT179" i="9"/>
  <c r="BI179" i="9" s="1"/>
  <c r="AB179" i="9"/>
  <c r="AS179" i="9"/>
  <c r="AA179" i="9"/>
  <c r="AV179" i="9"/>
  <c r="BK179" i="9" s="1"/>
  <c r="AR179" i="9"/>
  <c r="AQ179" i="9"/>
  <c r="AP179" i="9"/>
  <c r="AK179" i="9"/>
  <c r="AH179" i="9"/>
  <c r="AG179" i="9"/>
  <c r="AF179" i="9"/>
  <c r="AD179" i="9"/>
  <c r="Z179" i="9"/>
  <c r="AQ210" i="9"/>
  <c r="AT210" i="9"/>
  <c r="BI210" i="9" s="1"/>
  <c r="AB210" i="9"/>
  <c r="AS210" i="9"/>
  <c r="AA210" i="9"/>
  <c r="AR210" i="9"/>
  <c r="Z210" i="9"/>
  <c r="AP210" i="9"/>
  <c r="AK210" i="9"/>
  <c r="AH210" i="9"/>
  <c r="AW210" i="9"/>
  <c r="BL210" i="9" s="1"/>
  <c r="AV210" i="9"/>
  <c r="BK210" i="9" s="1"/>
  <c r="AU210" i="9"/>
  <c r="BJ210" i="9" s="1"/>
  <c r="AG210" i="9"/>
  <c r="AF210" i="9"/>
  <c r="AE210" i="9"/>
  <c r="AD210" i="9"/>
  <c r="AC210" i="9"/>
  <c r="AT308" i="9"/>
  <c r="BI308" i="9" s="1"/>
  <c r="AB308" i="9"/>
  <c r="AS308" i="9"/>
  <c r="BH308" i="9" s="1"/>
  <c r="AA308" i="9"/>
  <c r="AQ308" i="9"/>
  <c r="BF308" i="9" s="1"/>
  <c r="AP308" i="9"/>
  <c r="AK308" i="9"/>
  <c r="AH308" i="9"/>
  <c r="AG308" i="9"/>
  <c r="AF308" i="9"/>
  <c r="AE308" i="9"/>
  <c r="AC308" i="9"/>
  <c r="Z308" i="9"/>
  <c r="AW308" i="9"/>
  <c r="BL308" i="9" s="1"/>
  <c r="AV308" i="9"/>
  <c r="AU308" i="9"/>
  <c r="BJ308" i="9" s="1"/>
  <c r="AR308" i="9"/>
  <c r="AD308" i="9"/>
  <c r="AQ190" i="9"/>
  <c r="AK190" i="9"/>
  <c r="AH190" i="9"/>
  <c r="AG190" i="9"/>
  <c r="AV190" i="9"/>
  <c r="BK190" i="9" s="1"/>
  <c r="Z190" i="9"/>
  <c r="AU190" i="9"/>
  <c r="BJ190" i="9" s="1"/>
  <c r="AT190" i="9"/>
  <c r="BI190" i="9" s="1"/>
  <c r="AS190" i="9"/>
  <c r="AR190" i="9"/>
  <c r="AP190" i="9"/>
  <c r="AF190" i="9"/>
  <c r="AD190" i="9"/>
  <c r="AC190" i="9"/>
  <c r="AB190" i="9"/>
  <c r="AA190" i="9"/>
  <c r="AW190" i="9"/>
  <c r="BL190" i="9" s="1"/>
  <c r="AE190" i="9"/>
  <c r="AQ248" i="9"/>
  <c r="AP248" i="9"/>
  <c r="AT248" i="9"/>
  <c r="BI248" i="9" s="1"/>
  <c r="Z248" i="9"/>
  <c r="AS248" i="9"/>
  <c r="AR248" i="9"/>
  <c r="AK248" i="9"/>
  <c r="AH248" i="9"/>
  <c r="AG248" i="9"/>
  <c r="AW248" i="9"/>
  <c r="BL248" i="9" s="1"/>
  <c r="AV248" i="9"/>
  <c r="BK248" i="9" s="1"/>
  <c r="AU248" i="9"/>
  <c r="BJ248" i="9" s="1"/>
  <c r="AF248" i="9"/>
  <c r="AE248" i="9"/>
  <c r="AD248" i="9"/>
  <c r="AC248" i="9"/>
  <c r="AB248" i="9"/>
  <c r="AA248" i="9"/>
  <c r="AV290" i="9"/>
  <c r="AD290" i="9"/>
  <c r="AU290" i="9"/>
  <c r="BJ290" i="9" s="1"/>
  <c r="AC290" i="9"/>
  <c r="AQ290" i="9"/>
  <c r="AP290" i="9"/>
  <c r="AK290" i="9"/>
  <c r="AW290" i="9"/>
  <c r="BL290" i="9" s="1"/>
  <c r="AT290" i="9"/>
  <c r="BI290" i="9" s="1"/>
  <c r="AS290" i="9"/>
  <c r="BH290" i="9" s="1"/>
  <c r="AR290" i="9"/>
  <c r="AH290" i="9"/>
  <c r="AG290" i="9"/>
  <c r="AF290" i="9"/>
  <c r="AE290" i="9"/>
  <c r="AB290" i="9"/>
  <c r="AA290" i="9"/>
  <c r="Z290" i="9"/>
  <c r="AR237" i="9"/>
  <c r="Z237" i="9"/>
  <c r="AQ237" i="9"/>
  <c r="AP237" i="9"/>
  <c r="AK237" i="9"/>
  <c r="AH237" i="9"/>
  <c r="AA237" i="9"/>
  <c r="AW237" i="9"/>
  <c r="AV237" i="9"/>
  <c r="BK237" i="9" s="1"/>
  <c r="AU237" i="9"/>
  <c r="BJ237" i="9" s="1"/>
  <c r="AT237" i="9"/>
  <c r="BI237" i="9" s="1"/>
  <c r="AS237" i="9"/>
  <c r="AG237" i="9"/>
  <c r="AF237" i="9"/>
  <c r="AE237" i="9"/>
  <c r="AD237" i="9"/>
  <c r="AC237" i="9"/>
  <c r="AB237" i="9"/>
  <c r="AQ323" i="9"/>
  <c r="AP323" i="9"/>
  <c r="AK323" i="9"/>
  <c r="AU323" i="9"/>
  <c r="BJ323" i="9" s="1"/>
  <c r="Z323" i="9"/>
  <c r="AT323" i="9"/>
  <c r="BI323" i="9" s="1"/>
  <c r="AS323" i="9"/>
  <c r="AR323" i="9"/>
  <c r="AH323" i="9"/>
  <c r="AG323" i="9"/>
  <c r="AF323" i="9"/>
  <c r="AW323" i="9"/>
  <c r="BL323" i="9" s="1"/>
  <c r="AV323" i="9"/>
  <c r="BK323" i="9" s="1"/>
  <c r="AE323" i="9"/>
  <c r="AD323" i="9"/>
  <c r="AC323" i="9"/>
  <c r="AB323" i="9"/>
  <c r="AA323" i="9"/>
  <c r="AQ292" i="9"/>
  <c r="AP292" i="9"/>
  <c r="AT292" i="9"/>
  <c r="Z292" i="9"/>
  <c r="AS292" i="9"/>
  <c r="AR292" i="9"/>
  <c r="AK292" i="9"/>
  <c r="AH292" i="9"/>
  <c r="AA292" i="9"/>
  <c r="AW292" i="9"/>
  <c r="BL292" i="9" s="1"/>
  <c r="AV292" i="9"/>
  <c r="BK292" i="9" s="1"/>
  <c r="AU292" i="9"/>
  <c r="BJ292" i="9" s="1"/>
  <c r="AG292" i="9"/>
  <c r="AF292" i="9"/>
  <c r="AE292" i="9"/>
  <c r="AD292" i="9"/>
  <c r="AC292" i="9"/>
  <c r="AB292" i="9"/>
  <c r="AV325" i="9"/>
  <c r="BK325" i="9" s="1"/>
  <c r="AE325" i="9"/>
  <c r="AU325" i="9"/>
  <c r="BJ325" i="9" s="1"/>
  <c r="AD325" i="9"/>
  <c r="AT325" i="9"/>
  <c r="BI325" i="9" s="1"/>
  <c r="AC325" i="9"/>
  <c r="AR325" i="9"/>
  <c r="AA325" i="9"/>
  <c r="AH325" i="9"/>
  <c r="AG325" i="9"/>
  <c r="AF325" i="9"/>
  <c r="AB325" i="9"/>
  <c r="Z325" i="9"/>
  <c r="AS325" i="9"/>
  <c r="AQ325" i="9"/>
  <c r="AP325" i="9"/>
  <c r="AK325" i="9"/>
  <c r="AW325" i="9"/>
  <c r="AU305" i="9"/>
  <c r="BJ305" i="9" s="1"/>
  <c r="AD305" i="9"/>
  <c r="AT305" i="9"/>
  <c r="BI305" i="9" s="1"/>
  <c r="AC305" i="9"/>
  <c r="AV305" i="9"/>
  <c r="BK305" i="9" s="1"/>
  <c r="AA305" i="9"/>
  <c r="AS305" i="9"/>
  <c r="Z305" i="9"/>
  <c r="AR305" i="9"/>
  <c r="AQ305" i="9"/>
  <c r="AP305" i="9"/>
  <c r="AK305" i="9"/>
  <c r="AW305" i="9"/>
  <c r="BL305" i="9" s="1"/>
  <c r="AH305" i="9"/>
  <c r="AG305" i="9"/>
  <c r="AF305" i="9"/>
  <c r="AE305" i="9"/>
  <c r="AB305" i="9"/>
  <c r="AH277" i="9"/>
  <c r="AG277" i="9"/>
  <c r="AF277" i="9"/>
  <c r="AP277" i="9"/>
  <c r="AK277" i="9"/>
  <c r="AE277" i="9"/>
  <c r="AD277" i="9"/>
  <c r="AC277" i="9"/>
  <c r="AW277" i="9"/>
  <c r="BL277" i="9" s="1"/>
  <c r="AB277" i="9"/>
  <c r="AV277" i="9"/>
  <c r="BK277" i="9" s="1"/>
  <c r="AA277" i="9"/>
  <c r="AU277" i="9"/>
  <c r="BJ277" i="9" s="1"/>
  <c r="Z277" i="9"/>
  <c r="AT277" i="9"/>
  <c r="BI277" i="9" s="1"/>
  <c r="AS277" i="9"/>
  <c r="AR277" i="9"/>
  <c r="AQ277" i="9"/>
  <c r="AH198" i="9"/>
  <c r="AG198" i="9"/>
  <c r="AF198" i="9"/>
  <c r="AW198" i="9"/>
  <c r="BL198" i="9" s="1"/>
  <c r="AE198" i="9"/>
  <c r="AV198" i="9"/>
  <c r="BK198" i="9" s="1"/>
  <c r="AD198" i="9"/>
  <c r="AU198" i="9"/>
  <c r="BJ198" i="9" s="1"/>
  <c r="AC198" i="9"/>
  <c r="AT198" i="9"/>
  <c r="BI198" i="9" s="1"/>
  <c r="AB198" i="9"/>
  <c r="AS198" i="9"/>
  <c r="AR198" i="9"/>
  <c r="AQ198" i="9"/>
  <c r="AP198" i="9"/>
  <c r="AK198" i="9"/>
  <c r="AA198" i="9"/>
  <c r="Z198" i="9"/>
  <c r="AR261" i="9"/>
  <c r="Z261" i="9"/>
  <c r="AQ261" i="9"/>
  <c r="AU261" i="9"/>
  <c r="BJ261" i="9" s="1"/>
  <c r="AA261" i="9"/>
  <c r="AT261" i="9"/>
  <c r="BI261" i="9" s="1"/>
  <c r="AS261" i="9"/>
  <c r="AP261" i="9"/>
  <c r="AK261" i="9"/>
  <c r="AH261" i="9"/>
  <c r="AG261" i="9"/>
  <c r="AW261" i="9"/>
  <c r="BL261" i="9" s="1"/>
  <c r="AV261" i="9"/>
  <c r="BK261" i="9" s="1"/>
  <c r="AF261" i="9"/>
  <c r="AE261" i="9"/>
  <c r="AD261" i="9"/>
  <c r="AC261" i="9"/>
  <c r="AB261" i="9"/>
  <c r="AH219" i="9"/>
  <c r="AG219" i="9"/>
  <c r="AW219" i="9"/>
  <c r="BL219" i="9" s="1"/>
  <c r="AE219" i="9"/>
  <c r="AV219" i="9"/>
  <c r="BK219" i="9" s="1"/>
  <c r="AA219" i="9"/>
  <c r="AU219" i="9"/>
  <c r="BJ219" i="9" s="1"/>
  <c r="Z219" i="9"/>
  <c r="AT219" i="9"/>
  <c r="BI219" i="9" s="1"/>
  <c r="AS219" i="9"/>
  <c r="AR219" i="9"/>
  <c r="AQ219" i="9"/>
  <c r="AP219" i="9"/>
  <c r="AK219" i="9"/>
  <c r="AF219" i="9"/>
  <c r="AD219" i="9"/>
  <c r="AC219" i="9"/>
  <c r="AB219" i="9"/>
  <c r="AV309" i="9"/>
  <c r="BK309" i="9" s="1"/>
  <c r="AD309" i="9"/>
  <c r="AU309" i="9"/>
  <c r="BJ309" i="9" s="1"/>
  <c r="AC309" i="9"/>
  <c r="AE309" i="9"/>
  <c r="AB309" i="9"/>
  <c r="AW309" i="9"/>
  <c r="BL309" i="9" s="1"/>
  <c r="AA309" i="9"/>
  <c r="AT309" i="9"/>
  <c r="BI309" i="9" s="1"/>
  <c r="Z309" i="9"/>
  <c r="AS309" i="9"/>
  <c r="BH309" i="9" s="1"/>
  <c r="AR309" i="9"/>
  <c r="AQ309" i="9"/>
  <c r="AP309" i="9"/>
  <c r="AK309" i="9"/>
  <c r="AH309" i="9"/>
  <c r="AG309" i="9"/>
  <c r="AF309" i="9"/>
  <c r="AV280" i="9"/>
  <c r="BK280" i="9" s="1"/>
  <c r="AD280" i="9"/>
  <c r="AU280" i="9"/>
  <c r="BJ280" i="9" s="1"/>
  <c r="AC280" i="9"/>
  <c r="AT280" i="9"/>
  <c r="AB280" i="9"/>
  <c r="AK280" i="9"/>
  <c r="AH280" i="9"/>
  <c r="AG280" i="9"/>
  <c r="AF280" i="9"/>
  <c r="AE280" i="9"/>
  <c r="AA280" i="9"/>
  <c r="Z280" i="9"/>
  <c r="AW280" i="9"/>
  <c r="BL280" i="9" s="1"/>
  <c r="AS280" i="9"/>
  <c r="AR280" i="9"/>
  <c r="AQ280" i="9"/>
  <c r="BF280" i="9" s="1"/>
  <c r="AP280" i="9"/>
  <c r="AF271" i="9"/>
  <c r="AW271" i="9"/>
  <c r="BL271" i="9" s="1"/>
  <c r="AE271" i="9"/>
  <c r="AK271" i="9"/>
  <c r="AH271" i="9"/>
  <c r="AG271" i="9"/>
  <c r="AD271" i="9"/>
  <c r="AC271" i="9"/>
  <c r="AV271" i="9"/>
  <c r="BK271" i="9" s="1"/>
  <c r="AB271" i="9"/>
  <c r="AU271" i="9"/>
  <c r="BJ271" i="9" s="1"/>
  <c r="AA271" i="9"/>
  <c r="AT271" i="9"/>
  <c r="BI271" i="9" s="1"/>
  <c r="Z271" i="9"/>
  <c r="AS271" i="9"/>
  <c r="AR271" i="9"/>
  <c r="AQ271" i="9"/>
  <c r="AP271" i="9"/>
  <c r="AG339" i="9"/>
  <c r="AF339" i="9"/>
  <c r="AQ339" i="9"/>
  <c r="AP339" i="9"/>
  <c r="AK339" i="9"/>
  <c r="AH339" i="9"/>
  <c r="AE339" i="9"/>
  <c r="AD339" i="9"/>
  <c r="AW339" i="9"/>
  <c r="BL339" i="9" s="1"/>
  <c r="AC339" i="9"/>
  <c r="AU339" i="9"/>
  <c r="BJ339" i="9" s="1"/>
  <c r="AT339" i="9"/>
  <c r="BI339" i="9" s="1"/>
  <c r="AS339" i="9"/>
  <c r="AR339" i="9"/>
  <c r="AB339" i="9"/>
  <c r="AA339" i="9"/>
  <c r="Z339" i="9"/>
  <c r="AV339" i="9"/>
  <c r="BK339" i="9" s="1"/>
  <c r="AQ151" i="9"/>
  <c r="AP151" i="9"/>
  <c r="AK151" i="9"/>
  <c r="AH151" i="9"/>
  <c r="AG151" i="9"/>
  <c r="AF151" i="9"/>
  <c r="AW151" i="9"/>
  <c r="BL151" i="9" s="1"/>
  <c r="AE151" i="9"/>
  <c r="AV151" i="9"/>
  <c r="BK151" i="9" s="1"/>
  <c r="AU151" i="9"/>
  <c r="BJ151" i="9" s="1"/>
  <c r="AT151" i="9"/>
  <c r="AS151" i="9"/>
  <c r="AR151" i="9"/>
  <c r="AD151" i="9"/>
  <c r="AC151" i="9"/>
  <c r="AB151" i="9"/>
  <c r="AA151" i="9"/>
  <c r="Z151" i="9"/>
  <c r="AT293" i="9"/>
  <c r="BI293" i="9" s="1"/>
  <c r="AB293" i="9"/>
  <c r="AS293" i="9"/>
  <c r="AA293" i="9"/>
  <c r="AG293" i="9"/>
  <c r="AF293" i="9"/>
  <c r="AE293" i="9"/>
  <c r="AD293" i="9"/>
  <c r="AW293" i="9"/>
  <c r="BL293" i="9" s="1"/>
  <c r="AC293" i="9"/>
  <c r="AV293" i="9"/>
  <c r="BK293" i="9" s="1"/>
  <c r="AU293" i="9"/>
  <c r="BJ293" i="9" s="1"/>
  <c r="AR293" i="9"/>
  <c r="AQ293" i="9"/>
  <c r="AP293" i="9"/>
  <c r="AK293" i="9"/>
  <c r="AH293" i="9"/>
  <c r="Z293" i="9"/>
  <c r="AT149" i="9"/>
  <c r="BI149" i="9" s="1"/>
  <c r="AB149" i="9"/>
  <c r="AS149" i="9"/>
  <c r="AA149" i="9"/>
  <c r="AR149" i="9"/>
  <c r="Z149" i="9"/>
  <c r="AQ149" i="9"/>
  <c r="AP149" i="9"/>
  <c r="AK149" i="9"/>
  <c r="AH149" i="9"/>
  <c r="AE149" i="9"/>
  <c r="AD149" i="9"/>
  <c r="AC149" i="9"/>
  <c r="AW149" i="9"/>
  <c r="BL149" i="9" s="1"/>
  <c r="AV149" i="9"/>
  <c r="AU149" i="9"/>
  <c r="BJ149" i="9" s="1"/>
  <c r="AG149" i="9"/>
  <c r="AF149" i="9"/>
  <c r="AR284" i="9"/>
  <c r="Z284" i="9"/>
  <c r="AQ284" i="9"/>
  <c r="AK284" i="9"/>
  <c r="AH284" i="9"/>
  <c r="AG284" i="9"/>
  <c r="AS284" i="9"/>
  <c r="AP284" i="9"/>
  <c r="AF284" i="9"/>
  <c r="AE284" i="9"/>
  <c r="AD284" i="9"/>
  <c r="AC284" i="9"/>
  <c r="AB284" i="9"/>
  <c r="AA284" i="9"/>
  <c r="AT284" i="9"/>
  <c r="BI284" i="9" s="1"/>
  <c r="AW284" i="9"/>
  <c r="AV284" i="9"/>
  <c r="BK284" i="9" s="1"/>
  <c r="AU284" i="9"/>
  <c r="BJ284" i="9" s="1"/>
  <c r="AG306" i="9"/>
  <c r="AF306" i="9"/>
  <c r="AP306" i="9"/>
  <c r="AK306" i="9"/>
  <c r="AH306" i="9"/>
  <c r="AE306" i="9"/>
  <c r="AD306" i="9"/>
  <c r="AW306" i="9"/>
  <c r="BL306" i="9" s="1"/>
  <c r="AC306" i="9"/>
  <c r="AV306" i="9"/>
  <c r="BK306" i="9" s="1"/>
  <c r="AB306" i="9"/>
  <c r="AR306" i="9"/>
  <c r="AQ306" i="9"/>
  <c r="AA306" i="9"/>
  <c r="Z306" i="9"/>
  <c r="AU306" i="9"/>
  <c r="BJ306" i="9" s="1"/>
  <c r="AT306" i="9"/>
  <c r="BI306" i="9" s="1"/>
  <c r="AS306" i="9"/>
  <c r="AH295" i="9"/>
  <c r="AG295" i="9"/>
  <c r="AK295" i="9"/>
  <c r="AF295" i="9"/>
  <c r="AE295" i="9"/>
  <c r="AD295" i="9"/>
  <c r="AW295" i="9"/>
  <c r="AC295" i="9"/>
  <c r="AQ295" i="9"/>
  <c r="AP295" i="9"/>
  <c r="AB295" i="9"/>
  <c r="AA295" i="9"/>
  <c r="Z295" i="9"/>
  <c r="AV295" i="9"/>
  <c r="BK295" i="9" s="1"/>
  <c r="AU295" i="9"/>
  <c r="BJ295" i="9" s="1"/>
  <c r="AT295" i="9"/>
  <c r="BI295" i="9" s="1"/>
  <c r="AS295" i="9"/>
  <c r="AR295" i="9"/>
  <c r="AV218" i="9"/>
  <c r="BK218" i="9" s="1"/>
  <c r="AD218" i="9"/>
  <c r="AU218" i="9"/>
  <c r="BJ218" i="9" s="1"/>
  <c r="AC218" i="9"/>
  <c r="AS218" i="9"/>
  <c r="AA218" i="9"/>
  <c r="AF218" i="9"/>
  <c r="AE218" i="9"/>
  <c r="AB218" i="9"/>
  <c r="Z218" i="9"/>
  <c r="AW218" i="9"/>
  <c r="BL218" i="9" s="1"/>
  <c r="AT218" i="9"/>
  <c r="BI218" i="9" s="1"/>
  <c r="AR218" i="9"/>
  <c r="BG218" i="9" s="1"/>
  <c r="AQ218" i="9"/>
  <c r="AP218" i="9"/>
  <c r="AK218" i="9"/>
  <c r="AH218" i="9"/>
  <c r="AG218" i="9"/>
  <c r="AQ181" i="9"/>
  <c r="AK181" i="9"/>
  <c r="AH181" i="9"/>
  <c r="AG181" i="9"/>
  <c r="AR181" i="9"/>
  <c r="AP181" i="9"/>
  <c r="AF181" i="9"/>
  <c r="AE181" i="9"/>
  <c r="AD181" i="9"/>
  <c r="AC181" i="9"/>
  <c r="AB181" i="9"/>
  <c r="AW181" i="9"/>
  <c r="BL181" i="9" s="1"/>
  <c r="AV181" i="9"/>
  <c r="BK181" i="9" s="1"/>
  <c r="AU181" i="9"/>
  <c r="BJ181" i="9" s="1"/>
  <c r="AT181" i="9"/>
  <c r="BI181" i="9" s="1"/>
  <c r="AS181" i="9"/>
  <c r="AA181" i="9"/>
  <c r="Z181" i="9"/>
  <c r="AT337" i="9"/>
  <c r="BI337" i="9" s="1"/>
  <c r="AB337" i="9"/>
  <c r="AS337" i="9"/>
  <c r="AA337" i="9"/>
  <c r="AP337" i="9"/>
  <c r="AK337" i="9"/>
  <c r="AH337" i="9"/>
  <c r="AG337" i="9"/>
  <c r="AF337" i="9"/>
  <c r="AE337" i="9"/>
  <c r="AD337" i="9"/>
  <c r="AW337" i="9"/>
  <c r="BL337" i="9" s="1"/>
  <c r="AV337" i="9"/>
  <c r="BK337" i="9" s="1"/>
  <c r="AU337" i="9"/>
  <c r="BJ337" i="9" s="1"/>
  <c r="AR337" i="9"/>
  <c r="AQ337" i="9"/>
  <c r="AC337" i="9"/>
  <c r="Z337" i="9"/>
  <c r="AR215" i="9"/>
  <c r="AQ215" i="9"/>
  <c r="AK215" i="9"/>
  <c r="AH215" i="9"/>
  <c r="AG215" i="9"/>
  <c r="AF215" i="9"/>
  <c r="AE215" i="9"/>
  <c r="AD215" i="9"/>
  <c r="AW215" i="9"/>
  <c r="BL215" i="9" s="1"/>
  <c r="AC215" i="9"/>
  <c r="AV215" i="9"/>
  <c r="BK215" i="9" s="1"/>
  <c r="AB215" i="9"/>
  <c r="AU215" i="9"/>
  <c r="BJ215" i="9" s="1"/>
  <c r="AT215" i="9"/>
  <c r="BI215" i="9" s="1"/>
  <c r="AS215" i="9"/>
  <c r="AP215" i="9"/>
  <c r="AA215" i="9"/>
  <c r="Z215" i="9"/>
  <c r="AK155" i="9"/>
  <c r="AH155" i="9"/>
  <c r="AG155" i="9"/>
  <c r="AF155" i="9"/>
  <c r="AW155" i="9"/>
  <c r="BL155" i="9" s="1"/>
  <c r="AE155" i="9"/>
  <c r="AV155" i="9"/>
  <c r="BK155" i="9" s="1"/>
  <c r="AD155" i="9"/>
  <c r="AU155" i="9"/>
  <c r="BJ155" i="9" s="1"/>
  <c r="AC155" i="9"/>
  <c r="AT155" i="9"/>
  <c r="BI155" i="9" s="1"/>
  <c r="AS155" i="9"/>
  <c r="AR155" i="9"/>
  <c r="AQ155" i="9"/>
  <c r="AP155" i="9"/>
  <c r="AB155" i="9"/>
  <c r="AA155" i="9"/>
  <c r="Z155" i="9"/>
  <c r="AR268" i="9"/>
  <c r="Z268" i="9"/>
  <c r="AQ268" i="9"/>
  <c r="AW268" i="9"/>
  <c r="BL268" i="9" s="1"/>
  <c r="AC268" i="9"/>
  <c r="AV268" i="9"/>
  <c r="BK268" i="9" s="1"/>
  <c r="AB268" i="9"/>
  <c r="AU268" i="9"/>
  <c r="BJ268" i="9" s="1"/>
  <c r="AA268" i="9"/>
  <c r="AT268" i="9"/>
  <c r="BI268" i="9" s="1"/>
  <c r="AS268" i="9"/>
  <c r="AP268" i="9"/>
  <c r="AK268" i="9"/>
  <c r="AH268" i="9"/>
  <c r="AG268" i="9"/>
  <c r="AF268" i="9"/>
  <c r="AE268" i="9"/>
  <c r="AD268" i="9"/>
  <c r="AV202" i="9"/>
  <c r="BK202" i="9" s="1"/>
  <c r="AD202" i="9"/>
  <c r="AU202" i="9"/>
  <c r="BJ202" i="9" s="1"/>
  <c r="AC202" i="9"/>
  <c r="AT202" i="9"/>
  <c r="BI202" i="9" s="1"/>
  <c r="AB202" i="9"/>
  <c r="AS202" i="9"/>
  <c r="AA202" i="9"/>
  <c r="AR202" i="9"/>
  <c r="Z202" i="9"/>
  <c r="AQ202" i="9"/>
  <c r="AP202" i="9"/>
  <c r="AW202" i="9"/>
  <c r="BL202" i="9" s="1"/>
  <c r="AK202" i="9"/>
  <c r="AH202" i="9"/>
  <c r="AG202" i="9"/>
  <c r="AF202" i="9"/>
  <c r="AE202" i="9"/>
  <c r="H345" i="9"/>
  <c r="AP345" i="9"/>
  <c r="AK345" i="9"/>
  <c r="AR345" i="9"/>
  <c r="AQ345" i="9"/>
  <c r="AH345" i="9"/>
  <c r="AG345" i="9"/>
  <c r="AF345" i="9"/>
  <c r="AE345" i="9"/>
  <c r="AD345" i="9"/>
  <c r="AW345" i="9"/>
  <c r="BL345" i="9" s="1"/>
  <c r="AV345" i="9"/>
  <c r="BK345" i="9" s="1"/>
  <c r="AU345" i="9"/>
  <c r="AT345" i="9"/>
  <c r="BI345" i="9" s="1"/>
  <c r="AS345" i="9"/>
  <c r="AC345" i="9"/>
  <c r="AB345" i="9"/>
  <c r="AA345" i="9"/>
  <c r="Z345" i="9"/>
  <c r="AW142" i="9"/>
  <c r="AE142" i="9"/>
  <c r="AV142" i="9"/>
  <c r="BK142" i="9" s="1"/>
  <c r="AD142" i="9"/>
  <c r="AU142" i="9"/>
  <c r="AC142" i="9"/>
  <c r="AT142" i="9"/>
  <c r="BI142" i="9" s="1"/>
  <c r="AB142" i="9"/>
  <c r="AS142" i="9"/>
  <c r="AA142" i="9"/>
  <c r="AR142" i="9"/>
  <c r="Z142" i="9"/>
  <c r="AQ142" i="9"/>
  <c r="AH142" i="9"/>
  <c r="AG142" i="9"/>
  <c r="AF142" i="9"/>
  <c r="AP142" i="9"/>
  <c r="AK142" i="9"/>
  <c r="AK291" i="9"/>
  <c r="AH291" i="9"/>
  <c r="AF291" i="9"/>
  <c r="AE291" i="9"/>
  <c r="AD291" i="9"/>
  <c r="AW291" i="9"/>
  <c r="BL291" i="9" s="1"/>
  <c r="AV291" i="9"/>
  <c r="BK291" i="9" s="1"/>
  <c r="AU291" i="9"/>
  <c r="BJ291" i="9" s="1"/>
  <c r="AT291" i="9"/>
  <c r="BI291" i="9" s="1"/>
  <c r="AS291" i="9"/>
  <c r="AR291" i="9"/>
  <c r="AQ291" i="9"/>
  <c r="AP291" i="9"/>
  <c r="AG291" i="9"/>
  <c r="AC291" i="9"/>
  <c r="AB291" i="9"/>
  <c r="AA291" i="9"/>
  <c r="Z291" i="9"/>
  <c r="AT222" i="9"/>
  <c r="BI222" i="9" s="1"/>
  <c r="AB222" i="9"/>
  <c r="AS222" i="9"/>
  <c r="AA222" i="9"/>
  <c r="AR222" i="9"/>
  <c r="Z222" i="9"/>
  <c r="AQ222" i="9"/>
  <c r="AC222" i="9"/>
  <c r="AW222" i="9"/>
  <c r="BL222" i="9" s="1"/>
  <c r="AV222" i="9"/>
  <c r="BK222" i="9" s="1"/>
  <c r="AU222" i="9"/>
  <c r="BJ222" i="9" s="1"/>
  <c r="AP222" i="9"/>
  <c r="AK222" i="9"/>
  <c r="AH222" i="9"/>
  <c r="AG222" i="9"/>
  <c r="AF222" i="9"/>
  <c r="AE222" i="9"/>
  <c r="AD222" i="9"/>
  <c r="AS141" i="9"/>
  <c r="AA141" i="9"/>
  <c r="AR141" i="9"/>
  <c r="Z141" i="9"/>
  <c r="AQ141" i="9"/>
  <c r="AP141" i="9"/>
  <c r="AK141" i="9"/>
  <c r="AH141" i="9"/>
  <c r="AG141" i="9"/>
  <c r="AB141" i="9"/>
  <c r="AW141" i="9"/>
  <c r="BL141" i="9" s="1"/>
  <c r="AV141" i="9"/>
  <c r="BK141" i="9" s="1"/>
  <c r="AU141" i="9"/>
  <c r="BJ141" i="9" s="1"/>
  <c r="AT141" i="9"/>
  <c r="BI141" i="9" s="1"/>
  <c r="AF141" i="9"/>
  <c r="AE141" i="9"/>
  <c r="AD141" i="9"/>
  <c r="AC141" i="9"/>
  <c r="AK164" i="9"/>
  <c r="AG164" i="9"/>
  <c r="AF164" i="9"/>
  <c r="AW164" i="9"/>
  <c r="AE164" i="9"/>
  <c r="AP164" i="9"/>
  <c r="AH164" i="9"/>
  <c r="AD164" i="9"/>
  <c r="AC164" i="9"/>
  <c r="AB164" i="9"/>
  <c r="AA164" i="9"/>
  <c r="AV164" i="9"/>
  <c r="BK164" i="9" s="1"/>
  <c r="Z164" i="9"/>
  <c r="AU164" i="9"/>
  <c r="BJ164" i="9" s="1"/>
  <c r="AT164" i="9"/>
  <c r="BI164" i="9" s="1"/>
  <c r="AS164" i="9"/>
  <c r="AR164" i="9"/>
  <c r="AQ164" i="9"/>
  <c r="AG185" i="9"/>
  <c r="AW185" i="9"/>
  <c r="AF185" i="9"/>
  <c r="AV185" i="9"/>
  <c r="BK185" i="9" s="1"/>
  <c r="AE185" i="9"/>
  <c r="AS185" i="9"/>
  <c r="AR185" i="9"/>
  <c r="AQ185" i="9"/>
  <c r="AP185" i="9"/>
  <c r="AK185" i="9"/>
  <c r="AH185" i="9"/>
  <c r="AD185" i="9"/>
  <c r="AU185" i="9"/>
  <c r="BJ185" i="9" s="1"/>
  <c r="AT185" i="9"/>
  <c r="BI185" i="9" s="1"/>
  <c r="AC185" i="9"/>
  <c r="AB185" i="9"/>
  <c r="AA185" i="9"/>
  <c r="Z185" i="9"/>
  <c r="AV332" i="9"/>
  <c r="AD332" i="9"/>
  <c r="AU332" i="9"/>
  <c r="BJ332" i="9" s="1"/>
  <c r="AC332" i="9"/>
  <c r="AF332" i="9"/>
  <c r="AE332" i="9"/>
  <c r="AB332" i="9"/>
  <c r="AW332" i="9"/>
  <c r="BL332" i="9" s="1"/>
  <c r="AA332" i="9"/>
  <c r="AT332" i="9"/>
  <c r="BI332" i="9" s="1"/>
  <c r="Z332" i="9"/>
  <c r="AS332" i="9"/>
  <c r="AR332" i="9"/>
  <c r="AQ332" i="9"/>
  <c r="AP332" i="9"/>
  <c r="AK332" i="9"/>
  <c r="AH332" i="9"/>
  <c r="AG332" i="9"/>
  <c r="AS269" i="9"/>
  <c r="AB269" i="9"/>
  <c r="AR269" i="9"/>
  <c r="AA269" i="9"/>
  <c r="AH269" i="9"/>
  <c r="AG269" i="9"/>
  <c r="AF269" i="9"/>
  <c r="AE269" i="9"/>
  <c r="AW269" i="9"/>
  <c r="BL269" i="9" s="1"/>
  <c r="AD269" i="9"/>
  <c r="AV269" i="9"/>
  <c r="BK269" i="9" s="1"/>
  <c r="AC269" i="9"/>
  <c r="AU269" i="9"/>
  <c r="BJ269" i="9" s="1"/>
  <c r="Z269" i="9"/>
  <c r="AT269" i="9"/>
  <c r="BI269" i="9" s="1"/>
  <c r="AQ269" i="9"/>
  <c r="AP269" i="9"/>
  <c r="AK269" i="9"/>
  <c r="AR216" i="9"/>
  <c r="Z216" i="9"/>
  <c r="AQ216" i="9"/>
  <c r="AK216" i="9"/>
  <c r="AW216" i="9"/>
  <c r="BL216" i="9" s="1"/>
  <c r="AB216" i="9"/>
  <c r="AV216" i="9"/>
  <c r="AA216" i="9"/>
  <c r="AU216" i="9"/>
  <c r="BJ216" i="9" s="1"/>
  <c r="AT216" i="9"/>
  <c r="BI216" i="9" s="1"/>
  <c r="AS216" i="9"/>
  <c r="AP216" i="9"/>
  <c r="AH216" i="9"/>
  <c r="AG216" i="9"/>
  <c r="AF216" i="9"/>
  <c r="AE216" i="9"/>
  <c r="AD216" i="9"/>
  <c r="AC216" i="9"/>
  <c r="H344" i="9"/>
  <c r="AH344" i="9"/>
  <c r="AG344" i="9"/>
  <c r="AD344" i="9"/>
  <c r="AW344" i="9"/>
  <c r="BL344" i="9" s="1"/>
  <c r="AC344" i="9"/>
  <c r="AV344" i="9"/>
  <c r="BK344" i="9" s="1"/>
  <c r="AB344" i="9"/>
  <c r="AU344" i="9"/>
  <c r="BJ344" i="9" s="1"/>
  <c r="AA344" i="9"/>
  <c r="AT344" i="9"/>
  <c r="BI344" i="9" s="1"/>
  <c r="Z344" i="9"/>
  <c r="AS344" i="9"/>
  <c r="AR344" i="9"/>
  <c r="AQ344" i="9"/>
  <c r="AP344" i="9"/>
  <c r="AK344" i="9"/>
  <c r="AF344" i="9"/>
  <c r="AE344" i="9"/>
  <c r="AS250" i="9"/>
  <c r="AB250" i="9"/>
  <c r="AR250" i="9"/>
  <c r="AA250" i="9"/>
  <c r="AP250" i="9"/>
  <c r="AK250" i="9"/>
  <c r="AH250" i="9"/>
  <c r="AG250" i="9"/>
  <c r="AF250" i="9"/>
  <c r="AC250" i="9"/>
  <c r="Z250" i="9"/>
  <c r="AW250" i="9"/>
  <c r="BL250" i="9" s="1"/>
  <c r="AV250" i="9"/>
  <c r="BK250" i="9" s="1"/>
  <c r="AU250" i="9"/>
  <c r="BJ250" i="9" s="1"/>
  <c r="AT250" i="9"/>
  <c r="BI250" i="9" s="1"/>
  <c r="AQ250" i="9"/>
  <c r="AE250" i="9"/>
  <c r="AD250" i="9"/>
  <c r="AS223" i="9"/>
  <c r="AA223" i="9"/>
  <c r="AR223" i="9"/>
  <c r="Z223" i="9"/>
  <c r="AQ223" i="9"/>
  <c r="AP223" i="9"/>
  <c r="AT223" i="9"/>
  <c r="BI223" i="9" s="1"/>
  <c r="AK223" i="9"/>
  <c r="AH223" i="9"/>
  <c r="AG223" i="9"/>
  <c r="AF223" i="9"/>
  <c r="AE223" i="9"/>
  <c r="AD223" i="9"/>
  <c r="AC223" i="9"/>
  <c r="AB223" i="9"/>
  <c r="AW223" i="9"/>
  <c r="BL223" i="9" s="1"/>
  <c r="AV223" i="9"/>
  <c r="BK223" i="9" s="1"/>
  <c r="AU223" i="9"/>
  <c r="BJ223" i="9" s="1"/>
  <c r="AS138" i="9"/>
  <c r="AA138" i="9"/>
  <c r="AR138" i="9"/>
  <c r="Z138" i="9"/>
  <c r="AQ138" i="9"/>
  <c r="AP138" i="9"/>
  <c r="AK138" i="9"/>
  <c r="AH138" i="9"/>
  <c r="AG138" i="9"/>
  <c r="AC138" i="9"/>
  <c r="AB138" i="9"/>
  <c r="AW138" i="9"/>
  <c r="BL138" i="9" s="1"/>
  <c r="AV138" i="9"/>
  <c r="AU138" i="9"/>
  <c r="BJ138" i="9" s="1"/>
  <c r="AT138" i="9"/>
  <c r="BI138" i="9" s="1"/>
  <c r="AF138" i="9"/>
  <c r="AE138" i="9"/>
  <c r="AD138" i="9"/>
  <c r="AW298" i="9"/>
  <c r="BL298" i="9" s="1"/>
  <c r="AE298" i="9"/>
  <c r="AV298" i="9"/>
  <c r="BK298" i="9" s="1"/>
  <c r="AD298" i="9"/>
  <c r="AB298" i="9"/>
  <c r="AU298" i="9"/>
  <c r="BJ298" i="9" s="1"/>
  <c r="AA298" i="9"/>
  <c r="AT298" i="9"/>
  <c r="Z298" i="9"/>
  <c r="AS298" i="9"/>
  <c r="AR298" i="9"/>
  <c r="AQ298" i="9"/>
  <c r="AP298" i="9"/>
  <c r="AF298" i="9"/>
  <c r="AC298" i="9"/>
  <c r="AK298" i="9"/>
  <c r="AH298" i="9"/>
  <c r="AG298" i="9"/>
  <c r="AW276" i="9"/>
  <c r="BL276" i="9" s="1"/>
  <c r="AE276" i="9"/>
  <c r="AV276" i="9"/>
  <c r="BK276" i="9" s="1"/>
  <c r="AD276" i="9"/>
  <c r="AT276" i="9"/>
  <c r="BI276" i="9" s="1"/>
  <c r="Z276" i="9"/>
  <c r="AS276" i="9"/>
  <c r="AR276" i="9"/>
  <c r="AQ276" i="9"/>
  <c r="AP276" i="9"/>
  <c r="AK276" i="9"/>
  <c r="AH276" i="9"/>
  <c r="AG276" i="9"/>
  <c r="AU276" i="9"/>
  <c r="BJ276" i="9" s="1"/>
  <c r="AF276" i="9"/>
  <c r="AC276" i="9"/>
  <c r="AB276" i="9"/>
  <c r="AA276" i="9"/>
  <c r="AV167" i="9"/>
  <c r="BK167" i="9" s="1"/>
  <c r="AE167" i="9"/>
  <c r="AT167" i="9"/>
  <c r="BI167" i="9" s="1"/>
  <c r="AC167" i="9"/>
  <c r="AS167" i="9"/>
  <c r="AB167" i="9"/>
  <c r="AR167" i="9"/>
  <c r="AA167" i="9"/>
  <c r="AW167" i="9"/>
  <c r="BL167" i="9" s="1"/>
  <c r="AU167" i="9"/>
  <c r="BJ167" i="9" s="1"/>
  <c r="AQ167" i="9"/>
  <c r="AP167" i="9"/>
  <c r="AK167" i="9"/>
  <c r="AH167" i="9"/>
  <c r="AG167" i="9"/>
  <c r="AF167" i="9"/>
  <c r="AD167" i="9"/>
  <c r="Z167" i="9"/>
  <c r="AT166" i="9"/>
  <c r="BI166" i="9" s="1"/>
  <c r="AB166" i="9"/>
  <c r="AR166" i="9"/>
  <c r="Z166" i="9"/>
  <c r="AQ166" i="9"/>
  <c r="AP166" i="9"/>
  <c r="AC166" i="9"/>
  <c r="AA166" i="9"/>
  <c r="AW166" i="9"/>
  <c r="BL166" i="9" s="1"/>
  <c r="AV166" i="9"/>
  <c r="BK166" i="9" s="1"/>
  <c r="AU166" i="9"/>
  <c r="BJ166" i="9" s="1"/>
  <c r="AS166" i="9"/>
  <c r="AK166" i="9"/>
  <c r="AH166" i="9"/>
  <c r="AG166" i="9"/>
  <c r="AF166" i="9"/>
  <c r="AE166" i="9"/>
  <c r="AD166" i="9"/>
  <c r="AS262" i="9"/>
  <c r="AB262" i="9"/>
  <c r="AR262" i="9"/>
  <c r="AA262" i="9"/>
  <c r="AG262" i="9"/>
  <c r="AF262" i="9"/>
  <c r="AE262" i="9"/>
  <c r="AW262" i="9"/>
  <c r="BL262" i="9" s="1"/>
  <c r="AD262" i="9"/>
  <c r="AV262" i="9"/>
  <c r="BK262" i="9" s="1"/>
  <c r="AC262" i="9"/>
  <c r="AU262" i="9"/>
  <c r="BJ262" i="9" s="1"/>
  <c r="Z262" i="9"/>
  <c r="AT262" i="9"/>
  <c r="BI262" i="9" s="1"/>
  <c r="AH262" i="9"/>
  <c r="AQ262" i="9"/>
  <c r="AP262" i="9"/>
  <c r="AK262" i="9"/>
  <c r="AF294" i="9"/>
  <c r="AW294" i="9"/>
  <c r="BL294" i="9" s="1"/>
  <c r="AE294" i="9"/>
  <c r="AU294" i="9"/>
  <c r="BJ294" i="9" s="1"/>
  <c r="AA294" i="9"/>
  <c r="AT294" i="9"/>
  <c r="BI294" i="9" s="1"/>
  <c r="Z294" i="9"/>
  <c r="AS294" i="9"/>
  <c r="AR294" i="9"/>
  <c r="AQ294" i="9"/>
  <c r="AG294" i="9"/>
  <c r="AD294" i="9"/>
  <c r="AC294" i="9"/>
  <c r="AB294" i="9"/>
  <c r="AV294" i="9"/>
  <c r="BK294" i="9" s="1"/>
  <c r="AP294" i="9"/>
  <c r="AK294" i="9"/>
  <c r="AH294" i="9"/>
  <c r="AH318" i="9"/>
  <c r="AG318" i="9"/>
  <c r="AF318" i="9"/>
  <c r="AK318" i="9"/>
  <c r="AE318" i="9"/>
  <c r="AD318" i="9"/>
  <c r="AC318" i="9"/>
  <c r="AW318" i="9"/>
  <c r="BL318" i="9" s="1"/>
  <c r="AB318" i="9"/>
  <c r="AV318" i="9"/>
  <c r="BK318" i="9" s="1"/>
  <c r="AA318" i="9"/>
  <c r="AU318" i="9"/>
  <c r="BJ318" i="9" s="1"/>
  <c r="Z318" i="9"/>
  <c r="AP318" i="9"/>
  <c r="AT318" i="9"/>
  <c r="BI318" i="9" s="1"/>
  <c r="AS318" i="9"/>
  <c r="AR318" i="9"/>
  <c r="AQ318" i="9"/>
  <c r="AV160" i="9"/>
  <c r="BK160" i="9" s="1"/>
  <c r="AD160" i="9"/>
  <c r="AU160" i="9"/>
  <c r="BJ160" i="9" s="1"/>
  <c r="AC160" i="9"/>
  <c r="AT160" i="9"/>
  <c r="BI160" i="9" s="1"/>
  <c r="AB160" i="9"/>
  <c r="AS160" i="9"/>
  <c r="AA160" i="9"/>
  <c r="AR160" i="9"/>
  <c r="Z160" i="9"/>
  <c r="AQ160" i="9"/>
  <c r="AP160" i="9"/>
  <c r="AH160" i="9"/>
  <c r="AG160" i="9"/>
  <c r="AF160" i="9"/>
  <c r="AE160" i="9"/>
  <c r="AW160" i="9"/>
  <c r="BL160" i="9" s="1"/>
  <c r="AK160" i="9"/>
  <c r="AR231" i="9"/>
  <c r="Z231" i="9"/>
  <c r="AQ231" i="9"/>
  <c r="BF231" i="9" s="1"/>
  <c r="AP231" i="9"/>
  <c r="AK231" i="9"/>
  <c r="AE231" i="9"/>
  <c r="AD231" i="9"/>
  <c r="AC231" i="9"/>
  <c r="AB231" i="9"/>
  <c r="AW231" i="9"/>
  <c r="BL231" i="9" s="1"/>
  <c r="AA231" i="9"/>
  <c r="AV231" i="9"/>
  <c r="BK231" i="9" s="1"/>
  <c r="AU231" i="9"/>
  <c r="BJ231" i="9" s="1"/>
  <c r="AT231" i="9"/>
  <c r="BI231" i="9" s="1"/>
  <c r="AS231" i="9"/>
  <c r="AH231" i="9"/>
  <c r="AG231" i="9"/>
  <c r="AF231" i="9"/>
  <c r="AV213" i="9"/>
  <c r="BK213" i="9" s="1"/>
  <c r="AD213" i="9"/>
  <c r="AR213" i="9"/>
  <c r="AQ213" i="9"/>
  <c r="AP213" i="9"/>
  <c r="AK213" i="9"/>
  <c r="AH213" i="9"/>
  <c r="AG213" i="9"/>
  <c r="AF213" i="9"/>
  <c r="AE213" i="9"/>
  <c r="AW213" i="9"/>
  <c r="BL213" i="9" s="1"/>
  <c r="AU213" i="9"/>
  <c r="BJ213" i="9" s="1"/>
  <c r="AT213" i="9"/>
  <c r="BI213" i="9" s="1"/>
  <c r="AS213" i="9"/>
  <c r="AC213" i="9"/>
  <c r="AB213" i="9"/>
  <c r="AA213" i="9"/>
  <c r="Z213" i="9"/>
  <c r="AU205" i="9"/>
  <c r="BJ205" i="9" s="1"/>
  <c r="AC205" i="9"/>
  <c r="AT205" i="9"/>
  <c r="BI205" i="9" s="1"/>
  <c r="AB205" i="9"/>
  <c r="AS205" i="9"/>
  <c r="AA205" i="9"/>
  <c r="AR205" i="9"/>
  <c r="Z205" i="9"/>
  <c r="AQ205" i="9"/>
  <c r="AP205" i="9"/>
  <c r="AK205" i="9"/>
  <c r="AW205" i="9"/>
  <c r="BL205" i="9" s="1"/>
  <c r="AV205" i="9"/>
  <c r="BK205" i="9" s="1"/>
  <c r="AH205" i="9"/>
  <c r="AG205" i="9"/>
  <c r="AF205" i="9"/>
  <c r="AE205" i="9"/>
  <c r="AD205" i="9"/>
  <c r="AU338" i="9"/>
  <c r="BJ338" i="9" s="1"/>
  <c r="AC338" i="9"/>
  <c r="AT338" i="9"/>
  <c r="AB338" i="9"/>
  <c r="AW338" i="9"/>
  <c r="BL338" i="9" s="1"/>
  <c r="AA338" i="9"/>
  <c r="AV338" i="9"/>
  <c r="Z338" i="9"/>
  <c r="AS338" i="9"/>
  <c r="AR338" i="9"/>
  <c r="AQ338" i="9"/>
  <c r="AP338" i="9"/>
  <c r="AK338" i="9"/>
  <c r="AE338" i="9"/>
  <c r="AD338" i="9"/>
  <c r="AH338" i="9"/>
  <c r="AG338" i="9"/>
  <c r="AF338" i="9"/>
  <c r="AP209" i="9"/>
  <c r="AK209" i="9"/>
  <c r="AH209" i="9"/>
  <c r="AG209" i="9"/>
  <c r="AF209" i="9"/>
  <c r="AW209" i="9"/>
  <c r="AE209" i="9"/>
  <c r="AV209" i="9"/>
  <c r="BK209" i="9" s="1"/>
  <c r="AD209" i="9"/>
  <c r="AT209" i="9"/>
  <c r="BI209" i="9" s="1"/>
  <c r="AS209" i="9"/>
  <c r="AR209" i="9"/>
  <c r="AQ209" i="9"/>
  <c r="AC209" i="9"/>
  <c r="AB209" i="9"/>
  <c r="AA209" i="9"/>
  <c r="AU209" i="9"/>
  <c r="BJ209" i="9" s="1"/>
  <c r="Z209" i="9"/>
  <c r="AR127" i="9"/>
  <c r="Z127" i="9"/>
  <c r="AQ127" i="9"/>
  <c r="AP127" i="9"/>
  <c r="AK127" i="9"/>
  <c r="AH127" i="9"/>
  <c r="AG127" i="9"/>
  <c r="AF127" i="9"/>
  <c r="AA127" i="9"/>
  <c r="AW127" i="9"/>
  <c r="BL127" i="9" s="1"/>
  <c r="AV127" i="9"/>
  <c r="BK127" i="9" s="1"/>
  <c r="AU127" i="9"/>
  <c r="BJ127" i="9" s="1"/>
  <c r="AT127" i="9"/>
  <c r="BI127" i="9" s="1"/>
  <c r="AS127" i="9"/>
  <c r="AE127" i="9"/>
  <c r="AD127" i="9"/>
  <c r="AC127" i="9"/>
  <c r="AB127" i="9"/>
  <c r="AR228" i="9"/>
  <c r="Z228" i="9"/>
  <c r="AQ228" i="9"/>
  <c r="AP228" i="9"/>
  <c r="AK228" i="9"/>
  <c r="AS228" i="9"/>
  <c r="AH228" i="9"/>
  <c r="AG228" i="9"/>
  <c r="AF228" i="9"/>
  <c r="AE228" i="9"/>
  <c r="AD228" i="9"/>
  <c r="AC228" i="9"/>
  <c r="AB228" i="9"/>
  <c r="AA228" i="9"/>
  <c r="AW228" i="9"/>
  <c r="BL228" i="9" s="1"/>
  <c r="AV228" i="9"/>
  <c r="BK228" i="9" s="1"/>
  <c r="AU228" i="9"/>
  <c r="BJ228" i="9" s="1"/>
  <c r="AT228" i="9"/>
  <c r="BI228" i="9" s="1"/>
  <c r="AW313" i="9"/>
  <c r="AE313" i="9"/>
  <c r="AV313" i="9"/>
  <c r="BK313" i="9" s="1"/>
  <c r="AD313" i="9"/>
  <c r="AH313" i="9"/>
  <c r="AG313" i="9"/>
  <c r="AF313" i="9"/>
  <c r="AC313" i="9"/>
  <c r="AB313" i="9"/>
  <c r="AU313" i="9"/>
  <c r="BJ313" i="9" s="1"/>
  <c r="AA313" i="9"/>
  <c r="AT313" i="9"/>
  <c r="BI313" i="9" s="1"/>
  <c r="Z313" i="9"/>
  <c r="AS313" i="9"/>
  <c r="AR313" i="9"/>
  <c r="BG313" i="9" s="1"/>
  <c r="AQ313" i="9"/>
  <c r="AP313" i="9"/>
  <c r="AK313" i="9"/>
  <c r="AP335" i="9"/>
  <c r="AK335" i="9"/>
  <c r="AR335" i="9"/>
  <c r="AQ335" i="9"/>
  <c r="AH335" i="9"/>
  <c r="AG335" i="9"/>
  <c r="AF335" i="9"/>
  <c r="AE335" i="9"/>
  <c r="AD335" i="9"/>
  <c r="AA335" i="9"/>
  <c r="Z335" i="9"/>
  <c r="AW335" i="9"/>
  <c r="BL335" i="9" s="1"/>
  <c r="AV335" i="9"/>
  <c r="BK335" i="9" s="1"/>
  <c r="AU335" i="9"/>
  <c r="BJ335" i="9" s="1"/>
  <c r="AT335" i="9"/>
  <c r="BI335" i="9" s="1"/>
  <c r="AS335" i="9"/>
  <c r="AC335" i="9"/>
  <c r="AB335" i="9"/>
  <c r="AR221" i="9"/>
  <c r="AA221" i="9"/>
  <c r="AQ221" i="9"/>
  <c r="Z221" i="9"/>
  <c r="AP221" i="9"/>
  <c r="AK221" i="9"/>
  <c r="AF221" i="9"/>
  <c r="AE221" i="9"/>
  <c r="AD221" i="9"/>
  <c r="AC221" i="9"/>
  <c r="AW221" i="9"/>
  <c r="BL221" i="9" s="1"/>
  <c r="AB221" i="9"/>
  <c r="AV221" i="9"/>
  <c r="BK221" i="9" s="1"/>
  <c r="AU221" i="9"/>
  <c r="BJ221" i="9" s="1"/>
  <c r="AT221" i="9"/>
  <c r="BI221" i="9" s="1"/>
  <c r="AH221" i="9"/>
  <c r="AG221" i="9"/>
  <c r="AS221" i="9"/>
  <c r="AG264" i="9"/>
  <c r="AF264" i="9"/>
  <c r="AH264" i="9"/>
  <c r="AE264" i="9"/>
  <c r="AD264" i="9"/>
  <c r="AW264" i="9"/>
  <c r="BL264" i="9" s="1"/>
  <c r="AC264" i="9"/>
  <c r="AV264" i="9"/>
  <c r="BK264" i="9" s="1"/>
  <c r="AB264" i="9"/>
  <c r="AU264" i="9"/>
  <c r="BJ264" i="9" s="1"/>
  <c r="AA264" i="9"/>
  <c r="AT264" i="9"/>
  <c r="BI264" i="9" s="1"/>
  <c r="Z264" i="9"/>
  <c r="AS264" i="9"/>
  <c r="AR264" i="9"/>
  <c r="AQ264" i="9"/>
  <c r="AP264" i="9"/>
  <c r="AK264" i="9"/>
  <c r="AS134" i="9"/>
  <c r="AA134" i="9"/>
  <c r="AR134" i="9"/>
  <c r="Z134" i="9"/>
  <c r="AQ134" i="9"/>
  <c r="AP134" i="9"/>
  <c r="AK134" i="9"/>
  <c r="AH134" i="9"/>
  <c r="AG134" i="9"/>
  <c r="AB134" i="9"/>
  <c r="AW134" i="9"/>
  <c r="BL134" i="9" s="1"/>
  <c r="AV134" i="9"/>
  <c r="BK134" i="9" s="1"/>
  <c r="AU134" i="9"/>
  <c r="BJ134" i="9" s="1"/>
  <c r="AT134" i="9"/>
  <c r="BI134" i="9" s="1"/>
  <c r="AF134" i="9"/>
  <c r="AC134" i="9"/>
  <c r="AE134" i="9"/>
  <c r="AD134" i="9"/>
  <c r="AH281" i="9"/>
  <c r="AG281" i="9"/>
  <c r="AF281" i="9"/>
  <c r="AD281" i="9"/>
  <c r="AC281" i="9"/>
  <c r="AW281" i="9"/>
  <c r="BL281" i="9" s="1"/>
  <c r="AB281" i="9"/>
  <c r="AV281" i="9"/>
  <c r="AA281" i="9"/>
  <c r="AU281" i="9"/>
  <c r="BJ281" i="9" s="1"/>
  <c r="Z281" i="9"/>
  <c r="AT281" i="9"/>
  <c r="BI281" i="9" s="1"/>
  <c r="AS281" i="9"/>
  <c r="AR281" i="9"/>
  <c r="AQ281" i="9"/>
  <c r="AP281" i="9"/>
  <c r="AK281" i="9"/>
  <c r="AE281" i="9"/>
  <c r="AV317" i="9"/>
  <c r="BK317" i="9" s="1"/>
  <c r="AE317" i="9"/>
  <c r="AU317" i="9"/>
  <c r="BJ317" i="9" s="1"/>
  <c r="AD317" i="9"/>
  <c r="AT317" i="9"/>
  <c r="BI317" i="9" s="1"/>
  <c r="AC317" i="9"/>
  <c r="AQ317" i="9"/>
  <c r="AP317" i="9"/>
  <c r="AK317" i="9"/>
  <c r="AH317" i="9"/>
  <c r="AG317" i="9"/>
  <c r="AF317" i="9"/>
  <c r="AW317" i="9"/>
  <c r="BL317" i="9" s="1"/>
  <c r="AS317" i="9"/>
  <c r="AR317" i="9"/>
  <c r="AB317" i="9"/>
  <c r="AA317" i="9"/>
  <c r="Z317" i="9"/>
  <c r="AG224" i="9"/>
  <c r="AF224" i="9"/>
  <c r="AW224" i="9"/>
  <c r="BL224" i="9" s="1"/>
  <c r="AE224" i="9"/>
  <c r="AV224" i="9"/>
  <c r="BK224" i="9" s="1"/>
  <c r="AD224" i="9"/>
  <c r="AR224" i="9"/>
  <c r="AQ224" i="9"/>
  <c r="AP224" i="9"/>
  <c r="AK224" i="9"/>
  <c r="AH224" i="9"/>
  <c r="AC224" i="9"/>
  <c r="AB224" i="9"/>
  <c r="AA224" i="9"/>
  <c r="AU224" i="9"/>
  <c r="BJ224" i="9" s="1"/>
  <c r="AT224" i="9"/>
  <c r="BI224" i="9" s="1"/>
  <c r="AS224" i="9"/>
  <c r="Z224" i="9"/>
  <c r="AS256" i="9"/>
  <c r="AA256" i="9"/>
  <c r="AR256" i="9"/>
  <c r="Z256" i="9"/>
  <c r="AH256" i="9"/>
  <c r="AG256" i="9"/>
  <c r="AF256" i="9"/>
  <c r="AE256" i="9"/>
  <c r="AD256" i="9"/>
  <c r="AW256" i="9"/>
  <c r="BL256" i="9" s="1"/>
  <c r="AC256" i="9"/>
  <c r="AT256" i="9"/>
  <c r="BI256" i="9" s="1"/>
  <c r="AQ256" i="9"/>
  <c r="AP256" i="9"/>
  <c r="AK256" i="9"/>
  <c r="AB256" i="9"/>
  <c r="AV256" i="9"/>
  <c r="AU256" i="9"/>
  <c r="BJ256" i="9" s="1"/>
  <c r="AP220" i="9"/>
  <c r="AK220" i="9"/>
  <c r="AG220" i="9"/>
  <c r="AR220" i="9"/>
  <c r="AQ220" i="9"/>
  <c r="AH220" i="9"/>
  <c r="AF220" i="9"/>
  <c r="AE220" i="9"/>
  <c r="AD220" i="9"/>
  <c r="AC220" i="9"/>
  <c r="AW220" i="9"/>
  <c r="BL220" i="9" s="1"/>
  <c r="AB220" i="9"/>
  <c r="AV220" i="9"/>
  <c r="BK220" i="9" s="1"/>
  <c r="AU220" i="9"/>
  <c r="BJ220" i="9" s="1"/>
  <c r="AT220" i="9"/>
  <c r="BI220" i="9" s="1"/>
  <c r="AS220" i="9"/>
  <c r="AA220" i="9"/>
  <c r="Z220" i="9"/>
  <c r="AS331" i="9"/>
  <c r="AA331" i="9"/>
  <c r="AR331" i="9"/>
  <c r="Z331" i="9"/>
  <c r="AQ331" i="9"/>
  <c r="AP331" i="9"/>
  <c r="AK331" i="9"/>
  <c r="AH331" i="9"/>
  <c r="AG331" i="9"/>
  <c r="AU331" i="9"/>
  <c r="AT331" i="9"/>
  <c r="BI331" i="9" s="1"/>
  <c r="AF331" i="9"/>
  <c r="AE331" i="9"/>
  <c r="AD331" i="9"/>
  <c r="AC331" i="9"/>
  <c r="AB331" i="9"/>
  <c r="AW331" i="9"/>
  <c r="AV331" i="9"/>
  <c r="BK331" i="9" s="1"/>
  <c r="AP254" i="9"/>
  <c r="AK254" i="9"/>
  <c r="AQ254" i="9"/>
  <c r="AH254" i="9"/>
  <c r="AG254" i="9"/>
  <c r="AF254" i="9"/>
  <c r="AE254" i="9"/>
  <c r="AD254" i="9"/>
  <c r="AA254" i="9"/>
  <c r="Z254" i="9"/>
  <c r="AW254" i="9"/>
  <c r="BL254" i="9" s="1"/>
  <c r="AV254" i="9"/>
  <c r="BK254" i="9" s="1"/>
  <c r="AU254" i="9"/>
  <c r="BJ254" i="9" s="1"/>
  <c r="AT254" i="9"/>
  <c r="BI254" i="9" s="1"/>
  <c r="AS254" i="9"/>
  <c r="AR254" i="9"/>
  <c r="AC254" i="9"/>
  <c r="AB254" i="9"/>
  <c r="AW263" i="9"/>
  <c r="BL263" i="9" s="1"/>
  <c r="AE263" i="9"/>
  <c r="AV263" i="9"/>
  <c r="BK263" i="9" s="1"/>
  <c r="AD263" i="9"/>
  <c r="AT263" i="9"/>
  <c r="BI263" i="9" s="1"/>
  <c r="Z263" i="9"/>
  <c r="AS263" i="9"/>
  <c r="AR263" i="9"/>
  <c r="AQ263" i="9"/>
  <c r="AP263" i="9"/>
  <c r="AK263" i="9"/>
  <c r="AH263" i="9"/>
  <c r="AU263" i="9"/>
  <c r="AG263" i="9"/>
  <c r="AF263" i="9"/>
  <c r="AC263" i="9"/>
  <c r="AB263" i="9"/>
  <c r="AA263" i="9"/>
  <c r="AP189" i="9"/>
  <c r="AH189" i="9"/>
  <c r="AG189" i="9"/>
  <c r="AF189" i="9"/>
  <c r="AC189" i="9"/>
  <c r="AB189" i="9"/>
  <c r="AW189" i="9"/>
  <c r="BL189" i="9" s="1"/>
  <c r="AA189" i="9"/>
  <c r="AV189" i="9"/>
  <c r="BK189" i="9" s="1"/>
  <c r="Z189" i="9"/>
  <c r="AU189" i="9"/>
  <c r="BJ189" i="9" s="1"/>
  <c r="AT189" i="9"/>
  <c r="BI189" i="9" s="1"/>
  <c r="AS189" i="9"/>
  <c r="AR189" i="9"/>
  <c r="AQ189" i="9"/>
  <c r="AK189" i="9"/>
  <c r="AE189" i="9"/>
  <c r="AD189" i="9"/>
  <c r="AG234" i="9"/>
  <c r="AF234" i="9"/>
  <c r="AW234" i="9"/>
  <c r="BL234" i="9" s="1"/>
  <c r="AE234" i="9"/>
  <c r="AV234" i="9"/>
  <c r="BK234" i="9" s="1"/>
  <c r="AD234" i="9"/>
  <c r="AR234" i="9"/>
  <c r="AQ234" i="9"/>
  <c r="AP234" i="9"/>
  <c r="AK234" i="9"/>
  <c r="AH234" i="9"/>
  <c r="AC234" i="9"/>
  <c r="AB234" i="9"/>
  <c r="AA234" i="9"/>
  <c r="AU234" i="9"/>
  <c r="BJ234" i="9" s="1"/>
  <c r="AT234" i="9"/>
  <c r="BI234" i="9" s="1"/>
  <c r="AS234" i="9"/>
  <c r="Z234" i="9"/>
  <c r="AG168" i="9"/>
  <c r="AW168" i="9"/>
  <c r="BL168" i="9" s="1"/>
  <c r="AE168" i="9"/>
  <c r="AV168" i="9"/>
  <c r="BK168" i="9" s="1"/>
  <c r="AD168" i="9"/>
  <c r="AU168" i="9"/>
  <c r="BJ168" i="9" s="1"/>
  <c r="AC168" i="9"/>
  <c r="AR168" i="9"/>
  <c r="AQ168" i="9"/>
  <c r="AP168" i="9"/>
  <c r="AK168" i="9"/>
  <c r="AH168" i="9"/>
  <c r="AF168" i="9"/>
  <c r="AB168" i="9"/>
  <c r="AT168" i="9"/>
  <c r="BI168" i="9" s="1"/>
  <c r="AS168" i="9"/>
  <c r="AA168" i="9"/>
  <c r="Z168" i="9"/>
  <c r="AF244" i="9"/>
  <c r="AW244" i="9"/>
  <c r="BL244" i="9" s="1"/>
  <c r="AE244" i="9"/>
  <c r="AV244" i="9"/>
  <c r="AD244" i="9"/>
  <c r="AU244" i="9"/>
  <c r="BJ244" i="9" s="1"/>
  <c r="AC244" i="9"/>
  <c r="AT244" i="9"/>
  <c r="BI244" i="9" s="1"/>
  <c r="AB244" i="9"/>
  <c r="AS244" i="9"/>
  <c r="AA244" i="9"/>
  <c r="AR244" i="9"/>
  <c r="AQ244" i="9"/>
  <c r="AP244" i="9"/>
  <c r="AK244" i="9"/>
  <c r="AH244" i="9"/>
  <c r="AG244" i="9"/>
  <c r="Z244" i="9"/>
  <c r="AF283" i="9"/>
  <c r="AW283" i="9"/>
  <c r="AE283" i="9"/>
  <c r="AS283" i="9"/>
  <c r="AR283" i="9"/>
  <c r="AQ283" i="9"/>
  <c r="AK283" i="9"/>
  <c r="AH283" i="9"/>
  <c r="AG283" i="9"/>
  <c r="AD283" i="9"/>
  <c r="AC283" i="9"/>
  <c r="AB283" i="9"/>
  <c r="AA283" i="9"/>
  <c r="Z283" i="9"/>
  <c r="AV283" i="9"/>
  <c r="BK283" i="9" s="1"/>
  <c r="AU283" i="9"/>
  <c r="AT283" i="9"/>
  <c r="AP283" i="9"/>
  <c r="AQ255" i="9"/>
  <c r="Z255" i="9"/>
  <c r="AP255" i="9"/>
  <c r="AV255" i="9"/>
  <c r="BK255" i="9" s="1"/>
  <c r="AC255" i="9"/>
  <c r="AU255" i="9"/>
  <c r="BJ255" i="9" s="1"/>
  <c r="AB255" i="9"/>
  <c r="AT255" i="9"/>
  <c r="BI255" i="9" s="1"/>
  <c r="AA255" i="9"/>
  <c r="AS255" i="9"/>
  <c r="AR255" i="9"/>
  <c r="AK255" i="9"/>
  <c r="AG255" i="9"/>
  <c r="AF255" i="9"/>
  <c r="AE255" i="9"/>
  <c r="AD255" i="9"/>
  <c r="AW255" i="9"/>
  <c r="BL255" i="9" s="1"/>
  <c r="AH255" i="9"/>
  <c r="AU170" i="9"/>
  <c r="BJ170" i="9" s="1"/>
  <c r="AC170" i="9"/>
  <c r="AS170" i="9"/>
  <c r="AA170" i="9"/>
  <c r="AR170" i="9"/>
  <c r="Z170" i="9"/>
  <c r="AQ170" i="9"/>
  <c r="AH170" i="9"/>
  <c r="AG170" i="9"/>
  <c r="AF170" i="9"/>
  <c r="AE170" i="9"/>
  <c r="AD170" i="9"/>
  <c r="AB170" i="9"/>
  <c r="AW170" i="9"/>
  <c r="BL170" i="9" s="1"/>
  <c r="AV170" i="9"/>
  <c r="BK170" i="9" s="1"/>
  <c r="AT170" i="9"/>
  <c r="AP170" i="9"/>
  <c r="AK170" i="9"/>
  <c r="H346" i="9"/>
  <c r="AR346" i="9"/>
  <c r="AA346" i="9"/>
  <c r="AQ346" i="9"/>
  <c r="Z346" i="9"/>
  <c r="AE346" i="9"/>
  <c r="AW346" i="9"/>
  <c r="BL346" i="9" s="1"/>
  <c r="AD346" i="9"/>
  <c r="AV346" i="9"/>
  <c r="BK346" i="9" s="1"/>
  <c r="AC346" i="9"/>
  <c r="AU346" i="9"/>
  <c r="AB346" i="9"/>
  <c r="AT346" i="9"/>
  <c r="BI346" i="9" s="1"/>
  <c r="AS346" i="9"/>
  <c r="AP346" i="9"/>
  <c r="AG346" i="9"/>
  <c r="AF346" i="9"/>
  <c r="AK346" i="9"/>
  <c r="AH346" i="9"/>
  <c r="AU245" i="9"/>
  <c r="BJ245" i="9" s="1"/>
  <c r="AG245" i="9"/>
  <c r="AF245" i="9"/>
  <c r="AE245" i="9"/>
  <c r="AW245" i="9"/>
  <c r="BL245" i="9" s="1"/>
  <c r="AD245" i="9"/>
  <c r="AV245" i="9"/>
  <c r="BK245" i="9" s="1"/>
  <c r="AC245" i="9"/>
  <c r="AT245" i="9"/>
  <c r="BI245" i="9" s="1"/>
  <c r="AB245" i="9"/>
  <c r="AS245" i="9"/>
  <c r="AR245" i="9"/>
  <c r="AQ245" i="9"/>
  <c r="AP245" i="9"/>
  <c r="AK245" i="9"/>
  <c r="AH245" i="9"/>
  <c r="AA245" i="9"/>
  <c r="Z245" i="9"/>
  <c r="AV175" i="9"/>
  <c r="BK175" i="9" s="1"/>
  <c r="AD175" i="9"/>
  <c r="AT175" i="9"/>
  <c r="BI175" i="9" s="1"/>
  <c r="AB175" i="9"/>
  <c r="AS175" i="9"/>
  <c r="AA175" i="9"/>
  <c r="AR175" i="9"/>
  <c r="Z175" i="9"/>
  <c r="AK175" i="9"/>
  <c r="AH175" i="9"/>
  <c r="AG175" i="9"/>
  <c r="AF175" i="9"/>
  <c r="AE175" i="9"/>
  <c r="AC175" i="9"/>
  <c r="AW175" i="9"/>
  <c r="BL175" i="9" s="1"/>
  <c r="AU175" i="9"/>
  <c r="AQ175" i="9"/>
  <c r="AP175" i="9"/>
  <c r="AK208" i="9"/>
  <c r="AH208" i="9"/>
  <c r="AG208" i="9"/>
  <c r="AF208" i="9"/>
  <c r="AW208" i="9"/>
  <c r="BL208" i="9" s="1"/>
  <c r="AE208" i="9"/>
  <c r="AV208" i="9"/>
  <c r="BK208" i="9" s="1"/>
  <c r="AD208" i="9"/>
  <c r="AU208" i="9"/>
  <c r="BJ208" i="9" s="1"/>
  <c r="AC208" i="9"/>
  <c r="AQ208" i="9"/>
  <c r="AP208" i="9"/>
  <c r="AB208" i="9"/>
  <c r="AA208" i="9"/>
  <c r="Z208" i="9"/>
  <c r="AR208" i="9"/>
  <c r="AT208" i="9"/>
  <c r="BI208" i="9" s="1"/>
  <c r="AS208" i="9"/>
  <c r="AT265" i="9"/>
  <c r="BI265" i="9" s="1"/>
  <c r="AB265" i="9"/>
  <c r="AS265" i="9"/>
  <c r="AA265" i="9"/>
  <c r="AR265" i="9"/>
  <c r="Z265" i="9"/>
  <c r="AQ265" i="9"/>
  <c r="AP265" i="9"/>
  <c r="AK265" i="9"/>
  <c r="AH265" i="9"/>
  <c r="AG265" i="9"/>
  <c r="AF265" i="9"/>
  <c r="AE265" i="9"/>
  <c r="AD265" i="9"/>
  <c r="AC265" i="9"/>
  <c r="AW265" i="9"/>
  <c r="BL265" i="9" s="1"/>
  <c r="AV265" i="9"/>
  <c r="BK265" i="9" s="1"/>
  <c r="AU265" i="9"/>
  <c r="BJ265" i="9" s="1"/>
  <c r="AK307" i="9"/>
  <c r="AH307" i="9"/>
  <c r="AV307" i="9"/>
  <c r="BK307" i="9" s="1"/>
  <c r="AB307" i="9"/>
  <c r="AU307" i="9"/>
  <c r="BJ307" i="9" s="1"/>
  <c r="AA307" i="9"/>
  <c r="AT307" i="9"/>
  <c r="BI307" i="9" s="1"/>
  <c r="Z307" i="9"/>
  <c r="AS307" i="9"/>
  <c r="AR307" i="9"/>
  <c r="AQ307" i="9"/>
  <c r="AP307" i="9"/>
  <c r="AW307" i="9"/>
  <c r="BL307" i="9" s="1"/>
  <c r="AG307" i="9"/>
  <c r="AF307" i="9"/>
  <c r="AE307" i="9"/>
  <c r="AD307" i="9"/>
  <c r="AC307" i="9"/>
  <c r="AP204" i="9"/>
  <c r="AK204" i="9"/>
  <c r="AH204" i="9"/>
  <c r="AG204" i="9"/>
  <c r="AF204" i="9"/>
  <c r="AW204" i="9"/>
  <c r="BL204" i="9" s="1"/>
  <c r="AE204" i="9"/>
  <c r="AV204" i="9"/>
  <c r="AD204" i="9"/>
  <c r="AQ204" i="9"/>
  <c r="AC204" i="9"/>
  <c r="AB204" i="9"/>
  <c r="AA204" i="9"/>
  <c r="Z204" i="9"/>
  <c r="AU204" i="9"/>
  <c r="BJ204" i="9" s="1"/>
  <c r="AT204" i="9"/>
  <c r="BI204" i="9" s="1"/>
  <c r="AS204" i="9"/>
  <c r="AR204" i="9"/>
  <c r="AP227" i="9"/>
  <c r="AK227" i="9"/>
  <c r="AH227" i="9"/>
  <c r="AG227" i="9"/>
  <c r="AU227" i="9"/>
  <c r="AT227" i="9"/>
  <c r="BI227" i="9" s="1"/>
  <c r="AS227" i="9"/>
  <c r="AR227" i="9"/>
  <c r="AQ227" i="9"/>
  <c r="AF227" i="9"/>
  <c r="AE227" i="9"/>
  <c r="AD227" i="9"/>
  <c r="AW227" i="9"/>
  <c r="BL227" i="9" s="1"/>
  <c r="AV227" i="9"/>
  <c r="BK227" i="9" s="1"/>
  <c r="AC227" i="9"/>
  <c r="AB227" i="9"/>
  <c r="AA227" i="9"/>
  <c r="Z227" i="9"/>
  <c r="AS212" i="9"/>
  <c r="AB212" i="9"/>
  <c r="AH212" i="9"/>
  <c r="AG212" i="9"/>
  <c r="AF212" i="9"/>
  <c r="AW212" i="9"/>
  <c r="BL212" i="9" s="1"/>
  <c r="AE212" i="9"/>
  <c r="AV212" i="9"/>
  <c r="BK212" i="9" s="1"/>
  <c r="AD212" i="9"/>
  <c r="AU212" i="9"/>
  <c r="BJ212" i="9" s="1"/>
  <c r="AC212" i="9"/>
  <c r="AT212" i="9"/>
  <c r="BI212" i="9" s="1"/>
  <c r="AA212" i="9"/>
  <c r="AR212" i="9"/>
  <c r="Z212" i="9"/>
  <c r="AQ212" i="9"/>
  <c r="AP212" i="9"/>
  <c r="AK212" i="9"/>
  <c r="H342" i="9"/>
  <c r="AU342" i="9"/>
  <c r="BJ342" i="9" s="1"/>
  <c r="AC342" i="9"/>
  <c r="AT342" i="9"/>
  <c r="BI342" i="9" s="1"/>
  <c r="AB342" i="9"/>
  <c r="AE342" i="9"/>
  <c r="AD342" i="9"/>
  <c r="AW342" i="9"/>
  <c r="BL342" i="9" s="1"/>
  <c r="AA342" i="9"/>
  <c r="AV342" i="9"/>
  <c r="BK342" i="9" s="1"/>
  <c r="Z342" i="9"/>
  <c r="AS342" i="9"/>
  <c r="AR342" i="9"/>
  <c r="AQ342" i="9"/>
  <c r="BF342" i="9" s="1"/>
  <c r="AP342" i="9"/>
  <c r="AK342" i="9"/>
  <c r="AH342" i="9"/>
  <c r="AG342" i="9"/>
  <c r="AF342" i="9"/>
  <c r="AG154" i="9"/>
  <c r="AW154" i="9"/>
  <c r="AF154" i="9"/>
  <c r="AV154" i="9"/>
  <c r="BK154" i="9" s="1"/>
  <c r="AE154" i="9"/>
  <c r="AU154" i="9"/>
  <c r="BJ154" i="9" s="1"/>
  <c r="AD154" i="9"/>
  <c r="AT154" i="9"/>
  <c r="BI154" i="9" s="1"/>
  <c r="AC154" i="9"/>
  <c r="AS154" i="9"/>
  <c r="AB154" i="9"/>
  <c r="AR154" i="9"/>
  <c r="AA154" i="9"/>
  <c r="AQ154" i="9"/>
  <c r="AP154" i="9"/>
  <c r="AK154" i="9"/>
  <c r="AH154" i="9"/>
  <c r="Z154" i="9"/>
  <c r="AH184" i="9"/>
  <c r="AF184" i="9"/>
  <c r="AW184" i="9"/>
  <c r="BL184" i="9" s="1"/>
  <c r="AE184" i="9"/>
  <c r="AV184" i="9"/>
  <c r="BK184" i="9" s="1"/>
  <c r="AD184" i="9"/>
  <c r="AA184" i="9"/>
  <c r="Z184" i="9"/>
  <c r="AU184" i="9"/>
  <c r="BJ184" i="9" s="1"/>
  <c r="AT184" i="9"/>
  <c r="BI184" i="9" s="1"/>
  <c r="AS184" i="9"/>
  <c r="AR184" i="9"/>
  <c r="AQ184" i="9"/>
  <c r="AG184" i="9"/>
  <c r="AC184" i="9"/>
  <c r="AB184" i="9"/>
  <c r="AP184" i="9"/>
  <c r="AK184" i="9"/>
  <c r="AV145" i="9"/>
  <c r="BK145" i="9" s="1"/>
  <c r="AD145" i="9"/>
  <c r="AU145" i="9"/>
  <c r="AC145" i="9"/>
  <c r="AT145" i="9"/>
  <c r="BI145" i="9" s="1"/>
  <c r="AB145" i="9"/>
  <c r="AS145" i="9"/>
  <c r="AA145" i="9"/>
  <c r="AR145" i="9"/>
  <c r="Z145" i="9"/>
  <c r="AQ145" i="9"/>
  <c r="AP145" i="9"/>
  <c r="AF145" i="9"/>
  <c r="AE145" i="9"/>
  <c r="AW145" i="9"/>
  <c r="BL145" i="9" s="1"/>
  <c r="AK145" i="9"/>
  <c r="AH145" i="9"/>
  <c r="AG145" i="9"/>
  <c r="AU275" i="9"/>
  <c r="BJ275" i="9" s="1"/>
  <c r="AC275" i="9"/>
  <c r="AT275" i="9"/>
  <c r="BI275" i="9" s="1"/>
  <c r="AB275" i="9"/>
  <c r="AH275" i="9"/>
  <c r="AG275" i="9"/>
  <c r="AF275" i="9"/>
  <c r="AE275" i="9"/>
  <c r="AD275" i="9"/>
  <c r="AW275" i="9"/>
  <c r="AA275" i="9"/>
  <c r="AV275" i="9"/>
  <c r="BK275" i="9" s="1"/>
  <c r="Z275" i="9"/>
  <c r="AS275" i="9"/>
  <c r="AR275" i="9"/>
  <c r="AQ275" i="9"/>
  <c r="AP275" i="9"/>
  <c r="AK275" i="9"/>
  <c r="AU257" i="9"/>
  <c r="BJ257" i="9" s="1"/>
  <c r="AC257" i="9"/>
  <c r="AT257" i="9"/>
  <c r="BI257" i="9" s="1"/>
  <c r="AB257" i="9"/>
  <c r="AV257" i="9"/>
  <c r="BK257" i="9" s="1"/>
  <c r="Z257" i="9"/>
  <c r="AS257" i="9"/>
  <c r="AR257" i="9"/>
  <c r="AQ257" i="9"/>
  <c r="AP257" i="9"/>
  <c r="AK257" i="9"/>
  <c r="AW257" i="9"/>
  <c r="BL257" i="9" s="1"/>
  <c r="AH257" i="9"/>
  <c r="AG257" i="9"/>
  <c r="AF257" i="9"/>
  <c r="AE257" i="9"/>
  <c r="AA257" i="9"/>
  <c r="AD257" i="9"/>
  <c r="AR249" i="9"/>
  <c r="Z249" i="9"/>
  <c r="AQ249" i="9"/>
  <c r="AE249" i="9"/>
  <c r="AD249" i="9"/>
  <c r="AW249" i="9"/>
  <c r="BL249" i="9" s="1"/>
  <c r="AC249" i="9"/>
  <c r="AV249" i="9"/>
  <c r="BK249" i="9" s="1"/>
  <c r="AB249" i="9"/>
  <c r="AU249" i="9"/>
  <c r="BJ249" i="9" s="1"/>
  <c r="AA249" i="9"/>
  <c r="AT249" i="9"/>
  <c r="BI249" i="9" s="1"/>
  <c r="AS249" i="9"/>
  <c r="AP249" i="9"/>
  <c r="AK249" i="9"/>
  <c r="AH249" i="9"/>
  <c r="AG249" i="9"/>
  <c r="AF249" i="9"/>
  <c r="AV128" i="9"/>
  <c r="BK128" i="9" s="1"/>
  <c r="AD128" i="9"/>
  <c r="AU128" i="9"/>
  <c r="BJ128" i="9" s="1"/>
  <c r="AC128" i="9"/>
  <c r="AT128" i="9"/>
  <c r="BI128" i="9" s="1"/>
  <c r="AB128" i="9"/>
  <c r="AS128" i="9"/>
  <c r="AA128" i="9"/>
  <c r="AR128" i="9"/>
  <c r="Z128" i="9"/>
  <c r="AQ128" i="9"/>
  <c r="AP128" i="9"/>
  <c r="AG128" i="9"/>
  <c r="AF128" i="9"/>
  <c r="AE128" i="9"/>
  <c r="AW128" i="9"/>
  <c r="AK128" i="9"/>
  <c r="AH128" i="9"/>
  <c r="AP193" i="9"/>
  <c r="AK193" i="9"/>
  <c r="AH193" i="9"/>
  <c r="AG193" i="9"/>
  <c r="AF193" i="9"/>
  <c r="AW193" i="9"/>
  <c r="BL193" i="9" s="1"/>
  <c r="AV193" i="9"/>
  <c r="BK193" i="9" s="1"/>
  <c r="AU193" i="9"/>
  <c r="BJ193" i="9" s="1"/>
  <c r="AT193" i="9"/>
  <c r="BI193" i="9" s="1"/>
  <c r="AS193" i="9"/>
  <c r="AR193" i="9"/>
  <c r="AQ193" i="9"/>
  <c r="AE193" i="9"/>
  <c r="AD193" i="9"/>
  <c r="AC193" i="9"/>
  <c r="AB193" i="9"/>
  <c r="AA193" i="9"/>
  <c r="Z193" i="9"/>
  <c r="AU197" i="9"/>
  <c r="BJ197" i="9" s="1"/>
  <c r="AC197" i="9"/>
  <c r="AT197" i="9"/>
  <c r="BI197" i="9" s="1"/>
  <c r="AB197" i="9"/>
  <c r="AS197" i="9"/>
  <c r="AA197" i="9"/>
  <c r="AR197" i="9"/>
  <c r="Z197" i="9"/>
  <c r="AQ197" i="9"/>
  <c r="AP197" i="9"/>
  <c r="AK197" i="9"/>
  <c r="AV197" i="9"/>
  <c r="BK197" i="9" s="1"/>
  <c r="AH197" i="9"/>
  <c r="AG197" i="9"/>
  <c r="AF197" i="9"/>
  <c r="AE197" i="9"/>
  <c r="AD197" i="9"/>
  <c r="AW197" i="9"/>
  <c r="AW251" i="9"/>
  <c r="BL251" i="9" s="1"/>
  <c r="AE251" i="9"/>
  <c r="AV251" i="9"/>
  <c r="BK251" i="9" s="1"/>
  <c r="AD251" i="9"/>
  <c r="AF251" i="9"/>
  <c r="AC251" i="9"/>
  <c r="AB251" i="9"/>
  <c r="AU251" i="9"/>
  <c r="AA251" i="9"/>
  <c r="AT251" i="9"/>
  <c r="BI251" i="9" s="1"/>
  <c r="Z251" i="9"/>
  <c r="AS251" i="9"/>
  <c r="AP251" i="9"/>
  <c r="AK251" i="9"/>
  <c r="AH251" i="9"/>
  <c r="AG251" i="9"/>
  <c r="AR251" i="9"/>
  <c r="AQ251" i="9"/>
  <c r="AW192" i="9"/>
  <c r="BL192" i="9" s="1"/>
  <c r="AE192" i="9"/>
  <c r="AV192" i="9"/>
  <c r="AD192" i="9"/>
  <c r="AU192" i="9"/>
  <c r="BJ192" i="9" s="1"/>
  <c r="AC192" i="9"/>
  <c r="AT192" i="9"/>
  <c r="BI192" i="9" s="1"/>
  <c r="AB192" i="9"/>
  <c r="AS192" i="9"/>
  <c r="AA192" i="9"/>
  <c r="AR192" i="9"/>
  <c r="AQ192" i="9"/>
  <c r="AP192" i="9"/>
  <c r="AK192" i="9"/>
  <c r="AH192" i="9"/>
  <c r="AG192" i="9"/>
  <c r="AF192" i="9"/>
  <c r="Z192" i="9"/>
  <c r="AQ303" i="9"/>
  <c r="AP303" i="9"/>
  <c r="AV303" i="9"/>
  <c r="BK303" i="9" s="1"/>
  <c r="AB303" i="9"/>
  <c r="AU303" i="9"/>
  <c r="AA303" i="9"/>
  <c r="AT303" i="9"/>
  <c r="BI303" i="9" s="1"/>
  <c r="Z303" i="9"/>
  <c r="AS303" i="9"/>
  <c r="AR303" i="9"/>
  <c r="AK303" i="9"/>
  <c r="AH303" i="9"/>
  <c r="AE303" i="9"/>
  <c r="AD303" i="9"/>
  <c r="AC303" i="9"/>
  <c r="AW303" i="9"/>
  <c r="BL303" i="9" s="1"/>
  <c r="AG303" i="9"/>
  <c r="AF303" i="9"/>
  <c r="AP266" i="9"/>
  <c r="AK266" i="9"/>
  <c r="AE266" i="9"/>
  <c r="AD266" i="9"/>
  <c r="AW266" i="9"/>
  <c r="BL266" i="9" s="1"/>
  <c r="AC266" i="9"/>
  <c r="AV266" i="9"/>
  <c r="AB266" i="9"/>
  <c r="AU266" i="9"/>
  <c r="BJ266" i="9" s="1"/>
  <c r="AA266" i="9"/>
  <c r="AT266" i="9"/>
  <c r="BI266" i="9" s="1"/>
  <c r="Z266" i="9"/>
  <c r="AS266" i="9"/>
  <c r="AR266" i="9"/>
  <c r="AQ266" i="9"/>
  <c r="AH266" i="9"/>
  <c r="AG266" i="9"/>
  <c r="AF266" i="9"/>
  <c r="AG252" i="9"/>
  <c r="AF252" i="9"/>
  <c r="AR252" i="9"/>
  <c r="AQ252" i="9"/>
  <c r="AP252" i="9"/>
  <c r="AK252" i="9"/>
  <c r="AH252" i="9"/>
  <c r="AE252" i="9"/>
  <c r="AV252" i="9"/>
  <c r="BK252" i="9" s="1"/>
  <c r="AU252" i="9"/>
  <c r="BJ252" i="9" s="1"/>
  <c r="AT252" i="9"/>
  <c r="BI252" i="9" s="1"/>
  <c r="AS252" i="9"/>
  <c r="AD252" i="9"/>
  <c r="AC252" i="9"/>
  <c r="AB252" i="9"/>
  <c r="AA252" i="9"/>
  <c r="Z252" i="9"/>
  <c r="AW252" i="9"/>
  <c r="BL252" i="9" s="1"/>
  <c r="H348" i="9"/>
  <c r="AV348" i="9"/>
  <c r="AD348" i="9"/>
  <c r="AU348" i="9"/>
  <c r="AC348" i="9"/>
  <c r="AB348" i="9"/>
  <c r="AW348" i="9"/>
  <c r="BL348" i="9" s="1"/>
  <c r="AA348" i="9"/>
  <c r="AT348" i="9"/>
  <c r="BI348" i="9" s="1"/>
  <c r="Z348" i="9"/>
  <c r="AS348" i="9"/>
  <c r="AR348" i="9"/>
  <c r="AQ348" i="9"/>
  <c r="AP348" i="9"/>
  <c r="AK348" i="9"/>
  <c r="AF348" i="9"/>
  <c r="AE348" i="9"/>
  <c r="AH348" i="9"/>
  <c r="AG348" i="9"/>
  <c r="AU320" i="9"/>
  <c r="BJ320" i="9" s="1"/>
  <c r="AC320" i="9"/>
  <c r="AT320" i="9"/>
  <c r="BI320" i="9" s="1"/>
  <c r="AB320" i="9"/>
  <c r="AS320" i="9"/>
  <c r="AA320" i="9"/>
  <c r="AV320" i="9"/>
  <c r="AR320" i="9"/>
  <c r="AQ320" i="9"/>
  <c r="AP320" i="9"/>
  <c r="AK320" i="9"/>
  <c r="AH320" i="9"/>
  <c r="AG320" i="9"/>
  <c r="AD320" i="9"/>
  <c r="Z320" i="9"/>
  <c r="AW320" i="9"/>
  <c r="BL320" i="9" s="1"/>
  <c r="AF320" i="9"/>
  <c r="AE320" i="9"/>
  <c r="H350" i="9"/>
  <c r="AP350" i="9"/>
  <c r="AK350" i="9"/>
  <c r="AD350" i="9"/>
  <c r="AW350" i="9"/>
  <c r="BL350" i="9" s="1"/>
  <c r="AC350" i="9"/>
  <c r="AV350" i="9"/>
  <c r="AB350" i="9"/>
  <c r="AU350" i="9"/>
  <c r="BJ350" i="9" s="1"/>
  <c r="AA350" i="9"/>
  <c r="AT350" i="9"/>
  <c r="Z350" i="9"/>
  <c r="AS350" i="9"/>
  <c r="AR350" i="9"/>
  <c r="AQ350" i="9"/>
  <c r="AH350" i="9"/>
  <c r="AG350" i="9"/>
  <c r="AF350" i="9"/>
  <c r="AE350" i="9"/>
  <c r="AV301" i="9"/>
  <c r="BK301" i="9" s="1"/>
  <c r="AD301" i="9"/>
  <c r="AU301" i="9"/>
  <c r="BJ301" i="9" s="1"/>
  <c r="AC301" i="9"/>
  <c r="AS301" i="9"/>
  <c r="AR301" i="9"/>
  <c r="AQ301" i="9"/>
  <c r="AP301" i="9"/>
  <c r="AK301" i="9"/>
  <c r="AH301" i="9"/>
  <c r="AG301" i="9"/>
  <c r="AT301" i="9"/>
  <c r="BI301" i="9" s="1"/>
  <c r="AF301" i="9"/>
  <c r="AE301" i="9"/>
  <c r="AB301" i="9"/>
  <c r="AA301" i="9"/>
  <c r="Z301" i="9"/>
  <c r="AW301" i="9"/>
  <c r="AF287" i="9"/>
  <c r="AW287" i="9"/>
  <c r="BL287" i="9" s="1"/>
  <c r="AE287" i="9"/>
  <c r="AU287" i="9"/>
  <c r="BJ287" i="9" s="1"/>
  <c r="AA287" i="9"/>
  <c r="AT287" i="9"/>
  <c r="BI287" i="9" s="1"/>
  <c r="Z287" i="9"/>
  <c r="AS287" i="9"/>
  <c r="AC287" i="9"/>
  <c r="AB287" i="9"/>
  <c r="AV287" i="9"/>
  <c r="BK287" i="9" s="1"/>
  <c r="AR287" i="9"/>
  <c r="AQ287" i="9"/>
  <c r="AP287" i="9"/>
  <c r="AK287" i="9"/>
  <c r="AH287" i="9"/>
  <c r="AG287" i="9"/>
  <c r="AD287" i="9"/>
  <c r="H341" i="9"/>
  <c r="AR341" i="9"/>
  <c r="Z341" i="9"/>
  <c r="AQ341" i="9"/>
  <c r="AP341" i="9"/>
  <c r="AK341" i="9"/>
  <c r="AH341" i="9"/>
  <c r="AG341" i="9"/>
  <c r="AF341" i="9"/>
  <c r="AE341" i="9"/>
  <c r="AD341" i="9"/>
  <c r="AS341" i="9"/>
  <c r="AC341" i="9"/>
  <c r="AB341" i="9"/>
  <c r="AA341" i="9"/>
  <c r="AW341" i="9"/>
  <c r="AV341" i="9"/>
  <c r="AU341" i="9"/>
  <c r="BJ341" i="9" s="1"/>
  <c r="AT341" i="9"/>
  <c r="BI341" i="9" s="1"/>
  <c r="AS232" i="9"/>
  <c r="AA232" i="9"/>
  <c r="AR232" i="9"/>
  <c r="Z232" i="9"/>
  <c r="AQ232" i="9"/>
  <c r="AP232" i="9"/>
  <c r="AB232" i="9"/>
  <c r="AW232" i="9"/>
  <c r="BL232" i="9" s="1"/>
  <c r="AV232" i="9"/>
  <c r="BK232" i="9" s="1"/>
  <c r="AU232" i="9"/>
  <c r="BJ232" i="9" s="1"/>
  <c r="AT232" i="9"/>
  <c r="AK232" i="9"/>
  <c r="AH232" i="9"/>
  <c r="AG232" i="9"/>
  <c r="AF232" i="9"/>
  <c r="AE232" i="9"/>
  <c r="AD232" i="9"/>
  <c r="AC232" i="9"/>
  <c r="AT316" i="9"/>
  <c r="BI316" i="9" s="1"/>
  <c r="AB316" i="9"/>
  <c r="AS316" i="9"/>
  <c r="AA316" i="9"/>
  <c r="AR316" i="9"/>
  <c r="AC316" i="9"/>
  <c r="AW316" i="9"/>
  <c r="BL316" i="9" s="1"/>
  <c r="Z316" i="9"/>
  <c r="AV316" i="9"/>
  <c r="BK316" i="9" s="1"/>
  <c r="AU316" i="9"/>
  <c r="BJ316" i="9" s="1"/>
  <c r="AQ316" i="9"/>
  <c r="AP316" i="9"/>
  <c r="AK316" i="9"/>
  <c r="AG316" i="9"/>
  <c r="AF316" i="9"/>
  <c r="AE316" i="9"/>
  <c r="AD316" i="9"/>
  <c r="AH316" i="9"/>
  <c r="H340" i="9"/>
  <c r="AP340" i="9"/>
  <c r="AK340" i="9"/>
  <c r="AD340" i="9"/>
  <c r="AW340" i="9"/>
  <c r="BL340" i="9" s="1"/>
  <c r="AC340" i="9"/>
  <c r="AV340" i="9"/>
  <c r="BK340" i="9" s="1"/>
  <c r="AB340" i="9"/>
  <c r="AU340" i="9"/>
  <c r="BJ340" i="9" s="1"/>
  <c r="AA340" i="9"/>
  <c r="AT340" i="9"/>
  <c r="Z340" i="9"/>
  <c r="AS340" i="9"/>
  <c r="AR340" i="9"/>
  <c r="AQ340" i="9"/>
  <c r="AG340" i="9"/>
  <c r="AF340" i="9"/>
  <c r="AE340" i="9"/>
  <c r="AH340" i="9"/>
  <c r="AV327" i="9"/>
  <c r="BK327" i="9" s="1"/>
  <c r="AD327" i="9"/>
  <c r="AU327" i="9"/>
  <c r="AC327" i="9"/>
  <c r="AR327" i="9"/>
  <c r="AQ327" i="9"/>
  <c r="AP327" i="9"/>
  <c r="AH327" i="9"/>
  <c r="AB327" i="9"/>
  <c r="AA327" i="9"/>
  <c r="Z327" i="9"/>
  <c r="AW327" i="9"/>
  <c r="BL327" i="9" s="1"/>
  <c r="AT327" i="9"/>
  <c r="BI327" i="9" s="1"/>
  <c r="AS327" i="9"/>
  <c r="AK327" i="9"/>
  <c r="AG327" i="9"/>
  <c r="AF327" i="9"/>
  <c r="AE327" i="9"/>
  <c r="AS238" i="9"/>
  <c r="AA238" i="9"/>
  <c r="AR238" i="9"/>
  <c r="Z238" i="9"/>
  <c r="AQ238" i="9"/>
  <c r="AP238" i="9"/>
  <c r="AK238" i="9"/>
  <c r="AW238" i="9"/>
  <c r="BL238" i="9" s="1"/>
  <c r="AV238" i="9"/>
  <c r="BK238" i="9" s="1"/>
  <c r="AU238" i="9"/>
  <c r="BJ238" i="9" s="1"/>
  <c r="AT238" i="9"/>
  <c r="BI238" i="9" s="1"/>
  <c r="AH238" i="9"/>
  <c r="AG238" i="9"/>
  <c r="AF238" i="9"/>
  <c r="AE238" i="9"/>
  <c r="AD238" i="9"/>
  <c r="AC238" i="9"/>
  <c r="AB238" i="9"/>
  <c r="AP278" i="9"/>
  <c r="AK278" i="9"/>
  <c r="AH278" i="9"/>
  <c r="AC278" i="9"/>
  <c r="AW278" i="9"/>
  <c r="BL278" i="9" s="1"/>
  <c r="AB278" i="9"/>
  <c r="AV278" i="9"/>
  <c r="BK278" i="9" s="1"/>
  <c r="AA278" i="9"/>
  <c r="AU278" i="9"/>
  <c r="Z278" i="9"/>
  <c r="AT278" i="9"/>
  <c r="BI278" i="9" s="1"/>
  <c r="AS278" i="9"/>
  <c r="AR278" i="9"/>
  <c r="AQ278" i="9"/>
  <c r="AG278" i="9"/>
  <c r="AF278" i="9"/>
  <c r="AE278" i="9"/>
  <c r="AD278" i="9"/>
  <c r="AT186" i="9"/>
  <c r="BI186" i="9" s="1"/>
  <c r="AB186" i="9"/>
  <c r="AR186" i="9"/>
  <c r="Z186" i="9"/>
  <c r="AQ186" i="9"/>
  <c r="AP186" i="9"/>
  <c r="AU186" i="9"/>
  <c r="BJ186" i="9" s="1"/>
  <c r="AS186" i="9"/>
  <c r="AK186" i="9"/>
  <c r="AH186" i="9"/>
  <c r="AG186" i="9"/>
  <c r="AF186" i="9"/>
  <c r="AE186" i="9"/>
  <c r="AD186" i="9"/>
  <c r="AC186" i="9"/>
  <c r="AA186" i="9"/>
  <c r="AW186" i="9"/>
  <c r="BL186" i="9" s="1"/>
  <c r="AV186" i="9"/>
  <c r="BK186" i="9" s="1"/>
  <c r="AW207" i="9"/>
  <c r="BL207" i="9" s="1"/>
  <c r="AF207" i="9"/>
  <c r="AV207" i="9"/>
  <c r="BK207" i="9" s="1"/>
  <c r="AE207" i="9"/>
  <c r="AU207" i="9"/>
  <c r="BJ207" i="9" s="1"/>
  <c r="AD207" i="9"/>
  <c r="AT207" i="9"/>
  <c r="BI207" i="9" s="1"/>
  <c r="AC207" i="9"/>
  <c r="AS207" i="9"/>
  <c r="AB207" i="9"/>
  <c r="AR207" i="9"/>
  <c r="AA207" i="9"/>
  <c r="AQ207" i="9"/>
  <c r="Z207" i="9"/>
  <c r="AP207" i="9"/>
  <c r="AK207" i="9"/>
  <c r="AH207" i="9"/>
  <c r="AG207" i="9"/>
  <c r="AF157" i="9"/>
  <c r="AW157" i="9"/>
  <c r="BL157" i="9" s="1"/>
  <c r="AE157" i="9"/>
  <c r="AV157" i="9"/>
  <c r="BK157" i="9" s="1"/>
  <c r="AD157" i="9"/>
  <c r="AU157" i="9"/>
  <c r="BJ157" i="9" s="1"/>
  <c r="AC157" i="9"/>
  <c r="AT157" i="9"/>
  <c r="BI157" i="9" s="1"/>
  <c r="AB157" i="9"/>
  <c r="AS157" i="9"/>
  <c r="AA157" i="9"/>
  <c r="AR157" i="9"/>
  <c r="Z157" i="9"/>
  <c r="AQ157" i="9"/>
  <c r="AP157" i="9"/>
  <c r="AK157" i="9"/>
  <c r="AH157" i="9"/>
  <c r="AG157" i="9"/>
  <c r="AH188" i="9"/>
  <c r="AW188" i="9"/>
  <c r="BL188" i="9" s="1"/>
  <c r="AF188" i="9"/>
  <c r="AV188" i="9"/>
  <c r="BK188" i="9" s="1"/>
  <c r="AE188" i="9"/>
  <c r="AU188" i="9"/>
  <c r="BJ188" i="9" s="1"/>
  <c r="AD188" i="9"/>
  <c r="AG188" i="9"/>
  <c r="AC188" i="9"/>
  <c r="AB188" i="9"/>
  <c r="AA188" i="9"/>
  <c r="Z188" i="9"/>
  <c r="AT188" i="9"/>
  <c r="BI188" i="9" s="1"/>
  <c r="AP188" i="9"/>
  <c r="AK188" i="9"/>
  <c r="AS188" i="9"/>
  <c r="AR188" i="9"/>
  <c r="AQ188" i="9"/>
  <c r="BF188" i="9" s="1"/>
  <c r="AT156" i="9"/>
  <c r="BI156" i="9" s="1"/>
  <c r="AB156" i="9"/>
  <c r="AS156" i="9"/>
  <c r="AA156" i="9"/>
  <c r="AR156" i="9"/>
  <c r="Z156" i="9"/>
  <c r="AQ156" i="9"/>
  <c r="AP156" i="9"/>
  <c r="AK156" i="9"/>
  <c r="AH156" i="9"/>
  <c r="AE156" i="9"/>
  <c r="AD156" i="9"/>
  <c r="AC156" i="9"/>
  <c r="AW156" i="9"/>
  <c r="BL156" i="9" s="1"/>
  <c r="AV156" i="9"/>
  <c r="BK156" i="9" s="1"/>
  <c r="AU156" i="9"/>
  <c r="AG156" i="9"/>
  <c r="AF156" i="9"/>
  <c r="H349" i="9"/>
  <c r="AH349" i="9"/>
  <c r="AG349" i="9"/>
  <c r="AR349" i="9"/>
  <c r="AQ349" i="9"/>
  <c r="AP349" i="9"/>
  <c r="AK349" i="9"/>
  <c r="AF349" i="9"/>
  <c r="AE349" i="9"/>
  <c r="AD349" i="9"/>
  <c r="AS349" i="9"/>
  <c r="AC349" i="9"/>
  <c r="AB349" i="9"/>
  <c r="AA349" i="9"/>
  <c r="Z349" i="9"/>
  <c r="AW349" i="9"/>
  <c r="BL349" i="9" s="1"/>
  <c r="AV349" i="9"/>
  <c r="BK349" i="9" s="1"/>
  <c r="AU349" i="9"/>
  <c r="BJ349" i="9" s="1"/>
  <c r="AT349" i="9"/>
  <c r="BI349" i="9" s="1"/>
  <c r="AH143" i="9"/>
  <c r="AG143" i="9"/>
  <c r="AF143" i="9"/>
  <c r="AW143" i="9"/>
  <c r="AE143" i="9"/>
  <c r="AV143" i="9"/>
  <c r="BK143" i="9" s="1"/>
  <c r="AD143" i="9"/>
  <c r="AU143" i="9"/>
  <c r="BJ143" i="9" s="1"/>
  <c r="AC143" i="9"/>
  <c r="AT143" i="9"/>
  <c r="BI143" i="9" s="1"/>
  <c r="AB143" i="9"/>
  <c r="AS143" i="9"/>
  <c r="AR143" i="9"/>
  <c r="AQ143" i="9"/>
  <c r="AP143" i="9"/>
  <c r="AK143" i="9"/>
  <c r="AA143" i="9"/>
  <c r="Z143" i="9"/>
  <c r="AH299" i="9"/>
  <c r="AG299" i="9"/>
  <c r="AQ299" i="9"/>
  <c r="AP299" i="9"/>
  <c r="AK299" i="9"/>
  <c r="AF299" i="9"/>
  <c r="AE299" i="9"/>
  <c r="AD299" i="9"/>
  <c r="AW299" i="9"/>
  <c r="BL299" i="9" s="1"/>
  <c r="AC299" i="9"/>
  <c r="AU299" i="9"/>
  <c r="BJ299" i="9" s="1"/>
  <c r="AT299" i="9"/>
  <c r="BI299" i="9" s="1"/>
  <c r="AS299" i="9"/>
  <c r="AR299" i="9"/>
  <c r="AB299" i="9"/>
  <c r="AA299" i="9"/>
  <c r="Z299" i="9"/>
  <c r="AV299" i="9"/>
  <c r="BK299" i="9" s="1"/>
  <c r="AG258" i="9"/>
  <c r="AF258" i="9"/>
  <c r="AP258" i="9"/>
  <c r="AK258" i="9"/>
  <c r="AH258" i="9"/>
  <c r="AE258" i="9"/>
  <c r="AD258" i="9"/>
  <c r="AW258" i="9"/>
  <c r="BL258" i="9" s="1"/>
  <c r="AC258" i="9"/>
  <c r="Z258" i="9"/>
  <c r="AV258" i="9"/>
  <c r="BK258" i="9" s="1"/>
  <c r="AU258" i="9"/>
  <c r="BJ258" i="9" s="1"/>
  <c r="AT258" i="9"/>
  <c r="BI258" i="9" s="1"/>
  <c r="AS258" i="9"/>
  <c r="AR258" i="9"/>
  <c r="AQ258" i="9"/>
  <c r="AB258" i="9"/>
  <c r="AA258" i="9"/>
  <c r="AR279" i="9"/>
  <c r="Z279" i="9"/>
  <c r="AQ279" i="9"/>
  <c r="AP279" i="9"/>
  <c r="AT279" i="9"/>
  <c r="BI279" i="9" s="1"/>
  <c r="AS279" i="9"/>
  <c r="AK279" i="9"/>
  <c r="AH279" i="9"/>
  <c r="AG279" i="9"/>
  <c r="AF279" i="9"/>
  <c r="AE279" i="9"/>
  <c r="AD279" i="9"/>
  <c r="AC279" i="9"/>
  <c r="AB279" i="9"/>
  <c r="AA279" i="9"/>
  <c r="AW279" i="9"/>
  <c r="BL279" i="9" s="1"/>
  <c r="AV279" i="9"/>
  <c r="BK279" i="9" s="1"/>
  <c r="AU279" i="9"/>
  <c r="BJ279" i="9" s="1"/>
  <c r="AH235" i="9"/>
  <c r="AG235" i="9"/>
  <c r="AF235" i="9"/>
  <c r="AW235" i="9"/>
  <c r="BL235" i="9" s="1"/>
  <c r="AE235" i="9"/>
  <c r="AK235" i="9"/>
  <c r="AD235" i="9"/>
  <c r="AC235" i="9"/>
  <c r="AB235" i="9"/>
  <c r="AA235" i="9"/>
  <c r="AV235" i="9"/>
  <c r="BK235" i="9" s="1"/>
  <c r="Z235" i="9"/>
  <c r="AU235" i="9"/>
  <c r="BJ235" i="9" s="1"/>
  <c r="AT235" i="9"/>
  <c r="BI235" i="9" s="1"/>
  <c r="AS235" i="9"/>
  <c r="AR235" i="9"/>
  <c r="AQ235" i="9"/>
  <c r="AP235" i="9"/>
  <c r="AW229" i="9"/>
  <c r="BL229" i="9" s="1"/>
  <c r="AE229" i="9"/>
  <c r="AV229" i="9"/>
  <c r="BK229" i="9" s="1"/>
  <c r="AD229" i="9"/>
  <c r="AU229" i="9"/>
  <c r="BJ229" i="9" s="1"/>
  <c r="AC229" i="9"/>
  <c r="AT229" i="9"/>
  <c r="BI229" i="9" s="1"/>
  <c r="AB229" i="9"/>
  <c r="AP229" i="9"/>
  <c r="AK229" i="9"/>
  <c r="AH229" i="9"/>
  <c r="AG229" i="9"/>
  <c r="AF229" i="9"/>
  <c r="AA229" i="9"/>
  <c r="Z229" i="9"/>
  <c r="AS229" i="9"/>
  <c r="AR229" i="9"/>
  <c r="AQ229" i="9"/>
  <c r="AG243" i="9"/>
  <c r="AW243" i="9"/>
  <c r="BL243" i="9" s="1"/>
  <c r="AF243" i="9"/>
  <c r="AV243" i="9"/>
  <c r="BK243" i="9" s="1"/>
  <c r="AE243" i="9"/>
  <c r="AU243" i="9"/>
  <c r="BJ243" i="9" s="1"/>
  <c r="AD243" i="9"/>
  <c r="AT243" i="9"/>
  <c r="BI243" i="9" s="1"/>
  <c r="AC243" i="9"/>
  <c r="AS243" i="9"/>
  <c r="AB243" i="9"/>
  <c r="AR243" i="9"/>
  <c r="AQ243" i="9"/>
  <c r="AP243" i="9"/>
  <c r="AK243" i="9"/>
  <c r="AH243" i="9"/>
  <c r="AA243" i="9"/>
  <c r="Z243" i="9"/>
  <c r="AW282" i="9"/>
  <c r="BL282" i="9" s="1"/>
  <c r="AK282" i="9"/>
  <c r="AH282" i="9"/>
  <c r="AG282" i="9"/>
  <c r="AT282" i="9"/>
  <c r="BI282" i="9" s="1"/>
  <c r="AS282" i="9"/>
  <c r="AR282" i="9"/>
  <c r="AQ282" i="9"/>
  <c r="AP282" i="9"/>
  <c r="AF282" i="9"/>
  <c r="AE282" i="9"/>
  <c r="AD282" i="9"/>
  <c r="AV282" i="9"/>
  <c r="BK282" i="9" s="1"/>
  <c r="AU282" i="9"/>
  <c r="BJ282" i="9" s="1"/>
  <c r="AC282" i="9"/>
  <c r="AB282" i="9"/>
  <c r="AA282" i="9"/>
  <c r="Z282" i="9"/>
  <c r="AW153" i="9"/>
  <c r="BL153" i="9" s="1"/>
  <c r="AE153" i="9"/>
  <c r="AV153" i="9"/>
  <c r="BK153" i="9" s="1"/>
  <c r="AD153" i="9"/>
  <c r="AU153" i="9"/>
  <c r="BJ153" i="9" s="1"/>
  <c r="AC153" i="9"/>
  <c r="AT153" i="9"/>
  <c r="BI153" i="9" s="1"/>
  <c r="AB153" i="9"/>
  <c r="AS153" i="9"/>
  <c r="AA153" i="9"/>
  <c r="AR153" i="9"/>
  <c r="Z153" i="9"/>
  <c r="AQ153" i="9"/>
  <c r="AK153" i="9"/>
  <c r="AH153" i="9"/>
  <c r="AG153" i="9"/>
  <c r="AF153" i="9"/>
  <c r="AP153" i="9"/>
  <c r="AG176" i="9"/>
  <c r="AV176" i="9"/>
  <c r="BK176" i="9" s="1"/>
  <c r="AE176" i="9"/>
  <c r="AU176" i="9"/>
  <c r="BJ176" i="9" s="1"/>
  <c r="AD176" i="9"/>
  <c r="AT176" i="9"/>
  <c r="BI176" i="9" s="1"/>
  <c r="AC176" i="9"/>
  <c r="AH176" i="9"/>
  <c r="AF176" i="9"/>
  <c r="AB176" i="9"/>
  <c r="AA176" i="9"/>
  <c r="Z176" i="9"/>
  <c r="AW176" i="9"/>
  <c r="BL176" i="9" s="1"/>
  <c r="AS176" i="9"/>
  <c r="AR176" i="9"/>
  <c r="AQ176" i="9"/>
  <c r="BF176" i="9" s="1"/>
  <c r="AP176" i="9"/>
  <c r="AK176" i="9"/>
  <c r="AP194" i="9"/>
  <c r="AK194" i="9"/>
  <c r="AH194" i="9"/>
  <c r="AG194" i="9"/>
  <c r="AF194" i="9"/>
  <c r="AW194" i="9"/>
  <c r="BL194" i="9" s="1"/>
  <c r="AE194" i="9"/>
  <c r="AV194" i="9"/>
  <c r="BK194" i="9" s="1"/>
  <c r="AD194" i="9"/>
  <c r="AU194" i="9"/>
  <c r="BJ194" i="9" s="1"/>
  <c r="AT194" i="9"/>
  <c r="AS194" i="9"/>
  <c r="AR194" i="9"/>
  <c r="AQ194" i="9"/>
  <c r="AC194" i="9"/>
  <c r="AB194" i="9"/>
  <c r="AA194" i="9"/>
  <c r="Z194" i="9"/>
  <c r="AP140" i="9"/>
  <c r="AK140" i="9"/>
  <c r="AH140" i="9"/>
  <c r="AG140" i="9"/>
  <c r="AF140" i="9"/>
  <c r="AW140" i="9"/>
  <c r="BL140" i="9" s="1"/>
  <c r="AE140" i="9"/>
  <c r="AV140" i="9"/>
  <c r="BK140" i="9" s="1"/>
  <c r="AD140" i="9"/>
  <c r="AU140" i="9"/>
  <c r="BJ140" i="9" s="1"/>
  <c r="AT140" i="9"/>
  <c r="AS140" i="9"/>
  <c r="AR140" i="9"/>
  <c r="AQ140" i="9"/>
  <c r="AC140" i="9"/>
  <c r="AB140" i="9"/>
  <c r="AA140" i="9"/>
  <c r="Z140" i="9"/>
  <c r="AV125" i="9"/>
  <c r="BK125" i="9" s="1"/>
  <c r="AD125" i="9"/>
  <c r="AU125" i="9"/>
  <c r="BJ125" i="9" s="1"/>
  <c r="AC125" i="9"/>
  <c r="AT125" i="9"/>
  <c r="BI125" i="9" s="1"/>
  <c r="AB125" i="9"/>
  <c r="AS125" i="9"/>
  <c r="AA125" i="9"/>
  <c r="AR125" i="9"/>
  <c r="Z125" i="9"/>
  <c r="AQ125" i="9"/>
  <c r="AP125" i="9"/>
  <c r="AH125" i="9"/>
  <c r="AG125" i="9"/>
  <c r="AF125" i="9"/>
  <c r="AE125" i="9"/>
  <c r="AW125" i="9"/>
  <c r="BL125" i="9" s="1"/>
  <c r="AK125" i="9"/>
  <c r="AW242" i="9"/>
  <c r="BL242" i="9" s="1"/>
  <c r="AE242" i="9"/>
  <c r="AV242" i="9"/>
  <c r="AD242" i="9"/>
  <c r="AU242" i="9"/>
  <c r="BJ242" i="9" s="1"/>
  <c r="AC242" i="9"/>
  <c r="AT242" i="9"/>
  <c r="BI242" i="9" s="1"/>
  <c r="AB242" i="9"/>
  <c r="AS242" i="9"/>
  <c r="AA242" i="9"/>
  <c r="AR242" i="9"/>
  <c r="Z242" i="9"/>
  <c r="AQ242" i="9"/>
  <c r="AP242" i="9"/>
  <c r="AK242" i="9"/>
  <c r="AH242" i="9"/>
  <c r="AG242" i="9"/>
  <c r="AF242" i="9"/>
  <c r="AW135" i="9"/>
  <c r="BL135" i="9" s="1"/>
  <c r="AE135" i="9"/>
  <c r="AV135" i="9"/>
  <c r="AD135" i="9"/>
  <c r="AU135" i="9"/>
  <c r="BJ135" i="9" s="1"/>
  <c r="AC135" i="9"/>
  <c r="AT135" i="9"/>
  <c r="BI135" i="9" s="1"/>
  <c r="AB135" i="9"/>
  <c r="AS135" i="9"/>
  <c r="AA135" i="9"/>
  <c r="AR135" i="9"/>
  <c r="Z135" i="9"/>
  <c r="AQ135" i="9"/>
  <c r="AH135" i="9"/>
  <c r="AG135" i="9"/>
  <c r="AF135" i="9"/>
  <c r="AP135" i="9"/>
  <c r="AK135" i="9"/>
  <c r="AF139" i="9"/>
  <c r="AW139" i="9"/>
  <c r="BL139" i="9" s="1"/>
  <c r="AE139" i="9"/>
  <c r="AV139" i="9"/>
  <c r="BK139" i="9" s="1"/>
  <c r="AD139" i="9"/>
  <c r="AU139" i="9"/>
  <c r="BJ139" i="9" s="1"/>
  <c r="AC139" i="9"/>
  <c r="AT139" i="9"/>
  <c r="AB139" i="9"/>
  <c r="AS139" i="9"/>
  <c r="AA139" i="9"/>
  <c r="AR139" i="9"/>
  <c r="Z139" i="9"/>
  <c r="AP139" i="9"/>
  <c r="AK139" i="9"/>
  <c r="AH139" i="9"/>
  <c r="AG139" i="9"/>
  <c r="AQ139" i="9"/>
  <c r="BF139" i="9" s="1"/>
  <c r="AK177" i="9"/>
  <c r="AG177" i="9"/>
  <c r="AF177" i="9"/>
  <c r="AW177" i="9"/>
  <c r="BL177" i="9" s="1"/>
  <c r="AE177" i="9"/>
  <c r="AB177" i="9"/>
  <c r="AA177" i="9"/>
  <c r="AV177" i="9"/>
  <c r="BK177" i="9" s="1"/>
  <c r="Z177" i="9"/>
  <c r="AU177" i="9"/>
  <c r="BJ177" i="9" s="1"/>
  <c r="AT177" i="9"/>
  <c r="BI177" i="9" s="1"/>
  <c r="AS177" i="9"/>
  <c r="AR177" i="9"/>
  <c r="AQ177" i="9"/>
  <c r="AP177" i="9"/>
  <c r="AH177" i="9"/>
  <c r="AD177" i="9"/>
  <c r="AC177" i="9"/>
  <c r="AK273" i="9"/>
  <c r="AH273" i="9"/>
  <c r="AF273" i="9"/>
  <c r="AE273" i="9"/>
  <c r="AD273" i="9"/>
  <c r="AW273" i="9"/>
  <c r="AC273" i="9"/>
  <c r="AV273" i="9"/>
  <c r="BK273" i="9" s="1"/>
  <c r="AB273" i="9"/>
  <c r="AU273" i="9"/>
  <c r="AA273" i="9"/>
  <c r="AT273" i="9"/>
  <c r="BI273" i="9" s="1"/>
  <c r="Z273" i="9"/>
  <c r="AS273" i="9"/>
  <c r="AR273" i="9"/>
  <c r="AQ273" i="9"/>
  <c r="AP273" i="9"/>
  <c r="AG273" i="9"/>
  <c r="AR195" i="9"/>
  <c r="Z195" i="9"/>
  <c r="AQ195" i="9"/>
  <c r="AP195" i="9"/>
  <c r="AK195" i="9"/>
  <c r="AH195" i="9"/>
  <c r="AG195" i="9"/>
  <c r="AF195" i="9"/>
  <c r="AB195" i="9"/>
  <c r="AA195" i="9"/>
  <c r="AW195" i="9"/>
  <c r="BL195" i="9" s="1"/>
  <c r="AV195" i="9"/>
  <c r="BK195" i="9" s="1"/>
  <c r="AU195" i="9"/>
  <c r="BJ195" i="9" s="1"/>
  <c r="AE195" i="9"/>
  <c r="AD195" i="9"/>
  <c r="AC195" i="9"/>
  <c r="AS195" i="9"/>
  <c r="AT195" i="9"/>
  <c r="BI195" i="9" s="1"/>
  <c r="AF180" i="9"/>
  <c r="AV180" i="9"/>
  <c r="AD180" i="9"/>
  <c r="AU180" i="9"/>
  <c r="BJ180" i="9" s="1"/>
  <c r="AC180" i="9"/>
  <c r="AT180" i="9"/>
  <c r="BI180" i="9" s="1"/>
  <c r="AB180" i="9"/>
  <c r="AQ180" i="9"/>
  <c r="AP180" i="9"/>
  <c r="AK180" i="9"/>
  <c r="AH180" i="9"/>
  <c r="AG180" i="9"/>
  <c r="AE180" i="9"/>
  <c r="AA180" i="9"/>
  <c r="AW180" i="9"/>
  <c r="BL180" i="9" s="1"/>
  <c r="AS180" i="9"/>
  <c r="AR180" i="9"/>
  <c r="Z180" i="9"/>
  <c r="AK272" i="9"/>
  <c r="AH272" i="9"/>
  <c r="AV272" i="9"/>
  <c r="BK272" i="9" s="1"/>
  <c r="AB272" i="9"/>
  <c r="AU272" i="9"/>
  <c r="BJ272" i="9" s="1"/>
  <c r="AA272" i="9"/>
  <c r="AT272" i="9"/>
  <c r="BI272" i="9" s="1"/>
  <c r="Z272" i="9"/>
  <c r="AS272" i="9"/>
  <c r="AR272" i="9"/>
  <c r="AQ272" i="9"/>
  <c r="AP272" i="9"/>
  <c r="AG272" i="9"/>
  <c r="AW272" i="9"/>
  <c r="BL272" i="9" s="1"/>
  <c r="AF272" i="9"/>
  <c r="AE272" i="9"/>
  <c r="AD272" i="9"/>
  <c r="AC272" i="9"/>
  <c r="H347" i="9"/>
  <c r="AU347" i="9"/>
  <c r="BJ347" i="9" s="1"/>
  <c r="AC347" i="9"/>
  <c r="AT347" i="9"/>
  <c r="BI347" i="9" s="1"/>
  <c r="AB347" i="9"/>
  <c r="AQ347" i="9"/>
  <c r="AP347" i="9"/>
  <c r="AK347" i="9"/>
  <c r="AH347" i="9"/>
  <c r="AG347" i="9"/>
  <c r="AF347" i="9"/>
  <c r="AE347" i="9"/>
  <c r="AW347" i="9"/>
  <c r="BL347" i="9" s="1"/>
  <c r="AV347" i="9"/>
  <c r="BK347" i="9" s="1"/>
  <c r="AS347" i="9"/>
  <c r="AR347" i="9"/>
  <c r="AD347" i="9"/>
  <c r="AA347" i="9"/>
  <c r="Z347" i="9"/>
  <c r="AH259" i="9"/>
  <c r="AG259" i="9"/>
  <c r="AU259" i="9"/>
  <c r="BJ259" i="9" s="1"/>
  <c r="AA259" i="9"/>
  <c r="AT259" i="9"/>
  <c r="BI259" i="9" s="1"/>
  <c r="Z259" i="9"/>
  <c r="AS259" i="9"/>
  <c r="AR259" i="9"/>
  <c r="AQ259" i="9"/>
  <c r="AP259" i="9"/>
  <c r="AE259" i="9"/>
  <c r="AD259" i="9"/>
  <c r="AC259" i="9"/>
  <c r="AB259" i="9"/>
  <c r="AW259" i="9"/>
  <c r="BL259" i="9" s="1"/>
  <c r="AV259" i="9"/>
  <c r="BK259" i="9" s="1"/>
  <c r="AK259" i="9"/>
  <c r="AF259" i="9"/>
  <c r="AR296" i="9"/>
  <c r="Z296" i="9"/>
  <c r="AQ296" i="9"/>
  <c r="AW296" i="9"/>
  <c r="BL296" i="9" s="1"/>
  <c r="AC296" i="9"/>
  <c r="AV296" i="9"/>
  <c r="AB296" i="9"/>
  <c r="AU296" i="9"/>
  <c r="BJ296" i="9" s="1"/>
  <c r="AA296" i="9"/>
  <c r="AT296" i="9"/>
  <c r="BI296" i="9" s="1"/>
  <c r="AS296" i="9"/>
  <c r="AP296" i="9"/>
  <c r="AK296" i="9"/>
  <c r="AH296" i="9"/>
  <c r="AG296" i="9"/>
  <c r="AF296" i="9"/>
  <c r="AE296" i="9"/>
  <c r="AD296" i="9"/>
  <c r="AK225" i="9"/>
  <c r="AH225" i="9"/>
  <c r="AG225" i="9"/>
  <c r="AF225" i="9"/>
  <c r="AP225" i="9"/>
  <c r="AE225" i="9"/>
  <c r="AD225" i="9"/>
  <c r="AC225" i="9"/>
  <c r="AB225" i="9"/>
  <c r="AW225" i="9"/>
  <c r="BL225" i="9" s="1"/>
  <c r="AA225" i="9"/>
  <c r="AV225" i="9"/>
  <c r="BK225" i="9" s="1"/>
  <c r="Z225" i="9"/>
  <c r="AU225" i="9"/>
  <c r="BJ225" i="9" s="1"/>
  <c r="AT225" i="9"/>
  <c r="BI225" i="9" s="1"/>
  <c r="AS225" i="9"/>
  <c r="AR225" i="9"/>
  <c r="AQ225" i="9"/>
  <c r="AG136" i="9"/>
  <c r="AF136" i="9"/>
  <c r="AW136" i="9"/>
  <c r="BL136" i="9" s="1"/>
  <c r="AE136" i="9"/>
  <c r="AV136" i="9"/>
  <c r="BK136" i="9" s="1"/>
  <c r="AD136" i="9"/>
  <c r="AU136" i="9"/>
  <c r="BJ136" i="9" s="1"/>
  <c r="AC136" i="9"/>
  <c r="AT136" i="9"/>
  <c r="BI136" i="9" s="1"/>
  <c r="AB136" i="9"/>
  <c r="AS136" i="9"/>
  <c r="AA136" i="9"/>
  <c r="AR136" i="9"/>
  <c r="AQ136" i="9"/>
  <c r="AP136" i="9"/>
  <c r="AK136" i="9"/>
  <c r="AH136" i="9"/>
  <c r="Z136" i="9"/>
  <c r="AG171" i="9"/>
  <c r="AW171" i="9"/>
  <c r="BL171" i="9" s="1"/>
  <c r="AE171" i="9"/>
  <c r="AV171" i="9"/>
  <c r="BK171" i="9" s="1"/>
  <c r="AD171" i="9"/>
  <c r="AU171" i="9"/>
  <c r="BJ171" i="9" s="1"/>
  <c r="AC171" i="9"/>
  <c r="AH171" i="9"/>
  <c r="AF171" i="9"/>
  <c r="AB171" i="9"/>
  <c r="AA171" i="9"/>
  <c r="Z171" i="9"/>
  <c r="AT171" i="9"/>
  <c r="BI171" i="9" s="1"/>
  <c r="AS171" i="9"/>
  <c r="BH171" i="9" s="1"/>
  <c r="AR171" i="9"/>
  <c r="AQ171" i="9"/>
  <c r="AP171" i="9"/>
  <c r="AK171" i="9"/>
  <c r="AW321" i="9"/>
  <c r="BL321" i="9" s="1"/>
  <c r="AE321" i="9"/>
  <c r="AV321" i="9"/>
  <c r="BK321" i="9" s="1"/>
  <c r="AD321" i="9"/>
  <c r="AU321" i="9"/>
  <c r="BJ321" i="9" s="1"/>
  <c r="AC321" i="9"/>
  <c r="AK321" i="9"/>
  <c r="AH321" i="9"/>
  <c r="AG321" i="9"/>
  <c r="AF321" i="9"/>
  <c r="AB321" i="9"/>
  <c r="AA321" i="9"/>
  <c r="Z321" i="9"/>
  <c r="AT321" i="9"/>
  <c r="BI321" i="9" s="1"/>
  <c r="AS321" i="9"/>
  <c r="AR321" i="9"/>
  <c r="AQ321" i="9"/>
  <c r="BF321" i="9" s="1"/>
  <c r="AP321" i="9"/>
  <c r="AU196" i="9"/>
  <c r="BJ196" i="9" s="1"/>
  <c r="AD196" i="9"/>
  <c r="AT196" i="9"/>
  <c r="BI196" i="9" s="1"/>
  <c r="AC196" i="9"/>
  <c r="AS196" i="9"/>
  <c r="AB196" i="9"/>
  <c r="AR196" i="9"/>
  <c r="AA196" i="9"/>
  <c r="AQ196" i="9"/>
  <c r="Z196" i="9"/>
  <c r="AP196" i="9"/>
  <c r="AH196" i="9"/>
  <c r="AG196" i="9"/>
  <c r="AF196" i="9"/>
  <c r="AE196" i="9"/>
  <c r="AW196" i="9"/>
  <c r="BL196" i="9" s="1"/>
  <c r="AV196" i="9"/>
  <c r="BK196" i="9" s="1"/>
  <c r="AK196" i="9"/>
  <c r="AR330" i="9"/>
  <c r="Z330" i="9"/>
  <c r="AQ330" i="9"/>
  <c r="AF330" i="9"/>
  <c r="AE330" i="9"/>
  <c r="AD330" i="9"/>
  <c r="AW330" i="9"/>
  <c r="BL330" i="9" s="1"/>
  <c r="AC330" i="9"/>
  <c r="AV330" i="9"/>
  <c r="BK330" i="9" s="1"/>
  <c r="AB330" i="9"/>
  <c r="AP330" i="9"/>
  <c r="AK330" i="9"/>
  <c r="AH330" i="9"/>
  <c r="AG330" i="9"/>
  <c r="AA330" i="9"/>
  <c r="AU330" i="9"/>
  <c r="BJ330" i="9" s="1"/>
  <c r="AT330" i="9"/>
  <c r="BI330" i="9" s="1"/>
  <c r="AS330" i="9"/>
  <c r="AF150" i="9"/>
  <c r="AW150" i="9"/>
  <c r="BL150" i="9" s="1"/>
  <c r="AE150" i="9"/>
  <c r="AV150" i="9"/>
  <c r="AD150" i="9"/>
  <c r="AU150" i="9"/>
  <c r="BJ150" i="9" s="1"/>
  <c r="AC150" i="9"/>
  <c r="AT150" i="9"/>
  <c r="BI150" i="9" s="1"/>
  <c r="AB150" i="9"/>
  <c r="AS150" i="9"/>
  <c r="AA150" i="9"/>
  <c r="AR150" i="9"/>
  <c r="Z150" i="9"/>
  <c r="AQ150" i="9"/>
  <c r="AP150" i="9"/>
  <c r="AK150" i="9"/>
  <c r="AH150" i="9"/>
  <c r="AG150" i="9"/>
  <c r="AR289" i="9"/>
  <c r="Z289" i="9"/>
  <c r="AQ289" i="9"/>
  <c r="AW289" i="9"/>
  <c r="BL289" i="9" s="1"/>
  <c r="AC289" i="9"/>
  <c r="AV289" i="9"/>
  <c r="BK289" i="9" s="1"/>
  <c r="AB289" i="9"/>
  <c r="AU289" i="9"/>
  <c r="BJ289" i="9" s="1"/>
  <c r="AA289" i="9"/>
  <c r="AT289" i="9"/>
  <c r="BI289" i="9" s="1"/>
  <c r="AS289" i="9"/>
  <c r="AP289" i="9"/>
  <c r="AK289" i="9"/>
  <c r="AH289" i="9"/>
  <c r="AG289" i="9"/>
  <c r="AF289" i="9"/>
  <c r="AE289" i="9"/>
  <c r="AD289" i="9"/>
  <c r="AR165" i="9"/>
  <c r="Z165" i="9"/>
  <c r="AP165" i="9"/>
  <c r="AK165" i="9"/>
  <c r="AH165" i="9"/>
  <c r="AE165" i="9"/>
  <c r="AD165" i="9"/>
  <c r="AC165" i="9"/>
  <c r="AB165" i="9"/>
  <c r="AW165" i="9"/>
  <c r="BL165" i="9" s="1"/>
  <c r="AA165" i="9"/>
  <c r="AV165" i="9"/>
  <c r="BK165" i="9" s="1"/>
  <c r="AU165" i="9"/>
  <c r="BJ165" i="9" s="1"/>
  <c r="AT165" i="9"/>
  <c r="BI165" i="9" s="1"/>
  <c r="AS165" i="9"/>
  <c r="AQ165" i="9"/>
  <c r="AG165" i="9"/>
  <c r="AF165" i="9"/>
  <c r="AG246" i="9"/>
  <c r="AF246" i="9"/>
  <c r="AT246" i="9"/>
  <c r="BI246" i="9" s="1"/>
  <c r="Z246" i="9"/>
  <c r="AS246" i="9"/>
  <c r="AR246" i="9"/>
  <c r="AQ246" i="9"/>
  <c r="AP246" i="9"/>
  <c r="AK246" i="9"/>
  <c r="AD246" i="9"/>
  <c r="AC246" i="9"/>
  <c r="AB246" i="9"/>
  <c r="AA246" i="9"/>
  <c r="AW246" i="9"/>
  <c r="BL246" i="9" s="1"/>
  <c r="AV246" i="9"/>
  <c r="BK246" i="9" s="1"/>
  <c r="AU246" i="9"/>
  <c r="BJ246" i="9" s="1"/>
  <c r="AH246" i="9"/>
  <c r="AE246" i="9"/>
  <c r="AT239" i="9"/>
  <c r="BI239" i="9" s="1"/>
  <c r="AC239" i="9"/>
  <c r="AS239" i="9"/>
  <c r="AB239" i="9"/>
  <c r="AR239" i="9"/>
  <c r="AA239" i="9"/>
  <c r="AQ239" i="9"/>
  <c r="Z239" i="9"/>
  <c r="AP239" i="9"/>
  <c r="AK239" i="9"/>
  <c r="AW239" i="9"/>
  <c r="BL239" i="9" s="1"/>
  <c r="AV239" i="9"/>
  <c r="BK239" i="9" s="1"/>
  <c r="AU239" i="9"/>
  <c r="BJ239" i="9" s="1"/>
  <c r="AH239" i="9"/>
  <c r="AG239" i="9"/>
  <c r="AF239" i="9"/>
  <c r="AD239" i="9"/>
  <c r="AE239" i="9"/>
  <c r="AH334" i="9"/>
  <c r="AG334" i="9"/>
  <c r="AW334" i="9"/>
  <c r="BL334" i="9" s="1"/>
  <c r="AD334" i="9"/>
  <c r="AV334" i="9"/>
  <c r="BK334" i="9" s="1"/>
  <c r="AC334" i="9"/>
  <c r="AU334" i="9"/>
  <c r="BJ334" i="9" s="1"/>
  <c r="AB334" i="9"/>
  <c r="AT334" i="9"/>
  <c r="BI334" i="9" s="1"/>
  <c r="AA334" i="9"/>
  <c r="AS334" i="9"/>
  <c r="Z334" i="9"/>
  <c r="AR334" i="9"/>
  <c r="AQ334" i="9"/>
  <c r="AP334" i="9"/>
  <c r="AK334" i="9"/>
  <c r="AF334" i="9"/>
  <c r="AE334" i="9"/>
  <c r="AQ300" i="9"/>
  <c r="AP300" i="9"/>
  <c r="AD300" i="9"/>
  <c r="AW300" i="9"/>
  <c r="BL300" i="9" s="1"/>
  <c r="AC300" i="9"/>
  <c r="AV300" i="9"/>
  <c r="BK300" i="9" s="1"/>
  <c r="AB300" i="9"/>
  <c r="AU300" i="9"/>
  <c r="BJ300" i="9" s="1"/>
  <c r="AA300" i="9"/>
  <c r="AT300" i="9"/>
  <c r="BI300" i="9" s="1"/>
  <c r="Z300" i="9"/>
  <c r="AS300" i="9"/>
  <c r="AR300" i="9"/>
  <c r="AK300" i="9"/>
  <c r="AH300" i="9"/>
  <c r="AG300" i="9"/>
  <c r="AF300" i="9"/>
  <c r="AE300" i="9"/>
  <c r="AG326" i="9"/>
  <c r="AF326" i="9"/>
  <c r="AW326" i="9"/>
  <c r="BL326" i="9" s="1"/>
  <c r="AE326" i="9"/>
  <c r="AU326" i="9"/>
  <c r="BJ326" i="9" s="1"/>
  <c r="AC326" i="9"/>
  <c r="AD326" i="9"/>
  <c r="AB326" i="9"/>
  <c r="AA326" i="9"/>
  <c r="Z326" i="9"/>
  <c r="AV326" i="9"/>
  <c r="AT326" i="9"/>
  <c r="AS326" i="9"/>
  <c r="AR326" i="9"/>
  <c r="AQ326" i="9"/>
  <c r="AP326" i="9"/>
  <c r="AK326" i="9"/>
  <c r="AH326" i="9"/>
  <c r="AP158" i="9"/>
  <c r="AK158" i="9"/>
  <c r="AH158" i="9"/>
  <c r="AG158" i="9"/>
  <c r="AF158" i="9"/>
  <c r="AW158" i="9"/>
  <c r="BL158" i="9" s="1"/>
  <c r="AE158" i="9"/>
  <c r="AV158" i="9"/>
  <c r="BK158" i="9" s="1"/>
  <c r="AD158" i="9"/>
  <c r="AU158" i="9"/>
  <c r="BJ158" i="9" s="1"/>
  <c r="AT158" i="9"/>
  <c r="BI158" i="9" s="1"/>
  <c r="AS158" i="9"/>
  <c r="AR158" i="9"/>
  <c r="AQ158" i="9"/>
  <c r="AC158" i="9"/>
  <c r="AB158" i="9"/>
  <c r="AA158" i="9"/>
  <c r="Z158" i="9"/>
  <c r="AV217" i="9"/>
  <c r="BK217" i="9" s="1"/>
  <c r="AD217" i="9"/>
  <c r="AU217" i="9"/>
  <c r="BJ217" i="9" s="1"/>
  <c r="AC217" i="9"/>
  <c r="AS217" i="9"/>
  <c r="AA217" i="9"/>
  <c r="AR217" i="9"/>
  <c r="AQ217" i="9"/>
  <c r="AP217" i="9"/>
  <c r="AK217" i="9"/>
  <c r="AH217" i="9"/>
  <c r="AG217" i="9"/>
  <c r="AF217" i="9"/>
  <c r="AE217" i="9"/>
  <c r="AW217" i="9"/>
  <c r="BL217" i="9" s="1"/>
  <c r="AT217" i="9"/>
  <c r="BI217" i="9" s="1"/>
  <c r="AB217" i="9"/>
  <c r="Z217" i="9"/>
  <c r="AQ211" i="9"/>
  <c r="AV211" i="9"/>
  <c r="BK211" i="9" s="1"/>
  <c r="AC211" i="9"/>
  <c r="AU211" i="9"/>
  <c r="AB211" i="9"/>
  <c r="AT211" i="9"/>
  <c r="BI211" i="9" s="1"/>
  <c r="AA211" i="9"/>
  <c r="AS211" i="9"/>
  <c r="Z211" i="9"/>
  <c r="AR211" i="9"/>
  <c r="AP211" i="9"/>
  <c r="AK211" i="9"/>
  <c r="AD211" i="9"/>
  <c r="AG211" i="9"/>
  <c r="AF211" i="9"/>
  <c r="AE211" i="9"/>
  <c r="AW211" i="9"/>
  <c r="BL211" i="9" s="1"/>
  <c r="AH211" i="9"/>
  <c r="AQ267" i="9"/>
  <c r="Z267" i="9"/>
  <c r="AP267" i="9"/>
  <c r="AR267" i="9"/>
  <c r="AK267" i="9"/>
  <c r="AH267" i="9"/>
  <c r="AG267" i="9"/>
  <c r="AF267" i="9"/>
  <c r="AE267" i="9"/>
  <c r="AW267" i="9"/>
  <c r="BL267" i="9" s="1"/>
  <c r="AD267" i="9"/>
  <c r="AC267" i="9"/>
  <c r="AB267" i="9"/>
  <c r="AA267" i="9"/>
  <c r="AV267" i="9"/>
  <c r="BK267" i="9" s="1"/>
  <c r="AU267" i="9"/>
  <c r="BJ267" i="9" s="1"/>
  <c r="AT267" i="9"/>
  <c r="BI267" i="9" s="1"/>
  <c r="AS267" i="9"/>
  <c r="AT201" i="9"/>
  <c r="BI201" i="9" s="1"/>
  <c r="AB201" i="9"/>
  <c r="AS201" i="9"/>
  <c r="AA201" i="9"/>
  <c r="AR201" i="9"/>
  <c r="Z201" i="9"/>
  <c r="AQ201" i="9"/>
  <c r="AP201" i="9"/>
  <c r="AK201" i="9"/>
  <c r="AH201" i="9"/>
  <c r="AV201" i="9"/>
  <c r="BK201" i="9" s="1"/>
  <c r="AU201" i="9"/>
  <c r="AG201" i="9"/>
  <c r="AF201" i="9"/>
  <c r="AE201" i="9"/>
  <c r="AD201" i="9"/>
  <c r="AC201" i="9"/>
  <c r="AW201" i="9"/>
  <c r="BL201" i="9" s="1"/>
  <c r="AQ260" i="9"/>
  <c r="AP260" i="9"/>
  <c r="AH260" i="9"/>
  <c r="AG260" i="9"/>
  <c r="AF260" i="9"/>
  <c r="AE260" i="9"/>
  <c r="AD260" i="9"/>
  <c r="AW260" i="9"/>
  <c r="BL260" i="9" s="1"/>
  <c r="AC260" i="9"/>
  <c r="AV260" i="9"/>
  <c r="BK260" i="9" s="1"/>
  <c r="AT260" i="9"/>
  <c r="BI260" i="9" s="1"/>
  <c r="AS260" i="9"/>
  <c r="AR260" i="9"/>
  <c r="AK260" i="9"/>
  <c r="AB260" i="9"/>
  <c r="AA260" i="9"/>
  <c r="Z260" i="9"/>
  <c r="AU260" i="9"/>
  <c r="BJ260" i="9" s="1"/>
  <c r="AU286" i="9"/>
  <c r="BJ286" i="9" s="1"/>
  <c r="AD286" i="9"/>
  <c r="AT286" i="9"/>
  <c r="BI286" i="9" s="1"/>
  <c r="AC286" i="9"/>
  <c r="AH286" i="9"/>
  <c r="AG286" i="9"/>
  <c r="AE286" i="9"/>
  <c r="AB286" i="9"/>
  <c r="AA286" i="9"/>
  <c r="Z286" i="9"/>
  <c r="AW286" i="9"/>
  <c r="BL286" i="9" s="1"/>
  <c r="AV286" i="9"/>
  <c r="BK286" i="9" s="1"/>
  <c r="AS286" i="9"/>
  <c r="AR286" i="9"/>
  <c r="AQ286" i="9"/>
  <c r="AP286" i="9"/>
  <c r="AK286" i="9"/>
  <c r="AF286" i="9"/>
  <c r="AU233" i="9"/>
  <c r="BJ233" i="9" s="1"/>
  <c r="AD233" i="9"/>
  <c r="AT233" i="9"/>
  <c r="BI233" i="9" s="1"/>
  <c r="AC233" i="9"/>
  <c r="AS233" i="9"/>
  <c r="AB233" i="9"/>
  <c r="AR233" i="9"/>
  <c r="AA233" i="9"/>
  <c r="AV233" i="9"/>
  <c r="BK233" i="9" s="1"/>
  <c r="AQ233" i="9"/>
  <c r="AP233" i="9"/>
  <c r="AK233" i="9"/>
  <c r="AH233" i="9"/>
  <c r="AG233" i="9"/>
  <c r="AF233" i="9"/>
  <c r="AE233" i="9"/>
  <c r="Z233" i="9"/>
  <c r="AW233" i="9"/>
  <c r="BL233" i="9" s="1"/>
  <c r="H343" i="9"/>
  <c r="AV343" i="9"/>
  <c r="BK343" i="9" s="1"/>
  <c r="AD343" i="9"/>
  <c r="AU343" i="9"/>
  <c r="AC343" i="9"/>
  <c r="AP343" i="9"/>
  <c r="AK343" i="9"/>
  <c r="AH343" i="9"/>
  <c r="AG343" i="9"/>
  <c r="AF343" i="9"/>
  <c r="AE343" i="9"/>
  <c r="AB343" i="9"/>
  <c r="AW343" i="9"/>
  <c r="AT343" i="9"/>
  <c r="AS343" i="9"/>
  <c r="AR343" i="9"/>
  <c r="AQ343" i="9"/>
  <c r="AA343" i="9"/>
  <c r="Z343" i="9"/>
  <c r="AV174" i="9"/>
  <c r="BK174" i="9" s="1"/>
  <c r="AD174" i="9"/>
  <c r="AT174" i="9"/>
  <c r="BI174" i="9" s="1"/>
  <c r="AB174" i="9"/>
  <c r="AS174" i="9"/>
  <c r="AA174" i="9"/>
  <c r="AR174" i="9"/>
  <c r="Z174" i="9"/>
  <c r="AW174" i="9"/>
  <c r="BL174" i="9" s="1"/>
  <c r="AU174" i="9"/>
  <c r="BJ174" i="9" s="1"/>
  <c r="AQ174" i="9"/>
  <c r="AP174" i="9"/>
  <c r="AK174" i="9"/>
  <c r="AH174" i="9"/>
  <c r="AG174" i="9"/>
  <c r="AC174" i="9"/>
  <c r="AF174" i="9"/>
  <c r="AE174" i="9"/>
  <c r="AU187" i="9"/>
  <c r="BJ187" i="9" s="1"/>
  <c r="AC187" i="9"/>
  <c r="AS187" i="9"/>
  <c r="AA187" i="9"/>
  <c r="AR187" i="9"/>
  <c r="Z187" i="9"/>
  <c r="AQ187" i="9"/>
  <c r="AH187" i="9"/>
  <c r="AG187" i="9"/>
  <c r="AF187" i="9"/>
  <c r="AE187" i="9"/>
  <c r="AD187" i="9"/>
  <c r="AB187" i="9"/>
  <c r="AW187" i="9"/>
  <c r="BL187" i="9" s="1"/>
  <c r="AV187" i="9"/>
  <c r="BK187" i="9" s="1"/>
  <c r="AT187" i="9"/>
  <c r="BI187" i="9" s="1"/>
  <c r="AP187" i="9"/>
  <c r="AK187" i="9"/>
  <c r="AG302" i="9"/>
  <c r="AF302" i="9"/>
  <c r="AH302" i="9"/>
  <c r="AE302" i="9"/>
  <c r="AD302" i="9"/>
  <c r="AW302" i="9"/>
  <c r="BL302" i="9" s="1"/>
  <c r="AC302" i="9"/>
  <c r="AV302" i="9"/>
  <c r="BK302" i="9" s="1"/>
  <c r="AB302" i="9"/>
  <c r="AU302" i="9"/>
  <c r="BJ302" i="9" s="1"/>
  <c r="AA302" i="9"/>
  <c r="AT302" i="9"/>
  <c r="BI302" i="9" s="1"/>
  <c r="Z302" i="9"/>
  <c r="AS302" i="9"/>
  <c r="AR302" i="9"/>
  <c r="AQ302" i="9"/>
  <c r="AP302" i="9"/>
  <c r="AK302" i="9"/>
  <c r="AT297" i="9"/>
  <c r="BI297" i="9" s="1"/>
  <c r="AB297" i="9"/>
  <c r="AS297" i="9"/>
  <c r="AA297" i="9"/>
  <c r="AK297" i="9"/>
  <c r="AH297" i="9"/>
  <c r="AG297" i="9"/>
  <c r="AF297" i="9"/>
  <c r="AE297" i="9"/>
  <c r="AD297" i="9"/>
  <c r="AW297" i="9"/>
  <c r="BL297" i="9" s="1"/>
  <c r="AC297" i="9"/>
  <c r="AV297" i="9"/>
  <c r="BK297" i="9" s="1"/>
  <c r="AU297" i="9"/>
  <c r="AR297" i="9"/>
  <c r="AQ297" i="9"/>
  <c r="AP297" i="9"/>
  <c r="Z297" i="9"/>
  <c r="AG328" i="9"/>
  <c r="AF328" i="9"/>
  <c r="AE328" i="9"/>
  <c r="AD328" i="9"/>
  <c r="AW328" i="9"/>
  <c r="BL328" i="9" s="1"/>
  <c r="AC328" i="9"/>
  <c r="AV328" i="9"/>
  <c r="BK328" i="9" s="1"/>
  <c r="AB328" i="9"/>
  <c r="AU328" i="9"/>
  <c r="BJ328" i="9" s="1"/>
  <c r="AA328" i="9"/>
  <c r="AH328" i="9"/>
  <c r="Z328" i="9"/>
  <c r="AT328" i="9"/>
  <c r="AK328" i="9"/>
  <c r="AS328" i="9"/>
  <c r="AR328" i="9"/>
  <c r="AQ328" i="9"/>
  <c r="AP328" i="9"/>
  <c r="AW129" i="9"/>
  <c r="BL129" i="9" s="1"/>
  <c r="AE129" i="9"/>
  <c r="AV129" i="9"/>
  <c r="AD129" i="9"/>
  <c r="AU129" i="9"/>
  <c r="BJ129" i="9" s="1"/>
  <c r="AC129" i="9"/>
  <c r="AT129" i="9"/>
  <c r="BI129" i="9" s="1"/>
  <c r="AB129" i="9"/>
  <c r="AS129" i="9"/>
  <c r="AA129" i="9"/>
  <c r="AR129" i="9"/>
  <c r="Z129" i="9"/>
  <c r="AQ129" i="9"/>
  <c r="AP129" i="9"/>
  <c r="AK129" i="9"/>
  <c r="AH129" i="9"/>
  <c r="AG129" i="9"/>
  <c r="AF129" i="9"/>
  <c r="AQ274" i="9"/>
  <c r="AP274" i="9"/>
  <c r="AT274" i="9"/>
  <c r="BI274" i="9" s="1"/>
  <c r="Z274" i="9"/>
  <c r="AS274" i="9"/>
  <c r="AR274" i="9"/>
  <c r="AK274" i="9"/>
  <c r="AH274" i="9"/>
  <c r="AG274" i="9"/>
  <c r="AF274" i="9"/>
  <c r="AE274" i="9"/>
  <c r="AW274" i="9"/>
  <c r="BL274" i="9" s="1"/>
  <c r="AV274" i="9"/>
  <c r="BK274" i="9" s="1"/>
  <c r="AU274" i="9"/>
  <c r="BJ274" i="9" s="1"/>
  <c r="AD274" i="9"/>
  <c r="AC274" i="9"/>
  <c r="AB274" i="9"/>
  <c r="AA274" i="9"/>
  <c r="AH314" i="9"/>
  <c r="AG314" i="9"/>
  <c r="AU314" i="9"/>
  <c r="BJ314" i="9" s="1"/>
  <c r="AA314" i="9"/>
  <c r="AT314" i="9"/>
  <c r="BI314" i="9" s="1"/>
  <c r="Z314" i="9"/>
  <c r="AS314" i="9"/>
  <c r="AR314" i="9"/>
  <c r="AQ314" i="9"/>
  <c r="AP314" i="9"/>
  <c r="AK314" i="9"/>
  <c r="AW314" i="9"/>
  <c r="BL314" i="9" s="1"/>
  <c r="AV314" i="9"/>
  <c r="BK314" i="9" s="1"/>
  <c r="AF314" i="9"/>
  <c r="AE314" i="9"/>
  <c r="AD314" i="9"/>
  <c r="AC314" i="9"/>
  <c r="AB314" i="9"/>
  <c r="AH247" i="9"/>
  <c r="AG247" i="9"/>
  <c r="AE247" i="9"/>
  <c r="AD247" i="9"/>
  <c r="AW247" i="9"/>
  <c r="BL247" i="9" s="1"/>
  <c r="AC247" i="9"/>
  <c r="AV247" i="9"/>
  <c r="BK247" i="9" s="1"/>
  <c r="AB247" i="9"/>
  <c r="AU247" i="9"/>
  <c r="BJ247" i="9" s="1"/>
  <c r="AA247" i="9"/>
  <c r="AT247" i="9"/>
  <c r="BI247" i="9" s="1"/>
  <c r="Z247" i="9"/>
  <c r="AQ247" i="9"/>
  <c r="AP247" i="9"/>
  <c r="AK247" i="9"/>
  <c r="AF247" i="9"/>
  <c r="AS247" i="9"/>
  <c r="BH247" i="9" s="1"/>
  <c r="AR247" i="9"/>
  <c r="AR315" i="9"/>
  <c r="Z315" i="9"/>
  <c r="AQ315" i="9"/>
  <c r="AK315" i="9"/>
  <c r="AH315" i="9"/>
  <c r="AG315" i="9"/>
  <c r="AF315" i="9"/>
  <c r="AE315" i="9"/>
  <c r="AD315" i="9"/>
  <c r="AW315" i="9"/>
  <c r="BL315" i="9" s="1"/>
  <c r="AC315" i="9"/>
  <c r="AV315" i="9"/>
  <c r="BK315" i="9" s="1"/>
  <c r="AU315" i="9"/>
  <c r="AT315" i="9"/>
  <c r="BI315" i="9" s="1"/>
  <c r="AS315" i="9"/>
  <c r="AP315" i="9"/>
  <c r="AB315" i="9"/>
  <c r="AA315" i="9"/>
  <c r="AQ336" i="9"/>
  <c r="AP336" i="9"/>
  <c r="AW336" i="9"/>
  <c r="BL336" i="9" s="1"/>
  <c r="AC336" i="9"/>
  <c r="AV336" i="9"/>
  <c r="AB336" i="9"/>
  <c r="AU336" i="9"/>
  <c r="AA336" i="9"/>
  <c r="AT336" i="9"/>
  <c r="BI336" i="9" s="1"/>
  <c r="Z336" i="9"/>
  <c r="AS336" i="9"/>
  <c r="AR336" i="9"/>
  <c r="AK336" i="9"/>
  <c r="AH336" i="9"/>
  <c r="AG336" i="9"/>
  <c r="AF336" i="9"/>
  <c r="AE336" i="9"/>
  <c r="AD336" i="9"/>
  <c r="AU285" i="9"/>
  <c r="AC285" i="9"/>
  <c r="AT285" i="9"/>
  <c r="BI285" i="9" s="1"/>
  <c r="AB285" i="9"/>
  <c r="AD285" i="9"/>
  <c r="AW285" i="9"/>
  <c r="BL285" i="9" s="1"/>
  <c r="AA285" i="9"/>
  <c r="AV285" i="9"/>
  <c r="BK285" i="9" s="1"/>
  <c r="Z285" i="9"/>
  <c r="AK285" i="9"/>
  <c r="AH285" i="9"/>
  <c r="AG285" i="9"/>
  <c r="AF285" i="9"/>
  <c r="AE285" i="9"/>
  <c r="AS285" i="9"/>
  <c r="AR285" i="9"/>
  <c r="AQ285" i="9"/>
  <c r="AP285" i="9"/>
  <c r="AS304" i="9"/>
  <c r="AA304" i="9"/>
  <c r="AR304" i="9"/>
  <c r="Z304" i="9"/>
  <c r="AH304" i="9"/>
  <c r="AG304" i="9"/>
  <c r="AF304" i="9"/>
  <c r="AE304" i="9"/>
  <c r="AD304" i="9"/>
  <c r="AW304" i="9"/>
  <c r="BL304" i="9" s="1"/>
  <c r="AC304" i="9"/>
  <c r="AV304" i="9"/>
  <c r="BK304" i="9" s="1"/>
  <c r="AB304" i="9"/>
  <c r="AU304" i="9"/>
  <c r="BJ304" i="9" s="1"/>
  <c r="AT304" i="9"/>
  <c r="BI304" i="9" s="1"/>
  <c r="AQ304" i="9"/>
  <c r="AP304" i="9"/>
  <c r="AK304" i="9"/>
  <c r="AH126" i="9"/>
  <c r="AG126" i="9"/>
  <c r="AF126" i="9"/>
  <c r="AW126" i="9"/>
  <c r="BL126" i="9" s="1"/>
  <c r="AE126" i="9"/>
  <c r="AV126" i="9"/>
  <c r="BK126" i="9" s="1"/>
  <c r="AD126" i="9"/>
  <c r="AU126" i="9"/>
  <c r="BJ126" i="9" s="1"/>
  <c r="AC126" i="9"/>
  <c r="AT126" i="9"/>
  <c r="BI126" i="9" s="1"/>
  <c r="AB126" i="9"/>
  <c r="AS126" i="9"/>
  <c r="AR126" i="9"/>
  <c r="AQ126" i="9"/>
  <c r="AP126" i="9"/>
  <c r="AK126" i="9"/>
  <c r="AA126" i="9"/>
  <c r="Z126" i="9"/>
  <c r="AK147" i="9"/>
  <c r="AH147" i="9"/>
  <c r="AG147" i="9"/>
  <c r="AF147" i="9"/>
  <c r="AW147" i="9"/>
  <c r="BL147" i="9" s="1"/>
  <c r="AE147" i="9"/>
  <c r="AV147" i="9"/>
  <c r="BK147" i="9" s="1"/>
  <c r="AD147" i="9"/>
  <c r="AU147" i="9"/>
  <c r="BJ147" i="9" s="1"/>
  <c r="AC147" i="9"/>
  <c r="AT147" i="9"/>
  <c r="BI147" i="9" s="1"/>
  <c r="AS147" i="9"/>
  <c r="AR147" i="9"/>
  <c r="AQ147" i="9"/>
  <c r="AP147" i="9"/>
  <c r="AB147" i="9"/>
  <c r="AA147" i="9"/>
  <c r="Z147" i="9"/>
  <c r="AR312" i="9"/>
  <c r="Z312" i="9"/>
  <c r="AQ312" i="9"/>
  <c r="AS312" i="9"/>
  <c r="AP312" i="9"/>
  <c r="AK312" i="9"/>
  <c r="AH312" i="9"/>
  <c r="AG312" i="9"/>
  <c r="AF312" i="9"/>
  <c r="AE312" i="9"/>
  <c r="AW312" i="9"/>
  <c r="BL312" i="9" s="1"/>
  <c r="AV312" i="9"/>
  <c r="BK312" i="9" s="1"/>
  <c r="AU312" i="9"/>
  <c r="BJ312" i="9" s="1"/>
  <c r="AT312" i="9"/>
  <c r="BI312" i="9" s="1"/>
  <c r="AD312" i="9"/>
  <c r="AC312" i="9"/>
  <c r="AB312" i="9"/>
  <c r="AA312" i="9"/>
  <c r="AK199" i="9"/>
  <c r="AH199" i="9"/>
  <c r="AG199" i="9"/>
  <c r="AF199" i="9"/>
  <c r="AW199" i="9"/>
  <c r="AE199" i="9"/>
  <c r="AV199" i="9"/>
  <c r="BK199" i="9" s="1"/>
  <c r="AD199" i="9"/>
  <c r="AU199" i="9"/>
  <c r="AC199" i="9"/>
  <c r="Z199" i="9"/>
  <c r="AT199" i="9"/>
  <c r="BI199" i="9" s="1"/>
  <c r="AS199" i="9"/>
  <c r="AR199" i="9"/>
  <c r="AQ199" i="9"/>
  <c r="AP199" i="9"/>
  <c r="AB199" i="9"/>
  <c r="AA199" i="9"/>
  <c r="AW214" i="9"/>
  <c r="BL214" i="9" s="1"/>
  <c r="AE214" i="9"/>
  <c r="AU214" i="9"/>
  <c r="BJ214" i="9" s="1"/>
  <c r="AB214" i="9"/>
  <c r="AT214" i="9"/>
  <c r="BI214" i="9" s="1"/>
  <c r="AA214" i="9"/>
  <c r="AS214" i="9"/>
  <c r="Z214" i="9"/>
  <c r="AR214" i="9"/>
  <c r="AQ214" i="9"/>
  <c r="AP214" i="9"/>
  <c r="AK214" i="9"/>
  <c r="AH214" i="9"/>
  <c r="AG214" i="9"/>
  <c r="AF214" i="9"/>
  <c r="AD214" i="9"/>
  <c r="AC214" i="9"/>
  <c r="AV214" i="9"/>
  <c r="BK214" i="9" s="1"/>
  <c r="AU240" i="9"/>
  <c r="BJ240" i="9" s="1"/>
  <c r="AC240" i="9"/>
  <c r="AT240" i="9"/>
  <c r="BI240" i="9" s="1"/>
  <c r="AB240" i="9"/>
  <c r="AS240" i="9"/>
  <c r="AA240" i="9"/>
  <c r="AR240" i="9"/>
  <c r="Z240" i="9"/>
  <c r="AQ240" i="9"/>
  <c r="AP240" i="9"/>
  <c r="AW240" i="9"/>
  <c r="BL240" i="9" s="1"/>
  <c r="AV240" i="9"/>
  <c r="BK240" i="9" s="1"/>
  <c r="AK240" i="9"/>
  <c r="AH240" i="9"/>
  <c r="AG240" i="9"/>
  <c r="AF240" i="9"/>
  <c r="AE240" i="9"/>
  <c r="AD240" i="9"/>
  <c r="AK130" i="9"/>
  <c r="AH130" i="9"/>
  <c r="AG130" i="9"/>
  <c r="AF130" i="9"/>
  <c r="AW130" i="9"/>
  <c r="AE130" i="9"/>
  <c r="AV130" i="9"/>
  <c r="BK130" i="9" s="1"/>
  <c r="AD130" i="9"/>
  <c r="AU130" i="9"/>
  <c r="AC130" i="9"/>
  <c r="AT130" i="9"/>
  <c r="BI130" i="9" s="1"/>
  <c r="AS130" i="9"/>
  <c r="AR130" i="9"/>
  <c r="AQ130" i="9"/>
  <c r="AP130" i="9"/>
  <c r="AB130" i="9"/>
  <c r="AA130" i="9"/>
  <c r="Z130" i="9"/>
  <c r="AT124" i="9"/>
  <c r="BI124" i="9" s="1"/>
  <c r="AB124" i="9"/>
  <c r="AS124" i="9"/>
  <c r="AA124" i="9"/>
  <c r="AR124" i="9"/>
  <c r="Z124" i="9"/>
  <c r="AQ124" i="9"/>
  <c r="AP124" i="9"/>
  <c r="AK124" i="9"/>
  <c r="AH124" i="9"/>
  <c r="AD124" i="9"/>
  <c r="AC124" i="9"/>
  <c r="AW124" i="9"/>
  <c r="BL124" i="9" s="1"/>
  <c r="AV124" i="9"/>
  <c r="BK124" i="9" s="1"/>
  <c r="AU124" i="9"/>
  <c r="BJ124" i="9" s="1"/>
  <c r="AG124" i="9"/>
  <c r="AF124" i="9"/>
  <c r="AE124" i="9"/>
  <c r="AW162" i="9"/>
  <c r="BL162" i="9" s="1"/>
  <c r="AF162" i="9"/>
  <c r="AU162" i="9"/>
  <c r="BJ162" i="9" s="1"/>
  <c r="AD162" i="9"/>
  <c r="AT162" i="9"/>
  <c r="BI162" i="9" s="1"/>
  <c r="AC162" i="9"/>
  <c r="AS162" i="9"/>
  <c r="AB162" i="9"/>
  <c r="AV162" i="9"/>
  <c r="BK162" i="9" s="1"/>
  <c r="AR162" i="9"/>
  <c r="AQ162" i="9"/>
  <c r="AP162" i="9"/>
  <c r="AK162" i="9"/>
  <c r="Z162" i="9"/>
  <c r="AH162" i="9"/>
  <c r="AG162" i="9"/>
  <c r="AE162" i="9"/>
  <c r="AA162" i="9"/>
  <c r="AK311" i="9"/>
  <c r="AH311" i="9"/>
  <c r="AD311" i="9"/>
  <c r="AW311" i="9"/>
  <c r="BL311" i="9" s="1"/>
  <c r="AC311" i="9"/>
  <c r="AV311" i="9"/>
  <c r="BK311" i="9" s="1"/>
  <c r="AB311" i="9"/>
  <c r="AU311" i="9"/>
  <c r="BJ311" i="9" s="1"/>
  <c r="AA311" i="9"/>
  <c r="AT311" i="9"/>
  <c r="BI311" i="9" s="1"/>
  <c r="Z311" i="9"/>
  <c r="AS311" i="9"/>
  <c r="AR311" i="9"/>
  <c r="AG311" i="9"/>
  <c r="AF311" i="9"/>
  <c r="AE311" i="9"/>
  <c r="AQ311" i="9"/>
  <c r="AP311" i="9"/>
  <c r="AU161" i="9"/>
  <c r="AC161" i="9"/>
  <c r="AS161" i="9"/>
  <c r="AF161" i="9"/>
  <c r="AE161" i="9"/>
  <c r="AD161" i="9"/>
  <c r="AW161" i="9"/>
  <c r="BL161" i="9" s="1"/>
  <c r="AB161" i="9"/>
  <c r="AV161" i="9"/>
  <c r="BK161" i="9" s="1"/>
  <c r="AA161" i="9"/>
  <c r="AT161" i="9"/>
  <c r="BI161" i="9" s="1"/>
  <c r="Z161" i="9"/>
  <c r="AR161" i="9"/>
  <c r="AQ161" i="9"/>
  <c r="AP161" i="9"/>
  <c r="AK161" i="9"/>
  <c r="AH161" i="9"/>
  <c r="AG161" i="9"/>
  <c r="AP172" i="9"/>
  <c r="AH172" i="9"/>
  <c r="AG172" i="9"/>
  <c r="AF172" i="9"/>
  <c r="AC172" i="9"/>
  <c r="AB172" i="9"/>
  <c r="AW172" i="9"/>
  <c r="BL172" i="9" s="1"/>
  <c r="AA172" i="9"/>
  <c r="AV172" i="9"/>
  <c r="BK172" i="9" s="1"/>
  <c r="Z172" i="9"/>
  <c r="AU172" i="9"/>
  <c r="BJ172" i="9" s="1"/>
  <c r="AT172" i="9"/>
  <c r="BI172" i="9" s="1"/>
  <c r="AS172" i="9"/>
  <c r="AD172" i="9"/>
  <c r="AR172" i="9"/>
  <c r="AQ172" i="9"/>
  <c r="AK172" i="9"/>
  <c r="AE172" i="9"/>
  <c r="AR131" i="9"/>
  <c r="Z131" i="9"/>
  <c r="AQ131" i="9"/>
  <c r="AP131" i="9"/>
  <c r="AK131" i="9"/>
  <c r="AH131" i="9"/>
  <c r="AG131" i="9"/>
  <c r="AF131" i="9"/>
  <c r="AB131" i="9"/>
  <c r="AA131" i="9"/>
  <c r="AW131" i="9"/>
  <c r="AV131" i="9"/>
  <c r="BK131" i="9" s="1"/>
  <c r="AU131" i="9"/>
  <c r="BJ131" i="9" s="1"/>
  <c r="AT131" i="9"/>
  <c r="AS131" i="9"/>
  <c r="AE131" i="9"/>
  <c r="AD131" i="9"/>
  <c r="AC131" i="9"/>
  <c r="AS159" i="9"/>
  <c r="AA159" i="9"/>
  <c r="AR159" i="9"/>
  <c r="Z159" i="9"/>
  <c r="AQ159" i="9"/>
  <c r="AP159" i="9"/>
  <c r="AK159" i="9"/>
  <c r="AH159" i="9"/>
  <c r="AG159" i="9"/>
  <c r="AC159" i="9"/>
  <c r="AB159" i="9"/>
  <c r="AW159" i="9"/>
  <c r="BL159" i="9" s="1"/>
  <c r="AV159" i="9"/>
  <c r="BK159" i="9" s="1"/>
  <c r="AU159" i="9"/>
  <c r="BJ159" i="9" s="1"/>
  <c r="AT159" i="9"/>
  <c r="BI159" i="9" s="1"/>
  <c r="AF159" i="9"/>
  <c r="AD159" i="9"/>
  <c r="AE159" i="9"/>
  <c r="AV191" i="9"/>
  <c r="BK191" i="9" s="1"/>
  <c r="AD191" i="9"/>
  <c r="AU191" i="9"/>
  <c r="BJ191" i="9" s="1"/>
  <c r="AT191" i="9"/>
  <c r="BI191" i="9" s="1"/>
  <c r="AB191" i="9"/>
  <c r="AS191" i="9"/>
  <c r="AA191" i="9"/>
  <c r="AR191" i="9"/>
  <c r="Z191" i="9"/>
  <c r="AW191" i="9"/>
  <c r="BL191" i="9" s="1"/>
  <c r="AQ191" i="9"/>
  <c r="AP191" i="9"/>
  <c r="AK191" i="9"/>
  <c r="AH191" i="9"/>
  <c r="AG191" i="9"/>
  <c r="AF191" i="9"/>
  <c r="AE191" i="9"/>
  <c r="AC191" i="9"/>
  <c r="AU152" i="9"/>
  <c r="BJ152" i="9" s="1"/>
  <c r="AC152" i="9"/>
  <c r="AT152" i="9"/>
  <c r="AB152" i="9"/>
  <c r="AS152" i="9"/>
  <c r="AA152" i="9"/>
  <c r="AR152" i="9"/>
  <c r="Z152" i="9"/>
  <c r="AQ152" i="9"/>
  <c r="AP152" i="9"/>
  <c r="AK152" i="9"/>
  <c r="AE152" i="9"/>
  <c r="AD152" i="9"/>
  <c r="AW152" i="9"/>
  <c r="AV152" i="9"/>
  <c r="BK152" i="9" s="1"/>
  <c r="AH152" i="9"/>
  <c r="AG152" i="9"/>
  <c r="AF152" i="9"/>
  <c r="AR178" i="9"/>
  <c r="Z178" i="9"/>
  <c r="AP178" i="9"/>
  <c r="AK178" i="9"/>
  <c r="AH178" i="9"/>
  <c r="AW178" i="9"/>
  <c r="BL178" i="9" s="1"/>
  <c r="AA178" i="9"/>
  <c r="AV178" i="9"/>
  <c r="BK178" i="9" s="1"/>
  <c r="AU178" i="9"/>
  <c r="BJ178" i="9" s="1"/>
  <c r="AT178" i="9"/>
  <c r="BI178" i="9" s="1"/>
  <c r="AS178" i="9"/>
  <c r="AQ178" i="9"/>
  <c r="AG178" i="9"/>
  <c r="AC178" i="9"/>
  <c r="AB178" i="9"/>
  <c r="AF178" i="9"/>
  <c r="AE178" i="9"/>
  <c r="AD178" i="9"/>
  <c r="AK203" i="9"/>
  <c r="AH203" i="9"/>
  <c r="AG203" i="9"/>
  <c r="AF203" i="9"/>
  <c r="AW203" i="9"/>
  <c r="BL203" i="9" s="1"/>
  <c r="AE203" i="9"/>
  <c r="AV203" i="9"/>
  <c r="BK203" i="9" s="1"/>
  <c r="AD203" i="9"/>
  <c r="AU203" i="9"/>
  <c r="BJ203" i="9" s="1"/>
  <c r="AC203" i="9"/>
  <c r="AA203" i="9"/>
  <c r="Z203" i="9"/>
  <c r="AT203" i="9"/>
  <c r="BI203" i="9" s="1"/>
  <c r="AS203" i="9"/>
  <c r="AR203" i="9"/>
  <c r="AQ203" i="9"/>
  <c r="AP203" i="9"/>
  <c r="AB203" i="9"/>
  <c r="AR173" i="9"/>
  <c r="Z173" i="9"/>
  <c r="AP173" i="9"/>
  <c r="AK173" i="9"/>
  <c r="AH173" i="9"/>
  <c r="AW173" i="9"/>
  <c r="AA173" i="9"/>
  <c r="AV173" i="9"/>
  <c r="BK173" i="9" s="1"/>
  <c r="AU173" i="9"/>
  <c r="BJ173" i="9" s="1"/>
  <c r="AT173" i="9"/>
  <c r="BI173" i="9" s="1"/>
  <c r="AS173" i="9"/>
  <c r="AQ173" i="9"/>
  <c r="AG173" i="9"/>
  <c r="AF173" i="9"/>
  <c r="AE173" i="9"/>
  <c r="AD173" i="9"/>
  <c r="AC173" i="9"/>
  <c r="AB173" i="9"/>
  <c r="AQ122" i="9"/>
  <c r="AP122" i="9"/>
  <c r="AK122" i="9"/>
  <c r="AH122" i="9"/>
  <c r="AG122" i="9"/>
  <c r="AF122" i="9"/>
  <c r="AW122" i="9"/>
  <c r="BL122" i="9" s="1"/>
  <c r="AE122" i="9"/>
  <c r="AV122" i="9"/>
  <c r="BK122" i="9" s="1"/>
  <c r="AU122" i="9"/>
  <c r="AT122" i="9"/>
  <c r="BI122" i="9" s="1"/>
  <c r="AS122" i="9"/>
  <c r="AR122" i="9"/>
  <c r="AD122" i="9"/>
  <c r="AC122" i="9"/>
  <c r="AB122" i="9"/>
  <c r="AA122" i="9"/>
  <c r="Z122" i="9"/>
  <c r="AV206" i="9"/>
  <c r="BK206" i="9" s="1"/>
  <c r="AD206" i="9"/>
  <c r="AU206" i="9"/>
  <c r="AC206" i="9"/>
  <c r="AT206" i="9"/>
  <c r="AB206" i="9"/>
  <c r="AS206" i="9"/>
  <c r="AA206" i="9"/>
  <c r="AR206" i="9"/>
  <c r="Z206" i="9"/>
  <c r="AQ206" i="9"/>
  <c r="AP206" i="9"/>
  <c r="AW206" i="9"/>
  <c r="BL206" i="9" s="1"/>
  <c r="AK206" i="9"/>
  <c r="AH206" i="9"/>
  <c r="AG206" i="9"/>
  <c r="AF206" i="9"/>
  <c r="AE206" i="9"/>
  <c r="AG230" i="9"/>
  <c r="AF230" i="9"/>
  <c r="AW230" i="9"/>
  <c r="BL230" i="9" s="1"/>
  <c r="AE230" i="9"/>
  <c r="AV230" i="9"/>
  <c r="AD230" i="9"/>
  <c r="AH230" i="9"/>
  <c r="AC230" i="9"/>
  <c r="AB230" i="9"/>
  <c r="AA230" i="9"/>
  <c r="Z230" i="9"/>
  <c r="AU230" i="9"/>
  <c r="BJ230" i="9" s="1"/>
  <c r="AT230" i="9"/>
  <c r="BI230" i="9" s="1"/>
  <c r="AS230" i="9"/>
  <c r="AR230" i="9"/>
  <c r="AQ230" i="9"/>
  <c r="AP230" i="9"/>
  <c r="AK230" i="9"/>
  <c r="AH322" i="9"/>
  <c r="AG322" i="9"/>
  <c r="AW322" i="9"/>
  <c r="BL322" i="9" s="1"/>
  <c r="AF322" i="9"/>
  <c r="AC322" i="9"/>
  <c r="AV322" i="9"/>
  <c r="BK322" i="9" s="1"/>
  <c r="AB322" i="9"/>
  <c r="AU322" i="9"/>
  <c r="BJ322" i="9" s="1"/>
  <c r="AA322" i="9"/>
  <c r="AT322" i="9"/>
  <c r="Z322" i="9"/>
  <c r="AS322" i="9"/>
  <c r="AR322" i="9"/>
  <c r="AQ322" i="9"/>
  <c r="AP322" i="9"/>
  <c r="AK322" i="9"/>
  <c r="AE322" i="9"/>
  <c r="AD322" i="9"/>
  <c r="AW241" i="9"/>
  <c r="BL241" i="9" s="1"/>
  <c r="AG241" i="9"/>
  <c r="AV241" i="9"/>
  <c r="BK241" i="9" s="1"/>
  <c r="AF241" i="9"/>
  <c r="AU241" i="9"/>
  <c r="BJ241" i="9" s="1"/>
  <c r="AE241" i="9"/>
  <c r="AT241" i="9"/>
  <c r="BI241" i="9" s="1"/>
  <c r="AD241" i="9"/>
  <c r="AS241" i="9"/>
  <c r="AC241" i="9"/>
  <c r="AR241" i="9"/>
  <c r="AB241" i="9"/>
  <c r="AQ241" i="9"/>
  <c r="AP241" i="9"/>
  <c r="AK241" i="9"/>
  <c r="AH241" i="9"/>
  <c r="AA241" i="9"/>
  <c r="Z241" i="9"/>
  <c r="AF163" i="9"/>
  <c r="AV163" i="9"/>
  <c r="BK163" i="9" s="1"/>
  <c r="AD163" i="9"/>
  <c r="AU163" i="9"/>
  <c r="BJ163" i="9" s="1"/>
  <c r="AC163" i="9"/>
  <c r="AT163" i="9"/>
  <c r="BI163" i="9" s="1"/>
  <c r="AB163" i="9"/>
  <c r="AQ163" i="9"/>
  <c r="AP163" i="9"/>
  <c r="AK163" i="9"/>
  <c r="AH163" i="9"/>
  <c r="AG163" i="9"/>
  <c r="AE163" i="9"/>
  <c r="AA163" i="9"/>
  <c r="AW163" i="9"/>
  <c r="BL163" i="9" s="1"/>
  <c r="AS163" i="9"/>
  <c r="AR163" i="9"/>
  <c r="Z163" i="9"/>
  <c r="AK226" i="9"/>
  <c r="AH226" i="9"/>
  <c r="AG226" i="9"/>
  <c r="AC226" i="9"/>
  <c r="AW226" i="9"/>
  <c r="BL226" i="9" s="1"/>
  <c r="AB226" i="9"/>
  <c r="AV226" i="9"/>
  <c r="BK226" i="9" s="1"/>
  <c r="AA226" i="9"/>
  <c r="AU226" i="9"/>
  <c r="BJ226" i="9" s="1"/>
  <c r="Z226" i="9"/>
  <c r="AT226" i="9"/>
  <c r="BI226" i="9" s="1"/>
  <c r="AS226" i="9"/>
  <c r="AR226" i="9"/>
  <c r="AQ226" i="9"/>
  <c r="AP226" i="9"/>
  <c r="AF226" i="9"/>
  <c r="AE226" i="9"/>
  <c r="AD226" i="9"/>
  <c r="AP319" i="9"/>
  <c r="AK319" i="9"/>
  <c r="AH319" i="9"/>
  <c r="AW319" i="9"/>
  <c r="BL319" i="9" s="1"/>
  <c r="AB319" i="9"/>
  <c r="AV319" i="9"/>
  <c r="BK319" i="9" s="1"/>
  <c r="AA319" i="9"/>
  <c r="AU319" i="9"/>
  <c r="BJ319" i="9" s="1"/>
  <c r="Z319" i="9"/>
  <c r="AT319" i="9"/>
  <c r="BI319" i="9" s="1"/>
  <c r="AS319" i="9"/>
  <c r="AR319" i="9"/>
  <c r="AQ319" i="9"/>
  <c r="AG319" i="9"/>
  <c r="AF319" i="9"/>
  <c r="AE319" i="9"/>
  <c r="AD319" i="9"/>
  <c r="AC319" i="9"/>
  <c r="AF333" i="9"/>
  <c r="AW333" i="9"/>
  <c r="BL333" i="9" s="1"/>
  <c r="AE333" i="9"/>
  <c r="AR333" i="9"/>
  <c r="AQ333" i="9"/>
  <c r="AP333" i="9"/>
  <c r="AK333" i="9"/>
  <c r="AH333" i="9"/>
  <c r="AV333" i="9"/>
  <c r="BK333" i="9" s="1"/>
  <c r="AU333" i="9"/>
  <c r="AT333" i="9"/>
  <c r="BI333" i="9" s="1"/>
  <c r="AS333" i="9"/>
  <c r="AG333" i="9"/>
  <c r="AD333" i="9"/>
  <c r="AC333" i="9"/>
  <c r="AB333" i="9"/>
  <c r="AA333" i="9"/>
  <c r="Z333" i="9"/>
  <c r="AS123" i="9"/>
  <c r="AB123" i="9"/>
  <c r="AR123" i="9"/>
  <c r="AA123" i="9"/>
  <c r="AQ123" i="9"/>
  <c r="Z123" i="9"/>
  <c r="AP123" i="9"/>
  <c r="AK123" i="9"/>
  <c r="AH123" i="9"/>
  <c r="AW123" i="9"/>
  <c r="BL123" i="9" s="1"/>
  <c r="AV123" i="9"/>
  <c r="BK123" i="9" s="1"/>
  <c r="AU123" i="9"/>
  <c r="BJ123" i="9" s="1"/>
  <c r="AT123" i="9"/>
  <c r="BI123" i="9" s="1"/>
  <c r="AG123" i="9"/>
  <c r="AF123" i="9"/>
  <c r="AE123" i="9"/>
  <c r="AD123" i="9"/>
  <c r="AC123" i="9"/>
  <c r="AQ200" i="9"/>
  <c r="Z200" i="9"/>
  <c r="AP200" i="9"/>
  <c r="AK200" i="9"/>
  <c r="AH200" i="9"/>
  <c r="AG200" i="9"/>
  <c r="AW200" i="9"/>
  <c r="BL200" i="9" s="1"/>
  <c r="AF200" i="9"/>
  <c r="AE200" i="9"/>
  <c r="AD200" i="9"/>
  <c r="AC200" i="9"/>
  <c r="AB200" i="9"/>
  <c r="AA200" i="9"/>
  <c r="AV200" i="9"/>
  <c r="BK200" i="9" s="1"/>
  <c r="AU200" i="9"/>
  <c r="BJ200" i="9" s="1"/>
  <c r="AT200" i="9"/>
  <c r="BI200" i="9" s="1"/>
  <c r="AS200" i="9"/>
  <c r="AR200" i="9"/>
  <c r="AR144" i="9"/>
  <c r="AA144" i="9"/>
  <c r="AQ144" i="9"/>
  <c r="Z144" i="9"/>
  <c r="AP144" i="9"/>
  <c r="AK144" i="9"/>
  <c r="AH144" i="9"/>
  <c r="AG144" i="9"/>
  <c r="AW144" i="9"/>
  <c r="BL144" i="9" s="1"/>
  <c r="AV144" i="9"/>
  <c r="BK144" i="9" s="1"/>
  <c r="AU144" i="9"/>
  <c r="AT144" i="9"/>
  <c r="BI144" i="9" s="1"/>
  <c r="AS144" i="9"/>
  <c r="AF144" i="9"/>
  <c r="AE144" i="9"/>
  <c r="AD144" i="9"/>
  <c r="AC144" i="9"/>
  <c r="AB144" i="9"/>
  <c r="AQ236" i="9"/>
  <c r="AP236" i="9"/>
  <c r="AK236" i="9"/>
  <c r="AH236" i="9"/>
  <c r="AD236" i="9"/>
  <c r="AC236" i="9"/>
  <c r="AB236" i="9"/>
  <c r="AW236" i="9"/>
  <c r="BL236" i="9" s="1"/>
  <c r="AA236" i="9"/>
  <c r="AV236" i="9"/>
  <c r="BK236" i="9" s="1"/>
  <c r="Z236" i="9"/>
  <c r="AU236" i="9"/>
  <c r="BJ236" i="9" s="1"/>
  <c r="AT236" i="9"/>
  <c r="BI236" i="9" s="1"/>
  <c r="AS236" i="9"/>
  <c r="AR236" i="9"/>
  <c r="AG236" i="9"/>
  <c r="AF236" i="9"/>
  <c r="AE236" i="9"/>
  <c r="AG310" i="9"/>
  <c r="AW310" i="9"/>
  <c r="BL310" i="9" s="1"/>
  <c r="AF310" i="9"/>
  <c r="AQ310" i="9"/>
  <c r="AP310" i="9"/>
  <c r="AK310" i="9"/>
  <c r="AH310" i="9"/>
  <c r="AE310" i="9"/>
  <c r="AD310" i="9"/>
  <c r="AV310" i="9"/>
  <c r="BK310" i="9" s="1"/>
  <c r="AU310" i="9"/>
  <c r="BJ310" i="9" s="1"/>
  <c r="AT310" i="9"/>
  <c r="AS310" i="9"/>
  <c r="AR310" i="9"/>
  <c r="AC310" i="9"/>
  <c r="AB310" i="9"/>
  <c r="AA310" i="9"/>
  <c r="Z310" i="9"/>
  <c r="AS324" i="9"/>
  <c r="AA324" i="9"/>
  <c r="AR324" i="9"/>
  <c r="Z324" i="9"/>
  <c r="AQ324" i="9"/>
  <c r="AK324" i="9"/>
  <c r="AP324" i="9"/>
  <c r="AH324" i="9"/>
  <c r="AG324" i="9"/>
  <c r="AF324" i="9"/>
  <c r="AE324" i="9"/>
  <c r="AD324" i="9"/>
  <c r="AC324" i="9"/>
  <c r="AW324" i="9"/>
  <c r="BL324" i="9" s="1"/>
  <c r="AV324" i="9"/>
  <c r="AU324" i="9"/>
  <c r="BJ324" i="9" s="1"/>
  <c r="AT324" i="9"/>
  <c r="BI324" i="9" s="1"/>
  <c r="AB324" i="9"/>
  <c r="AW132" i="9"/>
  <c r="BL132" i="9" s="1"/>
  <c r="AE132" i="9"/>
  <c r="AV132" i="9"/>
  <c r="BK132" i="9" s="1"/>
  <c r="AD132" i="9"/>
  <c r="AU132" i="9"/>
  <c r="AC132" i="9"/>
  <c r="AT132" i="9"/>
  <c r="BI132" i="9" s="1"/>
  <c r="AB132" i="9"/>
  <c r="AS132" i="9"/>
  <c r="AA132" i="9"/>
  <c r="AR132" i="9"/>
  <c r="Z132" i="9"/>
  <c r="AQ132" i="9"/>
  <c r="AK132" i="9"/>
  <c r="AH132" i="9"/>
  <c r="AG132" i="9"/>
  <c r="AF132" i="9"/>
  <c r="AP132" i="9"/>
  <c r="AV183" i="9"/>
  <c r="BK183" i="9" s="1"/>
  <c r="AE183" i="9"/>
  <c r="AT183" i="9"/>
  <c r="BI183" i="9" s="1"/>
  <c r="AC183" i="9"/>
  <c r="AS183" i="9"/>
  <c r="AB183" i="9"/>
  <c r="AR183" i="9"/>
  <c r="AA183" i="9"/>
  <c r="AF183" i="9"/>
  <c r="AD183" i="9"/>
  <c r="Z183" i="9"/>
  <c r="AW183" i="9"/>
  <c r="BL183" i="9" s="1"/>
  <c r="AU183" i="9"/>
  <c r="BJ183" i="9" s="1"/>
  <c r="AQ183" i="9"/>
  <c r="AP183" i="9"/>
  <c r="AK183" i="9"/>
  <c r="AH183" i="9"/>
  <c r="AG183" i="9"/>
  <c r="AS182" i="9"/>
  <c r="AA182" i="9"/>
  <c r="AQ182" i="9"/>
  <c r="AP182" i="9"/>
  <c r="AK182" i="9"/>
  <c r="AF182" i="9"/>
  <c r="AE182" i="9"/>
  <c r="AD182" i="9"/>
  <c r="AC182" i="9"/>
  <c r="AB182" i="9"/>
  <c r="AW182" i="9"/>
  <c r="BL182" i="9" s="1"/>
  <c r="Z182" i="9"/>
  <c r="AV182" i="9"/>
  <c r="BK182" i="9" s="1"/>
  <c r="AG182" i="9"/>
  <c r="AU182" i="9"/>
  <c r="BJ182" i="9" s="1"/>
  <c r="AT182" i="9"/>
  <c r="BI182" i="9" s="1"/>
  <c r="AH182" i="9"/>
  <c r="AR182" i="9"/>
  <c r="AW270" i="9"/>
  <c r="BL270" i="9" s="1"/>
  <c r="AE270" i="9"/>
  <c r="AV270" i="9"/>
  <c r="BK270" i="9" s="1"/>
  <c r="AD270" i="9"/>
  <c r="AB270" i="9"/>
  <c r="AU270" i="9"/>
  <c r="BJ270" i="9" s="1"/>
  <c r="AA270" i="9"/>
  <c r="AT270" i="9"/>
  <c r="Z270" i="9"/>
  <c r="AS270" i="9"/>
  <c r="AR270" i="9"/>
  <c r="AQ270" i="9"/>
  <c r="AP270" i="9"/>
  <c r="AK270" i="9"/>
  <c r="AH270" i="9"/>
  <c r="AG270" i="9"/>
  <c r="AF270" i="9"/>
  <c r="AC270" i="9"/>
  <c r="AR169" i="9"/>
  <c r="Z169" i="9"/>
  <c r="AP169" i="9"/>
  <c r="AK169" i="9"/>
  <c r="AH169" i="9"/>
  <c r="AS169" i="9"/>
  <c r="AQ169" i="9"/>
  <c r="AG169" i="9"/>
  <c r="AF169" i="9"/>
  <c r="AE169" i="9"/>
  <c r="AD169" i="9"/>
  <c r="AC169" i="9"/>
  <c r="AW169" i="9"/>
  <c r="BL169" i="9" s="1"/>
  <c r="AV169" i="9"/>
  <c r="BK169" i="9" s="1"/>
  <c r="AU169" i="9"/>
  <c r="BJ169" i="9" s="1"/>
  <c r="AT169" i="9"/>
  <c r="BI169" i="9" s="1"/>
  <c r="AB169" i="9"/>
  <c r="AA169" i="9"/>
  <c r="AH288" i="9"/>
  <c r="AG288" i="9"/>
  <c r="AK288" i="9"/>
  <c r="AF288" i="9"/>
  <c r="AE288" i="9"/>
  <c r="AW288" i="9"/>
  <c r="BL288" i="9" s="1"/>
  <c r="Z288" i="9"/>
  <c r="AV288" i="9"/>
  <c r="BK288" i="9" s="1"/>
  <c r="AU288" i="9"/>
  <c r="BJ288" i="9" s="1"/>
  <c r="AT288" i="9"/>
  <c r="BI288" i="9" s="1"/>
  <c r="AS288" i="9"/>
  <c r="AR288" i="9"/>
  <c r="AQ288" i="9"/>
  <c r="AP288" i="9"/>
  <c r="AD288" i="9"/>
  <c r="AC288" i="9"/>
  <c r="AB288" i="9"/>
  <c r="AA288" i="9"/>
  <c r="H351" i="9"/>
  <c r="AT351" i="9"/>
  <c r="BI351" i="9" s="1"/>
  <c r="AB351" i="9"/>
  <c r="AS351" i="9"/>
  <c r="AA351" i="9"/>
  <c r="AR351" i="9"/>
  <c r="AQ351" i="9"/>
  <c r="AP351" i="9"/>
  <c r="AK351" i="9"/>
  <c r="AH351" i="9"/>
  <c r="AG351" i="9"/>
  <c r="AF351" i="9"/>
  <c r="AC351" i="9"/>
  <c r="Z351" i="9"/>
  <c r="AW351" i="9"/>
  <c r="BL351" i="9" s="1"/>
  <c r="AV351" i="9"/>
  <c r="BK351" i="9" s="1"/>
  <c r="AU351" i="9"/>
  <c r="BJ351" i="9" s="1"/>
  <c r="AE351" i="9"/>
  <c r="AD351" i="9"/>
  <c r="B2197" i="1"/>
  <c r="A2196" i="1"/>
  <c r="A2196" i="4" s="1"/>
  <c r="Y2196" i="1"/>
  <c r="A167" i="9"/>
  <c r="A320" i="9"/>
  <c r="A329" i="9"/>
  <c r="A187" i="9"/>
  <c r="A161" i="9"/>
  <c r="B281" i="9"/>
  <c r="F281" i="9"/>
  <c r="B336" i="9"/>
  <c r="F336" i="9"/>
  <c r="O255" i="9"/>
  <c r="N255" i="9" s="1"/>
  <c r="H255" i="9"/>
  <c r="F183" i="9"/>
  <c r="B183" i="9"/>
  <c r="Q228" i="9"/>
  <c r="K228" i="9" s="1"/>
  <c r="M228" i="9"/>
  <c r="X228" i="9"/>
  <c r="Q284" i="9"/>
  <c r="K284" i="9" s="1"/>
  <c r="X284" i="9"/>
  <c r="M284" i="9"/>
  <c r="X211" i="9"/>
  <c r="M211" i="9"/>
  <c r="Q211" i="9"/>
  <c r="K211" i="9" s="1"/>
  <c r="B163" i="9"/>
  <c r="F163" i="9"/>
  <c r="O170" i="9"/>
  <c r="W170" i="9" s="1"/>
  <c r="H170" i="9"/>
  <c r="B174" i="9"/>
  <c r="F174" i="9"/>
  <c r="F211" i="9"/>
  <c r="B211" i="9"/>
  <c r="X204" i="9"/>
  <c r="M204" i="9"/>
  <c r="Q204" i="9"/>
  <c r="K204" i="9" s="1"/>
  <c r="O245" i="9"/>
  <c r="W245" i="9" s="1"/>
  <c r="H245" i="9"/>
  <c r="A125" i="9"/>
  <c r="O175" i="9"/>
  <c r="N175" i="9" s="1"/>
  <c r="H175" i="9"/>
  <c r="Q207" i="9"/>
  <c r="K207" i="9" s="1"/>
  <c r="M207" i="9"/>
  <c r="X207" i="9"/>
  <c r="M245" i="9"/>
  <c r="X245" i="9"/>
  <c r="Q245" i="9"/>
  <c r="K245" i="9" s="1"/>
  <c r="F272" i="9"/>
  <c r="B272" i="9"/>
  <c r="B136" i="9"/>
  <c r="F136" i="9"/>
  <c r="B214" i="9"/>
  <c r="F214" i="9"/>
  <c r="B250" i="9"/>
  <c r="F250" i="9"/>
  <c r="B318" i="9"/>
  <c r="F318" i="9"/>
  <c r="Q214" i="9"/>
  <c r="K214" i="9" s="1"/>
  <c r="X214" i="9"/>
  <c r="M214" i="9"/>
  <c r="O223" i="9"/>
  <c r="W223" i="9" s="1"/>
  <c r="H223" i="9"/>
  <c r="X318" i="9"/>
  <c r="M318" i="9"/>
  <c r="Q318" i="9"/>
  <c r="K318" i="9" s="1"/>
  <c r="O138" i="9"/>
  <c r="W138" i="9" s="1"/>
  <c r="H138" i="9"/>
  <c r="O298" i="9"/>
  <c r="W298" i="9" s="1"/>
  <c r="H298" i="9"/>
  <c r="A257" i="9"/>
  <c r="B194" i="9"/>
  <c r="F194" i="9"/>
  <c r="A142" i="9"/>
  <c r="O208" i="9"/>
  <c r="H208" i="9"/>
  <c r="A182" i="9"/>
  <c r="A323" i="9"/>
  <c r="O276" i="9"/>
  <c r="W276" i="9" s="1"/>
  <c r="H276" i="9"/>
  <c r="O265" i="9"/>
  <c r="W265" i="9" s="1"/>
  <c r="H265" i="9"/>
  <c r="B234" i="9"/>
  <c r="F234" i="9"/>
  <c r="F201" i="9"/>
  <c r="B201" i="9"/>
  <c r="B236" i="9"/>
  <c r="F236" i="9"/>
  <c r="A335" i="9"/>
  <c r="A236" i="9"/>
  <c r="F225" i="9"/>
  <c r="B225" i="9"/>
  <c r="O167" i="9"/>
  <c r="N167" i="9" s="1"/>
  <c r="H167" i="9"/>
  <c r="Q238" i="9"/>
  <c r="K238" i="9" s="1"/>
  <c r="M238" i="9"/>
  <c r="X238" i="9"/>
  <c r="M198" i="9"/>
  <c r="X198" i="9"/>
  <c r="Q198" i="9"/>
  <c r="K198" i="9" s="1"/>
  <c r="Q331" i="9"/>
  <c r="K331" i="9" s="1"/>
  <c r="M331" i="9"/>
  <c r="X331" i="9"/>
  <c r="Q249" i="9"/>
  <c r="K249" i="9" s="1"/>
  <c r="M249" i="9"/>
  <c r="X249" i="9"/>
  <c r="O166" i="9"/>
  <c r="N166" i="9" s="1"/>
  <c r="H166" i="9"/>
  <c r="A301" i="9"/>
  <c r="X319" i="9"/>
  <c r="M319" i="9"/>
  <c r="Q319" i="9"/>
  <c r="K319" i="9" s="1"/>
  <c r="A276" i="9"/>
  <c r="O262" i="9"/>
  <c r="W262" i="9" s="1"/>
  <c r="H262" i="9"/>
  <c r="B134" i="9"/>
  <c r="F134" i="9"/>
  <c r="B182" i="9"/>
  <c r="F182" i="9"/>
  <c r="M231" i="9"/>
  <c r="Q231" i="9"/>
  <c r="K231" i="9" s="1"/>
  <c r="X231" i="9"/>
  <c r="A260" i="9"/>
  <c r="A147" i="9"/>
  <c r="O307" i="9"/>
  <c r="N307" i="9" s="1"/>
  <c r="H307" i="9"/>
  <c r="O204" i="9"/>
  <c r="W204" i="9" s="1"/>
  <c r="H204" i="9"/>
  <c r="O227" i="9"/>
  <c r="W227" i="9" s="1"/>
  <c r="H227" i="9"/>
  <c r="B319" i="9"/>
  <c r="F319" i="9"/>
  <c r="B127" i="9"/>
  <c r="F127" i="9"/>
  <c r="F308" i="9"/>
  <c r="B308" i="9"/>
  <c r="F173" i="9"/>
  <c r="B173" i="9"/>
  <c r="A193" i="9"/>
  <c r="X188" i="9"/>
  <c r="M188" i="9"/>
  <c r="Q188" i="9"/>
  <c r="K188" i="9" s="1"/>
  <c r="B204" i="9"/>
  <c r="F204" i="9"/>
  <c r="X129" i="9"/>
  <c r="M129" i="9"/>
  <c r="Q129" i="9"/>
  <c r="K129" i="9" s="1"/>
  <c r="A286" i="9"/>
  <c r="Q270" i="9"/>
  <c r="K270" i="9" s="1"/>
  <c r="X270" i="9"/>
  <c r="M270" i="9"/>
  <c r="M176" i="9"/>
  <c r="Q176" i="9"/>
  <c r="K176" i="9" s="1"/>
  <c r="X176" i="9"/>
  <c r="A266" i="9"/>
  <c r="A240" i="9"/>
  <c r="F312" i="9"/>
  <c r="B312" i="9"/>
  <c r="O212" i="9"/>
  <c r="H212" i="9"/>
  <c r="M311" i="9"/>
  <c r="X311" i="9"/>
  <c r="Q311" i="9"/>
  <c r="K311" i="9" s="1"/>
  <c r="O294" i="9"/>
  <c r="W294" i="9" s="1"/>
  <c r="H294" i="9"/>
  <c r="M189" i="9"/>
  <c r="X189" i="9"/>
  <c r="Q189" i="9"/>
  <c r="K189" i="9" s="1"/>
  <c r="O154" i="9"/>
  <c r="H154" i="9"/>
  <c r="O249" i="9"/>
  <c r="W249" i="9" s="1"/>
  <c r="H249" i="9"/>
  <c r="A273" i="9"/>
  <c r="O303" i="9"/>
  <c r="N303" i="9" s="1"/>
  <c r="H303" i="9"/>
  <c r="B298" i="9"/>
  <c r="F298" i="9"/>
  <c r="F269" i="9"/>
  <c r="B269" i="9"/>
  <c r="A217" i="9"/>
  <c r="A332" i="9"/>
  <c r="Q342" i="9"/>
  <c r="K342" i="9" s="1"/>
  <c r="M342" i="9"/>
  <c r="B208" i="9"/>
  <c r="F208" i="9"/>
  <c r="O266" i="9"/>
  <c r="N266" i="9" s="1"/>
  <c r="H266" i="9"/>
  <c r="M298" i="9"/>
  <c r="X298" i="9"/>
  <c r="Q298" i="9"/>
  <c r="K298" i="9" s="1"/>
  <c r="A159" i="9"/>
  <c r="B162" i="9"/>
  <c r="F162" i="9"/>
  <c r="B262" i="9"/>
  <c r="F262" i="9"/>
  <c r="A284" i="9"/>
  <c r="Q143" i="9"/>
  <c r="K143" i="9" s="1"/>
  <c r="M143" i="9"/>
  <c r="X143" i="9"/>
  <c r="O252" i="9"/>
  <c r="H252" i="9"/>
  <c r="A319" i="9"/>
  <c r="A212" i="9"/>
  <c r="Q183" i="9"/>
  <c r="K183" i="9" s="1"/>
  <c r="M183" i="9"/>
  <c r="X183" i="9"/>
  <c r="B187" i="9"/>
  <c r="F187" i="9"/>
  <c r="B123" i="9"/>
  <c r="F123" i="9"/>
  <c r="O320" i="9"/>
  <c r="N320" i="9" s="1"/>
  <c r="H320" i="9"/>
  <c r="M344" i="9"/>
  <c r="Q344" i="9"/>
  <c r="K344" i="9" s="1"/>
  <c r="M205" i="9"/>
  <c r="X205" i="9"/>
  <c r="Q205" i="9"/>
  <c r="K205" i="9" s="1"/>
  <c r="A261" i="9"/>
  <c r="X329" i="9"/>
  <c r="M329" i="9"/>
  <c r="Q329" i="9"/>
  <c r="K329" i="9" s="1"/>
  <c r="A184" i="9"/>
  <c r="B147" i="9"/>
  <c r="F147" i="9"/>
  <c r="X131" i="9"/>
  <c r="Q131" i="9"/>
  <c r="K131" i="9" s="1"/>
  <c r="M131" i="9"/>
  <c r="M310" i="9"/>
  <c r="X310" i="9"/>
  <c r="Q310" i="9"/>
  <c r="K310" i="9" s="1"/>
  <c r="B218" i="9"/>
  <c r="F218" i="9"/>
  <c r="O301" i="9"/>
  <c r="N301" i="9" s="1"/>
  <c r="H301" i="9"/>
  <c r="A216" i="9"/>
  <c r="M296" i="9"/>
  <c r="X296" i="9"/>
  <c r="Q296" i="9"/>
  <c r="K296" i="9" s="1"/>
  <c r="F303" i="9"/>
  <c r="B303" i="9"/>
  <c r="Q252" i="9"/>
  <c r="K252" i="9" s="1"/>
  <c r="M252" i="9"/>
  <c r="X252" i="9"/>
  <c r="B282" i="9"/>
  <c r="F282" i="9"/>
  <c r="O287" i="9"/>
  <c r="N287" i="9" s="1"/>
  <c r="H287" i="9"/>
  <c r="B317" i="9"/>
  <c r="F317" i="9"/>
  <c r="Q156" i="9"/>
  <c r="K156" i="9" s="1"/>
  <c r="X156" i="9"/>
  <c r="M156" i="9"/>
  <c r="A314" i="9"/>
  <c r="B167" i="9"/>
  <c r="F167" i="9"/>
  <c r="A223" i="9"/>
  <c r="X181" i="9"/>
  <c r="M181" i="9"/>
  <c r="Q181" i="9"/>
  <c r="K181" i="9" s="1"/>
  <c r="X201" i="9"/>
  <c r="M201" i="9"/>
  <c r="Q201" i="9"/>
  <c r="K201" i="9" s="1"/>
  <c r="Q169" i="9"/>
  <c r="K169" i="9" s="1"/>
  <c r="M169" i="9"/>
  <c r="X169" i="9"/>
  <c r="F285" i="9"/>
  <c r="B285" i="9"/>
  <c r="O232" i="9"/>
  <c r="W232" i="9" s="1"/>
  <c r="H232" i="9"/>
  <c r="A267" i="9"/>
  <c r="B259" i="9"/>
  <c r="F259" i="9"/>
  <c r="A172" i="9"/>
  <c r="F217" i="9"/>
  <c r="B217" i="9"/>
  <c r="O282" i="9"/>
  <c r="N282" i="9" s="1"/>
  <c r="H282" i="9"/>
  <c r="X219" i="9"/>
  <c r="M219" i="9"/>
  <c r="Q219" i="9"/>
  <c r="K219" i="9" s="1"/>
  <c r="O153" i="9"/>
  <c r="W153" i="9" s="1"/>
  <c r="H153" i="9"/>
  <c r="A294" i="9"/>
  <c r="A146" i="9"/>
  <c r="F256" i="9"/>
  <c r="B256" i="9"/>
  <c r="O176" i="9"/>
  <c r="N176" i="9" s="1"/>
  <c r="H176" i="9"/>
  <c r="A207" i="9"/>
  <c r="Q200" i="9"/>
  <c r="K200" i="9" s="1"/>
  <c r="X200" i="9"/>
  <c r="M200" i="9"/>
  <c r="A311" i="9"/>
  <c r="O194" i="9"/>
  <c r="N194" i="9" s="1"/>
  <c r="H194" i="9"/>
  <c r="F279" i="9"/>
  <c r="B279" i="9"/>
  <c r="O140" i="9"/>
  <c r="N140" i="9" s="1"/>
  <c r="H140" i="9"/>
  <c r="A326" i="9"/>
  <c r="O125" i="9"/>
  <c r="W125" i="9" s="1"/>
  <c r="H125" i="9"/>
  <c r="A285" i="9"/>
  <c r="B301" i="9"/>
  <c r="F301" i="9"/>
  <c r="O242" i="9"/>
  <c r="N242" i="9" s="1"/>
  <c r="H242" i="9"/>
  <c r="O135" i="9"/>
  <c r="N135" i="9" s="1"/>
  <c r="H135" i="9"/>
  <c r="B268" i="9"/>
  <c r="F268" i="9"/>
  <c r="A231" i="9"/>
  <c r="A234" i="9"/>
  <c r="Q202" i="9"/>
  <c r="K202" i="9" s="1"/>
  <c r="X202" i="9"/>
  <c r="M202" i="9"/>
  <c r="O139" i="9"/>
  <c r="N139" i="9" s="1"/>
  <c r="H139" i="9"/>
  <c r="B231" i="9"/>
  <c r="F231" i="9"/>
  <c r="B294" i="9"/>
  <c r="F294" i="9"/>
  <c r="A318" i="9"/>
  <c r="X326" i="9"/>
  <c r="Q326" i="9"/>
  <c r="K326" i="9" s="1"/>
  <c r="M326" i="9"/>
  <c r="O177" i="9"/>
  <c r="H177" i="9"/>
  <c r="A204" i="9"/>
  <c r="O273" i="9"/>
  <c r="W273" i="9" s="1"/>
  <c r="H273" i="9"/>
  <c r="M264" i="9"/>
  <c r="Q264" i="9"/>
  <c r="K264" i="9" s="1"/>
  <c r="X264" i="9"/>
  <c r="A168" i="9"/>
  <c r="M258" i="9"/>
  <c r="Q258" i="9"/>
  <c r="K258" i="9" s="1"/>
  <c r="X258" i="9"/>
  <c r="B345" i="9"/>
  <c r="F345" i="9"/>
  <c r="A226" i="9"/>
  <c r="O195" i="9"/>
  <c r="W195" i="9" s="1"/>
  <c r="H195" i="9"/>
  <c r="Q175" i="9"/>
  <c r="K175" i="9" s="1"/>
  <c r="X175" i="9"/>
  <c r="M175" i="9"/>
  <c r="B153" i="9"/>
  <c r="F153" i="9"/>
  <c r="X199" i="9"/>
  <c r="M199" i="9"/>
  <c r="Q199" i="9"/>
  <c r="K199" i="9" s="1"/>
  <c r="O180" i="9"/>
  <c r="N180" i="9" s="1"/>
  <c r="H180" i="9"/>
  <c r="M235" i="9"/>
  <c r="Q235" i="9"/>
  <c r="K235" i="9" s="1"/>
  <c r="X235" i="9"/>
  <c r="B302" i="9"/>
  <c r="F302" i="9"/>
  <c r="O272" i="9"/>
  <c r="N272" i="9" s="1"/>
  <c r="H272" i="9"/>
  <c r="Q256" i="9"/>
  <c r="K256" i="9" s="1"/>
  <c r="M256" i="9"/>
  <c r="X256" i="9"/>
  <c r="X174" i="9"/>
  <c r="M174" i="9"/>
  <c r="Q174" i="9"/>
  <c r="K174" i="9" s="1"/>
  <c r="B233" i="9"/>
  <c r="F233" i="9"/>
  <c r="O275" i="9"/>
  <c r="H275" i="9"/>
  <c r="Q160" i="9"/>
  <c r="K160" i="9" s="1"/>
  <c r="M160" i="9"/>
  <c r="X160" i="9"/>
  <c r="A248" i="9"/>
  <c r="X153" i="9"/>
  <c r="M153" i="9"/>
  <c r="Q153" i="9"/>
  <c r="K153" i="9" s="1"/>
  <c r="O279" i="9"/>
  <c r="N279" i="9" s="1"/>
  <c r="H279" i="9"/>
  <c r="B159" i="9"/>
  <c r="F159" i="9"/>
  <c r="Q234" i="9"/>
  <c r="K234" i="9" s="1"/>
  <c r="M234" i="9"/>
  <c r="X234" i="9"/>
  <c r="B315" i="9"/>
  <c r="F315" i="9"/>
  <c r="F292" i="9"/>
  <c r="B292" i="9"/>
  <c r="M144" i="9"/>
  <c r="X144" i="9"/>
  <c r="Q144" i="9"/>
  <c r="K144" i="9" s="1"/>
  <c r="A174" i="9"/>
  <c r="O165" i="9"/>
  <c r="N165" i="9" s="1"/>
  <c r="H165" i="9"/>
  <c r="F169" i="9"/>
  <c r="B169" i="9"/>
  <c r="A300" i="9"/>
  <c r="A188" i="9"/>
  <c r="M155" i="9"/>
  <c r="X155" i="9"/>
  <c r="Q155" i="9"/>
  <c r="K155" i="9" s="1"/>
  <c r="O246" i="9"/>
  <c r="N246" i="9" s="1"/>
  <c r="H246" i="9"/>
  <c r="A238" i="9"/>
  <c r="O239" i="9"/>
  <c r="W239" i="9" s="1"/>
  <c r="H239" i="9"/>
  <c r="X272" i="9"/>
  <c r="Q272" i="9"/>
  <c r="K272" i="9" s="1"/>
  <c r="M272" i="9"/>
  <c r="A277" i="9"/>
  <c r="A327" i="9"/>
  <c r="X253" i="9"/>
  <c r="Q253" i="9"/>
  <c r="K253" i="9" s="1"/>
  <c r="M253" i="9"/>
  <c r="F210" i="9"/>
  <c r="B210" i="9"/>
  <c r="X308" i="9"/>
  <c r="Q308" i="9"/>
  <c r="K308" i="9" s="1"/>
  <c r="M308" i="9"/>
  <c r="O334" i="9"/>
  <c r="W334" i="9" s="1"/>
  <c r="H334" i="9"/>
  <c r="A215" i="9"/>
  <c r="A149" i="9"/>
  <c r="O300" i="9"/>
  <c r="W300" i="9" s="1"/>
  <c r="H300" i="9"/>
  <c r="A306" i="9"/>
  <c r="O326" i="9"/>
  <c r="H326" i="9"/>
  <c r="Q297" i="9"/>
  <c r="K297" i="9" s="1"/>
  <c r="X297" i="9"/>
  <c r="M297" i="9"/>
  <c r="M293" i="9"/>
  <c r="Q293" i="9"/>
  <c r="K293" i="9" s="1"/>
  <c r="X293" i="9"/>
  <c r="B273" i="9"/>
  <c r="F273" i="9"/>
  <c r="O158" i="9"/>
  <c r="H158" i="9"/>
  <c r="X232" i="9"/>
  <c r="M232" i="9"/>
  <c r="Q232" i="9"/>
  <c r="K232" i="9" s="1"/>
  <c r="A309" i="9"/>
  <c r="B347" i="9"/>
  <c r="F347" i="9"/>
  <c r="A162" i="9"/>
  <c r="O217" i="9"/>
  <c r="W217" i="9" s="1"/>
  <c r="H217" i="9"/>
  <c r="O211" i="9"/>
  <c r="N211" i="9" s="1"/>
  <c r="H211" i="9"/>
  <c r="O267" i="9"/>
  <c r="N267" i="9" s="1"/>
  <c r="H267" i="9"/>
  <c r="F286" i="9"/>
  <c r="B286" i="9"/>
  <c r="O201" i="9"/>
  <c r="H201" i="9"/>
  <c r="A211" i="9"/>
  <c r="F242" i="9"/>
  <c r="B242" i="9"/>
  <c r="X291" i="9"/>
  <c r="M291" i="9"/>
  <c r="Q291" i="9"/>
  <c r="K291" i="9" s="1"/>
  <c r="O260" i="9"/>
  <c r="N260" i="9" s="1"/>
  <c r="H260" i="9"/>
  <c r="A264" i="9"/>
  <c r="A194" i="9"/>
  <c r="H286" i="9"/>
  <c r="O286" i="9"/>
  <c r="B337" i="9"/>
  <c r="F337" i="9"/>
  <c r="F296" i="9"/>
  <c r="B296" i="9"/>
  <c r="Q324" i="9"/>
  <c r="K324" i="9" s="1"/>
  <c r="X324" i="9"/>
  <c r="M324" i="9"/>
  <c r="O233" i="9"/>
  <c r="W233" i="9" s="1"/>
  <c r="H233" i="9"/>
  <c r="A155" i="9"/>
  <c r="X271" i="9"/>
  <c r="M271" i="9"/>
  <c r="Q271" i="9"/>
  <c r="K271" i="9" s="1"/>
  <c r="X217" i="9"/>
  <c r="M217" i="9"/>
  <c r="Q217" i="9"/>
  <c r="K217" i="9" s="1"/>
  <c r="F287" i="9"/>
  <c r="B287" i="9"/>
  <c r="O128" i="9"/>
  <c r="W128" i="9" s="1"/>
  <c r="H128" i="9"/>
  <c r="A170" i="9"/>
  <c r="F270" i="9"/>
  <c r="B270" i="9"/>
  <c r="Q309" i="9"/>
  <c r="K309" i="9" s="1"/>
  <c r="X309" i="9"/>
  <c r="M309" i="9"/>
  <c r="M246" i="9"/>
  <c r="X246" i="9"/>
  <c r="Q246" i="9"/>
  <c r="K246" i="9" s="1"/>
  <c r="M283" i="9"/>
  <c r="X283" i="9"/>
  <c r="Q283" i="9"/>
  <c r="K283" i="9" s="1"/>
  <c r="O330" i="9"/>
  <c r="W330" i="9" s="1"/>
  <c r="H330" i="9"/>
  <c r="A154" i="9"/>
  <c r="A139" i="9"/>
  <c r="O126" i="9"/>
  <c r="W126" i="9" s="1"/>
  <c r="H126" i="9"/>
  <c r="F232" i="9"/>
  <c r="B232" i="9"/>
  <c r="O147" i="9"/>
  <c r="W147" i="9" s="1"/>
  <c r="H147" i="9"/>
  <c r="Q158" i="9"/>
  <c r="K158" i="9" s="1"/>
  <c r="M158" i="9"/>
  <c r="X158" i="9"/>
  <c r="O312" i="9"/>
  <c r="N312" i="9" s="1"/>
  <c r="H312" i="9"/>
  <c r="O199" i="9"/>
  <c r="H199" i="9"/>
  <c r="X251" i="9"/>
  <c r="Q251" i="9"/>
  <c r="K251" i="9" s="1"/>
  <c r="M251" i="9"/>
  <c r="A179" i="9"/>
  <c r="B180" i="9"/>
  <c r="F180" i="9"/>
  <c r="O214" i="9"/>
  <c r="N214" i="9" s="1"/>
  <c r="H214" i="9"/>
  <c r="O240" i="9"/>
  <c r="N240" i="9" s="1"/>
  <c r="H240" i="9"/>
  <c r="F189" i="9"/>
  <c r="B189" i="9"/>
  <c r="A181" i="9"/>
  <c r="X127" i="9"/>
  <c r="M127" i="9"/>
  <c r="Q127" i="9"/>
  <c r="K127" i="9" s="1"/>
  <c r="A225" i="9"/>
  <c r="B138" i="9"/>
  <c r="F138" i="9"/>
  <c r="A290" i="9"/>
  <c r="A272" i="9"/>
  <c r="X215" i="9"/>
  <c r="Q215" i="9"/>
  <c r="K215" i="9" s="1"/>
  <c r="M215" i="9"/>
  <c r="B271" i="9"/>
  <c r="F271" i="9"/>
  <c r="O130" i="9"/>
  <c r="N130" i="9" s="1"/>
  <c r="H130" i="9"/>
  <c r="A337" i="9"/>
  <c r="Q186" i="9"/>
  <c r="K186" i="9" s="1"/>
  <c r="M186" i="9"/>
  <c r="X186" i="9"/>
  <c r="B240" i="9"/>
  <c r="F240" i="9"/>
  <c r="Q194" i="9"/>
  <c r="K194" i="9" s="1"/>
  <c r="X194" i="9"/>
  <c r="M194" i="9"/>
  <c r="M224" i="9"/>
  <c r="X224" i="9"/>
  <c r="Q224" i="9"/>
  <c r="K224" i="9" s="1"/>
  <c r="A324" i="9"/>
  <c r="M210" i="9"/>
  <c r="X210" i="9"/>
  <c r="Q210" i="9"/>
  <c r="K210" i="9" s="1"/>
  <c r="F223" i="9"/>
  <c r="B223" i="9"/>
  <c r="B261" i="9"/>
  <c r="F261" i="9"/>
  <c r="O124" i="9"/>
  <c r="W124" i="9" s="1"/>
  <c r="H124" i="9"/>
  <c r="O162" i="9"/>
  <c r="N162" i="9" s="1"/>
  <c r="H162" i="9"/>
  <c r="O311" i="9"/>
  <c r="N311" i="9" s="1"/>
  <c r="H311" i="9"/>
  <c r="B344" i="9"/>
  <c r="F344" i="9"/>
  <c r="M132" i="9"/>
  <c r="Q132" i="9"/>
  <c r="K132" i="9" s="1"/>
  <c r="X132" i="9"/>
  <c r="M351" i="9"/>
  <c r="Q351" i="9"/>
  <c r="K351" i="9" s="1"/>
  <c r="B144" i="9"/>
  <c r="F144" i="9"/>
  <c r="A255" i="9"/>
  <c r="A144" i="9"/>
  <c r="O161" i="9"/>
  <c r="W161" i="9" s="1"/>
  <c r="H161" i="9"/>
  <c r="B254" i="9"/>
  <c r="F254" i="9"/>
  <c r="B258" i="9"/>
  <c r="F258" i="9"/>
  <c r="B176" i="9"/>
  <c r="F176" i="9"/>
  <c r="O172" i="9"/>
  <c r="N172" i="9" s="1"/>
  <c r="H172" i="9"/>
  <c r="B200" i="9"/>
  <c r="F200" i="9"/>
  <c r="O131" i="9"/>
  <c r="W131" i="9" s="1"/>
  <c r="H131" i="9"/>
  <c r="O159" i="9"/>
  <c r="N159" i="9" s="1"/>
  <c r="H159" i="9"/>
  <c r="A183" i="9"/>
  <c r="B235" i="9"/>
  <c r="F235" i="9"/>
  <c r="B320" i="9"/>
  <c r="F320" i="9"/>
  <c r="A164" i="9"/>
  <c r="B175" i="9"/>
  <c r="F175" i="9"/>
  <c r="B290" i="9"/>
  <c r="F290" i="9"/>
  <c r="F309" i="9"/>
  <c r="B309" i="9"/>
  <c r="O191" i="9"/>
  <c r="N191" i="9" s="1"/>
  <c r="H191" i="9"/>
  <c r="F239" i="9"/>
  <c r="B239" i="9"/>
  <c r="A153" i="9"/>
  <c r="O152" i="9"/>
  <c r="W152" i="9" s="1"/>
  <c r="H152" i="9"/>
  <c r="B274" i="9"/>
  <c r="F274" i="9"/>
  <c r="M295" i="9"/>
  <c r="X295" i="9"/>
  <c r="Q295" i="9"/>
  <c r="K295" i="9" s="1"/>
  <c r="F122" i="9"/>
  <c r="B122" i="9"/>
  <c r="B108" i="9"/>
  <c r="B74" i="9"/>
  <c r="B87" i="9"/>
  <c r="B47" i="9"/>
  <c r="B64" i="9"/>
  <c r="B107" i="9"/>
  <c r="B48" i="9"/>
  <c r="B60" i="9"/>
  <c r="B72" i="9"/>
  <c r="B116" i="9"/>
  <c r="B110" i="9"/>
  <c r="B102" i="9"/>
  <c r="B66" i="9"/>
  <c r="B115" i="9"/>
  <c r="B63" i="9"/>
  <c r="B117" i="9"/>
  <c r="B101" i="9"/>
  <c r="B77" i="9"/>
  <c r="B96" i="9"/>
  <c r="B84" i="9"/>
  <c r="B112" i="9"/>
  <c r="B120" i="9"/>
  <c r="B118" i="9"/>
  <c r="B99" i="9"/>
  <c r="B75" i="9"/>
  <c r="B54" i="9"/>
  <c r="B92" i="9"/>
  <c r="B121" i="9"/>
  <c r="B82" i="9"/>
  <c r="B80" i="9"/>
  <c r="B70" i="9"/>
  <c r="B68" i="9"/>
  <c r="B55" i="9"/>
  <c r="B62" i="9"/>
  <c r="B111" i="9"/>
  <c r="B57" i="9"/>
  <c r="B86" i="9"/>
  <c r="B69" i="9"/>
  <c r="B91" i="9"/>
  <c r="B114" i="9"/>
  <c r="B94" i="9"/>
  <c r="B59" i="9"/>
  <c r="B113" i="9"/>
  <c r="B46" i="9"/>
  <c r="B106" i="9"/>
  <c r="B119" i="9"/>
  <c r="B89" i="9"/>
  <c r="B93" i="9"/>
  <c r="B51" i="9"/>
  <c r="B85" i="9"/>
  <c r="B103" i="9"/>
  <c r="B83" i="9"/>
  <c r="B81" i="9"/>
  <c r="B52" i="9"/>
  <c r="B58" i="9"/>
  <c r="B49" i="9"/>
  <c r="B73" i="9"/>
  <c r="B56" i="9"/>
  <c r="B76" i="9"/>
  <c r="B67" i="9"/>
  <c r="B78" i="9"/>
  <c r="B98" i="9"/>
  <c r="B104" i="9"/>
  <c r="B95" i="9"/>
  <c r="B50" i="9"/>
  <c r="B79" i="9"/>
  <c r="B90" i="9"/>
  <c r="B88" i="9"/>
  <c r="B100" i="9"/>
  <c r="B71" i="9"/>
  <c r="O178" i="9"/>
  <c r="N178" i="9" s="1"/>
  <c r="H178" i="9"/>
  <c r="F316" i="9"/>
  <c r="B316" i="9"/>
  <c r="O203" i="9"/>
  <c r="W203" i="9" s="1"/>
  <c r="H203" i="9"/>
  <c r="X225" i="9"/>
  <c r="M225" i="9"/>
  <c r="Q225" i="9"/>
  <c r="K225" i="9" s="1"/>
  <c r="M348" i="9"/>
  <c r="Q348" i="9"/>
  <c r="K348" i="9" s="1"/>
  <c r="B179" i="9"/>
  <c r="F179" i="9"/>
  <c r="A253" i="9"/>
  <c r="X290" i="9"/>
  <c r="Q290" i="9"/>
  <c r="K290" i="9" s="1"/>
  <c r="M290" i="9"/>
  <c r="O173" i="9"/>
  <c r="N173" i="9" s="1"/>
  <c r="H173" i="9"/>
  <c r="F346" i="9"/>
  <c r="B346" i="9"/>
  <c r="Q180" i="9"/>
  <c r="K180" i="9" s="1"/>
  <c r="X180" i="9"/>
  <c r="M180" i="9"/>
  <c r="X184" i="9"/>
  <c r="Q184" i="9"/>
  <c r="K184" i="9" s="1"/>
  <c r="M184" i="9"/>
  <c r="O122" i="9"/>
  <c r="N122" i="9" s="1"/>
  <c r="H122" i="9"/>
  <c r="H113" i="9"/>
  <c r="H56" i="9"/>
  <c r="H95" i="9"/>
  <c r="H37" i="9"/>
  <c r="H112" i="9"/>
  <c r="H69" i="9"/>
  <c r="H30" i="9"/>
  <c r="H115" i="9"/>
  <c r="H31" i="9"/>
  <c r="H121" i="9"/>
  <c r="H88" i="9"/>
  <c r="H55" i="9"/>
  <c r="H71" i="9"/>
  <c r="H36" i="9"/>
  <c r="H93" i="9"/>
  <c r="H47" i="9"/>
  <c r="H99" i="9"/>
  <c r="H48" i="9"/>
  <c r="H79" i="9"/>
  <c r="H120" i="9"/>
  <c r="H117" i="9"/>
  <c r="H109" i="9"/>
  <c r="H49" i="9"/>
  <c r="H82" i="9"/>
  <c r="H101" i="9"/>
  <c r="H33" i="9"/>
  <c r="H6" i="9"/>
  <c r="H98" i="9"/>
  <c r="H32" i="9"/>
  <c r="H15" i="9"/>
  <c r="H25" i="9"/>
  <c r="H68" i="9"/>
  <c r="H73" i="9"/>
  <c r="H90" i="9"/>
  <c r="H42" i="9"/>
  <c r="H76" i="9"/>
  <c r="H74" i="9"/>
  <c r="H9" i="9"/>
  <c r="H43" i="9"/>
  <c r="H57" i="9"/>
  <c r="H87" i="9"/>
  <c r="H63" i="9"/>
  <c r="H8" i="9"/>
  <c r="H97" i="9"/>
  <c r="H66" i="9"/>
  <c r="H46" i="9"/>
  <c r="H45" i="9"/>
  <c r="H44" i="9"/>
  <c r="H75" i="9"/>
  <c r="H80" i="9"/>
  <c r="H77" i="9"/>
  <c r="H67" i="9"/>
  <c r="H102" i="9"/>
  <c r="H58" i="9"/>
  <c r="H70" i="9"/>
  <c r="H26" i="9"/>
  <c r="H89" i="9"/>
  <c r="H39" i="9"/>
  <c r="H108" i="9"/>
  <c r="H5" i="9"/>
  <c r="H28" i="9"/>
  <c r="H59" i="9"/>
  <c r="H100" i="9"/>
  <c r="H35" i="9"/>
  <c r="H12" i="9"/>
  <c r="H78" i="9"/>
  <c r="H84" i="9"/>
  <c r="H14" i="9"/>
  <c r="H64" i="9"/>
  <c r="H92" i="9"/>
  <c r="H103" i="9"/>
  <c r="H38" i="9"/>
  <c r="H111" i="9"/>
  <c r="H65" i="9"/>
  <c r="H41" i="9"/>
  <c r="H54" i="9"/>
  <c r="H10" i="9"/>
  <c r="H18" i="9"/>
  <c r="H114" i="9"/>
  <c r="H86" i="9"/>
  <c r="H106" i="9"/>
  <c r="H19" i="9"/>
  <c r="H62" i="9"/>
  <c r="H52" i="9"/>
  <c r="H40" i="9"/>
  <c r="H23" i="9"/>
  <c r="H16" i="9"/>
  <c r="H110" i="9"/>
  <c r="H29" i="9"/>
  <c r="H7" i="9"/>
  <c r="H105" i="9"/>
  <c r="H83" i="9"/>
  <c r="H81" i="9"/>
  <c r="H11" i="9"/>
  <c r="H60" i="9"/>
  <c r="H34" i="9"/>
  <c r="H20" i="9"/>
  <c r="H91" i="9"/>
  <c r="H51" i="9"/>
  <c r="H72" i="9"/>
  <c r="H104" i="9"/>
  <c r="H4" i="9"/>
  <c r="H50" i="9"/>
  <c r="H119" i="9"/>
  <c r="H107" i="9"/>
  <c r="H116" i="9"/>
  <c r="H17" i="9"/>
  <c r="H27" i="9"/>
  <c r="H21" i="9"/>
  <c r="H85" i="9"/>
  <c r="H3" i="9"/>
  <c r="H96" i="9"/>
  <c r="H24" i="9"/>
  <c r="H118" i="9"/>
  <c r="H61" i="9"/>
  <c r="H22" i="9"/>
  <c r="H94" i="9"/>
  <c r="H13" i="9"/>
  <c r="F193" i="9"/>
  <c r="B193" i="9"/>
  <c r="O206" i="9"/>
  <c r="H206" i="9"/>
  <c r="B327" i="9"/>
  <c r="F327" i="9"/>
  <c r="Q263" i="9"/>
  <c r="K263" i="9" s="1"/>
  <c r="X263" i="9"/>
  <c r="M263" i="9"/>
  <c r="O230" i="9"/>
  <c r="N230" i="9" s="1"/>
  <c r="H230" i="9"/>
  <c r="O322" i="9"/>
  <c r="N322" i="9" s="1"/>
  <c r="H322" i="9"/>
  <c r="B192" i="9"/>
  <c r="F192" i="9"/>
  <c r="F125" i="9"/>
  <c r="B125" i="9"/>
  <c r="M147" i="9"/>
  <c r="X147" i="9"/>
  <c r="Q147" i="9"/>
  <c r="K147" i="9" s="1"/>
  <c r="B139" i="9"/>
  <c r="F139" i="9"/>
  <c r="A136" i="9"/>
  <c r="A328" i="9"/>
  <c r="M172" i="9"/>
  <c r="Q172" i="9"/>
  <c r="K172" i="9" s="1"/>
  <c r="X172" i="9"/>
  <c r="X269" i="9"/>
  <c r="Q269" i="9"/>
  <c r="K269" i="9" s="1"/>
  <c r="M269" i="9"/>
  <c r="X239" i="9"/>
  <c r="M239" i="9"/>
  <c r="Q239" i="9"/>
  <c r="K239" i="9" s="1"/>
  <c r="Q170" i="9"/>
  <c r="K170" i="9" s="1"/>
  <c r="M170" i="9"/>
  <c r="X170" i="9"/>
  <c r="F212" i="9"/>
  <c r="B212" i="9"/>
  <c r="X213" i="9"/>
  <c r="M213" i="9"/>
  <c r="Q213" i="9"/>
  <c r="K213" i="9" s="1"/>
  <c r="Q276" i="9"/>
  <c r="K276" i="9" s="1"/>
  <c r="M276" i="9"/>
  <c r="X276" i="9"/>
  <c r="M266" i="9"/>
  <c r="X266" i="9"/>
  <c r="Q266" i="9"/>
  <c r="K266" i="9" s="1"/>
  <c r="Q340" i="9"/>
  <c r="K340" i="9" s="1"/>
  <c r="M340" i="9"/>
  <c r="A198" i="9"/>
  <c r="Q173" i="9"/>
  <c r="K173" i="9" s="1"/>
  <c r="X173" i="9"/>
  <c r="M173" i="9"/>
  <c r="B332" i="9"/>
  <c r="F332" i="9"/>
  <c r="M222" i="9"/>
  <c r="X222" i="9"/>
  <c r="Q222" i="9"/>
  <c r="K222" i="9" s="1"/>
  <c r="Q148" i="9"/>
  <c r="K148" i="9" s="1"/>
  <c r="X148" i="9"/>
  <c r="M148" i="9"/>
  <c r="O333" i="9"/>
  <c r="W333" i="9" s="1"/>
  <c r="H333" i="9"/>
  <c r="A303" i="9"/>
  <c r="F130" i="9"/>
  <c r="B130" i="9"/>
  <c r="A321" i="9"/>
  <c r="B132" i="9"/>
  <c r="F132" i="9"/>
  <c r="M128" i="9"/>
  <c r="X128" i="9"/>
  <c r="Q128" i="9"/>
  <c r="K128" i="9" s="1"/>
  <c r="A219" i="9"/>
  <c r="O123" i="9"/>
  <c r="N123" i="9" s="1"/>
  <c r="H123" i="9"/>
  <c r="F278" i="9"/>
  <c r="B278" i="9"/>
  <c r="B131" i="9"/>
  <c r="F131" i="9"/>
  <c r="F178" i="9"/>
  <c r="B178" i="9"/>
  <c r="O200" i="9"/>
  <c r="N200" i="9" s="1"/>
  <c r="H200" i="9"/>
  <c r="A242" i="9"/>
  <c r="B186" i="9"/>
  <c r="F186" i="9"/>
  <c r="Q136" i="9"/>
  <c r="K136" i="9" s="1"/>
  <c r="M136" i="9"/>
  <c r="X136" i="9"/>
  <c r="A259" i="9"/>
  <c r="A298" i="9"/>
  <c r="F276" i="9"/>
  <c r="B276" i="9"/>
  <c r="A287" i="9"/>
  <c r="B314" i="9"/>
  <c r="F314" i="9"/>
  <c r="A137" i="9"/>
  <c r="B140" i="9"/>
  <c r="F140" i="9"/>
  <c r="Q149" i="9"/>
  <c r="K149" i="9" s="1"/>
  <c r="X149" i="9"/>
  <c r="M149" i="9"/>
  <c r="B306" i="9"/>
  <c r="F306" i="9"/>
  <c r="X190" i="9"/>
  <c r="M190" i="9"/>
  <c r="Q190" i="9"/>
  <c r="K190" i="9" s="1"/>
  <c r="O144" i="9"/>
  <c r="N144" i="9" s="1"/>
  <c r="H144" i="9"/>
  <c r="O236" i="9"/>
  <c r="N236" i="9" s="1"/>
  <c r="H236" i="9"/>
  <c r="O310" i="9"/>
  <c r="N310" i="9" s="1"/>
  <c r="H310" i="9"/>
  <c r="A141" i="9"/>
  <c r="B221" i="9"/>
  <c r="F221" i="9"/>
  <c r="F340" i="9"/>
  <c r="B340" i="9"/>
  <c r="F251" i="9"/>
  <c r="B251" i="9"/>
  <c r="A133" i="9"/>
  <c r="O324" i="9"/>
  <c r="W324" i="9" s="1"/>
  <c r="H324" i="9"/>
  <c r="B275" i="9"/>
  <c r="F275" i="9"/>
  <c r="X322" i="9"/>
  <c r="M322" i="9"/>
  <c r="Q322" i="9"/>
  <c r="K322" i="9" s="1"/>
  <c r="B299" i="9"/>
  <c r="F299" i="9"/>
  <c r="A295" i="9"/>
  <c r="F191" i="9"/>
  <c r="B191" i="9"/>
  <c r="Q313" i="9"/>
  <c r="K313" i="9" s="1"/>
  <c r="M313" i="9"/>
  <c r="X313" i="9"/>
  <c r="M134" i="9"/>
  <c r="X134" i="9"/>
  <c r="Q134" i="9"/>
  <c r="K134" i="9" s="1"/>
  <c r="A132" i="9"/>
  <c r="O132" i="9"/>
  <c r="N132" i="9" s="1"/>
  <c r="H132" i="9"/>
  <c r="A175" i="9"/>
  <c r="O183" i="9"/>
  <c r="H183" i="9"/>
  <c r="M122" i="9"/>
  <c r="Q122" i="9"/>
  <c r="K122" i="9" s="1"/>
  <c r="X122" i="9"/>
  <c r="A189" i="9"/>
  <c r="B267" i="9"/>
  <c r="F267" i="9"/>
  <c r="B351" i="9"/>
  <c r="F351" i="9"/>
  <c r="B109" i="9"/>
  <c r="B105" i="9"/>
  <c r="B61" i="9"/>
  <c r="B65" i="9"/>
  <c r="B97" i="9"/>
  <c r="M159" i="9"/>
  <c r="X159" i="9"/>
  <c r="Q159" i="9"/>
  <c r="K159" i="9" s="1"/>
  <c r="A151" i="9"/>
  <c r="A222" i="9"/>
  <c r="Q185" i="9"/>
  <c r="K185" i="9" s="1"/>
  <c r="M185" i="9"/>
  <c r="X185" i="9"/>
  <c r="O182" i="9"/>
  <c r="N182" i="9" s="1"/>
  <c r="H182" i="9"/>
  <c r="B338" i="9"/>
  <c r="F338" i="9"/>
  <c r="M244" i="9"/>
  <c r="Q244" i="9"/>
  <c r="K244" i="9" s="1"/>
  <c r="X244" i="9"/>
  <c r="F190" i="9"/>
  <c r="B190" i="9"/>
  <c r="B349" i="9"/>
  <c r="F349" i="9"/>
  <c r="Q137" i="9"/>
  <c r="K137" i="9" s="1"/>
  <c r="X137" i="9"/>
  <c r="M137" i="9"/>
  <c r="M248" i="9"/>
  <c r="Q248" i="9"/>
  <c r="K248" i="9" s="1"/>
  <c r="X248" i="9"/>
  <c r="A138" i="9"/>
  <c r="O270" i="9"/>
  <c r="N270" i="9" s="1"/>
  <c r="H270" i="9"/>
  <c r="Q177" i="9"/>
  <c r="K177" i="9" s="1"/>
  <c r="X177" i="9"/>
  <c r="M177" i="9"/>
  <c r="M254" i="9"/>
  <c r="X254" i="9"/>
  <c r="Q254" i="9"/>
  <c r="K254" i="9" s="1"/>
  <c r="X135" i="9"/>
  <c r="M135" i="9"/>
  <c r="Q135" i="9"/>
  <c r="K135" i="9" s="1"/>
  <c r="O169" i="9"/>
  <c r="W169" i="9" s="1"/>
  <c r="H169" i="9"/>
  <c r="O288" i="9"/>
  <c r="H288" i="9"/>
  <c r="X332" i="9"/>
  <c r="M332" i="9"/>
  <c r="Q332" i="9"/>
  <c r="K332" i="9" s="1"/>
  <c r="O145" i="9"/>
  <c r="W145" i="9" s="1"/>
  <c r="H145" i="9"/>
  <c r="A299" i="9"/>
  <c r="M314" i="9"/>
  <c r="Q314" i="9"/>
  <c r="K314" i="9" s="1"/>
  <c r="X314" i="9"/>
  <c r="O235" i="9"/>
  <c r="N235" i="9" s="1"/>
  <c r="H235" i="9"/>
  <c r="O229" i="9"/>
  <c r="N229" i="9" s="1"/>
  <c r="H229" i="9"/>
  <c r="O243" i="9"/>
  <c r="N243" i="9" s="1"/>
  <c r="H243" i="9"/>
  <c r="F328" i="9"/>
  <c r="B328" i="9"/>
  <c r="B151" i="9"/>
  <c r="F151" i="9"/>
  <c r="Q196" i="9"/>
  <c r="K196" i="9" s="1"/>
  <c r="M196" i="9"/>
  <c r="X196" i="9"/>
  <c r="A209" i="9"/>
  <c r="Q236" i="9"/>
  <c r="K236" i="9" s="1"/>
  <c r="M236" i="9"/>
  <c r="X236" i="9"/>
  <c r="X133" i="9"/>
  <c r="M133" i="9"/>
  <c r="Q133" i="9"/>
  <c r="K133" i="9" s="1"/>
  <c r="A297" i="9"/>
  <c r="O142" i="9"/>
  <c r="W142" i="9" s="1"/>
  <c r="H142" i="9"/>
  <c r="O291" i="9"/>
  <c r="N291" i="9" s="1"/>
  <c r="H291" i="9"/>
  <c r="F165" i="9"/>
  <c r="B165" i="9"/>
  <c r="O222" i="9"/>
  <c r="W222" i="9" s="1"/>
  <c r="H222" i="9"/>
  <c r="A233" i="9"/>
  <c r="Q274" i="9"/>
  <c r="K274" i="9" s="1"/>
  <c r="M274" i="9"/>
  <c r="X274" i="9"/>
  <c r="M247" i="9"/>
  <c r="X247" i="9"/>
  <c r="Q247" i="9"/>
  <c r="K247" i="9" s="1"/>
  <c r="A190" i="9"/>
  <c r="X125" i="9"/>
  <c r="M125" i="9"/>
  <c r="Q125" i="9"/>
  <c r="K125" i="9" s="1"/>
  <c r="B295" i="9"/>
  <c r="F295" i="9"/>
  <c r="Q241" i="9"/>
  <c r="K241" i="9" s="1"/>
  <c r="X241" i="9"/>
  <c r="M241" i="9"/>
  <c r="M330" i="9"/>
  <c r="X330" i="9"/>
  <c r="Q330" i="9"/>
  <c r="K330" i="9" s="1"/>
  <c r="F293" i="9"/>
  <c r="B293" i="9"/>
  <c r="O259" i="9"/>
  <c r="W259" i="9" s="1"/>
  <c r="H259" i="9"/>
  <c r="A185" i="9"/>
  <c r="B156" i="9"/>
  <c r="F156" i="9"/>
  <c r="A339" i="9"/>
  <c r="M187" i="9"/>
  <c r="Q187" i="9"/>
  <c r="K187" i="9" s="1"/>
  <c r="X187" i="9"/>
  <c r="O174" i="9"/>
  <c r="H174" i="9"/>
  <c r="M195" i="9"/>
  <c r="X195" i="9"/>
  <c r="Q195" i="9"/>
  <c r="K195" i="9" s="1"/>
  <c r="O296" i="9"/>
  <c r="N296" i="9" s="1"/>
  <c r="H296" i="9"/>
  <c r="A243" i="9"/>
  <c r="A235" i="9"/>
  <c r="A191" i="9"/>
  <c r="A254" i="9"/>
  <c r="A265" i="9"/>
  <c r="O141" i="9"/>
  <c r="N141" i="9" s="1"/>
  <c r="H141" i="9"/>
  <c r="Q124" i="9"/>
  <c r="K124" i="9" s="1"/>
  <c r="M124" i="9"/>
  <c r="X124" i="9"/>
  <c r="O164" i="9"/>
  <c r="W164" i="9" s="1"/>
  <c r="H164" i="9"/>
  <c r="A338" i="9"/>
  <c r="F206" i="9"/>
  <c r="B206" i="9"/>
  <c r="F284" i="9"/>
  <c r="B284" i="9"/>
  <c r="A249" i="9"/>
  <c r="O225" i="9"/>
  <c r="W225" i="9" s="1"/>
  <c r="H225" i="9"/>
  <c r="B141" i="9"/>
  <c r="F141" i="9"/>
  <c r="A169" i="9"/>
  <c r="X227" i="9"/>
  <c r="M227" i="9"/>
  <c r="Q227" i="9"/>
  <c r="K227" i="9" s="1"/>
  <c r="O185" i="9"/>
  <c r="W185" i="9" s="1"/>
  <c r="H185" i="9"/>
  <c r="A280" i="9"/>
  <c r="A252" i="9"/>
  <c r="A247" i="9"/>
  <c r="O160" i="9"/>
  <c r="N160" i="9" s="1"/>
  <c r="Y160" i="9" s="1"/>
  <c r="H160" i="9"/>
  <c r="M304" i="9"/>
  <c r="X304" i="9"/>
  <c r="Q304" i="9"/>
  <c r="K304" i="9" s="1"/>
  <c r="O241" i="9"/>
  <c r="H241" i="9"/>
  <c r="F343" i="9"/>
  <c r="B343" i="9"/>
  <c r="F300" i="9"/>
  <c r="B300" i="9"/>
  <c r="A158" i="9"/>
  <c r="B148" i="9"/>
  <c r="F148" i="9"/>
  <c r="B184" i="9"/>
  <c r="F184" i="9"/>
  <c r="A244" i="9"/>
  <c r="O163" i="9"/>
  <c r="W163" i="9" s="1"/>
  <c r="H163" i="9"/>
  <c r="A199" i="9"/>
  <c r="B126" i="9"/>
  <c r="F126" i="9"/>
  <c r="O329" i="9"/>
  <c r="W329" i="9" s="1"/>
  <c r="H329" i="9"/>
  <c r="O231" i="9"/>
  <c r="N231" i="9" s="1"/>
  <c r="H231" i="9"/>
  <c r="B161" i="9"/>
  <c r="F161" i="9"/>
  <c r="Q302" i="9"/>
  <c r="K302" i="9" s="1"/>
  <c r="X302" i="9"/>
  <c r="M302" i="9"/>
  <c r="F277" i="9"/>
  <c r="B277" i="9"/>
  <c r="X306" i="9"/>
  <c r="M306" i="9"/>
  <c r="Q306" i="9"/>
  <c r="K306" i="9" s="1"/>
  <c r="A289" i="9"/>
  <c r="A163" i="9"/>
  <c r="O150" i="9"/>
  <c r="N150" i="9" s="1"/>
  <c r="H150" i="9"/>
  <c r="A278" i="9"/>
  <c r="M350" i="9"/>
  <c r="Q350" i="9"/>
  <c r="K350" i="9" s="1"/>
  <c r="X221" i="9"/>
  <c r="Q221" i="9"/>
  <c r="K221" i="9" s="1"/>
  <c r="M221" i="9"/>
  <c r="O318" i="9"/>
  <c r="W318" i="9" s="1"/>
  <c r="H318" i="9"/>
  <c r="A220" i="9"/>
  <c r="O332" i="9"/>
  <c r="N332" i="9" s="1"/>
  <c r="H332" i="9"/>
  <c r="F249" i="9"/>
  <c r="B249" i="9"/>
  <c r="A251" i="9"/>
  <c r="X243" i="9"/>
  <c r="M243" i="9"/>
  <c r="Q243" i="9"/>
  <c r="K243" i="9" s="1"/>
  <c r="A239" i="9"/>
  <c r="M268" i="9"/>
  <c r="X268" i="9"/>
  <c r="Q268" i="9"/>
  <c r="K268" i="9" s="1"/>
  <c r="M286" i="9"/>
  <c r="Q286" i="9"/>
  <c r="K286" i="9" s="1"/>
  <c r="X286" i="9"/>
  <c r="A157" i="9"/>
  <c r="A262" i="9"/>
  <c r="F335" i="9"/>
  <c r="B335" i="9"/>
  <c r="O187" i="9"/>
  <c r="W187" i="9" s="1"/>
  <c r="H187" i="9"/>
  <c r="B257" i="9"/>
  <c r="F257" i="9"/>
  <c r="Q345" i="9"/>
  <c r="K345" i="9" s="1"/>
  <c r="M345" i="9"/>
  <c r="O205" i="9"/>
  <c r="W205" i="9" s="1"/>
  <c r="H205" i="9"/>
  <c r="F171" i="9"/>
  <c r="B171" i="9"/>
  <c r="B307" i="9"/>
  <c r="F307" i="9"/>
  <c r="M299" i="9"/>
  <c r="X299" i="9"/>
  <c r="Q299" i="9"/>
  <c r="K299" i="9" s="1"/>
  <c r="Q323" i="9"/>
  <c r="K323" i="9" s="1"/>
  <c r="X323" i="9"/>
  <c r="M323" i="9"/>
  <c r="X305" i="9"/>
  <c r="M305" i="9"/>
  <c r="Q305" i="9"/>
  <c r="K305" i="9" s="1"/>
  <c r="B289" i="9"/>
  <c r="F289" i="9"/>
  <c r="O338" i="9"/>
  <c r="H338" i="9"/>
  <c r="X265" i="9"/>
  <c r="M265" i="9"/>
  <c r="Q265" i="9"/>
  <c r="K265" i="9" s="1"/>
  <c r="Q151" i="9"/>
  <c r="K151" i="9" s="1"/>
  <c r="M151" i="9"/>
  <c r="X151" i="9"/>
  <c r="F325" i="9"/>
  <c r="B325" i="9"/>
  <c r="O209" i="9"/>
  <c r="H209" i="9"/>
  <c r="O127" i="9"/>
  <c r="H127" i="9"/>
  <c r="O228" i="9"/>
  <c r="N228" i="9" s="1"/>
  <c r="H228" i="9"/>
  <c r="O313" i="9"/>
  <c r="W313" i="9" s="1"/>
  <c r="H313" i="9"/>
  <c r="A150" i="9"/>
  <c r="B260" i="9"/>
  <c r="F260" i="9"/>
  <c r="M327" i="9"/>
  <c r="Q327" i="9"/>
  <c r="K327" i="9" s="1"/>
  <c r="X327" i="9"/>
  <c r="X261" i="9"/>
  <c r="Q261" i="9"/>
  <c r="K261" i="9" s="1"/>
  <c r="M261" i="9"/>
  <c r="A263" i="9"/>
  <c r="O302" i="9"/>
  <c r="W302" i="9" s="1"/>
  <c r="H302" i="9"/>
  <c r="O335" i="9"/>
  <c r="H335" i="9"/>
  <c r="A165" i="9"/>
  <c r="X141" i="9"/>
  <c r="M141" i="9"/>
  <c r="Q141" i="9"/>
  <c r="K141" i="9" s="1"/>
  <c r="B168" i="9"/>
  <c r="F168" i="9"/>
  <c r="A281" i="9"/>
  <c r="X216" i="9"/>
  <c r="M216" i="9"/>
  <c r="Q216" i="9"/>
  <c r="K216" i="9" s="1"/>
  <c r="A131" i="9"/>
  <c r="X335" i="9"/>
  <c r="Q335" i="9"/>
  <c r="K335" i="9" s="1"/>
  <c r="M335" i="9"/>
  <c r="M139" i="9"/>
  <c r="Q139" i="9"/>
  <c r="K139" i="9" s="1"/>
  <c r="X139" i="9"/>
  <c r="O327" i="9"/>
  <c r="N327" i="9" s="1"/>
  <c r="H327" i="9"/>
  <c r="A180" i="9"/>
  <c r="O297" i="9"/>
  <c r="W297" i="9" s="1"/>
  <c r="H297" i="9"/>
  <c r="A208" i="9"/>
  <c r="O328" i="9"/>
  <c r="H328" i="9"/>
  <c r="F219" i="9"/>
  <c r="B219" i="9"/>
  <c r="A304" i="9"/>
  <c r="M166" i="9"/>
  <c r="Q166" i="9"/>
  <c r="K166" i="9" s="1"/>
  <c r="X166" i="9"/>
  <c r="O133" i="9"/>
  <c r="N133" i="9" s="1"/>
  <c r="H133" i="9"/>
  <c r="A130" i="9"/>
  <c r="A310" i="9"/>
  <c r="A201" i="9"/>
  <c r="O221" i="9"/>
  <c r="N221" i="9" s="1"/>
  <c r="H221" i="9"/>
  <c r="O253" i="9"/>
  <c r="H253" i="9"/>
  <c r="Q333" i="9"/>
  <c r="K333" i="9" s="1"/>
  <c r="X333" i="9"/>
  <c r="M333" i="9"/>
  <c r="A269" i="9"/>
  <c r="X334" i="9"/>
  <c r="Q334" i="9"/>
  <c r="K334" i="9" s="1"/>
  <c r="M334" i="9"/>
  <c r="A218" i="9"/>
  <c r="A270" i="9"/>
  <c r="B255" i="9"/>
  <c r="F255" i="9"/>
  <c r="A307" i="9"/>
  <c r="O264" i="9"/>
  <c r="H264" i="9"/>
  <c r="O238" i="9"/>
  <c r="N238" i="9" s="1"/>
  <c r="H238" i="9"/>
  <c r="X123" i="9"/>
  <c r="M123" i="9"/>
  <c r="Q123" i="9"/>
  <c r="K123" i="9" s="1"/>
  <c r="B333" i="9"/>
  <c r="F333" i="9"/>
  <c r="F297" i="9"/>
  <c r="B297" i="9"/>
  <c r="A282" i="9"/>
  <c r="O278" i="9"/>
  <c r="H278" i="9"/>
  <c r="A123" i="9"/>
  <c r="O179" i="9"/>
  <c r="W179" i="9" s="1"/>
  <c r="H179" i="9"/>
  <c r="B291" i="9"/>
  <c r="F291" i="9"/>
  <c r="F330" i="9"/>
  <c r="B330" i="9"/>
  <c r="O186" i="9"/>
  <c r="H186" i="9"/>
  <c r="Q165" i="9"/>
  <c r="K165" i="9" s="1"/>
  <c r="M165" i="9"/>
  <c r="X165" i="9"/>
  <c r="A192" i="9"/>
  <c r="O129" i="9"/>
  <c r="W129" i="9" s="1"/>
  <c r="H129" i="9"/>
  <c r="Q312" i="9"/>
  <c r="K312" i="9" s="1"/>
  <c r="X312" i="9"/>
  <c r="M312" i="9"/>
  <c r="O274" i="9"/>
  <c r="H274" i="9"/>
  <c r="A317" i="9"/>
  <c r="X197" i="9"/>
  <c r="Q197" i="9"/>
  <c r="K197" i="9" s="1"/>
  <c r="M197" i="9"/>
  <c r="O136" i="9"/>
  <c r="W136" i="9" s="1"/>
  <c r="H136" i="9"/>
  <c r="F350" i="9"/>
  <c r="B350" i="9"/>
  <c r="X220" i="9"/>
  <c r="Q220" i="9"/>
  <c r="K220" i="9" s="1"/>
  <c r="M220" i="9"/>
  <c r="M163" i="9"/>
  <c r="Q163" i="9"/>
  <c r="K163" i="9" s="1"/>
  <c r="X163" i="9"/>
  <c r="B129" i="9"/>
  <c r="F129" i="9"/>
  <c r="B264" i="9"/>
  <c r="F264" i="9"/>
  <c r="A127" i="9"/>
  <c r="B224" i="9"/>
  <c r="F224" i="9"/>
  <c r="M240" i="9"/>
  <c r="X240" i="9"/>
  <c r="Q240" i="9"/>
  <c r="K240" i="9" s="1"/>
  <c r="A206" i="9"/>
  <c r="A203" i="9"/>
  <c r="A308" i="9"/>
  <c r="O134" i="9"/>
  <c r="N134" i="9" s="1"/>
  <c r="H134" i="9"/>
  <c r="Q255" i="9"/>
  <c r="K255" i="9" s="1"/>
  <c r="X255" i="9"/>
  <c r="M255" i="9"/>
  <c r="A258" i="9"/>
  <c r="O281" i="9"/>
  <c r="W281" i="9" s="1"/>
  <c r="H281" i="9"/>
  <c r="A135" i="9"/>
  <c r="Q346" i="9"/>
  <c r="K346" i="9" s="1"/>
  <c r="M346" i="9"/>
  <c r="A224" i="9"/>
  <c r="F341" i="9"/>
  <c r="B341" i="9"/>
  <c r="O210" i="9"/>
  <c r="N210" i="9" s="1"/>
  <c r="H210" i="9"/>
  <c r="O269" i="9"/>
  <c r="H269" i="9"/>
  <c r="M167" i="9"/>
  <c r="Q167" i="9"/>
  <c r="K167" i="9" s="1"/>
  <c r="X167" i="9"/>
  <c r="A256" i="9"/>
  <c r="A312" i="9"/>
  <c r="A305" i="9"/>
  <c r="O308" i="9"/>
  <c r="N308" i="9" s="1"/>
  <c r="H308" i="9"/>
  <c r="O207" i="9"/>
  <c r="W207" i="9" s="1"/>
  <c r="H207" i="9"/>
  <c r="F215" i="9"/>
  <c r="B215" i="9"/>
  <c r="M287" i="9"/>
  <c r="X287" i="9"/>
  <c r="Q287" i="9"/>
  <c r="K287" i="9" s="1"/>
  <c r="X237" i="9"/>
  <c r="M237" i="9"/>
  <c r="Q237" i="9"/>
  <c r="K237" i="9" s="1"/>
  <c r="A196" i="9"/>
  <c r="O314" i="9"/>
  <c r="N314" i="9" s="1"/>
  <c r="H314" i="9"/>
  <c r="B181" i="9"/>
  <c r="F181" i="9"/>
  <c r="O216" i="9"/>
  <c r="W216" i="9" s="1"/>
  <c r="H216" i="9"/>
  <c r="B288" i="9"/>
  <c r="F288" i="9"/>
  <c r="Q140" i="9"/>
  <c r="K140" i="9" s="1"/>
  <c r="M140" i="9"/>
  <c r="X140" i="9"/>
  <c r="M275" i="9"/>
  <c r="Q275" i="9"/>
  <c r="K275" i="9" s="1"/>
  <c r="X275" i="9"/>
  <c r="F202" i="9"/>
  <c r="B202" i="9"/>
  <c r="Q349" i="9"/>
  <c r="K349" i="9" s="1"/>
  <c r="M349" i="9"/>
  <c r="O289" i="9"/>
  <c r="W289" i="9" s="1"/>
  <c r="H289" i="9"/>
  <c r="A245" i="9"/>
  <c r="Q179" i="9"/>
  <c r="K179" i="9" s="1"/>
  <c r="X179" i="9"/>
  <c r="M179" i="9"/>
  <c r="B252" i="9"/>
  <c r="F252" i="9"/>
  <c r="F339" i="9"/>
  <c r="B339" i="9"/>
  <c r="B137" i="9"/>
  <c r="F137" i="9"/>
  <c r="M328" i="9"/>
  <c r="X328" i="9"/>
  <c r="Q328" i="9"/>
  <c r="K328" i="9" s="1"/>
  <c r="M203" i="9"/>
  <c r="X203" i="9"/>
  <c r="Q203" i="9"/>
  <c r="K203" i="9" s="1"/>
  <c r="X182" i="9"/>
  <c r="Q182" i="9"/>
  <c r="K182" i="9" s="1"/>
  <c r="M182" i="9"/>
  <c r="B220" i="9"/>
  <c r="F220" i="9"/>
  <c r="A124" i="9"/>
  <c r="O146" i="9"/>
  <c r="N146" i="9" s="1"/>
  <c r="H146" i="9"/>
  <c r="O148" i="9"/>
  <c r="W148" i="9" s="1"/>
  <c r="H148" i="9"/>
  <c r="M320" i="9"/>
  <c r="Q320" i="9"/>
  <c r="K320" i="9" s="1"/>
  <c r="X320" i="9"/>
  <c r="A140" i="9"/>
  <c r="A214" i="9"/>
  <c r="A145" i="9"/>
  <c r="F188" i="9"/>
  <c r="B188" i="9"/>
  <c r="O256" i="9"/>
  <c r="N256" i="9" s="1"/>
  <c r="H256" i="9"/>
  <c r="B253" i="9"/>
  <c r="F253" i="9"/>
  <c r="A221" i="9"/>
  <c r="A126" i="9"/>
  <c r="B311" i="9"/>
  <c r="F311" i="9"/>
  <c r="A176" i="9"/>
  <c r="B158" i="9"/>
  <c r="F158" i="9"/>
  <c r="M336" i="9"/>
  <c r="Q336" i="9"/>
  <c r="K336" i="9" s="1"/>
  <c r="X336" i="9"/>
  <c r="O247" i="9"/>
  <c r="W247" i="9" s="1"/>
  <c r="H247" i="9"/>
  <c r="B157" i="9"/>
  <c r="F157" i="9"/>
  <c r="M206" i="9"/>
  <c r="X206" i="9"/>
  <c r="Q206" i="9"/>
  <c r="K206" i="9" s="1"/>
  <c r="F155" i="9"/>
  <c r="B155" i="9"/>
  <c r="A330" i="9"/>
  <c r="O220" i="9"/>
  <c r="N220" i="9" s="1"/>
  <c r="H220" i="9"/>
  <c r="B228" i="9"/>
  <c r="F228" i="9"/>
  <c r="A197" i="9"/>
  <c r="Q321" i="9"/>
  <c r="K321" i="9" s="1"/>
  <c r="M321" i="9"/>
  <c r="X321" i="9"/>
  <c r="F185" i="9"/>
  <c r="B185" i="9"/>
  <c r="A232" i="9"/>
  <c r="M316" i="9"/>
  <c r="Q316" i="9"/>
  <c r="K316" i="9" s="1"/>
  <c r="X316" i="9"/>
  <c r="X192" i="9"/>
  <c r="Q192" i="9"/>
  <c r="K192" i="9" s="1"/>
  <c r="M192" i="9"/>
  <c r="Q325" i="9"/>
  <c r="K325" i="9" s="1"/>
  <c r="X325" i="9"/>
  <c r="M325" i="9"/>
  <c r="M307" i="9"/>
  <c r="Q307" i="9"/>
  <c r="K307" i="9" s="1"/>
  <c r="X307" i="9"/>
  <c r="A229" i="9"/>
  <c r="A246" i="9"/>
  <c r="B196" i="9"/>
  <c r="F196" i="9"/>
  <c r="O315" i="9"/>
  <c r="W315" i="9" s="1"/>
  <c r="H315" i="9"/>
  <c r="Q242" i="9"/>
  <c r="K242" i="9" s="1"/>
  <c r="M242" i="9"/>
  <c r="X242" i="9"/>
  <c r="B124" i="9"/>
  <c r="F124" i="9"/>
  <c r="X171" i="9"/>
  <c r="Q171" i="9"/>
  <c r="K171" i="9" s="1"/>
  <c r="M171" i="9"/>
  <c r="X229" i="9"/>
  <c r="M229" i="9"/>
  <c r="Q229" i="9"/>
  <c r="K229" i="9" s="1"/>
  <c r="A336" i="9"/>
  <c r="B245" i="9"/>
  <c r="F245" i="9"/>
  <c r="O331" i="9"/>
  <c r="N331" i="9" s="1"/>
  <c r="H331" i="9"/>
  <c r="X218" i="9"/>
  <c r="Q218" i="9"/>
  <c r="K218" i="9" s="1"/>
  <c r="M218" i="9"/>
  <c r="Q260" i="9"/>
  <c r="K260" i="9" s="1"/>
  <c r="X260" i="9"/>
  <c r="M260" i="9"/>
  <c r="A268" i="9"/>
  <c r="F305" i="9"/>
  <c r="B305" i="9"/>
  <c r="F310" i="9"/>
  <c r="B310" i="9"/>
  <c r="B331" i="9"/>
  <c r="F331" i="9"/>
  <c r="X226" i="9"/>
  <c r="Q226" i="9"/>
  <c r="K226" i="9" s="1"/>
  <c r="M226" i="9"/>
  <c r="B326" i="9"/>
  <c r="F326" i="9"/>
  <c r="F246" i="9"/>
  <c r="B246" i="9"/>
  <c r="X154" i="9"/>
  <c r="M154" i="9"/>
  <c r="Q154" i="9"/>
  <c r="K154" i="9" s="1"/>
  <c r="M209" i="9"/>
  <c r="Q209" i="9"/>
  <c r="K209" i="9" s="1"/>
  <c r="X209" i="9"/>
  <c r="A228" i="9"/>
  <c r="O156" i="9"/>
  <c r="W156" i="9" s="1"/>
  <c r="H156" i="9"/>
  <c r="O321" i="9"/>
  <c r="N321" i="9" s="1"/>
  <c r="H321" i="9"/>
  <c r="F329" i="9"/>
  <c r="B329" i="9"/>
  <c r="B321" i="9"/>
  <c r="F321" i="9"/>
  <c r="A156" i="9"/>
  <c r="B248" i="9"/>
  <c r="F248" i="9"/>
  <c r="O196" i="9"/>
  <c r="W196" i="9" s="1"/>
  <c r="H196" i="9"/>
  <c r="B313" i="9"/>
  <c r="F313" i="9"/>
  <c r="Q212" i="9"/>
  <c r="K212" i="9" s="1"/>
  <c r="X212" i="9"/>
  <c r="M212" i="9"/>
  <c r="B348" i="9"/>
  <c r="F348" i="9"/>
  <c r="F324" i="9"/>
  <c r="B324" i="9"/>
  <c r="A210" i="9"/>
  <c r="B154" i="9"/>
  <c r="F154" i="9"/>
  <c r="Q259" i="9"/>
  <c r="K259" i="9" s="1"/>
  <c r="M259" i="9"/>
  <c r="X259" i="9"/>
  <c r="A160" i="9"/>
  <c r="X301" i="9"/>
  <c r="M301" i="9"/>
  <c r="Q301" i="9"/>
  <c r="K301" i="9" s="1"/>
  <c r="O137" i="9"/>
  <c r="N137" i="9" s="1"/>
  <c r="H137" i="9"/>
  <c r="B145" i="9"/>
  <c r="F145" i="9"/>
  <c r="O226" i="9"/>
  <c r="W226" i="9" s="1"/>
  <c r="H226" i="9"/>
  <c r="O319" i="9"/>
  <c r="W319" i="9" s="1"/>
  <c r="H319" i="9"/>
  <c r="A271" i="9"/>
  <c r="A227" i="9"/>
  <c r="A293" i="9"/>
  <c r="A296" i="9"/>
  <c r="O248" i="9"/>
  <c r="W248" i="9" s="1"/>
  <c r="H248" i="9"/>
  <c r="O250" i="9"/>
  <c r="W250" i="9" s="1"/>
  <c r="H250" i="9"/>
  <c r="A202" i="9"/>
  <c r="O157" i="9"/>
  <c r="W157" i="9" s="1"/>
  <c r="H157" i="9"/>
  <c r="A178" i="9"/>
  <c r="B244" i="9"/>
  <c r="F244" i="9"/>
  <c r="M250" i="9"/>
  <c r="X250" i="9"/>
  <c r="Q250" i="9"/>
  <c r="K250" i="9" s="1"/>
  <c r="B166" i="9"/>
  <c r="F166" i="9"/>
  <c r="O336" i="9"/>
  <c r="H336" i="9"/>
  <c r="B263" i="9"/>
  <c r="F263" i="9"/>
  <c r="B266" i="9"/>
  <c r="F266" i="9"/>
  <c r="F283" i="9"/>
  <c r="B283" i="9"/>
  <c r="A292" i="9"/>
  <c r="B195" i="9"/>
  <c r="F195" i="9"/>
  <c r="O189" i="9"/>
  <c r="W189" i="9" s="1"/>
  <c r="H189" i="9"/>
  <c r="X191" i="9"/>
  <c r="Q191" i="9"/>
  <c r="K191" i="9" s="1"/>
  <c r="M191" i="9"/>
  <c r="B199" i="9"/>
  <c r="F199" i="9"/>
  <c r="O234" i="9"/>
  <c r="H234" i="9"/>
  <c r="M233" i="9"/>
  <c r="Q233" i="9"/>
  <c r="K233" i="9" s="1"/>
  <c r="X233" i="9"/>
  <c r="A333" i="9"/>
  <c r="O237" i="9"/>
  <c r="N237" i="9" s="1"/>
  <c r="H237" i="9"/>
  <c r="A279" i="9"/>
  <c r="O168" i="9"/>
  <c r="N168" i="9" s="1"/>
  <c r="H168" i="9"/>
  <c r="O244" i="9"/>
  <c r="N244" i="9" s="1"/>
  <c r="H244" i="9"/>
  <c r="O283" i="9"/>
  <c r="H283" i="9"/>
  <c r="A315" i="9"/>
  <c r="A128" i="9"/>
  <c r="A351" i="9"/>
  <c r="A47" i="9"/>
  <c r="A58" i="9"/>
  <c r="A26" i="9"/>
  <c r="A44" i="9"/>
  <c r="A90" i="9"/>
  <c r="A115" i="9"/>
  <c r="A83" i="9"/>
  <c r="A92" i="9"/>
  <c r="A87" i="9"/>
  <c r="A51" i="9"/>
  <c r="A114" i="9"/>
  <c r="B177" i="9"/>
  <c r="F177" i="9"/>
  <c r="A237" i="9"/>
  <c r="M230" i="9"/>
  <c r="X230" i="9"/>
  <c r="Q230" i="9"/>
  <c r="K230" i="9" s="1"/>
  <c r="M262" i="9"/>
  <c r="X262" i="9"/>
  <c r="Q262" i="9"/>
  <c r="K262" i="9" s="1"/>
  <c r="M294" i="9"/>
  <c r="X294" i="9"/>
  <c r="Q294" i="9"/>
  <c r="K294" i="9" s="1"/>
  <c r="O184" i="9"/>
  <c r="W184" i="9" s="1"/>
  <c r="H184" i="9"/>
  <c r="O257" i="9"/>
  <c r="W257" i="9" s="1"/>
  <c r="H257" i="9"/>
  <c r="B142" i="9"/>
  <c r="F142" i="9"/>
  <c r="O193" i="9"/>
  <c r="N193" i="9" s="1"/>
  <c r="H193" i="9"/>
  <c r="O197" i="9"/>
  <c r="H197" i="9"/>
  <c r="Q341" i="9"/>
  <c r="K341" i="9" s="1"/>
  <c r="M341" i="9"/>
  <c r="O251" i="9"/>
  <c r="N251" i="9" s="1"/>
  <c r="H251" i="9"/>
  <c r="O192" i="9"/>
  <c r="W192" i="9" s="1"/>
  <c r="H192" i="9"/>
  <c r="A250" i="9"/>
  <c r="A152" i="9"/>
  <c r="B241" i="9"/>
  <c r="F241" i="9"/>
  <c r="Q281" i="9"/>
  <c r="K281" i="9" s="1"/>
  <c r="X281" i="9"/>
  <c r="M281" i="9"/>
  <c r="A195" i="9"/>
  <c r="B280" i="9"/>
  <c r="F280" i="9"/>
  <c r="A122" i="9"/>
  <c r="A82" i="9"/>
  <c r="A33" i="9"/>
  <c r="A35" i="9"/>
  <c r="A63" i="9"/>
  <c r="A72" i="9"/>
  <c r="A30" i="9"/>
  <c r="A23" i="9"/>
  <c r="A100" i="9"/>
  <c r="A57" i="9"/>
  <c r="A32" i="9"/>
  <c r="A85" i="9"/>
  <c r="A20" i="9"/>
  <c r="A110" i="9"/>
  <c r="A67" i="9"/>
  <c r="A55" i="9"/>
  <c r="A81" i="9"/>
  <c r="A24" i="9"/>
  <c r="A50" i="9"/>
  <c r="A89" i="9"/>
  <c r="A46" i="9"/>
  <c r="A31" i="9"/>
  <c r="A116" i="9"/>
  <c r="A102" i="9"/>
  <c r="A68" i="9"/>
  <c r="A19" i="9"/>
  <c r="A101" i="9"/>
  <c r="A38" i="9"/>
  <c r="A28" i="9"/>
  <c r="A118" i="9"/>
  <c r="A34" i="9"/>
  <c r="A39" i="9"/>
  <c r="A65" i="9"/>
  <c r="A97" i="9"/>
  <c r="A76" i="9"/>
  <c r="A86" i="9"/>
  <c r="A43" i="9"/>
  <c r="A80" i="9"/>
  <c r="A74" i="9"/>
  <c r="A84" i="9"/>
  <c r="A111" i="9"/>
  <c r="A91" i="9"/>
  <c r="A36" i="9"/>
  <c r="A21" i="9"/>
  <c r="A22" i="9"/>
  <c r="A62" i="9"/>
  <c r="A104" i="9"/>
  <c r="A53" i="9"/>
  <c r="A113" i="9"/>
  <c r="A120" i="9"/>
  <c r="A61" i="9"/>
  <c r="A40" i="9"/>
  <c r="A17" i="9"/>
  <c r="A98" i="9"/>
  <c r="A29" i="9"/>
  <c r="A105" i="9"/>
  <c r="A94" i="9"/>
  <c r="A79" i="9"/>
  <c r="A121" i="9"/>
  <c r="A93" i="9"/>
  <c r="A75" i="9"/>
  <c r="A88" i="9"/>
  <c r="A54" i="9"/>
  <c r="A99" i="9"/>
  <c r="A96" i="9"/>
  <c r="A48" i="9"/>
  <c r="A112" i="9"/>
  <c r="A64" i="9"/>
  <c r="A78" i="9"/>
  <c r="A77" i="9"/>
  <c r="A25" i="9"/>
  <c r="A45" i="9"/>
  <c r="A108" i="9"/>
  <c r="A59" i="9"/>
  <c r="A103" i="9"/>
  <c r="A107" i="9"/>
  <c r="A73" i="9"/>
  <c r="A117" i="9"/>
  <c r="A106" i="9"/>
  <c r="A71" i="9"/>
  <c r="A27" i="9"/>
  <c r="A69" i="9"/>
  <c r="A119" i="9"/>
  <c r="A70" i="9"/>
  <c r="A109" i="9"/>
  <c r="A49" i="9"/>
  <c r="A52" i="9"/>
  <c r="A37" i="9"/>
  <c r="A15" i="9"/>
  <c r="A95" i="9"/>
  <c r="A60" i="9"/>
  <c r="A66" i="9"/>
  <c r="A56" i="9"/>
  <c r="A41" i="9"/>
  <c r="A18" i="9"/>
  <c r="A42" i="9"/>
  <c r="A16" i="9"/>
  <c r="O316" i="9"/>
  <c r="N316" i="9" s="1"/>
  <c r="H316" i="9"/>
  <c r="B198" i="9"/>
  <c r="F198" i="9"/>
  <c r="O213" i="9"/>
  <c r="N213" i="9" s="1"/>
  <c r="H213" i="9"/>
  <c r="B243" i="9"/>
  <c r="F243" i="9"/>
  <c r="Q288" i="9"/>
  <c r="K288" i="9" s="1"/>
  <c r="M288" i="9"/>
  <c r="X288" i="9"/>
  <c r="A322" i="9"/>
  <c r="A325" i="9"/>
  <c r="B323" i="9"/>
  <c r="F323" i="9"/>
  <c r="A177" i="9"/>
  <c r="X267" i="9"/>
  <c r="M267" i="9"/>
  <c r="Q267" i="9"/>
  <c r="K267" i="9" s="1"/>
  <c r="B216" i="9"/>
  <c r="F216" i="9"/>
  <c r="O317" i="9"/>
  <c r="W317" i="9" s="1"/>
  <c r="H317" i="9"/>
  <c r="Q277" i="9"/>
  <c r="K277" i="9" s="1"/>
  <c r="X277" i="9"/>
  <c r="M277" i="9"/>
  <c r="O224" i="9"/>
  <c r="H224" i="9"/>
  <c r="F227" i="9"/>
  <c r="B227" i="9"/>
  <c r="O190" i="9"/>
  <c r="N190" i="9" s="1"/>
  <c r="H190" i="9"/>
  <c r="M300" i="9"/>
  <c r="Q300" i="9"/>
  <c r="K300" i="9" s="1"/>
  <c r="X300" i="9"/>
  <c r="A313" i="9"/>
  <c r="O171" i="9"/>
  <c r="W171" i="9" s="1"/>
  <c r="H171" i="9"/>
  <c r="B265" i="9"/>
  <c r="F265" i="9"/>
  <c r="O188" i="9"/>
  <c r="N188" i="9" s="1"/>
  <c r="H188" i="9"/>
  <c r="M303" i="9"/>
  <c r="X303" i="9"/>
  <c r="Q303" i="9"/>
  <c r="K303" i="9" s="1"/>
  <c r="B164" i="9"/>
  <c r="F164" i="9"/>
  <c r="M193" i="9"/>
  <c r="X193" i="9"/>
  <c r="Q193" i="9"/>
  <c r="K193" i="9" s="1"/>
  <c r="X161" i="9"/>
  <c r="Q161" i="9"/>
  <c r="K161" i="9" s="1"/>
  <c r="M161" i="9"/>
  <c r="F209" i="9"/>
  <c r="B209" i="9"/>
  <c r="X279" i="9"/>
  <c r="Q279" i="9"/>
  <c r="K279" i="9" s="1"/>
  <c r="M279" i="9"/>
  <c r="O143" i="9"/>
  <c r="H143" i="9"/>
  <c r="A200" i="9"/>
  <c r="O299" i="9"/>
  <c r="W299" i="9" s="1"/>
  <c r="H299" i="9"/>
  <c r="O285" i="9"/>
  <c r="W285" i="9" s="1"/>
  <c r="H285" i="9"/>
  <c r="A143" i="9"/>
  <c r="B172" i="9"/>
  <c r="F172" i="9"/>
  <c r="B150" i="9"/>
  <c r="F150" i="9"/>
  <c r="M162" i="9"/>
  <c r="X162" i="9"/>
  <c r="Q162" i="9"/>
  <c r="K162" i="9" s="1"/>
  <c r="B149" i="9"/>
  <c r="F149" i="9"/>
  <c r="O304" i="9"/>
  <c r="N304" i="9" s="1"/>
  <c r="H304" i="9"/>
  <c r="B238" i="9"/>
  <c r="F238" i="9"/>
  <c r="B304" i="9"/>
  <c r="F304" i="9"/>
  <c r="B247" i="9"/>
  <c r="F247" i="9"/>
  <c r="B205" i="9"/>
  <c r="F205" i="9"/>
  <c r="O258" i="9"/>
  <c r="N258" i="9" s="1"/>
  <c r="Y258" i="9" s="1"/>
  <c r="H258" i="9"/>
  <c r="F135" i="9"/>
  <c r="B135" i="9"/>
  <c r="X292" i="9"/>
  <c r="M292" i="9"/>
  <c r="Q292" i="9"/>
  <c r="K292" i="9" s="1"/>
  <c r="B334" i="9"/>
  <c r="F334" i="9"/>
  <c r="O290" i="9"/>
  <c r="W290" i="9" s="1"/>
  <c r="H290" i="9"/>
  <c r="B229" i="9"/>
  <c r="F229" i="9"/>
  <c r="X130" i="9"/>
  <c r="M130" i="9"/>
  <c r="Q130" i="9"/>
  <c r="K130" i="9" s="1"/>
  <c r="X289" i="9"/>
  <c r="M289" i="9"/>
  <c r="Q289" i="9"/>
  <c r="K289" i="9" s="1"/>
  <c r="A166" i="9"/>
  <c r="O254" i="9"/>
  <c r="N254" i="9" s="1"/>
  <c r="H254" i="9"/>
  <c r="O263" i="9"/>
  <c r="H263" i="9"/>
  <c r="Q150" i="9"/>
  <c r="K150" i="9" s="1"/>
  <c r="X150" i="9"/>
  <c r="M150" i="9"/>
  <c r="B203" i="9"/>
  <c r="F203" i="9"/>
  <c r="Q343" i="9"/>
  <c r="K343" i="9" s="1"/>
  <c r="M343" i="9"/>
  <c r="Q145" i="9"/>
  <c r="K145" i="9" s="1"/>
  <c r="X145" i="9"/>
  <c r="M145" i="9"/>
  <c r="A283" i="9"/>
  <c r="M317" i="9"/>
  <c r="Q317" i="9"/>
  <c r="K317" i="9" s="1"/>
  <c r="X317" i="9"/>
  <c r="F128" i="9"/>
  <c r="B128" i="9"/>
  <c r="A186" i="9"/>
  <c r="Q146" i="9"/>
  <c r="K146" i="9" s="1"/>
  <c r="M146" i="9"/>
  <c r="X146" i="9"/>
  <c r="X257" i="9"/>
  <c r="M257" i="9"/>
  <c r="Q257" i="9"/>
  <c r="K257" i="9" s="1"/>
  <c r="Q282" i="9"/>
  <c r="K282" i="9" s="1"/>
  <c r="M282" i="9"/>
  <c r="X282" i="9"/>
  <c r="A334" i="9"/>
  <c r="M164" i="9"/>
  <c r="Q164" i="9"/>
  <c r="K164" i="9" s="1"/>
  <c r="X164" i="9"/>
  <c r="A205" i="9"/>
  <c r="A274" i="9"/>
  <c r="B160" i="9"/>
  <c r="F160" i="9"/>
  <c r="A213" i="9"/>
  <c r="M208" i="9"/>
  <c r="X208" i="9"/>
  <c r="Q208" i="9"/>
  <c r="K208" i="9" s="1"/>
  <c r="O323" i="9"/>
  <c r="W323" i="9" s="1"/>
  <c r="H323" i="9"/>
  <c r="F322" i="9"/>
  <c r="B322" i="9"/>
  <c r="O292" i="9"/>
  <c r="W292" i="9" s="1"/>
  <c r="H292" i="9"/>
  <c r="Q347" i="9"/>
  <c r="K347" i="9" s="1"/>
  <c r="M347" i="9"/>
  <c r="O325" i="9"/>
  <c r="N325" i="9" s="1"/>
  <c r="H325" i="9"/>
  <c r="B146" i="9"/>
  <c r="F146" i="9"/>
  <c r="O305" i="9"/>
  <c r="W305" i="9" s="1"/>
  <c r="H305" i="9"/>
  <c r="O277" i="9"/>
  <c r="H277" i="9"/>
  <c r="X138" i="9"/>
  <c r="M138" i="9"/>
  <c r="Q138" i="9"/>
  <c r="K138" i="9" s="1"/>
  <c r="A129" i="9"/>
  <c r="A275" i="9"/>
  <c r="A134" i="9"/>
  <c r="O198" i="9"/>
  <c r="H198" i="9"/>
  <c r="B213" i="9"/>
  <c r="F213" i="9"/>
  <c r="B197" i="9"/>
  <c r="F197" i="9"/>
  <c r="O261" i="9"/>
  <c r="H261" i="9"/>
  <c r="O219" i="9"/>
  <c r="W219" i="9" s="1"/>
  <c r="H219" i="9"/>
  <c r="F143" i="9"/>
  <c r="B143" i="9"/>
  <c r="A316" i="9"/>
  <c r="O309" i="9"/>
  <c r="N309" i="9" s="1"/>
  <c r="H309" i="9"/>
  <c r="Q315" i="9"/>
  <c r="K315" i="9" s="1"/>
  <c r="X315" i="9"/>
  <c r="M315" i="9"/>
  <c r="A302" i="9"/>
  <c r="A288" i="9"/>
  <c r="B226" i="9"/>
  <c r="F226" i="9"/>
  <c r="A331" i="9"/>
  <c r="Q280" i="9"/>
  <c r="K280" i="9" s="1"/>
  <c r="M280" i="9"/>
  <c r="X280" i="9"/>
  <c r="O280" i="9"/>
  <c r="W280" i="9" s="1"/>
  <c r="H280" i="9"/>
  <c r="O271" i="9"/>
  <c r="W271" i="9" s="1"/>
  <c r="H271" i="9"/>
  <c r="H339" i="9"/>
  <c r="X157" i="9"/>
  <c r="M157" i="9"/>
  <c r="Q157" i="9"/>
  <c r="K157" i="9" s="1"/>
  <c r="B222" i="9"/>
  <c r="F222" i="9"/>
  <c r="Q142" i="9"/>
  <c r="K142" i="9" s="1"/>
  <c r="X142" i="9"/>
  <c r="M142" i="9"/>
  <c r="F207" i="9"/>
  <c r="B207" i="9"/>
  <c r="O151" i="9"/>
  <c r="N151" i="9" s="1"/>
  <c r="H151" i="9"/>
  <c r="M285" i="9"/>
  <c r="Q285" i="9"/>
  <c r="K285" i="9" s="1"/>
  <c r="X285" i="9"/>
  <c r="X273" i="9"/>
  <c r="Q273" i="9"/>
  <c r="K273" i="9" s="1"/>
  <c r="M273" i="9"/>
  <c r="O293" i="9"/>
  <c r="N293" i="9" s="1"/>
  <c r="H293" i="9"/>
  <c r="O149" i="9"/>
  <c r="W149" i="9" s="1"/>
  <c r="H149" i="9"/>
  <c r="F237" i="9"/>
  <c r="B237" i="9"/>
  <c r="A148" i="9"/>
  <c r="O284" i="9"/>
  <c r="N284" i="9" s="1"/>
  <c r="H284" i="9"/>
  <c r="O306" i="9"/>
  <c r="N306" i="9" s="1"/>
  <c r="H306" i="9"/>
  <c r="O295" i="9"/>
  <c r="N295" i="9" s="1"/>
  <c r="H295" i="9"/>
  <c r="O218" i="9"/>
  <c r="W218" i="9" s="1"/>
  <c r="H218" i="9"/>
  <c r="A291" i="9"/>
  <c r="X152" i="9"/>
  <c r="Q152" i="9"/>
  <c r="K152" i="9" s="1"/>
  <c r="M152" i="9"/>
  <c r="O181" i="9"/>
  <c r="N181" i="9" s="1"/>
  <c r="H181" i="9"/>
  <c r="O337" i="9"/>
  <c r="H337" i="9"/>
  <c r="Q278" i="9"/>
  <c r="K278" i="9" s="1"/>
  <c r="M278" i="9"/>
  <c r="X278" i="9"/>
  <c r="X126" i="9"/>
  <c r="M126" i="9"/>
  <c r="Q126" i="9"/>
  <c r="K126" i="9" s="1"/>
  <c r="B133" i="9"/>
  <c r="F133" i="9"/>
  <c r="A230" i="9"/>
  <c r="Q223" i="9"/>
  <c r="K223" i="9" s="1"/>
  <c r="M223" i="9"/>
  <c r="X223" i="9"/>
  <c r="B342" i="9"/>
  <c r="F342" i="9"/>
  <c r="O215" i="9"/>
  <c r="H215" i="9"/>
  <c r="B152" i="9"/>
  <c r="F152" i="9"/>
  <c r="A241" i="9"/>
  <c r="O155" i="9"/>
  <c r="N155" i="9" s="1"/>
  <c r="H155" i="9"/>
  <c r="F170" i="9"/>
  <c r="B170" i="9"/>
  <c r="O268" i="9"/>
  <c r="N268" i="9" s="1"/>
  <c r="H268" i="9"/>
  <c r="Q168" i="9"/>
  <c r="K168" i="9" s="1"/>
  <c r="X168" i="9"/>
  <c r="M168" i="9"/>
  <c r="Q178" i="9"/>
  <c r="K178" i="9" s="1"/>
  <c r="X178" i="9"/>
  <c r="M178" i="9"/>
  <c r="A173" i="9"/>
  <c r="A171" i="9"/>
  <c r="F230" i="9"/>
  <c r="B230" i="9"/>
  <c r="O202" i="9"/>
  <c r="W202" i="9" s="1"/>
  <c r="H202" i="9"/>
  <c r="N164" i="9" l="1"/>
  <c r="N170" i="9"/>
  <c r="BH326" i="9"/>
  <c r="BE341" i="9"/>
  <c r="W139" i="9"/>
  <c r="Y181" i="9"/>
  <c r="BH151" i="9"/>
  <c r="BH137" i="9"/>
  <c r="Y293" i="9"/>
  <c r="Y251" i="9"/>
  <c r="BH230" i="9"/>
  <c r="W303" i="9"/>
  <c r="N300" i="9"/>
  <c r="Y300" i="9" s="1"/>
  <c r="BH324" i="9"/>
  <c r="BF200" i="9"/>
  <c r="BH265" i="9"/>
  <c r="BH333" i="9"/>
  <c r="BH191" i="9"/>
  <c r="BH311" i="9"/>
  <c r="BF267" i="9"/>
  <c r="BG334" i="9"/>
  <c r="BG136" i="9"/>
  <c r="BG299" i="9"/>
  <c r="BF348" i="9"/>
  <c r="BH266" i="9"/>
  <c r="BG331" i="9"/>
  <c r="BF205" i="9"/>
  <c r="N273" i="9"/>
  <c r="W301" i="9"/>
  <c r="Y270" i="9"/>
  <c r="W175" i="9"/>
  <c r="BH305" i="9"/>
  <c r="BF190" i="9"/>
  <c r="BH179" i="9"/>
  <c r="BG148" i="9"/>
  <c r="BG295" i="9"/>
  <c r="BG306" i="9"/>
  <c r="BH328" i="9"/>
  <c r="W266" i="9"/>
  <c r="BH203" i="9"/>
  <c r="BF287" i="9"/>
  <c r="N294" i="9"/>
  <c r="BF241" i="9"/>
  <c r="BH135" i="9"/>
  <c r="BG125" i="9"/>
  <c r="BH153" i="9"/>
  <c r="BH157" i="9"/>
  <c r="BG316" i="9"/>
  <c r="BH350" i="9"/>
  <c r="BF154" i="9"/>
  <c r="BH307" i="9"/>
  <c r="BF270" i="9"/>
  <c r="BH226" i="9"/>
  <c r="BH147" i="9"/>
  <c r="BF260" i="9"/>
  <c r="BG289" i="9"/>
  <c r="BH268" i="9"/>
  <c r="BF216" i="9"/>
  <c r="BH222" i="9"/>
  <c r="Y291" i="9"/>
  <c r="BF148" i="9"/>
  <c r="BG311" i="9"/>
  <c r="BH314" i="9"/>
  <c r="BF274" i="9"/>
  <c r="BF334" i="9"/>
  <c r="BF136" i="9"/>
  <c r="BH272" i="9"/>
  <c r="BG273" i="9"/>
  <c r="BG349" i="9"/>
  <c r="BE168" i="9"/>
  <c r="BH298" i="9"/>
  <c r="BG222" i="9"/>
  <c r="BH306" i="9"/>
  <c r="BF239" i="9"/>
  <c r="BG212" i="9"/>
  <c r="BG227" i="9"/>
  <c r="BH218" i="9"/>
  <c r="BF271" i="9"/>
  <c r="BG219" i="9"/>
  <c r="BG277" i="9"/>
  <c r="BH213" i="9"/>
  <c r="BF337" i="9"/>
  <c r="BG271" i="9"/>
  <c r="BH219" i="9"/>
  <c r="BH277" i="9"/>
  <c r="BF305" i="9"/>
  <c r="BH210" i="9"/>
  <c r="BG179" i="9"/>
  <c r="BH146" i="9"/>
  <c r="Y331" i="9"/>
  <c r="W167" i="9"/>
  <c r="BG247" i="9"/>
  <c r="BH200" i="9"/>
  <c r="W230" i="9"/>
  <c r="N195" i="9"/>
  <c r="Y195" i="9" s="1"/>
  <c r="BG328" i="9"/>
  <c r="W242" i="9"/>
  <c r="BH132" i="9"/>
  <c r="BG206" i="9"/>
  <c r="BG203" i="9"/>
  <c r="BH129" i="9"/>
  <c r="BG211" i="9"/>
  <c r="BF125" i="9"/>
  <c r="BG191" i="9"/>
  <c r="BG199" i="9"/>
  <c r="BE123" i="9"/>
  <c r="BG226" i="9"/>
  <c r="BH206" i="9"/>
  <c r="BH172" i="9"/>
  <c r="BH162" i="9"/>
  <c r="BH214" i="9"/>
  <c r="BG147" i="9"/>
  <c r="BF336" i="9"/>
  <c r="BF187" i="9"/>
  <c r="BF313" i="9"/>
  <c r="N298" i="9"/>
  <c r="Y298" i="9" s="1"/>
  <c r="Y176" i="9"/>
  <c r="BG351" i="9"/>
  <c r="BG288" i="9"/>
  <c r="AJ169" i="9"/>
  <c r="AN169" i="9" s="1"/>
  <c r="AL169" i="9" s="1"/>
  <c r="BH169" i="9"/>
  <c r="BG182" i="9"/>
  <c r="BH122" i="9"/>
  <c r="AJ214" i="9"/>
  <c r="AN214" i="9" s="1"/>
  <c r="AL214" i="9" s="1"/>
  <c r="BG260" i="9"/>
  <c r="AJ211" i="9"/>
  <c r="AN211" i="9" s="1"/>
  <c r="AL211" i="9" s="1"/>
  <c r="BG330" i="9"/>
  <c r="BG196" i="9"/>
  <c r="BH259" i="9"/>
  <c r="BF140" i="9"/>
  <c r="BH176" i="9"/>
  <c r="AX327" i="9"/>
  <c r="AJ340" i="9"/>
  <c r="AN340" i="9" s="1"/>
  <c r="AL340" i="9" s="1"/>
  <c r="AJ249" i="9"/>
  <c r="AN249" i="9" s="1"/>
  <c r="AL249" i="9" s="1"/>
  <c r="AJ184" i="9"/>
  <c r="AN184" i="9" s="1"/>
  <c r="AL184" i="9" s="1"/>
  <c r="AJ154" i="9"/>
  <c r="AN154" i="9" s="1"/>
  <c r="AL154" i="9" s="1"/>
  <c r="BE346" i="9"/>
  <c r="BF168" i="9"/>
  <c r="AJ254" i="9"/>
  <c r="AN254" i="9" s="1"/>
  <c r="AL254" i="9" s="1"/>
  <c r="BG317" i="9"/>
  <c r="BG134" i="9"/>
  <c r="BF221" i="9"/>
  <c r="BF127" i="9"/>
  <c r="BG213" i="9"/>
  <c r="BG166" i="9"/>
  <c r="BG250" i="9"/>
  <c r="AJ344" i="9"/>
  <c r="AN344" i="9" s="1"/>
  <c r="AL344" i="9" s="1"/>
  <c r="BH291" i="9"/>
  <c r="BF290" i="9"/>
  <c r="BF179" i="9"/>
  <c r="N227" i="9"/>
  <c r="Y227" i="9" s="1"/>
  <c r="Y304" i="9"/>
  <c r="BF228" i="9"/>
  <c r="BG223" i="9"/>
  <c r="Y188" i="9"/>
  <c r="W267" i="9"/>
  <c r="Y228" i="9"/>
  <c r="BH177" i="9"/>
  <c r="BG243" i="9"/>
  <c r="BH184" i="9"/>
  <c r="W260" i="9"/>
  <c r="N265" i="9"/>
  <c r="Y265" i="9" s="1"/>
  <c r="BE351" i="9"/>
  <c r="BH236" i="9"/>
  <c r="BF351" i="9"/>
  <c r="BF288" i="9"/>
  <c r="BF169" i="9"/>
  <c r="AX270" i="9"/>
  <c r="BF236" i="9"/>
  <c r="AJ200" i="9"/>
  <c r="AN200" i="9" s="1"/>
  <c r="AL200" i="9" s="1"/>
  <c r="BG122" i="9"/>
  <c r="AJ191" i="9"/>
  <c r="AN191" i="9" s="1"/>
  <c r="AL191" i="9" s="1"/>
  <c r="BH159" i="9"/>
  <c r="BH304" i="9"/>
  <c r="AJ285" i="9"/>
  <c r="AN285" i="9" s="1"/>
  <c r="AL285" i="9" s="1"/>
  <c r="BF247" i="9"/>
  <c r="BE260" i="9"/>
  <c r="AJ267" i="9"/>
  <c r="AN267" i="9" s="1"/>
  <c r="AL267" i="9" s="1"/>
  <c r="BH211" i="9"/>
  <c r="AJ196" i="9"/>
  <c r="AN196" i="9" s="1"/>
  <c r="AL196" i="9" s="1"/>
  <c r="AJ225" i="9"/>
  <c r="AN225" i="9" s="1"/>
  <c r="AL225" i="9" s="1"/>
  <c r="BG259" i="9"/>
  <c r="BH347" i="9"/>
  <c r="BG176" i="9"/>
  <c r="BF299" i="9"/>
  <c r="BH188" i="9"/>
  <c r="BG287" i="9"/>
  <c r="BG301" i="9"/>
  <c r="BE348" i="9"/>
  <c r="AJ192" i="9"/>
  <c r="AJ342" i="9"/>
  <c r="AN342" i="9" s="1"/>
  <c r="AL342" i="9" s="1"/>
  <c r="BF346" i="9"/>
  <c r="BF213" i="9"/>
  <c r="BF250" i="9"/>
  <c r="AJ250" i="9"/>
  <c r="AN250" i="9" s="1"/>
  <c r="AL250" i="9" s="1"/>
  <c r="BG164" i="9"/>
  <c r="BG291" i="9"/>
  <c r="AJ280" i="9"/>
  <c r="AN280" i="9" s="1"/>
  <c r="AL280" i="9" s="1"/>
  <c r="BH198" i="9"/>
  <c r="BF277" i="9"/>
  <c r="BG210" i="9"/>
  <c r="BG146" i="9"/>
  <c r="BH133" i="9"/>
  <c r="AN192" i="9"/>
  <c r="AL192" i="9" s="1"/>
  <c r="AJ218" i="9"/>
  <c r="AN218" i="9" s="1"/>
  <c r="AL218" i="9" s="1"/>
  <c r="BH288" i="9"/>
  <c r="BG270" i="9"/>
  <c r="BF123" i="9"/>
  <c r="BG163" i="9"/>
  <c r="BG241" i="9"/>
  <c r="AJ203" i="9"/>
  <c r="AN203" i="9" s="1"/>
  <c r="AL203" i="9" s="1"/>
  <c r="AJ159" i="9"/>
  <c r="AN159" i="9" s="1"/>
  <c r="AL159" i="9" s="1"/>
  <c r="BH336" i="9"/>
  <c r="BG187" i="9"/>
  <c r="BE343" i="9"/>
  <c r="BH260" i="9"/>
  <c r="BF225" i="9"/>
  <c r="BF242" i="9"/>
  <c r="BH125" i="9"/>
  <c r="BG140" i="9"/>
  <c r="BG279" i="9"/>
  <c r="BH299" i="9"/>
  <c r="BH186" i="9"/>
  <c r="BH327" i="9"/>
  <c r="BH316" i="9"/>
  <c r="BF192" i="9"/>
  <c r="BG154" i="9"/>
  <c r="BH212" i="9"/>
  <c r="BH227" i="9"/>
  <c r="BH346" i="9"/>
  <c r="BG346" i="9"/>
  <c r="BG168" i="9"/>
  <c r="AJ189" i="9"/>
  <c r="AN189" i="9" s="1"/>
  <c r="AL189" i="9" s="1"/>
  <c r="BF224" i="9"/>
  <c r="BH127" i="9"/>
  <c r="AJ167" i="9"/>
  <c r="AN167" i="9" s="1"/>
  <c r="AL167" i="9" s="1"/>
  <c r="AJ293" i="9"/>
  <c r="AN293" i="9" s="1"/>
  <c r="AL293" i="9" s="1"/>
  <c r="BH351" i="9"/>
  <c r="BH163" i="9"/>
  <c r="BE315" i="9"/>
  <c r="BH196" i="9"/>
  <c r="BG251" i="9"/>
  <c r="BF128" i="9"/>
  <c r="BH208" i="9"/>
  <c r="BF170" i="9"/>
  <c r="BF255" i="9"/>
  <c r="BF244" i="9"/>
  <c r="BF256" i="9"/>
  <c r="BH256" i="9"/>
  <c r="BG224" i="9"/>
  <c r="BH134" i="9"/>
  <c r="BG127" i="9"/>
  <c r="BG205" i="9"/>
  <c r="BG167" i="9"/>
  <c r="BH138" i="9"/>
  <c r="BH250" i="9"/>
  <c r="BF185" i="9"/>
  <c r="AJ268" i="9"/>
  <c r="AN268" i="9" s="1"/>
  <c r="AL268" i="9" s="1"/>
  <c r="BG337" i="9"/>
  <c r="BH337" i="9"/>
  <c r="BF295" i="9"/>
  <c r="BH149" i="9"/>
  <c r="BH271" i="9"/>
  <c r="BG305" i="9"/>
  <c r="AJ292" i="9"/>
  <c r="AN292" i="9" s="1"/>
  <c r="AL292" i="9" s="1"/>
  <c r="AJ179" i="9"/>
  <c r="AN179" i="9" s="1"/>
  <c r="AL179" i="9" s="1"/>
  <c r="BH332" i="9"/>
  <c r="BG151" i="9"/>
  <c r="BF137" i="9"/>
  <c r="BG169" i="9"/>
  <c r="BH310" i="9"/>
  <c r="BF311" i="9"/>
  <c r="BE200" i="9"/>
  <c r="BG302" i="9"/>
  <c r="BH150" i="9"/>
  <c r="BG153" i="9"/>
  <c r="BG157" i="9"/>
  <c r="BH340" i="9"/>
  <c r="BE301" i="9"/>
  <c r="BF320" i="9"/>
  <c r="BG303" i="9"/>
  <c r="BH204" i="9"/>
  <c r="BE331" i="9"/>
  <c r="BH221" i="9"/>
  <c r="BG314" i="9"/>
  <c r="BH302" i="9"/>
  <c r="BF326" i="9"/>
  <c r="BF289" i="9"/>
  <c r="BF296" i="9"/>
  <c r="BF259" i="9"/>
  <c r="BG272" i="9"/>
  <c r="BF266" i="9"/>
  <c r="BH303" i="9"/>
  <c r="BF212" i="9"/>
  <c r="BG307" i="9"/>
  <c r="BF166" i="9"/>
  <c r="AJ162" i="9"/>
  <c r="AN162" i="9" s="1"/>
  <c r="AL162" i="9" s="1"/>
  <c r="N147" i="9"/>
  <c r="Y147" i="9" s="1"/>
  <c r="BF310" i="9"/>
  <c r="BH312" i="9"/>
  <c r="BG285" i="9"/>
  <c r="BE233" i="9"/>
  <c r="BG201" i="9"/>
  <c r="BH334" i="9"/>
  <c r="BG239" i="9"/>
  <c r="BH289" i="9"/>
  <c r="BE330" i="9"/>
  <c r="BH136" i="9"/>
  <c r="BG225" i="9"/>
  <c r="BH296" i="9"/>
  <c r="AJ272" i="9"/>
  <c r="AN272" i="9" s="1"/>
  <c r="AL272" i="9" s="1"/>
  <c r="BG139" i="9"/>
  <c r="BH140" i="9"/>
  <c r="BF207" i="9"/>
  <c r="BG278" i="9"/>
  <c r="BH348" i="9"/>
  <c r="AJ193" i="9"/>
  <c r="AN193" i="9" s="1"/>
  <c r="AL193" i="9" s="1"/>
  <c r="BF131" i="9"/>
  <c r="BF312" i="9"/>
  <c r="BG297" i="9"/>
  <c r="BH187" i="9"/>
  <c r="BG343" i="9"/>
  <c r="BF165" i="9"/>
  <c r="BG185" i="9"/>
  <c r="BF155" i="9"/>
  <c r="BF286" i="9"/>
  <c r="BF324" i="9"/>
  <c r="BH330" i="9"/>
  <c r="BG195" i="9"/>
  <c r="BH251" i="9"/>
  <c r="BF265" i="9"/>
  <c r="BF330" i="9"/>
  <c r="BF196" i="9"/>
  <c r="BH243" i="9"/>
  <c r="BE279" i="9"/>
  <c r="BG298" i="9"/>
  <c r="BF181" i="9"/>
  <c r="W140" i="9"/>
  <c r="AJ236" i="9"/>
  <c r="AN236" i="9" s="1"/>
  <c r="AL236" i="9" s="1"/>
  <c r="BG123" i="9"/>
  <c r="BE173" i="9"/>
  <c r="BE178" i="9"/>
  <c r="BE161" i="9"/>
  <c r="AJ311" i="9"/>
  <c r="AN311" i="9" s="1"/>
  <c r="AL311" i="9" s="1"/>
  <c r="BH315" i="9"/>
  <c r="BH297" i="9"/>
  <c r="BH225" i="9"/>
  <c r="BH195" i="9"/>
  <c r="BF235" i="9"/>
  <c r="BH278" i="9"/>
  <c r="BH287" i="9"/>
  <c r="BF252" i="9"/>
  <c r="AJ266" i="9"/>
  <c r="AN266" i="9" s="1"/>
  <c r="AL266" i="9" s="1"/>
  <c r="BE257" i="9"/>
  <c r="BF275" i="9"/>
  <c r="BH228" i="9"/>
  <c r="BF318" i="9"/>
  <c r="BH166" i="9"/>
  <c r="BF261" i="9"/>
  <c r="N157" i="9"/>
  <c r="Y157" i="9" s="1"/>
  <c r="N281" i="9"/>
  <c r="Y281" i="9" s="1"/>
  <c r="Y214" i="9"/>
  <c r="BF332" i="9"/>
  <c r="BG220" i="9"/>
  <c r="BG309" i="9"/>
  <c r="N333" i="9"/>
  <c r="Y333" i="9" s="1"/>
  <c r="BG233" i="9"/>
  <c r="BF254" i="9"/>
  <c r="BG335" i="9"/>
  <c r="Y151" i="9"/>
  <c r="Y220" i="9"/>
  <c r="BH344" i="9"/>
  <c r="BF222" i="9"/>
  <c r="Y235" i="9"/>
  <c r="BF349" i="9"/>
  <c r="BH202" i="9"/>
  <c r="BG268" i="9"/>
  <c r="BG284" i="9"/>
  <c r="BH261" i="9"/>
  <c r="AX279" i="9"/>
  <c r="BF279" i="9"/>
  <c r="AJ229" i="9"/>
  <c r="AN229" i="9" s="1"/>
  <c r="AL229" i="9" s="1"/>
  <c r="BE224" i="9"/>
  <c r="AX224" i="9"/>
  <c r="AJ151" i="9"/>
  <c r="AN151" i="9" s="1"/>
  <c r="AL151" i="9" s="1"/>
  <c r="AJ210" i="9"/>
  <c r="AN210" i="9" s="1"/>
  <c r="AL210" i="9" s="1"/>
  <c r="AJ351" i="9"/>
  <c r="AN351" i="9" s="1"/>
  <c r="AL351" i="9" s="1"/>
  <c r="BF132" i="9"/>
  <c r="BJ132" i="9"/>
  <c r="AJ310" i="9"/>
  <c r="AN310" i="9" s="1"/>
  <c r="AL310" i="9" s="1"/>
  <c r="AX310" i="9"/>
  <c r="BE144" i="9"/>
  <c r="AX144" i="9"/>
  <c r="BE206" i="9"/>
  <c r="BI206" i="9"/>
  <c r="AJ173" i="9"/>
  <c r="AN173" i="9" s="1"/>
  <c r="AL173" i="9" s="1"/>
  <c r="AJ178" i="9"/>
  <c r="AN178" i="9" s="1"/>
  <c r="AL178" i="9" s="1"/>
  <c r="BH130" i="9"/>
  <c r="BL130" i="9"/>
  <c r="AJ312" i="9"/>
  <c r="AN312" i="9" s="1"/>
  <c r="AL312" i="9" s="1"/>
  <c r="BE312" i="9"/>
  <c r="AX312" i="9"/>
  <c r="AJ126" i="9"/>
  <c r="AN126" i="9" s="1"/>
  <c r="AL126" i="9" s="1"/>
  <c r="BE297" i="9"/>
  <c r="AX297" i="9"/>
  <c r="AX187" i="9"/>
  <c r="BE187" i="9"/>
  <c r="BF174" i="9"/>
  <c r="BE326" i="9"/>
  <c r="BI326" i="9"/>
  <c r="AJ239" i="9"/>
  <c r="AN239" i="9" s="1"/>
  <c r="AL239" i="9" s="1"/>
  <c r="BE289" i="9"/>
  <c r="AX289" i="9"/>
  <c r="AX330" i="9"/>
  <c r="AJ321" i="9"/>
  <c r="AN321" i="9" s="1"/>
  <c r="AL321" i="9" s="1"/>
  <c r="BE296" i="9"/>
  <c r="AX296" i="9"/>
  <c r="AJ180" i="9"/>
  <c r="AN180" i="9" s="1"/>
  <c r="AL180" i="9" s="1"/>
  <c r="AJ177" i="9"/>
  <c r="AN177" i="9" s="1"/>
  <c r="AL177" i="9" s="1"/>
  <c r="AX140" i="9"/>
  <c r="AJ143" i="9"/>
  <c r="AN143" i="9" s="1"/>
  <c r="AL143" i="9" s="1"/>
  <c r="BE156" i="9"/>
  <c r="AX156" i="9"/>
  <c r="BE188" i="9"/>
  <c r="AX188" i="9"/>
  <c r="BH341" i="9"/>
  <c r="BL341" i="9"/>
  <c r="BF341" i="9"/>
  <c r="AJ301" i="9"/>
  <c r="AN301" i="9" s="1"/>
  <c r="AL301" i="9" s="1"/>
  <c r="BE350" i="9"/>
  <c r="BI350" i="9"/>
  <c r="BH320" i="9"/>
  <c r="AJ303" i="9"/>
  <c r="AN303" i="9" s="1"/>
  <c r="AL303" i="9" s="1"/>
  <c r="BE128" i="9"/>
  <c r="AX128" i="9"/>
  <c r="AX145" i="9"/>
  <c r="BE145" i="9"/>
  <c r="AJ212" i="9"/>
  <c r="AN212" i="9" s="1"/>
  <c r="AL212" i="9" s="1"/>
  <c r="AX204" i="9"/>
  <c r="BE204" i="9"/>
  <c r="AX244" i="9"/>
  <c r="BE244" i="9"/>
  <c r="AJ234" i="9"/>
  <c r="AN234" i="9" s="1"/>
  <c r="AL234" i="9" s="1"/>
  <c r="AX256" i="9"/>
  <c r="BE256" i="9"/>
  <c r="AJ256" i="9"/>
  <c r="AN256" i="9" s="1"/>
  <c r="AL256" i="9" s="1"/>
  <c r="BH317" i="9"/>
  <c r="BG281" i="9"/>
  <c r="BK281" i="9"/>
  <c r="AJ221" i="9"/>
  <c r="AN221" i="9" s="1"/>
  <c r="AL221" i="9" s="1"/>
  <c r="AJ338" i="9"/>
  <c r="AN338" i="9" s="1"/>
  <c r="AL338" i="9" s="1"/>
  <c r="BE298" i="9"/>
  <c r="BI298" i="9"/>
  <c r="AJ138" i="9"/>
  <c r="AN138" i="9" s="1"/>
  <c r="AL138" i="9" s="1"/>
  <c r="AX332" i="9"/>
  <c r="BE332" i="9"/>
  <c r="BE185" i="9"/>
  <c r="AX185" i="9"/>
  <c r="AJ337" i="9"/>
  <c r="AN337" i="9" s="1"/>
  <c r="AL337" i="9" s="1"/>
  <c r="BE295" i="9"/>
  <c r="AX295" i="9"/>
  <c r="BE277" i="9"/>
  <c r="AX277" i="9"/>
  <c r="BE325" i="9"/>
  <c r="AJ190" i="9"/>
  <c r="AN190" i="9" s="1"/>
  <c r="AL190" i="9" s="1"/>
  <c r="BF133" i="9"/>
  <c r="BJ133" i="9"/>
  <c r="AJ137" i="9"/>
  <c r="AN137" i="9" s="1"/>
  <c r="AL137" i="9" s="1"/>
  <c r="AJ329" i="9"/>
  <c r="AN329" i="9" s="1"/>
  <c r="AL329" i="9" s="1"/>
  <c r="BH301" i="9"/>
  <c r="BL301" i="9"/>
  <c r="BE142" i="9"/>
  <c r="AX142" i="9"/>
  <c r="AX219" i="9"/>
  <c r="BF219" i="9"/>
  <c r="BH173" i="9"/>
  <c r="BL173" i="9"/>
  <c r="BG180" i="9"/>
  <c r="BK180" i="9"/>
  <c r="AJ316" i="9"/>
  <c r="AN316" i="9" s="1"/>
  <c r="AL316" i="9" s="1"/>
  <c r="AJ228" i="9"/>
  <c r="AN228" i="9" s="1"/>
  <c r="AL228" i="9" s="1"/>
  <c r="BH270" i="9"/>
  <c r="BF333" i="9"/>
  <c r="BJ333" i="9"/>
  <c r="AX178" i="9"/>
  <c r="AX240" i="9"/>
  <c r="BE240" i="9"/>
  <c r="BE153" i="9"/>
  <c r="AX153" i="9"/>
  <c r="AX278" i="9"/>
  <c r="BE278" i="9"/>
  <c r="AJ320" i="9"/>
  <c r="AN320" i="9" s="1"/>
  <c r="AL320" i="9" s="1"/>
  <c r="BE252" i="9"/>
  <c r="AX252" i="9"/>
  <c r="BF303" i="9"/>
  <c r="BJ303" i="9"/>
  <c r="AX275" i="9"/>
  <c r="BE275" i="9"/>
  <c r="BF263" i="9"/>
  <c r="BJ263" i="9"/>
  <c r="BG221" i="9"/>
  <c r="BH313" i="9"/>
  <c r="BL313" i="9"/>
  <c r="BG138" i="9"/>
  <c r="BK138" i="9"/>
  <c r="AX155" i="9"/>
  <c r="BE155" i="9"/>
  <c r="BE218" i="9"/>
  <c r="AX218" i="9"/>
  <c r="BE306" i="9"/>
  <c r="AX306" i="9"/>
  <c r="BG149" i="9"/>
  <c r="BK149" i="9"/>
  <c r="AX325" i="9"/>
  <c r="BF325" i="9"/>
  <c r="AJ290" i="9"/>
  <c r="AN290" i="9" s="1"/>
  <c r="AL290" i="9" s="1"/>
  <c r="AX282" i="9"/>
  <c r="AX152" i="9"/>
  <c r="AJ314" i="9"/>
  <c r="AN314" i="9" s="1"/>
  <c r="AL314" i="9" s="1"/>
  <c r="AJ297" i="9"/>
  <c r="AN297" i="9" s="1"/>
  <c r="AL297" i="9" s="1"/>
  <c r="BE225" i="9"/>
  <c r="AX225" i="9"/>
  <c r="AX184" i="9"/>
  <c r="BE184" i="9"/>
  <c r="BE169" i="9"/>
  <c r="AX169" i="9"/>
  <c r="BF182" i="9"/>
  <c r="AJ132" i="9"/>
  <c r="AN132" i="9" s="1"/>
  <c r="AL132" i="9" s="1"/>
  <c r="BH241" i="9"/>
  <c r="AX322" i="9"/>
  <c r="BF206" i="9"/>
  <c r="BJ206" i="9"/>
  <c r="BF152" i="9"/>
  <c r="BH161" i="9"/>
  <c r="BE130" i="9"/>
  <c r="AX130" i="9"/>
  <c r="BF240" i="9"/>
  <c r="BF199" i="9"/>
  <c r="BJ199" i="9"/>
  <c r="BE126" i="9"/>
  <c r="AX126" i="9"/>
  <c r="BH285" i="9"/>
  <c r="BG129" i="9"/>
  <c r="BK129" i="9"/>
  <c r="AJ302" i="9"/>
  <c r="AN302" i="9" s="1"/>
  <c r="AL302" i="9" s="1"/>
  <c r="BF343" i="9"/>
  <c r="BJ343" i="9"/>
  <c r="AX233" i="9"/>
  <c r="BF233" i="9"/>
  <c r="AX286" i="9"/>
  <c r="BE286" i="9"/>
  <c r="AJ201" i="9"/>
  <c r="AN201" i="9" s="1"/>
  <c r="AL201" i="9" s="1"/>
  <c r="BF211" i="9"/>
  <c r="BJ211" i="9"/>
  <c r="AJ158" i="9"/>
  <c r="AN158" i="9" s="1"/>
  <c r="AL158" i="9" s="1"/>
  <c r="AJ334" i="9"/>
  <c r="AN334" i="9" s="1"/>
  <c r="AL334" i="9" s="1"/>
  <c r="BG150" i="9"/>
  <c r="BK150" i="9"/>
  <c r="BF171" i="9"/>
  <c r="AJ259" i="9"/>
  <c r="AN259" i="9" s="1"/>
  <c r="AL259" i="9" s="1"/>
  <c r="AJ139" i="9"/>
  <c r="AN139" i="9" s="1"/>
  <c r="AL139" i="9" s="1"/>
  <c r="BE135" i="9"/>
  <c r="AX135" i="9"/>
  <c r="BE140" i="9"/>
  <c r="BI140" i="9"/>
  <c r="AJ194" i="9"/>
  <c r="AN194" i="9" s="1"/>
  <c r="AL194" i="9" s="1"/>
  <c r="AJ176" i="9"/>
  <c r="AN176" i="9" s="1"/>
  <c r="AL176" i="9" s="1"/>
  <c r="AJ243" i="9"/>
  <c r="AN243" i="9" s="1"/>
  <c r="AL243" i="9" s="1"/>
  <c r="AJ207" i="9"/>
  <c r="AN207" i="9" s="1"/>
  <c r="AL207" i="9" s="1"/>
  <c r="BE186" i="9"/>
  <c r="AX186" i="9"/>
  <c r="BE238" i="9"/>
  <c r="AX238" i="9"/>
  <c r="BG341" i="9"/>
  <c r="AJ252" i="9"/>
  <c r="AN252" i="9" s="1"/>
  <c r="AL252" i="9" s="1"/>
  <c r="BE197" i="9"/>
  <c r="AX197" i="9"/>
  <c r="BF227" i="9"/>
  <c r="BJ227" i="9"/>
  <c r="AX283" i="9"/>
  <c r="AJ281" i="9"/>
  <c r="AN281" i="9" s="1"/>
  <c r="AL281" i="9" s="1"/>
  <c r="AJ335" i="9"/>
  <c r="AN335" i="9" s="1"/>
  <c r="AL335" i="9" s="1"/>
  <c r="BH209" i="9"/>
  <c r="BL209" i="9"/>
  <c r="AX338" i="9"/>
  <c r="AJ205" i="9"/>
  <c r="AN205" i="9" s="1"/>
  <c r="AL205" i="9" s="1"/>
  <c r="BE160" i="9"/>
  <c r="AX160" i="9"/>
  <c r="AJ276" i="9"/>
  <c r="AN276" i="9" s="1"/>
  <c r="AL276" i="9" s="1"/>
  <c r="AX223" i="9"/>
  <c r="BE223" i="9"/>
  <c r="BG332" i="9"/>
  <c r="BK332" i="9"/>
  <c r="BH142" i="9"/>
  <c r="BL142" i="9"/>
  <c r="AJ155" i="9"/>
  <c r="AN155" i="9" s="1"/>
  <c r="AL155" i="9" s="1"/>
  <c r="BF218" i="9"/>
  <c r="AJ306" i="9"/>
  <c r="AN306" i="9" s="1"/>
  <c r="AL306" i="9" s="1"/>
  <c r="AX284" i="9"/>
  <c r="BE284" i="9"/>
  <c r="AJ149" i="9"/>
  <c r="AN149" i="9" s="1"/>
  <c r="AL149" i="9" s="1"/>
  <c r="AX151" i="9"/>
  <c r="BE309" i="9"/>
  <c r="AX309" i="9"/>
  <c r="BE323" i="9"/>
  <c r="AX323" i="9"/>
  <c r="BH237" i="9"/>
  <c r="BL237" i="9"/>
  <c r="AX253" i="9"/>
  <c r="BE253" i="9"/>
  <c r="AX137" i="9"/>
  <c r="BE137" i="9"/>
  <c r="AX201" i="9"/>
  <c r="BE201" i="9"/>
  <c r="BH154" i="9"/>
  <c r="BL154" i="9"/>
  <c r="BG244" i="9"/>
  <c r="BK244" i="9"/>
  <c r="BE127" i="9"/>
  <c r="AX127" i="9"/>
  <c r="BF142" i="9"/>
  <c r="BJ142" i="9"/>
  <c r="BE271" i="9"/>
  <c r="AX271" i="9"/>
  <c r="AX174" i="9"/>
  <c r="BE174" i="9"/>
  <c r="AJ331" i="9"/>
  <c r="AN331" i="9" s="1"/>
  <c r="AL331" i="9" s="1"/>
  <c r="AJ222" i="9"/>
  <c r="AN222" i="9" s="1"/>
  <c r="AL222" i="9" s="1"/>
  <c r="BF122" i="9"/>
  <c r="BJ122" i="9"/>
  <c r="AX173" i="9"/>
  <c r="AJ247" i="9"/>
  <c r="AN247" i="9" s="1"/>
  <c r="AL247" i="9" s="1"/>
  <c r="BE171" i="9"/>
  <c r="AX171" i="9"/>
  <c r="AX235" i="9"/>
  <c r="BE235" i="9"/>
  <c r="AJ349" i="9"/>
  <c r="AN349" i="9" s="1"/>
  <c r="AL349" i="9" s="1"/>
  <c r="W166" i="9"/>
  <c r="Z1" i="9"/>
  <c r="BE270" i="9"/>
  <c r="BI270" i="9"/>
  <c r="AJ182" i="9"/>
  <c r="AN182" i="9" s="1"/>
  <c r="AL182" i="9" s="1"/>
  <c r="AJ183" i="9"/>
  <c r="AN183" i="9" s="1"/>
  <c r="AL183" i="9" s="1"/>
  <c r="BG310" i="9"/>
  <c r="AJ144" i="9"/>
  <c r="AN144" i="9" s="1"/>
  <c r="AL144" i="9" s="1"/>
  <c r="AJ319" i="9"/>
  <c r="AN319" i="9" s="1"/>
  <c r="AL319" i="9" s="1"/>
  <c r="AJ226" i="9"/>
  <c r="AN226" i="9" s="1"/>
  <c r="AL226" i="9" s="1"/>
  <c r="AJ163" i="9"/>
  <c r="AN163" i="9" s="1"/>
  <c r="AL163" i="9" s="1"/>
  <c r="BF322" i="9"/>
  <c r="BE131" i="9"/>
  <c r="BI131" i="9"/>
  <c r="AJ172" i="9"/>
  <c r="AN172" i="9" s="1"/>
  <c r="AL172" i="9" s="1"/>
  <c r="AJ161" i="9"/>
  <c r="AN161" i="9" s="1"/>
  <c r="AL161" i="9" s="1"/>
  <c r="BE124" i="9"/>
  <c r="AX124" i="9"/>
  <c r="BF126" i="9"/>
  <c r="AJ274" i="9"/>
  <c r="AN274" i="9" s="1"/>
  <c r="AL274" i="9" s="1"/>
  <c r="BE129" i="9"/>
  <c r="AX129" i="9"/>
  <c r="BF297" i="9"/>
  <c r="BJ297" i="9"/>
  <c r="BH201" i="9"/>
  <c r="BE217" i="9"/>
  <c r="AX217" i="9"/>
  <c r="BH239" i="9"/>
  <c r="BH165" i="9"/>
  <c r="BE165" i="9"/>
  <c r="AX165" i="9"/>
  <c r="BE150" i="9"/>
  <c r="AX150" i="9"/>
  <c r="BG171" i="9"/>
  <c r="AJ296" i="9"/>
  <c r="AN296" i="9" s="1"/>
  <c r="AL296" i="9" s="1"/>
  <c r="BE195" i="9"/>
  <c r="AX195" i="9"/>
  <c r="BF273" i="9"/>
  <c r="BJ273" i="9"/>
  <c r="BH139" i="9"/>
  <c r="AJ242" i="9"/>
  <c r="AN242" i="9" s="1"/>
  <c r="AL242" i="9" s="1"/>
  <c r="BG235" i="9"/>
  <c r="BF258" i="9"/>
  <c r="BH143" i="9"/>
  <c r="BL143" i="9"/>
  <c r="BH349" i="9"/>
  <c r="BG156" i="9"/>
  <c r="AJ188" i="9"/>
  <c r="AN188" i="9" s="1"/>
  <c r="AL188" i="9" s="1"/>
  <c r="BG207" i="9"/>
  <c r="BF186" i="9"/>
  <c r="BF238" i="9"/>
  <c r="AX316" i="9"/>
  <c r="BE316" i="9"/>
  <c r="AX232" i="9"/>
  <c r="BG252" i="9"/>
  <c r="BH192" i="9"/>
  <c r="BF197" i="9"/>
  <c r="BG128" i="9"/>
  <c r="AX249" i="9"/>
  <c r="BF249" i="9"/>
  <c r="AX257" i="9"/>
  <c r="BF257" i="9"/>
  <c r="BG275" i="9"/>
  <c r="BG145" i="9"/>
  <c r="AJ227" i="9"/>
  <c r="AN227" i="9" s="1"/>
  <c r="AL227" i="9" s="1"/>
  <c r="BF204" i="9"/>
  <c r="BG208" i="9"/>
  <c r="AX346" i="9"/>
  <c r="BJ346" i="9"/>
  <c r="AX170" i="9"/>
  <c r="BG170" i="9"/>
  <c r="BG255" i="9"/>
  <c r="BE283" i="9"/>
  <c r="BI283" i="9"/>
  <c r="BG283" i="9"/>
  <c r="AJ244" i="9"/>
  <c r="AN244" i="9" s="1"/>
  <c r="AL244" i="9" s="1"/>
  <c r="AJ220" i="9"/>
  <c r="AN220" i="9" s="1"/>
  <c r="AL220" i="9" s="1"/>
  <c r="BF220" i="9"/>
  <c r="BH224" i="9"/>
  <c r="BE264" i="9"/>
  <c r="AX264" i="9"/>
  <c r="AJ313" i="9"/>
  <c r="AN313" i="9" s="1"/>
  <c r="AL313" i="9" s="1"/>
  <c r="AJ209" i="9"/>
  <c r="AN209" i="9" s="1"/>
  <c r="AL209" i="9" s="1"/>
  <c r="BF338" i="9"/>
  <c r="BH205" i="9"/>
  <c r="BF160" i="9"/>
  <c r="BG318" i="9"/>
  <c r="BE262" i="9"/>
  <c r="AX262" i="9"/>
  <c r="BH167" i="9"/>
  <c r="BF223" i="9"/>
  <c r="BE216" i="9"/>
  <c r="BE141" i="9"/>
  <c r="AX141" i="9"/>
  <c r="AX222" i="9"/>
  <c r="BE222" i="9"/>
  <c r="BG155" i="9"/>
  <c r="BH295" i="9"/>
  <c r="BL295" i="9"/>
  <c r="BF306" i="9"/>
  <c r="BF151" i="9"/>
  <c r="BF309" i="9"/>
  <c r="BG261" i="9"/>
  <c r="BF323" i="9"/>
  <c r="AJ237" i="9"/>
  <c r="AN237" i="9" s="1"/>
  <c r="AL237" i="9" s="1"/>
  <c r="BG290" i="9"/>
  <c r="BK290" i="9"/>
  <c r="AX248" i="9"/>
  <c r="BF210" i="9"/>
  <c r="BE148" i="9"/>
  <c r="BF253" i="9"/>
  <c r="BE340" i="9"/>
  <c r="BI340" i="9"/>
  <c r="BG320" i="9"/>
  <c r="BK320" i="9"/>
  <c r="AX268" i="9"/>
  <c r="BE268" i="9"/>
  <c r="BH325" i="9"/>
  <c r="BL325" i="9"/>
  <c r="AJ131" i="9"/>
  <c r="AN131" i="9" s="1"/>
  <c r="AL131" i="9" s="1"/>
  <c r="BE285" i="9"/>
  <c r="AX285" i="9"/>
  <c r="AJ323" i="9"/>
  <c r="AN323" i="9" s="1"/>
  <c r="AL323" i="9" s="1"/>
  <c r="AJ123" i="9"/>
  <c r="AN123" i="9" s="1"/>
  <c r="AL123" i="9" s="1"/>
  <c r="AJ230" i="9"/>
  <c r="AN230" i="9" s="1"/>
  <c r="AL230" i="9" s="1"/>
  <c r="AX315" i="9"/>
  <c r="AJ258" i="9"/>
  <c r="AN258" i="9" s="1"/>
  <c r="AL258" i="9" s="1"/>
  <c r="Y284" i="9"/>
  <c r="AJ270" i="9"/>
  <c r="AN270" i="9" s="1"/>
  <c r="AL270" i="9" s="1"/>
  <c r="BH182" i="9"/>
  <c r="BG183" i="9"/>
  <c r="BE324" i="9"/>
  <c r="BH144" i="9"/>
  <c r="BG144" i="9"/>
  <c r="BH123" i="9"/>
  <c r="AX319" i="9"/>
  <c r="BF319" i="9"/>
  <c r="BE319" i="9"/>
  <c r="BG322" i="9"/>
  <c r="BG173" i="9"/>
  <c r="BG178" i="9"/>
  <c r="BG152" i="9"/>
  <c r="BG131" i="9"/>
  <c r="AX161" i="9"/>
  <c r="BG161" i="9"/>
  <c r="BF161" i="9"/>
  <c r="BJ161" i="9"/>
  <c r="BF124" i="9"/>
  <c r="BG130" i="9"/>
  <c r="BG240" i="9"/>
  <c r="BG312" i="9"/>
  <c r="BG126" i="9"/>
  <c r="BF285" i="9"/>
  <c r="BJ285" i="9"/>
  <c r="AX336" i="9"/>
  <c r="BJ336" i="9"/>
  <c r="BF315" i="9"/>
  <c r="BJ315" i="9"/>
  <c r="BG315" i="9"/>
  <c r="BF129" i="9"/>
  <c r="BG174" i="9"/>
  <c r="AX343" i="9"/>
  <c r="BI343" i="9"/>
  <c r="BG286" i="9"/>
  <c r="BF217" i="9"/>
  <c r="BF158" i="9"/>
  <c r="AJ326" i="9"/>
  <c r="AN326" i="9" s="1"/>
  <c r="AL326" i="9" s="1"/>
  <c r="BE300" i="9"/>
  <c r="AX300" i="9"/>
  <c r="AX246" i="9"/>
  <c r="BE246" i="9"/>
  <c r="BF150" i="9"/>
  <c r="BE180" i="9"/>
  <c r="BF195" i="9"/>
  <c r="AX177" i="9"/>
  <c r="BE177" i="9"/>
  <c r="BG135" i="9"/>
  <c r="BK135" i="9"/>
  <c r="BH242" i="9"/>
  <c r="BE282" i="9"/>
  <c r="BE229" i="9"/>
  <c r="AX229" i="9"/>
  <c r="BH235" i="9"/>
  <c r="AJ279" i="9"/>
  <c r="AN279" i="9" s="1"/>
  <c r="AL279" i="9" s="1"/>
  <c r="BG258" i="9"/>
  <c r="AX258" i="9"/>
  <c r="BE258" i="9"/>
  <c r="BE143" i="9"/>
  <c r="AX143" i="9"/>
  <c r="BF156" i="9"/>
  <c r="BJ156" i="9"/>
  <c r="AJ156" i="9"/>
  <c r="AN156" i="9" s="1"/>
  <c r="AL156" i="9" s="1"/>
  <c r="AJ186" i="9"/>
  <c r="AN186" i="9" s="1"/>
  <c r="AL186" i="9" s="1"/>
  <c r="AJ327" i="9"/>
  <c r="AN327" i="9" s="1"/>
  <c r="AL327" i="9" s="1"/>
  <c r="BF316" i="9"/>
  <c r="BF232" i="9"/>
  <c r="AJ350" i="9"/>
  <c r="AN350" i="9" s="1"/>
  <c r="AL350" i="9" s="1"/>
  <c r="BG350" i="9"/>
  <c r="BK350" i="9"/>
  <c r="BE303" i="9"/>
  <c r="AJ128" i="9"/>
  <c r="AN128" i="9" s="1"/>
  <c r="AL128" i="9" s="1"/>
  <c r="BE249" i="9"/>
  <c r="BG257" i="9"/>
  <c r="AJ145" i="9"/>
  <c r="AN145" i="9" s="1"/>
  <c r="AL145" i="9" s="1"/>
  <c r="AX342" i="9"/>
  <c r="BE342" i="9"/>
  <c r="BE170" i="9"/>
  <c r="BI170" i="9"/>
  <c r="AJ170" i="9"/>
  <c r="AN170" i="9" s="1"/>
  <c r="AL170" i="9" s="1"/>
  <c r="BH255" i="9"/>
  <c r="BF283" i="9"/>
  <c r="BJ283" i="9"/>
  <c r="BH244" i="9"/>
  <c r="AX168" i="9"/>
  <c r="BH168" i="9"/>
  <c r="AX263" i="9"/>
  <c r="BE263" i="9"/>
  <c r="BG254" i="9"/>
  <c r="BF331" i="9"/>
  <c r="BJ331" i="9"/>
  <c r="BH220" i="9"/>
  <c r="BE281" i="9"/>
  <c r="BF264" i="9"/>
  <c r="BH335" i="9"/>
  <c r="BF335" i="9"/>
  <c r="BE228" i="9"/>
  <c r="AX228" i="9"/>
  <c r="BE231" i="9"/>
  <c r="BH318" i="9"/>
  <c r="BF294" i="9"/>
  <c r="BF262" i="9"/>
  <c r="AJ262" i="9"/>
  <c r="AN262" i="9" s="1"/>
  <c r="AL262" i="9" s="1"/>
  <c r="BE276" i="9"/>
  <c r="AX276" i="9"/>
  <c r="AJ298" i="9"/>
  <c r="AN298" i="9" s="1"/>
  <c r="AL298" i="9" s="1"/>
  <c r="AX216" i="9"/>
  <c r="BH216" i="9"/>
  <c r="BE269" i="9"/>
  <c r="AJ185" i="9"/>
  <c r="AN185" i="9" s="1"/>
  <c r="AL185" i="9" s="1"/>
  <c r="AJ164" i="9"/>
  <c r="AN164" i="9" s="1"/>
  <c r="AL164" i="9" s="1"/>
  <c r="BF141" i="9"/>
  <c r="AJ291" i="9"/>
  <c r="AN291" i="9" s="1"/>
  <c r="AL291" i="9" s="1"/>
  <c r="BG142" i="9"/>
  <c r="AJ345" i="9"/>
  <c r="AN345" i="9" s="1"/>
  <c r="AL345" i="9" s="1"/>
  <c r="BE202" i="9"/>
  <c r="AX202" i="9"/>
  <c r="BH155" i="9"/>
  <c r="BE181" i="9"/>
  <c r="AX181" i="9"/>
  <c r="AJ271" i="9"/>
  <c r="AN271" i="9" s="1"/>
  <c r="AL271" i="9" s="1"/>
  <c r="AJ219" i="9"/>
  <c r="AN219" i="9" s="1"/>
  <c r="AL219" i="9" s="1"/>
  <c r="AJ277" i="9"/>
  <c r="AN277" i="9" s="1"/>
  <c r="AL277" i="9" s="1"/>
  <c r="AJ305" i="9"/>
  <c r="AN305" i="9" s="1"/>
  <c r="AL305" i="9" s="1"/>
  <c r="BG292" i="9"/>
  <c r="AJ248" i="9"/>
  <c r="AN248" i="9" s="1"/>
  <c r="AL248" i="9" s="1"/>
  <c r="BG248" i="9"/>
  <c r="BE308" i="9"/>
  <c r="AX308" i="9"/>
  <c r="AX148" i="9"/>
  <c r="BH148" i="9"/>
  <c r="BG253" i="9"/>
  <c r="BE329" i="9"/>
  <c r="AX329" i="9"/>
  <c r="BE232" i="9"/>
  <c r="BI232" i="9"/>
  <c r="BF251" i="9"/>
  <c r="BJ251" i="9"/>
  <c r="AJ148" i="9"/>
  <c r="AN148" i="9" s="1"/>
  <c r="AL148" i="9" s="1"/>
  <c r="Y238" i="9"/>
  <c r="AJ315" i="9"/>
  <c r="AN315" i="9" s="1"/>
  <c r="AL315" i="9" s="1"/>
  <c r="BE337" i="9"/>
  <c r="AX337" i="9"/>
  <c r="AJ261" i="9"/>
  <c r="AN261" i="9" s="1"/>
  <c r="AL261" i="9" s="1"/>
  <c r="BE182" i="9"/>
  <c r="AX182" i="9"/>
  <c r="AX131" i="9"/>
  <c r="AJ328" i="9"/>
  <c r="AN328" i="9" s="1"/>
  <c r="AL328" i="9" s="1"/>
  <c r="BG326" i="9"/>
  <c r="BK326" i="9"/>
  <c r="AJ195" i="9"/>
  <c r="AN195" i="9" s="1"/>
  <c r="AL195" i="9" s="1"/>
  <c r="AJ288" i="9"/>
  <c r="AN288" i="9" s="1"/>
  <c r="AL288" i="9" s="1"/>
  <c r="AJ324" i="9"/>
  <c r="AN324" i="9" s="1"/>
  <c r="AL324" i="9" s="1"/>
  <c r="BE310" i="9"/>
  <c r="BI310" i="9"/>
  <c r="BG200" i="9"/>
  <c r="AX333" i="9"/>
  <c r="BE333" i="9"/>
  <c r="BG319" i="9"/>
  <c r="BH322" i="9"/>
  <c r="AX206" i="9"/>
  <c r="BF173" i="9"/>
  <c r="BF178" i="9"/>
  <c r="AJ152" i="9"/>
  <c r="AN152" i="9" s="1"/>
  <c r="AL152" i="9" s="1"/>
  <c r="BE191" i="9"/>
  <c r="AX191" i="9"/>
  <c r="BE159" i="9"/>
  <c r="AX159" i="9"/>
  <c r="BE311" i="9"/>
  <c r="AX311" i="9"/>
  <c r="BE162" i="9"/>
  <c r="AX162" i="9"/>
  <c r="AJ240" i="9"/>
  <c r="AN240" i="9" s="1"/>
  <c r="AL240" i="9" s="1"/>
  <c r="AJ199" i="9"/>
  <c r="AN199" i="9" s="1"/>
  <c r="AL199" i="9" s="1"/>
  <c r="BH126" i="9"/>
  <c r="AJ336" i="9"/>
  <c r="AN336" i="9" s="1"/>
  <c r="AL336" i="9" s="1"/>
  <c r="BG274" i="9"/>
  <c r="AX328" i="9"/>
  <c r="AJ187" i="9"/>
  <c r="AN187" i="9" s="1"/>
  <c r="AL187" i="9" s="1"/>
  <c r="AJ174" i="9"/>
  <c r="AN174" i="9" s="1"/>
  <c r="AL174" i="9" s="1"/>
  <c r="BH343" i="9"/>
  <c r="BL343" i="9"/>
  <c r="BH286" i="9"/>
  <c r="BG217" i="9"/>
  <c r="BG158" i="9"/>
  <c r="AX158" i="9"/>
  <c r="BE158" i="9"/>
  <c r="BG300" i="9"/>
  <c r="BF300" i="9"/>
  <c r="BF246" i="9"/>
  <c r="BG165" i="9"/>
  <c r="BF180" i="9"/>
  <c r="BF177" i="9"/>
  <c r="BE139" i="9"/>
  <c r="BI139" i="9"/>
  <c r="BF194" i="9"/>
  <c r="BF282" i="9"/>
  <c r="AX243" i="9"/>
  <c r="BE243" i="9"/>
  <c r="BH258" i="9"/>
  <c r="BF143" i="9"/>
  <c r="BH156" i="9"/>
  <c r="AX157" i="9"/>
  <c r="BE157" i="9"/>
  <c r="BH207" i="9"/>
  <c r="BG186" i="9"/>
  <c r="BF278" i="9"/>
  <c r="BJ278" i="9"/>
  <c r="BG238" i="9"/>
  <c r="AJ348" i="9"/>
  <c r="AN348" i="9" s="1"/>
  <c r="AL348" i="9" s="1"/>
  <c r="BG266" i="9"/>
  <c r="BK266" i="9"/>
  <c r="AX251" i="9"/>
  <c r="BE251" i="9"/>
  <c r="BG197" i="9"/>
  <c r="BE193" i="9"/>
  <c r="AX193" i="9"/>
  <c r="BH249" i="9"/>
  <c r="BG249" i="9"/>
  <c r="BH257" i="9"/>
  <c r="BH145" i="9"/>
  <c r="BF184" i="9"/>
  <c r="BG204" i="9"/>
  <c r="BK204" i="9"/>
  <c r="AJ307" i="9"/>
  <c r="AN307" i="9" s="1"/>
  <c r="AL307" i="9" s="1"/>
  <c r="AX265" i="9"/>
  <c r="BE265" i="9"/>
  <c r="AJ208" i="9"/>
  <c r="AN208" i="9" s="1"/>
  <c r="AL208" i="9" s="1"/>
  <c r="BE245" i="9"/>
  <c r="AJ245" i="9"/>
  <c r="AN245" i="9" s="1"/>
  <c r="AL245" i="9" s="1"/>
  <c r="BH170" i="9"/>
  <c r="AJ255" i="9"/>
  <c r="AN255" i="9" s="1"/>
  <c r="AL255" i="9" s="1"/>
  <c r="AJ168" i="9"/>
  <c r="AN168" i="9" s="1"/>
  <c r="AL168" i="9" s="1"/>
  <c r="AX234" i="9"/>
  <c r="BE234" i="9"/>
  <c r="BF189" i="9"/>
  <c r="BH254" i="9"/>
  <c r="AX281" i="9"/>
  <c r="BF281" i="9"/>
  <c r="AJ134" i="9"/>
  <c r="AN134" i="9" s="1"/>
  <c r="AL134" i="9" s="1"/>
  <c r="BG264" i="9"/>
  <c r="AJ127" i="9"/>
  <c r="AN127" i="9" s="1"/>
  <c r="AL127" i="9" s="1"/>
  <c r="BH338" i="9"/>
  <c r="AX231" i="9"/>
  <c r="BH231" i="9"/>
  <c r="BG160" i="9"/>
  <c r="BG294" i="9"/>
  <c r="BG262" i="9"/>
  <c r="BF276" i="9"/>
  <c r="AX344" i="9"/>
  <c r="BE344" i="9"/>
  <c r="AX269" i="9"/>
  <c r="BF269" i="9"/>
  <c r="AJ269" i="9"/>
  <c r="AN269" i="9" s="1"/>
  <c r="AL269" i="9" s="1"/>
  <c r="AJ142" i="9"/>
  <c r="AN142" i="9" s="1"/>
  <c r="AL142" i="9" s="1"/>
  <c r="BF202" i="9"/>
  <c r="AJ215" i="9"/>
  <c r="AN215" i="9" s="1"/>
  <c r="AL215" i="9" s="1"/>
  <c r="AJ181" i="9"/>
  <c r="AN181" i="9" s="1"/>
  <c r="AL181" i="9" s="1"/>
  <c r="BG181" i="9"/>
  <c r="BE151" i="9"/>
  <c r="BI151" i="9"/>
  <c r="AX339" i="9"/>
  <c r="BE280" i="9"/>
  <c r="BI280" i="9"/>
  <c r="AJ198" i="9"/>
  <c r="AN198" i="9" s="1"/>
  <c r="AL198" i="9" s="1"/>
  <c r="BH292" i="9"/>
  <c r="BH248" i="9"/>
  <c r="BE190" i="9"/>
  <c r="AX190" i="9"/>
  <c r="AJ253" i="9"/>
  <c r="AN253" i="9" s="1"/>
  <c r="AL253" i="9" s="1"/>
  <c r="AJ133" i="9"/>
  <c r="AN133" i="9" s="1"/>
  <c r="AL133" i="9" s="1"/>
  <c r="BE172" i="9"/>
  <c r="AX172" i="9"/>
  <c r="BG348" i="9"/>
  <c r="BK348" i="9"/>
  <c r="BE294" i="9"/>
  <c r="AX294" i="9"/>
  <c r="AX341" i="9"/>
  <c r="BK341" i="9"/>
  <c r="BE266" i="9"/>
  <c r="AX266" i="9"/>
  <c r="AJ257" i="9"/>
  <c r="AN257" i="9" s="1"/>
  <c r="AL257" i="9" s="1"/>
  <c r="AJ346" i="9"/>
  <c r="AN346" i="9" s="1"/>
  <c r="AL346" i="9" s="1"/>
  <c r="BE305" i="9"/>
  <c r="AX305" i="9"/>
  <c r="W122" i="9"/>
  <c r="U122" i="9" s="1"/>
  <c r="BH183" i="9"/>
  <c r="BG132" i="9"/>
  <c r="BF144" i="9"/>
  <c r="BJ144" i="9"/>
  <c r="AJ333" i="9"/>
  <c r="AN333" i="9" s="1"/>
  <c r="AL333" i="9" s="1"/>
  <c r="BH319" i="9"/>
  <c r="AJ241" i="9"/>
  <c r="AN241" i="9" s="1"/>
  <c r="AL241" i="9" s="1"/>
  <c r="BE230" i="9"/>
  <c r="AX230" i="9"/>
  <c r="BG230" i="9"/>
  <c r="BK230" i="9"/>
  <c r="BE203" i="9"/>
  <c r="AX203" i="9"/>
  <c r="BH178" i="9"/>
  <c r="BF191" i="9"/>
  <c r="BF159" i="9"/>
  <c r="BH131" i="9"/>
  <c r="BL131" i="9"/>
  <c r="BF162" i="9"/>
  <c r="BG124" i="9"/>
  <c r="BH240" i="9"/>
  <c r="BE214" i="9"/>
  <c r="AX214" i="9"/>
  <c r="BH199" i="9"/>
  <c r="BL199" i="9"/>
  <c r="AX304" i="9"/>
  <c r="BE304" i="9"/>
  <c r="BG336" i="9"/>
  <c r="BK336" i="9"/>
  <c r="BH274" i="9"/>
  <c r="BF328" i="9"/>
  <c r="BE302" i="9"/>
  <c r="AX302" i="9"/>
  <c r="BH174" i="9"/>
  <c r="BF201" i="9"/>
  <c r="BJ201" i="9"/>
  <c r="BH267" i="9"/>
  <c r="AJ217" i="9"/>
  <c r="AN217" i="9" s="1"/>
  <c r="AL217" i="9" s="1"/>
  <c r="BH158" i="9"/>
  <c r="BH300" i="9"/>
  <c r="BG246" i="9"/>
  <c r="AX321" i="9"/>
  <c r="BE321" i="9"/>
  <c r="BG296" i="9"/>
  <c r="BK296" i="9"/>
  <c r="AX347" i="9"/>
  <c r="BE347" i="9"/>
  <c r="AJ273" i="9"/>
  <c r="AN273" i="9" s="1"/>
  <c r="AL273" i="9" s="1"/>
  <c r="BG177" i="9"/>
  <c r="BF135" i="9"/>
  <c r="AJ125" i="9"/>
  <c r="AN125" i="9" s="1"/>
  <c r="AL125" i="9" s="1"/>
  <c r="BG194" i="9"/>
  <c r="AX194" i="9"/>
  <c r="BF153" i="9"/>
  <c r="BG282" i="9"/>
  <c r="BF243" i="9"/>
  <c r="AJ299" i="9"/>
  <c r="AN299" i="9" s="1"/>
  <c r="AL299" i="9" s="1"/>
  <c r="BG143" i="9"/>
  <c r="BF157" i="9"/>
  <c r="BF340" i="9"/>
  <c r="BG232" i="9"/>
  <c r="BH252" i="9"/>
  <c r="BH197" i="9"/>
  <c r="BL197" i="9"/>
  <c r="AJ197" i="9"/>
  <c r="AN197" i="9" s="1"/>
  <c r="AL197" i="9" s="1"/>
  <c r="BF193" i="9"/>
  <c r="BG184" i="9"/>
  <c r="BG342" i="9"/>
  <c r="BE227" i="9"/>
  <c r="AX227" i="9"/>
  <c r="AJ204" i="9"/>
  <c r="AN204" i="9" s="1"/>
  <c r="AL204" i="9" s="1"/>
  <c r="BG175" i="9"/>
  <c r="AX245" i="9"/>
  <c r="BF245" i="9"/>
  <c r="BH283" i="9"/>
  <c r="BL283" i="9"/>
  <c r="BF234" i="9"/>
  <c r="BG189" i="9"/>
  <c r="BG263" i="9"/>
  <c r="AJ224" i="9"/>
  <c r="AN224" i="9" s="1"/>
  <c r="AL224" i="9" s="1"/>
  <c r="BE317" i="9"/>
  <c r="AX317" i="9"/>
  <c r="BH264" i="9"/>
  <c r="AJ160" i="9"/>
  <c r="AN160" i="9" s="1"/>
  <c r="AL160" i="9" s="1"/>
  <c r="BE318" i="9"/>
  <c r="AX318" i="9"/>
  <c r="BH294" i="9"/>
  <c r="BG276" i="9"/>
  <c r="BF344" i="9"/>
  <c r="BG269" i="9"/>
  <c r="AJ332" i="9"/>
  <c r="AN332" i="9" s="1"/>
  <c r="AL332" i="9" s="1"/>
  <c r="BG141" i="9"/>
  <c r="BG345" i="9"/>
  <c r="BE215" i="9"/>
  <c r="AX215" i="9"/>
  <c r="BH181" i="9"/>
  <c r="AJ295" i="9"/>
  <c r="AN295" i="9" s="1"/>
  <c r="AL295" i="9" s="1"/>
  <c r="BH284" i="9"/>
  <c r="BL284" i="9"/>
  <c r="AJ339" i="9"/>
  <c r="AN339" i="9" s="1"/>
  <c r="AL339" i="9" s="1"/>
  <c r="BE339" i="9"/>
  <c r="AX280" i="9"/>
  <c r="BG280" i="9"/>
  <c r="BE237" i="9"/>
  <c r="BG190" i="9"/>
  <c r="BH253" i="9"/>
  <c r="BG329" i="9"/>
  <c r="BE205" i="9"/>
  <c r="AX205" i="9"/>
  <c r="BE290" i="9"/>
  <c r="AX290" i="9"/>
  <c r="AX139" i="9"/>
  <c r="BE207" i="9"/>
  <c r="AX207" i="9"/>
  <c r="BE192" i="9"/>
  <c r="AX192" i="9"/>
  <c r="BH164" i="9"/>
  <c r="BL164" i="9"/>
  <c r="AX200" i="9"/>
  <c r="BG333" i="9"/>
  <c r="BE322" i="9"/>
  <c r="BI322" i="9"/>
  <c r="BF230" i="9"/>
  <c r="AJ122" i="9"/>
  <c r="AN122" i="9" s="1"/>
  <c r="AL122" i="9" s="1"/>
  <c r="BF203" i="9"/>
  <c r="BF172" i="9"/>
  <c r="BG162" i="9"/>
  <c r="AJ124" i="9"/>
  <c r="AN124" i="9" s="1"/>
  <c r="AL124" i="9" s="1"/>
  <c r="AJ130" i="9"/>
  <c r="AN130" i="9" s="1"/>
  <c r="AL130" i="9" s="1"/>
  <c r="BF214" i="9"/>
  <c r="AX199" i="9"/>
  <c r="BE199" i="9"/>
  <c r="AJ147" i="9"/>
  <c r="AN147" i="9" s="1"/>
  <c r="AL147" i="9" s="1"/>
  <c r="BF304" i="9"/>
  <c r="AX314" i="9"/>
  <c r="BE314" i="9"/>
  <c r="AJ129" i="9"/>
  <c r="AN129" i="9" s="1"/>
  <c r="AL129" i="9" s="1"/>
  <c r="BF302" i="9"/>
  <c r="BH233" i="9"/>
  <c r="AX211" i="9"/>
  <c r="BE211" i="9"/>
  <c r="BH217" i="9"/>
  <c r="BH246" i="9"/>
  <c r="AJ165" i="9"/>
  <c r="AN165" i="9" s="1"/>
  <c r="AL165" i="9" s="1"/>
  <c r="AJ150" i="9"/>
  <c r="AN150" i="9" s="1"/>
  <c r="AL150" i="9" s="1"/>
  <c r="AX196" i="9"/>
  <c r="BE196" i="9"/>
  <c r="AJ171" i="9"/>
  <c r="AN171" i="9" s="1"/>
  <c r="AL171" i="9" s="1"/>
  <c r="AJ347" i="9"/>
  <c r="AN347" i="9" s="1"/>
  <c r="AL347" i="9" s="1"/>
  <c r="BF347" i="9"/>
  <c r="BE272" i="9"/>
  <c r="AX272" i="9"/>
  <c r="BH273" i="9"/>
  <c r="BL273" i="9"/>
  <c r="AX125" i="9"/>
  <c r="BE125" i="9"/>
  <c r="BH194" i="9"/>
  <c r="BH282" i="9"/>
  <c r="BF229" i="9"/>
  <c r="BH279" i="9"/>
  <c r="BH238" i="9"/>
  <c r="BE327" i="9"/>
  <c r="BG340" i="9"/>
  <c r="AX340" i="9"/>
  <c r="AJ232" i="9"/>
  <c r="AN232" i="9" s="1"/>
  <c r="AL232" i="9" s="1"/>
  <c r="AJ341" i="9"/>
  <c r="AN341" i="9" s="1"/>
  <c r="AL341" i="9" s="1"/>
  <c r="BE320" i="9"/>
  <c r="AX320" i="9"/>
  <c r="AX303" i="9"/>
  <c r="BG193" i="9"/>
  <c r="AJ275" i="9"/>
  <c r="AN275" i="9" s="1"/>
  <c r="AL275" i="9" s="1"/>
  <c r="BH342" i="9"/>
  <c r="BE307" i="9"/>
  <c r="AX208" i="9"/>
  <c r="BE208" i="9"/>
  <c r="BE175" i="9"/>
  <c r="AX175" i="9"/>
  <c r="AJ175" i="9"/>
  <c r="AN175" i="9" s="1"/>
  <c r="AL175" i="9" s="1"/>
  <c r="BG245" i="9"/>
  <c r="BG234" i="9"/>
  <c r="BH189" i="9"/>
  <c r="AX189" i="9"/>
  <c r="BE189" i="9"/>
  <c r="BH263" i="9"/>
  <c r="BE254" i="9"/>
  <c r="AX254" i="9"/>
  <c r="BE220" i="9"/>
  <c r="AX220" i="9"/>
  <c r="BF317" i="9"/>
  <c r="BH281" i="9"/>
  <c r="AX335" i="9"/>
  <c r="BE335" i="9"/>
  <c r="BG228" i="9"/>
  <c r="BF209" i="9"/>
  <c r="AX209" i="9"/>
  <c r="BE209" i="9"/>
  <c r="BG338" i="9"/>
  <c r="BK338" i="9"/>
  <c r="BG231" i="9"/>
  <c r="BH160" i="9"/>
  <c r="BH262" i="9"/>
  <c r="BH276" i="9"/>
  <c r="AX298" i="9"/>
  <c r="BH223" i="9"/>
  <c r="BG344" i="9"/>
  <c r="AJ216" i="9"/>
  <c r="AN216" i="9" s="1"/>
  <c r="AL216" i="9" s="1"/>
  <c r="BH185" i="9"/>
  <c r="BL185" i="9"/>
  <c r="AJ141" i="9"/>
  <c r="AN141" i="9" s="1"/>
  <c r="AL141" i="9" s="1"/>
  <c r="BH345" i="9"/>
  <c r="BG202" i="9"/>
  <c r="BF268" i="9"/>
  <c r="BH215" i="9"/>
  <c r="BF284" i="9"/>
  <c r="BE293" i="9"/>
  <c r="AX293" i="9"/>
  <c r="BH293" i="9"/>
  <c r="BF339" i="9"/>
  <c r="BH280" i="9"/>
  <c r="BE198" i="9"/>
  <c r="AX198" i="9"/>
  <c r="BE292" i="9"/>
  <c r="BI292" i="9"/>
  <c r="AX237" i="9"/>
  <c r="BF237" i="9"/>
  <c r="BH190" i="9"/>
  <c r="BG308" i="9"/>
  <c r="BK308" i="9"/>
  <c r="BG137" i="9"/>
  <c r="BK137" i="9"/>
  <c r="BE328" i="9"/>
  <c r="BI328" i="9"/>
  <c r="BE179" i="9"/>
  <c r="AX179" i="9"/>
  <c r="BE132" i="9"/>
  <c r="AX132" i="9"/>
  <c r="AJ246" i="9"/>
  <c r="AN246" i="9" s="1"/>
  <c r="AL246" i="9" s="1"/>
  <c r="BE242" i="9"/>
  <c r="AX242" i="9"/>
  <c r="BF327" i="9"/>
  <c r="BJ327" i="9"/>
  <c r="BE255" i="9"/>
  <c r="AX255" i="9"/>
  <c r="BE338" i="9"/>
  <c r="BI338" i="9"/>
  <c r="AX351" i="9"/>
  <c r="BE183" i="9"/>
  <c r="AX183" i="9"/>
  <c r="BG324" i="9"/>
  <c r="BK324" i="9"/>
  <c r="AX324" i="9"/>
  <c r="BG236" i="9"/>
  <c r="BE226" i="9"/>
  <c r="AX226" i="9"/>
  <c r="BE163" i="9"/>
  <c r="AX163" i="9"/>
  <c r="AJ322" i="9"/>
  <c r="AN322" i="9" s="1"/>
  <c r="AL322" i="9" s="1"/>
  <c r="BE152" i="9"/>
  <c r="BI152" i="9"/>
  <c r="BG159" i="9"/>
  <c r="BG172" i="9"/>
  <c r="BH124" i="9"/>
  <c r="BF130" i="9"/>
  <c r="BJ130" i="9"/>
  <c r="BG214" i="9"/>
  <c r="BE147" i="9"/>
  <c r="AX147" i="9"/>
  <c r="BG304" i="9"/>
  <c r="BF314" i="9"/>
  <c r="AJ343" i="9"/>
  <c r="AN343" i="9" s="1"/>
  <c r="AL343" i="9" s="1"/>
  <c r="AJ233" i="9"/>
  <c r="AN233" i="9" s="1"/>
  <c r="AL233" i="9" s="1"/>
  <c r="AJ260" i="9"/>
  <c r="AN260" i="9" s="1"/>
  <c r="AL260" i="9" s="1"/>
  <c r="BG267" i="9"/>
  <c r="AX326" i="9"/>
  <c r="BG321" i="9"/>
  <c r="AJ136" i="9"/>
  <c r="AN136" i="9" s="1"/>
  <c r="AL136" i="9" s="1"/>
  <c r="AX259" i="9"/>
  <c r="BE259" i="9"/>
  <c r="BF272" i="9"/>
  <c r="BE273" i="9"/>
  <c r="AX273" i="9"/>
  <c r="AJ140" i="9"/>
  <c r="AN140" i="9" s="1"/>
  <c r="AL140" i="9" s="1"/>
  <c r="BE194" i="9"/>
  <c r="BI194" i="9"/>
  <c r="BE176" i="9"/>
  <c r="AX176" i="9"/>
  <c r="AJ282" i="9"/>
  <c r="AN282" i="9" s="1"/>
  <c r="AL282" i="9" s="1"/>
  <c r="BG229" i="9"/>
  <c r="BE349" i="9"/>
  <c r="AX349" i="9"/>
  <c r="AJ278" i="9"/>
  <c r="AN278" i="9" s="1"/>
  <c r="AL278" i="9" s="1"/>
  <c r="AJ238" i="9"/>
  <c r="AN238" i="9" s="1"/>
  <c r="AL238" i="9" s="1"/>
  <c r="BH232" i="9"/>
  <c r="BE287" i="9"/>
  <c r="AX287" i="9"/>
  <c r="BF350" i="9"/>
  <c r="AX348" i="9"/>
  <c r="BJ348" i="9"/>
  <c r="BH193" i="9"/>
  <c r="BH128" i="9"/>
  <c r="BL128" i="9"/>
  <c r="BH275" i="9"/>
  <c r="BL275" i="9"/>
  <c r="BE212" i="9"/>
  <c r="AX212" i="9"/>
  <c r="AX307" i="9"/>
  <c r="BF307" i="9"/>
  <c r="BG265" i="9"/>
  <c r="BF208" i="9"/>
  <c r="BH175" i="9"/>
  <c r="BH245" i="9"/>
  <c r="AJ263" i="9"/>
  <c r="AN263" i="9" s="1"/>
  <c r="AL263" i="9" s="1"/>
  <c r="BE134" i="9"/>
  <c r="AX134" i="9"/>
  <c r="AX221" i="9"/>
  <c r="BG209" i="9"/>
  <c r="AJ166" i="9"/>
  <c r="AN166" i="9" s="1"/>
  <c r="AL166" i="9" s="1"/>
  <c r="BE166" i="9"/>
  <c r="AX166" i="9"/>
  <c r="BE167" i="9"/>
  <c r="AX167" i="9"/>
  <c r="BF298" i="9"/>
  <c r="BE138" i="9"/>
  <c r="AX138" i="9"/>
  <c r="AJ223" i="9"/>
  <c r="AN223" i="9" s="1"/>
  <c r="AL223" i="9" s="1"/>
  <c r="BG216" i="9"/>
  <c r="BK216" i="9"/>
  <c r="BH269" i="9"/>
  <c r="BH141" i="9"/>
  <c r="AX291" i="9"/>
  <c r="BE291" i="9"/>
  <c r="AX345" i="9"/>
  <c r="BE345" i="9"/>
  <c r="AJ202" i="9"/>
  <c r="AN202" i="9" s="1"/>
  <c r="AL202" i="9" s="1"/>
  <c r="BF215" i="9"/>
  <c r="AJ284" i="9"/>
  <c r="AN284" i="9" s="1"/>
  <c r="AL284" i="9" s="1"/>
  <c r="AX149" i="9"/>
  <c r="BE149" i="9"/>
  <c r="BF293" i="9"/>
  <c r="BG339" i="9"/>
  <c r="AJ309" i="9"/>
  <c r="AN309" i="9" s="1"/>
  <c r="AL309" i="9" s="1"/>
  <c r="BE261" i="9"/>
  <c r="AX261" i="9"/>
  <c r="BF198" i="9"/>
  <c r="AJ325" i="9"/>
  <c r="AN325" i="9" s="1"/>
  <c r="AL325" i="9" s="1"/>
  <c r="AX292" i="9"/>
  <c r="BG323" i="9"/>
  <c r="BE248" i="9"/>
  <c r="AJ308" i="9"/>
  <c r="AN308" i="9" s="1"/>
  <c r="AL308" i="9" s="1"/>
  <c r="AX210" i="9"/>
  <c r="BE210" i="9"/>
  <c r="BE146" i="9"/>
  <c r="AX146" i="9"/>
  <c r="BH329" i="9"/>
  <c r="BL329" i="9"/>
  <c r="AX260" i="9"/>
  <c r="BG242" i="9"/>
  <c r="BK242" i="9"/>
  <c r="A2197" i="1"/>
  <c r="A2197" i="4" s="1"/>
  <c r="Y2197" i="1"/>
  <c r="B2198" i="1"/>
  <c r="BE288" i="9"/>
  <c r="AX288" i="9"/>
  <c r="BF183" i="9"/>
  <c r="AX236" i="9"/>
  <c r="BE236" i="9"/>
  <c r="AX123" i="9"/>
  <c r="BF226" i="9"/>
  <c r="BF163" i="9"/>
  <c r="BE241" i="9"/>
  <c r="AX241" i="9"/>
  <c r="AJ206" i="9"/>
  <c r="AN206" i="9" s="1"/>
  <c r="AL206" i="9" s="1"/>
  <c r="AX122" i="9"/>
  <c r="BE122" i="9"/>
  <c r="BH152" i="9"/>
  <c r="BL152" i="9"/>
  <c r="BF147" i="9"/>
  <c r="AJ304" i="9"/>
  <c r="AN304" i="9" s="1"/>
  <c r="AL304" i="9" s="1"/>
  <c r="BE336" i="9"/>
  <c r="AX247" i="9"/>
  <c r="BE247" i="9"/>
  <c r="BE274" i="9"/>
  <c r="AX274" i="9"/>
  <c r="AJ286" i="9"/>
  <c r="AN286" i="9" s="1"/>
  <c r="AL286" i="9" s="1"/>
  <c r="BE267" i="9"/>
  <c r="AX267" i="9"/>
  <c r="AJ300" i="9"/>
  <c r="AN300" i="9" s="1"/>
  <c r="AL300" i="9" s="1"/>
  <c r="BE334" i="9"/>
  <c r="AX334" i="9"/>
  <c r="BE239" i="9"/>
  <c r="AX239" i="9"/>
  <c r="AJ289" i="9"/>
  <c r="AN289" i="9" s="1"/>
  <c r="AL289" i="9" s="1"/>
  <c r="AJ330" i="9"/>
  <c r="AN330" i="9" s="1"/>
  <c r="AL330" i="9" s="1"/>
  <c r="BH321" i="9"/>
  <c r="BE136" i="9"/>
  <c r="AX136" i="9"/>
  <c r="BG347" i="9"/>
  <c r="AX180" i="9"/>
  <c r="BH180" i="9"/>
  <c r="AJ135" i="9"/>
  <c r="AN135" i="9" s="1"/>
  <c r="AL135" i="9" s="1"/>
  <c r="AJ153" i="9"/>
  <c r="AN153" i="9" s="1"/>
  <c r="AL153" i="9" s="1"/>
  <c r="BH229" i="9"/>
  <c r="AJ235" i="9"/>
  <c r="AN235" i="9" s="1"/>
  <c r="AL235" i="9" s="1"/>
  <c r="BE299" i="9"/>
  <c r="AX299" i="9"/>
  <c r="BG188" i="9"/>
  <c r="AJ157" i="9"/>
  <c r="AN157" i="9" s="1"/>
  <c r="AL157" i="9" s="1"/>
  <c r="BG327" i="9"/>
  <c r="AJ287" i="9"/>
  <c r="AN287" i="9" s="1"/>
  <c r="AL287" i="9" s="1"/>
  <c r="AX301" i="9"/>
  <c r="BF301" i="9"/>
  <c r="AX350" i="9"/>
  <c r="BG192" i="9"/>
  <c r="BK192" i="9"/>
  <c r="AJ251" i="9"/>
  <c r="AN251" i="9" s="1"/>
  <c r="AL251" i="9" s="1"/>
  <c r="BF145" i="9"/>
  <c r="BJ145" i="9"/>
  <c r="BE154" i="9"/>
  <c r="AX154" i="9"/>
  <c r="AJ265" i="9"/>
  <c r="AN265" i="9" s="1"/>
  <c r="AL265" i="9" s="1"/>
  <c r="BF175" i="9"/>
  <c r="BJ175" i="9"/>
  <c r="AJ283" i="9"/>
  <c r="AN283" i="9" s="1"/>
  <c r="AL283" i="9" s="1"/>
  <c r="BH234" i="9"/>
  <c r="BH331" i="9"/>
  <c r="BL331" i="9"/>
  <c r="AX331" i="9"/>
  <c r="BG256" i="9"/>
  <c r="BK256" i="9"/>
  <c r="AJ317" i="9"/>
  <c r="AN317" i="9" s="1"/>
  <c r="AL317" i="9" s="1"/>
  <c r="BF134" i="9"/>
  <c r="AJ264" i="9"/>
  <c r="AN264" i="9" s="1"/>
  <c r="AL264" i="9" s="1"/>
  <c r="BE221" i="9"/>
  <c r="BE313" i="9"/>
  <c r="AX313" i="9"/>
  <c r="AJ213" i="9"/>
  <c r="AN213" i="9" s="1"/>
  <c r="AL213" i="9" s="1"/>
  <c r="AX213" i="9"/>
  <c r="BE213" i="9"/>
  <c r="AJ231" i="9"/>
  <c r="AN231" i="9" s="1"/>
  <c r="AL231" i="9" s="1"/>
  <c r="AJ318" i="9"/>
  <c r="AN318" i="9" s="1"/>
  <c r="AL318" i="9" s="1"/>
  <c r="AJ294" i="9"/>
  <c r="AN294" i="9" s="1"/>
  <c r="AL294" i="9" s="1"/>
  <c r="BF167" i="9"/>
  <c r="BF138" i="9"/>
  <c r="BE250" i="9"/>
  <c r="AX250" i="9"/>
  <c r="BF164" i="9"/>
  <c r="BE164" i="9"/>
  <c r="AX164" i="9"/>
  <c r="BF291" i="9"/>
  <c r="BF345" i="9"/>
  <c r="BJ345" i="9"/>
  <c r="BG215" i="9"/>
  <c r="BF149" i="9"/>
  <c r="BG293" i="9"/>
  <c r="BH339" i="9"/>
  <c r="BE219" i="9"/>
  <c r="BG198" i="9"/>
  <c r="BG325" i="9"/>
  <c r="BF292" i="9"/>
  <c r="BH323" i="9"/>
  <c r="BG237" i="9"/>
  <c r="BF248" i="9"/>
  <c r="AJ146" i="9"/>
  <c r="AN146" i="9" s="1"/>
  <c r="AL146" i="9" s="1"/>
  <c r="BG133" i="9"/>
  <c r="AX133" i="9"/>
  <c r="BE133" i="9"/>
  <c r="Y295" i="9"/>
  <c r="Y132" i="9"/>
  <c r="Y306" i="9"/>
  <c r="Y316" i="9"/>
  <c r="Y311" i="9"/>
  <c r="W191" i="9"/>
  <c r="N142" i="9"/>
  <c r="Y142" i="9" s="1"/>
  <c r="Y231" i="9"/>
  <c r="Y182" i="9"/>
  <c r="N257" i="9"/>
  <c r="Y257" i="9" s="1"/>
  <c r="Y213" i="9"/>
  <c r="W173" i="9"/>
  <c r="Y190" i="9"/>
  <c r="W255" i="9"/>
  <c r="W236" i="9"/>
  <c r="Y210" i="9"/>
  <c r="N285" i="9"/>
  <c r="Y285" i="9" s="1"/>
  <c r="N289" i="9"/>
  <c r="Y289" i="9" s="1"/>
  <c r="W272" i="9"/>
  <c r="Y268" i="9"/>
  <c r="W322" i="9"/>
  <c r="N125" i="9"/>
  <c r="Y125" i="9" s="1"/>
  <c r="W182" i="9"/>
  <c r="W165" i="9"/>
  <c r="Y133" i="9"/>
  <c r="N239" i="9"/>
  <c r="Y239" i="9" s="1"/>
  <c r="W146" i="9"/>
  <c r="W312" i="9"/>
  <c r="Y267" i="9"/>
  <c r="Y165" i="9"/>
  <c r="Y193" i="9"/>
  <c r="Y130" i="9"/>
  <c r="W304" i="9"/>
  <c r="W159" i="9"/>
  <c r="Y332" i="9"/>
  <c r="Y221" i="9"/>
  <c r="Y327" i="9"/>
  <c r="Y170" i="9"/>
  <c r="W229" i="9"/>
  <c r="Y242" i="9"/>
  <c r="Y134" i="9"/>
  <c r="Y296" i="9"/>
  <c r="W172" i="9"/>
  <c r="Y194" i="9"/>
  <c r="W244" i="9"/>
  <c r="W181" i="9"/>
  <c r="Y287" i="9"/>
  <c r="W221" i="9"/>
  <c r="Y122" i="9"/>
  <c r="N329" i="9"/>
  <c r="Y329" i="9" s="1"/>
  <c r="W211" i="9"/>
  <c r="N250" i="9"/>
  <c r="Y250" i="9" s="1"/>
  <c r="Y168" i="9"/>
  <c r="N136" i="9"/>
  <c r="Y136" i="9" s="1"/>
  <c r="Y309" i="9"/>
  <c r="N179" i="9"/>
  <c r="Y179" i="9" s="1"/>
  <c r="W254" i="9"/>
  <c r="Y282" i="9"/>
  <c r="Y307" i="9"/>
  <c r="N223" i="9"/>
  <c r="Y223" i="9" s="1"/>
  <c r="W150" i="9"/>
  <c r="Y237" i="9"/>
  <c r="Y314" i="9"/>
  <c r="N216" i="9"/>
  <c r="Y216" i="9" s="1"/>
  <c r="Y162" i="9"/>
  <c r="Y294" i="9"/>
  <c r="N247" i="9"/>
  <c r="Y247" i="9" s="1"/>
  <c r="Y178" i="9"/>
  <c r="W243" i="9"/>
  <c r="Y254" i="9"/>
  <c r="N319" i="9"/>
  <c r="Y319" i="9" s="1"/>
  <c r="Y303" i="9"/>
  <c r="N262" i="9"/>
  <c r="Y262" i="9" s="1"/>
  <c r="Y321" i="9"/>
  <c r="Y322" i="9"/>
  <c r="Y123" i="9"/>
  <c r="W194" i="9"/>
  <c r="W231" i="9"/>
  <c r="N318" i="9"/>
  <c r="Y318" i="9" s="1"/>
  <c r="Y255" i="9"/>
  <c r="N245" i="9"/>
  <c r="Y245" i="9" s="1"/>
  <c r="Y155" i="9"/>
  <c r="N297" i="9"/>
  <c r="Y297" i="9" s="1"/>
  <c r="W168" i="9"/>
  <c r="Y325" i="9"/>
  <c r="N334" i="9"/>
  <c r="Y334" i="9" s="1"/>
  <c r="N323" i="9"/>
  <c r="Y323" i="9" s="1"/>
  <c r="N302" i="9"/>
  <c r="Y302" i="9" s="1"/>
  <c r="N124" i="9"/>
  <c r="Y124" i="9" s="1"/>
  <c r="W190" i="9"/>
  <c r="N330" i="9"/>
  <c r="Y330" i="9" s="1"/>
  <c r="Y164" i="9"/>
  <c r="N171" i="9"/>
  <c r="Y171" i="9" s="1"/>
  <c r="N232" i="9"/>
  <c r="Y232" i="9" s="1"/>
  <c r="N138" i="9"/>
  <c r="Y138" i="9" s="1"/>
  <c r="W307" i="9"/>
  <c r="Y167" i="9"/>
  <c r="Y159" i="9"/>
  <c r="W132" i="9"/>
  <c r="W246" i="9"/>
  <c r="W160" i="9"/>
  <c r="W256" i="9"/>
  <c r="W162" i="9"/>
  <c r="W291" i="9"/>
  <c r="Y135" i="9"/>
  <c r="W311" i="9"/>
  <c r="N145" i="9"/>
  <c r="Y145" i="9" s="1"/>
  <c r="Y137" i="9"/>
  <c r="Y200" i="9"/>
  <c r="W270" i="9"/>
  <c r="N292" i="9"/>
  <c r="Y292" i="9" s="1"/>
  <c r="Y140" i="9"/>
  <c r="W268" i="9"/>
  <c r="Y150" i="9"/>
  <c r="Y141" i="9"/>
  <c r="N290" i="9"/>
  <c r="Y290" i="9" s="1"/>
  <c r="W210" i="9"/>
  <c r="Y240" i="9"/>
  <c r="Y312" i="9"/>
  <c r="Y279" i="9"/>
  <c r="Y139" i="9"/>
  <c r="W296" i="9"/>
  <c r="W228" i="9"/>
  <c r="W238" i="9"/>
  <c r="Y246" i="9"/>
  <c r="N169" i="9"/>
  <c r="Y169" i="9" s="1"/>
  <c r="N177" i="9"/>
  <c r="Y177" i="9" s="1"/>
  <c r="W127" i="9"/>
  <c r="W199" i="9"/>
  <c r="W279" i="9"/>
  <c r="W193" i="9"/>
  <c r="N288" i="9"/>
  <c r="Y288" i="9" s="1"/>
  <c r="W209" i="9"/>
  <c r="W336" i="9"/>
  <c r="Y236" i="9"/>
  <c r="N313" i="9"/>
  <c r="Y313" i="9" s="1"/>
  <c r="Y266" i="9"/>
  <c r="V122" i="9"/>
  <c r="V123" i="9" s="1"/>
  <c r="V124" i="9" s="1"/>
  <c r="V125" i="9" s="1"/>
  <c r="V126" i="9" s="1"/>
  <c r="V127" i="9" s="1"/>
  <c r="V128" i="9" s="1"/>
  <c r="V129" i="9" s="1"/>
  <c r="V130" i="9" s="1"/>
  <c r="V131" i="9" s="1"/>
  <c r="V132" i="9" s="1"/>
  <c r="V133" i="9" s="1"/>
  <c r="V134" i="9" s="1"/>
  <c r="V135" i="9" s="1"/>
  <c r="V136" i="9" s="1"/>
  <c r="V137" i="9" s="1"/>
  <c r="V138" i="9" s="1"/>
  <c r="V139" i="9" s="1"/>
  <c r="V140" i="9" s="1"/>
  <c r="V141" i="9" s="1"/>
  <c r="V142" i="9" s="1"/>
  <c r="V143" i="9" s="1"/>
  <c r="V144" i="9" s="1"/>
  <c r="V145" i="9" s="1"/>
  <c r="V146" i="9" s="1"/>
  <c r="V147" i="9" s="1"/>
  <c r="V148" i="9" s="1"/>
  <c r="V149" i="9" s="1"/>
  <c r="V150" i="9" s="1"/>
  <c r="V151" i="9" s="1"/>
  <c r="V152" i="9" s="1"/>
  <c r="V153" i="9" s="1"/>
  <c r="V154" i="9" s="1"/>
  <c r="V155" i="9" s="1"/>
  <c r="V156" i="9" s="1"/>
  <c r="V157" i="9" s="1"/>
  <c r="V158" i="9" s="1"/>
  <c r="V159" i="9" s="1"/>
  <c r="V160" i="9" s="1"/>
  <c r="V161" i="9" s="1"/>
  <c r="V162" i="9" s="1"/>
  <c r="V163" i="9" s="1"/>
  <c r="V164" i="9" s="1"/>
  <c r="V165" i="9" s="1"/>
  <c r="V166" i="9" s="1"/>
  <c r="V167" i="9" s="1"/>
  <c r="V168" i="9" s="1"/>
  <c r="V169" i="9" s="1"/>
  <c r="V170" i="9" s="1"/>
  <c r="V171" i="9" s="1"/>
  <c r="V172" i="9" s="1"/>
  <c r="V173" i="9" s="1"/>
  <c r="V174" i="9" s="1"/>
  <c r="V175" i="9" s="1"/>
  <c r="V176" i="9" s="1"/>
  <c r="V177" i="9" s="1"/>
  <c r="V178" i="9" s="1"/>
  <c r="V179" i="9" s="1"/>
  <c r="V180" i="9" s="1"/>
  <c r="V181" i="9" s="1"/>
  <c r="V182" i="9" s="1"/>
  <c r="V183" i="9" s="1"/>
  <c r="V184" i="9" s="1"/>
  <c r="V185" i="9" s="1"/>
  <c r="V186" i="9" s="1"/>
  <c r="V187" i="9" s="1"/>
  <c r="V188" i="9" s="1"/>
  <c r="V189" i="9" s="1"/>
  <c r="V190" i="9" s="1"/>
  <c r="V191" i="9" s="1"/>
  <c r="V192" i="9" s="1"/>
  <c r="V193" i="9" s="1"/>
  <c r="V194" i="9" s="1"/>
  <c r="V195" i="9" s="1"/>
  <c r="V196" i="9" s="1"/>
  <c r="V197" i="9" s="1"/>
  <c r="V198" i="9" s="1"/>
  <c r="V199" i="9" s="1"/>
  <c r="V200" i="9" s="1"/>
  <c r="V201" i="9" s="1"/>
  <c r="V202" i="9" s="1"/>
  <c r="V203" i="9" s="1"/>
  <c r="V204" i="9" s="1"/>
  <c r="V205" i="9" s="1"/>
  <c r="V206" i="9" s="1"/>
  <c r="V207" i="9" s="1"/>
  <c r="V208" i="9" s="1"/>
  <c r="V209" i="9" s="1"/>
  <c r="V210" i="9" s="1"/>
  <c r="V211" i="9" s="1"/>
  <c r="V212" i="9" s="1"/>
  <c r="V213" i="9" s="1"/>
  <c r="V214" i="9" s="1"/>
  <c r="V215" i="9" s="1"/>
  <c r="V216" i="9" s="1"/>
  <c r="V217" i="9" s="1"/>
  <c r="V218" i="9" s="1"/>
  <c r="V219" i="9" s="1"/>
  <c r="V220" i="9" s="1"/>
  <c r="V221" i="9" s="1"/>
  <c r="V222" i="9" s="1"/>
  <c r="V223" i="9" s="1"/>
  <c r="V224" i="9" s="1"/>
  <c r="V225" i="9" s="1"/>
  <c r="V226" i="9" s="1"/>
  <c r="V227" i="9" s="1"/>
  <c r="V228" i="9" s="1"/>
  <c r="V229" i="9" s="1"/>
  <c r="V230" i="9" s="1"/>
  <c r="V231" i="9" s="1"/>
  <c r="V232" i="9" s="1"/>
  <c r="V233" i="9" s="1"/>
  <c r="V234" i="9" s="1"/>
  <c r="V235" i="9" s="1"/>
  <c r="V236" i="9" s="1"/>
  <c r="V237" i="9" s="1"/>
  <c r="V238" i="9" s="1"/>
  <c r="V239" i="9" s="1"/>
  <c r="V240" i="9" s="1"/>
  <c r="V241" i="9" s="1"/>
  <c r="V242" i="9" s="1"/>
  <c r="V243" i="9" s="1"/>
  <c r="V244" i="9" s="1"/>
  <c r="V245" i="9" s="1"/>
  <c r="V246" i="9" s="1"/>
  <c r="V247" i="9" s="1"/>
  <c r="V248" i="9" s="1"/>
  <c r="V249" i="9" s="1"/>
  <c r="V250" i="9" s="1"/>
  <c r="V251" i="9" s="1"/>
  <c r="V252" i="9" s="1"/>
  <c r="V253" i="9" s="1"/>
  <c r="V254" i="9" s="1"/>
  <c r="V255" i="9" s="1"/>
  <c r="V256" i="9" s="1"/>
  <c r="V257" i="9" s="1"/>
  <c r="V258" i="9" s="1"/>
  <c r="V259" i="9" s="1"/>
  <c r="V260" i="9" s="1"/>
  <c r="V261" i="9" s="1"/>
  <c r="V262" i="9" s="1"/>
  <c r="V263" i="9" s="1"/>
  <c r="V264" i="9" s="1"/>
  <c r="V265" i="9" s="1"/>
  <c r="V266" i="9" s="1"/>
  <c r="V267" i="9" s="1"/>
  <c r="V268" i="9" s="1"/>
  <c r="V269" i="9" s="1"/>
  <c r="V270" i="9" s="1"/>
  <c r="V271" i="9" s="1"/>
  <c r="V272" i="9" s="1"/>
  <c r="V273" i="9" s="1"/>
  <c r="V274" i="9" s="1"/>
  <c r="V275" i="9" s="1"/>
  <c r="V276" i="9" s="1"/>
  <c r="V277" i="9" s="1"/>
  <c r="V278" i="9" s="1"/>
  <c r="V279" i="9" s="1"/>
  <c r="V280" i="9" s="1"/>
  <c r="V281" i="9" s="1"/>
  <c r="V282" i="9" s="1"/>
  <c r="V283" i="9" s="1"/>
  <c r="V284" i="9" s="1"/>
  <c r="V285" i="9" s="1"/>
  <c r="V286" i="9" s="1"/>
  <c r="V287" i="9" s="1"/>
  <c r="V288" i="9" s="1"/>
  <c r="V289" i="9" s="1"/>
  <c r="V290" i="9" s="1"/>
  <c r="V291" i="9" s="1"/>
  <c r="V292" i="9" s="1"/>
  <c r="V293" i="9" s="1"/>
  <c r="V294" i="9" s="1"/>
  <c r="V295" i="9" s="1"/>
  <c r="V296" i="9" s="1"/>
  <c r="V297" i="9" s="1"/>
  <c r="V298" i="9" s="1"/>
  <c r="V299" i="9" s="1"/>
  <c r="V300" i="9" s="1"/>
  <c r="V301" i="9" s="1"/>
  <c r="V302" i="9" s="1"/>
  <c r="V303" i="9" s="1"/>
  <c r="V304" i="9" s="1"/>
  <c r="V305" i="9" s="1"/>
  <c r="V306" i="9" s="1"/>
  <c r="V307" i="9" s="1"/>
  <c r="V308" i="9" s="1"/>
  <c r="V309" i="9" s="1"/>
  <c r="V310" i="9" s="1"/>
  <c r="V311" i="9" s="1"/>
  <c r="V312" i="9" s="1"/>
  <c r="V313" i="9" s="1"/>
  <c r="V314" i="9" s="1"/>
  <c r="V315" i="9" s="1"/>
  <c r="V316" i="9" s="1"/>
  <c r="V317" i="9" s="1"/>
  <c r="V318" i="9" s="1"/>
  <c r="V319" i="9" s="1"/>
  <c r="V320" i="9" s="1"/>
  <c r="V321" i="9" s="1"/>
  <c r="V322" i="9" s="1"/>
  <c r="V323" i="9" s="1"/>
  <c r="V324" i="9" s="1"/>
  <c r="V325" i="9" s="1"/>
  <c r="V326" i="9" s="1"/>
  <c r="V327" i="9" s="1"/>
  <c r="V328" i="9" s="1"/>
  <c r="V329" i="9" s="1"/>
  <c r="V330" i="9" s="1"/>
  <c r="V331" i="9" s="1"/>
  <c r="V332" i="9" s="1"/>
  <c r="V333" i="9" s="1"/>
  <c r="V334" i="9" s="1"/>
  <c r="V335" i="9" s="1"/>
  <c r="V336" i="9" s="1"/>
  <c r="W326" i="9"/>
  <c r="W143" i="9"/>
  <c r="W331" i="9"/>
  <c r="W214" i="9"/>
  <c r="W240" i="9"/>
  <c r="W135" i="9"/>
  <c r="N158" i="9"/>
  <c r="Y158" i="9" s="1"/>
  <c r="Y211" i="9"/>
  <c r="Y191" i="9"/>
  <c r="N315" i="9"/>
  <c r="Y315" i="9" s="1"/>
  <c r="W212" i="9"/>
  <c r="N209" i="9"/>
  <c r="Y209" i="9" s="1"/>
  <c r="W237" i="9"/>
  <c r="N163" i="9"/>
  <c r="Y163" i="9" s="1"/>
  <c r="W151" i="9"/>
  <c r="W286" i="9"/>
  <c r="Y243" i="9"/>
  <c r="W306" i="9"/>
  <c r="W137" i="9"/>
  <c r="N148" i="9"/>
  <c r="Y148" i="9" s="1"/>
  <c r="N269" i="9"/>
  <c r="Y269" i="9" s="1"/>
  <c r="W201" i="9"/>
  <c r="W252" i="9"/>
  <c r="N189" i="9"/>
  <c r="Y189" i="9" s="1"/>
  <c r="W188" i="9"/>
  <c r="Y146" i="9"/>
  <c r="W327" i="9"/>
  <c r="N241" i="9"/>
  <c r="Y241" i="9" s="1"/>
  <c r="W158" i="9"/>
  <c r="N143" i="9"/>
  <c r="Y143" i="9" s="1"/>
  <c r="N280" i="9"/>
  <c r="Y280" i="9" s="1"/>
  <c r="N233" i="9"/>
  <c r="Y233" i="9" s="1"/>
  <c r="Y260" i="9"/>
  <c r="Y229" i="9"/>
  <c r="W206" i="9"/>
  <c r="N336" i="9"/>
  <c r="Y336" i="9" s="1"/>
  <c r="N286" i="9"/>
  <c r="Y286" i="9" s="1"/>
  <c r="N128" i="9"/>
  <c r="Y128" i="9" s="1"/>
  <c r="N127" i="9"/>
  <c r="Y127" i="9" s="1"/>
  <c r="N326" i="9"/>
  <c r="Y326" i="9" s="1"/>
  <c r="W278" i="9"/>
  <c r="W325" i="9"/>
  <c r="Y308" i="9"/>
  <c r="Y301" i="9"/>
  <c r="Y180" i="9"/>
  <c r="Y175" i="9"/>
  <c r="Y272" i="9"/>
  <c r="Y273" i="9"/>
  <c r="W277" i="9"/>
  <c r="W154" i="9"/>
  <c r="N226" i="9"/>
  <c r="Y226" i="9" s="1"/>
  <c r="N192" i="9"/>
  <c r="Y192" i="9" s="1"/>
  <c r="W321" i="9"/>
  <c r="W197" i="9"/>
  <c r="Y166" i="9"/>
  <c r="W141" i="9"/>
  <c r="W261" i="9"/>
  <c r="N305" i="9"/>
  <c r="Y305" i="9" s="1"/>
  <c r="W274" i="9"/>
  <c r="W332" i="9"/>
  <c r="Y173" i="9"/>
  <c r="W269" i="9"/>
  <c r="W215" i="9"/>
  <c r="W309" i="9"/>
  <c r="W253" i="9"/>
  <c r="N153" i="9"/>
  <c r="Y153" i="9" s="1"/>
  <c r="N199" i="9"/>
  <c r="Y199" i="9" s="1"/>
  <c r="N264" i="9"/>
  <c r="Y264" i="9" s="1"/>
  <c r="N131" i="9"/>
  <c r="Y131" i="9" s="1"/>
  <c r="W284" i="9"/>
  <c r="H1" i="9"/>
  <c r="N271" i="9"/>
  <c r="Y271" i="9" s="1"/>
  <c r="N222" i="9"/>
  <c r="Y222" i="9" s="1"/>
  <c r="Y144" i="9"/>
  <c r="W177" i="9"/>
  <c r="Y244" i="9"/>
  <c r="W293" i="9"/>
  <c r="Y256" i="9"/>
  <c r="Y310" i="9"/>
  <c r="N126" i="9"/>
  <c r="Y126" i="9" s="1"/>
  <c r="W282" i="9"/>
  <c r="W130" i="9"/>
  <c r="W288" i="9"/>
  <c r="W320" i="9"/>
  <c r="W178" i="9"/>
  <c r="N152" i="9"/>
  <c r="Y152" i="9" s="1"/>
  <c r="Y230" i="9"/>
  <c r="N259" i="9"/>
  <c r="Y259" i="9" s="1"/>
  <c r="N212" i="9"/>
  <c r="Y212" i="9" s="1"/>
  <c r="W275" i="9"/>
  <c r="W287" i="9"/>
  <c r="N197" i="9"/>
  <c r="Y197" i="9" s="1"/>
  <c r="W335" i="9"/>
  <c r="N261" i="9"/>
  <c r="Y261" i="9" s="1"/>
  <c r="N274" i="9"/>
  <c r="Y274" i="9" s="1"/>
  <c r="W134" i="9"/>
  <c r="W263" i="9"/>
  <c r="N184" i="9"/>
  <c r="Y184" i="9" s="1"/>
  <c r="N225" i="9"/>
  <c r="Y225" i="9" s="1"/>
  <c r="W224" i="9"/>
  <c r="W186" i="9"/>
  <c r="N215" i="9"/>
  <c r="Y215" i="9" s="1"/>
  <c r="W283" i="9"/>
  <c r="N324" i="9"/>
  <c r="Y324" i="9" s="1"/>
  <c r="N253" i="9"/>
  <c r="Y253" i="9" s="1"/>
  <c r="W174" i="9"/>
  <c r="W235" i="9"/>
  <c r="W264" i="9"/>
  <c r="W200" i="9"/>
  <c r="N201" i="9"/>
  <c r="Y201" i="9" s="1"/>
  <c r="N156" i="9"/>
  <c r="Y156" i="9" s="1"/>
  <c r="N252" i="9"/>
  <c r="Y252" i="9" s="1"/>
  <c r="N183" i="9"/>
  <c r="Y183" i="9" s="1"/>
  <c r="W198" i="9"/>
  <c r="Y320" i="9"/>
  <c r="N161" i="9"/>
  <c r="Y161" i="9" s="1"/>
  <c r="N328" i="9"/>
  <c r="Y328" i="9" s="1"/>
  <c r="W220" i="9"/>
  <c r="W123" i="9"/>
  <c r="N335" i="9"/>
  <c r="Y335" i="9" s="1"/>
  <c r="N299" i="9"/>
  <c r="Y299" i="9" s="1"/>
  <c r="W133" i="9"/>
  <c r="N248" i="9"/>
  <c r="Y248" i="9" s="1"/>
  <c r="N149" i="9"/>
  <c r="Y149" i="9" s="1"/>
  <c r="Y172" i="9"/>
  <c r="N263" i="9"/>
  <c r="Y263" i="9" s="1"/>
  <c r="W295" i="9"/>
  <c r="W251" i="9"/>
  <c r="N283" i="9"/>
  <c r="Y283" i="9" s="1"/>
  <c r="W308" i="9"/>
  <c r="W155" i="9"/>
  <c r="N234" i="9"/>
  <c r="Y234" i="9" s="1"/>
  <c r="W183" i="9"/>
  <c r="N249" i="9"/>
  <c r="Y249" i="9" s="1"/>
  <c r="W208" i="9"/>
  <c r="N317" i="9"/>
  <c r="Y317" i="9" s="1"/>
  <c r="N154" i="9"/>
  <c r="Y154" i="9" s="1"/>
  <c r="W316" i="9"/>
  <c r="W328" i="9"/>
  <c r="W241" i="9"/>
  <c r="N196" i="9"/>
  <c r="Y196" i="9" s="1"/>
  <c r="W314" i="9"/>
  <c r="W213" i="9"/>
  <c r="W180" i="9"/>
  <c r="N224" i="9"/>
  <c r="Y224" i="9" s="1"/>
  <c r="W144" i="9"/>
  <c r="W234" i="9"/>
  <c r="N174" i="9"/>
  <c r="Y174" i="9" s="1"/>
  <c r="W258" i="9"/>
  <c r="W310" i="9"/>
  <c r="W176" i="9"/>
  <c r="N129" i="9"/>
  <c r="Y129" i="9" s="1"/>
  <c r="N198" i="9"/>
  <c r="Y198" i="9" s="1"/>
  <c r="U123" i="9" l="1"/>
  <c r="U124" i="9" s="1"/>
  <c r="U125" i="9" s="1"/>
  <c r="U126" i="9" s="1"/>
  <c r="U127" i="9" s="1"/>
  <c r="U128" i="9" s="1"/>
  <c r="U129" i="9" s="1"/>
  <c r="U130" i="9" s="1"/>
  <c r="U131" i="9" s="1"/>
  <c r="U132" i="9" s="1"/>
  <c r="U133" i="9" s="1"/>
  <c r="U134" i="9" s="1"/>
  <c r="U135" i="9" s="1"/>
  <c r="U136" i="9" s="1"/>
  <c r="U137" i="9" s="1"/>
  <c r="U138" i="9" s="1"/>
  <c r="U139" i="9" s="1"/>
  <c r="U140" i="9" s="1"/>
  <c r="U141" i="9" s="1"/>
  <c r="U142" i="9" s="1"/>
  <c r="U143" i="9" s="1"/>
  <c r="U144" i="9" s="1"/>
  <c r="U145" i="9" s="1"/>
  <c r="U146" i="9" s="1"/>
  <c r="U147" i="9" s="1"/>
  <c r="U148" i="9" s="1"/>
  <c r="U149" i="9" s="1"/>
  <c r="U150" i="9" s="1"/>
  <c r="U151" i="9" s="1"/>
  <c r="U152" i="9" s="1"/>
  <c r="U153" i="9" s="1"/>
  <c r="U154" i="9" s="1"/>
  <c r="U155" i="9" s="1"/>
  <c r="U156" i="9" s="1"/>
  <c r="U157" i="9" s="1"/>
  <c r="U158" i="9" s="1"/>
  <c r="U159" i="9" s="1"/>
  <c r="U160" i="9" s="1"/>
  <c r="U161" i="9" s="1"/>
  <c r="U162" i="9" s="1"/>
  <c r="U163" i="9" s="1"/>
  <c r="U164" i="9" s="1"/>
  <c r="U165" i="9" s="1"/>
  <c r="U166" i="9" s="1"/>
  <c r="U167" i="9" s="1"/>
  <c r="U168" i="9" s="1"/>
  <c r="U169" i="9" s="1"/>
  <c r="U170" i="9" s="1"/>
  <c r="U171" i="9" s="1"/>
  <c r="U172" i="9" s="1"/>
  <c r="U173" i="9" s="1"/>
  <c r="U174" i="9" s="1"/>
  <c r="U175" i="9" s="1"/>
  <c r="U176" i="9" s="1"/>
  <c r="U177" i="9" s="1"/>
  <c r="U178" i="9" s="1"/>
  <c r="U179" i="9" s="1"/>
  <c r="U180" i="9" s="1"/>
  <c r="U181" i="9" s="1"/>
  <c r="U182" i="9" s="1"/>
  <c r="U183" i="9" s="1"/>
  <c r="U184" i="9" s="1"/>
  <c r="U185" i="9" s="1"/>
  <c r="U186" i="9" s="1"/>
  <c r="A2198" i="1"/>
  <c r="A2198" i="4" s="1"/>
  <c r="Y2198" i="1"/>
  <c r="B2199" i="1"/>
  <c r="U187" i="9" l="1"/>
  <c r="N186" i="9"/>
  <c r="Y186" i="9" s="1"/>
  <c r="A2199" i="1"/>
  <c r="A2199" i="4" s="1"/>
  <c r="B2200" i="1"/>
  <c r="Y2199" i="1"/>
  <c r="N185" i="9"/>
  <c r="Y185" i="9" s="1"/>
  <c r="U188" i="9" l="1"/>
  <c r="U189" i="9" s="1"/>
  <c r="U190" i="9" s="1"/>
  <c r="U191" i="9" s="1"/>
  <c r="U192" i="9" s="1"/>
  <c r="U193" i="9" s="1"/>
  <c r="U194" i="9" s="1"/>
  <c r="U195" i="9" s="1"/>
  <c r="U196" i="9" s="1"/>
  <c r="U197" i="9" s="1"/>
  <c r="U198" i="9" s="1"/>
  <c r="U199" i="9" s="1"/>
  <c r="U200" i="9" s="1"/>
  <c r="U201" i="9" s="1"/>
  <c r="U202" i="9" s="1"/>
  <c r="N187" i="9"/>
  <c r="Y187" i="9" s="1"/>
  <c r="Y2200" i="1"/>
  <c r="A2200" i="1"/>
  <c r="A2200" i="4" s="1"/>
  <c r="B2201" i="1"/>
  <c r="U203" i="9" l="1"/>
  <c r="N202" i="9"/>
  <c r="Y202" i="9" s="1"/>
  <c r="N204" i="9"/>
  <c r="Y204" i="9" s="1"/>
  <c r="A2201" i="1"/>
  <c r="A2201" i="4" s="1"/>
  <c r="Y2201" i="1"/>
  <c r="B2202" i="1"/>
  <c r="U204" i="9" l="1"/>
  <c r="U205" i="9" s="1"/>
  <c r="N203" i="9"/>
  <c r="Y203" i="9" s="1"/>
  <c r="N206" i="9"/>
  <c r="Y206" i="9" s="1"/>
  <c r="A2202" i="1"/>
  <c r="A2202" i="4" s="1"/>
  <c r="Y2202" i="1"/>
  <c r="B2203" i="1"/>
  <c r="U206" i="9" l="1"/>
  <c r="U207" i="9" s="1"/>
  <c r="N205" i="9"/>
  <c r="Y205" i="9" s="1"/>
  <c r="N208" i="9"/>
  <c r="Y208" i="9" s="1"/>
  <c r="A2203" i="1"/>
  <c r="A2203" i="4" s="1"/>
  <c r="Y2203" i="1"/>
  <c r="B2204" i="1"/>
  <c r="U208" i="9" l="1"/>
  <c r="U209" i="9" s="1"/>
  <c r="U210" i="9" s="1"/>
  <c r="U211" i="9" s="1"/>
  <c r="U212" i="9" s="1"/>
  <c r="U213" i="9" s="1"/>
  <c r="U214" i="9" s="1"/>
  <c r="U215" i="9" s="1"/>
  <c r="U216" i="9" s="1"/>
  <c r="U217" i="9" s="1"/>
  <c r="N207" i="9"/>
  <c r="Y207" i="9" s="1"/>
  <c r="U218" i="9"/>
  <c r="N217" i="9"/>
  <c r="Y217" i="9" s="1"/>
  <c r="N219" i="9"/>
  <c r="Y219" i="9" s="1"/>
  <c r="Y2204" i="1"/>
  <c r="A2204" i="1"/>
  <c r="A2204" i="4" s="1"/>
  <c r="B2205" i="1"/>
  <c r="U219" i="9" l="1"/>
  <c r="U220" i="9" s="1"/>
  <c r="U221" i="9" s="1"/>
  <c r="U222" i="9" s="1"/>
  <c r="U223" i="9" s="1"/>
  <c r="U224" i="9" s="1"/>
  <c r="U225" i="9" s="1"/>
  <c r="U226" i="9" s="1"/>
  <c r="U227" i="9" s="1"/>
  <c r="U228" i="9" s="1"/>
  <c r="U229" i="9" s="1"/>
  <c r="U230" i="9" s="1"/>
  <c r="U231" i="9" s="1"/>
  <c r="U232" i="9" s="1"/>
  <c r="U233" i="9" s="1"/>
  <c r="U234" i="9" s="1"/>
  <c r="U235" i="9" s="1"/>
  <c r="U236" i="9" s="1"/>
  <c r="U237" i="9" s="1"/>
  <c r="U238" i="9" s="1"/>
  <c r="U239" i="9" s="1"/>
  <c r="U240" i="9" s="1"/>
  <c r="U241" i="9" s="1"/>
  <c r="U242" i="9" s="1"/>
  <c r="U243" i="9" s="1"/>
  <c r="U244" i="9" s="1"/>
  <c r="U245" i="9" s="1"/>
  <c r="U246" i="9" s="1"/>
  <c r="U247" i="9" s="1"/>
  <c r="U248" i="9" s="1"/>
  <c r="U249" i="9" s="1"/>
  <c r="U250" i="9" s="1"/>
  <c r="U251" i="9" s="1"/>
  <c r="U252" i="9" s="1"/>
  <c r="U253" i="9" s="1"/>
  <c r="U254" i="9" s="1"/>
  <c r="U255" i="9" s="1"/>
  <c r="U256" i="9" s="1"/>
  <c r="U257" i="9" s="1"/>
  <c r="U258" i="9" s="1"/>
  <c r="U259" i="9" s="1"/>
  <c r="U260" i="9" s="1"/>
  <c r="U261" i="9" s="1"/>
  <c r="U262" i="9" s="1"/>
  <c r="U263" i="9" s="1"/>
  <c r="U264" i="9" s="1"/>
  <c r="U265" i="9" s="1"/>
  <c r="U266" i="9" s="1"/>
  <c r="U267" i="9" s="1"/>
  <c r="U268" i="9" s="1"/>
  <c r="U269" i="9" s="1"/>
  <c r="U270" i="9" s="1"/>
  <c r="U271" i="9" s="1"/>
  <c r="U272" i="9" s="1"/>
  <c r="U273" i="9" s="1"/>
  <c r="U274" i="9" s="1"/>
  <c r="U275" i="9" s="1"/>
  <c r="U276" i="9" s="1"/>
  <c r="N218" i="9"/>
  <c r="Y218" i="9" s="1"/>
  <c r="N275" i="9"/>
  <c r="Y275" i="9" s="1"/>
  <c r="A2205" i="1"/>
  <c r="A2205" i="4" s="1"/>
  <c r="B2206" i="1"/>
  <c r="Y2205" i="1"/>
  <c r="U277" i="9" l="1"/>
  <c r="N276" i="9"/>
  <c r="Y276" i="9" s="1"/>
  <c r="N278" i="9"/>
  <c r="Y278" i="9" s="1"/>
  <c r="B2207" i="1"/>
  <c r="A2206" i="1"/>
  <c r="A2206" i="4" s="1"/>
  <c r="Y2206" i="1"/>
  <c r="U278" i="9" l="1"/>
  <c r="U279" i="9" s="1"/>
  <c r="U280" i="9" s="1"/>
  <c r="U281" i="9" s="1"/>
  <c r="U282" i="9" s="1"/>
  <c r="U283" i="9" s="1"/>
  <c r="U284" i="9" s="1"/>
  <c r="U285" i="9" s="1"/>
  <c r="U286" i="9" s="1"/>
  <c r="U287" i="9" s="1"/>
  <c r="U288" i="9" s="1"/>
  <c r="U289" i="9" s="1"/>
  <c r="U290" i="9" s="1"/>
  <c r="U291" i="9" s="1"/>
  <c r="U292" i="9" s="1"/>
  <c r="U293" i="9" s="1"/>
  <c r="U294" i="9" s="1"/>
  <c r="U295" i="9" s="1"/>
  <c r="U296" i="9" s="1"/>
  <c r="U297" i="9" s="1"/>
  <c r="U298" i="9" s="1"/>
  <c r="U299" i="9" s="1"/>
  <c r="U300" i="9" s="1"/>
  <c r="U301" i="9" s="1"/>
  <c r="U302" i="9" s="1"/>
  <c r="U303" i="9" s="1"/>
  <c r="U304" i="9" s="1"/>
  <c r="U305" i="9" s="1"/>
  <c r="U306" i="9" s="1"/>
  <c r="U307" i="9" s="1"/>
  <c r="U308" i="9" s="1"/>
  <c r="U309" i="9" s="1"/>
  <c r="U310" i="9" s="1"/>
  <c r="U311" i="9" s="1"/>
  <c r="U312" i="9" s="1"/>
  <c r="U313" i="9" s="1"/>
  <c r="U314" i="9" s="1"/>
  <c r="U315" i="9" s="1"/>
  <c r="U316" i="9" s="1"/>
  <c r="U317" i="9" s="1"/>
  <c r="U318" i="9" s="1"/>
  <c r="U319" i="9" s="1"/>
  <c r="U320" i="9" s="1"/>
  <c r="U321" i="9" s="1"/>
  <c r="U322" i="9" s="1"/>
  <c r="U323" i="9" s="1"/>
  <c r="U324" i="9" s="1"/>
  <c r="U325" i="9" s="1"/>
  <c r="U326" i="9" s="1"/>
  <c r="U327" i="9" s="1"/>
  <c r="U328" i="9" s="1"/>
  <c r="U329" i="9" s="1"/>
  <c r="U330" i="9" s="1"/>
  <c r="U331" i="9" s="1"/>
  <c r="U332" i="9" s="1"/>
  <c r="U333" i="9" s="1"/>
  <c r="U334" i="9" s="1"/>
  <c r="U335" i="9" s="1"/>
  <c r="U336" i="9" s="1"/>
  <c r="N277" i="9"/>
  <c r="Y277" i="9" s="1"/>
  <c r="A2207" i="1"/>
  <c r="A2207" i="4" s="1"/>
  <c r="B2208" i="1"/>
  <c r="Y2207" i="1"/>
  <c r="A2208" i="1" l="1"/>
  <c r="A2208" i="4" s="1"/>
  <c r="B2209" i="1"/>
  <c r="Y2208" i="1"/>
  <c r="B2210" i="1" l="1"/>
  <c r="A2209" i="1"/>
  <c r="A2209" i="4" s="1"/>
  <c r="Y2209" i="1"/>
  <c r="B2211" i="1" l="1"/>
  <c r="A2210" i="1"/>
  <c r="A2210" i="4" s="1"/>
  <c r="Y2210" i="1"/>
  <c r="A2211" i="1" l="1"/>
  <c r="A2211" i="4" s="1"/>
  <c r="B2212" i="1"/>
  <c r="Y2211" i="1"/>
  <c r="Y2212" i="1" l="1"/>
  <c r="B2213" i="1"/>
  <c r="A2212" i="1"/>
  <c r="A2212" i="4" s="1"/>
  <c r="Y2213" i="1" l="1"/>
  <c r="B2214" i="1"/>
  <c r="A2213" i="1"/>
  <c r="A2213" i="4" s="1"/>
  <c r="Y2214" i="1" l="1"/>
  <c r="I337" i="9" s="1"/>
  <c r="B2215" i="1"/>
  <c r="A2214" i="1"/>
  <c r="A2214" i="4" s="1"/>
  <c r="Y2215" i="1" l="1"/>
  <c r="B2216" i="1"/>
  <c r="A2215" i="1"/>
  <c r="A2215" i="4" s="1"/>
  <c r="X337" i="9"/>
  <c r="Q337" i="9"/>
  <c r="K337" i="9" s="1"/>
  <c r="M337" i="9"/>
  <c r="N337" i="9"/>
  <c r="W337" i="9"/>
  <c r="Y337" i="9" l="1"/>
  <c r="U337" i="9"/>
  <c r="V337" i="9"/>
  <c r="Y2216" i="1"/>
  <c r="A2216" i="1"/>
  <c r="A2216" i="4" s="1"/>
  <c r="B2217" i="1"/>
  <c r="A2217" i="1" l="1"/>
  <c r="A2217" i="4" s="1"/>
  <c r="B2218" i="1"/>
  <c r="Y2217" i="1"/>
  <c r="I338" i="9" s="1"/>
  <c r="B2219" i="1" l="1"/>
  <c r="A2218" i="1"/>
  <c r="A2218" i="4" s="1"/>
  <c r="Y2218" i="1"/>
  <c r="M338" i="9"/>
  <c r="Q338" i="9"/>
  <c r="K338" i="9" s="1"/>
  <c r="X338" i="9"/>
  <c r="N338" i="9"/>
  <c r="W338" i="9"/>
  <c r="Y338" i="9" l="1"/>
  <c r="W1" i="9"/>
  <c r="U338" i="9"/>
  <c r="U339" i="9" s="1"/>
  <c r="U340" i="9" s="1"/>
  <c r="U341" i="9" s="1"/>
  <c r="U342" i="9" s="1"/>
  <c r="U343" i="9" s="1"/>
  <c r="U344" i="9" s="1"/>
  <c r="U345" i="9" s="1"/>
  <c r="U346" i="9" s="1"/>
  <c r="U347" i="9" s="1"/>
  <c r="U348" i="9" s="1"/>
  <c r="U349" i="9" s="1"/>
  <c r="U350" i="9" s="1"/>
  <c r="U351" i="9" s="1"/>
  <c r="X1" i="9"/>
  <c r="V338" i="9"/>
  <c r="V339" i="9" s="1"/>
  <c r="V340" i="9" s="1"/>
  <c r="V341" i="9" s="1"/>
  <c r="V342" i="9" s="1"/>
  <c r="V343" i="9" s="1"/>
  <c r="V344" i="9" s="1"/>
  <c r="V345" i="9" s="1"/>
  <c r="V346" i="9" s="1"/>
  <c r="V347" i="9" s="1"/>
  <c r="V348" i="9" s="1"/>
  <c r="V349" i="9" s="1"/>
  <c r="V350" i="9" s="1"/>
  <c r="V351" i="9" s="1"/>
  <c r="Y2219" i="1"/>
  <c r="B2220" i="1"/>
  <c r="A2219" i="1"/>
  <c r="A2219" i="4" s="1"/>
  <c r="A2220" i="1" l="1"/>
  <c r="A2220" i="4" s="1"/>
  <c r="Y2220" i="1"/>
  <c r="B2221" i="1"/>
  <c r="Y2221" i="1" l="1"/>
  <c r="A2221" i="1"/>
  <c r="A2221" i="4" s="1"/>
  <c r="B2222" i="1"/>
  <c r="B2223" i="1" l="1"/>
  <c r="A2222" i="1"/>
  <c r="A2222" i="4" s="1"/>
  <c r="Y2222" i="1"/>
  <c r="Y2223" i="1" l="1"/>
  <c r="A2223" i="1"/>
  <c r="A2223" i="4" s="1"/>
  <c r="B2224" i="1"/>
  <c r="B2225" i="1" l="1"/>
  <c r="Y2224" i="1"/>
  <c r="A2224" i="1"/>
  <c r="A2224" i="4" s="1"/>
  <c r="Y2225" i="1" l="1"/>
  <c r="I339" i="9" s="1"/>
  <c r="B2226" i="1"/>
  <c r="A2225" i="1"/>
  <c r="A2225" i="4" s="1"/>
  <c r="A2226" i="1" l="1"/>
  <c r="A2226" i="4" s="1"/>
  <c r="B2227" i="1"/>
  <c r="Y2226" i="1"/>
  <c r="Q339" i="9"/>
  <c r="K339" i="9" s="1"/>
  <c r="M339" i="9"/>
  <c r="Y2227" i="1" l="1"/>
  <c r="B2228" i="1"/>
  <c r="A2227" i="1"/>
  <c r="A2227" i="4" s="1"/>
  <c r="A2228" i="1" l="1"/>
  <c r="A2228" i="4" s="1"/>
  <c r="B2229" i="1"/>
  <c r="Y2228" i="1"/>
  <c r="A2229" i="1" l="1"/>
  <c r="A2229" i="4" s="1"/>
  <c r="B2230" i="1"/>
  <c r="Y2229" i="1"/>
  <c r="B2231" i="1" l="1"/>
  <c r="Y2230" i="1"/>
  <c r="A2230" i="1"/>
  <c r="A2230" i="4" s="1"/>
  <c r="B2232" i="1" l="1"/>
  <c r="A2231" i="1"/>
  <c r="A2231" i="4" s="1"/>
  <c r="Y2231" i="1"/>
  <c r="A2232" i="1" l="1"/>
  <c r="A2232" i="4" s="1"/>
  <c r="Y2232" i="1"/>
  <c r="B2233" i="1"/>
  <c r="A2233" i="1" l="1"/>
  <c r="A2233" i="4" s="1"/>
  <c r="B2234" i="1"/>
  <c r="Y2233" i="1"/>
  <c r="A2234" i="1" l="1"/>
  <c r="A2234" i="4" s="1"/>
  <c r="B2235" i="1"/>
  <c r="Y2234" i="1"/>
  <c r="A2235" i="1" l="1"/>
  <c r="A2235" i="4" s="1"/>
  <c r="B2236" i="1"/>
  <c r="Y2235" i="1"/>
  <c r="B2237" i="1" l="1"/>
  <c r="A2236" i="1"/>
  <c r="A2236" i="4" s="1"/>
  <c r="Y2236" i="1"/>
  <c r="B2238" i="1" l="1"/>
  <c r="Y2237" i="1"/>
  <c r="A2237" i="1"/>
  <c r="A2237" i="4" s="1"/>
  <c r="Y2238" i="1" l="1"/>
  <c r="A2238" i="1"/>
  <c r="A2238" i="4" s="1"/>
  <c r="B2239" i="1"/>
  <c r="Y2239" i="1" l="1"/>
  <c r="A2239" i="1"/>
  <c r="A2239" i="4" s="1"/>
  <c r="B2240" i="1"/>
  <c r="Y2240" i="1" l="1"/>
  <c r="A2240" i="1"/>
  <c r="A2240" i="4" s="1"/>
  <c r="B2241" i="1"/>
  <c r="B1994" i="7" l="1"/>
  <c r="D1994" i="7" s="1"/>
  <c r="A2241" i="1"/>
  <c r="A2241" i="4" s="1"/>
  <c r="Y2241" i="1"/>
  <c r="B2343" i="7"/>
  <c r="D2343" i="7" s="1"/>
  <c r="B2379" i="7"/>
  <c r="D2379" i="7" s="1"/>
  <c r="B2470" i="7"/>
  <c r="D2470" i="7" s="1"/>
  <c r="B2514" i="7"/>
  <c r="D2514" i="7" s="1"/>
  <c r="B2227" i="7"/>
  <c r="D2227" i="7" s="1"/>
  <c r="B2499" i="7"/>
  <c r="D2499" i="7" s="1"/>
  <c r="B2412" i="7"/>
  <c r="D2412" i="7" s="1"/>
  <c r="B2177" i="7"/>
  <c r="D2177" i="7" s="1"/>
  <c r="B2302" i="7"/>
  <c r="D2302" i="7" s="1"/>
  <c r="B2158" i="7"/>
  <c r="D2158" i="7" s="1"/>
  <c r="B2325" i="7"/>
  <c r="D2325" i="7" s="1"/>
  <c r="B2186" i="7"/>
  <c r="D2186" i="7" s="1"/>
  <c r="B2400" i="7"/>
  <c r="D2400" i="7" s="1"/>
  <c r="B2512" i="7"/>
  <c r="D2512" i="7" s="1"/>
  <c r="B2479" i="7"/>
  <c r="D2479" i="7" s="1"/>
  <c r="B2285" i="7"/>
  <c r="D2285" i="7" s="1"/>
  <c r="B2339" i="7"/>
  <c r="D2339" i="7" s="1"/>
  <c r="B2248" i="7"/>
  <c r="D2248" i="7" s="1"/>
  <c r="B2395" i="7"/>
  <c r="D2395" i="7" s="1"/>
  <c r="B2176" i="7"/>
  <c r="D2176" i="7" s="1"/>
  <c r="B2219" i="7"/>
  <c r="D2219" i="7" s="1"/>
  <c r="B2348" i="7"/>
  <c r="D2348" i="7" s="1"/>
  <c r="B2427" i="7"/>
  <c r="D2427" i="7" s="1"/>
  <c r="B2404" i="7"/>
  <c r="D2404" i="7" s="1"/>
  <c r="B2383" i="7"/>
  <c r="D2383" i="7" s="1"/>
  <c r="B2384" i="7"/>
  <c r="D2384" i="7" s="1"/>
  <c r="B2436" i="7"/>
  <c r="D2436" i="7" s="1"/>
  <c r="B2173" i="7"/>
  <c r="D2173" i="7" s="1"/>
  <c r="B2306" i="7"/>
  <c r="D2306" i="7" s="1"/>
  <c r="B2194" i="7"/>
  <c r="D2194" i="7" s="1"/>
  <c r="B2504" i="7"/>
  <c r="D2504" i="7" s="1"/>
  <c r="B2331" i="7"/>
  <c r="D2331" i="7" s="1"/>
  <c r="B2296" i="7"/>
  <c r="D2296" i="7" s="1"/>
  <c r="B2157" i="7"/>
  <c r="D2157" i="7" s="1"/>
  <c r="B2269" i="7"/>
  <c r="D2269" i="7" s="1"/>
  <c r="B2187" i="7"/>
  <c r="D2187" i="7" s="1"/>
  <c r="B2213" i="7"/>
  <c r="D2213" i="7" s="1"/>
  <c r="B2403" i="7"/>
  <c r="D2403" i="7" s="1"/>
  <c r="B2266" i="7"/>
  <c r="D2266" i="7" s="1"/>
  <c r="B2437" i="7"/>
  <c r="D2437" i="7" s="1"/>
  <c r="B2175" i="7"/>
  <c r="D2175" i="7" s="1"/>
  <c r="B2211" i="7"/>
  <c r="D2211" i="7" s="1"/>
  <c r="B2371" i="7"/>
  <c r="D2371" i="7" s="1"/>
  <c r="B2386" i="7"/>
  <c r="D2386" i="7" s="1"/>
  <c r="B2506" i="7"/>
  <c r="D2506" i="7" s="1"/>
  <c r="B2317" i="7"/>
  <c r="D2317" i="7" s="1"/>
  <c r="B2245" i="7"/>
  <c r="D2245" i="7" s="1"/>
  <c r="B2220" i="7"/>
  <c r="D2220" i="7" s="1"/>
  <c r="B2478" i="7"/>
  <c r="D2478" i="7" s="1"/>
  <c r="B2398" i="7"/>
  <c r="D2398" i="7" s="1"/>
  <c r="B2502" i="7"/>
  <c r="D2502" i="7" s="1"/>
  <c r="B2313" i="7"/>
  <c r="D2313" i="7" s="1"/>
  <c r="B2519" i="7"/>
  <c r="D2519" i="7" s="1"/>
  <c r="B2342" i="7"/>
  <c r="D2342" i="7" s="1"/>
  <c r="B2312" i="7"/>
  <c r="D2312" i="7" s="1"/>
  <c r="B2518" i="7"/>
  <c r="D2518" i="7" s="1"/>
  <c r="B2491" i="7"/>
  <c r="D2491" i="7" s="1"/>
  <c r="B2509" i="7"/>
  <c r="D2509" i="7" s="1"/>
  <c r="B2416" i="7"/>
  <c r="D2416" i="7" s="1"/>
  <c r="B2359" i="7"/>
  <c r="D2359" i="7" s="1"/>
  <c r="B2214" i="7"/>
  <c r="D2214" i="7" s="1"/>
  <c r="B2327" i="7"/>
  <c r="D2327" i="7" s="1"/>
  <c r="B2179" i="7"/>
  <c r="D2179" i="7" s="1"/>
  <c r="B2426" i="7"/>
  <c r="D2426" i="7" s="1"/>
  <c r="B2156" i="7"/>
  <c r="D2156" i="7" s="1"/>
  <c r="B2168" i="7"/>
  <c r="D2168" i="7" s="1"/>
  <c r="B2498" i="7"/>
  <c r="D2498" i="7" s="1"/>
  <c r="B2189" i="7"/>
  <c r="D2189" i="7" s="1"/>
  <c r="B2355" i="7"/>
  <c r="D2355" i="7" s="1"/>
  <c r="B2336" i="7"/>
  <c r="D2336" i="7" s="1"/>
  <c r="B2405" i="7"/>
  <c r="D2405" i="7" s="1"/>
  <c r="B2283" i="7"/>
  <c r="D2283" i="7" s="1"/>
  <c r="B2350" i="7"/>
  <c r="D2350" i="7" s="1"/>
  <c r="B2229" i="7"/>
  <c r="D2229" i="7" s="1"/>
  <c r="B2462" i="7"/>
  <c r="D2462" i="7" s="1"/>
  <c r="B2191" i="7"/>
  <c r="D2191" i="7" s="1"/>
  <c r="B2299" i="7"/>
  <c r="D2299" i="7" s="1"/>
  <c r="B2361" i="7"/>
  <c r="D2361" i="7" s="1"/>
  <c r="B2267" i="7"/>
  <c r="D2267" i="7" s="1"/>
  <c r="B2393" i="7"/>
  <c r="D2393" i="7" s="1"/>
  <c r="B2489" i="7"/>
  <c r="D2489" i="7" s="1"/>
  <c r="B2239" i="7"/>
  <c r="D2239" i="7" s="1"/>
  <c r="B2375" i="7"/>
  <c r="D2375" i="7" s="1"/>
  <c r="B2264" i="7"/>
  <c r="D2264" i="7" s="1"/>
  <c r="B2218" i="7"/>
  <c r="D2218" i="7" s="1"/>
  <c r="B2216" i="7"/>
  <c r="D2216" i="7" s="1"/>
  <c r="B2326" i="7"/>
  <c r="D2326" i="7" s="1"/>
  <c r="B2452" i="7"/>
  <c r="D2452" i="7" s="1"/>
  <c r="B2265" i="7"/>
  <c r="D2265" i="7" s="1"/>
  <c r="B2209" i="7"/>
  <c r="D2209" i="7" s="1"/>
  <c r="B2421" i="7"/>
  <c r="D2421" i="7" s="1"/>
  <c r="B2356" i="7"/>
  <c r="D2356" i="7" s="1"/>
  <c r="B2397" i="7"/>
  <c r="D2397" i="7" s="1"/>
  <c r="B2451" i="7"/>
  <c r="D2451" i="7" s="1"/>
  <c r="B2224" i="7"/>
  <c r="D2224" i="7" s="1"/>
  <c r="B2260" i="7"/>
  <c r="D2260" i="7" s="1"/>
  <c r="B2372" i="7"/>
  <c r="D2372" i="7" s="1"/>
  <c r="B2276" i="7"/>
  <c r="D2276" i="7" s="1"/>
  <c r="B2244" i="7"/>
  <c r="D2244" i="7" s="1"/>
  <c r="B2162" i="7"/>
  <c r="D2162" i="7" s="1"/>
  <c r="B2457" i="7"/>
  <c r="D2457" i="7" s="1"/>
  <c r="B2288" i="7"/>
  <c r="D2288" i="7" s="1"/>
  <c r="B2483" i="7"/>
  <c r="D2483" i="7" s="1"/>
  <c r="B2450" i="7"/>
  <c r="D2450" i="7" s="1"/>
  <c r="B2488" i="7"/>
  <c r="D2488" i="7" s="1"/>
  <c r="B2423" i="7"/>
  <c r="D2423" i="7" s="1"/>
  <c r="B2170" i="7"/>
  <c r="D2170" i="7" s="1"/>
  <c r="B2453" i="7"/>
  <c r="D2453" i="7" s="1"/>
  <c r="B2183" i="7"/>
  <c r="D2183" i="7" s="1"/>
  <c r="B2231" i="7"/>
  <c r="D2231" i="7" s="1"/>
  <c r="B2459" i="7"/>
  <c r="D2459" i="7" s="1"/>
  <c r="B2493" i="7"/>
  <c r="D2493" i="7" s="1"/>
  <c r="B2238" i="7"/>
  <c r="D2238" i="7" s="1"/>
  <c r="B2307" i="7"/>
  <c r="D2307" i="7" s="1"/>
  <c r="B2449" i="7"/>
  <c r="D2449" i="7" s="1"/>
  <c r="B2174" i="7"/>
  <c r="D2174" i="7" s="1"/>
  <c r="B2486" i="7"/>
  <c r="D2486" i="7" s="1"/>
  <c r="B2228" i="7"/>
  <c r="D2228" i="7" s="1"/>
  <c r="B2217" i="7"/>
  <c r="D2217" i="7" s="1"/>
  <c r="B2495" i="7"/>
  <c r="D2495" i="7" s="1"/>
  <c r="B2373" i="7"/>
  <c r="D2373" i="7" s="1"/>
  <c r="B2160" i="7"/>
  <c r="D2160" i="7" s="1"/>
  <c r="B2505" i="7"/>
  <c r="D2505" i="7" s="1"/>
  <c r="B2501" i="7"/>
  <c r="D2501" i="7" s="1"/>
  <c r="B2408" i="7"/>
  <c r="D2408" i="7" s="1"/>
  <c r="B2320" i="7"/>
  <c r="D2320" i="7" s="1"/>
  <c r="B2418" i="7"/>
  <c r="D2418" i="7" s="1"/>
  <c r="B2358" i="7"/>
  <c r="D2358" i="7" s="1"/>
  <c r="B2247" i="7"/>
  <c r="D2247" i="7" s="1"/>
  <c r="B2294" i="7"/>
  <c r="D2294" i="7" s="1"/>
  <c r="B2432" i="7"/>
  <c r="D2432" i="7" s="1"/>
  <c r="B2178" i="7"/>
  <c r="D2178" i="7" s="1"/>
  <c r="B2378" i="7"/>
  <c r="D2378" i="7" s="1"/>
  <c r="B2472" i="7"/>
  <c r="D2472" i="7" s="1"/>
  <c r="B2301" i="7"/>
  <c r="D2301" i="7" s="1"/>
  <c r="B2309" i="7"/>
  <c r="D2309" i="7" s="1"/>
  <c r="B2316" i="7"/>
  <c r="D2316" i="7" s="1"/>
  <c r="B2246" i="7"/>
  <c r="D2246" i="7" s="1"/>
  <c r="B2394" i="7"/>
  <c r="D2394" i="7" s="1"/>
  <c r="B2272" i="7"/>
  <c r="D2272" i="7" s="1"/>
  <c r="B2422" i="7"/>
  <c r="D2422" i="7" s="1"/>
  <c r="B2368" i="7"/>
  <c r="D2368" i="7" s="1"/>
  <c r="B2192" i="7"/>
  <c r="D2192" i="7" s="1"/>
  <c r="B2410" i="7"/>
  <c r="D2410" i="7" s="1"/>
  <c r="B2433" i="7"/>
  <c r="D2433" i="7" s="1"/>
  <c r="B2242" i="7"/>
  <c r="D2242" i="7" s="1"/>
  <c r="B2409" i="7"/>
  <c r="D2409" i="7" s="1"/>
  <c r="B2181" i="7"/>
  <c r="D2181" i="7" s="1"/>
  <c r="B2226" i="7"/>
  <c r="D2226" i="7" s="1"/>
  <c r="B2284" i="7"/>
  <c r="D2284" i="7" s="1"/>
  <c r="B2208" i="7"/>
  <c r="D2208" i="7" s="1"/>
  <c r="B2262" i="7"/>
  <c r="D2262" i="7" s="1"/>
  <c r="B2184" i="7"/>
  <c r="D2184" i="7" s="1"/>
  <c r="B2311" i="7"/>
  <c r="D2311" i="7" s="1"/>
  <c r="B2152" i="7"/>
  <c r="D2152" i="7" s="1"/>
  <c r="B2207" i="7"/>
  <c r="D2207" i="7" s="1"/>
  <c r="B2153" i="7"/>
  <c r="D2153" i="7" s="1"/>
  <c r="B2318" i="7"/>
  <c r="D2318" i="7" s="1"/>
  <c r="B2274" i="7"/>
  <c r="D2274" i="7" s="1"/>
  <c r="B2354" i="7"/>
  <c r="D2354" i="7" s="1"/>
  <c r="B2201" i="7"/>
  <c r="D2201" i="7" s="1"/>
  <c r="B2233" i="7"/>
  <c r="D2233" i="7" s="1"/>
  <c r="B2474" i="7"/>
  <c r="D2474" i="7" s="1"/>
  <c r="B2185" i="7"/>
  <c r="D2185" i="7" s="1"/>
  <c r="B2164" i="7"/>
  <c r="D2164" i="7" s="1"/>
  <c r="B2196" i="7"/>
  <c r="D2196" i="7" s="1"/>
  <c r="B2155" i="7"/>
  <c r="D2155" i="7" s="1"/>
  <c r="B2286" i="7"/>
  <c r="D2286" i="7" s="1"/>
  <c r="B2163" i="7"/>
  <c r="D2163" i="7" s="1"/>
  <c r="B2458" i="7"/>
  <c r="D2458" i="7" s="1"/>
  <c r="B2167" i="7"/>
  <c r="D2167" i="7" s="1"/>
  <c r="B2337" i="7"/>
  <c r="D2337" i="7" s="1"/>
  <c r="B2200" i="7"/>
  <c r="D2200" i="7" s="1"/>
  <c r="B2388" i="7"/>
  <c r="D2388" i="7" s="1"/>
  <c r="B2195" i="7"/>
  <c r="D2195" i="7" s="1"/>
  <c r="B2366" i="7"/>
  <c r="D2366" i="7" s="1"/>
  <c r="B2482" i="7"/>
  <c r="D2482" i="7" s="1"/>
  <c r="B2381" i="7"/>
  <c r="D2381" i="7" s="1"/>
  <c r="B2335" i="7"/>
  <c r="D2335" i="7" s="1"/>
  <c r="B2456" i="7"/>
  <c r="D2456" i="7" s="1"/>
  <c r="B2382" i="7"/>
  <c r="D2382" i="7" s="1"/>
  <c r="B2251" i="7"/>
  <c r="D2251" i="7" s="1"/>
  <c r="B2401" i="7"/>
  <c r="D2401" i="7" s="1"/>
  <c r="B2281" i="7"/>
  <c r="D2281" i="7" s="1"/>
  <c r="B2223" i="7"/>
  <c r="D2223" i="7" s="1"/>
  <c r="B2210" i="7"/>
  <c r="D2210" i="7" s="1"/>
  <c r="B2278" i="7"/>
  <c r="D2278" i="7" s="1"/>
  <c r="B2193" i="7"/>
  <c r="D2193" i="7" s="1"/>
  <c r="B2275" i="7"/>
  <c r="D2275" i="7" s="1"/>
  <c r="B2315" i="7"/>
  <c r="D2315" i="7" s="1"/>
  <c r="B2253" i="7"/>
  <c r="D2253" i="7" s="1"/>
  <c r="B2490" i="7"/>
  <c r="D2490" i="7" s="1"/>
  <c r="B2234" i="7"/>
  <c r="D2234" i="7" s="1"/>
  <c r="B2430" i="7"/>
  <c r="D2430" i="7" s="1"/>
  <c r="B2161" i="7"/>
  <c r="D2161" i="7" s="1"/>
  <c r="B2471" i="7"/>
  <c r="D2471" i="7" s="1"/>
  <c r="B2290" i="7"/>
  <c r="D2290" i="7" s="1"/>
  <c r="B2369" i="7"/>
  <c r="D2369" i="7" s="1"/>
  <c r="B2435" i="7"/>
  <c r="D2435" i="7" s="1"/>
  <c r="B2352" i="7"/>
  <c r="D2352" i="7" s="1"/>
  <c r="B2344" i="7"/>
  <c r="D2344" i="7" s="1"/>
  <c r="B2431" i="7"/>
  <c r="D2431" i="7" s="1"/>
  <c r="B2346" i="7"/>
  <c r="D2346" i="7" s="1"/>
  <c r="B2341" i="7"/>
  <c r="D2341" i="7" s="1"/>
  <c r="B2293" i="7"/>
  <c r="D2293" i="7" s="1"/>
  <c r="B2364" i="7"/>
  <c r="D2364" i="7" s="1"/>
  <c r="B2205" i="7"/>
  <c r="D2205" i="7" s="1"/>
  <c r="B2419" i="7"/>
  <c r="D2419" i="7" s="1"/>
  <c r="B2407" i="7"/>
  <c r="D2407" i="7" s="1"/>
  <c r="B2434" i="7"/>
  <c r="D2434" i="7" s="1"/>
  <c r="B2240" i="7"/>
  <c r="D2240" i="7" s="1"/>
  <c r="B2199" i="7"/>
  <c r="D2199" i="7" s="1"/>
  <c r="B2304" i="7"/>
  <c r="D2304" i="7" s="1"/>
  <c r="B2392" i="7"/>
  <c r="D2392" i="7" s="1"/>
  <c r="B2385" i="7"/>
  <c r="D2385" i="7" s="1"/>
  <c r="B2271" i="7"/>
  <c r="D2271" i="7" s="1"/>
  <c r="B2232" i="7"/>
  <c r="D2232" i="7" s="1"/>
  <c r="B2225" i="7"/>
  <c r="D2225" i="7" s="1"/>
  <c r="B2241" i="7"/>
  <c r="D2241" i="7" s="1"/>
  <c r="B2289" i="7"/>
  <c r="D2289" i="7" s="1"/>
  <c r="B2261" i="7"/>
  <c r="D2261" i="7" s="1"/>
  <c r="B2465" i="7"/>
  <c r="D2465" i="7" s="1"/>
  <c r="B2469" i="7"/>
  <c r="D2469" i="7" s="1"/>
  <c r="B2389" i="7"/>
  <c r="D2389" i="7" s="1"/>
  <c r="B2464" i="7"/>
  <c r="D2464" i="7" s="1"/>
  <c r="B2475" i="7"/>
  <c r="D2475" i="7" s="1"/>
  <c r="B2444" i="7"/>
  <c r="D2444" i="7" s="1"/>
  <c r="B2202" i="7"/>
  <c r="D2202" i="7" s="1"/>
  <c r="B2258" i="7"/>
  <c r="D2258" i="7" s="1"/>
  <c r="B2334" i="7"/>
  <c r="D2334" i="7" s="1"/>
  <c r="B2250" i="7"/>
  <c r="D2250" i="7" s="1"/>
  <c r="B2454" i="7"/>
  <c r="D2454" i="7" s="1"/>
  <c r="B2477" i="7"/>
  <c r="D2477" i="7" s="1"/>
  <c r="B2255" i="7"/>
  <c r="D2255" i="7" s="1"/>
  <c r="B2517" i="7"/>
  <c r="D2517" i="7" s="1"/>
  <c r="B2270" i="7"/>
  <c r="D2270" i="7" s="1"/>
  <c r="B2300" i="7"/>
  <c r="D2300" i="7" s="1"/>
  <c r="B2374" i="7"/>
  <c r="D2374" i="7" s="1"/>
  <c r="B2414" i="7"/>
  <c r="D2414" i="7" s="1"/>
  <c r="B2413" i="7"/>
  <c r="D2413" i="7" s="1"/>
  <c r="B2166" i="7"/>
  <c r="D2166" i="7" s="1"/>
  <c r="B2446" i="7"/>
  <c r="D2446" i="7" s="1"/>
  <c r="B2322" i="7"/>
  <c r="D2322" i="7" s="1"/>
  <c r="B2340" i="7"/>
  <c r="D2340" i="7" s="1"/>
  <c r="B2508" i="7"/>
  <c r="D2508" i="7" s="1"/>
  <c r="B2268" i="7"/>
  <c r="D2268" i="7" s="1"/>
  <c r="B2215" i="7"/>
  <c r="D2215" i="7" s="1"/>
  <c r="B2417" i="7"/>
  <c r="D2417" i="7" s="1"/>
  <c r="B2347" i="7"/>
  <c r="D2347" i="7" s="1"/>
  <c r="B2254" i="7"/>
  <c r="D2254" i="7" s="1"/>
  <c r="B2203" i="7"/>
  <c r="D2203" i="7" s="1"/>
  <c r="B2448" i="7"/>
  <c r="D2448" i="7" s="1"/>
  <c r="B2190" i="7"/>
  <c r="D2190" i="7" s="1"/>
  <c r="B2463" i="7"/>
  <c r="D2463" i="7" s="1"/>
  <c r="B2256" i="7"/>
  <c r="D2256" i="7" s="1"/>
  <c r="B2338" i="7"/>
  <c r="D2338" i="7" s="1"/>
  <c r="B2259" i="7"/>
  <c r="D2259" i="7" s="1"/>
  <c r="B2365" i="7"/>
  <c r="D2365" i="7" s="1"/>
  <c r="B2345" i="7"/>
  <c r="D2345" i="7" s="1"/>
  <c r="B2230" i="7"/>
  <c r="D2230" i="7" s="1"/>
  <c r="B2206" i="7"/>
  <c r="D2206" i="7" s="1"/>
  <c r="B2151" i="7"/>
  <c r="D2151" i="7" s="1"/>
  <c r="B2280" i="7"/>
  <c r="D2280" i="7" s="1"/>
  <c r="B2305" i="7"/>
  <c r="D2305" i="7" s="1"/>
  <c r="B2329" i="7"/>
  <c r="D2329" i="7" s="1"/>
  <c r="B2445" i="7"/>
  <c r="D2445" i="7" s="1"/>
  <c r="B2429" i="7"/>
  <c r="D2429" i="7" s="1"/>
  <c r="B2277" i="7"/>
  <c r="D2277" i="7" s="1"/>
  <c r="B2279" i="7"/>
  <c r="D2279" i="7" s="1"/>
  <c r="B2390" i="7"/>
  <c r="D2390" i="7" s="1"/>
  <c r="B2496" i="7"/>
  <c r="D2496" i="7" s="1"/>
  <c r="B2443" i="7"/>
  <c r="D2443" i="7" s="1"/>
  <c r="B2321" i="7"/>
  <c r="D2321" i="7" s="1"/>
  <c r="B2480" i="7"/>
  <c r="D2480" i="7" s="1"/>
  <c r="B2169" i="7"/>
  <c r="D2169" i="7" s="1"/>
  <c r="B2314" i="7"/>
  <c r="D2314" i="7" s="1"/>
  <c r="B2380" i="7"/>
  <c r="D2380" i="7" s="1"/>
  <c r="B2370" i="7"/>
  <c r="D2370" i="7" s="1"/>
  <c r="B2485" i="7"/>
  <c r="D2485" i="7" s="1"/>
  <c r="B2249" i="7"/>
  <c r="D2249" i="7" s="1"/>
  <c r="B2182" i="7"/>
  <c r="D2182" i="7" s="1"/>
  <c r="B2263" i="7"/>
  <c r="D2263" i="7" s="1"/>
  <c r="B2360" i="7"/>
  <c r="D2360" i="7" s="1"/>
  <c r="B2492" i="7"/>
  <c r="D2492" i="7" s="1"/>
  <c r="B2236" i="7"/>
  <c r="D2236" i="7" s="1"/>
  <c r="B2411" i="7"/>
  <c r="D2411" i="7" s="1"/>
  <c r="B2235" i="7"/>
  <c r="D2235" i="7" s="1"/>
  <c r="B2257" i="7"/>
  <c r="D2257" i="7" s="1"/>
  <c r="B2494" i="7"/>
  <c r="D2494" i="7" s="1"/>
  <c r="B2467" i="7"/>
  <c r="D2467" i="7" s="1"/>
  <c r="B2333" i="7"/>
  <c r="D2333" i="7" s="1"/>
  <c r="B2222" i="7"/>
  <c r="D2222" i="7" s="1"/>
  <c r="B2460" i="7"/>
  <c r="D2460" i="7" s="1"/>
  <c r="B2297" i="7"/>
  <c r="D2297" i="7" s="1"/>
  <c r="B2349" i="7"/>
  <c r="D2349" i="7" s="1"/>
  <c r="B2237" i="7"/>
  <c r="D2237" i="7" s="1"/>
  <c r="B2513" i="7"/>
  <c r="D2513" i="7" s="1"/>
  <c r="B2353" i="7"/>
  <c r="D2353" i="7" s="1"/>
  <c r="B2243" i="7"/>
  <c r="D2243" i="7" s="1"/>
  <c r="B2204" i="7"/>
  <c r="D2204" i="7" s="1"/>
  <c r="B2308" i="7"/>
  <c r="D2308" i="7" s="1"/>
  <c r="B2324" i="7"/>
  <c r="D2324" i="7" s="1"/>
  <c r="B2273" i="7"/>
  <c r="D2273" i="7" s="1"/>
  <c r="B2303" i="7"/>
  <c r="D2303" i="7" s="1"/>
  <c r="B2391" i="7"/>
  <c r="D2391" i="7" s="1"/>
  <c r="B2180" i="7"/>
  <c r="D2180" i="7" s="1"/>
  <c r="B2442" i="7"/>
  <c r="D2442" i="7" s="1"/>
  <c r="B2159" i="7"/>
  <c r="D2159" i="7" s="1"/>
  <c r="B2516" i="7"/>
  <c r="D2516" i="7" s="1"/>
  <c r="B2212" i="7"/>
  <c r="D2212" i="7" s="1"/>
  <c r="B2461" i="7"/>
  <c r="D2461" i="7" s="1"/>
  <c r="B2503" i="7"/>
  <c r="D2503" i="7" s="1"/>
  <c r="B2362" i="7"/>
  <c r="D2362" i="7" s="1"/>
  <c r="B2510" i="7"/>
  <c r="D2510" i="7" s="1"/>
  <c r="B2298" i="7"/>
  <c r="D2298" i="7" s="1"/>
  <c r="B2441" i="7"/>
  <c r="D2441" i="7" s="1"/>
  <c r="B2376" i="7"/>
  <c r="D2376" i="7" s="1"/>
  <c r="B2367" i="7"/>
  <c r="D2367" i="7" s="1"/>
  <c r="B2221" i="7"/>
  <c r="D2221" i="7" s="1"/>
  <c r="B2396" i="7"/>
  <c r="D2396" i="7" s="1"/>
  <c r="B2500" i="7"/>
  <c r="D2500" i="7" s="1"/>
  <c r="B2363" i="7"/>
  <c r="D2363" i="7" s="1"/>
  <c r="B2330" i="7"/>
  <c r="D2330" i="7" s="1"/>
  <c r="B2402" i="7"/>
  <c r="D2402" i="7" s="1"/>
  <c r="B2323" i="7"/>
  <c r="D2323" i="7" s="1"/>
  <c r="B2319" i="7"/>
  <c r="D2319" i="7" s="1"/>
  <c r="B2415" i="7"/>
  <c r="D2415" i="7" s="1"/>
  <c r="B2447" i="7"/>
  <c r="D2447" i="7" s="1"/>
  <c r="B2387" i="7"/>
  <c r="D2387" i="7" s="1"/>
  <c r="B2310" i="7"/>
  <c r="D2310" i="7" s="1"/>
  <c r="B2357" i="7"/>
  <c r="D2357" i="7" s="1"/>
  <c r="B2511" i="7"/>
  <c r="D2511" i="7" s="1"/>
  <c r="B2287" i="7"/>
  <c r="D2287" i="7" s="1"/>
  <c r="B2507" i="7"/>
  <c r="D2507" i="7" s="1"/>
  <c r="B2439" i="7"/>
  <c r="D2439" i="7" s="1"/>
  <c r="B2282" i="7"/>
  <c r="D2282" i="7" s="1"/>
  <c r="B2332" i="7"/>
  <c r="D2332" i="7" s="1"/>
  <c r="B2252" i="7"/>
  <c r="D2252" i="7" s="1"/>
  <c r="B2428" i="7"/>
  <c r="D2428" i="7" s="1"/>
  <c r="B2150" i="7"/>
  <c r="D2150" i="7" s="1"/>
  <c r="B2165" i="7"/>
  <c r="D2165" i="7" s="1"/>
  <c r="B2438" i="7"/>
  <c r="D2438" i="7" s="1"/>
  <c r="B2292" i="7"/>
  <c r="D2292" i="7" s="1"/>
  <c r="B2455" i="7"/>
  <c r="D2455" i="7" s="1"/>
  <c r="B2154" i="7"/>
  <c r="D2154" i="7" s="1"/>
  <c r="B2420" i="7"/>
  <c r="D2420" i="7" s="1"/>
  <c r="B2487" i="7"/>
  <c r="D2487" i="7" s="1"/>
  <c r="B2473" i="7"/>
  <c r="D2473" i="7" s="1"/>
  <c r="B2468" i="7"/>
  <c r="D2468" i="7" s="1"/>
  <c r="B2424" i="7"/>
  <c r="D2424" i="7" s="1"/>
  <c r="B2188" i="7"/>
  <c r="D2188" i="7" s="1"/>
  <c r="B2172" i="7"/>
  <c r="D2172" i="7" s="1"/>
  <c r="B2377" i="7"/>
  <c r="D2377" i="7" s="1"/>
  <c r="B2497" i="7"/>
  <c r="D2497" i="7" s="1"/>
  <c r="B2425" i="7"/>
  <c r="D2425" i="7" s="1"/>
  <c r="B2351" i="7"/>
  <c r="D2351" i="7" s="1"/>
  <c r="B2198" i="7"/>
  <c r="D2198" i="7" s="1"/>
  <c r="B2328" i="7"/>
  <c r="D2328" i="7" s="1"/>
  <c r="B2484" i="7"/>
  <c r="D2484" i="7" s="1"/>
  <c r="B2291" i="7"/>
  <c r="D2291" i="7" s="1"/>
  <c r="B2466" i="7"/>
  <c r="D2466" i="7" s="1"/>
  <c r="B2476" i="7"/>
  <c r="D2476" i="7" s="1"/>
  <c r="B2399" i="7"/>
  <c r="D2399" i="7" s="1"/>
  <c r="B2171" i="7"/>
  <c r="D2171" i="7" s="1"/>
  <c r="B2406" i="7"/>
  <c r="D2406" i="7" s="1"/>
  <c r="B2440" i="7"/>
  <c r="D2440" i="7" s="1"/>
  <c r="B2197" i="7"/>
  <c r="D2197" i="7" s="1"/>
  <c r="B2515" i="7"/>
  <c r="D2515" i="7" s="1"/>
  <c r="B2481" i="7"/>
  <c r="D2481" i="7" s="1"/>
  <c r="B2295" i="7"/>
  <c r="D2295" i="7" s="1"/>
  <c r="E11" i="9" l="1"/>
  <c r="E31" i="9"/>
  <c r="E40" i="9"/>
  <c r="E36" i="9"/>
  <c r="E45" i="9"/>
  <c r="E28" i="9"/>
  <c r="E34" i="9"/>
  <c r="E30" i="9"/>
  <c r="E15" i="9"/>
  <c r="E24" i="9"/>
  <c r="E3" i="9"/>
  <c r="E39" i="9"/>
  <c r="E13" i="9"/>
  <c r="E18" i="9"/>
  <c r="E26" i="9"/>
  <c r="E22" i="9"/>
  <c r="E42" i="9"/>
  <c r="E43" i="9"/>
  <c r="E7" i="9"/>
  <c r="E37" i="9"/>
  <c r="E27" i="9"/>
  <c r="E9" i="9"/>
  <c r="E21" i="9"/>
  <c r="E8" i="9"/>
  <c r="D3" i="9"/>
  <c r="E41" i="9"/>
  <c r="E10" i="9"/>
  <c r="E4" i="9"/>
  <c r="E14" i="9"/>
  <c r="E32" i="9"/>
  <c r="E33" i="9"/>
  <c r="E35" i="9"/>
  <c r="E5" i="9"/>
  <c r="E12" i="9"/>
  <c r="E17" i="9"/>
  <c r="E44" i="9"/>
  <c r="E23" i="9"/>
  <c r="E29" i="9"/>
  <c r="E6" i="9"/>
  <c r="E16" i="9"/>
  <c r="E25" i="9"/>
  <c r="E38" i="9"/>
  <c r="E20" i="9"/>
  <c r="E19" i="9"/>
  <c r="D4" i="9"/>
  <c r="D5" i="9"/>
  <c r="D6" i="9"/>
  <c r="D7" i="9"/>
  <c r="D9" i="9"/>
  <c r="D8" i="9"/>
  <c r="D11" i="9"/>
  <c r="D10" i="9"/>
  <c r="D13" i="9"/>
  <c r="D12" i="9"/>
  <c r="D14" i="9"/>
  <c r="F44" i="9" l="1"/>
  <c r="B44" i="9"/>
  <c r="F17" i="9"/>
  <c r="B17" i="9"/>
  <c r="AX4" i="9"/>
  <c r="AN4" i="9"/>
  <c r="AL4" i="9" s="1"/>
  <c r="A4" i="9"/>
  <c r="F37" i="9"/>
  <c r="B37" i="9"/>
  <c r="F33" i="9"/>
  <c r="B33" i="9"/>
  <c r="F7" i="9"/>
  <c r="B7" i="9"/>
  <c r="F34" i="9"/>
  <c r="B34" i="9"/>
  <c r="F39" i="9"/>
  <c r="B39" i="9"/>
  <c r="F9" i="9"/>
  <c r="B9" i="9"/>
  <c r="AN14" i="9"/>
  <c r="AL14" i="9" s="1"/>
  <c r="AX14" i="9"/>
  <c r="A14" i="9"/>
  <c r="F32" i="9"/>
  <c r="B32" i="9"/>
  <c r="F43" i="9"/>
  <c r="B43" i="9"/>
  <c r="F28" i="9"/>
  <c r="B28" i="9"/>
  <c r="AX5" i="9"/>
  <c r="AN5" i="9"/>
  <c r="AL5" i="9" s="1"/>
  <c r="A5" i="9"/>
  <c r="F5" i="9"/>
  <c r="B5" i="9"/>
  <c r="F30" i="9"/>
  <c r="B30" i="9"/>
  <c r="F25" i="9"/>
  <c r="B25" i="9"/>
  <c r="F42" i="9"/>
  <c r="B42" i="9"/>
  <c r="F45" i="9"/>
  <c r="B45" i="9"/>
  <c r="AN7" i="9"/>
  <c r="AL7" i="9" s="1"/>
  <c r="AX7" i="9"/>
  <c r="A7" i="9"/>
  <c r="AX6" i="9"/>
  <c r="AN6" i="9"/>
  <c r="AL6" i="9" s="1"/>
  <c r="A6" i="9"/>
  <c r="F24" i="9"/>
  <c r="B24" i="9"/>
  <c r="F35" i="9"/>
  <c r="B35" i="9"/>
  <c r="AX13" i="9"/>
  <c r="AN13" i="9"/>
  <c r="AL13" i="9" s="1"/>
  <c r="A13" i="9"/>
  <c r="F22" i="9"/>
  <c r="B22" i="9"/>
  <c r="F36" i="9"/>
  <c r="B36" i="9"/>
  <c r="F8" i="9"/>
  <c r="B8" i="9"/>
  <c r="F12" i="9"/>
  <c r="B12" i="9"/>
  <c r="F27" i="9"/>
  <c r="B27" i="9"/>
  <c r="F20" i="9"/>
  <c r="B20" i="9"/>
  <c r="F14" i="9"/>
  <c r="B14" i="9"/>
  <c r="F4" i="9"/>
  <c r="B4" i="9"/>
  <c r="F10" i="9"/>
  <c r="B10" i="9"/>
  <c r="F26" i="9"/>
  <c r="B26" i="9"/>
  <c r="F40" i="9"/>
  <c r="B40" i="9"/>
  <c r="F21" i="9"/>
  <c r="B21" i="9"/>
  <c r="F15" i="9"/>
  <c r="B15" i="9"/>
  <c r="F38" i="9"/>
  <c r="B38" i="9"/>
  <c r="AX10" i="9"/>
  <c r="AN10" i="9"/>
  <c r="AL10" i="9" s="1"/>
  <c r="A10" i="9"/>
  <c r="F6" i="9"/>
  <c r="B6" i="9"/>
  <c r="AX8" i="9"/>
  <c r="AN8" i="9"/>
  <c r="AL8" i="9" s="1"/>
  <c r="A8" i="9"/>
  <c r="F29" i="9"/>
  <c r="B29" i="9"/>
  <c r="F41" i="9"/>
  <c r="B41" i="9"/>
  <c r="F18" i="9"/>
  <c r="B18" i="9"/>
  <c r="F31" i="9"/>
  <c r="B31" i="9"/>
  <c r="F3" i="9"/>
  <c r="B3" i="9"/>
  <c r="F19" i="9"/>
  <c r="B19" i="9"/>
  <c r="AX12" i="9"/>
  <c r="AN12" i="9"/>
  <c r="AL12" i="9" s="1"/>
  <c r="A12" i="9"/>
  <c r="F16" i="9"/>
  <c r="B16" i="9"/>
  <c r="AX11" i="9"/>
  <c r="AN11" i="9"/>
  <c r="AL11" i="9" s="1"/>
  <c r="A11" i="9"/>
  <c r="AX9" i="9"/>
  <c r="AN9" i="9"/>
  <c r="AL9" i="9" s="1"/>
  <c r="A9" i="9"/>
  <c r="F23" i="9"/>
  <c r="B23" i="9"/>
  <c r="AX3" i="9"/>
  <c r="AN3" i="9"/>
  <c r="AL3" i="9" s="1"/>
  <c r="A3" i="9"/>
  <c r="F13" i="9"/>
  <c r="B13" i="9"/>
  <c r="F11" i="9"/>
  <c r="B11" i="9"/>
  <c r="A1" i="9" l="1"/>
  <c r="B1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<sst xmlns="http://schemas.openxmlformats.org/spreadsheetml/2006/main" count="23966" uniqueCount="5219">
  <si>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</si>
  <si>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</si>
  <si>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</si>
  <si>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</si>
  <si>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</si>
  <si>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</si>
  <si>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</si>
  <si>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</si>
  <si>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</si>
  <si>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</si>
  <si>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</si>
  <si>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</si>
  <si>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</si>
  <si>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</si>
  <si>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</si>
  <si>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</si>
  <si>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</si>
  <si>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</si>
  <si>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</si>
  <si>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</si>
  <si>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</si>
  <si>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</si>
  <si>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</si>
  <si>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</si>
  <si>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</si>
  <si>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</si>
  <si>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</si>
  <si>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</si>
  <si>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</si>
  <si>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</si>
  <si>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</si>
  <si>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</si>
  <si>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</si>
  <si>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</si>
  <si>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</si>
  <si>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</si>
  <si>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</si>
  <si>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</si>
  <si>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</si>
  <si>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</si>
  <si>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</si>
  <si>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</si>
  <si>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</si>
  <si>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</si>
  <si>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</si>
  <si>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</si>
  <si>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</si>
  <si>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</si>
  <si>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</si>
  <si>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</si>
  <si>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</si>
  <si>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</si>
  <si>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</si>
  <si>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</si>
  <si>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</si>
  <si>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</si>
  <si>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</si>
  <si>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</si>
  <si>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</si>
  <si>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</si>
  <si>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</si>
  <si>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</si>
  <si>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</si>
  <si>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</si>
  <si>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</si>
  <si>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</si>
  <si>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</si>
  <si>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</si>
  <si>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</si>
  <si>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</si>
  <si>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</si>
  <si>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</si>
  <si>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</si>
  <si>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</si>
  <si>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</si>
  <si>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</si>
  <si>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</si>
  <si>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</si>
  <si>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</si>
  <si>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</si>
  <si>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</si>
  <si>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</si>
  <si>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</si>
  <si>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</si>
  <si>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</si>
  <si>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</si>
  <si>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</si>
  <si>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</si>
  <si>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</si>
  <si>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</si>
  <si>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</si>
  <si>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</si>
  <si>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</si>
  <si>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</si>
  <si>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</si>
  <si>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</si>
  <si>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</si>
  <si>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</si>
  <si>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</si>
  <si>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</si>
  <si>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</si>
  <si>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</si>
  <si>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</si>
  <si>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</si>
  <si>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</si>
  <si>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</si>
  <si>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</si>
  <si>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</si>
  <si>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</si>
  <si>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</si>
  <si>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</si>
  <si>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</si>
  <si>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</si>
  <si>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</si>
  <si>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</si>
  <si>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</si>
  <si>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</si>
  <si>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</si>
  <si>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</si>
  <si>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</si>
  <si>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</si>
  <si>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</si>
  <si>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</si>
  <si>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</si>
  <si>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</si>
  <si>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</si>
  <si>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</si>
  <si>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</si>
  <si>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</si>
  <si>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</si>
  <si>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</si>
  <si>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</si>
  <si>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</si>
  <si>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</si>
  <si>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</si>
  <si>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</si>
  <si>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</si>
  <si>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</si>
  <si>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</si>
  <si>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</si>
  <si>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</si>
  <si>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</si>
  <si>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</si>
  <si>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</si>
  <si>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</si>
  <si>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</si>
  <si>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</si>
  <si>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</si>
  <si>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</si>
  <si>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</si>
  <si>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</si>
  <si>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</si>
  <si>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</si>
  <si>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</si>
  <si>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</si>
  <si>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</si>
  <si>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</si>
  <si>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</si>
  <si>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</si>
  <si>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</si>
  <si>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</si>
  <si>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</si>
  <si>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</si>
  <si>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</si>
  <si>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</si>
  <si>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</si>
  <si>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</si>
  <si>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</si>
  <si>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</si>
  <si>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</si>
  <si>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</si>
  <si>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</si>
  <si>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</si>
  <si>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</si>
  <si>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</si>
  <si>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</si>
  <si>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</si>
  <si>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</si>
  <si>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</si>
  <si>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</si>
  <si>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</si>
  <si>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</si>
  <si>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</si>
  <si>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</si>
  <si>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</si>
  <si>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</si>
  <si>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</si>
  <si>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</si>
  <si>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</si>
  <si>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</si>
  <si>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</si>
  <si>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</si>
  <si>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</si>
  <si>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</si>
  <si>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</si>
  <si>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</si>
  <si>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</si>
  <si>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</si>
  <si>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</si>
  <si>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</si>
  <si>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</si>
  <si>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</si>
  <si>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</si>
  <si>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</si>
  <si>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</si>
  <si>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</si>
  <si>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</si>
  <si>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</si>
  <si>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</si>
  <si>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</si>
  <si>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</si>
  <si>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</si>
  <si>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</si>
  <si>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</si>
  <si>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</si>
  <si>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</si>
  <si>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</si>
  <si>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</si>
  <si>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</si>
  <si>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</si>
  <si>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</si>
  <si>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</si>
  <si>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</si>
  <si>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</si>
  <si>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</si>
  <si>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</si>
  <si>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</si>
  <si>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</si>
  <si>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</si>
  <si>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</si>
  <si>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</si>
  <si>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</si>
  <si>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</si>
  <si>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</si>
  <si>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</si>
  <si>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</si>
  <si>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</si>
  <si>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</si>
  <si>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</si>
  <si>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</si>
  <si>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</si>
  <si>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</si>
  <si>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</si>
  <si>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</si>
  <si>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</si>
  <si>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</si>
  <si>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</si>
  <si>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</si>
  <si>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</si>
  <si>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</si>
  <si>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</si>
  <si>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</si>
  <si>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</si>
  <si>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</si>
  <si>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</si>
  <si>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</si>
  <si>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</si>
  <si>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</si>
  <si>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</si>
  <si>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</si>
  <si>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</si>
  <si>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</si>
  <si>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</si>
  <si>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</si>
  <si>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</si>
  <si>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</si>
  <si>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</si>
  <si>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</si>
  <si>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</si>
  <si>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</si>
  <si>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</si>
  <si>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</si>
  <si>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</si>
  <si>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</si>
  <si>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</si>
  <si>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</si>
  <si>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</si>
  <si>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</si>
  <si>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</si>
  <si>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</si>
  <si>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</si>
  <si>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</si>
  <si>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</si>
  <si>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</si>
  <si>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</si>
  <si>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</si>
  <si>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</si>
  <si>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</si>
  <si>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</si>
  <si>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</si>
  <si>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</si>
  <si>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</si>
  <si>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</si>
  <si>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</si>
  <si>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</si>
  <si>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</si>
  <si>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</si>
  <si>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</si>
  <si>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</si>
  <si>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</si>
  <si>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</si>
  <si>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</si>
  <si>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</si>
  <si>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</si>
  <si>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</si>
  <si>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</si>
  <si>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</si>
  <si>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</si>
  <si>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</si>
  <si>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</si>
  <si>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</si>
  <si>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</si>
  <si>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</si>
  <si>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</si>
  <si>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</si>
  <si>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</si>
  <si>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</si>
  <si>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</si>
  <si>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</si>
  <si>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</si>
  <si>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</si>
  <si>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</si>
  <si>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</si>
  <si>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</si>
  <si>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</si>
  <si>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</si>
  <si>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</si>
  <si>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</si>
  <si>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</si>
  <si>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</si>
  <si>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</si>
  <si>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</si>
  <si>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</si>
  <si>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</si>
  <si>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</si>
  <si>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</si>
  <si>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</si>
  <si>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</si>
  <si>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</si>
  <si>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</si>
  <si>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</si>
  <si>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</si>
  <si>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</si>
  <si>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</si>
  <si>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</si>
  <si>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</si>
  <si>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</si>
  <si>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</si>
  <si>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</si>
  <si>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</si>
  <si>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</si>
  <si>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</si>
  <si>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</si>
  <si>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</si>
  <si>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</si>
  <si>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</si>
  <si>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</si>
  <si>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</si>
  <si>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</si>
  <si>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</si>
  <si>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</si>
  <si>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</si>
  <si>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</si>
  <si>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</si>
  <si>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</si>
  <si>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</si>
  <si>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</si>
  <si>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</si>
  <si>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</si>
  <si>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</si>
  <si>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</si>
  <si>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</si>
  <si>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</si>
  <si>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</si>
  <si>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</si>
  <si>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</si>
  <si>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</si>
  <si>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</si>
  <si>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</si>
  <si>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</si>
  <si>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</si>
  <si>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"A"</t>
  </si>
  <si>
    <t>"B"</t>
  </si>
  <si>
    <t>"C"</t>
  </si>
  <si>
    <t>"D"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</si>
  <si>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</si>
  <si>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</si>
  <si>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</si>
  <si>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</si>
  <si>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</si>
  <si>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</si>
  <si>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</si>
  <si>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</si>
  <si>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</si>
  <si>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</si>
  <si>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</si>
  <si>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</si>
  <si>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</si>
  <si>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</si>
  <si>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</si>
  <si>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</si>
  <si>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</si>
  <si>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</si>
  <si>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</si>
  <si>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</si>
  <si>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</si>
  <si>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</si>
  <si>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</si>
  <si>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</si>
  <si>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</si>
  <si>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</si>
  <si>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</si>
  <si>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</si>
  <si>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</si>
  <si>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</si>
  <si>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</si>
  <si>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</si>
  <si>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</si>
  <si>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</si>
  <si>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</si>
  <si>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</si>
  <si>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</si>
  <si>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</si>
  <si>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</si>
  <si>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</si>
  <si>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</si>
  <si>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</si>
  <si>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</si>
  <si>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</si>
  <si>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</si>
  <si>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</si>
  <si>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</si>
  <si>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</si>
  <si>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</si>
  <si>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</si>
  <si>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</si>
  <si>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</si>
  <si>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</si>
  <si>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</si>
  <si>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</si>
  <si>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</si>
  <si>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</si>
  <si>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</si>
  <si>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</si>
  <si>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</si>
  <si>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</si>
  <si>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</si>
  <si>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</si>
  <si>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</si>
  <si>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</si>
  <si>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</si>
  <si>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</si>
  <si>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</si>
  <si>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</si>
  <si>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</si>
  <si>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</si>
  <si>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</si>
  <si>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</si>
  <si>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</si>
  <si>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</si>
  <si>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</si>
  <si>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</si>
  <si>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</si>
  <si>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</si>
  <si>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</si>
  <si>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</si>
  <si>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</si>
  <si>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</si>
  <si>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</si>
  <si>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</si>
  <si>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</si>
  <si>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</si>
  <si>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</si>
  <si>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</si>
  <si>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</si>
  <si>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</si>
  <si>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</si>
  <si>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</si>
  <si>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</si>
  <si>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</si>
  <si>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</si>
  <si>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</si>
  <si>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</si>
  <si>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</si>
  <si>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</si>
  <si>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</si>
  <si>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</si>
  <si>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</si>
  <si>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</si>
  <si>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</si>
  <si>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</si>
  <si>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</si>
  <si>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</si>
  <si>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</si>
  <si>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</si>
  <si>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</si>
  <si>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</si>
  <si>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</si>
  <si>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</si>
  <si>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</si>
  <si>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</si>
  <si>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</si>
  <si>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</si>
  <si>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</si>
  <si>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</si>
  <si>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</si>
  <si>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</si>
  <si>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</si>
  <si>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</si>
  <si>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</si>
  <si>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</si>
  <si>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</si>
  <si>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</si>
  <si>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</si>
  <si>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</si>
  <si>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</si>
  <si>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</si>
  <si>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</si>
  <si>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</si>
  <si>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</si>
  <si>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</si>
  <si>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</si>
  <si>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</si>
  <si>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</si>
  <si>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</si>
  <si>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</si>
  <si>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</si>
  <si>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</si>
  <si>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</si>
  <si>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</si>
  <si>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</si>
  <si>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</si>
  <si>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</si>
  <si>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</si>
  <si>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</si>
  <si>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</si>
  <si>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</si>
  <si>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</si>
  <si>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</si>
  <si>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</si>
  <si>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</si>
  <si>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</si>
  <si>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</si>
  <si>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</si>
  <si>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</si>
  <si>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</si>
  <si>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</si>
  <si>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</si>
  <si>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</si>
  <si>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</si>
  <si>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</si>
  <si>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</si>
  <si>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</si>
  <si>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</si>
  <si>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</si>
  <si>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</si>
  <si>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</si>
  <si>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</si>
  <si>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</si>
  <si>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</si>
  <si>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</si>
  <si>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</si>
  <si>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</si>
  <si>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</si>
  <si>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</si>
  <si>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</si>
  <si>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</si>
  <si>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</si>
  <si>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</si>
  <si>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</si>
  <si>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</si>
  <si>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</si>
  <si>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</si>
  <si>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</si>
  <si>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</si>
  <si>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</si>
  <si>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</si>
  <si>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</si>
  <si>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</si>
  <si>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</si>
  <si>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</si>
  <si>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</si>
  <si>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</si>
  <si>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</si>
  <si>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</si>
  <si>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</si>
  <si>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</si>
  <si>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</si>
  <si>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</si>
  <si>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</si>
  <si>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</si>
  <si>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</si>
  <si>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</si>
  <si>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</si>
  <si>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</si>
  <si>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</si>
  <si>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</si>
  <si>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</si>
  <si>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</si>
  <si>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</si>
  <si>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</si>
  <si>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</si>
  <si>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</si>
  <si>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</si>
  <si>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</si>
  <si>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</si>
  <si>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</si>
  <si>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</si>
  <si>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</si>
  <si>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</si>
  <si>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</si>
  <si>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</si>
  <si>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</si>
  <si>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</si>
  <si>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</si>
  <si>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</si>
  <si>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</si>
  <si>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</si>
  <si>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</si>
  <si>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</si>
  <si>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</si>
  <si>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</si>
  <si>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</si>
  <si>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</si>
  <si>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</si>
  <si>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</si>
  <si>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</si>
  <si>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</si>
  <si>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</si>
  <si>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</si>
  <si>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</si>
  <si>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</si>
  <si>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</si>
  <si>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</si>
  <si>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</si>
  <si>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</si>
  <si>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</si>
  <si>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</si>
  <si>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</si>
  <si>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</si>
  <si>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</si>
  <si>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</si>
  <si>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</si>
  <si>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</si>
  <si>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</si>
  <si>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</si>
  <si>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</si>
  <si>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</si>
  <si>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</si>
  <si>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</si>
  <si>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</si>
  <si>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</si>
  <si>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</si>
  <si>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</si>
  <si>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</si>
  <si>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</si>
  <si>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</si>
  <si>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</si>
  <si>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</si>
  <si>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</si>
  <si>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</si>
  <si>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</si>
  <si>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</si>
  <si>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</si>
  <si>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</si>
  <si>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</si>
  <si>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</si>
  <si>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</si>
  <si>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</si>
  <si>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</si>
  <si>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</si>
  <si>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</si>
  <si>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</si>
  <si>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</si>
  <si>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</si>
  <si>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</si>
  <si>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</si>
  <si>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</si>
  <si>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</si>
  <si>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</si>
  <si>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</si>
  <si>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</si>
  <si>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</si>
  <si>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</si>
  <si>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</si>
  <si>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</si>
  <si>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</si>
  <si>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</si>
  <si>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</si>
  <si>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</si>
  <si>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</si>
  <si>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</si>
  <si>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</si>
  <si>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</si>
  <si>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</si>
  <si>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</si>
  <si>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</si>
  <si>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</si>
  <si>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</si>
  <si>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</si>
  <si>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</si>
  <si>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</si>
  <si>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</si>
  <si>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</si>
  <si>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</si>
  <si>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</si>
  <si>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</si>
  <si>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</si>
  <si>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</si>
  <si>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</si>
  <si>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</si>
  <si>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</si>
  <si>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</si>
  <si>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</si>
  <si>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</si>
  <si>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</si>
  <si>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</si>
  <si>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</si>
  <si>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</si>
  <si>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</si>
  <si>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</si>
  <si>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</si>
  <si>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</si>
  <si>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</si>
  <si>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</si>
  <si>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</si>
  <si>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</si>
  <si>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</si>
  <si>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</si>
  <si>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</si>
  <si>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</si>
  <si>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</si>
  <si>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</si>
  <si>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</si>
  <si>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</si>
  <si>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</si>
  <si>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</si>
  <si>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</si>
  <si>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</si>
  <si>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</si>
  <si>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</si>
  <si>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</si>
  <si>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</si>
  <si>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</si>
  <si>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</si>
  <si>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</si>
  <si>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</si>
  <si>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</si>
  <si>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</si>
  <si>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</si>
  <si>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</si>
  <si>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</si>
  <si>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</si>
  <si>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</si>
  <si>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</si>
  <si>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</si>
  <si>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</si>
  <si>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</si>
  <si>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</si>
  <si>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</si>
  <si>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</si>
  <si>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</si>
  <si>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</si>
  <si>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</si>
  <si>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</si>
  <si>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</si>
  <si>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</si>
  <si>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</si>
  <si>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</si>
  <si>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</si>
  <si>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</si>
  <si>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</si>
  <si>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</si>
  <si>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</si>
  <si>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</si>
  <si>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</si>
  <si>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</si>
  <si>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</si>
  <si>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</si>
  <si>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</si>
  <si>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</si>
  <si>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</si>
  <si>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</si>
  <si>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</si>
  <si>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</si>
  <si>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</si>
  <si>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</si>
  <si>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</si>
  <si>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</si>
  <si>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</si>
  <si>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</si>
  <si>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</si>
  <si>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</si>
  <si>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</si>
  <si>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</si>
  <si>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</si>
  <si>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</si>
  <si>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</si>
  <si>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</si>
  <si>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</si>
  <si>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</si>
  <si>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</si>
  <si>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</si>
  <si>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</si>
  <si>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</si>
  <si>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</si>
  <si>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</si>
  <si>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</si>
  <si>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</si>
  <si>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</si>
  <si>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</si>
  <si>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</si>
  <si>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</si>
  <si>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</si>
  <si>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</si>
  <si>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</si>
  <si>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</si>
  <si>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</si>
  <si>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</si>
  <si>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</si>
  <si>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</si>
  <si>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</si>
  <si>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</si>
  <si>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</si>
  <si>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</si>
  <si>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</si>
  <si>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</si>
  <si>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</si>
  <si>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</si>
  <si>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</si>
  <si>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</si>
  <si>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</si>
  <si>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</si>
  <si>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</si>
  <si>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</si>
  <si>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</si>
  <si>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</si>
  <si>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</si>
  <si>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</si>
  <si>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</si>
  <si>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</si>
  <si>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</si>
  <si>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</si>
  <si>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</si>
  <si>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</si>
  <si>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</si>
  <si>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</si>
  <si>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</si>
  <si>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</si>
  <si>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</si>
  <si>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</si>
  <si>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</si>
  <si>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</si>
  <si>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</si>
  <si>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</si>
  <si>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</si>
  <si>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</si>
  <si>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</si>
  <si>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</si>
  <si>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</si>
  <si>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</si>
  <si>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</si>
  <si>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</si>
  <si>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</si>
  <si>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</si>
  <si>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</si>
  <si>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</si>
  <si>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</si>
  <si>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</si>
  <si>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</si>
  <si>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</si>
  <si>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</si>
  <si>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</si>
  <si>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</si>
  <si>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</si>
  <si>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</si>
  <si>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</si>
  <si>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</si>
  <si>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</si>
  <si>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</si>
  <si>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</si>
  <si>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</si>
  <si>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</si>
  <si>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</si>
  <si>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</si>
  <si>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</si>
  <si>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</si>
  <si>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</si>
  <si>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</si>
  <si>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</si>
  <si>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</si>
  <si>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</si>
  <si>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</si>
  <si>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</si>
  <si>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</si>
  <si>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</si>
  <si>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</si>
  <si>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</si>
  <si>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</si>
  <si>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</si>
  <si>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</si>
  <si>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</si>
  <si>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</si>
  <si>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</si>
  <si>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</si>
  <si>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</si>
  <si>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</si>
  <si>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</si>
  <si>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</si>
  <si>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</si>
  <si>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</si>
  <si>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</si>
  <si>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</si>
  <si>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</si>
  <si>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</si>
  <si>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</si>
  <si>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</si>
  <si>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</si>
  <si>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</si>
  <si>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</si>
  <si>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</si>
  <si>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</si>
  <si>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</si>
  <si>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</si>
  <si>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</si>
  <si>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</si>
  <si>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</si>
  <si>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</si>
  <si>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</si>
  <si>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</si>
  <si>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</si>
  <si>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</si>
  <si>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</si>
  <si>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</si>
  <si>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</si>
  <si>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</si>
  <si>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</si>
  <si>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</si>
  <si>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</si>
  <si>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</si>
  <si>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</si>
  <si>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</si>
  <si>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</si>
  <si>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</si>
  <si>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</si>
  <si>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</si>
  <si>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</si>
  <si>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</si>
  <si>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</si>
  <si>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</si>
  <si>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</si>
  <si>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</si>
  <si>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</si>
  <si>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</si>
  <si>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</si>
  <si>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</si>
  <si>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</si>
  <si>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</si>
  <si>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</si>
  <si>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</si>
  <si>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</si>
  <si>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</si>
  <si>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</si>
  <si>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</si>
  <si>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</si>
  <si>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</si>
  <si>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</si>
  <si>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</si>
  <si>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</si>
  <si>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</si>
  <si>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</si>
  <si>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</si>
  <si>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</si>
  <si>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</si>
  <si>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</si>
  <si>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</si>
  <si>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</si>
  <si>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</si>
  <si>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</si>
  <si>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</si>
  <si>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</si>
  <si>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</si>
  <si>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</si>
  <si>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</si>
  <si>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</si>
  <si>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</si>
  <si>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</si>
  <si>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</si>
  <si>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</si>
  <si>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</si>
  <si>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</si>
  <si>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</si>
  <si>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</si>
  <si>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</si>
  <si>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</si>
  <si>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</si>
  <si>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</si>
  <si>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</si>
  <si>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</si>
  <si>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</si>
  <si>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</si>
  <si>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</si>
  <si>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</si>
  <si>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</si>
  <si>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</si>
  <si>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</si>
  <si>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</si>
  <si>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</si>
  <si>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</si>
  <si>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</si>
  <si>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</si>
  <si>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</si>
  <si>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</si>
  <si>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</si>
  <si>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</si>
  <si>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</si>
  <si>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</si>
  <si>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</si>
  <si>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</si>
  <si>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</si>
  <si>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</si>
  <si>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</si>
  <si>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</si>
  <si>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</si>
  <si>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</si>
  <si>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</si>
  <si>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</si>
  <si>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</si>
  <si>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</si>
  <si>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</si>
  <si>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</si>
  <si>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</si>
  <si>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</si>
  <si>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</si>
  <si>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</si>
  <si>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</si>
  <si>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</si>
  <si>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</si>
  <si>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</si>
  <si>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</si>
  <si>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</si>
  <si>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</si>
  <si>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</si>
  <si>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</si>
  <si>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</si>
  <si>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</si>
  <si>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</si>
  <si>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</si>
  <si>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</si>
  <si>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</si>
  <si>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</si>
  <si>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</si>
  <si>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</si>
  <si>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</si>
  <si>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</si>
  <si>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</si>
  <si>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</si>
  <si>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</si>
  <si>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</si>
  <si>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</si>
  <si>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</si>
  <si>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</si>
  <si>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</si>
  <si>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</si>
  <si>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</si>
  <si>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</si>
  <si>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</si>
  <si>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</si>
  <si>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</si>
  <si>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</si>
  <si>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</si>
  <si>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</si>
  <si>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</si>
  <si>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</si>
  <si>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</si>
  <si>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</si>
  <si>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</si>
  <si>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</si>
  <si>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</si>
  <si>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</si>
  <si>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</si>
  <si>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</si>
  <si>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</si>
  <si>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</si>
  <si>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</si>
  <si>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</si>
  <si>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</si>
  <si>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</si>
  <si>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</si>
  <si>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</si>
  <si>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</si>
  <si>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</si>
  <si>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</si>
  <si>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</si>
  <si>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</si>
  <si>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</si>
  <si>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</si>
  <si>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</si>
  <si>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</si>
  <si>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</si>
  <si>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</si>
  <si>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</si>
  <si>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</si>
  <si>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</si>
  <si>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</si>
  <si>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</si>
  <si>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</si>
  <si>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</si>
  <si>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</si>
  <si>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</si>
  <si>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</si>
  <si>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</si>
  <si>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</si>
  <si>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</si>
  <si>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</si>
  <si>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</si>
  <si>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</si>
  <si>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</si>
  <si>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</si>
  <si>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</si>
  <si>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</si>
  <si>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</si>
  <si>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</si>
  <si>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</si>
  <si>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</si>
  <si>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</si>
  <si>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</si>
  <si>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</si>
  <si>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</si>
  <si>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</si>
  <si>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</si>
  <si>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</si>
  <si>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</si>
  <si>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</si>
  <si>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</si>
  <si>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</si>
  <si>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</si>
  <si>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</si>
  <si>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</si>
  <si>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</si>
  <si>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</si>
  <si>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</si>
  <si>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</si>
  <si>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</si>
  <si>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</si>
  <si>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</si>
  <si>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JC_SH_3T</t>
  </si>
  <si>
    <t>"SH.3T"</t>
  </si>
  <si>
    <t>//JM USER</t>
  </si>
  <si>
    <t>256+0</t>
  </si>
  <si>
    <t>256+1</t>
  </si>
  <si>
    <t>256+2</t>
  </si>
  <si>
    <t>256+3</t>
  </si>
  <si>
    <t>256+4</t>
  </si>
  <si>
    <t>256+5</t>
  </si>
  <si>
    <t>256+6</t>
  </si>
  <si>
    <t>256+7</t>
  </si>
  <si>
    <t>256+8</t>
  </si>
  <si>
    <t>256+9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</si>
  <si>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</si>
  <si>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</si>
  <si>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</si>
  <si>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</si>
  <si>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</si>
  <si>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</si>
  <si>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</si>
  <si>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</si>
  <si>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</si>
  <si>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</si>
  <si>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</si>
  <si>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</si>
  <si>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</si>
  <si>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</si>
  <si>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</si>
  <si>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</si>
  <si>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</si>
  <si>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</si>
  <si>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</si>
  <si>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</si>
  <si>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</si>
  <si>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</si>
  <si>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</si>
  <si>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</si>
  <si>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"a" STD_ELLIPSIS "z"</t>
  </si>
  <si>
    <t>//JM GRAPH</t>
  </si>
  <si>
    <t>"Xmin"</t>
  </si>
  <si>
    <t>"Xmax"</t>
  </si>
  <si>
    <t>"Ymin"</t>
  </si>
  <si>
    <t>"Ymax"</t>
  </si>
  <si>
    <t>"TICK DX"</t>
  </si>
  <si>
    <t>"TICK DY"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</si>
  <si>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</si>
  <si>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</si>
  <si>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</si>
  <si>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</si>
  <si>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</si>
  <si>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</si>
  <si>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</si>
  <si>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</si>
  <si>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</si>
  <si>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</si>
  <si>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</si>
  <si>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</si>
  <si>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</si>
  <si>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</si>
  <si>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</si>
  <si>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</si>
  <si>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</si>
  <si>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</si>
  <si>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</si>
  <si>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</si>
  <si>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</si>
  <si>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</si>
  <si>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</si>
  <si>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</si>
  <si>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</si>
  <si>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</si>
  <si>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</si>
  <si>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</si>
  <si>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</si>
  <si>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</si>
  <si>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</si>
  <si>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</si>
  <si>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</si>
  <si>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</si>
  <si>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</si>
  <si>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</si>
  <si>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</si>
  <si>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</si>
  <si>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</si>
  <si>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</si>
  <si>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</si>
  <si>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</si>
  <si>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</si>
  <si>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</si>
  <si>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</si>
  <si>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</si>
  <si>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</si>
  <si>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</si>
  <si>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</si>
  <si>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</si>
  <si>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</si>
  <si>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</si>
  <si>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</si>
  <si>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</si>
  <si>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</si>
  <si>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</si>
  <si>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</si>
  <si>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</si>
  <si>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</si>
  <si>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</si>
  <si>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</si>
  <si>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</si>
  <si>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</si>
  <si>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</si>
  <si>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</si>
  <si>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</si>
  <si>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</si>
  <si>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</si>
  <si>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</si>
  <si>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</si>
  <si>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</si>
  <si>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</si>
  <si>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</si>
  <si>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</si>
  <si>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</si>
  <si>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</si>
  <si>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</si>
  <si>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</si>
  <si>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</si>
  <si>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</si>
  <si>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</si>
  <si>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</si>
  <si>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</si>
  <si>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</si>
  <si>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</si>
  <si>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</si>
  <si>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</si>
  <si>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</si>
  <si>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</si>
  <si>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</si>
  <si>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</si>
  <si>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</si>
  <si>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</si>
  <si>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</si>
  <si>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</si>
  <si>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</si>
  <si>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</si>
  <si>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</si>
  <si>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</si>
  <si>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</si>
  <si>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</si>
  <si>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</si>
  <si>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</si>
  <si>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</si>
  <si>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</si>
  <si>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</si>
  <si>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</si>
  <si>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</si>
  <si>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</si>
  <si>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</si>
  <si>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</si>
  <si>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</si>
  <si>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</si>
  <si>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</si>
  <si>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</si>
  <si>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</si>
  <si>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</si>
  <si>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</si>
  <si>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</si>
  <si>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</si>
  <si>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</si>
  <si>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</si>
  <si>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</si>
  <si>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</si>
  <si>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</si>
  <si>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</si>
  <si>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</si>
  <si>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</si>
  <si>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</si>
  <si>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</si>
  <si>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</si>
  <si>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</si>
  <si>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</si>
  <si>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</si>
  <si>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</si>
  <si>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</si>
  <si>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</si>
  <si>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</si>
  <si>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</si>
  <si>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</si>
  <si>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</si>
  <si>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</si>
  <si>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</si>
  <si>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</si>
  <si>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</si>
  <si>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</si>
  <si>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</si>
  <si>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</si>
  <si>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</si>
  <si>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</si>
  <si>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</si>
  <si>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</si>
  <si>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</si>
  <si>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</si>
  <si>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</si>
  <si>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</si>
  <si>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</si>
  <si>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</si>
  <si>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</si>
  <si>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</si>
  <si>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</si>
  <si>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</si>
  <si>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</si>
  <si>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</si>
  <si>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</si>
  <si>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</si>
  <si>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</si>
  <si>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</si>
  <si>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</si>
  <si>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</si>
  <si>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</si>
  <si>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</si>
  <si>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</si>
  <si>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</si>
  <si>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</si>
  <si>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</si>
  <si>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</si>
  <si>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</si>
  <si>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</si>
  <si>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</si>
  <si>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</si>
  <si>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</si>
  <si>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</si>
  <si>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</si>
  <si>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</si>
  <si>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</si>
  <si>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</si>
  <si>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</si>
  <si>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</si>
  <si>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</si>
  <si>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</si>
  <si>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</si>
  <si>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</si>
  <si>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</si>
  <si>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</si>
  <si>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</si>
  <si>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</si>
  <si>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</si>
  <si>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</si>
  <si>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</si>
  <si>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</si>
  <si>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</si>
  <si>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</si>
  <si>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</si>
  <si>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</si>
  <si>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</si>
  <si>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</si>
  <si>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</si>
  <si>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</si>
  <si>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</si>
  <si>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</si>
  <si>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</si>
  <si>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</si>
  <si>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</si>
  <si>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</si>
  <si>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</si>
  <si>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</si>
  <si>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</si>
  <si>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</si>
  <si>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</si>
  <si>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</si>
  <si>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</si>
  <si>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</si>
  <si>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</si>
  <si>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</si>
  <si>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</si>
  <si>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</si>
  <si>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</si>
  <si>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</si>
  <si>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</si>
  <si>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</si>
  <si>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</si>
  <si>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</si>
  <si>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</si>
  <si>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</si>
  <si>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</si>
  <si>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</si>
  <si>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</si>
  <si>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</si>
  <si>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</si>
  <si>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</si>
  <si>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</si>
  <si>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</si>
  <si>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</si>
  <si>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</si>
  <si>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</si>
  <si>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</si>
  <si>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</si>
  <si>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</si>
  <si>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</si>
  <si>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</si>
  <si>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</si>
  <si>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</si>
  <si>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</si>
  <si>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</si>
  <si>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</si>
  <si>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</si>
  <si>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</si>
  <si>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</si>
  <si>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</si>
  <si>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</si>
  <si>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</si>
  <si>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</si>
  <si>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</si>
  <si>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</si>
  <si>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</si>
  <si>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</si>
  <si>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</si>
  <si>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</si>
  <si>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</si>
  <si>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</si>
  <si>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</si>
  <si>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</si>
  <si>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</si>
  <si>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</si>
  <si>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</si>
  <si>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</si>
  <si>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</si>
  <si>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</si>
  <si>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</si>
  <si>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</si>
  <si>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</si>
  <si>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</si>
  <si>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</si>
  <si>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</si>
  <si>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</si>
  <si>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</si>
  <si>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</si>
  <si>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</si>
  <si>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</si>
  <si>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</si>
  <si>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</si>
  <si>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</si>
  <si>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</si>
  <si>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</si>
  <si>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</si>
  <si>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</si>
  <si>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</si>
  <si>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</si>
  <si>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</si>
  <si>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</si>
  <si>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</si>
  <si>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</si>
  <si>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</si>
  <si>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</si>
  <si>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</si>
  <si>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</si>
  <si>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</si>
  <si>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</si>
  <si>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</si>
  <si>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</si>
  <si>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</si>
  <si>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</si>
  <si>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</si>
  <si>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</si>
  <si>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</si>
  <si>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</si>
  <si>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</si>
  <si>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</si>
  <si>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</si>
  <si>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</si>
  <si>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</si>
  <si>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</si>
  <si>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</si>
  <si>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</si>
  <si>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</si>
  <si>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</si>
  <si>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</si>
  <si>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</si>
  <si>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</si>
  <si>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</si>
  <si>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</si>
  <si>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</si>
  <si>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</si>
  <si>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</si>
  <si>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</si>
  <si>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</si>
  <si>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</si>
  <si>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</si>
  <si>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</si>
  <si>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</si>
  <si>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</si>
  <si>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</si>
  <si>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</si>
  <si>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</si>
  <si>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</si>
  <si>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</si>
  <si>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</si>
  <si>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</si>
  <si>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</si>
  <si>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</si>
  <si>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</si>
  <si>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</si>
  <si>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</si>
  <si>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</si>
  <si>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</si>
  <si>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</si>
  <si>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</si>
  <si>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</si>
  <si>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</si>
  <si>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</si>
  <si>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</si>
  <si>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</si>
  <si>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</si>
  <si>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</si>
  <si>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</si>
  <si>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</si>
  <si>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</si>
  <si>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</si>
  <si>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</si>
  <si>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</si>
  <si>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</si>
  <si>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</si>
  <si>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</si>
  <si>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</si>
  <si>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</si>
  <si>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</si>
  <si>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</si>
  <si>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</si>
  <si>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</si>
  <si>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</si>
  <si>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</si>
  <si>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</si>
  <si>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</si>
  <si>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</si>
  <si>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</si>
  <si>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</si>
  <si>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</si>
  <si>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</si>
  <si>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</si>
  <si>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</si>
  <si>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</si>
  <si>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</si>
  <si>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</si>
  <si>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</si>
  <si>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</si>
  <si>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</si>
  <si>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</si>
  <si>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</si>
  <si>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</si>
  <si>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</si>
  <si>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</si>
  <si>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</si>
  <si>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</si>
  <si>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</si>
  <si>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</si>
  <si>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</si>
  <si>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</si>
  <si>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</si>
  <si>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</si>
  <si>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</si>
  <si>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</si>
  <si>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</si>
  <si>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</si>
  <si>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</si>
  <si>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</si>
  <si>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</si>
  <si>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</si>
  <si>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</si>
  <si>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</si>
  <si>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</si>
  <si>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</si>
  <si>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</si>
  <si>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</si>
  <si>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</si>
  <si>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</si>
  <si>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</si>
  <si>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</si>
  <si>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</si>
  <si>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</si>
  <si>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</si>
  <si>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</si>
  <si>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</si>
  <si>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</si>
  <si>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</si>
  <si>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</si>
  <si>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</si>
  <si>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</si>
  <si>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</si>
  <si>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</si>
  <si>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</si>
  <si>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</si>
  <si>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</si>
  <si>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</si>
  <si>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</si>
  <si>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</si>
  <si>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</si>
  <si>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</si>
  <si>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</si>
  <si>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</si>
  <si>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</si>
  <si>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</si>
  <si>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</si>
  <si>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</si>
  <si>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</si>
  <si>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</si>
  <si>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</si>
  <si>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</si>
  <si>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</si>
  <si>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</si>
  <si>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</si>
  <si>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</si>
  <si>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</si>
  <si>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</si>
  <si>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</si>
  <si>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</si>
  <si>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</si>
  <si>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</si>
  <si>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</si>
  <si>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</si>
  <si>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</si>
  <si>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</si>
  <si>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</si>
  <si>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</si>
  <si>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</si>
  <si>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</si>
  <si>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</si>
  <si>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</si>
  <si>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</si>
  <si>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</si>
  <si>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</si>
  <si>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</si>
  <si>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</si>
  <si>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</si>
  <si>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</si>
  <si>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</si>
  <si>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</si>
  <si>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</si>
  <si>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</si>
  <si>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</si>
  <si>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</si>
  <si>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</si>
  <si>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</si>
  <si>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</si>
  <si>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</si>
  <si>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</si>
  <si>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</si>
  <si>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</si>
  <si>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</si>
  <si>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</si>
  <si>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</si>
  <si>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</si>
  <si>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</si>
  <si>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</si>
  <si>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</si>
  <si>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</si>
  <si>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</si>
  <si>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</si>
  <si>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</si>
  <si>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</si>
  <si>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</si>
  <si>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</si>
  <si>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</si>
  <si>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</si>
  <si>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</si>
  <si>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</si>
  <si>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</si>
  <si>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</si>
  <si>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</si>
  <si>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</si>
  <si>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</si>
  <si>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</si>
  <si>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</si>
  <si>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</si>
  <si>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</si>
  <si>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</si>
  <si>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</si>
  <si>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</si>
  <si>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</si>
  <si>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</si>
  <si>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</si>
  <si>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</si>
  <si>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</si>
  <si>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</si>
  <si>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</si>
  <si>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</si>
  <si>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</si>
  <si>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</si>
  <si>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</si>
  <si>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</si>
  <si>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</si>
  <si>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</si>
  <si>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</si>
  <si>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</si>
  <si>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</si>
  <si>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</si>
  <si>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</si>
  <si>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</si>
  <si>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</si>
  <si>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</si>
  <si>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</si>
  <si>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</si>
  <si>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</si>
  <si>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</si>
  <si>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</si>
  <si>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</si>
  <si>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</si>
  <si>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</si>
  <si>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</si>
  <si>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</si>
  <si>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</si>
  <si>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</si>
  <si>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</si>
  <si>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</si>
  <si>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</si>
  <si>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</si>
  <si>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</si>
  <si>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</si>
  <si>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</si>
  <si>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</si>
  <si>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</si>
  <si>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</si>
  <si>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</si>
  <si>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</si>
  <si>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</si>
  <si>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</si>
  <si>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</si>
  <si>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</si>
  <si>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</si>
  <si>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</si>
  <si>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</si>
  <si>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</si>
  <si>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</si>
  <si>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</si>
  <si>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</si>
  <si>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</si>
  <si>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</si>
  <si>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</si>
  <si>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</si>
  <si>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</si>
  <si>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</si>
  <si>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</si>
  <si>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</si>
  <si>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</si>
  <si>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</si>
  <si>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</si>
  <si>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</si>
  <si>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</si>
  <si>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</si>
  <si>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</si>
  <si>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</si>
  <si>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</si>
  <si>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</si>
  <si>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</si>
  <si>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</si>
  <si>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</si>
  <si>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</si>
  <si>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</si>
  <si>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</si>
  <si>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</si>
  <si>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</si>
  <si>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</si>
  <si>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</si>
  <si>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</si>
  <si>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</si>
  <si>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</si>
  <si>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</si>
  <si>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</si>
  <si>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</si>
  <si>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</si>
  <si>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</si>
  <si>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</si>
  <si>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</si>
  <si>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</si>
  <si>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</si>
  <si>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</si>
  <si>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</si>
  <si>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</si>
  <si>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</si>
  <si>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</si>
  <si>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</si>
  <si>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</si>
  <si>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</si>
  <si>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</si>
  <si>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</si>
  <si>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</si>
  <si>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</si>
  <si>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</si>
  <si>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</si>
  <si>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</si>
  <si>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</si>
  <si>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</si>
  <si>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</si>
  <si>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</si>
  <si>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</si>
  <si>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</si>
  <si>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</si>
  <si>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</si>
  <si>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</si>
  <si>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</si>
  <si>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</si>
  <si>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</si>
  <si>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</si>
  <si>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</si>
  <si>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</si>
  <si>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</si>
  <si>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</si>
  <si>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</si>
  <si>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</si>
  <si>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</si>
  <si>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</si>
  <si>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</si>
  <si>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</si>
  <si>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</si>
  <si>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</si>
  <si>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</si>
  <si>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</si>
  <si>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</si>
  <si>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</si>
  <si>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</si>
  <si>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</si>
  <si>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</si>
  <si>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</si>
  <si>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</si>
  <si>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</si>
  <si>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</si>
  <si>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</si>
  <si>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</si>
  <si>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</si>
  <si>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</si>
  <si>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</si>
  <si>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</si>
  <si>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</si>
  <si>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</si>
  <si>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</si>
  <si>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</si>
  <si>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</si>
  <si>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</si>
  <si>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</si>
  <si>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</si>
  <si>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</si>
  <si>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</si>
  <si>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</si>
  <si>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</si>
  <si>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</si>
  <si>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</si>
  <si>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</si>
  <si>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</si>
  <si>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</si>
  <si>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</si>
  <si>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</si>
  <si>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</si>
  <si>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</si>
  <si>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</si>
  <si>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</si>
  <si>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</si>
  <si>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</si>
  <si>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</si>
  <si>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</si>
  <si>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</si>
  <si>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</si>
  <si>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</si>
  <si>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</si>
  <si>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</si>
  <si>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</si>
  <si>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</si>
  <si>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</si>
  <si>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</si>
  <si>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</si>
  <si>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</si>
  <si>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</si>
  <si>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</si>
  <si>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</si>
  <si>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</si>
  <si>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</si>
  <si>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</si>
  <si>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</si>
  <si>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</si>
  <si>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</si>
  <si>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</si>
  <si>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</si>
  <si>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</si>
  <si>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</si>
  <si>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</si>
  <si>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</si>
  <si>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</si>
  <si>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</si>
  <si>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</si>
  <si>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</si>
  <si>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</si>
  <si>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</si>
  <si>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</si>
  <si>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</si>
  <si>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</si>
  <si>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</si>
  <si>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</si>
  <si>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</si>
  <si>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</si>
  <si>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</si>
  <si>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</si>
  <si>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</si>
  <si>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</si>
  <si>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</si>
  <si>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</si>
  <si>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</si>
  <si>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</si>
  <si>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</si>
  <si>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</si>
  <si>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</si>
  <si>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</si>
  <si>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</si>
  <si>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</si>
  <si>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</si>
  <si>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</si>
  <si>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</si>
  <si>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</si>
  <si>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</si>
  <si>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</si>
  <si>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</si>
  <si>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</si>
  <si>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</si>
  <si>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</si>
  <si>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</si>
  <si>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</si>
  <si>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</si>
  <si>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</si>
  <si>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</si>
  <si>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</si>
  <si>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</si>
  <si>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</si>
  <si>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</si>
  <si>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</si>
  <si>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</si>
  <si>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</si>
  <si>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</si>
  <si>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</si>
  <si>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</si>
  <si>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</si>
  <si>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</si>
  <si>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</si>
  <si>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</si>
  <si>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</si>
  <si>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</si>
  <si>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</si>
  <si>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</si>
  <si>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</si>
  <si>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</si>
  <si>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</si>
  <si>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</si>
  <si>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</si>
  <si>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</si>
  <si>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</si>
  <si>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</si>
  <si>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</si>
  <si>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</si>
  <si>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</si>
  <si>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</si>
  <si>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</si>
  <si>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</si>
  <si>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</si>
  <si>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</si>
  <si>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</si>
  <si>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</si>
  <si>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</si>
  <si>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</si>
  <si>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</si>
  <si>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</si>
  <si>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</si>
  <si>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</si>
  <si>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</si>
  <si>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</si>
  <si>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</si>
  <si>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</si>
  <si>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</si>
  <si>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</si>
  <si>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</si>
  <si>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</si>
  <si>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</si>
  <si>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</si>
  <si>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</si>
  <si>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</si>
  <si>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</si>
  <si>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</si>
  <si>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</si>
  <si>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</si>
  <si>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</si>
  <si>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</si>
  <si>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</si>
  <si>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</si>
  <si>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</si>
  <si>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</si>
  <si>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</si>
  <si>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</si>
  <si>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</si>
  <si>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</si>
  <si>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</si>
  <si>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</si>
  <si>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</si>
  <si>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</si>
  <si>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</si>
  <si>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</si>
  <si>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</si>
  <si>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</si>
  <si>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</si>
  <si>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</si>
  <si>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</si>
  <si>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</si>
  <si>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</si>
  <si>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</si>
  <si>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</si>
  <si>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</si>
  <si>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</si>
  <si>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</si>
  <si>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</si>
  <si>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</si>
  <si>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</si>
  <si>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</si>
  <si>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</si>
  <si>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</si>
  <si>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</si>
  <si>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</si>
  <si>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</si>
  <si>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</si>
  <si>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</si>
  <si>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</si>
  <si>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</si>
  <si>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</si>
  <si>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</si>
  <si>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</si>
  <si>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</si>
  <si>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</si>
  <si>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</si>
  <si>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</si>
  <si>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</si>
  <si>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</si>
  <si>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</si>
  <si>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</si>
  <si>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</si>
  <si>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</si>
  <si>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</si>
  <si>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</si>
  <si>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</si>
  <si>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</si>
  <si>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</si>
  <si>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</si>
  <si>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</si>
  <si>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</si>
  <si>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</si>
  <si>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</si>
  <si>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</si>
  <si>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</si>
  <si>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</si>
  <si>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</si>
  <si>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</si>
  <si>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</si>
  <si>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</si>
  <si>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</si>
  <si>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</si>
  <si>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</si>
  <si>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</si>
  <si>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</si>
  <si>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</si>
  <si>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</si>
  <si>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</si>
  <si>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</si>
  <si>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</si>
  <si>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</si>
  <si>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</si>
  <si>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</si>
  <si>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</si>
  <si>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</si>
  <si>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</si>
  <si>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</si>
  <si>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</si>
  <si>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</si>
  <si>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</si>
  <si>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</si>
  <si>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</si>
  <si>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</si>
  <si>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</si>
  <si>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</si>
  <si>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</si>
  <si>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</si>
  <si>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</si>
  <si>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</si>
  <si>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</si>
  <si>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</si>
  <si>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</si>
  <si>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</si>
  <si>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</si>
  <si>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</si>
  <si>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</si>
  <si>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</si>
  <si>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</si>
  <si>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</si>
  <si>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</si>
  <si>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</si>
  <si>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</si>
  <si>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</si>
  <si>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</si>
  <si>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</si>
  <si>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</si>
  <si>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</si>
  <si>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</si>
  <si>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</si>
  <si>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</si>
  <si>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</si>
  <si>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</si>
  <si>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</si>
  <si>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</si>
  <si>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</si>
  <si>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</si>
  <si>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</si>
  <si>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</si>
  <si>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</si>
  <si>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</si>
  <si>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</si>
  <si>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</si>
  <si>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</si>
  <si>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</si>
  <si>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</si>
  <si>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</si>
  <si>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</si>
  <si>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</si>
  <si>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</si>
  <si>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</si>
  <si>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</si>
  <si>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</si>
  <si>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</si>
  <si>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</si>
  <si>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</si>
  <si>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</si>
  <si>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</si>
  <si>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</si>
  <si>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</si>
  <si>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</si>
  <si>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</si>
  <si>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</si>
  <si>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</si>
  <si>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</si>
  <si>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</si>
  <si>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</si>
  <si>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</si>
  <si>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</si>
  <si>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</si>
  <si>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</si>
  <si>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</si>
  <si>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</si>
  <si>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</si>
  <si>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</si>
  <si>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</si>
  <si>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</si>
  <si>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</si>
  <si>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</si>
  <si>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</si>
  <si>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</si>
  <si>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</si>
  <si>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</si>
  <si>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</si>
  <si>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</si>
  <si>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</si>
  <si>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</si>
  <si>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</si>
  <si>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</si>
  <si>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</si>
  <si>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</si>
  <si>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</si>
  <si>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</si>
  <si>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</si>
  <si>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</si>
  <si>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</si>
  <si>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</si>
  <si>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</si>
  <si>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</si>
  <si>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</si>
  <si>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</si>
  <si>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</si>
  <si>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</si>
  <si>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</si>
  <si>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</si>
  <si>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</si>
  <si>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</si>
  <si>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</si>
  <si>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</si>
  <si>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</si>
  <si>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</si>
  <si>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</si>
  <si>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</si>
  <si>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</si>
  <si>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</si>
  <si>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</si>
  <si>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</si>
  <si>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</si>
  <si>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</si>
  <si>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</si>
  <si>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</si>
  <si>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</si>
  <si>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</si>
  <si>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</si>
  <si>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</si>
  <si>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</si>
  <si>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</si>
  <si>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</si>
  <si>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</si>
  <si>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</si>
  <si>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</si>
  <si>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</si>
  <si>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</si>
  <si>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</si>
  <si>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</si>
  <si>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</si>
  <si>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</si>
  <si>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</si>
  <si>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</si>
  <si>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</si>
  <si>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</si>
  <si>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</si>
  <si>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</si>
  <si>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</si>
  <si>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</si>
  <si>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</si>
  <si>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</si>
  <si>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</si>
  <si>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</si>
  <si>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</si>
  <si>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</si>
  <si>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</si>
  <si>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</si>
  <si>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</si>
  <si>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</si>
  <si>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</si>
  <si>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</si>
  <si>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</si>
  <si>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</si>
  <si>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</si>
  <si>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</si>
  <si>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</si>
  <si>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</si>
  <si>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</si>
  <si>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</si>
  <si>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</si>
  <si>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</si>
  <si>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</si>
  <si>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</si>
  <si>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</si>
  <si>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</si>
  <si>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</si>
  <si>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</si>
  <si>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</si>
  <si>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</si>
  <si>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</si>
  <si>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</si>
  <si>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</si>
  <si>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</si>
  <si>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</si>
  <si>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</si>
  <si>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</si>
  <si>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</si>
  <si>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</si>
  <si>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</si>
  <si>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</si>
  <si>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</si>
  <si>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</si>
  <si>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</si>
  <si>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</si>
  <si>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</si>
  <si>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</si>
  <si>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</si>
  <si>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</si>
  <si>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</si>
  <si>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</si>
  <si>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</si>
  <si>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</si>
  <si>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</si>
  <si>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</si>
  <si>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</si>
  <si>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</si>
  <si>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</si>
  <si>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</si>
  <si>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</si>
  <si>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</si>
  <si>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</si>
  <si>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</si>
  <si>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</si>
  <si>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</si>
  <si>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</si>
  <si>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</si>
  <si>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</si>
  <si>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</si>
  <si>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</si>
  <si>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</si>
  <si>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</si>
  <si>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</si>
  <si>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</si>
  <si>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</si>
  <si>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</si>
  <si>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</si>
  <si>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</si>
  <si>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</si>
  <si>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</si>
  <si>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</si>
  <si>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</si>
  <si>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</si>
  <si>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</si>
  <si>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</si>
  <si>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</si>
  <si>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</si>
  <si>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</si>
  <si>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</si>
  <si>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</si>
  <si>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</si>
  <si>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</si>
  <si>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</si>
  <si>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</si>
  <si>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</si>
  <si>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</si>
  <si>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</si>
  <si>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</si>
  <si>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</si>
  <si>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</si>
  <si>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</si>
  <si>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</si>
  <si>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</si>
  <si>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</si>
  <si>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</si>
  <si>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</si>
  <si>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</si>
  <si>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</si>
  <si>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</si>
  <si>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</si>
  <si>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</si>
  <si>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</si>
  <si>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</si>
  <si>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</si>
  <si>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</si>
  <si>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</si>
  <si>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</si>
  <si>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</si>
  <si>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</si>
  <si>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</si>
  <si>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</si>
  <si>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</si>
  <si>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</si>
  <si>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</si>
  <si>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</si>
  <si>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</si>
  <si>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</si>
  <si>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</si>
  <si>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</si>
  <si>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</si>
  <si>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</si>
  <si>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</si>
  <si>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</si>
  <si>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</si>
  <si>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</si>
  <si>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</si>
  <si>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</si>
  <si>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</si>
  <si>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</si>
  <si>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</si>
  <si>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</si>
  <si>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</si>
  <si>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</si>
  <si>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</si>
  <si>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</si>
  <si>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</si>
  <si>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</si>
  <si>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</si>
  <si>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</si>
  <si>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</si>
  <si>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</si>
  <si>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</si>
  <si>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</si>
  <si>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</si>
  <si>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</si>
  <si>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</si>
  <si>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</si>
  <si>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</si>
  <si>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</si>
  <si>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</si>
  <si>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</si>
  <si>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</si>
  <si>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</si>
  <si>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</si>
  <si>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</si>
  <si>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</si>
  <si>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</si>
  <si>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</si>
  <si>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</si>
  <si>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</si>
  <si>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</si>
  <si>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</si>
  <si>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</si>
  <si>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</si>
  <si>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</si>
  <si>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</si>
  <si>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</si>
  <si>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</si>
  <si>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</si>
  <si>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</si>
  <si>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</si>
  <si>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</si>
  <si>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</si>
  <si>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</si>
  <si>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</si>
  <si>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</si>
  <si>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</si>
  <si>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</si>
  <si>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</si>
  <si>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</si>
  <si>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</si>
  <si>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</si>
  <si>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</si>
  <si>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</si>
  <si>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</si>
  <si>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</si>
  <si>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</si>
  <si>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</si>
  <si>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</si>
  <si>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</si>
  <si>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</si>
  <si>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</si>
  <si>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</si>
  <si>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</si>
  <si>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</si>
  <si>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</si>
  <si>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</si>
  <si>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</si>
  <si>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</si>
  <si>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</si>
  <si>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</si>
  <si>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</si>
  <si>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</si>
  <si>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</si>
  <si>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</si>
  <si>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</si>
  <si>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</si>
  <si>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</si>
  <si>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</si>
  <si>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</si>
  <si>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</si>
  <si>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</si>
  <si>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</si>
  <si>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</si>
  <si>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</si>
  <si>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</si>
  <si>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</si>
  <si>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</si>
  <si>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</si>
  <si>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</si>
  <si>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</si>
  <si>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</si>
  <si>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</si>
  <si>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</si>
  <si>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</si>
  <si>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</si>
  <si>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</si>
  <si>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</si>
  <si>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</si>
  <si>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</si>
  <si>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</si>
  <si>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</si>
  <si>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</si>
  <si>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</si>
  <si>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</si>
  <si>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ITM_QTtoM3</t>
  </si>
  <si>
    <t>ITM_M3toQT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</si>
  <si>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</si>
  <si>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</si>
  <si>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</si>
  <si>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</si>
  <si>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</si>
  <si>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</si>
  <si>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</si>
  <si>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</si>
  <si>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</si>
  <si>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</si>
  <si>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</si>
  <si>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</si>
  <si>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</si>
  <si>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</si>
  <si>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</si>
  <si>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</si>
  <si>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</si>
  <si>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</si>
  <si>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</si>
  <si>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</si>
  <si>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</si>
  <si>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</si>
  <si>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</si>
  <si>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</si>
  <si>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</si>
  <si>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</si>
  <si>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</si>
  <si>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</si>
  <si>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</si>
  <si>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</si>
  <si>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</si>
  <si>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</si>
  <si>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</si>
  <si>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</si>
  <si>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</si>
  <si>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</si>
  <si>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</si>
  <si>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</si>
  <si>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</si>
  <si>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</si>
  <si>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</si>
  <si>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</si>
  <si>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</si>
  <si>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</si>
  <si>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</si>
  <si>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</si>
  <si>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</si>
  <si>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</si>
  <si>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</si>
  <si>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</si>
  <si>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</si>
  <si>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</si>
  <si>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</si>
  <si>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</si>
  <si>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</si>
  <si>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</si>
  <si>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</si>
  <si>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</si>
  <si>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</si>
  <si>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</si>
  <si>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</si>
  <si>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</si>
  <si>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</si>
  <si>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</si>
  <si>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</si>
  <si>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</si>
  <si>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</si>
  <si>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</si>
  <si>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</si>
  <si>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</si>
  <si>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</si>
  <si>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</si>
  <si>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</si>
  <si>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</si>
  <si>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</si>
  <si>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</si>
  <si>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</si>
  <si>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</si>
  <si>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</si>
  <si>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</si>
  <si>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</si>
  <si>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</si>
  <si>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</si>
  <si>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</si>
  <si>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</si>
  <si>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</si>
  <si>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</si>
  <si>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</si>
  <si>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</si>
  <si>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</si>
  <si>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</si>
  <si>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</si>
  <si>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</si>
  <si>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</si>
  <si>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</si>
  <si>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</si>
  <si>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</si>
  <si>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</si>
  <si>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</si>
  <si>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ITM_HOMEx3T</t>
  </si>
  <si>
    <t>MNU_ASN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</si>
  <si>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</si>
  <si>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</si>
  <si>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</si>
  <si>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</si>
  <si>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</si>
  <si>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</si>
  <si>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</si>
  <si>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</si>
  <si>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</si>
  <si>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</si>
  <si>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</si>
  <si>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</si>
  <si>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</si>
  <si>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</si>
  <si>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</si>
  <si>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</si>
  <si>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</si>
  <si>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</si>
  <si>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</si>
  <si>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</si>
  <si>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</si>
  <si>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ITM_INP_DEF_CPXDP</t>
  </si>
  <si>
    <t>ITM_G_DOUBLETAP</t>
  </si>
  <si>
    <t>ITM_INP_DEF_SI</t>
  </si>
  <si>
    <t>ITM_INP_DEF_LI</t>
  </si>
  <si>
    <t>ITM_GRAPH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</si>
  <si>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</si>
  <si>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</si>
  <si>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</si>
  <si>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</si>
  <si>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</si>
  <si>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</si>
  <si>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</si>
  <si>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</si>
  <si>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</si>
  <si>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</si>
  <si>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</si>
  <si>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</si>
  <si>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</si>
  <si>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</si>
  <si>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</si>
  <si>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</si>
  <si>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</si>
  <si>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</si>
  <si>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</si>
  <si>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</si>
  <si>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</si>
  <si>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</si>
  <si>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</si>
  <si>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</si>
  <si>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</si>
  <si>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</si>
  <si>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</si>
  <si>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</si>
  <si>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</si>
  <si>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</si>
  <si>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</si>
  <si>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</si>
  <si>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</si>
  <si>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</si>
  <si>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</si>
  <si>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"GRF.HLP"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</si>
  <si>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</si>
  <si>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</si>
  <si>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</si>
  <si>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</si>
  <si>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</si>
  <si>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</si>
  <si>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</si>
  <si>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</si>
  <si>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</si>
  <si>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</si>
  <si>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</si>
  <si>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</si>
  <si>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</si>
  <si>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</si>
  <si>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</si>
  <si>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</si>
  <si>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</si>
  <si>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</si>
  <si>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</si>
  <si>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</si>
  <si>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</si>
  <si>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</si>
  <si>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</si>
  <si>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</si>
  <si>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</si>
  <si>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</si>
  <si>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</si>
  <si>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</si>
  <si>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</si>
  <si>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</si>
  <si>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</si>
  <si>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</si>
  <si>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</si>
  <si>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</si>
  <si>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</si>
  <si>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</si>
  <si>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</si>
  <si>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</si>
  <si>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MNU_CONST</t>
  </si>
  <si>
    <t>ITM_CNST</t>
  </si>
  <si>
    <t>//JM Keeps the same. Don't havce space for more on kjeyplate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</si>
  <si>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</si>
  <si>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</si>
  <si>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</si>
  <si>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</si>
  <si>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</si>
  <si>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</si>
  <si>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</si>
  <si>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</si>
  <si>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</si>
  <si>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</si>
  <si>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</si>
  <si>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</si>
  <si>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</si>
  <si>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</si>
  <si>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</si>
  <si>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</si>
  <si>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</si>
  <si>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</si>
  <si>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</si>
  <si>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</si>
  <si>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</si>
  <si>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</si>
  <si>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</si>
  <si>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</si>
  <si>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</si>
  <si>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</si>
  <si>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</si>
  <si>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</si>
  <si>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</si>
  <si>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</si>
  <si>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</si>
  <si>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</si>
  <si>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</si>
  <si>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</si>
  <si>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</si>
  <si>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</si>
  <si>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</si>
  <si>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</si>
  <si>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</si>
  <si>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"RANGE"</t>
  </si>
  <si>
    <t>"RANGE?"</t>
  </si>
  <si>
    <t>ITM_RANGE</t>
  </si>
  <si>
    <t>ITM_GETRANGE</t>
  </si>
  <si>
    <t>"U" STD_SIGMA STD_DOT STD_SIGMA "+"</t>
  </si>
  <si>
    <t>ITM_LISTXY</t>
  </si>
  <si>
    <t>"LISTXY"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</si>
  <si>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</si>
  <si>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</si>
  <si>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</si>
  <si>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</si>
  <si>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</si>
  <si>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</si>
  <si>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</si>
  <si>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</si>
  <si>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</si>
  <si>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</si>
  <si>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</si>
  <si>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</si>
  <si>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</si>
  <si>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</si>
  <si>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</si>
  <si>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</si>
  <si>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</si>
  <si>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</si>
  <si>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</si>
  <si>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</si>
  <si>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</si>
  <si>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</si>
  <si>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</si>
  <si>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</si>
  <si>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</si>
  <si>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</si>
  <si>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</si>
  <si>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</si>
  <si>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</si>
  <si>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</si>
  <si>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</si>
  <si>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</si>
  <si>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</si>
  <si>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</si>
  <si>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</si>
  <si>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</si>
  <si>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</si>
  <si>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</si>
  <si>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</si>
  <si>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</si>
  <si>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</si>
  <si>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</si>
  <si>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</si>
  <si>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</si>
  <si>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</si>
  <si>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</si>
  <si>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</si>
  <si>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</si>
  <si>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</si>
  <si>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</si>
  <si>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</si>
  <si>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//TEMPORARY SHOW OLD</t>
  </si>
  <si>
    <t>STD_chi STD_SUP_2 STD_SUB_p "(x)"</t>
  </si>
  <si>
    <t>"BST"</t>
  </si>
  <si>
    <t>"SST"</t>
  </si>
  <si>
    <t>"AIM"</t>
  </si>
  <si>
    <t>ITM_PGMTST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</si>
  <si>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</si>
  <si>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</si>
  <si>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</si>
  <si>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</si>
  <si>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</si>
  <si>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</si>
  <si>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</si>
  <si>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</si>
  <si>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</si>
  <si>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</si>
  <si>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</si>
  <si>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</si>
  <si>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</si>
  <si>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</si>
  <si>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</si>
  <si>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</si>
  <si>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</si>
  <si>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</si>
  <si>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</si>
  <si>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</si>
  <si>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</si>
  <si>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</si>
  <si>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</si>
  <si>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</si>
  <si>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</si>
  <si>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</si>
  <si>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</si>
  <si>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</si>
  <si>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</si>
  <si>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</si>
  <si>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</si>
  <si>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</si>
  <si>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</si>
  <si>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</si>
  <si>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</si>
  <si>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</si>
  <si>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</si>
  <si>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</si>
  <si>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</si>
  <si>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</si>
  <si>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</si>
  <si>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</si>
  <si>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</si>
  <si>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</si>
  <si>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</si>
  <si>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</si>
  <si>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</si>
  <si>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</si>
  <si>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</si>
  <si>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</si>
  <si>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</si>
  <si>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</si>
  <si>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</si>
  <si>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</si>
  <si>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</si>
  <si>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</si>
  <si>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</si>
  <si>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</si>
  <si>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</si>
  <si>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</si>
  <si>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</si>
  <si>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</si>
  <si>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</si>
  <si>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</si>
  <si>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</si>
  <si>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</si>
  <si>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</si>
  <si>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</si>
  <si>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</si>
  <si>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</si>
  <si>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</si>
  <si>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</si>
  <si>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</si>
  <si>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</si>
  <si>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</si>
  <si>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</si>
  <si>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</si>
  <si>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</si>
  <si>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</si>
  <si>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</si>
  <si>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</si>
  <si>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</si>
  <si>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</si>
  <si>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</si>
  <si>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</si>
  <si>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</si>
  <si>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</si>
  <si>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</si>
  <si>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</si>
  <si>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</si>
  <si>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</si>
  <si>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</si>
  <si>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</si>
  <si>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</si>
  <si>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</si>
  <si>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</si>
  <si>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</si>
  <si>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</si>
  <si>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</si>
  <si>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</si>
  <si>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</si>
  <si>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</si>
  <si>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</si>
  <si>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</si>
  <si>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</si>
  <si>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</si>
  <si>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</si>
  <si>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</si>
  <si>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</si>
  <si>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</si>
  <si>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</si>
  <si>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</si>
  <si>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</si>
  <si>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</si>
  <si>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</si>
  <si>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</si>
  <si>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</si>
  <si>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</si>
  <si>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</si>
  <si>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</si>
  <si>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</si>
  <si>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</si>
  <si>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</si>
  <si>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</si>
  <si>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</si>
  <si>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</si>
  <si>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</si>
  <si>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</si>
  <si>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</si>
  <si>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MNU_REGIST</t>
  </si>
  <si>
    <t>"REGIST"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</si>
  <si>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</si>
  <si>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</si>
  <si>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</si>
  <si>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</si>
  <si>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</si>
  <si>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</si>
  <si>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</si>
  <si>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</si>
  <si>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</si>
  <si>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</si>
  <si>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</si>
  <si>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</si>
  <si>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</si>
  <si>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</si>
  <si>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</si>
  <si>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</si>
  <si>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</si>
  <si>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</si>
  <si>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</si>
  <si>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</si>
  <si>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</si>
  <si>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</si>
  <si>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</si>
  <si>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</si>
  <si>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ITM_USER_V43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</si>
  <si>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</si>
  <si>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</si>
  <si>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</si>
  <si>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</si>
  <si>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</si>
  <si>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</si>
  <si>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</si>
  <si>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</si>
  <si>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</si>
  <si>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</si>
  <si>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</si>
  <si>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USER_43S</t>
  </si>
  <si>
    <t>"WP43S"</t>
  </si>
  <si>
    <t>ITM_USER_WP43S</t>
  </si>
  <si>
    <t>"C43 ALT"</t>
  </si>
  <si>
    <t>MNU_TAMSHUFFLE</t>
  </si>
  <si>
    <t>"TamShuffle"</t>
  </si>
  <si>
    <t>TM_SHUFFLE</t>
  </si>
  <si>
    <t>ITM_LBFFTtoNM</t>
  </si>
  <si>
    <t>ITM_LBFFTtoNMb</t>
  </si>
  <si>
    <t>ITM_NMtoLBFFT</t>
  </si>
  <si>
    <t>ITM_NMtoLBFFTb</t>
  </si>
  <si>
    <t>STD_RIGHT_ARROW " Nm"</t>
  </si>
  <si>
    <t>"Nm " STD_RIGHT_ARROW</t>
  </si>
  <si>
    <t>LM_ALL</t>
  </si>
  <si>
    <t>LM_PROGRAMS</t>
  </si>
  <si>
    <t>LM_REGISTERS</t>
  </si>
  <si>
    <t>LM_SYSTEM_STATE</t>
  </si>
  <si>
    <t>LM_SUMS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</si>
  <si>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</si>
  <si>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</si>
  <si>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</si>
  <si>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</si>
  <si>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</si>
  <si>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</si>
  <si>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</si>
  <si>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</si>
  <si>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</si>
  <si>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</si>
  <si>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</si>
  <si>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</si>
  <si>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"mmH" STD_RIGHT_SHORT_ARROW "Pa"</t>
  </si>
  <si>
    <t>"Pa" STD_RIGHT_SHORT_ARROW "mmH"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</si>
  <si>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</si>
  <si>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</si>
  <si>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</si>
  <si>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</si>
  <si>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</si>
  <si>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</si>
  <si>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</si>
  <si>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</si>
  <si>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</si>
  <si>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USER_DM42</t>
  </si>
  <si>
    <t>"DM42"</t>
  </si>
  <si>
    <t>ITM_USER_DM42</t>
  </si>
  <si>
    <t>MNU_ASN_U</t>
  </si>
  <si>
    <t>STD_SIGMA "+NRM"</t>
  </si>
  <si>
    <t>STD_SIGMA "+U&amp;N"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</si>
  <si>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</si>
  <si>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</si>
  <si>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</si>
  <si>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</si>
  <si>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</si>
  <si>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</si>
  <si>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</si>
  <si>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</si>
  <si>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</si>
  <si>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</si>
  <si>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</si>
  <si>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</si>
  <si>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</si>
  <si>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</si>
  <si>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</si>
  <si>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</si>
  <si>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</si>
  <si>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</si>
  <si>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</si>
  <si>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</si>
  <si>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</si>
  <si>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</si>
  <si>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</si>
  <si>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</si>
  <si>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</si>
  <si>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</si>
  <si>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</si>
  <si>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</si>
  <si>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</si>
  <si>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</si>
  <si>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</si>
  <si>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</si>
  <si>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</si>
  <si>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</si>
  <si>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</si>
  <si>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</si>
  <si>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</si>
  <si>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</si>
  <si>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</si>
  <si>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</si>
  <si>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</si>
  <si>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</si>
  <si>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</si>
  <si>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</si>
  <si>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</si>
  <si>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</si>
  <si>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</si>
  <si>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</si>
  <si>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</si>
  <si>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</si>
  <si>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ARG</t>
  </si>
  <si>
    <t>D&gt;Y</t>
  </si>
  <si>
    <t>Y&gt;D</t>
  </si>
  <si>
    <t>YES</t>
  </si>
  <si>
    <t>SUM+</t>
  </si>
  <si>
    <t>X_MEAN</t>
  </si>
  <si>
    <t>X_GEO</t>
  </si>
  <si>
    <t>X_HARM</t>
  </si>
  <si>
    <t>X_RMS</t>
  </si>
  <si>
    <t>CNST</t>
  </si>
  <si>
    <t>DUP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</si>
  <si>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</si>
  <si>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</si>
  <si>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</si>
  <si>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</si>
  <si>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</si>
  <si>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</si>
  <si>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</si>
  <si>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</si>
  <si>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</si>
  <si>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ITM_eRPN_ON</t>
  </si>
  <si>
    <t>ITM_eRPN_OFF</t>
  </si>
  <si>
    <t>"RPN"</t>
  </si>
  <si>
    <t>ITM_T_LEFT_ARROW</t>
  </si>
  <si>
    <t>ITM_T_RIGHT_ARROW</t>
  </si>
  <si>
    <t>"T.EDIT"</t>
  </si>
  <si>
    <t>MNU_T_EDIT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</si>
  <si>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</si>
  <si>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</si>
  <si>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</si>
  <si>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</si>
  <si>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</si>
  <si>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</si>
  <si>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</si>
  <si>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"X.EDIT"</t>
  </si>
  <si>
    <t>"X.XEQ"</t>
  </si>
  <si>
    <t>ITM_XEDIT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</si>
  <si>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</si>
  <si>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</si>
  <si>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</si>
  <si>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</si>
  <si>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</si>
  <si>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</si>
  <si>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</si>
  <si>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</si>
  <si>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STD_LEFT_ARROW STD_LEFT_ARROW</t>
  </si>
  <si>
    <t>STD_RIGHT_ARROW STD_RIGHT_ARROW</t>
  </si>
  <si>
    <t>"MAGN.X"</t>
  </si>
  <si>
    <t>"MAGN.Y"</t>
  </si>
  <si>
    <t>ITM_EXTX</t>
  </si>
  <si>
    <t>ITM_EXTY</t>
  </si>
  <si>
    <t>CATALOG NAME</t>
  </si>
  <si>
    <t>FLAG_USB</t>
  </si>
  <si>
    <t>"USB"</t>
  </si>
  <si>
    <t>SFL_USB</t>
  </si>
  <si>
    <t>ITM_DEG2</t>
  </si>
  <si>
    <t>ITM_MULPI2</t>
  </si>
  <si>
    <t>ITM_DMS2</t>
  </si>
  <si>
    <t>AM_HMS</t>
  </si>
  <si>
    <t>ITM_RAD2</t>
  </si>
  <si>
    <t>ITM_HMS2</t>
  </si>
  <si>
    <t>ITM_GRAD2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</si>
  <si>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</si>
  <si>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</si>
  <si>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</si>
  <si>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</si>
  <si>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</si>
  <si>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</si>
  <si>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</si>
  <si>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</si>
  <si>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</si>
  <si>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</si>
  <si>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</si>
  <si>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</si>
  <si>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</si>
  <si>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No</t>
  </si>
  <si>
    <t>Stat</t>
  </si>
  <si>
    <t>Elec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</si>
  <si>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</si>
  <si>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</si>
  <si>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</si>
  <si>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</si>
  <si>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</si>
  <si>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</si>
  <si>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</si>
  <si>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STD_RIGHT_DOUBLE_ANGLE "d.ms"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</si>
  <si>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</si>
  <si>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</si>
  <si>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</si>
  <si>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</si>
  <si>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</si>
  <si>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</si>
  <si>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</si>
  <si>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</si>
  <si>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</si>
  <si>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</si>
  <si>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</si>
  <si>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</si>
  <si>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</si>
  <si>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</si>
  <si>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</si>
  <si>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</si>
  <si>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</si>
  <si>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</si>
  <si>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</si>
  <si>
    <t>ITM_HASH_JM</t>
  </si>
  <si>
    <t>"MODE#"</t>
  </si>
  <si>
    <t>CF_ORTHOGONAL_FITTING</t>
  </si>
  <si>
    <t>CF_GAUSS_FITTING</t>
  </si>
  <si>
    <t>CF_CAUCHY_FITTING</t>
  </si>
  <si>
    <t>CF_PARABOLIC_FITTING</t>
  </si>
  <si>
    <t>CF_HYPERBOLIC_FITTING</t>
  </si>
  <si>
    <t>CF_ROOT_FITTING</t>
  </si>
  <si>
    <t>"LNGINT"</t>
  </si>
  <si>
    <t>ITM_LI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</si>
  <si>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</si>
  <si>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</si>
  <si>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</si>
  <si>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</si>
  <si>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</si>
  <si>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</si>
  <si>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</si>
  <si>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</si>
  <si>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The order</t>
  </si>
  <si>
    <t xml:space="preserve"> // of these 8</t>
  </si>
  <si>
    <t xml:space="preserve"> // lines MUST</t>
  </si>
  <si>
    <t xml:space="preserve"> // be kept as</t>
  </si>
  <si>
    <t xml:space="preserve"> // is. Do not</t>
  </si>
  <si>
    <t xml:space="preserve"> // put them in</t>
  </si>
  <si>
    <t xml:space="preserve"> // alphabetical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</si>
  <si>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</si>
  <si>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</si>
  <si>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</si>
  <si>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</si>
  <si>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</si>
  <si>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</si>
  <si>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</si>
  <si>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</si>
  <si>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</si>
  <si>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</si>
  <si>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</si>
  <si>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</si>
  <si>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</si>
  <si>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</si>
  <si>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</si>
  <si>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</si>
  <si>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FN LG_ING</t>
  </si>
  <si>
    <t>C43 PRE</t>
  </si>
  <si>
    <t>Manual YES/NO</t>
  </si>
  <si>
    <t>Text Override</t>
  </si>
  <si>
    <t>CUBRT</t>
  </si>
  <si>
    <t>&gt;BIN</t>
  </si>
  <si>
    <t>&gt;OCT</t>
  </si>
  <si>
    <t>&gt;DEC</t>
  </si>
  <si>
    <t>&gt;HEX</t>
  </si>
  <si>
    <t>TEXT</t>
  </si>
  <si>
    <t>EXP</t>
  </si>
  <si>
    <t>//JM SHOI</t>
  </si>
  <si>
    <t>ITM_FB01</t>
  </si>
  <si>
    <t>SHOI</t>
  </si>
  <si>
    <t>ITM_FB02</t>
  </si>
  <si>
    <t>ITM_FB03</t>
  </si>
  <si>
    <t>ITM_FB04</t>
  </si>
  <si>
    <t>ITM_FB05</t>
  </si>
  <si>
    <t>ITM_FB06</t>
  </si>
  <si>
    <t>ITM_FB07</t>
  </si>
  <si>
    <t>ITM_FB08</t>
  </si>
  <si>
    <t>ITM_FB09</t>
  </si>
  <si>
    <t>ITM_FB10</t>
  </si>
  <si>
    <t>ITM_FB11</t>
  </si>
  <si>
    <t>ITM_FB12</t>
  </si>
  <si>
    <t>ITM_FB13</t>
  </si>
  <si>
    <t>ITM_FB14</t>
  </si>
  <si>
    <t>ITM_FB15</t>
  </si>
  <si>
    <t>ITM_FB16</t>
  </si>
  <si>
    <t>ITM_FB17</t>
  </si>
  <si>
    <t>ITM_FB18</t>
  </si>
  <si>
    <t>ITM_FB19</t>
  </si>
  <si>
    <t>ITM_FB20</t>
  </si>
  <si>
    <t>ITM_FB21</t>
  </si>
  <si>
    <t>ITM_FB22</t>
  </si>
  <si>
    <t>ITM_FB23</t>
  </si>
  <si>
    <t>ITM_FB24</t>
  </si>
  <si>
    <t>ITM_FB25</t>
  </si>
  <si>
    <t>ITM_FB26</t>
  </si>
  <si>
    <t>ITM_FB27</t>
  </si>
  <si>
    <t>ITM_FB28</t>
  </si>
  <si>
    <t>ITM_FB29</t>
  </si>
  <si>
    <t>ITM_FB30</t>
  </si>
  <si>
    <t>ITM_FB31</t>
  </si>
  <si>
    <t>ITM_FB32</t>
  </si>
  <si>
    <t>ITM_FB33</t>
  </si>
  <si>
    <t>ITM_FB34</t>
  </si>
  <si>
    <t>ITM_FB35</t>
  </si>
  <si>
    <t>ITM_FB36</t>
  </si>
  <si>
    <t>ITM_FB37</t>
  </si>
  <si>
    <t>ITM_FB38</t>
  </si>
  <si>
    <t>ITM_FB39</t>
  </si>
  <si>
    <t>ITM_FB40</t>
  </si>
  <si>
    <t>ITM_FB41</t>
  </si>
  <si>
    <t>ITM_FB42</t>
  </si>
  <si>
    <t>ITM_FB43</t>
  </si>
  <si>
    <t>ITM_FB44</t>
  </si>
  <si>
    <t>ITM_FB45</t>
  </si>
  <si>
    <t>ITM_FB46</t>
  </si>
  <si>
    <t>ITM_FB47</t>
  </si>
  <si>
    <t>ITM_FB48</t>
  </si>
  <si>
    <t>ITM_FB49</t>
  </si>
  <si>
    <t>ITM_FB50</t>
  </si>
  <si>
    <t>ITM_FB51</t>
  </si>
  <si>
    <t>ITM_FB52</t>
  </si>
  <si>
    <t>ITM_FB53</t>
  </si>
  <si>
    <t>ITM_FB54</t>
  </si>
  <si>
    <t>ITM_FB55</t>
  </si>
  <si>
    <t>ITM_FB56</t>
  </si>
  <si>
    <t>ITM_FB57</t>
  </si>
  <si>
    <t>ITM_FB58</t>
  </si>
  <si>
    <t>ITM_FB59</t>
  </si>
  <si>
    <t>ITM_FB60</t>
  </si>
  <si>
    <t>ITM_FB61</t>
  </si>
  <si>
    <t>ITM_FB62</t>
  </si>
  <si>
    <t>ITM_FB63</t>
  </si>
  <si>
    <t>"ISM?"</t>
  </si>
  <si>
    <t>ITM_ISM</t>
  </si>
  <si>
    <t>"FB01"</t>
  </si>
  <si>
    <t>"FB02"</t>
  </si>
  <si>
    <t>"FB03"</t>
  </si>
  <si>
    <t>"FB04"</t>
  </si>
  <si>
    <t>"FB05"</t>
  </si>
  <si>
    <t>"FB06"</t>
  </si>
  <si>
    <t>"FB07"</t>
  </si>
  <si>
    <t>"FB08"</t>
  </si>
  <si>
    <t>"FB09"</t>
  </si>
  <si>
    <t>"FB10"</t>
  </si>
  <si>
    <t>"FB11"</t>
  </si>
  <si>
    <t>"FB12"</t>
  </si>
  <si>
    <t>"FB13"</t>
  </si>
  <si>
    <t>"FB14"</t>
  </si>
  <si>
    <t>"FB15"</t>
  </si>
  <si>
    <t>"FB16"</t>
  </si>
  <si>
    <t>"FB17"</t>
  </si>
  <si>
    <t>"FB18"</t>
  </si>
  <si>
    <t>"FB19"</t>
  </si>
  <si>
    <t>"FB20"</t>
  </si>
  <si>
    <t>"FB21"</t>
  </si>
  <si>
    <t>"FB22"</t>
  </si>
  <si>
    <t>"FB23"</t>
  </si>
  <si>
    <t>"FB24"</t>
  </si>
  <si>
    <t>"FB25"</t>
  </si>
  <si>
    <t>"FB26"</t>
  </si>
  <si>
    <t>"FB27"</t>
  </si>
  <si>
    <t>"FB28"</t>
  </si>
  <si>
    <t>"FB29"</t>
  </si>
  <si>
    <t>"FB30"</t>
  </si>
  <si>
    <t>"FB31"</t>
  </si>
  <si>
    <t>"FB32"</t>
  </si>
  <si>
    <t>"FB33"</t>
  </si>
  <si>
    <t>"FB34"</t>
  </si>
  <si>
    <t>"FB35"</t>
  </si>
  <si>
    <t>"FB36"</t>
  </si>
  <si>
    <t>"FB37"</t>
  </si>
  <si>
    <t>"FB38"</t>
  </si>
  <si>
    <t>"FB39"</t>
  </si>
  <si>
    <t>"FB40"</t>
  </si>
  <si>
    <t>"FB41"</t>
  </si>
  <si>
    <t>"FB42"</t>
  </si>
  <si>
    <t>"FB43"</t>
  </si>
  <si>
    <t>"FB44"</t>
  </si>
  <si>
    <t>"FB45"</t>
  </si>
  <si>
    <t>"FB46"</t>
  </si>
  <si>
    <t>"FB47"</t>
  </si>
  <si>
    <t>"FB48"</t>
  </si>
  <si>
    <t>"FB49"</t>
  </si>
  <si>
    <t>"FB50"</t>
  </si>
  <si>
    <t>"FB51"</t>
  </si>
  <si>
    <t>"FB52"</t>
  </si>
  <si>
    <t>"FB53"</t>
  </si>
  <si>
    <t>"FB54"</t>
  </si>
  <si>
    <t>"FB55"</t>
  </si>
  <si>
    <t>"FB56"</t>
  </si>
  <si>
    <t>"FB57"</t>
  </si>
  <si>
    <t>"FB58"</t>
  </si>
  <si>
    <t>"FB59"</t>
  </si>
  <si>
    <t>"FB60"</t>
  </si>
  <si>
    <t>"FB61"</t>
  </si>
  <si>
    <t>"FB62"</t>
  </si>
  <si>
    <t>"FB63"</t>
  </si>
  <si>
    <t>"FB00"</t>
  </si>
  <si>
    <t>ITM_FB00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</si>
  <si>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</si>
  <si>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</si>
  <si>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</si>
  <si>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</si>
  <si>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</si>
  <si>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</si>
  <si>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</si>
  <si>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</si>
  <si>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</si>
  <si>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</si>
  <si>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</si>
  <si>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</si>
  <si>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</si>
  <si>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</si>
  <si>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</si>
  <si>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</si>
  <si>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</si>
  <si>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</si>
  <si>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</si>
  <si>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</si>
  <si>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</si>
  <si>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</si>
  <si>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</si>
  <si>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</si>
  <si>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</si>
  <si>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</si>
  <si>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</si>
  <si>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</si>
  <si>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</si>
  <si>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</si>
  <si>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ITM_CLAIM</t>
  </si>
  <si>
    <t>ARCSINH</t>
  </si>
  <si>
    <t>ARCTANH</t>
  </si>
  <si>
    <t>ARCCOSH</t>
  </si>
  <si>
    <t>IND&gt;</t>
  </si>
  <si>
    <t>"SWAP.W"</t>
  </si>
  <si>
    <t>"SWAP.B"</t>
  </si>
  <si>
    <t>ITM_SHOIREP</t>
  </si>
  <si>
    <t>"DISP_SI"</t>
  </si>
  <si>
    <t>//clear HEX mode</t>
  </si>
  <si>
    <t>"TEST_45"</t>
  </si>
  <si>
    <t>TEST_45</t>
  </si>
  <si>
    <t>"sinc" STD_pi</t>
  </si>
  <si>
    <t>ITM_sincpi</t>
  </si>
  <si>
    <t>"PLOTMNU"</t>
  </si>
  <si>
    <t>MNU_PLOT</t>
  </si>
  <si>
    <t>"PLOTLS"</t>
  </si>
  <si>
    <t>ITM_PLOTLS</t>
  </si>
  <si>
    <t>"GRF"</t>
  </si>
  <si>
    <t>ITM_PLOTJM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</si>
  <si>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</si>
  <si>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</si>
  <si>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</si>
  <si>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</si>
  <si>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</si>
  <si>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</si>
  <si>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</si>
  <si>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</si>
  <si>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</si>
  <si>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"lbf" STD_DOT "ft"</t>
  </si>
  <si>
    <t>ITM_SCALE</t>
  </si>
  <si>
    <t>"EXITCLR"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</si>
  <si>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</si>
  <si>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</si>
  <si>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</si>
  <si>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</si>
  <si>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</si>
  <si>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</si>
  <si>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</si>
  <si>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</si>
  <si>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</si>
  <si>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"SHADE"</t>
  </si>
  <si>
    <t>ITM_SHADE</t>
  </si>
  <si>
    <t>"CLA"</t>
  </si>
  <si>
    <t>ITM_CLA</t>
  </si>
  <si>
    <t>"CLN"</t>
  </si>
  <si>
    <t>ITM_CLN</t>
  </si>
  <si>
    <t>// Flag</t>
  </si>
  <si>
    <t>TM_LABEL</t>
  </si>
  <si>
    <t>NOPARAM/*#JM#*/</t>
  </si>
  <si>
    <t>ITM_CHS/*#JM#*/</t>
  </si>
  <si>
    <t>ITM_DIV/*#JM#*/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</si>
  <si>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</si>
  <si>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</si>
  <si>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</si>
  <si>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</si>
  <si>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</si>
  <si>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</si>
  <si>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</si>
  <si>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</si>
  <si>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</si>
  <si>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</si>
  <si>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</si>
  <si>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</si>
  <si>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</si>
  <si>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"0372"</t>
  </si>
  <si>
    <t>"0373"</t>
  </si>
  <si>
    <t>"0374"</t>
  </si>
  <si>
    <t>"0375"</t>
  </si>
  <si>
    <t>"0376"</t>
  </si>
  <si>
    <t>"0377"</t>
  </si>
  <si>
    <t>"0378"</t>
  </si>
  <si>
    <t>"0379"</t>
  </si>
  <si>
    <t>"0380"</t>
  </si>
  <si>
    <t>"0381"</t>
  </si>
  <si>
    <t>"0382"</t>
  </si>
  <si>
    <t>"0383"</t>
  </si>
  <si>
    <t>"0384"</t>
  </si>
  <si>
    <t>"0385"</t>
  </si>
  <si>
    <t>bit</t>
  </si>
  <si>
    <t>rotation</t>
  </si>
  <si>
    <t>and logical OPs</t>
  </si>
  <si>
    <t>"0448"</t>
  </si>
  <si>
    <t>"0449"</t>
  </si>
  <si>
    <t>"0450"</t>
  </si>
  <si>
    <t>"0451"</t>
  </si>
  <si>
    <t>"0452"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</si>
  <si>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</si>
  <si>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</si>
  <si>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</si>
  <si>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</si>
  <si>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</si>
  <si>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</si>
  <si>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>"0494"</t>
  </si>
  <si>
    <t>"0495"</t>
  </si>
  <si>
    <t>"0496"</t>
  </si>
  <si>
    <t>"0497"</t>
  </si>
  <si>
    <t>"0498"</t>
  </si>
  <si>
    <t>"0499"</t>
  </si>
  <si>
    <t>"0500"</t>
  </si>
  <si>
    <t>"0501"</t>
  </si>
  <si>
    <t>"0502"</t>
  </si>
  <si>
    <t>"0503"</t>
  </si>
  <si>
    <t>"0504"</t>
  </si>
  <si>
    <t>"0505"</t>
  </si>
  <si>
    <t>"0506"</t>
  </si>
  <si>
    <t>"0507"</t>
  </si>
  <si>
    <t>"0508"</t>
  </si>
  <si>
    <t>"0509"</t>
  </si>
  <si>
    <t>"0510"</t>
  </si>
  <si>
    <t>"0511"</t>
  </si>
  <si>
    <t>"0512"</t>
  </si>
  <si>
    <t>"0513"</t>
  </si>
  <si>
    <t>"0514"</t>
  </si>
  <si>
    <t>"0515"</t>
  </si>
  <si>
    <t>"0516"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</si>
  <si>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</si>
  <si>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</si>
  <si>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</si>
  <si>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</si>
  <si>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</si>
  <si>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</si>
  <si>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</si>
  <si>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</si>
  <si>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</si>
  <si>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</si>
  <si>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</si>
  <si>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</si>
  <si>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</si>
  <si>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</si>
  <si>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</si>
  <si>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</si>
  <si>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</si>
  <si>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</si>
  <si>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</si>
  <si>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</si>
  <si>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</si>
  <si>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</si>
  <si>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</si>
  <si>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</si>
  <si>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</si>
  <si>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</si>
  <si>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</si>
  <si>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</si>
  <si>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</si>
  <si>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</si>
  <si>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</si>
  <si>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</si>
  <si>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</si>
  <si>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</si>
  <si>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</si>
  <si>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</si>
  <si>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</si>
  <si>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</si>
  <si>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</si>
  <si>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</si>
  <si>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</si>
  <si>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</si>
  <si>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</si>
  <si>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</si>
  <si>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</si>
  <si>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</si>
  <si>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</si>
  <si>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</si>
  <si>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</si>
  <si>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</si>
  <si>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</si>
  <si>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</si>
  <si>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</si>
  <si>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</si>
  <si>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</si>
  <si>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</si>
  <si>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</si>
  <si>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</si>
  <si>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</si>
  <si>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</si>
  <si>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</si>
  <si>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</si>
  <si>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</si>
  <si>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</si>
  <si>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</si>
  <si>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</si>
  <si>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</si>
  <si>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</si>
  <si>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</si>
  <si>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</si>
  <si>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</si>
  <si>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</si>
  <si>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</si>
  <si>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"0601"</t>
  </si>
  <si>
    <t>ITM_BETA</t>
  </si>
  <si>
    <t>ITM_GAMMA</t>
  </si>
  <si>
    <t>ITM_DELTA</t>
  </si>
  <si>
    <t>ITM_EPSILON</t>
  </si>
  <si>
    <t>"0606"</t>
  </si>
  <si>
    <t>ITM_ZETA</t>
  </si>
  <si>
    <t>ITM_ETA</t>
  </si>
  <si>
    <t>"0609"</t>
  </si>
  <si>
    <t>ITM_THETA</t>
  </si>
  <si>
    <t>ITM_IOTA</t>
  </si>
  <si>
    <t>"0612"</t>
  </si>
  <si>
    <t>"0613"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</si>
  <si>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</si>
  <si>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</si>
  <si>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</si>
  <si>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</si>
  <si>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</si>
  <si>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</si>
  <si>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</si>
  <si>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"0621"</t>
  </si>
  <si>
    <t>ITM_RHO</t>
  </si>
  <si>
    <t>"0625"</t>
  </si>
  <si>
    <t>ITM_TAU</t>
  </si>
  <si>
    <t>ITM_UPSILON</t>
  </si>
  <si>
    <t>"0628"</t>
  </si>
  <si>
    <t>ITM_UPSILON_DIALYTIKA</t>
  </si>
  <si>
    <t>"0630"</t>
  </si>
  <si>
    <t>ITM_PHI</t>
  </si>
  <si>
    <t>ITM_CHI</t>
  </si>
  <si>
    <t>ITM_PSI</t>
  </si>
  <si>
    <t>ITM_OMEGA</t>
  </si>
  <si>
    <t>"0635"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</si>
  <si>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</si>
  <si>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</si>
  <si>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</si>
  <si>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</si>
  <si>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</si>
  <si>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</si>
  <si>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</si>
  <si>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</si>
  <si>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</si>
  <si>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</si>
  <si>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</si>
  <si>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</si>
  <si>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</si>
  <si>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</si>
  <si>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</si>
  <si>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</si>
  <si>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</si>
  <si>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</si>
  <si>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</si>
  <si>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</si>
  <si>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</si>
  <si>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</si>
  <si>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</si>
  <si>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</si>
  <si>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</si>
  <si>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</si>
  <si>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</si>
  <si>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</si>
  <si>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</si>
  <si>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</si>
  <si>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</si>
  <si>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</si>
  <si>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</si>
  <si>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"0672"</t>
  </si>
  <si>
    <t>"0673"</t>
  </si>
  <si>
    <t>"0674"</t>
  </si>
  <si>
    <t>"0675"</t>
  </si>
  <si>
    <t>"0676"</t>
  </si>
  <si>
    <t>"0677"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</si>
  <si>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</si>
  <si>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</si>
  <si>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</si>
  <si>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</si>
  <si>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</si>
  <si>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</si>
  <si>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</si>
  <si>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</si>
  <si>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</si>
  <si>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</si>
  <si>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</si>
  <si>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</si>
  <si>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</si>
  <si>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</si>
  <si>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</si>
  <si>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</si>
  <si>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</si>
  <si>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</si>
  <si>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</si>
  <si>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</si>
  <si>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</si>
  <si>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</si>
  <si>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</si>
  <si>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"0701"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</si>
  <si>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</si>
  <si>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</si>
  <si>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</si>
  <si>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</si>
  <si>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</si>
  <si>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</si>
  <si>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</si>
  <si>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</si>
  <si>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</si>
  <si>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</si>
  <si>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</si>
  <si>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</si>
  <si>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</si>
  <si>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</si>
  <si>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</si>
  <si>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</si>
  <si>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</si>
  <si>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</si>
  <si>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</si>
  <si>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</si>
  <si>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</si>
  <si>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</si>
  <si>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</si>
  <si>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</si>
  <si>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"0726"</t>
  </si>
  <si>
    <t>"0727"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</si>
  <si>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</si>
  <si>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</si>
  <si>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</si>
  <si>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</si>
  <si>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</si>
  <si>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</si>
  <si>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</si>
  <si>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</si>
  <si>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</si>
  <si>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</si>
  <si>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</si>
  <si>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</si>
  <si>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</si>
  <si>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</si>
  <si>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</si>
  <si>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"0743"</t>
  </si>
  <si>
    <t>"0744"</t>
  </si>
  <si>
    <t>"0745"</t>
  </si>
  <si>
    <t>ITM_Y_CIRC</t>
  </si>
  <si>
    <t>ITM_Y_ACUTE</t>
  </si>
  <si>
    <t>ITM_Y_DIARESIS</t>
  </si>
  <si>
    <t>ITM_Z_ACUTE</t>
  </si>
  <si>
    <t>ITM_Z_CARON</t>
  </si>
  <si>
    <t>ITM_Z_DOT</t>
  </si>
  <si>
    <t>"0752"</t>
  </si>
  <si>
    <t>"0753"</t>
  </si>
  <si>
    <t>"0754"</t>
  </si>
  <si>
    <t>"0755"</t>
  </si>
  <si>
    <t>"0756"</t>
  </si>
  <si>
    <t>"0757"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</si>
  <si>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</si>
  <si>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</si>
  <si>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</si>
  <si>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</si>
  <si>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</si>
  <si>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</si>
  <si>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</si>
  <si>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</si>
  <si>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</si>
  <si>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</si>
  <si>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</si>
  <si>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</si>
  <si>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</si>
  <si>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</si>
  <si>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</si>
  <si>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</si>
  <si>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</si>
  <si>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</si>
  <si>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</si>
  <si>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</si>
  <si>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</si>
  <si>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</si>
  <si>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</si>
  <si>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</si>
  <si>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</si>
  <si>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</si>
  <si>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</si>
  <si>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</si>
  <si>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</si>
  <si>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</si>
  <si>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</si>
  <si>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</si>
  <si>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</si>
  <si>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</si>
  <si>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</si>
  <si>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</si>
  <si>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</si>
  <si>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</si>
  <si>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</si>
  <si>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</si>
  <si>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</si>
  <si>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</si>
  <si>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</si>
  <si>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</si>
  <si>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</si>
  <si>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</si>
  <si>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</si>
  <si>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</si>
  <si>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</si>
  <si>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</si>
  <si>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</si>
  <si>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</si>
  <si>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</si>
  <si>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</si>
  <si>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</si>
  <si>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</si>
  <si>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</si>
  <si>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</si>
  <si>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</si>
  <si>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</si>
  <si>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</si>
  <si>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</si>
  <si>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</si>
  <si>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</si>
  <si>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</si>
  <si>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</si>
  <si>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</si>
  <si>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</si>
  <si>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</si>
  <si>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</si>
  <si>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</si>
  <si>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</si>
  <si>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</si>
  <si>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</si>
  <si>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"0832"</t>
  </si>
  <si>
    <t>"0833"</t>
  </si>
  <si>
    <t>"0834"</t>
  </si>
  <si>
    <t>"0835"</t>
  </si>
  <si>
    <t>"0836"</t>
  </si>
  <si>
    <t>"0837"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</si>
  <si>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</si>
  <si>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</si>
  <si>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</si>
  <si>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</si>
  <si>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</si>
  <si>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</si>
  <si>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</si>
  <si>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</si>
  <si>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</si>
  <si>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</si>
  <si>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</si>
  <si>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</si>
  <si>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</si>
  <si>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</si>
  <si>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</si>
  <si>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</si>
  <si>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</si>
  <si>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</si>
  <si>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</si>
  <si>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"0954"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</si>
  <si>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</si>
  <si>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</si>
  <si>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</si>
  <si>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</si>
  <si>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</si>
  <si>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</si>
  <si>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</si>
  <si>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</si>
  <si>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</si>
  <si>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</si>
  <si>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</si>
  <si>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</si>
  <si>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</si>
  <si>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</si>
  <si>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</si>
  <si>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</si>
  <si>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</si>
  <si>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</si>
  <si>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</si>
  <si>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</si>
  <si>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</si>
  <si>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</si>
  <si>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</si>
  <si>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</si>
  <si>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</si>
  <si>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</si>
  <si>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</si>
  <si>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</si>
  <si>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</si>
  <si>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</si>
  <si>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</si>
  <si>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</si>
  <si>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</si>
  <si>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</si>
  <si>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</si>
  <si>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</si>
  <si>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</si>
  <si>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</si>
  <si>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</si>
  <si>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</si>
  <si>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</si>
  <si>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</si>
  <si>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</si>
  <si>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</si>
  <si>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</si>
  <si>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</si>
  <si>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</si>
  <si>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</si>
  <si>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</si>
  <si>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</si>
  <si>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"1058"</t>
  </si>
  <si>
    <t>"1059"</t>
  </si>
  <si>
    <t>"1061"</t>
  </si>
  <si>
    <t>"1062"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</si>
  <si>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</si>
  <si>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</si>
  <si>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</si>
  <si>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</si>
  <si>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</si>
  <si>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</si>
  <si>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</si>
  <si>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</si>
  <si>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ITM_CHECK_MARK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</si>
  <si>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</si>
  <si>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</si>
  <si>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</si>
  <si>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</si>
  <si>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</si>
  <si>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</si>
  <si>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</si>
  <si>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</si>
  <si>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</si>
  <si>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</si>
  <si>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</si>
  <si>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</si>
  <si>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</si>
  <si>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</si>
  <si>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</si>
  <si>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</si>
  <si>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>ITM_EXPONENT/*#JM#*/</t>
  </si>
  <si>
    <t>"1155"</t>
  </si>
  <si>
    <t>"1156"</t>
  </si>
  <si>
    <t>"1157"</t>
  </si>
  <si>
    <t>"1158"</t>
  </si>
  <si>
    <t>"1159"</t>
  </si>
  <si>
    <t>"1160"</t>
  </si>
  <si>
    <t>"1161"</t>
  </si>
  <si>
    <t>"1162"</t>
  </si>
  <si>
    <t>"1163"</t>
  </si>
  <si>
    <t>"1164"</t>
  </si>
  <si>
    <t>STD_UP_ARROW STD_UP_ARROW "Lim"</t>
  </si>
  <si>
    <t>STD_DOWN_ARROW STD_DOWN_ARROW "Lim"</t>
  </si>
  <si>
    <t>"1190"</t>
  </si>
  <si>
    <t>"1191"</t>
  </si>
  <si>
    <t>"1192"</t>
  </si>
  <si>
    <t>"1193"</t>
  </si>
  <si>
    <t>"1194"</t>
  </si>
  <si>
    <t>"1195"</t>
  </si>
  <si>
    <t>"1196"</t>
  </si>
  <si>
    <t>"1267"</t>
  </si>
  <si>
    <t>"1268"</t>
  </si>
  <si>
    <t>"1269"</t>
  </si>
  <si>
    <t>"1270"</t>
  </si>
  <si>
    <t>"1271"</t>
  </si>
  <si>
    <t>"1272"</t>
  </si>
  <si>
    <t>"1273"</t>
  </si>
  <si>
    <t>"1274"</t>
  </si>
  <si>
    <t>"1275"</t>
  </si>
  <si>
    <t>"1276"</t>
  </si>
  <si>
    <t>"1277"</t>
  </si>
  <si>
    <t>"1278"</t>
  </si>
  <si>
    <t>"1279"</t>
  </si>
  <si>
    <t>"1280"</t>
  </si>
  <si>
    <t>"1281"</t>
  </si>
  <si>
    <t>"1282"</t>
  </si>
  <si>
    <t>"1283"</t>
  </si>
  <si>
    <t>"1284"</t>
  </si>
  <si>
    <t>"1285"</t>
  </si>
  <si>
    <t>"1286"</t>
  </si>
  <si>
    <t>"1298"</t>
  </si>
  <si>
    <t>"1299"</t>
  </si>
  <si>
    <t>"1300"</t>
  </si>
  <si>
    <t>"1301"</t>
  </si>
  <si>
    <t>"1302"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</si>
  <si>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</si>
  <si>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</si>
  <si>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</si>
  <si>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</si>
  <si>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</si>
  <si>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</si>
  <si>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</si>
  <si>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>"1387"</t>
  </si>
  <si>
    <t>"1388"</t>
  </si>
  <si>
    <t>"1389"</t>
  </si>
  <si>
    <t>"1390"</t>
  </si>
  <si>
    <t>"1391"</t>
  </si>
  <si>
    <t>"1392"</t>
  </si>
  <si>
    <t>"1393"</t>
  </si>
  <si>
    <t>1/*#JM#*/</t>
  </si>
  <si>
    <t xml:space="preserve"> // Font browser</t>
  </si>
  <si>
    <t>"1749"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</si>
  <si>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</si>
  <si>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</si>
  <si>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</si>
  <si>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</si>
  <si>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</si>
  <si>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</si>
  <si>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</si>
  <si>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"1861"</t>
  </si>
  <si>
    <t>"1862"</t>
  </si>
  <si>
    <t>ITM_USERMODE</t>
  </si>
  <si>
    <t>ITM_CC</t>
  </si>
  <si>
    <t>"USER_PRIM00U"</t>
  </si>
  <si>
    <t>"USER_SFTf00U"</t>
  </si>
  <si>
    <t>"USER_PRIM01U"</t>
  </si>
  <si>
    <t>"USER_SFTf01U"</t>
  </si>
  <si>
    <t>"USER_PRIM02U"</t>
  </si>
  <si>
    <t>"USER_SFTf02U"</t>
  </si>
  <si>
    <t>"USER_PRIM03U"</t>
  </si>
  <si>
    <t>"USER_SFTf03U"</t>
  </si>
  <si>
    <t>"USER_PRIM04U"</t>
  </si>
  <si>
    <t>"USER_SFTf04U"</t>
  </si>
  <si>
    <t>"USER_PRIM05U"</t>
  </si>
  <si>
    <t>"USER_SFTf05U"</t>
  </si>
  <si>
    <t>"USER_PRIM06U"</t>
  </si>
  <si>
    <t>"USER_SFTf06U"</t>
  </si>
  <si>
    <t>"USER_PRIM07U"</t>
  </si>
  <si>
    <t>"USER_SFTf07U"</t>
  </si>
  <si>
    <t>"USER_PRIM08U"</t>
  </si>
  <si>
    <t>"USER_SFTf08U"</t>
  </si>
  <si>
    <t>"USER_PRIM09U"</t>
  </si>
  <si>
    <t>"USER_SFTf09U"</t>
  </si>
  <si>
    <t>"USER_PRIM10U"</t>
  </si>
  <si>
    <t>"USER_SFTf10U"</t>
  </si>
  <si>
    <t>"USER_PRIM11U"</t>
  </si>
  <si>
    <t>"USER_SFTf11U"</t>
  </si>
  <si>
    <t>"USER_PRIM12U"</t>
  </si>
  <si>
    <t>"USER_SFTf12U"</t>
  </si>
  <si>
    <t>"USER_PRIM13U"</t>
  </si>
  <si>
    <t>"USER_SFTf13U"</t>
  </si>
  <si>
    <t>"USER_PRIM14U"</t>
  </si>
  <si>
    <t>"USER_SFTf14U"</t>
  </si>
  <si>
    <t>"USER_PRIM15U"</t>
  </si>
  <si>
    <t>"USER_SFTf15U"</t>
  </si>
  <si>
    <t>"USER_PRIM16U"</t>
  </si>
  <si>
    <t>"USER_SFTf16U"</t>
  </si>
  <si>
    <t>"USER_PRIM17U"</t>
  </si>
  <si>
    <t>"USER_SFTf17U"</t>
  </si>
  <si>
    <t>"USER_PRIM18U"</t>
  </si>
  <si>
    <t>"USER_SFTf18U"</t>
  </si>
  <si>
    <t>"USER_PRIM19U"</t>
  </si>
  <si>
    <t>"USER_SFTf19U"</t>
  </si>
  <si>
    <t>"USER_PRIM20U"</t>
  </si>
  <si>
    <t>"USER_SFTf20U"</t>
  </si>
  <si>
    <t>"USER_PRIM21U"</t>
  </si>
  <si>
    <t>"USER_SFTf21U"</t>
  </si>
  <si>
    <t>"USER_PRIM22U"</t>
  </si>
  <si>
    <t>"USER_SFTf22U"</t>
  </si>
  <si>
    <t>"USER_PRIM23U"</t>
  </si>
  <si>
    <t>"USER_SFTf23U"</t>
  </si>
  <si>
    <t>"USER_PRIM24U"</t>
  </si>
  <si>
    <t>"USER_SFTf24U"</t>
  </si>
  <si>
    <t>"USER_PRIM25U"</t>
  </si>
  <si>
    <t>"USER_SFTf25U"</t>
  </si>
  <si>
    <t>"USER_PRIM26U"</t>
  </si>
  <si>
    <t>"USER_SFTf26U"</t>
  </si>
  <si>
    <t>"USER_PRIM27U"</t>
  </si>
  <si>
    <t>"USER_SFTf27U"</t>
  </si>
  <si>
    <t>"USER_PRIM28U"</t>
  </si>
  <si>
    <t>"USER_SFTf28U"</t>
  </si>
  <si>
    <t>"USER_PRIM29U"</t>
  </si>
  <si>
    <t>"USER_SFTf29U"</t>
  </si>
  <si>
    <t>"USER_PRIM30U"</t>
  </si>
  <si>
    <t>"USER_SFTf30U"</t>
  </si>
  <si>
    <t>"USER_PRIM31U"</t>
  </si>
  <si>
    <t>"USER_SFTf31U"</t>
  </si>
  <si>
    <t>"USER_PRIM32U"</t>
  </si>
  <si>
    <t>"USER_SFTf32U"</t>
  </si>
  <si>
    <t>"USER_PRIM33U"</t>
  </si>
  <si>
    <t>"USER_SFTf33U"</t>
  </si>
  <si>
    <t>"USER_PRIM34U"</t>
  </si>
  <si>
    <t>"USER_SFTf34U"</t>
  </si>
  <si>
    <t>"USER_PRIM35U"</t>
  </si>
  <si>
    <t>"USER_SFTf35U"</t>
  </si>
  <si>
    <t>"USER_PRIM36U"</t>
  </si>
  <si>
    <t>"USER_SFTf36U"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</si>
  <si>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</si>
  <si>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</si>
  <si>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</si>
  <si>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</si>
  <si>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</si>
  <si>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</si>
  <si>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</si>
  <si>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</si>
  <si>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</si>
  <si>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</si>
  <si>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</si>
  <si>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</si>
  <si>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</si>
  <si>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</si>
  <si>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</si>
  <si>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</si>
  <si>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</si>
  <si>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</si>
  <si>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ITM_0372</t>
  </si>
  <si>
    <t>ITM_0373</t>
  </si>
  <si>
    <t>ITM_0374</t>
  </si>
  <si>
    <t>ITM_0375</t>
  </si>
  <si>
    <t>ITM_0376</t>
  </si>
  <si>
    <t>ITM_0377</t>
  </si>
  <si>
    <t>ITM_0378</t>
  </si>
  <si>
    <t>ITM_0379</t>
  </si>
  <si>
    <t>ITM_0380</t>
  </si>
  <si>
    <t>ITM_0381</t>
  </si>
  <si>
    <t>ITM_0382</t>
  </si>
  <si>
    <t>ITM_0383</t>
  </si>
  <si>
    <t>ITM_0384</t>
  </si>
  <si>
    <t>ITM_0385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</si>
  <si>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</si>
  <si>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</si>
  <si>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</si>
  <si>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</si>
  <si>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</si>
  <si>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</si>
  <si>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</si>
  <si>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ITM_0448</t>
  </si>
  <si>
    <t>ITM_0449</t>
  </si>
  <si>
    <t>ITM_0450</t>
  </si>
  <si>
    <t>ITM_0451</t>
  </si>
  <si>
    <t>ITM_0452</t>
  </si>
  <si>
    <t>ITM_0494</t>
  </si>
  <si>
    <t>ITM_0495</t>
  </si>
  <si>
    <t>ITM_0496</t>
  </si>
  <si>
    <t>ITM_0497</t>
  </si>
  <si>
    <t>ITM_0498</t>
  </si>
  <si>
    <t>ITM_0499</t>
  </si>
  <si>
    <t>ITM_0500</t>
  </si>
  <si>
    <t>ITM_0501</t>
  </si>
  <si>
    <t>ITM_0502</t>
  </si>
  <si>
    <t>ITM_0503</t>
  </si>
  <si>
    <t>ITM_0504</t>
  </si>
  <si>
    <t>ITM_0505</t>
  </si>
  <si>
    <t>ITM_0506</t>
  </si>
  <si>
    <t>ITM_0507</t>
  </si>
  <si>
    <t>ITM_0508</t>
  </si>
  <si>
    <t>ITM_0509</t>
  </si>
  <si>
    <t>ITM_0510</t>
  </si>
  <si>
    <t>ITM_0511</t>
  </si>
  <si>
    <t>ITM_0512</t>
  </si>
  <si>
    <t>ITM_0513</t>
  </si>
  <si>
    <t>ITM_0514</t>
  </si>
  <si>
    <t>ITM_0515</t>
  </si>
  <si>
    <t>ITM_0516</t>
  </si>
  <si>
    <t>ITM_0601</t>
  </si>
  <si>
    <t>ITM_0606</t>
  </si>
  <si>
    <t>ITM_0609</t>
  </si>
  <si>
    <t>ITM_0612</t>
  </si>
  <si>
    <t>ITM_0613</t>
  </si>
  <si>
    <t>ITM_0621</t>
  </si>
  <si>
    <t>ITM_0625</t>
  </si>
  <si>
    <t>ITM_0628</t>
  </si>
  <si>
    <t>ITM_0630</t>
  </si>
  <si>
    <t>ITM_0635</t>
  </si>
  <si>
    <t>ITM_0672</t>
  </si>
  <si>
    <t>ITM_0673</t>
  </si>
  <si>
    <t>ITM_0674</t>
  </si>
  <si>
    <t>ITM_0675</t>
  </si>
  <si>
    <t>ITM_0676</t>
  </si>
  <si>
    <t>ITM_0677</t>
  </si>
  <si>
    <t>ITM_0701</t>
  </si>
  <si>
    <t>ITM_0726</t>
  </si>
  <si>
    <t>ITM_0727</t>
  </si>
  <si>
    <t>ITM_0743</t>
  </si>
  <si>
    <t>ITM_0744</t>
  </si>
  <si>
    <t>ITM_0745</t>
  </si>
  <si>
    <t>ITM_0752</t>
  </si>
  <si>
    <t>ITM_0753</t>
  </si>
  <si>
    <t>ITM_0754</t>
  </si>
  <si>
    <t>ITM_0755</t>
  </si>
  <si>
    <t>ITM_0756</t>
  </si>
  <si>
    <t>ITM_0757</t>
  </si>
  <si>
    <t>ITM_0832</t>
  </si>
  <si>
    <t>ITM_0833</t>
  </si>
  <si>
    <t>ITM_0834</t>
  </si>
  <si>
    <t>ITM_0835</t>
  </si>
  <si>
    <t>ITM_0836</t>
  </si>
  <si>
    <t>ITM_0837</t>
  </si>
  <si>
    <t>ITM_SUB_alpha</t>
  </si>
  <si>
    <t>ITM_SUB_delta</t>
  </si>
  <si>
    <t>ITM_SUB_mu</t>
  </si>
  <si>
    <t>ITM_SUB_SUN_b</t>
  </si>
  <si>
    <t>ITM_SUB_EARTH_b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</si>
  <si>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</si>
  <si>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</si>
  <si>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</si>
  <si>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</si>
  <si>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</si>
  <si>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</si>
  <si>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</si>
  <si>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</si>
  <si>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</si>
  <si>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</si>
  <si>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</si>
  <si>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</si>
  <si>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</si>
  <si>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</si>
  <si>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</si>
  <si>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</si>
  <si>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</si>
  <si>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</si>
  <si>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</si>
  <si>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</si>
  <si>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</si>
  <si>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</si>
  <si>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</si>
  <si>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</si>
  <si>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</si>
  <si>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</si>
  <si>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</si>
  <si>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</si>
  <si>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</si>
  <si>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</si>
  <si>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</si>
  <si>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</si>
  <si>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</si>
  <si>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</si>
  <si>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</si>
  <si>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</si>
  <si>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</si>
  <si>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</si>
  <si>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</si>
  <si>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</si>
  <si>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</si>
  <si>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</si>
  <si>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</si>
  <si>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</si>
  <si>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</si>
  <si>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</si>
  <si>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</si>
  <si>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</si>
  <si>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</si>
  <si>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</si>
  <si>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</si>
  <si>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</si>
  <si>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</si>
  <si>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</si>
  <si>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</si>
  <si>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</si>
  <si>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</si>
  <si>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</si>
  <si>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</si>
  <si>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</si>
  <si>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</si>
  <si>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</si>
  <si>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ITM_SUB_a_b</t>
  </si>
  <si>
    <t>ITM_SUB_e_b</t>
  </si>
  <si>
    <t>ITM_SUB_k_b</t>
  </si>
  <si>
    <t>ITM_SUB_l_b</t>
  </si>
  <si>
    <t>ITM_SUB_m_b</t>
  </si>
  <si>
    <t>ITM_SUB_n_b</t>
  </si>
  <si>
    <t>ITM_SUB_o_b</t>
  </si>
  <si>
    <t>ITM_SUB_p_b</t>
  </si>
  <si>
    <t>ITM_SUB_s_b</t>
  </si>
  <si>
    <t>ITM_SUB_u_b</t>
  </si>
  <si>
    <t>ITM_SUB_x_b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</si>
  <si>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</si>
  <si>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</si>
  <si>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</si>
  <si>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</si>
  <si>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</si>
  <si>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</si>
  <si>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</si>
  <si>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</si>
  <si>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</si>
  <si>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</si>
  <si>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</si>
  <si>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</si>
  <si>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</si>
  <si>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</si>
  <si>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</si>
  <si>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</si>
  <si>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</si>
  <si>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</si>
  <si>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ITM_0954</t>
  </si>
  <si>
    <t>ITM_CENT</t>
  </si>
  <si>
    <t>ITM_OVERFLOW_CARRY</t>
  </si>
  <si>
    <t>ITM_DEGREE</t>
  </si>
  <si>
    <t>ITM_mu_b</t>
  </si>
  <si>
    <t>ITM_ORDINAL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</si>
  <si>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</si>
  <si>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</si>
  <si>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</si>
  <si>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</si>
  <si>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</si>
  <si>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</si>
  <si>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</si>
  <si>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</si>
  <si>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</si>
  <si>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</si>
  <si>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</si>
  <si>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</si>
  <si>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</si>
  <si>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</si>
  <si>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</si>
  <si>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</si>
  <si>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</si>
  <si>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</si>
  <si>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</si>
  <si>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</si>
  <si>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ITM_ONE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</si>
  <si>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</si>
  <si>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</si>
  <si>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</si>
  <si>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</si>
  <si>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</si>
  <si>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</si>
  <si>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</si>
  <si>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</si>
  <si>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</si>
  <si>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</si>
  <si>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</si>
  <si>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</si>
  <si>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</si>
  <si>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</si>
  <si>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</si>
  <si>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</si>
  <si>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</si>
  <si>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</si>
  <si>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</si>
  <si>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</si>
  <si>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ITM_ZERO</t>
  </si>
  <si>
    <t>ITM_PRODUCT</t>
  </si>
  <si>
    <t>ITM_1058</t>
  </si>
  <si>
    <t>ITM_1059</t>
  </si>
  <si>
    <t>ITM_MINUS_PLUS</t>
  </si>
  <si>
    <t>ITM_1061</t>
  </si>
  <si>
    <t>ITM_1062</t>
  </si>
  <si>
    <t>ITM_RING</t>
  </si>
  <si>
    <t>ITM_PROPORTIONAL</t>
  </si>
  <si>
    <t>ITM_ANGLE_SIGN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</si>
  <si>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</si>
  <si>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</si>
  <si>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</si>
  <si>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</si>
  <si>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</si>
  <si>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</si>
  <si>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</si>
  <si>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</si>
  <si>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</si>
  <si>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</si>
  <si>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</si>
  <si>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</si>
  <si>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</si>
  <si>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</si>
  <si>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</si>
  <si>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</si>
  <si>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</si>
  <si>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</si>
  <si>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</si>
  <si>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</si>
  <si>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</si>
  <si>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</si>
  <si>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</si>
  <si>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</si>
  <si>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</si>
  <si>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</si>
  <si>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</si>
  <si>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</si>
  <si>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</si>
  <si>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</si>
  <si>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ITM_1155</t>
  </si>
  <si>
    <t>ITM_1156</t>
  </si>
  <si>
    <t>ITM_1157</t>
  </si>
  <si>
    <t>ITM_1158</t>
  </si>
  <si>
    <t>ITM_1159</t>
  </si>
  <si>
    <t>ITM_1160</t>
  </si>
  <si>
    <t>ITM_1161</t>
  </si>
  <si>
    <t>ITM_1162</t>
  </si>
  <si>
    <t>ITM_1163</t>
  </si>
  <si>
    <t>ITM_1164</t>
  </si>
  <si>
    <t>ITM_1185</t>
  </si>
  <si>
    <t>ITM_1186</t>
  </si>
  <si>
    <t>ITM_1187</t>
  </si>
  <si>
    <t>ITM_1188</t>
  </si>
  <si>
    <t>ITM_1189</t>
  </si>
  <si>
    <t>ITM_1190</t>
  </si>
  <si>
    <t>ITM_1191</t>
  </si>
  <si>
    <t>ITM_1192</t>
  </si>
  <si>
    <t>ITM_1193</t>
  </si>
  <si>
    <t>ITM_1194</t>
  </si>
  <si>
    <t>ITM_1195</t>
  </si>
  <si>
    <t>ITM_1196</t>
  </si>
  <si>
    <t>ITM_1267</t>
  </si>
  <si>
    <t>ITM_1268</t>
  </si>
  <si>
    <t>ITM_1269</t>
  </si>
  <si>
    <t>ITM_1270</t>
  </si>
  <si>
    <t>ITM_1271</t>
  </si>
  <si>
    <t>ITM_1272</t>
  </si>
  <si>
    <t>ITM_1273</t>
  </si>
  <si>
    <t>ITM_1274</t>
  </si>
  <si>
    <t>ITM_1275</t>
  </si>
  <si>
    <t>ITM_1276</t>
  </si>
  <si>
    <t>ITM_1277</t>
  </si>
  <si>
    <t>ITM_1278</t>
  </si>
  <si>
    <t>ITM_1279</t>
  </si>
  <si>
    <t>ITM_1280</t>
  </si>
  <si>
    <t>ITM_1281</t>
  </si>
  <si>
    <t>ITM_1282</t>
  </si>
  <si>
    <t>ITM_1283</t>
  </si>
  <si>
    <t>ITM_1284</t>
  </si>
  <si>
    <t>ITM_1285</t>
  </si>
  <si>
    <t>ITM_1286</t>
  </si>
  <si>
    <t>ITM_1298</t>
  </si>
  <si>
    <t>ITM_1299</t>
  </si>
  <si>
    <t>ITM_1300</t>
  </si>
  <si>
    <t>ITM_1301</t>
  </si>
  <si>
    <t>ITM_1302</t>
  </si>
  <si>
    <t>MNU_STRINGS</t>
  </si>
  <si>
    <t>MNU_PROG</t>
  </si>
  <si>
    <t>MNU_TAMLABEL</t>
  </si>
  <si>
    <t>MNU_DYNAMIC</t>
  </si>
  <si>
    <t>ITM_1387</t>
  </si>
  <si>
    <t>ITM_1388</t>
  </si>
  <si>
    <t>ITM_1389</t>
  </si>
  <si>
    <t>ITM_1390</t>
  </si>
  <si>
    <t>ITM_1391</t>
  </si>
  <si>
    <t>ITM_1392</t>
  </si>
  <si>
    <t>ITM_1393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</si>
  <si>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</si>
  <si>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</si>
  <si>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</si>
  <si>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</si>
  <si>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</si>
  <si>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</si>
  <si>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</si>
  <si>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</si>
  <si>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</si>
  <si>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</si>
  <si>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</si>
  <si>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</si>
  <si>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</si>
  <si>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</si>
  <si>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</si>
  <si>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</si>
  <si>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</si>
  <si>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</si>
  <si>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</si>
  <si>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</si>
  <si>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ITM_PRTX</t>
  </si>
  <si>
    <t>ITM_dotD</t>
  </si>
  <si>
    <t>ITM_1749</t>
  </si>
  <si>
    <t>ITM_1599</t>
  </si>
  <si>
    <t>ITM_1600</t>
  </si>
  <si>
    <t>ITM_1601</t>
  </si>
  <si>
    <t>ITM_1602</t>
  </si>
  <si>
    <t>ITM_1603</t>
  </si>
  <si>
    <t>ITM_1604</t>
  </si>
  <si>
    <t>ITM_1605</t>
  </si>
  <si>
    <t>ITM_1606</t>
  </si>
  <si>
    <t>ITM_1607</t>
  </si>
  <si>
    <t>ITM_1608</t>
  </si>
  <si>
    <t>ITM_1609</t>
  </si>
  <si>
    <t>ITM_1610</t>
  </si>
  <si>
    <t>ITM_1611</t>
  </si>
  <si>
    <t>ITM_1612</t>
  </si>
  <si>
    <t>ITM_1613</t>
  </si>
  <si>
    <t>ITM_1614</t>
  </si>
  <si>
    <t>ITM_1615</t>
  </si>
  <si>
    <t>ITM_1616</t>
  </si>
  <si>
    <t>ITM_1617</t>
  </si>
  <si>
    <t>ITM_1618</t>
  </si>
  <si>
    <t>ITM_1619</t>
  </si>
  <si>
    <t>ITM_1620</t>
  </si>
  <si>
    <t>ITM_1621</t>
  </si>
  <si>
    <t>ITM_1622</t>
  </si>
  <si>
    <t>ITM_1623</t>
  </si>
  <si>
    <t>ITM_1624</t>
  </si>
  <si>
    <t>ITM_1625</t>
  </si>
  <si>
    <t>ITM_1626</t>
  </si>
  <si>
    <t>ITM_1627</t>
  </si>
  <si>
    <t>ITM_1628</t>
  </si>
  <si>
    <t>ITM_1629</t>
  </si>
  <si>
    <t>ITM_1630</t>
  </si>
  <si>
    <t>ITM_1631</t>
  </si>
  <si>
    <t>ITM_1861</t>
  </si>
  <si>
    <t>ITM_1862</t>
  </si>
  <si>
    <t>USER_PRIM00U</t>
  </si>
  <si>
    <t>USER_SFTf00U</t>
  </si>
  <si>
    <t>USER_PRIM01U</t>
  </si>
  <si>
    <t>USER_SFTf01U</t>
  </si>
  <si>
    <t>USER_PRIM02U</t>
  </si>
  <si>
    <t>USER_SFTf02U</t>
  </si>
  <si>
    <t>USER_PRIM03U</t>
  </si>
  <si>
    <t>USER_SFTf03U</t>
  </si>
  <si>
    <t>USER_PRIM04U</t>
  </si>
  <si>
    <t>USER_SFTf04U</t>
  </si>
  <si>
    <t>USER_PRIM05U</t>
  </si>
  <si>
    <t>USER_SFTf05U</t>
  </si>
  <si>
    <t>USER_PRIM06U</t>
  </si>
  <si>
    <t>USER_SFTf06U</t>
  </si>
  <si>
    <t>USER_PRIM07U</t>
  </si>
  <si>
    <t>USER_SFTf07U</t>
  </si>
  <si>
    <t>USER_PRIM08U</t>
  </si>
  <si>
    <t>USER_SFTf08U</t>
  </si>
  <si>
    <t>USER_PRIM09U</t>
  </si>
  <si>
    <t>USER_SFTf09U</t>
  </si>
  <si>
    <t>USER_PRIM10U</t>
  </si>
  <si>
    <t>USER_SFTf10U</t>
  </si>
  <si>
    <t>USER_PRIM11U</t>
  </si>
  <si>
    <t>USER_SFTf11U</t>
  </si>
  <si>
    <t>USER_PRIM12U</t>
  </si>
  <si>
    <t>USER_SFTf12U</t>
  </si>
  <si>
    <t>USER_PRIM13U</t>
  </si>
  <si>
    <t>USER_SFTf13U</t>
  </si>
  <si>
    <t>USER_PRIM14U</t>
  </si>
  <si>
    <t>USER_SFTf14U</t>
  </si>
  <si>
    <t>USER_PRIM15U</t>
  </si>
  <si>
    <t>USER_SFTf15U</t>
  </si>
  <si>
    <t>USER_PRIM16U</t>
  </si>
  <si>
    <t>USER_SFTf16U</t>
  </si>
  <si>
    <t>USER_PRIM17U</t>
  </si>
  <si>
    <t>USER_SFTf17U</t>
  </si>
  <si>
    <t>USER_PRIM18U</t>
  </si>
  <si>
    <t>USER_SFTf18U</t>
  </si>
  <si>
    <t>USER_PRIM19U</t>
  </si>
  <si>
    <t>USER_SFTf19U</t>
  </si>
  <si>
    <t>USER_PRIM20U</t>
  </si>
  <si>
    <t>USER_SFTf20U</t>
  </si>
  <si>
    <t>USER_PRIM21U</t>
  </si>
  <si>
    <t>USER_SFTf21U</t>
  </si>
  <si>
    <t>USER_PRIM22U</t>
  </si>
  <si>
    <t>USER_SFTf22U</t>
  </si>
  <si>
    <t>USER_PRIM23U</t>
  </si>
  <si>
    <t>USER_SFTf23U</t>
  </si>
  <si>
    <t>USER_PRIM24U</t>
  </si>
  <si>
    <t>USER_SFTf24U</t>
  </si>
  <si>
    <t>USER_PRIM25U</t>
  </si>
  <si>
    <t>USER_SFTf25U</t>
  </si>
  <si>
    <t>USER_PRIM26U</t>
  </si>
  <si>
    <t>USER_SFTf26U</t>
  </si>
  <si>
    <t>USER_PRIM27U</t>
  </si>
  <si>
    <t>USER_SFTf27U</t>
  </si>
  <si>
    <t>USER_PRIM28U</t>
  </si>
  <si>
    <t>USER_SFTf28U</t>
  </si>
  <si>
    <t>USER_PRIM29U</t>
  </si>
  <si>
    <t>USER_SFTf29U</t>
  </si>
  <si>
    <t>USER_PRIM30U</t>
  </si>
  <si>
    <t>USER_SFTf30U</t>
  </si>
  <si>
    <t>USER_PRIM31U</t>
  </si>
  <si>
    <t>USER_SFTf31U</t>
  </si>
  <si>
    <t>USER_PRIM32U</t>
  </si>
  <si>
    <t>USER_SFTf32U</t>
  </si>
  <si>
    <t>USER_PRIM33U</t>
  </si>
  <si>
    <t>USER_SFTf33U</t>
  </si>
  <si>
    <t>USER_PRIM34U</t>
  </si>
  <si>
    <t>USER_SFTf34U</t>
  </si>
  <si>
    <t>USER_PRIM35U</t>
  </si>
  <si>
    <t>USER_SFTf35U</t>
  </si>
  <si>
    <t>USER_PRIM36U</t>
  </si>
  <si>
    <t>USER_SFTf36U</t>
  </si>
  <si>
    <t>ITM_RMS</t>
  </si>
  <si>
    <t>"NO" STD_SPACE_3_PER_EM "BASE"</t>
  </si>
  <si>
    <t>//JM NOBASE MENU SETTING</t>
  </si>
  <si>
    <t>"l.y." STD_RIGHT_ARROW "m"</t>
  </si>
  <si>
    <t>"m" STD_RIGHT_ARROW "l.y."</t>
  </si>
  <si>
    <t>STD_beta "(x,y)"</t>
  </si>
  <si>
    <t>ITM_STACK_X</t>
  </si>
  <si>
    <t>ITM_STACK_Y</t>
  </si>
  <si>
    <t>ITM_STACK_Z</t>
  </si>
  <si>
    <t>ITM_STACK_T</t>
  </si>
  <si>
    <t>ITM_STACK_A</t>
  </si>
  <si>
    <t>ITM_STACK_B</t>
  </si>
  <si>
    <t>ITM_STACK_C</t>
  </si>
  <si>
    <t>ITM_STACK_D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</si>
  <si>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</si>
  <si>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</si>
  <si>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</si>
  <si>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</si>
  <si>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</si>
  <si>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</si>
  <si>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</si>
  <si>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</si>
  <si>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</si>
  <si>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</si>
  <si>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</si>
  <si>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</si>
  <si>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</si>
  <si>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</si>
  <si>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</si>
  <si>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</si>
  <si>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</si>
  <si>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</si>
  <si>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</si>
  <si>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</si>
  <si>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</si>
  <si>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</si>
  <si>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</si>
  <si>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</si>
  <si>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</si>
  <si>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</si>
  <si>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</si>
  <si>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</si>
  <si>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</si>
  <si>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</si>
  <si>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</si>
  <si>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</si>
  <si>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</si>
  <si>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</si>
  <si>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</si>
  <si>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</si>
  <si>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</si>
  <si>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</si>
  <si>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</si>
  <si>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</si>
  <si>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</si>
  <si>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</si>
  <si>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</si>
  <si>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</si>
  <si>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</si>
  <si>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</si>
  <si>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</si>
  <si>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</si>
  <si>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</si>
  <si>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</si>
  <si>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</si>
  <si>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</si>
  <si>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</si>
  <si>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</si>
  <si>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</si>
  <si>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</si>
  <si>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</si>
  <si>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</si>
  <si>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</si>
  <si>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</si>
  <si>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</si>
  <si>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</si>
  <si>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</si>
  <si>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</si>
  <si>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</si>
  <si>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</si>
  <si>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</si>
  <si>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</si>
  <si>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</si>
  <si>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</si>
  <si>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</si>
  <si>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</si>
  <si>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</si>
  <si>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</si>
  <si>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</si>
  <si>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</si>
  <si>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</si>
  <si>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</si>
  <si>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</si>
  <si>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</si>
  <si>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</si>
  <si>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</si>
  <si>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</si>
  <si>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</si>
  <si>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</si>
  <si>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</si>
  <si>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fnCvtAcreM2</t>
  </si>
  <si>
    <t>/  { fnCvtAcreusM2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</si>
  <si>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</si>
  <si>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</si>
  <si>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</si>
  <si>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</si>
  <si>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</si>
  <si>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</si>
  <si>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</si>
  <si>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</si>
  <si>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</si>
  <si>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fnCvtFlozukM3</t>
  </si>
  <si>
    <t>/  { fnCvtFlozusM3</t>
  </si>
  <si>
    <t>/  { fnCvtGalukM3</t>
  </si>
  <si>
    <t>/  { fnCvtGalusM3</t>
  </si>
  <si>
    <t>/  { fnCvtHpeW</t>
  </si>
  <si>
    <t>/  { fnCvtHpmW</t>
  </si>
  <si>
    <t>/  { fnCvtHpukW</t>
  </si>
  <si>
    <t>/  { fnCvtInhgPa</t>
  </si>
  <si>
    <t>/  { fnCvtInchM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</si>
  <si>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</si>
  <si>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</si>
  <si>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</si>
  <si>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</si>
  <si>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</si>
  <si>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</si>
  <si>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</si>
  <si>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</si>
  <si>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fnCvtLbfN</t>
  </si>
  <si>
    <t>/  { fnCvtLyM</t>
  </si>
  <si>
    <t>/  { fnCvtMmhgPa</t>
  </si>
  <si>
    <t>/  { fnCvtMiM</t>
  </si>
  <si>
    <t>/  { fnCvtNmiM</t>
  </si>
  <si>
    <t>/  { fnCvtPcM</t>
  </si>
  <si>
    <t>/  { fnCvtPointM</t>
  </si>
  <si>
    <t>/  { fnCvtYardM</t>
  </si>
  <si>
    <t>/  { fnCvtPsiPa</t>
  </si>
  <si>
    <t>/  { fnCvtTorrPa</t>
  </si>
  <si>
    <t>/  { fnCvtYearS</t>
  </si>
  <si>
    <t>/  { fnCvtCaratKg</t>
  </si>
  <si>
    <t>/  { fnCvtQuartM3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</si>
  <si>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</si>
  <si>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</si>
  <si>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</si>
  <si>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</si>
  <si>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</si>
  <si>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</si>
  <si>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</si>
  <si>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</si>
  <si>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</si>
  <si>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</si>
  <si>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</si>
  <si>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</si>
  <si>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</si>
  <si>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</si>
  <si>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</si>
  <si>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</si>
  <si>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</si>
  <si>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</si>
  <si>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</si>
  <si>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</si>
  <si>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</si>
  <si>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</si>
  <si>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</si>
  <si>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</si>
  <si>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</si>
  <si>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</si>
  <si>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</si>
  <si>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</si>
  <si>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</si>
  <si>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</si>
  <si>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</si>
  <si>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</si>
  <si>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</si>
  <si>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</si>
  <si>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</si>
  <si>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</si>
  <si>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</si>
  <si>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</si>
  <si>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</si>
  <si>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</si>
  <si>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</si>
  <si>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</si>
  <si>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fnScreenDump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</si>
  <si>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</si>
  <si>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</si>
  <si>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</si>
  <si>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</si>
  <si>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</si>
  <si>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</si>
  <si>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</si>
  <si>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</si>
  <si>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</si>
  <si>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</si>
  <si>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</si>
  <si>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</si>
  <si>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</si>
  <si>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</si>
  <si>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</si>
  <si>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</si>
  <si>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</si>
  <si>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fnCvtToCurrentAngularMode</t>
  </si>
  <si>
    <t>/  { fnDenMax</t>
  </si>
  <si>
    <t>/  { fnDot</t>
  </si>
  <si>
    <t>/  { fnDisplayStack</t>
  </si>
  <si>
    <t>/  { fnSetDateFormat</t>
  </si>
  <si>
    <t>/  { fnCvtDegToRad</t>
  </si>
  <si>
    <t>/  { fnDisplayFormatEng</t>
  </si>
  <si>
    <t>/  { fnExpt</t>
  </si>
  <si>
    <t>/  { fnFib</t>
  </si>
  <si>
    <t>/  { fnDisplayFormatFix</t>
  </si>
  <si>
    <t>/  { fnFreeFlashMemory</t>
  </si>
  <si>
    <t>/  { fnDisplayFormatGap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</si>
  <si>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</si>
  <si>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</si>
  <si>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</si>
  <si>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</si>
  <si>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</si>
  <si>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</si>
  <si>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</si>
  <si>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</si>
  <si>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</si>
  <si>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</si>
  <si>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</si>
  <si>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</si>
  <si>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</si>
  <si>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</si>
  <si>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fnPlot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</si>
  <si>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</si>
  <si>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</si>
  <si>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</si>
  <si>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</si>
  <si>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</si>
  <si>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</si>
  <si>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</si>
  <si>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</si>
  <si>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</si>
  <si>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</si>
  <si>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</si>
  <si>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</si>
  <si>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</si>
  <si>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</si>
  <si>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fnSampleStdDev</t>
  </si>
  <si>
    <t>/  { fnSave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</si>
  <si>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</si>
  <si>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</si>
  <si>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</si>
  <si>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</si>
  <si>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</si>
  <si>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</si>
  <si>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</si>
  <si>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</si>
  <si>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</si>
  <si>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</si>
  <si>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</si>
  <si>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</si>
  <si>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</si>
  <si>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</si>
  <si>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</si>
  <si>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</si>
  <si>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</si>
  <si>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</si>
  <si>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</si>
  <si>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</si>
  <si>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</si>
  <si>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</si>
  <si>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</si>
  <si>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</si>
  <si>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</si>
  <si>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</si>
  <si>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fnShow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</si>
  <si>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</si>
  <si>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</si>
  <si>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</si>
  <si>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</si>
  <si>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</si>
  <si>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</si>
  <si>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</si>
  <si>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</si>
  <si>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</si>
  <si>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</si>
  <si>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</si>
  <si>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</si>
  <si>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</si>
  <si>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</si>
  <si>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</si>
  <si>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</si>
  <si>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</si>
  <si>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</si>
  <si>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</si>
  <si>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</si>
  <si>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</si>
  <si>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</si>
  <si>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</si>
  <si>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</si>
  <si>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</si>
  <si>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</si>
  <si>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</si>
  <si>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</si>
  <si>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</si>
  <si>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</si>
  <si>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</si>
  <si>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fnCvtFromCurrentAngularMode</t>
  </si>
  <si>
    <t>/  { fnChangeBase</t>
  </si>
  <si>
    <t>/  { fnToPolar</t>
  </si>
  <si>
    <t>/  { fnToReal</t>
  </si>
  <si>
    <t>/  { fnToRect</t>
  </si>
  <si>
    <t>/  { fnCvtDegToDms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</si>
  <si>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</si>
  <si>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</si>
  <si>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</si>
  <si>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</si>
  <si>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</si>
  <si>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</si>
  <si>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</si>
  <si>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</si>
  <si>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</si>
  <si>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</si>
  <si>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</si>
  <si>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</si>
  <si>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</si>
  <si>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</si>
  <si>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</si>
  <si>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</si>
  <si>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</si>
  <si>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</si>
  <si>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</si>
  <si>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fnCvtDmsToDeg</t>
  </si>
  <si>
    <t>/  { fnHarmonicMeanXY</t>
  </si>
  <si>
    <t>/  { fnRMSMeanXY</t>
  </si>
  <si>
    <t>/  { fnSetSetJM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</si>
  <si>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</si>
  <si>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</si>
  <si>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</si>
  <si>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</si>
  <si>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</si>
  <si>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</si>
  <si>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</si>
  <si>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</si>
  <si>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</si>
  <si>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</si>
  <si>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</si>
  <si>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</si>
  <si>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</si>
  <si>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fnLongInt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</si>
  <si>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</si>
  <si>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</si>
  <si>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</si>
  <si>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</si>
  <si>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</si>
  <si>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</si>
  <si>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</si>
  <si>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</si>
  <si>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</si>
  <si>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</si>
  <si>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</si>
  <si>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</si>
  <si>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fnUserJM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</si>
  <si>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</si>
  <si>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</si>
  <si>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</si>
  <si>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</si>
  <si>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</si>
  <si>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</si>
  <si>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</si>
  <si>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fnXEQMEDIT</t>
  </si>
  <si>
    <t>/  { fnTo_ms</t>
  </si>
  <si>
    <t>/  { fnAngularModeJM</t>
  </si>
  <si>
    <t>/  { fnJMUSERmode</t>
  </si>
  <si>
    <t>/  { fnJMUSERmode_f</t>
  </si>
  <si>
    <t>/  { fnJMUSERmode_g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</si>
  <si>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</si>
  <si>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</si>
  <si>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</si>
  <si>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</si>
  <si>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</si>
  <si>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</si>
  <si>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fnClAIM</t>
  </si>
  <si>
    <t>/  { fnShoiXRepeats</t>
  </si>
  <si>
    <t>/  { fnScale</t>
  </si>
  <si>
    <t>/  { fnPlotLS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</si>
  <si>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</si>
  <si>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</si>
  <si>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</si>
  <si>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</si>
  <si>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</si>
  <si>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</si>
  <si>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</si>
  <si>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fnGraph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</si>
  <si>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</si>
  <si>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</si>
  <si>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</si>
  <si>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</si>
  <si>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</si>
  <si>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</si>
  <si>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allocateLocalRegisters</t>
  </si>
  <si>
    <t>/  { registerBrowser</t>
  </si>
  <si>
    <t>/  { flagBrowser</t>
  </si>
  <si>
    <t>/  { fontBrowser</t>
  </si>
  <si>
    <t>/  { backToSystem</t>
  </si>
  <si>
    <t>/  { flagBrowser_old</t>
  </si>
  <si>
    <t>"USER_SFTg00U"</t>
  </si>
  <si>
    <t>"USER_SFTg01U"</t>
  </si>
  <si>
    <t>"USER_SFTg02U"</t>
  </si>
  <si>
    <t>"USER_SFTg03U"</t>
  </si>
  <si>
    <t>"USER_SFTg04U"</t>
  </si>
  <si>
    <t>"USER_SFTg05U"</t>
  </si>
  <si>
    <t>"USER_SFTg06U"</t>
  </si>
  <si>
    <t>"USER_SFTg07U"</t>
  </si>
  <si>
    <t>"USER_SFTg08U"</t>
  </si>
  <si>
    <t>"USER_SFTg09U"</t>
  </si>
  <si>
    <t>"USER_SFTg10U"</t>
  </si>
  <si>
    <t>"USER_SFTg11U"</t>
  </si>
  <si>
    <t>"USER_SFTg12U"</t>
  </si>
  <si>
    <t>"USER_SFTg13U"</t>
  </si>
  <si>
    <t>"USER_SFTg14U"</t>
  </si>
  <si>
    <t>"USER_SFTg15U"</t>
  </si>
  <si>
    <t>"USER_SFTg16U"</t>
  </si>
  <si>
    <t>"USER_SFTg17U"</t>
  </si>
  <si>
    <t>"USER_SFTg18U"</t>
  </si>
  <si>
    <t>"USER_SFTg19U"</t>
  </si>
  <si>
    <t>"USER_SFTg20U"</t>
  </si>
  <si>
    <t>"USER_SFTg21U"</t>
  </si>
  <si>
    <t>"USER_SFTg22U"</t>
  </si>
  <si>
    <t>"USER_SFTg23U"</t>
  </si>
  <si>
    <t>"USER_SFTg24U"</t>
  </si>
  <si>
    <t>"USER_SFTg25U"</t>
  </si>
  <si>
    <t>"USER_SFTg26U"</t>
  </si>
  <si>
    <t>"USER_SFTg27U"</t>
  </si>
  <si>
    <t>"USER_SFTg28U"</t>
  </si>
  <si>
    <t>"USER_SFTg29U"</t>
  </si>
  <si>
    <t>"USER_SFTg30U"</t>
  </si>
  <si>
    <t>"USER_SFTg31U"</t>
  </si>
  <si>
    <t>"USER_SFTg32U"</t>
  </si>
  <si>
    <t>"USER_SFTg33U"</t>
  </si>
  <si>
    <t>"USER_SFTg34U"</t>
  </si>
  <si>
    <t>"USER_SFTg35U"</t>
  </si>
  <si>
    <t>"USER_SFTg36U"</t>
  </si>
  <si>
    <t>ITM_EEXCHR</t>
  </si>
  <si>
    <t>"NLock"</t>
  </si>
  <si>
    <t>"Nulock"</t>
  </si>
  <si>
    <t>STD_num</t>
  </si>
  <si>
    <t>USER_SFTg00U</t>
  </si>
  <si>
    <t>USER_SFTg01U</t>
  </si>
  <si>
    <t>USER_SFTg02U</t>
  </si>
  <si>
    <t>USER_SFTg03U</t>
  </si>
  <si>
    <t>USER_SFTg04U</t>
  </si>
  <si>
    <t>USER_SFTg05U</t>
  </si>
  <si>
    <t>USER_SFTg06U</t>
  </si>
  <si>
    <t>USER_SFTg07U</t>
  </si>
  <si>
    <t>USER_SFTg08U</t>
  </si>
  <si>
    <t>USER_SFTg09U</t>
  </si>
  <si>
    <t>USER_SFTg10U</t>
  </si>
  <si>
    <t>USER_SFTg11U</t>
  </si>
  <si>
    <t>USER_SFTg12U</t>
  </si>
  <si>
    <t>USER_SFTg13U</t>
  </si>
  <si>
    <t>USER_SFTg14U</t>
  </si>
  <si>
    <t>USER_SFTg15U</t>
  </si>
  <si>
    <t>USER_SFTg16U</t>
  </si>
  <si>
    <t>USER_SFTg17U</t>
  </si>
  <si>
    <t>USER_SFTg18U</t>
  </si>
  <si>
    <t>USER_SFTg19U</t>
  </si>
  <si>
    <t>USER_SFTg20U</t>
  </si>
  <si>
    <t>USER_SFTg21U</t>
  </si>
  <si>
    <t>USER_SFTg22U</t>
  </si>
  <si>
    <t>USER_SFTg23U</t>
  </si>
  <si>
    <t>USER_SFTg24U</t>
  </si>
  <si>
    <t>USER_SFTg25U</t>
  </si>
  <si>
    <t>USER_SFTg26U</t>
  </si>
  <si>
    <t>USER_SFTg27U</t>
  </si>
  <si>
    <t>USER_SFTg28U</t>
  </si>
  <si>
    <t>USER_SFTg29U</t>
  </si>
  <si>
    <t>USER_SFTg30U</t>
  </si>
  <si>
    <t>USER_SFTg31U</t>
  </si>
  <si>
    <t>USER_SFTg32U</t>
  </si>
  <si>
    <t>USER_SFTg33U</t>
  </si>
  <si>
    <t>USER_SFTg34U</t>
  </si>
  <si>
    <t>USER_SFTg35U</t>
  </si>
  <si>
    <t>USER_SFTg36U</t>
  </si>
  <si>
    <t>CHR_num</t>
  </si>
  <si>
    <t>CHR_numL</t>
  </si>
  <si>
    <t>CHR_numU</t>
  </si>
  <si>
    <t>STD_case</t>
  </si>
  <si>
    <t>US_UNCHANGED</t>
  </si>
  <si>
    <t>//JM CASE</t>
  </si>
  <si>
    <t>CHR_case</t>
  </si>
  <si>
    <t>//JM CAPS</t>
  </si>
  <si>
    <t>"CASE UP"</t>
  </si>
  <si>
    <t>"^^"</t>
  </si>
  <si>
    <t>CHR_caseUP</t>
  </si>
  <si>
    <t>CASEUP</t>
  </si>
  <si>
    <t>"CASE DN"</t>
  </si>
  <si>
    <t>"vv"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</si>
  <si>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</si>
  <si>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</si>
  <si>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</si>
  <si>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</si>
  <si>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</si>
  <si>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</si>
  <si>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</si>
  <si>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</si>
  <si>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</si>
  <si>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ITM_NO_BASE_SCREEN</t>
  </si>
  <si>
    <t>JC_NO_BASE_SCREEN</t>
  </si>
  <si>
    <t>Sumx</t>
  </si>
  <si>
    <t>Sumy</t>
  </si>
  <si>
    <t>Cum.sum</t>
  </si>
  <si>
    <t>-</t>
  </si>
  <si>
    <t>//CODE FOR XEQM TEST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</si>
  <si>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</si>
  <si>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</si>
  <si>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</si>
  <si>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</si>
  <si>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</si>
  <si>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</si>
  <si>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</si>
  <si>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</si>
  <si>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</si>
  <si>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</si>
  <si>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</si>
  <si>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</si>
  <si>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</si>
  <si>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</si>
  <si>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</si>
  <si>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</si>
  <si>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</si>
  <si>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</si>
  <si>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</si>
  <si>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</si>
  <si>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</si>
  <si>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</si>
  <si>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</si>
  <si>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</si>
  <si>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</si>
  <si>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</si>
  <si>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</si>
  <si>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</si>
  <si>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</si>
  <si>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</si>
  <si>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</si>
  <si>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</si>
  <si>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</si>
  <si>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</si>
  <si>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</si>
  <si>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DECR</t>
  </si>
  <si>
    <t>INCR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</si>
  <si>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</si>
  <si>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</si>
  <si>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</si>
  <si>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</si>
  <si>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</si>
  <si>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</si>
  <si>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</si>
  <si>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</si>
  <si>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</si>
  <si>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</si>
  <si>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</si>
  <si>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</si>
  <si>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</si>
  <si>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</si>
  <si>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</si>
  <si>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</si>
  <si>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</si>
  <si>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</si>
  <si>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</si>
  <si>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</si>
  <si>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</si>
  <si>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</si>
  <si>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</si>
  <si>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</si>
  <si>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</si>
  <si>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</si>
  <si>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</si>
  <si>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</si>
  <si>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</si>
  <si>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</si>
  <si>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</si>
  <si>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</si>
  <si>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</si>
  <si>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</si>
  <si>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</si>
  <si>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</si>
  <si>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89798763754892653453379597352537489494736 EXIT 978 GCD STO 22</t>
  </si>
  <si>
    <t>4 EXIT 6 LCM</t>
  </si>
  <si>
    <t>3.14159265 IP</t>
  </si>
  <si>
    <t>3.14159265 FP</t>
  </si>
  <si>
    <t>3 EXIT 4 + 5 EXIT +</t>
  </si>
  <si>
    <t>3 ENTER 4 - 5 EXIT -</t>
  </si>
  <si>
    <t>20 STO 00 INCR 00 RCL 00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</si>
  <si>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</si>
  <si>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</si>
  <si>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</si>
  <si>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</si>
  <si>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</si>
  <si>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20 STO 00 DECR 00 RCL 00</t>
  </si>
  <si>
    <t>11 ENTER PRIME?  GTO_SZ M1 DROP 1 SUM+ //1</t>
  </si>
  <si>
    <t>DONE</t>
  </si>
  <si>
    <t>/</t>
  </si>
  <si>
    <t>RPN 5 ENTER + ERPN 1  + 11 GSB M2 //2</t>
  </si>
  <si>
    <t>2 ENTER 5 X&lt;&gt;Y /  2.5 GSB M2 //3</t>
  </si>
  <si>
    <t>1 EXIT 2 DROP 1 EXIT 3 DROP 1 GSB M2 //4</t>
  </si>
  <si>
    <t>1 ENTER 2 ENTER 3 ENTER CLX + + 3 GSB M2 //5</t>
  </si>
  <si>
    <t>3 FILL + + + 12 GSB M2 //6</t>
  </si>
  <si>
    <t>1 CHS SQRT STO 01 CLSTK RCL 01 ENTER * CHS ABS ENTER 1 GSB M2 //7</t>
  </si>
  <si>
    <t>10 ENTER 3 COMB 120 GSB M2 //8</t>
  </si>
  <si>
    <t>4 ENTER 3 PERM 24 GSB M2 //9</t>
  </si>
  <si>
    <t>1 STO + 01 CLSTK RCL 01 X^2 ABS 2 GSB M2 //10</t>
  </si>
  <si>
    <t>RCL 01 X^2 STO 02 ABS 2 GSB M2 //11</t>
  </si>
  <si>
    <t>RCL 01 X^3 STO 03 ABS 2.82842712474619 GSB M2 //12</t>
  </si>
  <si>
    <t>RCL 01 23 Y^X STO 04 ABS 2896.3093757401 GSB M2 //13</t>
  </si>
  <si>
    <t>RCL 02 SQRT RCL 01 - ABS 0 GSB M2 //14</t>
  </si>
  <si>
    <t>RCL 03 CUBRT RCL 01 - ABS 0 GSB M2 //15</t>
  </si>
  <si>
    <t>1 EXIT 0.1 COMPLEX STO 06 23 Y^X 23 XRTY RCL 06 - ABS 0 GSB M2 //16</t>
  </si>
  <si>
    <t>0.2 2^X 1.14869835499704 GSB M2 //17</t>
  </si>
  <si>
    <t>0.2 E^X 1.22140275816017 GSB M2 //18</t>
  </si>
  <si>
    <t>0.2 10^X 1.58489319246111 GSB M2 //19</t>
  </si>
  <si>
    <t>0.2 LOG2 2.32192809488736 CHS  GSB M2 //20</t>
  </si>
  <si>
    <t>0.2 LN 1.6094379124341 CHS  GSB M2 //21</t>
  </si>
  <si>
    <t>0.2 ENTER LOG10 0.698970004336019 CHS  GSB M2 //22</t>
  </si>
  <si>
    <t>0.2 EXIT 3 LOGXY 1.46497352071793 CHS  GSB M2 //23</t>
  </si>
  <si>
    <t>0.2 ENTER 1/X 5 GSB M2 //24</t>
  </si>
  <si>
    <t>16.8 COS ARCCOS STO 10 16.8 GSB M2 //25</t>
  </si>
  <si>
    <t>16.8 COSH ARCCOSH STO 11 16.8 GSB M2 //26</t>
  </si>
  <si>
    <t>16.8 SIN ARCSIN STO 12 16.8 GSB M2 //27</t>
  </si>
  <si>
    <t>16.8 SINH ARCSINH STO 13 16.8 GSB M2 //28</t>
  </si>
  <si>
    <t>16.8 TAN ARCTAN STO 14 16.8 GSB M2 //29</t>
  </si>
  <si>
    <t>16.8 TANH ARCTANH STO 15 16.8 GSB M2 //30</t>
  </si>
  <si>
    <t>0.2 CEIL 0.9 CEIL + 2 GSB M2 //31</t>
  </si>
  <si>
    <t>1.2 FLOOR 1.9 FLOOR + 2 GSB M2 //32</t>
  </si>
  <si>
    <t>89798763754892653453379597352537489494736 EXIT 978 GCD STO 22 6 GSB M2 //33</t>
  </si>
  <si>
    <t>4 EXIT 6 LCM 12 GSB M2 //34</t>
  </si>
  <si>
    <t>20 STO 00 DECR 00 RCL 00 19 GSB M2 //35</t>
  </si>
  <si>
    <t>20 STO 00 INCR 00 RCL 00 21 GSB M2 //36</t>
  </si>
  <si>
    <t>3.14159265 IP 3 GSB M2 //37</t>
  </si>
  <si>
    <t>3.14159265 FP 0.14159265 GSB M2 //38</t>
  </si>
  <si>
    <t>3 EXIT 4 + 5 EXIT + 12 GSB M2 //39</t>
  </si>
  <si>
    <t>3 ENTER 4 - 5 EXIT - 6 CHS  GSB M2 //40</t>
  </si>
  <si>
    <t>5 EXIT 2 IDIV 2 GSB M2 //41</t>
  </si>
  <si>
    <t>5 EXIT 2 MOD 1 GSB M2 //42</t>
  </si>
  <si>
    <t>5 EXIT 2 MAX 5 GSB M2 //43</t>
  </si>
  <si>
    <t>5 EXIT 2 MIN 2 GSB M2 //44</t>
  </si>
  <si>
    <t>201 NEXTP 211 GSB M2 //45</t>
  </si>
  <si>
    <t>5 X! 120 GSB M2 //46</t>
  </si>
  <si>
    <t>RAD 0.2 &gt;DEG &gt;REAL 0.2 GSB M2 //47</t>
  </si>
  <si>
    <t>DEG 20 &gt;RAD &gt;REAL 0.349065850398866 GSB M2 //48</t>
  </si>
  <si>
    <t>20 D&gt;R &gt;REAL 0.349065850398866 GSB M2 //49</t>
  </si>
  <si>
    <t>20 R&gt;D &gt;REAL 1145.91559026165 GSB M2 //50</t>
  </si>
  <si>
    <t>c 299792458 GSB M2 //51</t>
  </si>
  <si>
    <t>RAD 20 SINC 0.0456472625363814 GSB M2 //52</t>
  </si>
  <si>
    <t>20 CHS SQRT RE 0 GSB M2 //53</t>
  </si>
  <si>
    <t>20 CHS SQRT RE&lt;&gt;IM RE 4.47213595499958 GSB M2 //54</t>
  </si>
  <si>
    <t>0.98 E^X-1 1.66445624192942 GSB M2 //55</t>
  </si>
  <si>
    <t>0.98 LN(1+X) 0.683096844706444 GSB M2 //56</t>
  </si>
  <si>
    <t>FIX 01 0.9811111111 ROUND ALL 00 0.9 GSB M2 //57</t>
  </si>
  <si>
    <t>ENG 01 0.9811111111 ROUNDI ALL 00 1 GSB M2 //58</t>
  </si>
  <si>
    <t>DOTD</t>
  </si>
  <si>
    <t>ITM_SNAP</t>
  </si>
  <si>
    <t>fnClFAll</t>
  </si>
  <si>
    <t xml:space="preserve">US_ENABLED  </t>
  </si>
  <si>
    <t xml:space="preserve">US_CANCEL   </t>
  </si>
  <si>
    <t>"INC"</t>
  </si>
  <si>
    <t xml:space="preserve"> // Literal in a PGM</t>
  </si>
  <si>
    <t xml:space="preserve"> // items from 453 to 493,</t>
  </si>
  <si>
    <t xml:space="preserve"> // The system flags,</t>
  </si>
  <si>
    <t>-INF</t>
  </si>
  <si>
    <t>INF</t>
  </si>
  <si>
    <t>GD^-1</t>
  </si>
  <si>
    <t>X_WTD</t>
  </si>
  <si>
    <t>BETA</t>
  </si>
  <si>
    <t>GAMMA</t>
  </si>
  <si>
    <t>//XEQM TYPE1 ORIGINAL FULL SELECTED LIST</t>
  </si>
  <si>
    <t>//XEQM TYPE3 NUMBER:  FULL SELECTED LIST</t>
  </si>
  <si>
    <t>//XEQM TYPE3 HEX FULL LIST.</t>
  </si>
  <si>
    <t>Compression</t>
  </si>
  <si>
    <t>SUM</t>
  </si>
  <si>
    <t>ECHO COMMAND</t>
  </si>
  <si>
    <t>REPEAT CHECK</t>
  </si>
  <si>
    <t>bool_t checkindexes(int16_t *com, const char *str) {
  uint64_t testt = 0; 
  int ix = 0;
  while(str[ix]!=0 &amp;&amp; ix&lt;=7) {
    testt = testt + ( (uint64_t)(str[ix]) &lt;&lt; (8*(7-ix)) );
    ix++;
  }
  switch(testt) {</t>
  </si>
  <si>
    <t xml:space="preserve"> </t>
  </si>
  <si>
    <t>EEX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</si>
</sst>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2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i/>
      <sz val="24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8"/>
      <color rgb="FFFF0000"/>
      <name val="Menlo Regular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rgb="FFD7D70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8" borderId="1" xfId="0" applyFont="1" applyFill="1" applyBorder="1"/>
    <xf numFmtId="0" fontId="0" fillId="8" borderId="0" xfId="0" applyFill="1"/>
    <xf numFmtId="0" fontId="4" fillId="10" borderId="1" xfId="0" applyFont="1" applyFill="1" applyBorder="1"/>
    <xf numFmtId="0" fontId="0" fillId="3" borderId="1" xfId="0" applyFill="1" applyBorder="1" applyAlignment="1">
      <alignment horizontal="center"/>
    </xf>
    <xf numFmtId="0" fontId="4" fillId="11" borderId="1" xfId="0" applyFont="1" applyFill="1" applyBorder="1"/>
    <xf numFmtId="0" fontId="12" fillId="4" borderId="1" xfId="0" applyFont="1" applyFill="1" applyBorder="1"/>
    <xf numFmtId="0" fontId="0" fillId="9" borderId="0" xfId="0" applyFill="1"/>
    <xf numFmtId="0" fontId="4" fillId="9" borderId="1" xfId="0" applyFont="1" applyFill="1" applyBorder="1"/>
    <xf numFmtId="0" fontId="0" fillId="2" borderId="0" xfId="0" applyFill="1"/>
    <xf numFmtId="0" fontId="13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0" fillId="2" borderId="11" xfId="0" applyFill="1" applyBorder="1"/>
    <xf numFmtId="0" fontId="14" fillId="7" borderId="6" xfId="0" applyFont="1" applyFill="1" applyBorder="1" applyAlignment="1">
      <alignment horizontal="center"/>
    </xf>
    <xf numFmtId="0" fontId="14" fillId="7" borderId="7" xfId="0" applyFont="1" applyFill="1" applyBorder="1" applyAlignment="1">
      <alignment horizontal="left"/>
    </xf>
    <xf numFmtId="0" fontId="14" fillId="7" borderId="8" xfId="0" applyFont="1" applyFill="1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9" borderId="13" xfId="0" applyFill="1" applyBorder="1"/>
    <xf numFmtId="0" fontId="14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0" fillId="0" borderId="0" xfId="0" applyBorder="1"/>
    <xf numFmtId="0" fontId="13" fillId="0" borderId="0" xfId="0" applyFont="1" applyBorder="1"/>
    <xf numFmtId="0" fontId="0" fillId="2" borderId="0" xfId="0" applyFill="1" applyBorder="1"/>
    <xf numFmtId="0" fontId="4" fillId="12" borderId="0" xfId="0" applyFont="1" applyFill="1" applyAlignment="1">
      <alignment horizontal="center"/>
    </xf>
    <xf numFmtId="0" fontId="4" fillId="12" borderId="0" xfId="0" applyFont="1" applyFill="1"/>
    <xf numFmtId="0" fontId="4" fillId="12" borderId="1" xfId="0" applyFont="1" applyFill="1" applyBorder="1"/>
    <xf numFmtId="0" fontId="0" fillId="12" borderId="0" xfId="0" applyFill="1"/>
    <xf numFmtId="0" fontId="0" fillId="12" borderId="0" xfId="0" applyFill="1" applyAlignment="1">
      <alignment horizontal="center"/>
    </xf>
    <xf numFmtId="0" fontId="12" fillId="12" borderId="1" xfId="0" applyFont="1" applyFill="1" applyBorder="1"/>
    <xf numFmtId="0" fontId="4" fillId="12" borderId="0" xfId="0" applyNumberFormat="1" applyFont="1" applyFill="1"/>
    <xf numFmtId="0" fontId="0" fillId="0" borderId="0" xfId="0" applyNumberFormat="1"/>
    <xf numFmtId="0" fontId="4" fillId="3" borderId="0" xfId="0" applyNumberFormat="1" applyFont="1" applyFill="1"/>
    <xf numFmtId="0" fontId="0" fillId="13" borderId="0" xfId="0" applyNumberFormat="1" applyFill="1"/>
    <xf numFmtId="0" fontId="0" fillId="14" borderId="0" xfId="0" applyNumberFormat="1" applyFill="1"/>
    <xf numFmtId="0" fontId="0" fillId="7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4" fillId="15" borderId="0" xfId="0" applyFont="1" applyFill="1"/>
    <xf numFmtId="49" fontId="0" fillId="15" borderId="0" xfId="0" applyNumberFormat="1" applyFill="1"/>
    <xf numFmtId="49" fontId="12" fillId="15" borderId="0" xfId="0" applyNumberFormat="1" applyFont="1" applyFill="1"/>
    <xf numFmtId="49" fontId="4" fillId="15" borderId="0" xfId="0" applyNumberFormat="1" applyFont="1" applyFill="1"/>
    <xf numFmtId="49" fontId="5" fillId="15" borderId="0" xfId="0" applyNumberFormat="1" applyFont="1" applyFill="1"/>
    <xf numFmtId="0" fontId="4" fillId="15" borderId="1" xfId="0" applyFont="1" applyFill="1" applyBorder="1"/>
    <xf numFmtId="0" fontId="0" fillId="15" borderId="0" xfId="0" applyFill="1" applyBorder="1"/>
    <xf numFmtId="49" fontId="0" fillId="15" borderId="1" xfId="0" applyNumberFormat="1" applyFill="1" applyBorder="1"/>
    <xf numFmtId="0" fontId="0" fillId="15" borderId="1" xfId="0" applyNumberFormat="1" applyFill="1" applyBorder="1"/>
    <xf numFmtId="0" fontId="0" fillId="15" borderId="0" xfId="0" applyFill="1"/>
    <xf numFmtId="0" fontId="12" fillId="15" borderId="0" xfId="0" applyFont="1" applyFill="1" applyBorder="1"/>
    <xf numFmtId="49" fontId="0" fillId="15" borderId="0" xfId="0" applyNumberFormat="1" applyFill="1" applyBorder="1" applyAlignment="1">
      <alignment horizontal="center"/>
    </xf>
    <xf numFmtId="49" fontId="9" fillId="15" borderId="0" xfId="0" applyNumberFormat="1" applyFont="1" applyFill="1"/>
    <xf numFmtId="0" fontId="0" fillId="15" borderId="1" xfId="0" applyFill="1" applyBorder="1"/>
    <xf numFmtId="49" fontId="0" fillId="15" borderId="0" xfId="0" applyNumberFormat="1" applyFill="1" applyBorder="1"/>
    <xf numFmtId="0" fontId="0" fillId="15" borderId="3" xfId="0" applyFill="1" applyBorder="1"/>
    <xf numFmtId="49" fontId="0" fillId="15" borderId="1" xfId="0" applyNumberFormat="1" applyFill="1" applyBorder="1" applyAlignment="1">
      <alignment horizontal="center"/>
    </xf>
    <xf numFmtId="0" fontId="7" fillId="15" borderId="1" xfId="0" applyNumberFormat="1" applyFont="1" applyFill="1" applyBorder="1"/>
    <xf numFmtId="0" fontId="7" fillId="15" borderId="0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49" fontId="0" fillId="15" borderId="2" xfId="0" applyNumberFormat="1" applyFill="1" applyBorder="1"/>
    <xf numFmtId="49" fontId="0" fillId="15" borderId="4" xfId="0" applyNumberFormat="1" applyFill="1" applyBorder="1"/>
    <xf numFmtId="49" fontId="0" fillId="15" borderId="5" xfId="0" applyNumberFormat="1" applyFill="1" applyBorder="1"/>
    <xf numFmtId="0" fontId="7" fillId="15" borderId="4" xfId="0" applyNumberFormat="1" applyFont="1" applyFill="1" applyBorder="1"/>
    <xf numFmtId="0" fontId="7" fillId="15" borderId="5" xfId="0" applyNumberFormat="1" applyFont="1" applyFill="1" applyBorder="1"/>
    <xf numFmtId="0" fontId="7" fillId="15" borderId="2" xfId="0" applyNumberFormat="1" applyFont="1" applyFill="1" applyBorder="1"/>
    <xf numFmtId="49" fontId="11" fillId="16" borderId="1" xfId="0" applyNumberFormat="1" applyFont="1" applyFill="1" applyBorder="1"/>
    <xf numFmtId="49" fontId="10" fillId="16" borderId="0" xfId="0" applyNumberFormat="1" applyFont="1" applyFill="1"/>
    <xf numFmtId="49" fontId="5" fillId="15" borderId="1" xfId="0" applyNumberFormat="1" applyFont="1" applyFill="1" applyBorder="1"/>
    <xf numFmtId="49" fontId="5" fillId="16" borderId="1" xfId="0" applyNumberFormat="1" applyFont="1" applyFill="1" applyBorder="1"/>
    <xf numFmtId="49" fontId="8" fillId="15" borderId="1" xfId="0" applyNumberFormat="1" applyFont="1" applyFill="1" applyBorder="1"/>
    <xf numFmtId="0" fontId="6" fillId="15" borderId="0" xfId="0" applyFont="1" applyFill="1"/>
    <xf numFmtId="49" fontId="4" fillId="15" borderId="1" xfId="0" applyNumberFormat="1" applyFont="1" applyFill="1" applyBorder="1"/>
    <xf numFmtId="0" fontId="4" fillId="15" borderId="1" xfId="0" applyFont="1" applyFill="1" applyBorder="1" applyAlignment="1">
      <alignment horizontal="left"/>
    </xf>
    <xf numFmtId="0" fontId="5" fillId="15" borderId="1" xfId="0" applyFont="1" applyFill="1" applyBorder="1"/>
    <xf numFmtId="0" fontId="12" fillId="15" borderId="1" xfId="0" applyFont="1" applyFill="1" applyBorder="1"/>
    <xf numFmtId="0" fontId="0" fillId="15" borderId="0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11" fillId="16" borderId="1" xfId="0" applyFont="1" applyFill="1" applyBorder="1"/>
    <xf numFmtId="0" fontId="11" fillId="15" borderId="1" xfId="0" applyFont="1" applyFill="1" applyBorder="1"/>
    <xf numFmtId="0" fontId="11" fillId="15" borderId="0" xfId="0" applyFont="1" applyFill="1" applyAlignment="1">
      <alignment horizontal="center"/>
    </xf>
    <xf numFmtId="0" fontId="0" fillId="15" borderId="1" xfId="0" quotePrefix="1" applyFill="1" applyBorder="1"/>
    <xf numFmtId="49" fontId="15" fillId="3" borderId="0" xfId="0" applyNumberFormat="1" applyFont="1" applyFill="1"/>
    <xf numFmtId="49" fontId="15" fillId="3" borderId="1" xfId="0" applyNumberFormat="1" applyFont="1" applyFill="1" applyBorder="1"/>
    <xf numFmtId="49" fontId="15" fillId="3" borderId="1" xfId="0" applyNumberFormat="1" applyFont="1" applyFill="1" applyBorder="1" applyAlignment="1">
      <alignment horizontal="center"/>
    </xf>
    <xf numFmtId="0" fontId="15" fillId="3" borderId="1" xfId="0" applyNumberFormat="1" applyFont="1" applyFill="1" applyBorder="1"/>
    <xf numFmtId="0" fontId="15" fillId="3" borderId="0" xfId="0" applyFont="1" applyFill="1"/>
    <xf numFmtId="0" fontId="15" fillId="3" borderId="1" xfId="0" applyFont="1" applyFill="1" applyBorder="1"/>
    <xf numFmtId="0" fontId="15" fillId="3" borderId="0" xfId="0" applyNumberFormat="1" applyFont="1" applyFill="1" applyBorder="1" applyAlignment="1">
      <alignment horizontal="center"/>
    </xf>
    <xf numFmtId="0" fontId="15" fillId="3" borderId="1" xfId="0" applyNumberFormat="1" applyFont="1" applyFill="1" applyBorder="1" applyAlignment="1">
      <alignment horizontal="center"/>
    </xf>
    <xf numFmtId="0" fontId="15" fillId="3" borderId="0" xfId="0" applyFont="1" applyFill="1" applyBorder="1"/>
    <xf numFmtId="49" fontId="15" fillId="3" borderId="0" xfId="0" applyNumberFormat="1" applyFont="1" applyFill="1" applyBorder="1" applyAlignment="1">
      <alignment horizontal="center"/>
    </xf>
    <xf numFmtId="0" fontId="15" fillId="17" borderId="0" xfId="0" applyFont="1" applyFill="1" applyBorder="1"/>
    <xf numFmtId="49" fontId="15" fillId="3" borderId="0" xfId="0" applyNumberFormat="1" applyFont="1" applyFill="1" applyBorder="1"/>
    <xf numFmtId="49" fontId="15" fillId="3" borderId="0" xfId="0" applyNumberFormat="1" applyFont="1" applyFill="1" applyAlignment="1">
      <alignment horizontal="center"/>
    </xf>
    <xf numFmtId="49" fontId="15" fillId="17" borderId="1" xfId="0" applyNumberFormat="1" applyFont="1" applyFill="1" applyBorder="1"/>
    <xf numFmtId="0" fontId="15" fillId="3" borderId="1" xfId="0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NumberFormat="1" applyFill="1"/>
    <xf numFmtId="49" fontId="0" fillId="8" borderId="0" xfId="0" applyNumberFormat="1" applyFill="1"/>
    <xf numFmtId="0" fontId="7" fillId="8" borderId="1" xfId="0" applyNumberFormat="1" applyFont="1" applyFill="1" applyBorder="1"/>
    <xf numFmtId="49" fontId="0" fillId="8" borderId="1" xfId="0" applyNumberFormat="1" applyFill="1" applyBorder="1"/>
    <xf numFmtId="0" fontId="0" fillId="8" borderId="1" xfId="0" applyNumberFormat="1" applyFill="1" applyBorder="1"/>
    <xf numFmtId="0" fontId="0" fillId="8" borderId="0" xfId="0" applyFill="1" applyBorder="1"/>
    <xf numFmtId="0" fontId="0" fillId="8" borderId="1" xfId="0" applyFill="1" applyBorder="1"/>
    <xf numFmtId="0" fontId="13" fillId="8" borderId="0" xfId="0" applyFont="1" applyFill="1" applyBorder="1"/>
    <xf numFmtId="0" fontId="13" fillId="8" borderId="0" xfId="0" applyFont="1" applyFill="1"/>
    <xf numFmtId="1" fontId="0" fillId="8" borderId="0" xfId="0" applyNumberFormat="1" applyFill="1"/>
    <xf numFmtId="0" fontId="7" fillId="8" borderId="0" xfId="0" applyNumberFormat="1" applyFont="1" applyFill="1" applyBorder="1" applyAlignment="1">
      <alignment horizontal="right"/>
    </xf>
    <xf numFmtId="0" fontId="7" fillId="15" borderId="0" xfId="0" applyNumberFormat="1" applyFont="1" applyFill="1" applyBorder="1" applyAlignment="1">
      <alignment horizontal="right"/>
    </xf>
    <xf numFmtId="0" fontId="0" fillId="13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15" fillId="3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NumberFormat="1" applyFill="1"/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1" xfId="0" applyNumberFormat="1" applyFill="1" applyBorder="1"/>
    <xf numFmtId="0" fontId="0" fillId="10" borderId="0" xfId="0" applyFill="1"/>
    <xf numFmtId="0" fontId="0" fillId="10" borderId="0" xfId="0" applyFill="1" applyBorder="1"/>
    <xf numFmtId="0" fontId="13" fillId="10" borderId="0" xfId="0" applyFont="1" applyFill="1" applyBorder="1"/>
    <xf numFmtId="0" fontId="13" fillId="10" borderId="0" xfId="0" applyFont="1" applyFill="1"/>
    <xf numFmtId="1" fontId="0" fillId="10" borderId="0" xfId="0" applyNumberFormat="1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0" fontId="11" fillId="10" borderId="0" xfId="0" applyFont="1" applyFill="1" applyAlignment="1">
      <alignment horizontal="center"/>
    </xf>
    <xf numFmtId="49" fontId="0" fillId="8" borderId="0" xfId="0" applyNumberFormat="1" applyFill="1" applyBorder="1" applyAlignment="1">
      <alignment horizontal="center"/>
    </xf>
    <xf numFmtId="0" fontId="0" fillId="8" borderId="0" xfId="0" applyNumberFormat="1" applyFill="1" applyBorder="1"/>
    <xf numFmtId="0" fontId="16" fillId="15" borderId="1" xfId="0" applyNumberFormat="1" applyFont="1" applyFill="1" applyBorder="1"/>
    <xf numFmtId="49" fontId="0" fillId="10" borderId="1" xfId="0" applyNumberFormat="1" applyFill="1" applyBorder="1" applyAlignment="1">
      <alignment horizontal="center"/>
    </xf>
    <xf numFmtId="49" fontId="9" fillId="10" borderId="0" xfId="0" applyNumberFormat="1" applyFont="1" applyFill="1"/>
    <xf numFmtId="0" fontId="7" fillId="18" borderId="1" xfId="0" applyNumberFormat="1" applyFont="1" applyFill="1" applyBorder="1"/>
    <xf numFmtId="0" fontId="4" fillId="18" borderId="1" xfId="0" applyFont="1" applyFill="1" applyBorder="1"/>
    <xf numFmtId="0" fontId="17" fillId="15" borderId="1" xfId="0" applyFont="1" applyFill="1" applyBorder="1"/>
    <xf numFmtId="0" fontId="7" fillId="10" borderId="1" xfId="0" applyNumberFormat="1" applyFont="1" applyFill="1" applyBorder="1"/>
    <xf numFmtId="0" fontId="7" fillId="10" borderId="0" xfId="0" applyNumberFormat="1" applyFont="1" applyFill="1" applyBorder="1" applyAlignment="1">
      <alignment horizontal="right"/>
    </xf>
    <xf numFmtId="49" fontId="0" fillId="10" borderId="0" xfId="0" applyNumberFormat="1" applyFill="1" applyBorder="1" applyAlignment="1">
      <alignment horizontal="center"/>
    </xf>
    <xf numFmtId="0" fontId="5" fillId="0" borderId="0" xfId="0" applyFont="1"/>
    <xf numFmtId="0" fontId="18" fillId="0" borderId="0" xfId="0" applyFont="1"/>
    <xf numFmtId="0" fontId="0" fillId="7" borderId="0" xfId="0" applyFill="1"/>
    <xf numFmtId="0" fontId="19" fillId="0" borderId="0" xfId="0" applyFont="1"/>
    <xf numFmtId="0" fontId="0" fillId="8" borderId="13" xfId="0" applyFill="1" applyBorder="1"/>
    <xf numFmtId="2" fontId="0" fillId="0" borderId="0" xfId="0" applyNumberFormat="1"/>
    <xf numFmtId="2" fontId="0" fillId="0" borderId="13" xfId="0" applyNumberFormat="1" applyBorder="1"/>
    <xf numFmtId="164" fontId="0" fillId="0" borderId="0" xfId="0" applyNumberFormat="1"/>
    <xf numFmtId="0" fontId="11" fillId="15" borderId="1" xfId="0" quotePrefix="1" applyFont="1" applyFill="1" applyBorder="1"/>
    <xf numFmtId="0" fontId="5" fillId="8" borderId="1" xfId="0" applyFont="1" applyFill="1" applyBorder="1"/>
    <xf numFmtId="0" fontId="20" fillId="9" borderId="0" xfId="0" applyFont="1" applyFill="1"/>
    <xf numFmtId="0" fontId="21" fillId="0" borderId="0" xfId="0" applyFont="1"/>
    <xf numFmtId="0" fontId="22" fillId="0" borderId="0" xfId="0" quotePrefix="1" applyFont="1" applyAlignment="1">
      <alignment wrapText="1"/>
    </xf>
    <xf numFmtId="0" fontId="0" fillId="6" borderId="1" xfId="0" applyFill="1" applyBorder="1"/>
    <xf numFmtId="0" fontId="22" fillId="0" borderId="0" xfId="0" applyFont="1"/>
    <xf numFmtId="0" fontId="3" fillId="0" borderId="13" xfId="0" applyFont="1" applyBorder="1"/>
    <xf numFmtId="0" fontId="21" fillId="0" borderId="13" xfId="0" applyFont="1" applyBorder="1"/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14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255"/>
  <sheetViews>
    <sheetView topLeftCell="F1129" zoomScale="78" zoomScaleNormal="75" zoomScalePageLayoutView="75" workbookViewId="0">
      <selection activeCell="W1159" sqref="W1159"/>
    </sheetView>
  </sheetViews>
  <sheetFormatPr baseColWidth="10" defaultRowHeight="16" zeroHeight="1"/>
  <cols>
    <col min="1" max="1" width="10.83203125" style="2"/>
    <col min="2" max="2" width="8.1640625" style="53" customWidth="1"/>
    <col min="3" max="3" width="29" bestFit="1" customWidth="1"/>
    <col min="4" max="4" width="18.6640625" customWidth="1"/>
    <col min="5" max="5" width="40.5" style="10" customWidth="1"/>
    <col min="6" max="6" width="44.33203125" style="10" customWidth="1"/>
    <col min="7" max="8" width="12.6640625" style="19" customWidth="1"/>
    <col min="9" max="9" width="10.6640625" style="10" customWidth="1"/>
    <col min="10" max="10" width="16.33203125" style="10" customWidth="1"/>
    <col min="11" max="11" width="16.1640625" customWidth="1"/>
    <col min="12" max="12" width="20.6640625" customWidth="1"/>
    <col min="13" max="13" width="21.1640625" style="12" customWidth="1"/>
    <col min="14" max="14" width="12.33203125" style="12" customWidth="1"/>
    <col min="15" max="15" width="4" style="9" customWidth="1"/>
    <col min="16" max="16" width="11.33203125" style="3" customWidth="1"/>
    <col min="17" max="17" width="16.1640625" style="3" customWidth="1"/>
    <col min="18" max="18" width="8.5" style="3" customWidth="1"/>
    <col min="19" max="19" width="5.5" style="3" customWidth="1"/>
    <col min="20" max="20" width="13.33203125" style="41" customWidth="1"/>
    <col min="21" max="21" width="12.5" style="3" customWidth="1"/>
    <col min="22" max="22" width="11.5" style="3" customWidth="1"/>
    <col min="23" max="23" width="31.1640625" style="9" customWidth="1"/>
    <col min="24" max="24" width="14.6640625" customWidth="1"/>
    <col min="25" max="25" width="25.33203125" bestFit="1" customWidth="1"/>
    <col min="29" max="29" width="26.6640625" style="2" bestFit="1" customWidth="1"/>
  </cols>
  <sheetData>
    <row r="1" spans="1:30">
      <c r="A1" s="2">
        <v>-1</v>
      </c>
      <c r="K1" s="43"/>
    </row>
    <row r="2" spans="1:30">
      <c r="K2" s="43"/>
      <c r="O2" s="9">
        <v>32</v>
      </c>
      <c r="P2" s="3">
        <v>27</v>
      </c>
      <c r="Q2" s="3">
        <v>45</v>
      </c>
      <c r="R2" s="3">
        <v>43</v>
      </c>
      <c r="S2" s="16">
        <v>7</v>
      </c>
      <c r="T2" s="42">
        <v>9</v>
      </c>
      <c r="U2" s="3">
        <v>8</v>
      </c>
      <c r="V2" s="3">
        <v>13</v>
      </c>
      <c r="W2" s="9">
        <v>30</v>
      </c>
      <c r="X2">
        <v>12</v>
      </c>
    </row>
    <row r="3" spans="1:30" s="5" customFormat="1">
      <c r="A3" s="4">
        <v>0</v>
      </c>
      <c r="B3" s="54">
        <v>0</v>
      </c>
      <c r="C3" s="59" t="s">
        <v>4932</v>
      </c>
      <c r="D3" s="60" t="s">
        <v>7</v>
      </c>
      <c r="E3" s="64" t="s">
        <v>581</v>
      </c>
      <c r="F3" s="64" t="s">
        <v>1675</v>
      </c>
      <c r="G3" s="65">
        <v>0</v>
      </c>
      <c r="H3" s="65">
        <v>0</v>
      </c>
      <c r="I3" s="66" t="s">
        <v>1</v>
      </c>
      <c r="J3" s="66" t="s">
        <v>1660</v>
      </c>
      <c r="K3" s="67" t="s">
        <v>5022</v>
      </c>
      <c r="L3" s="59" t="s">
        <v>3201</v>
      </c>
      <c r="M3" s="64" t="s">
        <v>1680</v>
      </c>
      <c r="N3" s="13"/>
      <c r="O3"/>
      <c r="P3" t="str">
        <f t="shared" ref="P3" si="0">IF(E3=F3,"","NOT EQUAL")</f>
        <v>NOT EQUAL</v>
      </c>
      <c r="Q3"/>
      <c r="R3"/>
      <c r="S3"/>
      <c r="T3" s="2" t="s">
        <v>3147</v>
      </c>
      <c r="U3" s="21" t="s">
        <v>3227</v>
      </c>
      <c r="V3" s="21" t="s">
        <v>3228</v>
      </c>
      <c r="W3"/>
      <c r="X3"/>
      <c r="AC3" s="4"/>
    </row>
    <row r="4" spans="1:30" s="47" customFormat="1">
      <c r="A4" s="46"/>
      <c r="B4" s="52">
        <v>0.4</v>
      </c>
      <c r="C4" s="59" t="s">
        <v>2643</v>
      </c>
      <c r="D4" s="60"/>
      <c r="E4" s="64"/>
      <c r="F4" s="64"/>
      <c r="G4" s="65"/>
      <c r="H4" s="65"/>
      <c r="I4" s="66"/>
      <c r="J4" s="66"/>
      <c r="K4" s="67"/>
      <c r="L4" s="59"/>
      <c r="M4" s="64" t="s">
        <v>2643</v>
      </c>
      <c r="N4" s="48"/>
      <c r="O4" s="49"/>
      <c r="P4" s="49"/>
      <c r="Q4" s="49"/>
      <c r="R4" s="49"/>
      <c r="S4" s="49"/>
      <c r="T4" s="50"/>
      <c r="U4" s="51"/>
      <c r="V4" s="51"/>
      <c r="W4" s="49"/>
      <c r="X4" s="49"/>
      <c r="AC4" s="46"/>
    </row>
    <row r="5" spans="1:30" s="47" customFormat="1">
      <c r="A5" s="46"/>
      <c r="B5" s="52">
        <v>0.5</v>
      </c>
      <c r="C5" s="59" t="s">
        <v>3194</v>
      </c>
      <c r="D5" s="60"/>
      <c r="E5" s="64"/>
      <c r="F5" s="64"/>
      <c r="G5" s="65"/>
      <c r="H5" s="65"/>
      <c r="I5" s="66"/>
      <c r="J5" s="66"/>
      <c r="K5" s="67"/>
      <c r="L5" s="59"/>
      <c r="M5" s="64" t="s">
        <v>2643</v>
      </c>
      <c r="N5" s="48"/>
      <c r="O5" s="49"/>
      <c r="P5" s="49"/>
      <c r="Q5" s="49"/>
      <c r="R5" s="49"/>
      <c r="S5" s="49"/>
      <c r="T5" s="50"/>
      <c r="U5" s="51"/>
      <c r="V5" s="51"/>
      <c r="W5" s="49"/>
      <c r="X5" s="49"/>
      <c r="AC5" s="46"/>
    </row>
    <row r="6" spans="1:30">
      <c r="A6" s="57">
        <f>IF(B6=INT(B6),ROW(),"")</f>
        <v>6</v>
      </c>
      <c r="B6" s="56">
        <f>IF(AND(MID(C6,2,1)&lt;&gt;"/",MID(C6,1,1)="/"),INT(B5)+1,B5+0.01)</f>
        <v>1</v>
      </c>
      <c r="C6" s="60" t="s">
        <v>4932</v>
      </c>
      <c r="D6" s="60" t="s">
        <v>3446</v>
      </c>
      <c r="E6" s="66" t="s">
        <v>1389</v>
      </c>
      <c r="F6" s="66" t="s">
        <v>1389</v>
      </c>
      <c r="G6" s="65">
        <v>0</v>
      </c>
      <c r="H6" s="65">
        <v>0</v>
      </c>
      <c r="I6" s="66" t="s">
        <v>3</v>
      </c>
      <c r="J6" s="66" t="s">
        <v>1660</v>
      </c>
      <c r="K6" s="67" t="s">
        <v>5197</v>
      </c>
      <c r="L6" s="68"/>
      <c r="M6" s="64" t="s">
        <v>1957</v>
      </c>
      <c r="N6" s="13"/>
      <c r="O6" s="43"/>
      <c r="P6" s="43" t="str">
        <f t="shared" ref="P6:P69" si="1">IF(E6=F6,"","NOT EQUAL")</f>
        <v/>
      </c>
      <c r="Q6" s="43"/>
      <c r="R6" s="43"/>
      <c r="S6" s="43">
        <f t="shared" ref="S6:S70" si="2">IF(X6&lt;&gt;"",S5+1,S5)</f>
        <v>0</v>
      </c>
      <c r="T6" s="95" t="s">
        <v>2643</v>
      </c>
      <c r="U6" s="72" t="s">
        <v>2643</v>
      </c>
      <c r="V6" s="72" t="s">
        <v>2643</v>
      </c>
      <c r="W6" s="44" t="str">
        <f t="shared" ref="W6" si="3">IF( OR(U6="CNST", I6="CAT_REGS"),(E6),
IF(U6="YES",UPPER(E6),
IF(   AND(U6&lt;&gt;"NO",I6="CAT_FNCT",D6&lt;&gt;"multiply", D6&lt;&gt;"divide"),IF(J6="SLS_ENABLED",   UPPER(E6),""),"")))</f>
        <v/>
      </c>
      <c r="X6" s="25" t="str">
        <f t="shared" ref="X6" si="4">IF(LEN(V6)&gt;0,V6,SUBSTITUTE(SUBSTITUTE(SUBSTITUTE(SUBSTITUTE(SUBSTITUTE(SUBSTITUTE(SUBSTITUTE(SUBSTITUTE(SUBSTITUTE(SUBSTITUTE(SUBSTITUTE( (SUBSTITUTE( SUBSTITUTE( SUBSTITUTE( SUBSTITUTE(W6,"STD_SIGMA","SUM"),"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" s="1">
        <f t="shared" ref="Y6" si="5">B6</f>
        <v>1</v>
      </c>
      <c r="Z6" t="str">
        <f>M6</f>
        <v>ITM_LBL</v>
      </c>
      <c r="AC6" s="116" t="str">
        <f t="shared" ref="AC6:AC69" si="6">IF(LEN(X6)=0,"",SUBSTITUTE(SUBSTITUTE(SUBSTITUTE(SUBSTITUTE(SUBSTITUTE(SUBSTITUTE(SUBSTITUTE(SUBSTITUTE(SUBSTITUTE(SUBSTITUTE(SUBSTITUTE(SUBSTITUTE(SUBSTITUTE(SUBSTITUTE(SUBSTITUTE(SUBSTITUTE(SUBSTITUTE( (SUBSTITUTE( SUBSTITUTE( SUBSTITUTE( SUBSTITUTE(W6,"STD_SIGMA","SUM"),"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" t="b">
        <f t="shared" ref="AD6:AD30" si="7">X6=AC6</f>
        <v>1</v>
      </c>
    </row>
    <row r="7" spans="1:30">
      <c r="A7" s="57">
        <f t="shared" ref="A7:A70" si="8">IF(B7=INT(B7),ROW(),"")</f>
        <v>7</v>
      </c>
      <c r="B7" s="56">
        <f t="shared" ref="B7:B70" si="9">IF(AND(MID(C7,2,1)&lt;&gt;"/",MID(C7,1,1)="/"),INT(B6)+1,B6+0.01)</f>
        <v>2</v>
      </c>
      <c r="C7" s="60" t="s">
        <v>4553</v>
      </c>
      <c r="D7" s="60" t="s">
        <v>3446</v>
      </c>
      <c r="E7" s="66" t="s">
        <v>1369</v>
      </c>
      <c r="F7" s="66" t="s">
        <v>1369</v>
      </c>
      <c r="G7" s="65">
        <v>0</v>
      </c>
      <c r="H7" s="65">
        <v>99</v>
      </c>
      <c r="I7" s="66" t="s">
        <v>3</v>
      </c>
      <c r="J7" s="66" t="s">
        <v>1660</v>
      </c>
      <c r="K7" s="67" t="s">
        <v>5197</v>
      </c>
      <c r="L7" s="68"/>
      <c r="M7" s="64" t="s">
        <v>1893</v>
      </c>
      <c r="N7" s="13"/>
      <c r="O7" s="43"/>
      <c r="P7" s="43" t="str">
        <f t="shared" si="1"/>
        <v/>
      </c>
      <c r="Q7" s="43"/>
      <c r="R7" s="43"/>
      <c r="S7" s="43">
        <f t="shared" si="2"/>
        <v>0</v>
      </c>
      <c r="T7" s="95" t="s">
        <v>2643</v>
      </c>
      <c r="U7" s="72" t="s">
        <v>2643</v>
      </c>
      <c r="V7" s="72" t="s">
        <v>2643</v>
      </c>
      <c r="W7" s="44" t="str">
        <f t="shared" ref="W7:W70" si="10">IF( OR(U7="CNST", I7="CAT_REGS"),(E7),
IF(U7="YES",UPPER(E7),
IF(   AND(U7&lt;&gt;"NO",I7="CAT_FNCT",D7&lt;&gt;"multiply", D7&lt;&gt;"divide"),IF(J7="SLS_ENABLED",   UPPER(E7),""),"")))</f>
        <v/>
      </c>
      <c r="X7" s="25" t="str">
        <f t="shared" ref="X7:X70" si="11">IF(LEN(V7)&gt;0,V7,SUBSTITUTE(SUBSTITUTE(SUBSTITUTE(SUBSTITUTE(SUBSTITUTE(SUBSTITUTE(SUBSTITUTE(SUBSTITUTE(SUBSTITUTE(SUBSTITUTE(SUBSTITUTE( (SUBSTITUTE( SUBSTITUTE( SUBSTITUTE( SUBSTITUTE(W7,"STD_SIGMA","SUM"),"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" s="1">
        <f t="shared" ref="Y7:Y70" si="12">B7</f>
        <v>2</v>
      </c>
      <c r="Z7" t="str">
        <f t="shared" ref="Z7:Z70" si="13">M7</f>
        <v>ITM_GTO</v>
      </c>
      <c r="AC7" s="116" t="str">
        <f t="shared" si="6"/>
        <v/>
      </c>
      <c r="AD7" t="b">
        <f t="shared" si="7"/>
        <v>1</v>
      </c>
    </row>
    <row r="8" spans="1:30">
      <c r="A8" s="57">
        <f t="shared" si="8"/>
        <v>8</v>
      </c>
      <c r="B8" s="56">
        <f t="shared" si="9"/>
        <v>3</v>
      </c>
      <c r="C8" s="61" t="s">
        <v>4932</v>
      </c>
      <c r="D8" s="61" t="s">
        <v>3446</v>
      </c>
      <c r="E8" s="66" t="s">
        <v>1554</v>
      </c>
      <c r="F8" s="66" t="s">
        <v>1554</v>
      </c>
      <c r="G8" s="65">
        <v>0</v>
      </c>
      <c r="H8" s="69">
        <v>0</v>
      </c>
      <c r="I8" s="66" t="s">
        <v>3</v>
      </c>
      <c r="J8" s="66" t="s">
        <v>1660</v>
      </c>
      <c r="K8" s="67" t="s">
        <v>5197</v>
      </c>
      <c r="L8" s="68"/>
      <c r="M8" s="64" t="s">
        <v>2299</v>
      </c>
      <c r="N8" s="13"/>
      <c r="O8"/>
      <c r="P8" t="str">
        <f t="shared" si="1"/>
        <v/>
      </c>
      <c r="Q8"/>
      <c r="R8"/>
      <c r="S8" s="43">
        <f t="shared" si="2"/>
        <v>0</v>
      </c>
      <c r="T8" s="96" t="s">
        <v>2643</v>
      </c>
      <c r="U8" s="72" t="s">
        <v>2643</v>
      </c>
      <c r="V8" s="72" t="s">
        <v>2643</v>
      </c>
      <c r="W8" s="44" t="str">
        <f t="shared" si="10"/>
        <v/>
      </c>
      <c r="X8" s="25" t="str">
        <f t="shared" si="11"/>
        <v/>
      </c>
      <c r="Y8" s="1">
        <f t="shared" si="12"/>
        <v>3</v>
      </c>
      <c r="Z8" t="str">
        <f t="shared" si="13"/>
        <v>ITM_XEQ</v>
      </c>
      <c r="AC8" s="116" t="str">
        <f t="shared" si="6"/>
        <v/>
      </c>
      <c r="AD8" t="b">
        <f t="shared" si="7"/>
        <v>1</v>
      </c>
    </row>
    <row r="9" spans="1:30">
      <c r="A9" s="57">
        <f t="shared" si="8"/>
        <v>9</v>
      </c>
      <c r="B9" s="56">
        <f t="shared" si="9"/>
        <v>4</v>
      </c>
      <c r="C9" s="60" t="s">
        <v>4932</v>
      </c>
      <c r="D9" s="60" t="s">
        <v>7</v>
      </c>
      <c r="E9" s="66" t="s">
        <v>1497</v>
      </c>
      <c r="F9" s="66" t="s">
        <v>1497</v>
      </c>
      <c r="G9" s="65">
        <v>0</v>
      </c>
      <c r="H9" s="65">
        <v>0</v>
      </c>
      <c r="I9" s="66" t="s">
        <v>3</v>
      </c>
      <c r="J9" s="66" t="s">
        <v>1660</v>
      </c>
      <c r="K9" s="67" t="s">
        <v>5197</v>
      </c>
      <c r="L9" s="68"/>
      <c r="M9" s="64" t="s">
        <v>2173</v>
      </c>
      <c r="N9" s="13"/>
      <c r="O9"/>
      <c r="P9" t="str">
        <f t="shared" si="1"/>
        <v/>
      </c>
      <c r="Q9"/>
      <c r="R9"/>
      <c r="S9" s="43">
        <f t="shared" si="2"/>
        <v>0</v>
      </c>
      <c r="T9" s="96" t="s">
        <v>2643</v>
      </c>
      <c r="U9" s="72" t="s">
        <v>2643</v>
      </c>
      <c r="V9" s="72" t="s">
        <v>2643</v>
      </c>
      <c r="W9" s="44" t="str">
        <f t="shared" si="10"/>
        <v/>
      </c>
      <c r="X9" s="25" t="str">
        <f t="shared" si="11"/>
        <v/>
      </c>
      <c r="Y9" s="1">
        <f t="shared" si="12"/>
        <v>4</v>
      </c>
      <c r="Z9" t="str">
        <f t="shared" si="13"/>
        <v>ITM_RTN</v>
      </c>
      <c r="AC9" s="116" t="str">
        <f t="shared" si="6"/>
        <v/>
      </c>
      <c r="AD9" t="b">
        <f t="shared" si="7"/>
        <v>1</v>
      </c>
    </row>
    <row r="10" spans="1:30">
      <c r="A10" s="57">
        <f t="shared" si="8"/>
        <v>10</v>
      </c>
      <c r="B10" s="56">
        <f t="shared" si="9"/>
        <v>5</v>
      </c>
      <c r="C10" s="60" t="s">
        <v>4932</v>
      </c>
      <c r="D10" s="60" t="s">
        <v>7</v>
      </c>
      <c r="E10" s="66" t="s">
        <v>1376</v>
      </c>
      <c r="F10" s="66" t="s">
        <v>1376</v>
      </c>
      <c r="G10" s="65">
        <v>0</v>
      </c>
      <c r="H10" s="65">
        <v>0</v>
      </c>
      <c r="I10" s="66" t="s">
        <v>3</v>
      </c>
      <c r="J10" s="66" t="s">
        <v>1660</v>
      </c>
      <c r="K10" s="67" t="s">
        <v>5197</v>
      </c>
      <c r="L10" s="68"/>
      <c r="M10" s="64" t="s">
        <v>1920</v>
      </c>
      <c r="N10" s="13"/>
      <c r="O10"/>
      <c r="P10" t="str">
        <f t="shared" si="1"/>
        <v/>
      </c>
      <c r="Q10"/>
      <c r="R10"/>
      <c r="S10" s="43">
        <f t="shared" si="2"/>
        <v>0</v>
      </c>
      <c r="T10" s="96" t="s">
        <v>2643</v>
      </c>
      <c r="U10" s="72" t="s">
        <v>2643</v>
      </c>
      <c r="V10" s="72" t="s">
        <v>2643</v>
      </c>
      <c r="W10" s="44" t="str">
        <f t="shared" si="10"/>
        <v/>
      </c>
      <c r="X10" s="25" t="str">
        <f t="shared" si="11"/>
        <v/>
      </c>
      <c r="Y10" s="1">
        <f t="shared" si="12"/>
        <v>5</v>
      </c>
      <c r="Z10" t="str">
        <f t="shared" si="13"/>
        <v>ITM_ISE</v>
      </c>
      <c r="AC10" s="116" t="str">
        <f t="shared" si="6"/>
        <v/>
      </c>
      <c r="AD10" t="b">
        <f t="shared" si="7"/>
        <v>1</v>
      </c>
    </row>
    <row r="11" spans="1:30">
      <c r="A11" s="57">
        <f t="shared" si="8"/>
        <v>11</v>
      </c>
      <c r="B11" s="56">
        <f t="shared" si="9"/>
        <v>6</v>
      </c>
      <c r="C11" s="60" t="s">
        <v>4932</v>
      </c>
      <c r="D11" s="60" t="s">
        <v>7</v>
      </c>
      <c r="E11" s="66" t="s">
        <v>1377</v>
      </c>
      <c r="F11" s="66" t="s">
        <v>1377</v>
      </c>
      <c r="G11" s="65">
        <v>0</v>
      </c>
      <c r="H11" s="65">
        <v>0</v>
      </c>
      <c r="I11" s="66" t="s">
        <v>3</v>
      </c>
      <c r="J11" s="66" t="s">
        <v>1660</v>
      </c>
      <c r="K11" s="67" t="s">
        <v>5197</v>
      </c>
      <c r="L11" s="68"/>
      <c r="M11" s="64" t="s">
        <v>1921</v>
      </c>
      <c r="N11" s="13"/>
      <c r="O11"/>
      <c r="P11" t="str">
        <f t="shared" si="1"/>
        <v/>
      </c>
      <c r="Q11"/>
      <c r="R11"/>
      <c r="S11" s="43">
        <f t="shared" si="2"/>
        <v>0</v>
      </c>
      <c r="T11" s="96" t="s">
        <v>2643</v>
      </c>
      <c r="U11" s="72" t="s">
        <v>2643</v>
      </c>
      <c r="V11" s="72" t="s">
        <v>2643</v>
      </c>
      <c r="W11" s="44" t="str">
        <f t="shared" si="10"/>
        <v/>
      </c>
      <c r="X11" s="25" t="str">
        <f t="shared" si="11"/>
        <v/>
      </c>
      <c r="Y11" s="1">
        <f t="shared" si="12"/>
        <v>6</v>
      </c>
      <c r="Z11" t="str">
        <f t="shared" si="13"/>
        <v>ITM_ISG</v>
      </c>
      <c r="AC11" s="116" t="str">
        <f t="shared" si="6"/>
        <v/>
      </c>
      <c r="AD11" t="b">
        <f t="shared" si="7"/>
        <v>1</v>
      </c>
    </row>
    <row r="12" spans="1:30">
      <c r="A12" s="57">
        <f t="shared" si="8"/>
        <v>12</v>
      </c>
      <c r="B12" s="56">
        <f t="shared" si="9"/>
        <v>7</v>
      </c>
      <c r="C12" s="60" t="s">
        <v>4932</v>
      </c>
      <c r="D12" s="60" t="s">
        <v>7</v>
      </c>
      <c r="E12" s="66" t="s">
        <v>1378</v>
      </c>
      <c r="F12" s="66" t="s">
        <v>1378</v>
      </c>
      <c r="G12" s="65">
        <v>0</v>
      </c>
      <c r="H12" s="65">
        <v>0</v>
      </c>
      <c r="I12" s="66" t="s">
        <v>3</v>
      </c>
      <c r="J12" s="66" t="s">
        <v>1660</v>
      </c>
      <c r="K12" s="67" t="s">
        <v>5197</v>
      </c>
      <c r="L12" s="68"/>
      <c r="M12" s="64" t="s">
        <v>1922</v>
      </c>
      <c r="N12" s="13"/>
      <c r="O12"/>
      <c r="P12" t="str">
        <f t="shared" si="1"/>
        <v/>
      </c>
      <c r="Q12"/>
      <c r="R12"/>
      <c r="S12" s="43">
        <f t="shared" si="2"/>
        <v>0</v>
      </c>
      <c r="T12" s="96" t="s">
        <v>2643</v>
      </c>
      <c r="U12" s="72" t="s">
        <v>2643</v>
      </c>
      <c r="V12" s="72" t="s">
        <v>2643</v>
      </c>
      <c r="W12" s="44" t="str">
        <f t="shared" si="10"/>
        <v/>
      </c>
      <c r="X12" s="25" t="str">
        <f t="shared" si="11"/>
        <v/>
      </c>
      <c r="Y12" s="1">
        <f t="shared" si="12"/>
        <v>7</v>
      </c>
      <c r="Z12" t="str">
        <f t="shared" si="13"/>
        <v>ITM_ISZ</v>
      </c>
      <c r="AC12" s="116" t="str">
        <f t="shared" si="6"/>
        <v/>
      </c>
      <c r="AD12" t="b">
        <f t="shared" si="7"/>
        <v>1</v>
      </c>
    </row>
    <row r="13" spans="1:30">
      <c r="A13" s="57">
        <f t="shared" si="8"/>
        <v>13</v>
      </c>
      <c r="B13" s="56">
        <f t="shared" si="9"/>
        <v>8</v>
      </c>
      <c r="C13" s="60" t="s">
        <v>4932</v>
      </c>
      <c r="D13" s="60" t="s">
        <v>7</v>
      </c>
      <c r="E13" s="66" t="s">
        <v>1327</v>
      </c>
      <c r="F13" s="66" t="s">
        <v>1327</v>
      </c>
      <c r="G13" s="65">
        <v>0</v>
      </c>
      <c r="H13" s="65">
        <v>0</v>
      </c>
      <c r="I13" s="66" t="s">
        <v>3</v>
      </c>
      <c r="J13" s="66" t="s">
        <v>1660</v>
      </c>
      <c r="K13" s="67" t="s">
        <v>5197</v>
      </c>
      <c r="L13" s="68"/>
      <c r="M13" s="64" t="s">
        <v>1796</v>
      </c>
      <c r="N13" s="13"/>
      <c r="O13"/>
      <c r="P13" t="str">
        <f t="shared" si="1"/>
        <v/>
      </c>
      <c r="Q13"/>
      <c r="R13"/>
      <c r="S13" s="43">
        <f t="shared" si="2"/>
        <v>0</v>
      </c>
      <c r="T13" s="96" t="s">
        <v>2643</v>
      </c>
      <c r="U13" s="72" t="s">
        <v>2643</v>
      </c>
      <c r="V13" s="72" t="s">
        <v>2643</v>
      </c>
      <c r="W13" s="44" t="str">
        <f t="shared" si="10"/>
        <v/>
      </c>
      <c r="X13" s="25" t="str">
        <f t="shared" si="11"/>
        <v/>
      </c>
      <c r="Y13" s="1">
        <f t="shared" si="12"/>
        <v>8</v>
      </c>
      <c r="Z13" t="str">
        <f t="shared" si="13"/>
        <v>ITM_DSE</v>
      </c>
      <c r="AC13" s="116" t="str">
        <f t="shared" si="6"/>
        <v/>
      </c>
      <c r="AD13" t="b">
        <f t="shared" si="7"/>
        <v>1</v>
      </c>
    </row>
    <row r="14" spans="1:30">
      <c r="A14" s="57">
        <f t="shared" si="8"/>
        <v>14</v>
      </c>
      <c r="B14" s="56">
        <f t="shared" si="9"/>
        <v>9</v>
      </c>
      <c r="C14" s="60" t="s">
        <v>4932</v>
      </c>
      <c r="D14" s="60" t="s">
        <v>7</v>
      </c>
      <c r="E14" s="66" t="s">
        <v>1328</v>
      </c>
      <c r="F14" s="66" t="s">
        <v>1328</v>
      </c>
      <c r="G14" s="65">
        <v>0</v>
      </c>
      <c r="H14" s="65">
        <v>0</v>
      </c>
      <c r="I14" s="66" t="s">
        <v>3</v>
      </c>
      <c r="J14" s="66" t="s">
        <v>1660</v>
      </c>
      <c r="K14" s="67" t="s">
        <v>5197</v>
      </c>
      <c r="L14" s="68"/>
      <c r="M14" s="64" t="s">
        <v>1797</v>
      </c>
      <c r="N14" s="13"/>
      <c r="O14"/>
      <c r="P14" t="str">
        <f t="shared" si="1"/>
        <v/>
      </c>
      <c r="Q14"/>
      <c r="R14"/>
      <c r="S14" s="43">
        <f t="shared" si="2"/>
        <v>0</v>
      </c>
      <c r="T14" s="96" t="s">
        <v>2643</v>
      </c>
      <c r="U14" s="72" t="s">
        <v>2643</v>
      </c>
      <c r="V14" s="72" t="s">
        <v>2643</v>
      </c>
      <c r="W14" s="44" t="str">
        <f t="shared" si="10"/>
        <v/>
      </c>
      <c r="X14" s="25" t="str">
        <f t="shared" si="11"/>
        <v/>
      </c>
      <c r="Y14" s="1">
        <f t="shared" si="12"/>
        <v>9</v>
      </c>
      <c r="Z14" t="str">
        <f t="shared" si="13"/>
        <v>ITM_DSL</v>
      </c>
      <c r="AC14" s="116" t="str">
        <f t="shared" si="6"/>
        <v/>
      </c>
      <c r="AD14" t="b">
        <f t="shared" si="7"/>
        <v>1</v>
      </c>
    </row>
    <row r="15" spans="1:30">
      <c r="A15" s="57">
        <f t="shared" si="8"/>
        <v>15</v>
      </c>
      <c r="B15" s="56">
        <f t="shared" si="9"/>
        <v>10</v>
      </c>
      <c r="C15" s="60" t="s">
        <v>4932</v>
      </c>
      <c r="D15" s="60" t="s">
        <v>7</v>
      </c>
      <c r="E15" s="66" t="s">
        <v>1329</v>
      </c>
      <c r="F15" s="66" t="s">
        <v>1329</v>
      </c>
      <c r="G15" s="65">
        <v>0</v>
      </c>
      <c r="H15" s="65">
        <v>0</v>
      </c>
      <c r="I15" s="66" t="s">
        <v>3</v>
      </c>
      <c r="J15" s="66" t="s">
        <v>1660</v>
      </c>
      <c r="K15" s="67" t="s">
        <v>5197</v>
      </c>
      <c r="L15" s="68"/>
      <c r="M15" s="64" t="s">
        <v>1799</v>
      </c>
      <c r="N15" s="13"/>
      <c r="O15"/>
      <c r="P15" t="str">
        <f t="shared" si="1"/>
        <v/>
      </c>
      <c r="Q15"/>
      <c r="R15"/>
      <c r="S15" s="43">
        <f t="shared" si="2"/>
        <v>0</v>
      </c>
      <c r="T15" s="96" t="s">
        <v>2643</v>
      </c>
      <c r="U15" s="72" t="s">
        <v>2643</v>
      </c>
      <c r="V15" s="72" t="s">
        <v>2643</v>
      </c>
      <c r="W15" s="44" t="str">
        <f t="shared" si="10"/>
        <v/>
      </c>
      <c r="X15" s="25" t="str">
        <f t="shared" si="11"/>
        <v/>
      </c>
      <c r="Y15" s="1">
        <f t="shared" si="12"/>
        <v>10</v>
      </c>
      <c r="Z15" t="str">
        <f t="shared" si="13"/>
        <v>ITM_DSZ</v>
      </c>
      <c r="AC15" s="116" t="str">
        <f t="shared" si="6"/>
        <v/>
      </c>
      <c r="AD15" t="b">
        <f t="shared" si="7"/>
        <v>1</v>
      </c>
    </row>
    <row r="16" spans="1:30">
      <c r="A16" s="57">
        <f t="shared" si="8"/>
        <v>16</v>
      </c>
      <c r="B16" s="56">
        <f t="shared" si="9"/>
        <v>11</v>
      </c>
      <c r="C16" s="60" t="s">
        <v>4932</v>
      </c>
      <c r="D16" s="60" t="s">
        <v>7</v>
      </c>
      <c r="E16" s="66" t="s">
        <v>423</v>
      </c>
      <c r="F16" s="66" t="s">
        <v>423</v>
      </c>
      <c r="G16" s="65">
        <v>0</v>
      </c>
      <c r="H16" s="65">
        <v>0</v>
      </c>
      <c r="I16" s="66" t="s">
        <v>3</v>
      </c>
      <c r="J16" s="66" t="s">
        <v>1660</v>
      </c>
      <c r="K16" s="67" t="s">
        <v>5197</v>
      </c>
      <c r="L16" s="68"/>
      <c r="M16" s="64" t="s">
        <v>2312</v>
      </c>
      <c r="N16" s="13"/>
      <c r="O16"/>
      <c r="P16" t="str">
        <f t="shared" si="1"/>
        <v/>
      </c>
      <c r="Q16"/>
      <c r="R16"/>
      <c r="S16" s="43">
        <f t="shared" si="2"/>
        <v>0</v>
      </c>
      <c r="T16" s="96" t="s">
        <v>2643</v>
      </c>
      <c r="U16" s="72" t="s">
        <v>2643</v>
      </c>
      <c r="V16" s="72" t="s">
        <v>2643</v>
      </c>
      <c r="W16" s="44" t="str">
        <f t="shared" si="10"/>
        <v/>
      </c>
      <c r="X16" s="25" t="str">
        <f t="shared" si="11"/>
        <v/>
      </c>
      <c r="Y16" s="1">
        <f t="shared" si="12"/>
        <v>11</v>
      </c>
      <c r="Z16" t="str">
        <f t="shared" si="13"/>
        <v>ITM_XEQU</v>
      </c>
      <c r="AC16" s="116" t="str">
        <f t="shared" si="6"/>
        <v/>
      </c>
      <c r="AD16" t="b">
        <f t="shared" si="7"/>
        <v>1</v>
      </c>
    </row>
    <row r="17" spans="1:30">
      <c r="A17" s="57">
        <f t="shared" si="8"/>
        <v>17</v>
      </c>
      <c r="B17" s="56">
        <f t="shared" si="9"/>
        <v>12</v>
      </c>
      <c r="C17" s="60" t="s">
        <v>4932</v>
      </c>
      <c r="D17" s="60" t="s">
        <v>7</v>
      </c>
      <c r="E17" s="66" t="s">
        <v>424</v>
      </c>
      <c r="F17" s="66" t="s">
        <v>424</v>
      </c>
      <c r="G17" s="65">
        <v>0</v>
      </c>
      <c r="H17" s="65">
        <v>0</v>
      </c>
      <c r="I17" s="66" t="s">
        <v>3</v>
      </c>
      <c r="J17" s="66" t="s">
        <v>1660</v>
      </c>
      <c r="K17" s="67" t="s">
        <v>5197</v>
      </c>
      <c r="L17" s="68"/>
      <c r="M17" s="64" t="s">
        <v>2313</v>
      </c>
      <c r="N17" s="13"/>
      <c r="O17"/>
      <c r="P17" t="str">
        <f t="shared" si="1"/>
        <v/>
      </c>
      <c r="Q17"/>
      <c r="R17"/>
      <c r="S17" s="43">
        <f t="shared" si="2"/>
        <v>0</v>
      </c>
      <c r="T17" s="96" t="s">
        <v>2643</v>
      </c>
      <c r="U17" s="72" t="s">
        <v>2643</v>
      </c>
      <c r="V17" s="72" t="s">
        <v>2643</v>
      </c>
      <c r="W17" s="44" t="str">
        <f t="shared" si="10"/>
        <v/>
      </c>
      <c r="X17" s="25" t="str">
        <f t="shared" si="11"/>
        <v/>
      </c>
      <c r="Y17" s="1">
        <f t="shared" si="12"/>
        <v>12</v>
      </c>
      <c r="Z17" t="str">
        <f t="shared" si="13"/>
        <v>ITM_XNE</v>
      </c>
      <c r="AC17" s="116" t="str">
        <f t="shared" si="6"/>
        <v/>
      </c>
      <c r="AD17" t="b">
        <f t="shared" si="7"/>
        <v>1</v>
      </c>
    </row>
    <row r="18" spans="1:30">
      <c r="A18" s="57">
        <f t="shared" si="8"/>
        <v>18</v>
      </c>
      <c r="B18" s="56">
        <f t="shared" si="9"/>
        <v>13</v>
      </c>
      <c r="C18" s="60" t="s">
        <v>4932</v>
      </c>
      <c r="D18" s="60" t="s">
        <v>7</v>
      </c>
      <c r="E18" s="66" t="s">
        <v>1561</v>
      </c>
      <c r="F18" s="66" t="s">
        <v>1561</v>
      </c>
      <c r="G18" s="65">
        <v>0</v>
      </c>
      <c r="H18" s="65">
        <v>0</v>
      </c>
      <c r="I18" s="66" t="s">
        <v>3</v>
      </c>
      <c r="J18" s="66" t="s">
        <v>1660</v>
      </c>
      <c r="K18" s="67" t="s">
        <v>5197</v>
      </c>
      <c r="L18" s="68"/>
      <c r="M18" s="64" t="s">
        <v>2314</v>
      </c>
      <c r="N18" s="13"/>
      <c r="O18"/>
      <c r="P18" t="str">
        <f t="shared" si="1"/>
        <v/>
      </c>
      <c r="Q18"/>
      <c r="R18"/>
      <c r="S18" s="43">
        <f t="shared" si="2"/>
        <v>0</v>
      </c>
      <c r="T18" s="96" t="s">
        <v>2643</v>
      </c>
      <c r="U18" s="72" t="s">
        <v>2643</v>
      </c>
      <c r="V18" s="72" t="s">
        <v>2643</v>
      </c>
      <c r="W18" s="44" t="str">
        <f t="shared" si="10"/>
        <v/>
      </c>
      <c r="X18" s="25" t="str">
        <f t="shared" si="11"/>
        <v/>
      </c>
      <c r="Y18" s="1">
        <f t="shared" si="12"/>
        <v>13</v>
      </c>
      <c r="Z18" t="str">
        <f t="shared" si="13"/>
        <v>ITM_XEQUP0</v>
      </c>
      <c r="AC18" s="116" t="str">
        <f t="shared" si="6"/>
        <v/>
      </c>
      <c r="AD18" t="b">
        <f t="shared" si="7"/>
        <v>1</v>
      </c>
    </row>
    <row r="19" spans="1:30">
      <c r="A19" s="57">
        <f t="shared" si="8"/>
        <v>19</v>
      </c>
      <c r="B19" s="56">
        <f t="shared" si="9"/>
        <v>14</v>
      </c>
      <c r="C19" s="60" t="s">
        <v>4932</v>
      </c>
      <c r="D19" s="60" t="s">
        <v>7</v>
      </c>
      <c r="E19" s="66" t="s">
        <v>1562</v>
      </c>
      <c r="F19" s="66" t="s">
        <v>1562</v>
      </c>
      <c r="G19" s="65">
        <v>0</v>
      </c>
      <c r="H19" s="65">
        <v>0</v>
      </c>
      <c r="I19" s="66" t="s">
        <v>3</v>
      </c>
      <c r="J19" s="66" t="s">
        <v>1660</v>
      </c>
      <c r="K19" s="67" t="s">
        <v>5197</v>
      </c>
      <c r="L19" s="68"/>
      <c r="M19" s="64" t="s">
        <v>2315</v>
      </c>
      <c r="N19" s="13"/>
      <c r="O19"/>
      <c r="P19" t="str">
        <f t="shared" si="1"/>
        <v/>
      </c>
      <c r="Q19"/>
      <c r="R19"/>
      <c r="S19" s="43">
        <f t="shared" si="2"/>
        <v>0</v>
      </c>
      <c r="T19" s="96" t="s">
        <v>2643</v>
      </c>
      <c r="U19" s="72" t="s">
        <v>2643</v>
      </c>
      <c r="V19" s="72" t="s">
        <v>2643</v>
      </c>
      <c r="W19" s="44" t="str">
        <f t="shared" si="10"/>
        <v/>
      </c>
      <c r="X19" s="25" t="str">
        <f t="shared" si="11"/>
        <v/>
      </c>
      <c r="Y19" s="1">
        <f t="shared" si="12"/>
        <v>14</v>
      </c>
      <c r="Z19" t="str">
        <f t="shared" si="13"/>
        <v>ITM_XEQUM0</v>
      </c>
      <c r="AC19" s="116" t="str">
        <f t="shared" si="6"/>
        <v/>
      </c>
      <c r="AD19" t="b">
        <f t="shared" si="7"/>
        <v>1</v>
      </c>
    </row>
    <row r="20" spans="1:30">
      <c r="A20" s="57">
        <f t="shared" si="8"/>
        <v>20</v>
      </c>
      <c r="B20" s="56">
        <f t="shared" si="9"/>
        <v>15</v>
      </c>
      <c r="C20" s="60" t="s">
        <v>4932</v>
      </c>
      <c r="D20" s="60" t="s">
        <v>7</v>
      </c>
      <c r="E20" s="66" t="s">
        <v>1563</v>
      </c>
      <c r="F20" s="66" t="s">
        <v>1563</v>
      </c>
      <c r="G20" s="65">
        <v>0</v>
      </c>
      <c r="H20" s="65">
        <v>0</v>
      </c>
      <c r="I20" s="66" t="s">
        <v>3</v>
      </c>
      <c r="J20" s="66" t="s">
        <v>1660</v>
      </c>
      <c r="K20" s="67" t="s">
        <v>5197</v>
      </c>
      <c r="L20" s="68"/>
      <c r="M20" s="64" t="s">
        <v>2316</v>
      </c>
      <c r="N20" s="13"/>
      <c r="O20"/>
      <c r="P20" t="str">
        <f t="shared" si="1"/>
        <v/>
      </c>
      <c r="Q20"/>
      <c r="R20"/>
      <c r="S20" s="43">
        <f t="shared" si="2"/>
        <v>0</v>
      </c>
      <c r="T20" s="96" t="s">
        <v>2643</v>
      </c>
      <c r="U20" s="72" t="s">
        <v>2643</v>
      </c>
      <c r="V20" s="72" t="s">
        <v>2643</v>
      </c>
      <c r="W20" s="44" t="str">
        <f t="shared" si="10"/>
        <v/>
      </c>
      <c r="X20" s="25" t="str">
        <f t="shared" si="11"/>
        <v/>
      </c>
      <c r="Y20" s="1">
        <f t="shared" si="12"/>
        <v>15</v>
      </c>
      <c r="Z20" t="str">
        <f t="shared" si="13"/>
        <v>ITM_XAEQU</v>
      </c>
      <c r="AC20" s="116" t="str">
        <f t="shared" si="6"/>
        <v/>
      </c>
      <c r="AD20" t="b">
        <f t="shared" si="7"/>
        <v>1</v>
      </c>
    </row>
    <row r="21" spans="1:30">
      <c r="A21" s="57">
        <f t="shared" si="8"/>
        <v>21</v>
      </c>
      <c r="B21" s="56">
        <f t="shared" si="9"/>
        <v>16</v>
      </c>
      <c r="C21" s="60" t="s">
        <v>4932</v>
      </c>
      <c r="D21" s="60" t="s">
        <v>7</v>
      </c>
      <c r="E21" s="66" t="s">
        <v>425</v>
      </c>
      <c r="F21" s="66" t="s">
        <v>425</v>
      </c>
      <c r="G21" s="65">
        <v>0</v>
      </c>
      <c r="H21" s="65">
        <v>0</v>
      </c>
      <c r="I21" s="66" t="s">
        <v>3</v>
      </c>
      <c r="J21" s="66" t="s">
        <v>1660</v>
      </c>
      <c r="K21" s="67" t="s">
        <v>5197</v>
      </c>
      <c r="L21" s="68"/>
      <c r="M21" s="64" t="s">
        <v>2317</v>
      </c>
      <c r="N21" s="13"/>
      <c r="O21"/>
      <c r="P21" t="str">
        <f t="shared" si="1"/>
        <v/>
      </c>
      <c r="Q21"/>
      <c r="R21"/>
      <c r="S21" s="43">
        <f t="shared" si="2"/>
        <v>0</v>
      </c>
      <c r="T21" s="96" t="s">
        <v>2643</v>
      </c>
      <c r="U21" s="72" t="s">
        <v>2643</v>
      </c>
      <c r="V21" s="72" t="s">
        <v>2643</v>
      </c>
      <c r="W21" s="44" t="str">
        <f t="shared" si="10"/>
        <v/>
      </c>
      <c r="X21" s="25" t="str">
        <f t="shared" si="11"/>
        <v/>
      </c>
      <c r="Y21" s="1">
        <f t="shared" si="12"/>
        <v>16</v>
      </c>
      <c r="Z21" t="str">
        <f t="shared" si="13"/>
        <v>ITM_XLT</v>
      </c>
      <c r="AC21" s="116" t="str">
        <f t="shared" si="6"/>
        <v/>
      </c>
      <c r="AD21" t="b">
        <f t="shared" si="7"/>
        <v>1</v>
      </c>
    </row>
    <row r="22" spans="1:30">
      <c r="A22" s="57">
        <f t="shared" si="8"/>
        <v>22</v>
      </c>
      <c r="B22" s="56">
        <f t="shared" si="9"/>
        <v>17</v>
      </c>
      <c r="C22" s="60" t="s">
        <v>4932</v>
      </c>
      <c r="D22" s="60" t="s">
        <v>7</v>
      </c>
      <c r="E22" s="66" t="s">
        <v>1564</v>
      </c>
      <c r="F22" s="66" t="s">
        <v>1564</v>
      </c>
      <c r="G22" s="65">
        <v>0</v>
      </c>
      <c r="H22" s="65">
        <v>0</v>
      </c>
      <c r="I22" s="66" t="s">
        <v>3</v>
      </c>
      <c r="J22" s="66" t="s">
        <v>1660</v>
      </c>
      <c r="K22" s="67" t="s">
        <v>5197</v>
      </c>
      <c r="L22" s="68"/>
      <c r="M22" s="64" t="s">
        <v>2318</v>
      </c>
      <c r="N22" s="13"/>
      <c r="O22"/>
      <c r="P22" t="str">
        <f t="shared" si="1"/>
        <v/>
      </c>
      <c r="Q22"/>
      <c r="R22"/>
      <c r="S22" s="43">
        <f t="shared" si="2"/>
        <v>0</v>
      </c>
      <c r="T22" s="96" t="s">
        <v>2643</v>
      </c>
      <c r="U22" s="72" t="s">
        <v>2643</v>
      </c>
      <c r="V22" s="72" t="s">
        <v>2643</v>
      </c>
      <c r="W22" s="44" t="str">
        <f t="shared" si="10"/>
        <v/>
      </c>
      <c r="X22" s="25" t="str">
        <f t="shared" si="11"/>
        <v/>
      </c>
      <c r="Y22" s="1">
        <f t="shared" si="12"/>
        <v>17</v>
      </c>
      <c r="Z22" t="str">
        <f t="shared" si="13"/>
        <v>ITM_XLE</v>
      </c>
      <c r="AC22" s="116" t="str">
        <f t="shared" si="6"/>
        <v/>
      </c>
      <c r="AD22" t="b">
        <f t="shared" si="7"/>
        <v>1</v>
      </c>
    </row>
    <row r="23" spans="1:30">
      <c r="A23" s="57">
        <f t="shared" si="8"/>
        <v>23</v>
      </c>
      <c r="B23" s="56">
        <f t="shared" si="9"/>
        <v>18</v>
      </c>
      <c r="C23" s="60" t="s">
        <v>4932</v>
      </c>
      <c r="D23" s="60" t="s">
        <v>7</v>
      </c>
      <c r="E23" s="66" t="s">
        <v>426</v>
      </c>
      <c r="F23" s="66" t="s">
        <v>426</v>
      </c>
      <c r="G23" s="65">
        <v>0</v>
      </c>
      <c r="H23" s="65">
        <v>0</v>
      </c>
      <c r="I23" s="66" t="s">
        <v>3</v>
      </c>
      <c r="J23" s="66" t="s">
        <v>1660</v>
      </c>
      <c r="K23" s="67" t="s">
        <v>5197</v>
      </c>
      <c r="L23" s="68"/>
      <c r="M23" s="64" t="s">
        <v>2319</v>
      </c>
      <c r="N23" s="13"/>
      <c r="O23"/>
      <c r="P23" t="str">
        <f t="shared" si="1"/>
        <v/>
      </c>
      <c r="Q23"/>
      <c r="R23"/>
      <c r="S23" s="43">
        <f t="shared" si="2"/>
        <v>0</v>
      </c>
      <c r="T23" s="96" t="s">
        <v>2643</v>
      </c>
      <c r="U23" s="72" t="s">
        <v>2643</v>
      </c>
      <c r="V23" s="72" t="s">
        <v>2643</v>
      </c>
      <c r="W23" s="44" t="str">
        <f t="shared" si="10"/>
        <v/>
      </c>
      <c r="X23" s="25" t="str">
        <f t="shared" si="11"/>
        <v/>
      </c>
      <c r="Y23" s="1">
        <f t="shared" si="12"/>
        <v>18</v>
      </c>
      <c r="Z23" t="str">
        <f t="shared" si="13"/>
        <v>ITM_XGE</v>
      </c>
      <c r="AC23" s="116" t="str">
        <f t="shared" si="6"/>
        <v/>
      </c>
      <c r="AD23" t="b">
        <f t="shared" si="7"/>
        <v>1</v>
      </c>
    </row>
    <row r="24" spans="1:30">
      <c r="A24" s="57">
        <f t="shared" si="8"/>
        <v>24</v>
      </c>
      <c r="B24" s="56">
        <f t="shared" si="9"/>
        <v>19</v>
      </c>
      <c r="C24" s="60" t="s">
        <v>4932</v>
      </c>
      <c r="D24" s="60" t="s">
        <v>7</v>
      </c>
      <c r="E24" s="66" t="s">
        <v>427</v>
      </c>
      <c r="F24" s="66" t="s">
        <v>427</v>
      </c>
      <c r="G24" s="65">
        <v>0</v>
      </c>
      <c r="H24" s="65">
        <v>0</v>
      </c>
      <c r="I24" s="66" t="s">
        <v>3</v>
      </c>
      <c r="J24" s="66" t="s">
        <v>1660</v>
      </c>
      <c r="K24" s="67" t="s">
        <v>5197</v>
      </c>
      <c r="L24" s="68"/>
      <c r="M24" s="64" t="s">
        <v>2320</v>
      </c>
      <c r="N24" s="13"/>
      <c r="O24"/>
      <c r="P24" t="str">
        <f t="shared" si="1"/>
        <v/>
      </c>
      <c r="Q24"/>
      <c r="R24"/>
      <c r="S24" s="43">
        <f t="shared" si="2"/>
        <v>0</v>
      </c>
      <c r="T24" s="96" t="s">
        <v>2643</v>
      </c>
      <c r="U24" s="72" t="s">
        <v>2643</v>
      </c>
      <c r="V24" s="72" t="s">
        <v>2643</v>
      </c>
      <c r="W24" s="44" t="str">
        <f t="shared" si="10"/>
        <v/>
      </c>
      <c r="X24" s="25" t="str">
        <f t="shared" si="11"/>
        <v/>
      </c>
      <c r="Y24" s="1">
        <f t="shared" si="12"/>
        <v>19</v>
      </c>
      <c r="Z24" t="str">
        <f t="shared" si="13"/>
        <v>ITM_XGT</v>
      </c>
      <c r="AC24" s="116" t="str">
        <f t="shared" si="6"/>
        <v/>
      </c>
      <c r="AD24" t="b">
        <f t="shared" si="7"/>
        <v>1</v>
      </c>
    </row>
    <row r="25" spans="1:30">
      <c r="A25" s="57">
        <f t="shared" si="8"/>
        <v>25</v>
      </c>
      <c r="B25" s="56">
        <f t="shared" si="9"/>
        <v>20</v>
      </c>
      <c r="C25" s="60" t="s">
        <v>4554</v>
      </c>
      <c r="D25" s="60" t="s">
        <v>2821</v>
      </c>
      <c r="E25" s="66" t="s">
        <v>1349</v>
      </c>
      <c r="F25" s="66" t="s">
        <v>1349</v>
      </c>
      <c r="G25" s="65">
        <v>0</v>
      </c>
      <c r="H25" s="65">
        <v>99</v>
      </c>
      <c r="I25" s="66" t="s">
        <v>3</v>
      </c>
      <c r="J25" s="66" t="s">
        <v>1660</v>
      </c>
      <c r="K25" s="67" t="s">
        <v>5197</v>
      </c>
      <c r="L25" s="68"/>
      <c r="M25" s="64" t="s">
        <v>1838</v>
      </c>
      <c r="N25" s="13"/>
      <c r="O25"/>
      <c r="P25" t="str">
        <f t="shared" si="1"/>
        <v/>
      </c>
      <c r="Q25"/>
      <c r="R25"/>
      <c r="S25" s="43">
        <f t="shared" si="2"/>
        <v>0</v>
      </c>
      <c r="T25" s="96" t="s">
        <v>2643</v>
      </c>
      <c r="U25" s="72" t="s">
        <v>2643</v>
      </c>
      <c r="V25" s="72" t="s">
        <v>2643</v>
      </c>
      <c r="W25" s="44" t="str">
        <f t="shared" si="10"/>
        <v/>
      </c>
      <c r="X25" s="25" t="str">
        <f t="shared" si="11"/>
        <v/>
      </c>
      <c r="Y25" s="1">
        <f t="shared" si="12"/>
        <v>20</v>
      </c>
      <c r="Z25" t="str">
        <f t="shared" si="13"/>
        <v>ITM_FC</v>
      </c>
      <c r="AC25" s="116" t="str">
        <f t="shared" si="6"/>
        <v/>
      </c>
      <c r="AD25" t="b">
        <f t="shared" si="7"/>
        <v>1</v>
      </c>
    </row>
    <row r="26" spans="1:30">
      <c r="A26" s="57">
        <f t="shared" si="8"/>
        <v>26</v>
      </c>
      <c r="B26" s="56">
        <f t="shared" si="9"/>
        <v>21</v>
      </c>
      <c r="C26" s="60" t="s">
        <v>4555</v>
      </c>
      <c r="D26" s="60" t="s">
        <v>2821</v>
      </c>
      <c r="E26" s="66" t="s">
        <v>1359</v>
      </c>
      <c r="F26" s="66" t="s">
        <v>1359</v>
      </c>
      <c r="G26" s="65">
        <v>0</v>
      </c>
      <c r="H26" s="65">
        <v>99</v>
      </c>
      <c r="I26" s="66" t="s">
        <v>3</v>
      </c>
      <c r="J26" s="66" t="s">
        <v>1660</v>
      </c>
      <c r="K26" s="67" t="s">
        <v>5197</v>
      </c>
      <c r="L26" s="68"/>
      <c r="M26" s="64" t="s">
        <v>1859</v>
      </c>
      <c r="N26" s="13"/>
      <c r="O26"/>
      <c r="P26" t="str">
        <f t="shared" si="1"/>
        <v/>
      </c>
      <c r="Q26"/>
      <c r="R26"/>
      <c r="S26" s="43">
        <f t="shared" si="2"/>
        <v>0</v>
      </c>
      <c r="T26" s="96" t="s">
        <v>2643</v>
      </c>
      <c r="U26" s="72" t="s">
        <v>2643</v>
      </c>
      <c r="V26" s="72" t="s">
        <v>2643</v>
      </c>
      <c r="W26" s="44" t="str">
        <f t="shared" si="10"/>
        <v/>
      </c>
      <c r="X26" s="25" t="str">
        <f t="shared" si="11"/>
        <v/>
      </c>
      <c r="Y26" s="1">
        <f t="shared" si="12"/>
        <v>21</v>
      </c>
      <c r="Z26" t="str">
        <f t="shared" si="13"/>
        <v>ITM_FS</v>
      </c>
      <c r="AC26" s="116" t="str">
        <f t="shared" si="6"/>
        <v/>
      </c>
      <c r="AD26" t="b">
        <f t="shared" si="7"/>
        <v>1</v>
      </c>
    </row>
    <row r="27" spans="1:30">
      <c r="A27" s="57">
        <f t="shared" si="8"/>
        <v>27</v>
      </c>
      <c r="B27" s="56">
        <f t="shared" si="9"/>
        <v>22</v>
      </c>
      <c r="C27" s="60" t="s">
        <v>4932</v>
      </c>
      <c r="D27" s="60" t="s">
        <v>7</v>
      </c>
      <c r="E27" s="66" t="s">
        <v>1342</v>
      </c>
      <c r="F27" s="66" t="s">
        <v>1342</v>
      </c>
      <c r="G27" s="65">
        <v>0</v>
      </c>
      <c r="H27" s="65">
        <v>0</v>
      </c>
      <c r="I27" s="66" t="s">
        <v>3</v>
      </c>
      <c r="J27" s="66" t="s">
        <v>1660</v>
      </c>
      <c r="K27" s="67" t="s">
        <v>5197</v>
      </c>
      <c r="L27" s="68"/>
      <c r="M27" s="64" t="s">
        <v>1822</v>
      </c>
      <c r="N27" s="13"/>
      <c r="O27"/>
      <c r="P27" t="str">
        <f t="shared" si="1"/>
        <v/>
      </c>
      <c r="Q27"/>
      <c r="R27"/>
      <c r="S27" s="43">
        <f t="shared" si="2"/>
        <v>0</v>
      </c>
      <c r="T27" s="96" t="s">
        <v>2643</v>
      </c>
      <c r="U27" s="72" t="s">
        <v>2643</v>
      </c>
      <c r="V27" s="72" t="s">
        <v>2643</v>
      </c>
      <c r="W27" s="44" t="str">
        <f t="shared" si="10"/>
        <v/>
      </c>
      <c r="X27" s="25" t="str">
        <f t="shared" si="11"/>
        <v/>
      </c>
      <c r="Y27" s="1">
        <f t="shared" si="12"/>
        <v>22</v>
      </c>
      <c r="Z27" t="str">
        <f t="shared" si="13"/>
        <v>ITM_EVEN</v>
      </c>
      <c r="AC27" s="116" t="str">
        <f t="shared" si="6"/>
        <v/>
      </c>
      <c r="AD27" t="b">
        <f t="shared" si="7"/>
        <v>1</v>
      </c>
    </row>
    <row r="28" spans="1:30">
      <c r="A28" s="57">
        <f t="shared" si="8"/>
        <v>28</v>
      </c>
      <c r="B28" s="56">
        <f t="shared" si="9"/>
        <v>23</v>
      </c>
      <c r="C28" s="60" t="s">
        <v>4932</v>
      </c>
      <c r="D28" s="60" t="s">
        <v>7</v>
      </c>
      <c r="E28" s="66" t="s">
        <v>271</v>
      </c>
      <c r="F28" s="66" t="s">
        <v>271</v>
      </c>
      <c r="G28" s="65">
        <v>0</v>
      </c>
      <c r="H28" s="65">
        <v>0</v>
      </c>
      <c r="I28" s="66" t="s">
        <v>3</v>
      </c>
      <c r="J28" s="66" t="s">
        <v>1660</v>
      </c>
      <c r="K28" s="67" t="s">
        <v>5197</v>
      </c>
      <c r="L28" s="68"/>
      <c r="M28" s="64" t="s">
        <v>2086</v>
      </c>
      <c r="N28" s="13"/>
      <c r="O28"/>
      <c r="P28" t="str">
        <f t="shared" si="1"/>
        <v/>
      </c>
      <c r="Q28"/>
      <c r="R28"/>
      <c r="S28" s="43">
        <f t="shared" si="2"/>
        <v>0</v>
      </c>
      <c r="T28" s="96" t="s">
        <v>2643</v>
      </c>
      <c r="U28" s="72" t="s">
        <v>2643</v>
      </c>
      <c r="V28" s="72" t="s">
        <v>2643</v>
      </c>
      <c r="W28" s="44" t="str">
        <f t="shared" si="10"/>
        <v/>
      </c>
      <c r="X28" s="25" t="str">
        <f t="shared" si="11"/>
        <v/>
      </c>
      <c r="Y28" s="1">
        <f t="shared" si="12"/>
        <v>23</v>
      </c>
      <c r="Z28" t="str">
        <f t="shared" si="13"/>
        <v>ITM_ODD</v>
      </c>
      <c r="AC28" s="116" t="str">
        <f t="shared" si="6"/>
        <v/>
      </c>
      <c r="AD28" t="b">
        <f t="shared" si="7"/>
        <v>1</v>
      </c>
    </row>
    <row r="29" spans="1:30">
      <c r="A29" s="57">
        <f t="shared" si="8"/>
        <v>29</v>
      </c>
      <c r="B29" s="56">
        <f t="shared" si="9"/>
        <v>24</v>
      </c>
      <c r="C29" s="60" t="s">
        <v>4932</v>
      </c>
      <c r="D29" s="60" t="s">
        <v>7</v>
      </c>
      <c r="E29" s="66" t="s">
        <v>1355</v>
      </c>
      <c r="F29" s="66" t="s">
        <v>1355</v>
      </c>
      <c r="G29" s="65">
        <v>0</v>
      </c>
      <c r="H29" s="65">
        <v>0</v>
      </c>
      <c r="I29" s="66" t="s">
        <v>3</v>
      </c>
      <c r="J29" s="66" t="s">
        <v>1660</v>
      </c>
      <c r="K29" s="67" t="s">
        <v>5197</v>
      </c>
      <c r="L29" s="68"/>
      <c r="M29" s="64" t="s">
        <v>1853</v>
      </c>
      <c r="N29" s="13"/>
      <c r="O29"/>
      <c r="P29" t="str">
        <f t="shared" si="1"/>
        <v/>
      </c>
      <c r="Q29"/>
      <c r="R29"/>
      <c r="S29" s="43">
        <f t="shared" si="2"/>
        <v>0</v>
      </c>
      <c r="T29" s="96" t="s">
        <v>2643</v>
      </c>
      <c r="U29" s="72" t="s">
        <v>2643</v>
      </c>
      <c r="V29" s="72" t="s">
        <v>2643</v>
      </c>
      <c r="W29" s="44" t="str">
        <f t="shared" si="10"/>
        <v/>
      </c>
      <c r="X29" s="25" t="str">
        <f t="shared" si="11"/>
        <v/>
      </c>
      <c r="Y29" s="1">
        <f t="shared" si="12"/>
        <v>24</v>
      </c>
      <c r="Z29" t="str">
        <f t="shared" si="13"/>
        <v>ITM_FPQ</v>
      </c>
      <c r="AC29" s="116" t="str">
        <f t="shared" si="6"/>
        <v/>
      </c>
      <c r="AD29" t="b">
        <f t="shared" si="7"/>
        <v>1</v>
      </c>
    </row>
    <row r="30" spans="1:30">
      <c r="A30" s="57">
        <f t="shared" si="8"/>
        <v>30</v>
      </c>
      <c r="B30" s="56">
        <f t="shared" si="9"/>
        <v>25</v>
      </c>
      <c r="C30" s="60" t="s">
        <v>4932</v>
      </c>
      <c r="D30" s="60" t="s">
        <v>7</v>
      </c>
      <c r="E30" s="66" t="s">
        <v>158</v>
      </c>
      <c r="F30" s="66" t="s">
        <v>158</v>
      </c>
      <c r="G30" s="65">
        <v>0</v>
      </c>
      <c r="H30" s="65">
        <v>0</v>
      </c>
      <c r="I30" s="66" t="s">
        <v>3</v>
      </c>
      <c r="J30" s="66" t="s">
        <v>1660</v>
      </c>
      <c r="K30" s="67" t="s">
        <v>5197</v>
      </c>
      <c r="L30" s="68"/>
      <c r="M30" s="64" t="s">
        <v>1917</v>
      </c>
      <c r="N30" s="13"/>
      <c r="O30"/>
      <c r="P30" t="str">
        <f t="shared" si="1"/>
        <v/>
      </c>
      <c r="Q30"/>
      <c r="R30"/>
      <c r="S30" s="43">
        <f t="shared" si="2"/>
        <v>0</v>
      </c>
      <c r="T30" s="96" t="s">
        <v>2643</v>
      </c>
      <c r="U30" s="72" t="s">
        <v>2643</v>
      </c>
      <c r="V30" s="72" t="s">
        <v>2643</v>
      </c>
      <c r="W30" s="44" t="str">
        <f t="shared" si="10"/>
        <v/>
      </c>
      <c r="X30" s="25" t="str">
        <f t="shared" si="11"/>
        <v/>
      </c>
      <c r="Y30" s="1">
        <f t="shared" si="12"/>
        <v>25</v>
      </c>
      <c r="Z30" t="str">
        <f t="shared" si="13"/>
        <v>ITM_INT</v>
      </c>
      <c r="AC30" s="116" t="str">
        <f t="shared" si="6"/>
        <v/>
      </c>
      <c r="AD30" t="b">
        <f t="shared" si="7"/>
        <v>1</v>
      </c>
    </row>
    <row r="31" spans="1:30">
      <c r="A31" s="57">
        <f t="shared" si="8"/>
        <v>31</v>
      </c>
      <c r="B31" s="56">
        <f t="shared" si="9"/>
        <v>26</v>
      </c>
      <c r="C31" s="60" t="s">
        <v>4932</v>
      </c>
      <c r="D31" s="60" t="s">
        <v>7</v>
      </c>
      <c r="E31" s="66" t="s">
        <v>66</v>
      </c>
      <c r="F31" s="66" t="s">
        <v>66</v>
      </c>
      <c r="G31" s="65">
        <v>0</v>
      </c>
      <c r="H31" s="65">
        <v>0</v>
      </c>
      <c r="I31" s="66" t="s">
        <v>3</v>
      </c>
      <c r="J31" s="66" t="s">
        <v>1660</v>
      </c>
      <c r="K31" s="67" t="s">
        <v>5197</v>
      </c>
      <c r="L31" s="68"/>
      <c r="M31" s="64" t="s">
        <v>1773</v>
      </c>
      <c r="N31" s="13"/>
      <c r="O31"/>
      <c r="P31" t="str">
        <f t="shared" si="1"/>
        <v/>
      </c>
      <c r="Q31"/>
      <c r="R31"/>
      <c r="S31" s="43">
        <f t="shared" si="2"/>
        <v>1</v>
      </c>
      <c r="T31" s="96" t="s">
        <v>3153</v>
      </c>
      <c r="U31" s="72" t="s">
        <v>3082</v>
      </c>
      <c r="V31" s="72" t="s">
        <v>2643</v>
      </c>
      <c r="W31" s="44" t="str">
        <f t="shared" si="10"/>
        <v>"CPX?"</v>
      </c>
      <c r="X31" s="25" t="str">
        <f t="shared" si="11"/>
        <v>CPX?</v>
      </c>
      <c r="Y31" s="1">
        <f t="shared" si="12"/>
        <v>26</v>
      </c>
      <c r="Z31" t="str">
        <f t="shared" si="13"/>
        <v>ITM_CPX</v>
      </c>
      <c r="AC31" s="116" t="str">
        <f t="shared" si="6"/>
        <v>CPX?</v>
      </c>
      <c r="AD31" t="b">
        <f>X31=AC31</f>
        <v>1</v>
      </c>
    </row>
    <row r="32" spans="1:30">
      <c r="A32" s="57">
        <f t="shared" si="8"/>
        <v>32</v>
      </c>
      <c r="B32" s="56">
        <f t="shared" si="9"/>
        <v>27</v>
      </c>
      <c r="C32" s="60" t="s">
        <v>4932</v>
      </c>
      <c r="D32" s="60" t="s">
        <v>7</v>
      </c>
      <c r="E32" s="66" t="s">
        <v>1413</v>
      </c>
      <c r="F32" s="66" t="s">
        <v>1413</v>
      </c>
      <c r="G32" s="65">
        <v>0</v>
      </c>
      <c r="H32" s="65">
        <v>0</v>
      </c>
      <c r="I32" s="66" t="s">
        <v>3</v>
      </c>
      <c r="J32" s="66" t="s">
        <v>1660</v>
      </c>
      <c r="K32" s="67" t="s">
        <v>5197</v>
      </c>
      <c r="L32" s="68"/>
      <c r="M32" s="64" t="s">
        <v>2005</v>
      </c>
      <c r="N32" s="13"/>
      <c r="O32"/>
      <c r="P32" t="str">
        <f t="shared" si="1"/>
        <v/>
      </c>
      <c r="Q32"/>
      <c r="R32"/>
      <c r="S32" s="43">
        <f t="shared" si="2"/>
        <v>1</v>
      </c>
      <c r="T32" s="96" t="s">
        <v>2643</v>
      </c>
      <c r="U32" s="72" t="s">
        <v>2643</v>
      </c>
      <c r="V32" s="72" t="s">
        <v>2643</v>
      </c>
      <c r="W32" s="44" t="str">
        <f t="shared" si="10"/>
        <v/>
      </c>
      <c r="X32" s="25" t="str">
        <f t="shared" si="11"/>
        <v/>
      </c>
      <c r="Y32" s="1">
        <f t="shared" si="12"/>
        <v>27</v>
      </c>
      <c r="Z32" t="str">
        <f t="shared" si="13"/>
        <v>ITM_MATR</v>
      </c>
      <c r="AC32" s="116" t="str">
        <f t="shared" si="6"/>
        <v/>
      </c>
      <c r="AD32" t="b">
        <f t="shared" ref="AD32:AD95" si="14">X32=AC32</f>
        <v>1</v>
      </c>
    </row>
    <row r="33" spans="1:30">
      <c r="A33" s="57">
        <f t="shared" si="8"/>
        <v>33</v>
      </c>
      <c r="B33" s="56">
        <f t="shared" si="9"/>
        <v>28</v>
      </c>
      <c r="C33" s="60" t="s">
        <v>4932</v>
      </c>
      <c r="D33" s="60" t="s">
        <v>7</v>
      </c>
      <c r="E33" s="66" t="s">
        <v>263</v>
      </c>
      <c r="F33" s="66" t="s">
        <v>263</v>
      </c>
      <c r="G33" s="65">
        <v>0</v>
      </c>
      <c r="H33" s="65">
        <v>0</v>
      </c>
      <c r="I33" s="66" t="s">
        <v>3</v>
      </c>
      <c r="J33" s="66" t="s">
        <v>1660</v>
      </c>
      <c r="K33" s="67" t="s">
        <v>5197</v>
      </c>
      <c r="L33" s="68"/>
      <c r="M33" s="64" t="s">
        <v>2066</v>
      </c>
      <c r="N33" s="13"/>
      <c r="O33"/>
      <c r="P33" t="str">
        <f t="shared" si="1"/>
        <v/>
      </c>
      <c r="Q33"/>
      <c r="R33"/>
      <c r="S33" s="43">
        <f t="shared" si="2"/>
        <v>1</v>
      </c>
      <c r="T33" s="96" t="s">
        <v>2643</v>
      </c>
      <c r="U33" s="72" t="s">
        <v>2643</v>
      </c>
      <c r="V33" s="72" t="s">
        <v>2643</v>
      </c>
      <c r="W33" s="44" t="str">
        <f t="shared" si="10"/>
        <v/>
      </c>
      <c r="X33" s="25" t="str">
        <f t="shared" si="11"/>
        <v/>
      </c>
      <c r="Y33" s="1">
        <f t="shared" si="12"/>
        <v>28</v>
      </c>
      <c r="Z33" t="str">
        <f t="shared" si="13"/>
        <v>ITM_NAN</v>
      </c>
      <c r="AC33" s="116" t="str">
        <f t="shared" si="6"/>
        <v/>
      </c>
      <c r="AD33" t="b">
        <f t="shared" si="14"/>
        <v>1</v>
      </c>
    </row>
    <row r="34" spans="1:30">
      <c r="A34" s="57">
        <f t="shared" si="8"/>
        <v>34</v>
      </c>
      <c r="B34" s="56">
        <f t="shared" si="9"/>
        <v>29</v>
      </c>
      <c r="C34" s="60" t="s">
        <v>4932</v>
      </c>
      <c r="D34" s="60" t="s">
        <v>7</v>
      </c>
      <c r="E34" s="66" t="s">
        <v>1487</v>
      </c>
      <c r="F34" s="66" t="s">
        <v>1487</v>
      </c>
      <c r="G34" s="65">
        <v>0</v>
      </c>
      <c r="H34" s="65">
        <v>0</v>
      </c>
      <c r="I34" s="66" t="s">
        <v>3</v>
      </c>
      <c r="J34" s="66" t="s">
        <v>1660</v>
      </c>
      <c r="K34" s="67" t="s">
        <v>5197</v>
      </c>
      <c r="L34" s="68"/>
      <c r="M34" s="64" t="s">
        <v>2151</v>
      </c>
      <c r="N34" s="13"/>
      <c r="O34"/>
      <c r="P34" t="str">
        <f t="shared" si="1"/>
        <v/>
      </c>
      <c r="Q34"/>
      <c r="R34"/>
      <c r="S34" s="43">
        <f t="shared" si="2"/>
        <v>2</v>
      </c>
      <c r="T34" s="96" t="s">
        <v>3179</v>
      </c>
      <c r="U34" s="72" t="s">
        <v>3082</v>
      </c>
      <c r="V34" s="72" t="s">
        <v>2643</v>
      </c>
      <c r="W34" s="44" t="str">
        <f t="shared" si="10"/>
        <v>"REAL?"</v>
      </c>
      <c r="X34" s="25" t="str">
        <f t="shared" si="11"/>
        <v>REAL?</v>
      </c>
      <c r="Y34" s="1">
        <f t="shared" si="12"/>
        <v>29</v>
      </c>
      <c r="Z34" t="str">
        <f t="shared" si="13"/>
        <v>ITM_REAL</v>
      </c>
      <c r="AC34" s="116" t="str">
        <f t="shared" si="6"/>
        <v>REAL?</v>
      </c>
      <c r="AD34" t="b">
        <f t="shared" si="14"/>
        <v>1</v>
      </c>
    </row>
    <row r="35" spans="1:30">
      <c r="A35" s="57">
        <f t="shared" si="8"/>
        <v>35</v>
      </c>
      <c r="B35" s="56">
        <f t="shared" si="9"/>
        <v>30</v>
      </c>
      <c r="C35" s="60" t="s">
        <v>4932</v>
      </c>
      <c r="D35" s="60" t="s">
        <v>7</v>
      </c>
      <c r="E35" s="66" t="s">
        <v>1515</v>
      </c>
      <c r="F35" s="66" t="s">
        <v>1515</v>
      </c>
      <c r="G35" s="65">
        <v>0</v>
      </c>
      <c r="H35" s="65">
        <v>0</v>
      </c>
      <c r="I35" s="66" t="s">
        <v>3</v>
      </c>
      <c r="J35" s="66" t="s">
        <v>1660</v>
      </c>
      <c r="K35" s="67" t="s">
        <v>5197</v>
      </c>
      <c r="L35" s="68"/>
      <c r="M35" s="64" t="s">
        <v>2222</v>
      </c>
      <c r="N35" s="13"/>
      <c r="O35"/>
      <c r="P35" t="str">
        <f t="shared" si="1"/>
        <v/>
      </c>
      <c r="Q35"/>
      <c r="R35"/>
      <c r="S35" s="43">
        <f t="shared" si="2"/>
        <v>2</v>
      </c>
      <c r="T35" s="96" t="s">
        <v>2643</v>
      </c>
      <c r="U35" s="72" t="s">
        <v>2643</v>
      </c>
      <c r="V35" s="72" t="s">
        <v>2643</v>
      </c>
      <c r="W35" s="44" t="str">
        <f t="shared" si="10"/>
        <v/>
      </c>
      <c r="X35" s="25" t="str">
        <f t="shared" si="11"/>
        <v/>
      </c>
      <c r="Y35" s="1">
        <f t="shared" si="12"/>
        <v>30</v>
      </c>
      <c r="Z35" t="str">
        <f t="shared" si="13"/>
        <v>ITM_SPEC</v>
      </c>
      <c r="AC35" s="116" t="str">
        <f t="shared" si="6"/>
        <v/>
      </c>
      <c r="AD35" t="b">
        <f t="shared" si="14"/>
        <v>1</v>
      </c>
    </row>
    <row r="36" spans="1:30">
      <c r="A36" s="57">
        <f t="shared" si="8"/>
        <v>36</v>
      </c>
      <c r="B36" s="56">
        <f t="shared" si="9"/>
        <v>31</v>
      </c>
      <c r="C36" s="60" t="s">
        <v>4932</v>
      </c>
      <c r="D36" s="60" t="s">
        <v>7</v>
      </c>
      <c r="E36" s="66" t="s">
        <v>1527</v>
      </c>
      <c r="F36" s="66" t="s">
        <v>1527</v>
      </c>
      <c r="G36" s="65">
        <v>0</v>
      </c>
      <c r="H36" s="65">
        <v>0</v>
      </c>
      <c r="I36" s="66" t="s">
        <v>3</v>
      </c>
      <c r="J36" s="66" t="s">
        <v>1660</v>
      </c>
      <c r="K36" s="67" t="s">
        <v>5197</v>
      </c>
      <c r="L36" s="68"/>
      <c r="M36" s="64" t="s">
        <v>2239</v>
      </c>
      <c r="N36" s="13"/>
      <c r="O36"/>
      <c r="P36" t="str">
        <f t="shared" si="1"/>
        <v/>
      </c>
      <c r="Q36"/>
      <c r="R36"/>
      <c r="S36" s="43">
        <f t="shared" si="2"/>
        <v>2</v>
      </c>
      <c r="T36" s="96" t="s">
        <v>2643</v>
      </c>
      <c r="U36" s="72" t="s">
        <v>2643</v>
      </c>
      <c r="V36" s="72" t="s">
        <v>2643</v>
      </c>
      <c r="W36" s="44" t="str">
        <f t="shared" si="10"/>
        <v/>
      </c>
      <c r="X36" s="25" t="str">
        <f t="shared" si="11"/>
        <v/>
      </c>
      <c r="Y36" s="1">
        <f t="shared" si="12"/>
        <v>31</v>
      </c>
      <c r="Z36" t="str">
        <f t="shared" si="13"/>
        <v>ITM_STRI</v>
      </c>
      <c r="AC36" s="116" t="str">
        <f t="shared" si="6"/>
        <v/>
      </c>
      <c r="AD36" t="b">
        <f t="shared" si="14"/>
        <v>1</v>
      </c>
    </row>
    <row r="37" spans="1:30">
      <c r="A37" s="57">
        <f t="shared" si="8"/>
        <v>37</v>
      </c>
      <c r="B37" s="56">
        <f t="shared" si="9"/>
        <v>32</v>
      </c>
      <c r="C37" s="60" t="s">
        <v>4932</v>
      </c>
      <c r="D37" s="60" t="s">
        <v>7</v>
      </c>
      <c r="E37" s="66" t="s">
        <v>1595</v>
      </c>
      <c r="F37" s="66" t="s">
        <v>1595</v>
      </c>
      <c r="G37" s="70">
        <v>0</v>
      </c>
      <c r="H37" s="70">
        <v>0</v>
      </c>
      <c r="I37" s="66" t="s">
        <v>3</v>
      </c>
      <c r="J37" s="66" t="s">
        <v>1660</v>
      </c>
      <c r="K37" s="67" t="s">
        <v>5197</v>
      </c>
      <c r="L37" s="68"/>
      <c r="M37" s="64" t="s">
        <v>2397</v>
      </c>
      <c r="N37" s="13"/>
      <c r="O37"/>
      <c r="P37" t="str">
        <f t="shared" si="1"/>
        <v/>
      </c>
      <c r="Q37"/>
      <c r="R37"/>
      <c r="S37" s="43">
        <f t="shared" si="2"/>
        <v>2</v>
      </c>
      <c r="T37" s="96" t="s">
        <v>2643</v>
      </c>
      <c r="U37" s="72" t="s">
        <v>2643</v>
      </c>
      <c r="V37" s="72" t="s">
        <v>2643</v>
      </c>
      <c r="W37" s="44" t="str">
        <f t="shared" si="10"/>
        <v/>
      </c>
      <c r="X37" s="25" t="str">
        <f t="shared" si="11"/>
        <v/>
      </c>
      <c r="Y37" s="1">
        <f t="shared" si="12"/>
        <v>32</v>
      </c>
      <c r="Z37" t="str">
        <f t="shared" si="13"/>
        <v>ITM_PMINFINITY</v>
      </c>
      <c r="AC37" s="116" t="str">
        <f t="shared" si="6"/>
        <v/>
      </c>
      <c r="AD37" t="b">
        <f t="shared" si="14"/>
        <v>1</v>
      </c>
    </row>
    <row r="38" spans="1:30">
      <c r="A38" s="57">
        <f t="shared" si="8"/>
        <v>38</v>
      </c>
      <c r="B38" s="56">
        <f t="shared" si="9"/>
        <v>33</v>
      </c>
      <c r="C38" s="60" t="s">
        <v>4556</v>
      </c>
      <c r="D38" s="60" t="s">
        <v>7</v>
      </c>
      <c r="E38" s="66" t="s">
        <v>295</v>
      </c>
      <c r="F38" s="66" t="s">
        <v>295</v>
      </c>
      <c r="G38" s="65">
        <v>0</v>
      </c>
      <c r="H38" s="65">
        <v>0</v>
      </c>
      <c r="I38" s="66" t="s">
        <v>3</v>
      </c>
      <c r="J38" s="66" t="s">
        <v>1660</v>
      </c>
      <c r="K38" s="67" t="s">
        <v>5197</v>
      </c>
      <c r="L38" s="68"/>
      <c r="M38" s="64" t="s">
        <v>2120</v>
      </c>
      <c r="N38" s="13"/>
      <c r="O38"/>
      <c r="P38" t="str">
        <f t="shared" si="1"/>
        <v/>
      </c>
      <c r="Q38"/>
      <c r="R38"/>
      <c r="S38" s="43">
        <f t="shared" si="2"/>
        <v>3</v>
      </c>
      <c r="T38" s="96" t="s">
        <v>3149</v>
      </c>
      <c r="U38" s="97" t="s">
        <v>3082</v>
      </c>
      <c r="V38" s="98" t="s">
        <v>2643</v>
      </c>
      <c r="W38" s="44" t="str">
        <f t="shared" si="10"/>
        <v>"PRIME?"</v>
      </c>
      <c r="X38" s="25" t="str">
        <f t="shared" si="11"/>
        <v>PRIME?</v>
      </c>
      <c r="Y38" s="1">
        <f t="shared" si="12"/>
        <v>33</v>
      </c>
      <c r="Z38" t="str">
        <f t="shared" si="13"/>
        <v>ITM_PRIME</v>
      </c>
      <c r="AC38" s="116" t="str">
        <f t="shared" si="6"/>
        <v>PRIME?</v>
      </c>
      <c r="AD38" t="b">
        <f t="shared" si="14"/>
        <v>1</v>
      </c>
    </row>
    <row r="39" spans="1:30">
      <c r="A39" s="57">
        <f t="shared" si="8"/>
        <v>39</v>
      </c>
      <c r="B39" s="56">
        <f t="shared" si="9"/>
        <v>34</v>
      </c>
      <c r="C39" s="60" t="s">
        <v>4932</v>
      </c>
      <c r="D39" s="60" t="s">
        <v>7</v>
      </c>
      <c r="E39" s="66" t="s">
        <v>393</v>
      </c>
      <c r="F39" s="66" t="s">
        <v>393</v>
      </c>
      <c r="G39" s="65">
        <v>0</v>
      </c>
      <c r="H39" s="65">
        <v>0</v>
      </c>
      <c r="I39" s="66" t="s">
        <v>3</v>
      </c>
      <c r="J39" s="66" t="s">
        <v>1660</v>
      </c>
      <c r="K39" s="67" t="s">
        <v>5197</v>
      </c>
      <c r="L39" s="68"/>
      <c r="M39" s="64" t="s">
        <v>2257</v>
      </c>
      <c r="N39" s="13"/>
      <c r="O39"/>
      <c r="P39" t="str">
        <f t="shared" si="1"/>
        <v/>
      </c>
      <c r="Q39"/>
      <c r="R39"/>
      <c r="S39" s="43">
        <f t="shared" si="2"/>
        <v>3</v>
      </c>
      <c r="T39" s="96" t="s">
        <v>2643</v>
      </c>
      <c r="U39" s="72" t="s">
        <v>2643</v>
      </c>
      <c r="V39" s="72" t="s">
        <v>2643</v>
      </c>
      <c r="W39" s="44" t="str">
        <f t="shared" si="10"/>
        <v/>
      </c>
      <c r="X39" s="25" t="str">
        <f t="shared" si="11"/>
        <v/>
      </c>
      <c r="Y39" s="1">
        <f t="shared" si="12"/>
        <v>34</v>
      </c>
      <c r="Z39" t="str">
        <f t="shared" si="13"/>
        <v>ITM_TOP</v>
      </c>
      <c r="AC39" s="116" t="str">
        <f t="shared" si="6"/>
        <v/>
      </c>
      <c r="AD39" t="b">
        <f t="shared" si="14"/>
        <v>1</v>
      </c>
    </row>
    <row r="40" spans="1:30">
      <c r="A40" s="57">
        <f t="shared" si="8"/>
        <v>40</v>
      </c>
      <c r="B40" s="56">
        <f t="shared" si="9"/>
        <v>35</v>
      </c>
      <c r="C40" s="60" t="s">
        <v>4557</v>
      </c>
      <c r="D40" s="60" t="s">
        <v>7</v>
      </c>
      <c r="E40" s="66" t="s">
        <v>91</v>
      </c>
      <c r="F40" s="66" t="s">
        <v>91</v>
      </c>
      <c r="G40" s="65">
        <v>0</v>
      </c>
      <c r="H40" s="65">
        <v>0</v>
      </c>
      <c r="I40" s="66" t="s">
        <v>3</v>
      </c>
      <c r="J40" s="66" t="s">
        <v>1661</v>
      </c>
      <c r="K40" s="67" t="s">
        <v>5197</v>
      </c>
      <c r="L40" s="68"/>
      <c r="M40" s="64" t="s">
        <v>1813</v>
      </c>
      <c r="N40" s="13"/>
      <c r="O40"/>
      <c r="P40" t="str">
        <f t="shared" si="1"/>
        <v/>
      </c>
      <c r="Q40"/>
      <c r="R40"/>
      <c r="S40" s="43">
        <f t="shared" si="2"/>
        <v>4</v>
      </c>
      <c r="T40" s="96" t="s">
        <v>3174</v>
      </c>
      <c r="U40" s="72" t="s">
        <v>3082</v>
      </c>
      <c r="V40" s="72" t="s">
        <v>2643</v>
      </c>
      <c r="W40" s="44" t="str">
        <f t="shared" si="10"/>
        <v>"ENTER" STD_UP_ARROW</v>
      </c>
      <c r="X40" s="25" t="str">
        <f t="shared" si="11"/>
        <v>ENTER</v>
      </c>
      <c r="Y40" s="1">
        <f t="shared" si="12"/>
        <v>35</v>
      </c>
      <c r="Z40" t="str">
        <f t="shared" si="13"/>
        <v>ITM_ENTER</v>
      </c>
      <c r="AC40" s="116" t="str">
        <f t="shared" si="6"/>
        <v>ENTER</v>
      </c>
      <c r="AD40" t="b">
        <f t="shared" si="14"/>
        <v>1</v>
      </c>
    </row>
    <row r="41" spans="1:30">
      <c r="A41" s="57">
        <f t="shared" si="8"/>
        <v>41</v>
      </c>
      <c r="B41" s="56">
        <f t="shared" si="9"/>
        <v>36</v>
      </c>
      <c r="C41" s="60" t="s">
        <v>4558</v>
      </c>
      <c r="D41" s="60" t="s">
        <v>7</v>
      </c>
      <c r="E41" s="66" t="s">
        <v>1560</v>
      </c>
      <c r="F41" s="66" t="s">
        <v>1560</v>
      </c>
      <c r="G41" s="65">
        <v>0</v>
      </c>
      <c r="H41" s="65">
        <v>0</v>
      </c>
      <c r="I41" s="66" t="s">
        <v>3</v>
      </c>
      <c r="J41" s="66" t="s">
        <v>1659</v>
      </c>
      <c r="K41" s="67" t="s">
        <v>5197</v>
      </c>
      <c r="L41" s="68"/>
      <c r="M41" s="64" t="s">
        <v>2311</v>
      </c>
      <c r="N41" s="13"/>
      <c r="O41"/>
      <c r="P41" t="str">
        <f t="shared" si="1"/>
        <v/>
      </c>
      <c r="Q41"/>
      <c r="R41"/>
      <c r="S41" s="43">
        <f t="shared" si="2"/>
        <v>5</v>
      </c>
      <c r="T41" s="96" t="s">
        <v>3174</v>
      </c>
      <c r="U41" s="72" t="s">
        <v>2643</v>
      </c>
      <c r="V41" s="72" t="s">
        <v>2643</v>
      </c>
      <c r="W41" s="44" t="str">
        <f t="shared" si="10"/>
        <v>"X" STD_LEFT_RIGHT_ARROWS "Y"</v>
      </c>
      <c r="X41" s="25" t="str">
        <f t="shared" si="11"/>
        <v>X&lt;&gt;Y</v>
      </c>
      <c r="Y41" s="1">
        <f t="shared" si="12"/>
        <v>36</v>
      </c>
      <c r="Z41" t="str">
        <f t="shared" si="13"/>
        <v>ITM_XexY</v>
      </c>
      <c r="AC41" s="116" t="str">
        <f t="shared" si="6"/>
        <v>X&lt;&gt;Y</v>
      </c>
      <c r="AD41" t="b">
        <f t="shared" si="14"/>
        <v>1</v>
      </c>
    </row>
    <row r="42" spans="1:30">
      <c r="A42" s="57">
        <f t="shared" si="8"/>
        <v>42</v>
      </c>
      <c r="B42" s="56">
        <f t="shared" si="9"/>
        <v>37</v>
      </c>
      <c r="C42" s="60" t="s">
        <v>4559</v>
      </c>
      <c r="D42" s="60" t="s">
        <v>7</v>
      </c>
      <c r="E42" s="66" t="s">
        <v>1325</v>
      </c>
      <c r="F42" s="66" t="s">
        <v>80</v>
      </c>
      <c r="G42" s="65">
        <v>0</v>
      </c>
      <c r="H42" s="65">
        <v>0</v>
      </c>
      <c r="I42" s="66" t="s">
        <v>3</v>
      </c>
      <c r="J42" s="66" t="s">
        <v>1659</v>
      </c>
      <c r="K42" s="67" t="s">
        <v>5197</v>
      </c>
      <c r="L42" s="68"/>
      <c r="M42" s="64" t="s">
        <v>1794</v>
      </c>
      <c r="N42" s="13"/>
      <c r="O42"/>
      <c r="P42" t="str">
        <f t="shared" si="1"/>
        <v>NOT EQUAL</v>
      </c>
      <c r="Q42"/>
      <c r="R42"/>
      <c r="S42" s="43">
        <f t="shared" si="2"/>
        <v>6</v>
      </c>
      <c r="T42" s="99" t="s">
        <v>3174</v>
      </c>
      <c r="U42" s="72" t="s">
        <v>2643</v>
      </c>
      <c r="V42" s="72" t="s">
        <v>2643</v>
      </c>
      <c r="W42" s="44" t="str">
        <f t="shared" si="10"/>
        <v>"DROP"</v>
      </c>
      <c r="X42" s="25" t="str">
        <f t="shared" si="11"/>
        <v>DROP</v>
      </c>
      <c r="Y42" s="1">
        <f t="shared" si="12"/>
        <v>37</v>
      </c>
      <c r="Z42" t="str">
        <f t="shared" si="13"/>
        <v>ITM_DROP</v>
      </c>
      <c r="AC42" s="116" t="str">
        <f t="shared" si="6"/>
        <v>DROP</v>
      </c>
      <c r="AD42" t="b">
        <f t="shared" si="14"/>
        <v>1</v>
      </c>
    </row>
    <row r="43" spans="1:30" s="140" customFormat="1">
      <c r="A43" s="134">
        <f t="shared" si="8"/>
        <v>43</v>
      </c>
      <c r="B43" s="135">
        <f t="shared" si="9"/>
        <v>38</v>
      </c>
      <c r="C43" s="136" t="s">
        <v>4932</v>
      </c>
      <c r="D43" s="136" t="s">
        <v>7</v>
      </c>
      <c r="E43" s="137" t="s">
        <v>1459</v>
      </c>
      <c r="F43" s="137" t="s">
        <v>1459</v>
      </c>
      <c r="G43" s="138">
        <v>0</v>
      </c>
      <c r="H43" s="138">
        <v>0</v>
      </c>
      <c r="I43" s="137" t="s">
        <v>3</v>
      </c>
      <c r="J43" s="137" t="s">
        <v>1660</v>
      </c>
      <c r="K43" s="139" t="s">
        <v>5197</v>
      </c>
      <c r="M43" s="18" t="s">
        <v>2093</v>
      </c>
      <c r="N43" s="18"/>
      <c r="P43" s="140" t="str">
        <f t="shared" si="1"/>
        <v/>
      </c>
      <c r="S43" s="141">
        <f t="shared" si="2"/>
        <v>6</v>
      </c>
      <c r="T43" s="134" t="s">
        <v>2643</v>
      </c>
      <c r="U43" s="138" t="s">
        <v>2643</v>
      </c>
      <c r="V43" s="138" t="s">
        <v>2643</v>
      </c>
      <c r="W43" s="142" t="str">
        <f t="shared" si="10"/>
        <v/>
      </c>
      <c r="X43" s="143" t="str">
        <f t="shared" si="11"/>
        <v/>
      </c>
      <c r="Y43" s="144">
        <f t="shared" si="12"/>
        <v>38</v>
      </c>
      <c r="Z43" s="140" t="str">
        <f t="shared" si="13"/>
        <v>ITM_PAUSE</v>
      </c>
      <c r="AC43" s="116" t="str">
        <f t="shared" si="6"/>
        <v/>
      </c>
      <c r="AD43" t="b">
        <f t="shared" si="14"/>
        <v>1</v>
      </c>
    </row>
    <row r="44" spans="1:30">
      <c r="A44" s="57">
        <f t="shared" si="8"/>
        <v>44</v>
      </c>
      <c r="B44" s="56">
        <f t="shared" si="9"/>
        <v>39</v>
      </c>
      <c r="C44" s="60" t="s">
        <v>4561</v>
      </c>
      <c r="D44" s="60" t="s">
        <v>7</v>
      </c>
      <c r="E44" s="66" t="s">
        <v>331</v>
      </c>
      <c r="F44" s="66" t="s">
        <v>331</v>
      </c>
      <c r="G44" s="65">
        <v>0</v>
      </c>
      <c r="H44" s="65">
        <v>0</v>
      </c>
      <c r="I44" s="66" t="s">
        <v>3</v>
      </c>
      <c r="J44" s="66" t="s">
        <v>1660</v>
      </c>
      <c r="K44" s="67" t="s">
        <v>5197</v>
      </c>
      <c r="L44" s="68"/>
      <c r="M44" s="64" t="s">
        <v>2180</v>
      </c>
      <c r="N44" s="13"/>
      <c r="O44"/>
      <c r="P44" t="str">
        <f t="shared" si="1"/>
        <v/>
      </c>
      <c r="Q44"/>
      <c r="R44"/>
      <c r="S44" s="43">
        <f t="shared" si="2"/>
        <v>6</v>
      </c>
      <c r="T44" s="96" t="s">
        <v>2643</v>
      </c>
      <c r="U44" s="72" t="s">
        <v>2643</v>
      </c>
      <c r="V44" s="72" t="s">
        <v>2643</v>
      </c>
      <c r="W44" s="44" t="str">
        <f t="shared" si="10"/>
        <v/>
      </c>
      <c r="X44" s="25" t="str">
        <f t="shared" si="11"/>
        <v/>
      </c>
      <c r="Y44" s="1">
        <f t="shared" si="12"/>
        <v>39</v>
      </c>
      <c r="Z44" t="str">
        <f t="shared" si="13"/>
        <v>ITM_Rup</v>
      </c>
      <c r="AC44" s="116" t="str">
        <f t="shared" si="6"/>
        <v/>
      </c>
      <c r="AD44" t="b">
        <f t="shared" si="14"/>
        <v>1</v>
      </c>
    </row>
    <row r="45" spans="1:30">
      <c r="A45" s="57">
        <f t="shared" si="8"/>
        <v>45</v>
      </c>
      <c r="B45" s="56">
        <f t="shared" si="9"/>
        <v>40</v>
      </c>
      <c r="C45" s="60" t="s">
        <v>4562</v>
      </c>
      <c r="D45" s="60" t="s">
        <v>7</v>
      </c>
      <c r="E45" s="66" t="s">
        <v>332</v>
      </c>
      <c r="F45" s="66" t="s">
        <v>332</v>
      </c>
      <c r="G45" s="65">
        <v>0</v>
      </c>
      <c r="H45" s="65">
        <v>0</v>
      </c>
      <c r="I45" s="66" t="s">
        <v>3</v>
      </c>
      <c r="J45" s="66" t="s">
        <v>1660</v>
      </c>
      <c r="K45" s="67" t="s">
        <v>5197</v>
      </c>
      <c r="L45" s="68"/>
      <c r="M45" s="64" t="s">
        <v>2181</v>
      </c>
      <c r="N45" s="13"/>
      <c r="O45"/>
      <c r="P45" t="str">
        <f t="shared" si="1"/>
        <v/>
      </c>
      <c r="Q45"/>
      <c r="R45"/>
      <c r="S45" s="43">
        <f t="shared" si="2"/>
        <v>6</v>
      </c>
      <c r="T45" s="96" t="s">
        <v>2643</v>
      </c>
      <c r="U45" s="72" t="s">
        <v>2643</v>
      </c>
      <c r="V45" s="72" t="s">
        <v>2643</v>
      </c>
      <c r="W45" s="44" t="str">
        <f t="shared" si="10"/>
        <v/>
      </c>
      <c r="X45" s="25" t="str">
        <f t="shared" si="11"/>
        <v/>
      </c>
      <c r="Y45" s="1">
        <f t="shared" si="12"/>
        <v>40</v>
      </c>
      <c r="Z45" t="str">
        <f t="shared" si="13"/>
        <v>ITM_Rdown</v>
      </c>
      <c r="AC45" s="116" t="str">
        <f t="shared" si="6"/>
        <v/>
      </c>
      <c r="AD45" t="b">
        <f t="shared" si="14"/>
        <v>1</v>
      </c>
    </row>
    <row r="46" spans="1:30">
      <c r="A46" s="57">
        <f t="shared" si="8"/>
        <v>46</v>
      </c>
      <c r="B46" s="56">
        <f t="shared" si="9"/>
        <v>41</v>
      </c>
      <c r="C46" s="60" t="s">
        <v>4563</v>
      </c>
      <c r="D46" s="60" t="s">
        <v>7</v>
      </c>
      <c r="E46" s="66" t="s">
        <v>1305</v>
      </c>
      <c r="F46" s="66" t="s">
        <v>1305</v>
      </c>
      <c r="G46" s="65">
        <v>0</v>
      </c>
      <c r="H46" s="65">
        <v>0</v>
      </c>
      <c r="I46" s="66" t="s">
        <v>3</v>
      </c>
      <c r="J46" s="66" t="s">
        <v>1661</v>
      </c>
      <c r="K46" s="67" t="s">
        <v>5197</v>
      </c>
      <c r="L46" s="68"/>
      <c r="M46" s="64" t="s">
        <v>1762</v>
      </c>
      <c r="N46" s="13"/>
      <c r="O46"/>
      <c r="P46" t="str">
        <f t="shared" si="1"/>
        <v/>
      </c>
      <c r="Q46"/>
      <c r="R46"/>
      <c r="S46" s="43">
        <f t="shared" si="2"/>
        <v>7</v>
      </c>
      <c r="T46" s="96" t="s">
        <v>3152</v>
      </c>
      <c r="U46" s="72" t="s">
        <v>3082</v>
      </c>
      <c r="V46" s="72" t="s">
        <v>2643</v>
      </c>
      <c r="W46" s="44" t="str">
        <f t="shared" si="10"/>
        <v>"CLX"</v>
      </c>
      <c r="X46" s="25" t="str">
        <f t="shared" si="11"/>
        <v>CLX</v>
      </c>
      <c r="Y46" s="1">
        <f t="shared" si="12"/>
        <v>41</v>
      </c>
      <c r="Z46" t="str">
        <f t="shared" si="13"/>
        <v>ITM_CLX</v>
      </c>
      <c r="AC46" s="116" t="str">
        <f t="shared" si="6"/>
        <v>CLX</v>
      </c>
      <c r="AD46" t="b">
        <f t="shared" si="14"/>
        <v>1</v>
      </c>
    </row>
    <row r="47" spans="1:30">
      <c r="A47" s="57">
        <f t="shared" si="8"/>
        <v>47</v>
      </c>
      <c r="B47" s="56">
        <f t="shared" si="9"/>
        <v>42</v>
      </c>
      <c r="C47" s="60" t="s">
        <v>4564</v>
      </c>
      <c r="D47" s="60" t="s">
        <v>7</v>
      </c>
      <c r="E47" s="66" t="s">
        <v>110</v>
      </c>
      <c r="F47" s="66" t="s">
        <v>110</v>
      </c>
      <c r="G47" s="65">
        <v>0</v>
      </c>
      <c r="H47" s="65">
        <v>0</v>
      </c>
      <c r="I47" s="66" t="s">
        <v>3</v>
      </c>
      <c r="J47" s="66" t="s">
        <v>1659</v>
      </c>
      <c r="K47" s="67" t="s">
        <v>5197</v>
      </c>
      <c r="L47" s="68"/>
      <c r="M47" s="64" t="s">
        <v>1845</v>
      </c>
      <c r="N47" s="13"/>
      <c r="O47"/>
      <c r="P47" t="str">
        <f t="shared" si="1"/>
        <v/>
      </c>
      <c r="Q47"/>
      <c r="R47"/>
      <c r="S47" s="43">
        <f t="shared" si="2"/>
        <v>8</v>
      </c>
      <c r="T47" s="96" t="s">
        <v>3174</v>
      </c>
      <c r="U47" s="72" t="s">
        <v>2643</v>
      </c>
      <c r="V47" s="72" t="s">
        <v>2643</v>
      </c>
      <c r="W47" s="44" t="str">
        <f t="shared" si="10"/>
        <v>"FILL"</v>
      </c>
      <c r="X47" s="25" t="str">
        <f t="shared" si="11"/>
        <v>FILL</v>
      </c>
      <c r="Y47" s="1">
        <f t="shared" si="12"/>
        <v>42</v>
      </c>
      <c r="Z47" t="str">
        <f t="shared" si="13"/>
        <v>ITM_FILL</v>
      </c>
      <c r="AC47" s="116" t="str">
        <f t="shared" si="6"/>
        <v>FILL</v>
      </c>
      <c r="AD47" t="b">
        <f t="shared" si="14"/>
        <v>1</v>
      </c>
    </row>
    <row r="48" spans="1:30">
      <c r="A48" s="57">
        <f t="shared" si="8"/>
        <v>48</v>
      </c>
      <c r="B48" s="56">
        <f t="shared" si="9"/>
        <v>43</v>
      </c>
      <c r="C48" s="60" t="s">
        <v>4932</v>
      </c>
      <c r="D48" s="60" t="s">
        <v>7</v>
      </c>
      <c r="E48" s="66" t="s">
        <v>1375</v>
      </c>
      <c r="F48" s="66" t="s">
        <v>1375</v>
      </c>
      <c r="G48" s="65">
        <v>0</v>
      </c>
      <c r="H48" s="65">
        <v>0</v>
      </c>
      <c r="I48" s="66" t="s">
        <v>3</v>
      </c>
      <c r="J48" s="66" t="s">
        <v>1660</v>
      </c>
      <c r="K48" s="67" t="s">
        <v>5197</v>
      </c>
      <c r="L48" s="68"/>
      <c r="M48" s="64" t="s">
        <v>1915</v>
      </c>
      <c r="N48" s="13"/>
      <c r="O48"/>
      <c r="P48" t="str">
        <f t="shared" si="1"/>
        <v/>
      </c>
      <c r="Q48"/>
      <c r="R48"/>
      <c r="S48" s="43">
        <f t="shared" si="2"/>
        <v>8</v>
      </c>
      <c r="T48" s="96" t="s">
        <v>2643</v>
      </c>
      <c r="U48" s="72" t="s">
        <v>2643</v>
      </c>
      <c r="V48" s="72" t="s">
        <v>2643</v>
      </c>
      <c r="W48" s="44" t="str">
        <f t="shared" si="10"/>
        <v/>
      </c>
      <c r="X48" s="25" t="str">
        <f t="shared" si="11"/>
        <v/>
      </c>
      <c r="Y48" s="1">
        <f t="shared" si="12"/>
        <v>43</v>
      </c>
      <c r="Z48" t="str">
        <f t="shared" si="13"/>
        <v>ITM_INPUT</v>
      </c>
      <c r="AC48" s="116" t="str">
        <f t="shared" si="6"/>
        <v/>
      </c>
      <c r="AD48" t="b">
        <f t="shared" si="14"/>
        <v>1</v>
      </c>
    </row>
    <row r="49" spans="1:30">
      <c r="A49" s="57">
        <f t="shared" si="8"/>
        <v>49</v>
      </c>
      <c r="B49" s="56">
        <f t="shared" si="9"/>
        <v>44</v>
      </c>
      <c r="C49" s="60" t="s">
        <v>4565</v>
      </c>
      <c r="D49" s="60" t="s">
        <v>307</v>
      </c>
      <c r="E49" s="66" t="s">
        <v>1518</v>
      </c>
      <c r="F49" s="66" t="s">
        <v>1518</v>
      </c>
      <c r="G49" s="65">
        <v>0</v>
      </c>
      <c r="H49" s="65">
        <v>99</v>
      </c>
      <c r="I49" s="66" t="s">
        <v>3</v>
      </c>
      <c r="J49" s="66" t="s">
        <v>1660</v>
      </c>
      <c r="K49" s="67" t="s">
        <v>5197</v>
      </c>
      <c r="L49" s="68"/>
      <c r="M49" s="64" t="s">
        <v>2228</v>
      </c>
      <c r="N49" s="13"/>
      <c r="O49"/>
      <c r="P49" t="str">
        <f t="shared" si="1"/>
        <v/>
      </c>
      <c r="Q49"/>
      <c r="R49"/>
      <c r="S49" s="43">
        <f t="shared" si="2"/>
        <v>9</v>
      </c>
      <c r="T49" s="99" t="s">
        <v>3174</v>
      </c>
      <c r="U49" s="97" t="s">
        <v>3082</v>
      </c>
      <c r="V49" s="98" t="s">
        <v>2643</v>
      </c>
      <c r="W49" s="44" t="str">
        <f t="shared" si="10"/>
        <v>"STO"</v>
      </c>
      <c r="X49" s="25" t="str">
        <f t="shared" si="11"/>
        <v>STO</v>
      </c>
      <c r="Y49" s="1">
        <f t="shared" si="12"/>
        <v>44</v>
      </c>
      <c r="Z49" t="str">
        <f t="shared" si="13"/>
        <v>ITM_STO</v>
      </c>
      <c r="AC49" s="116" t="str">
        <f t="shared" si="6"/>
        <v>STO</v>
      </c>
      <c r="AD49" t="b">
        <f t="shared" si="14"/>
        <v>1</v>
      </c>
    </row>
    <row r="50" spans="1:30">
      <c r="A50" s="57">
        <f t="shared" si="8"/>
        <v>50</v>
      </c>
      <c r="B50" s="56">
        <f t="shared" si="9"/>
        <v>45</v>
      </c>
      <c r="C50" s="60" t="s">
        <v>4566</v>
      </c>
      <c r="D50" s="60" t="s">
        <v>7</v>
      </c>
      <c r="E50" s="66" t="s">
        <v>375</v>
      </c>
      <c r="F50" s="66" t="s">
        <v>375</v>
      </c>
      <c r="G50" s="65">
        <v>0</v>
      </c>
      <c r="H50" s="65">
        <v>0</v>
      </c>
      <c r="I50" s="66" t="s">
        <v>3</v>
      </c>
      <c r="J50" s="66" t="s">
        <v>1660</v>
      </c>
      <c r="K50" s="67" t="s">
        <v>5197</v>
      </c>
      <c r="L50" s="68"/>
      <c r="M50" s="64" t="s">
        <v>4065</v>
      </c>
      <c r="N50" s="13"/>
      <c r="O50"/>
      <c r="P50" t="str">
        <f t="shared" si="1"/>
        <v/>
      </c>
      <c r="Q50"/>
      <c r="R50"/>
      <c r="S50" s="43">
        <f t="shared" si="2"/>
        <v>9</v>
      </c>
      <c r="T50" s="99" t="s">
        <v>3174</v>
      </c>
      <c r="U50" s="72" t="s">
        <v>3075</v>
      </c>
      <c r="V50" s="72" t="s">
        <v>2643</v>
      </c>
      <c r="W50" s="44" t="str">
        <f t="shared" si="10"/>
        <v/>
      </c>
      <c r="X50" s="25" t="str">
        <f t="shared" si="11"/>
        <v/>
      </c>
      <c r="Y50" s="1">
        <f t="shared" si="12"/>
        <v>45</v>
      </c>
      <c r="Z50" t="str">
        <f t="shared" si="13"/>
        <v>ITM_STOADD</v>
      </c>
      <c r="AC50" s="116" t="str">
        <f t="shared" si="6"/>
        <v/>
      </c>
      <c r="AD50" t="b">
        <f t="shared" si="14"/>
        <v>1</v>
      </c>
    </row>
    <row r="51" spans="1:30">
      <c r="A51" s="57">
        <f t="shared" si="8"/>
        <v>51</v>
      </c>
      <c r="B51" s="56">
        <f t="shared" si="9"/>
        <v>46</v>
      </c>
      <c r="C51" s="60" t="s">
        <v>4567</v>
      </c>
      <c r="D51" s="60" t="s">
        <v>7</v>
      </c>
      <c r="E51" s="66" t="s">
        <v>376</v>
      </c>
      <c r="F51" s="66" t="s">
        <v>376</v>
      </c>
      <c r="G51" s="65">
        <v>0</v>
      </c>
      <c r="H51" s="65">
        <v>0</v>
      </c>
      <c r="I51" s="66" t="s">
        <v>3</v>
      </c>
      <c r="J51" s="66" t="s">
        <v>1660</v>
      </c>
      <c r="K51" s="67" t="s">
        <v>5197</v>
      </c>
      <c r="L51" s="68"/>
      <c r="M51" s="64" t="s">
        <v>4066</v>
      </c>
      <c r="N51" s="13"/>
      <c r="O51"/>
      <c r="P51" t="str">
        <f t="shared" si="1"/>
        <v/>
      </c>
      <c r="Q51"/>
      <c r="R51"/>
      <c r="S51" s="43">
        <f t="shared" si="2"/>
        <v>9</v>
      </c>
      <c r="T51" s="99" t="s">
        <v>3174</v>
      </c>
      <c r="U51" s="72" t="s">
        <v>3075</v>
      </c>
      <c r="V51" s="72" t="s">
        <v>2643</v>
      </c>
      <c r="W51" s="44" t="str">
        <f t="shared" si="10"/>
        <v/>
      </c>
      <c r="X51" s="25" t="str">
        <f t="shared" si="11"/>
        <v/>
      </c>
      <c r="Y51" s="1">
        <f t="shared" si="12"/>
        <v>46</v>
      </c>
      <c r="Z51" t="str">
        <f t="shared" si="13"/>
        <v>ITM_STOSUB</v>
      </c>
      <c r="AC51" s="116" t="str">
        <f t="shared" si="6"/>
        <v/>
      </c>
      <c r="AD51" t="b">
        <f t="shared" si="14"/>
        <v>1</v>
      </c>
    </row>
    <row r="52" spans="1:30">
      <c r="A52" s="57">
        <f t="shared" si="8"/>
        <v>52</v>
      </c>
      <c r="B52" s="56">
        <f t="shared" si="9"/>
        <v>47</v>
      </c>
      <c r="C52" s="60" t="s">
        <v>4568</v>
      </c>
      <c r="D52" s="60" t="s">
        <v>7</v>
      </c>
      <c r="E52" s="66" t="s">
        <v>1524</v>
      </c>
      <c r="F52" s="66" t="s">
        <v>1524</v>
      </c>
      <c r="G52" s="65">
        <v>0</v>
      </c>
      <c r="H52" s="65">
        <v>0</v>
      </c>
      <c r="I52" s="66" t="s">
        <v>3</v>
      </c>
      <c r="J52" s="66" t="s">
        <v>1660</v>
      </c>
      <c r="K52" s="67" t="s">
        <v>5197</v>
      </c>
      <c r="L52" s="68"/>
      <c r="M52" s="64" t="s">
        <v>2234</v>
      </c>
      <c r="N52" s="13"/>
      <c r="O52"/>
      <c r="P52" t="str">
        <f t="shared" si="1"/>
        <v/>
      </c>
      <c r="Q52"/>
      <c r="R52"/>
      <c r="S52" s="43">
        <f t="shared" si="2"/>
        <v>9</v>
      </c>
      <c r="T52" s="99" t="s">
        <v>3174</v>
      </c>
      <c r="U52" s="72" t="s">
        <v>3075</v>
      </c>
      <c r="V52" s="72" t="s">
        <v>2643</v>
      </c>
      <c r="W52" s="44" t="str">
        <f t="shared" si="10"/>
        <v/>
      </c>
      <c r="X52" s="25" t="str">
        <f t="shared" si="11"/>
        <v/>
      </c>
      <c r="Y52" s="1">
        <f t="shared" si="12"/>
        <v>47</v>
      </c>
      <c r="Z52" t="str">
        <f t="shared" si="13"/>
        <v>ITM_STOMULT</v>
      </c>
      <c r="AC52" s="116" t="str">
        <f t="shared" si="6"/>
        <v/>
      </c>
      <c r="AD52" t="b">
        <f t="shared" si="14"/>
        <v>1</v>
      </c>
    </row>
    <row r="53" spans="1:30">
      <c r="A53" s="57">
        <f t="shared" si="8"/>
        <v>53</v>
      </c>
      <c r="B53" s="56">
        <f t="shared" si="9"/>
        <v>48</v>
      </c>
      <c r="C53" s="60" t="s">
        <v>4569</v>
      </c>
      <c r="D53" s="60" t="s">
        <v>7</v>
      </c>
      <c r="E53" s="66" t="s">
        <v>377</v>
      </c>
      <c r="F53" s="66" t="s">
        <v>377</v>
      </c>
      <c r="G53" s="65">
        <v>0</v>
      </c>
      <c r="H53" s="65">
        <v>0</v>
      </c>
      <c r="I53" s="66" t="s">
        <v>3</v>
      </c>
      <c r="J53" s="66" t="s">
        <v>1660</v>
      </c>
      <c r="K53" s="67" t="s">
        <v>5197</v>
      </c>
      <c r="L53" s="68"/>
      <c r="M53" s="64" t="s">
        <v>2235</v>
      </c>
      <c r="N53" s="13"/>
      <c r="O53"/>
      <c r="P53" t="str">
        <f t="shared" si="1"/>
        <v/>
      </c>
      <c r="Q53"/>
      <c r="R53"/>
      <c r="S53" s="43">
        <f t="shared" si="2"/>
        <v>9</v>
      </c>
      <c r="T53" s="99" t="s">
        <v>3174</v>
      </c>
      <c r="U53" s="72" t="s">
        <v>3075</v>
      </c>
      <c r="V53" s="72" t="s">
        <v>2643</v>
      </c>
      <c r="W53" s="44" t="str">
        <f t="shared" si="10"/>
        <v/>
      </c>
      <c r="X53" s="25" t="str">
        <f t="shared" si="11"/>
        <v/>
      </c>
      <c r="Y53" s="1">
        <f t="shared" si="12"/>
        <v>48</v>
      </c>
      <c r="Z53" t="str">
        <f t="shared" si="13"/>
        <v>ITM_STODIV</v>
      </c>
      <c r="AC53" s="116" t="str">
        <f t="shared" si="6"/>
        <v/>
      </c>
      <c r="AD53" t="b">
        <f t="shared" si="14"/>
        <v>1</v>
      </c>
    </row>
    <row r="54" spans="1:30" s="140" customFormat="1">
      <c r="A54" s="134">
        <f t="shared" si="8"/>
        <v>54</v>
      </c>
      <c r="B54" s="135">
        <f t="shared" si="9"/>
        <v>49</v>
      </c>
      <c r="C54" s="136" t="s">
        <v>4734</v>
      </c>
      <c r="D54" s="136" t="s">
        <v>7</v>
      </c>
      <c r="E54" s="137" t="s">
        <v>1306</v>
      </c>
      <c r="F54" s="137" t="s">
        <v>57</v>
      </c>
      <c r="G54" s="138">
        <v>0</v>
      </c>
      <c r="H54" s="138">
        <v>0</v>
      </c>
      <c r="I54" s="137" t="s">
        <v>3</v>
      </c>
      <c r="J54" s="137" t="s">
        <v>1659</v>
      </c>
      <c r="K54" s="139" t="s">
        <v>5197</v>
      </c>
      <c r="M54" s="18" t="s">
        <v>1764</v>
      </c>
      <c r="N54" s="18"/>
      <c r="P54" s="140" t="str">
        <f t="shared" si="1"/>
        <v>NOT EQUAL</v>
      </c>
      <c r="S54" s="141">
        <f t="shared" si="2"/>
        <v>10</v>
      </c>
      <c r="T54" s="134" t="s">
        <v>2643</v>
      </c>
      <c r="U54" s="138" t="s">
        <v>2643</v>
      </c>
      <c r="V54" s="138" t="s">
        <v>2643</v>
      </c>
      <c r="W54" s="142" t="str">
        <f t="shared" si="10"/>
        <v>"COMB"</v>
      </c>
      <c r="X54" s="143" t="str">
        <f t="shared" si="11"/>
        <v>COMB</v>
      </c>
      <c r="Y54" s="144">
        <f t="shared" si="12"/>
        <v>49</v>
      </c>
      <c r="Z54" s="140" t="str">
        <f t="shared" si="13"/>
        <v>ITM_COMB</v>
      </c>
      <c r="AC54" s="116" t="str">
        <f t="shared" si="6"/>
        <v>COMB</v>
      </c>
      <c r="AD54" t="b">
        <f t="shared" si="14"/>
        <v>1</v>
      </c>
    </row>
    <row r="55" spans="1:30" s="140" customFormat="1">
      <c r="A55" s="134">
        <f t="shared" si="8"/>
        <v>55</v>
      </c>
      <c r="B55" s="135">
        <f t="shared" si="9"/>
        <v>50</v>
      </c>
      <c r="C55" s="136" t="s">
        <v>4765</v>
      </c>
      <c r="D55" s="136" t="s">
        <v>7</v>
      </c>
      <c r="E55" s="137" t="s">
        <v>1461</v>
      </c>
      <c r="F55" s="137" t="s">
        <v>285</v>
      </c>
      <c r="G55" s="138">
        <v>0</v>
      </c>
      <c r="H55" s="138">
        <v>0</v>
      </c>
      <c r="I55" s="137" t="s">
        <v>3</v>
      </c>
      <c r="J55" s="137" t="s">
        <v>1659</v>
      </c>
      <c r="K55" s="139" t="s">
        <v>5197</v>
      </c>
      <c r="M55" s="18" t="s">
        <v>2101</v>
      </c>
      <c r="N55" s="18"/>
      <c r="P55" s="140" t="str">
        <f t="shared" si="1"/>
        <v>NOT EQUAL</v>
      </c>
      <c r="S55" s="141">
        <f t="shared" si="2"/>
        <v>11</v>
      </c>
      <c r="T55" s="134" t="s">
        <v>3149</v>
      </c>
      <c r="U55" s="138" t="s">
        <v>2643</v>
      </c>
      <c r="V55" s="138" t="s">
        <v>2643</v>
      </c>
      <c r="W55" s="142" t="str">
        <f t="shared" si="10"/>
        <v>"PERM"</v>
      </c>
      <c r="X55" s="143" t="str">
        <f t="shared" si="11"/>
        <v>PERM</v>
      </c>
      <c r="Y55" s="144">
        <f t="shared" si="12"/>
        <v>50</v>
      </c>
      <c r="Z55" s="140" t="str">
        <f t="shared" si="13"/>
        <v>ITM_PERM</v>
      </c>
      <c r="AC55" s="116" t="str">
        <f t="shared" si="6"/>
        <v>PERM</v>
      </c>
      <c r="AD55" t="b">
        <f t="shared" si="14"/>
        <v>1</v>
      </c>
    </row>
    <row r="56" spans="1:30">
      <c r="A56" s="57">
        <f t="shared" si="8"/>
        <v>56</v>
      </c>
      <c r="B56" s="56">
        <f t="shared" si="9"/>
        <v>51</v>
      </c>
      <c r="C56" s="60" t="s">
        <v>4572</v>
      </c>
      <c r="D56" s="60" t="s">
        <v>307</v>
      </c>
      <c r="E56" s="66" t="s">
        <v>1478</v>
      </c>
      <c r="F56" s="66" t="s">
        <v>1478</v>
      </c>
      <c r="G56" s="65">
        <v>0</v>
      </c>
      <c r="H56" s="65">
        <v>99</v>
      </c>
      <c r="I56" s="66" t="s">
        <v>3</v>
      </c>
      <c r="J56" s="66" t="s">
        <v>1659</v>
      </c>
      <c r="K56" s="67" t="s">
        <v>5197</v>
      </c>
      <c r="L56" s="68"/>
      <c r="M56" s="64" t="s">
        <v>2137</v>
      </c>
      <c r="N56" s="13"/>
      <c r="O56"/>
      <c r="P56" t="str">
        <f t="shared" si="1"/>
        <v/>
      </c>
      <c r="Q56"/>
      <c r="R56"/>
      <c r="S56" s="43">
        <f t="shared" si="2"/>
        <v>12</v>
      </c>
      <c r="T56" s="96" t="s">
        <v>3174</v>
      </c>
      <c r="U56" s="72" t="s">
        <v>2643</v>
      </c>
      <c r="V56" s="72" t="s">
        <v>2643</v>
      </c>
      <c r="W56" s="44" t="str">
        <f t="shared" si="10"/>
        <v>"RCL"</v>
      </c>
      <c r="X56" s="25" t="str">
        <f t="shared" si="11"/>
        <v>RCL</v>
      </c>
      <c r="Y56" s="1">
        <f t="shared" si="12"/>
        <v>51</v>
      </c>
      <c r="Z56" t="str">
        <f t="shared" si="13"/>
        <v>ITM_RCL</v>
      </c>
      <c r="AC56" s="116" t="str">
        <f t="shared" si="6"/>
        <v>RCL</v>
      </c>
      <c r="AD56" t="b">
        <f t="shared" si="14"/>
        <v>1</v>
      </c>
    </row>
    <row r="57" spans="1:30">
      <c r="A57" s="57">
        <f t="shared" si="8"/>
        <v>57</v>
      </c>
      <c r="B57" s="56">
        <f t="shared" si="9"/>
        <v>52</v>
      </c>
      <c r="C57" s="60" t="s">
        <v>4573</v>
      </c>
      <c r="D57" s="60" t="s">
        <v>7</v>
      </c>
      <c r="E57" s="66" t="s">
        <v>310</v>
      </c>
      <c r="F57" s="66" t="s">
        <v>310</v>
      </c>
      <c r="G57" s="65">
        <v>0</v>
      </c>
      <c r="H57" s="65">
        <v>0</v>
      </c>
      <c r="I57" s="66" t="s">
        <v>3</v>
      </c>
      <c r="J57" s="66" t="s">
        <v>1659</v>
      </c>
      <c r="K57" s="67" t="s">
        <v>5197</v>
      </c>
      <c r="L57" s="68"/>
      <c r="M57" s="64" t="s">
        <v>4067</v>
      </c>
      <c r="N57" s="13"/>
      <c r="O57"/>
      <c r="P57" t="str">
        <f t="shared" si="1"/>
        <v/>
      </c>
      <c r="Q57"/>
      <c r="R57"/>
      <c r="S57" s="43">
        <f t="shared" si="2"/>
        <v>12</v>
      </c>
      <c r="T57" s="96" t="s">
        <v>3174</v>
      </c>
      <c r="U57" s="72" t="s">
        <v>3075</v>
      </c>
      <c r="V57" s="72" t="s">
        <v>2643</v>
      </c>
      <c r="W57" s="44" t="str">
        <f t="shared" si="10"/>
        <v/>
      </c>
      <c r="X57" s="25" t="str">
        <f t="shared" si="11"/>
        <v/>
      </c>
      <c r="Y57" s="1">
        <f t="shared" si="12"/>
        <v>52</v>
      </c>
      <c r="Z57" t="str">
        <f t="shared" si="13"/>
        <v>ITM_RCLADD</v>
      </c>
      <c r="AC57" s="116" t="str">
        <f t="shared" si="6"/>
        <v/>
      </c>
      <c r="AD57" t="b">
        <f t="shared" si="14"/>
        <v>1</v>
      </c>
    </row>
    <row r="58" spans="1:30">
      <c r="A58" s="57">
        <f t="shared" si="8"/>
        <v>58</v>
      </c>
      <c r="B58" s="56">
        <f t="shared" si="9"/>
        <v>53</v>
      </c>
      <c r="C58" s="60" t="s">
        <v>4574</v>
      </c>
      <c r="D58" s="60" t="s">
        <v>7</v>
      </c>
      <c r="E58" s="66" t="s">
        <v>311</v>
      </c>
      <c r="F58" s="66" t="s">
        <v>311</v>
      </c>
      <c r="G58" s="65">
        <v>0</v>
      </c>
      <c r="H58" s="65">
        <v>0</v>
      </c>
      <c r="I58" s="66" t="s">
        <v>3</v>
      </c>
      <c r="J58" s="66" t="s">
        <v>1659</v>
      </c>
      <c r="K58" s="67" t="s">
        <v>5197</v>
      </c>
      <c r="L58" s="68"/>
      <c r="M58" s="64" t="s">
        <v>4068</v>
      </c>
      <c r="N58" s="13"/>
      <c r="O58"/>
      <c r="P58" t="str">
        <f t="shared" si="1"/>
        <v/>
      </c>
      <c r="Q58"/>
      <c r="R58"/>
      <c r="S58" s="43">
        <f t="shared" si="2"/>
        <v>12</v>
      </c>
      <c r="T58" s="96" t="s">
        <v>3174</v>
      </c>
      <c r="U58" s="72" t="s">
        <v>3075</v>
      </c>
      <c r="V58" s="72" t="s">
        <v>2643</v>
      </c>
      <c r="W58" s="44" t="str">
        <f t="shared" si="10"/>
        <v/>
      </c>
      <c r="X58" s="25" t="str">
        <f t="shared" si="11"/>
        <v/>
      </c>
      <c r="Y58" s="1">
        <f t="shared" si="12"/>
        <v>53</v>
      </c>
      <c r="Z58" t="str">
        <f t="shared" si="13"/>
        <v>ITM_RCLSUB</v>
      </c>
      <c r="AC58" s="116" t="str">
        <f t="shared" si="6"/>
        <v/>
      </c>
      <c r="AD58" t="b">
        <f t="shared" si="14"/>
        <v>1</v>
      </c>
    </row>
    <row r="59" spans="1:30">
      <c r="A59" s="57">
        <f t="shared" si="8"/>
        <v>59</v>
      </c>
      <c r="B59" s="56">
        <f t="shared" si="9"/>
        <v>54</v>
      </c>
      <c r="C59" s="60" t="s">
        <v>4575</v>
      </c>
      <c r="D59" s="60" t="s">
        <v>7</v>
      </c>
      <c r="E59" s="66" t="s">
        <v>1483</v>
      </c>
      <c r="F59" s="66" t="s">
        <v>1483</v>
      </c>
      <c r="G59" s="65">
        <v>0</v>
      </c>
      <c r="H59" s="65">
        <v>0</v>
      </c>
      <c r="I59" s="66" t="s">
        <v>3</v>
      </c>
      <c r="J59" s="66" t="s">
        <v>1659</v>
      </c>
      <c r="K59" s="67" t="s">
        <v>5197</v>
      </c>
      <c r="L59" s="68"/>
      <c r="M59" s="64" t="s">
        <v>2142</v>
      </c>
      <c r="N59" s="13"/>
      <c r="O59"/>
      <c r="P59" t="str">
        <f t="shared" si="1"/>
        <v/>
      </c>
      <c r="Q59"/>
      <c r="R59"/>
      <c r="S59" s="43">
        <f t="shared" si="2"/>
        <v>12</v>
      </c>
      <c r="T59" s="96" t="s">
        <v>3174</v>
      </c>
      <c r="U59" s="72" t="s">
        <v>3075</v>
      </c>
      <c r="V59" s="72" t="s">
        <v>2643</v>
      </c>
      <c r="W59" s="44" t="str">
        <f t="shared" si="10"/>
        <v/>
      </c>
      <c r="X59" s="25" t="str">
        <f t="shared" si="11"/>
        <v/>
      </c>
      <c r="Y59" s="1">
        <f t="shared" si="12"/>
        <v>54</v>
      </c>
      <c r="Z59" t="str">
        <f t="shared" si="13"/>
        <v>ITM_RCLMULT</v>
      </c>
      <c r="AC59" s="116" t="str">
        <f t="shared" si="6"/>
        <v/>
      </c>
      <c r="AD59" t="b">
        <f t="shared" si="14"/>
        <v>1</v>
      </c>
    </row>
    <row r="60" spans="1:30">
      <c r="A60" s="57">
        <f t="shared" si="8"/>
        <v>60</v>
      </c>
      <c r="B60" s="56">
        <f t="shared" si="9"/>
        <v>55</v>
      </c>
      <c r="C60" s="60" t="s">
        <v>4576</v>
      </c>
      <c r="D60" s="60" t="s">
        <v>7</v>
      </c>
      <c r="E60" s="66" t="s">
        <v>312</v>
      </c>
      <c r="F60" s="66" t="s">
        <v>312</v>
      </c>
      <c r="G60" s="65">
        <v>0</v>
      </c>
      <c r="H60" s="65">
        <v>0</v>
      </c>
      <c r="I60" s="66" t="s">
        <v>3</v>
      </c>
      <c r="J60" s="66" t="s">
        <v>1659</v>
      </c>
      <c r="K60" s="67" t="s">
        <v>5197</v>
      </c>
      <c r="L60" s="68"/>
      <c r="M60" s="64" t="s">
        <v>2143</v>
      </c>
      <c r="N60" s="13"/>
      <c r="O60"/>
      <c r="P60" t="str">
        <f t="shared" si="1"/>
        <v/>
      </c>
      <c r="Q60"/>
      <c r="R60"/>
      <c r="S60" s="43">
        <f t="shared" si="2"/>
        <v>12</v>
      </c>
      <c r="T60" s="96" t="s">
        <v>3174</v>
      </c>
      <c r="U60" s="72" t="s">
        <v>3075</v>
      </c>
      <c r="V60" s="72" t="s">
        <v>2643</v>
      </c>
      <c r="W60" s="44" t="str">
        <f t="shared" si="10"/>
        <v/>
      </c>
      <c r="X60" s="25" t="str">
        <f t="shared" si="11"/>
        <v/>
      </c>
      <c r="Y60" s="1">
        <f t="shared" si="12"/>
        <v>55</v>
      </c>
      <c r="Z60" t="str">
        <f t="shared" si="13"/>
        <v>ITM_RCLDIV</v>
      </c>
      <c r="AC60" s="116" t="str">
        <f t="shared" si="6"/>
        <v/>
      </c>
      <c r="AD60" t="b">
        <f t="shared" si="14"/>
        <v>1</v>
      </c>
    </row>
    <row r="61" spans="1:30" s="140" customFormat="1">
      <c r="A61" s="134">
        <f t="shared" si="8"/>
        <v>61</v>
      </c>
      <c r="B61" s="135">
        <f t="shared" si="9"/>
        <v>56</v>
      </c>
      <c r="C61" s="136" t="s">
        <v>4932</v>
      </c>
      <c r="D61" s="136" t="s">
        <v>7</v>
      </c>
      <c r="E61" s="137" t="s">
        <v>59</v>
      </c>
      <c r="F61" s="137" t="s">
        <v>59</v>
      </c>
      <c r="G61" s="138">
        <v>0</v>
      </c>
      <c r="H61" s="138">
        <v>0</v>
      </c>
      <c r="I61" s="137" t="s">
        <v>3</v>
      </c>
      <c r="J61" s="137" t="s">
        <v>1660</v>
      </c>
      <c r="K61" s="139" t="s">
        <v>5197</v>
      </c>
      <c r="M61" s="18" t="s">
        <v>1766</v>
      </c>
      <c r="N61" s="18"/>
      <c r="P61" s="140" t="str">
        <f t="shared" si="1"/>
        <v/>
      </c>
      <c r="S61" s="141">
        <f t="shared" si="2"/>
        <v>12</v>
      </c>
      <c r="T61" s="134" t="s">
        <v>2643</v>
      </c>
      <c r="U61" s="138" t="s">
        <v>2643</v>
      </c>
      <c r="V61" s="138" t="s">
        <v>2643</v>
      </c>
      <c r="W61" s="142" t="str">
        <f t="shared" si="10"/>
        <v/>
      </c>
      <c r="X61" s="143" t="str">
        <f t="shared" si="11"/>
        <v/>
      </c>
      <c r="Y61" s="144">
        <f t="shared" si="12"/>
        <v>56</v>
      </c>
      <c r="Z61" s="140" t="str">
        <f t="shared" si="13"/>
        <v>ITM_CONVG</v>
      </c>
      <c r="AC61" s="116" t="str">
        <f t="shared" si="6"/>
        <v/>
      </c>
      <c r="AD61" t="b">
        <f t="shared" si="14"/>
        <v>1</v>
      </c>
    </row>
    <row r="62" spans="1:30" s="140" customFormat="1">
      <c r="A62" s="134">
        <f t="shared" si="8"/>
        <v>62</v>
      </c>
      <c r="B62" s="135">
        <f t="shared" si="9"/>
        <v>57</v>
      </c>
      <c r="C62" s="136" t="s">
        <v>4932</v>
      </c>
      <c r="D62" s="136" t="s">
        <v>7</v>
      </c>
      <c r="E62" s="137" t="s">
        <v>92</v>
      </c>
      <c r="F62" s="137" t="s">
        <v>92</v>
      </c>
      <c r="G62" s="141">
        <v>0</v>
      </c>
      <c r="H62" s="141">
        <v>0</v>
      </c>
      <c r="I62" s="137" t="s">
        <v>3</v>
      </c>
      <c r="J62" s="137" t="s">
        <v>1660</v>
      </c>
      <c r="K62" s="139" t="s">
        <v>5197</v>
      </c>
      <c r="M62" s="18" t="s">
        <v>1814</v>
      </c>
      <c r="N62" s="18"/>
      <c r="P62" s="140" t="str">
        <f t="shared" si="1"/>
        <v/>
      </c>
      <c r="S62" s="141">
        <f t="shared" si="2"/>
        <v>13</v>
      </c>
      <c r="T62" s="134" t="s">
        <v>3179</v>
      </c>
      <c r="U62" s="138" t="s">
        <v>3082</v>
      </c>
      <c r="V62" s="138" t="s">
        <v>2643</v>
      </c>
      <c r="W62" s="142" t="str">
        <f t="shared" si="10"/>
        <v>"ENTRY?"</v>
      </c>
      <c r="X62" s="143" t="str">
        <f t="shared" si="11"/>
        <v>ENTRY?</v>
      </c>
      <c r="Y62" s="144">
        <f t="shared" si="12"/>
        <v>57</v>
      </c>
      <c r="Z62" s="140" t="str">
        <f t="shared" si="13"/>
        <v>ITM_ENTRY</v>
      </c>
      <c r="AC62" s="116" t="str">
        <f t="shared" si="6"/>
        <v>ENTRY?</v>
      </c>
      <c r="AD62" t="b">
        <f t="shared" si="14"/>
        <v>1</v>
      </c>
    </row>
    <row r="63" spans="1:30">
      <c r="A63" s="57">
        <f t="shared" si="8"/>
        <v>63</v>
      </c>
      <c r="B63" s="56">
        <f t="shared" si="9"/>
        <v>58</v>
      </c>
      <c r="C63" s="60" t="s">
        <v>4578</v>
      </c>
      <c r="D63" s="60" t="s">
        <v>7</v>
      </c>
      <c r="E63" s="66" t="s">
        <v>1552</v>
      </c>
      <c r="F63" s="66" t="s">
        <v>1552</v>
      </c>
      <c r="G63" s="65">
        <v>0</v>
      </c>
      <c r="H63" s="65">
        <v>0</v>
      </c>
      <c r="I63" s="66" t="s">
        <v>3</v>
      </c>
      <c r="J63" s="66" t="s">
        <v>1659</v>
      </c>
      <c r="K63" s="67" t="s">
        <v>5197</v>
      </c>
      <c r="L63" s="68"/>
      <c r="M63" s="64" t="s">
        <v>2297</v>
      </c>
      <c r="N63" s="13"/>
      <c r="O63"/>
      <c r="P63" t="str">
        <f t="shared" si="1"/>
        <v/>
      </c>
      <c r="Q63"/>
      <c r="R63"/>
      <c r="S63" s="43">
        <f t="shared" si="2"/>
        <v>14</v>
      </c>
      <c r="T63" s="96" t="s">
        <v>3149</v>
      </c>
      <c r="U63" s="72" t="s">
        <v>2643</v>
      </c>
      <c r="V63" s="72" t="s">
        <v>2643</v>
      </c>
      <c r="W63" s="44" t="str">
        <f t="shared" si="10"/>
        <v>"X" STD_SUP_2</v>
      </c>
      <c r="X63" s="25" t="str">
        <f t="shared" si="11"/>
        <v>X^2</v>
      </c>
      <c r="Y63" s="1">
        <f t="shared" si="12"/>
        <v>58</v>
      </c>
      <c r="Z63" t="str">
        <f t="shared" si="13"/>
        <v>ITM_SQUARE</v>
      </c>
      <c r="AC63" s="116" t="str">
        <f t="shared" si="6"/>
        <v>X^2</v>
      </c>
      <c r="AD63" t="b">
        <f t="shared" si="14"/>
        <v>1</v>
      </c>
    </row>
    <row r="64" spans="1:30">
      <c r="A64" s="57">
        <f t="shared" si="8"/>
        <v>64</v>
      </c>
      <c r="B64" s="56">
        <f t="shared" si="9"/>
        <v>59</v>
      </c>
      <c r="C64" s="60" t="s">
        <v>4579</v>
      </c>
      <c r="D64" s="60" t="s">
        <v>7</v>
      </c>
      <c r="E64" s="66" t="s">
        <v>1553</v>
      </c>
      <c r="F64" s="66" t="s">
        <v>1553</v>
      </c>
      <c r="G64" s="65">
        <v>0</v>
      </c>
      <c r="H64" s="65">
        <v>0</v>
      </c>
      <c r="I64" s="66" t="s">
        <v>3</v>
      </c>
      <c r="J64" s="66" t="s">
        <v>1659</v>
      </c>
      <c r="K64" s="67" t="s">
        <v>5197</v>
      </c>
      <c r="L64" s="68"/>
      <c r="M64" s="64" t="s">
        <v>2298</v>
      </c>
      <c r="N64" s="13"/>
      <c r="O64"/>
      <c r="P64" t="str">
        <f t="shared" si="1"/>
        <v/>
      </c>
      <c r="Q64"/>
      <c r="R64"/>
      <c r="S64" s="43">
        <f t="shared" si="2"/>
        <v>15</v>
      </c>
      <c r="T64" s="96" t="s">
        <v>3149</v>
      </c>
      <c r="U64" s="72" t="s">
        <v>2643</v>
      </c>
      <c r="V64" s="72" t="s">
        <v>2643</v>
      </c>
      <c r="W64" s="44" t="str">
        <f t="shared" si="10"/>
        <v>"X" STD_SUP_3</v>
      </c>
      <c r="X64" s="25" t="str">
        <f t="shared" si="11"/>
        <v>X^3</v>
      </c>
      <c r="Y64" s="1">
        <f t="shared" si="12"/>
        <v>59</v>
      </c>
      <c r="Z64" t="str">
        <f t="shared" si="13"/>
        <v>ITM_CUBE</v>
      </c>
      <c r="AC64" s="116" t="str">
        <f t="shared" si="6"/>
        <v>X^3</v>
      </c>
      <c r="AD64" t="b">
        <f t="shared" si="14"/>
        <v>1</v>
      </c>
    </row>
    <row r="65" spans="1:30">
      <c r="A65" s="57">
        <f t="shared" si="8"/>
        <v>65</v>
      </c>
      <c r="B65" s="56">
        <f t="shared" si="9"/>
        <v>60</v>
      </c>
      <c r="C65" s="60" t="s">
        <v>4580</v>
      </c>
      <c r="D65" s="60" t="s">
        <v>7</v>
      </c>
      <c r="E65" s="66" t="s">
        <v>1566</v>
      </c>
      <c r="F65" s="66" t="s">
        <v>1566</v>
      </c>
      <c r="G65" s="65">
        <v>0</v>
      </c>
      <c r="H65" s="65">
        <v>0</v>
      </c>
      <c r="I65" s="66" t="s">
        <v>3</v>
      </c>
      <c r="J65" s="66" t="s">
        <v>1659</v>
      </c>
      <c r="K65" s="67" t="s">
        <v>5197</v>
      </c>
      <c r="L65" s="68"/>
      <c r="M65" s="64" t="s">
        <v>2325</v>
      </c>
      <c r="N65" s="13"/>
      <c r="O65"/>
      <c r="P65" t="str">
        <f t="shared" si="1"/>
        <v/>
      </c>
      <c r="Q65"/>
      <c r="R65"/>
      <c r="S65" s="43">
        <f t="shared" si="2"/>
        <v>16</v>
      </c>
      <c r="T65" s="96" t="s">
        <v>3149</v>
      </c>
      <c r="U65" s="72" t="s">
        <v>2643</v>
      </c>
      <c r="V65" s="72" t="s">
        <v>2643</v>
      </c>
      <c r="W65" s="44" t="str">
        <f t="shared" si="10"/>
        <v>"Y" STD_SUP_X</v>
      </c>
      <c r="X65" s="25" t="str">
        <f t="shared" si="11"/>
        <v>Y^X</v>
      </c>
      <c r="Y65" s="1">
        <f t="shared" si="12"/>
        <v>60</v>
      </c>
      <c r="Z65" t="str">
        <f t="shared" si="13"/>
        <v>ITM_YX</v>
      </c>
      <c r="AC65" s="116" t="str">
        <f t="shared" si="6"/>
        <v>Y^X</v>
      </c>
      <c r="AD65" t="b">
        <f t="shared" si="14"/>
        <v>1</v>
      </c>
    </row>
    <row r="66" spans="1:30">
      <c r="A66" s="57">
        <f t="shared" si="8"/>
        <v>66</v>
      </c>
      <c r="B66" s="56">
        <f t="shared" si="9"/>
        <v>61</v>
      </c>
      <c r="C66" s="60" t="s">
        <v>4581</v>
      </c>
      <c r="D66" s="60" t="s">
        <v>7</v>
      </c>
      <c r="E66" s="66" t="s">
        <v>491</v>
      </c>
      <c r="F66" s="66" t="s">
        <v>491</v>
      </c>
      <c r="G66" s="65">
        <v>0</v>
      </c>
      <c r="H66" s="65">
        <v>0</v>
      </c>
      <c r="I66" s="66" t="s">
        <v>3</v>
      </c>
      <c r="J66" s="66" t="s">
        <v>1659</v>
      </c>
      <c r="K66" s="67" t="s">
        <v>5197</v>
      </c>
      <c r="L66" s="68"/>
      <c r="M66" s="64" t="s">
        <v>2419</v>
      </c>
      <c r="N66" s="13"/>
      <c r="O66"/>
      <c r="P66" t="str">
        <f t="shared" si="1"/>
        <v/>
      </c>
      <c r="Q66"/>
      <c r="R66"/>
      <c r="S66" s="43">
        <f t="shared" si="2"/>
        <v>17</v>
      </c>
      <c r="T66" s="99" t="s">
        <v>3178</v>
      </c>
      <c r="U66" s="72" t="s">
        <v>2643</v>
      </c>
      <c r="V66" s="72" t="s">
        <v>3076</v>
      </c>
      <c r="W66" s="44" t="str">
        <f t="shared" si="10"/>
        <v>STD_SQUARE_ROOT STD_X_UNDER_ROOT</v>
      </c>
      <c r="X66" s="25" t="str">
        <f t="shared" si="11"/>
        <v>SQRT</v>
      </c>
      <c r="Y66" s="1">
        <f t="shared" si="12"/>
        <v>61</v>
      </c>
      <c r="Z66" t="str">
        <f t="shared" si="13"/>
        <v>ITM_SQUAREROOTX</v>
      </c>
      <c r="AC66" s="116" t="str">
        <f t="shared" si="6"/>
        <v>SQRT</v>
      </c>
      <c r="AD66" t="b">
        <f t="shared" si="14"/>
        <v>1</v>
      </c>
    </row>
    <row r="67" spans="1:30">
      <c r="A67" s="57">
        <f t="shared" si="8"/>
        <v>67</v>
      </c>
      <c r="B67" s="56">
        <f t="shared" si="9"/>
        <v>62</v>
      </c>
      <c r="C67" s="60" t="s">
        <v>4582</v>
      </c>
      <c r="D67" s="60" t="s">
        <v>7</v>
      </c>
      <c r="E67" s="66" t="s">
        <v>9</v>
      </c>
      <c r="F67" s="66" t="s">
        <v>9</v>
      </c>
      <c r="G67" s="65">
        <v>0</v>
      </c>
      <c r="H67" s="65">
        <v>0</v>
      </c>
      <c r="I67" s="66" t="s">
        <v>3</v>
      </c>
      <c r="J67" s="66" t="s">
        <v>1659</v>
      </c>
      <c r="K67" s="67" t="s">
        <v>5197</v>
      </c>
      <c r="L67" s="68"/>
      <c r="M67" s="64" t="s">
        <v>1688</v>
      </c>
      <c r="N67" s="13"/>
      <c r="O67"/>
      <c r="P67" t="str">
        <f t="shared" si="1"/>
        <v/>
      </c>
      <c r="Q67"/>
      <c r="R67"/>
      <c r="S67" s="43">
        <f t="shared" si="2"/>
        <v>18</v>
      </c>
      <c r="T67" s="96" t="s">
        <v>3149</v>
      </c>
      <c r="U67" s="72" t="s">
        <v>2643</v>
      </c>
      <c r="V67" s="72" t="s">
        <v>3229</v>
      </c>
      <c r="W67" s="44" t="str">
        <f t="shared" si="10"/>
        <v>STD_CUBE_ROOT STD_X_UNDER_ROOT</v>
      </c>
      <c r="X67" s="25" t="str">
        <f t="shared" si="11"/>
        <v>CUBRT</v>
      </c>
      <c r="Y67" s="1">
        <f t="shared" si="12"/>
        <v>62</v>
      </c>
      <c r="Z67" t="str">
        <f t="shared" si="13"/>
        <v>ITM_CUBEROOT</v>
      </c>
      <c r="AC67" s="116" t="str">
        <f t="shared" si="6"/>
        <v>CUBERT</v>
      </c>
      <c r="AD67" t="b">
        <f t="shared" si="14"/>
        <v>0</v>
      </c>
    </row>
    <row r="68" spans="1:30">
      <c r="A68" s="57">
        <f t="shared" si="8"/>
        <v>68</v>
      </c>
      <c r="B68" s="56">
        <f t="shared" si="9"/>
        <v>63</v>
      </c>
      <c r="C68" s="60" t="s">
        <v>4583</v>
      </c>
      <c r="D68" s="60" t="s">
        <v>7</v>
      </c>
      <c r="E68" s="66" t="s">
        <v>1565</v>
      </c>
      <c r="F68" s="66" t="s">
        <v>1565</v>
      </c>
      <c r="G68" s="65">
        <v>0</v>
      </c>
      <c r="H68" s="65">
        <v>0</v>
      </c>
      <c r="I68" s="66" t="s">
        <v>3</v>
      </c>
      <c r="J68" s="66" t="s">
        <v>1659</v>
      </c>
      <c r="K68" s="67" t="s">
        <v>5197</v>
      </c>
      <c r="L68" s="68"/>
      <c r="M68" s="64" t="s">
        <v>2321</v>
      </c>
      <c r="N68" s="13"/>
      <c r="O68"/>
      <c r="P68" t="str">
        <f t="shared" si="1"/>
        <v/>
      </c>
      <c r="Q68"/>
      <c r="R68"/>
      <c r="S68" s="43">
        <f t="shared" si="2"/>
        <v>19</v>
      </c>
      <c r="T68" s="96" t="s">
        <v>3149</v>
      </c>
      <c r="U68" s="72" t="s">
        <v>2643</v>
      </c>
      <c r="V68" s="72" t="s">
        <v>3074</v>
      </c>
      <c r="W68" s="44" t="str">
        <f t="shared" si="10"/>
        <v>STD_XTH_ROOT STD_Y_UNDER_ROOT</v>
      </c>
      <c r="X68" s="25" t="str">
        <f t="shared" si="11"/>
        <v>XRTY</v>
      </c>
      <c r="Y68" s="1">
        <f t="shared" si="12"/>
        <v>63</v>
      </c>
      <c r="Z68" t="str">
        <f t="shared" si="13"/>
        <v>ITM_XTHROOT</v>
      </c>
      <c r="AC68" s="116" t="str">
        <f t="shared" si="6"/>
        <v>XTH_ROOTY_UNDER_ROOT</v>
      </c>
      <c r="AD68" t="b">
        <f t="shared" si="14"/>
        <v>0</v>
      </c>
    </row>
    <row r="69" spans="1:30">
      <c r="A69" s="57">
        <f t="shared" si="8"/>
        <v>69</v>
      </c>
      <c r="B69" s="56">
        <f t="shared" si="9"/>
        <v>64</v>
      </c>
      <c r="C69" s="60" t="s">
        <v>4584</v>
      </c>
      <c r="D69" s="60" t="s">
        <v>7</v>
      </c>
      <c r="E69" s="66" t="s">
        <v>1267</v>
      </c>
      <c r="F69" s="66" t="s">
        <v>1267</v>
      </c>
      <c r="G69" s="65">
        <v>0</v>
      </c>
      <c r="H69" s="65">
        <v>0</v>
      </c>
      <c r="I69" s="66" t="s">
        <v>3</v>
      </c>
      <c r="J69" s="66" t="s">
        <v>1659</v>
      </c>
      <c r="K69" s="67" t="s">
        <v>5197</v>
      </c>
      <c r="L69" s="68"/>
      <c r="M69" s="64" t="s">
        <v>1687</v>
      </c>
      <c r="N69" s="13"/>
      <c r="O69"/>
      <c r="P69" t="str">
        <f t="shared" si="1"/>
        <v/>
      </c>
      <c r="Q69"/>
      <c r="R69"/>
      <c r="S69" s="43">
        <f t="shared" si="2"/>
        <v>20</v>
      </c>
      <c r="T69" s="96" t="s">
        <v>3149</v>
      </c>
      <c r="U69" s="72" t="s">
        <v>2643</v>
      </c>
      <c r="V69" s="72" t="s">
        <v>2643</v>
      </c>
      <c r="W69" s="44" t="str">
        <f t="shared" si="10"/>
        <v>"2" STD_SUP_X</v>
      </c>
      <c r="X69" s="25" t="str">
        <f t="shared" si="11"/>
        <v>2^X</v>
      </c>
      <c r="Y69" s="1">
        <f t="shared" si="12"/>
        <v>64</v>
      </c>
      <c r="Z69" t="str">
        <f t="shared" si="13"/>
        <v>ITM_2X</v>
      </c>
      <c r="AC69" s="116" t="str">
        <f t="shared" si="6"/>
        <v>2^X</v>
      </c>
      <c r="AD69" t="b">
        <f t="shared" si="14"/>
        <v>1</v>
      </c>
    </row>
    <row r="70" spans="1:30">
      <c r="A70" s="57">
        <f t="shared" si="8"/>
        <v>70</v>
      </c>
      <c r="B70" s="56">
        <f t="shared" si="9"/>
        <v>65</v>
      </c>
      <c r="C70" s="60" t="s">
        <v>4585</v>
      </c>
      <c r="D70" s="60" t="s">
        <v>7</v>
      </c>
      <c r="E70" s="66" t="s">
        <v>1343</v>
      </c>
      <c r="F70" s="66" t="s">
        <v>1343</v>
      </c>
      <c r="G70" s="65">
        <v>0</v>
      </c>
      <c r="H70" s="65">
        <v>0</v>
      </c>
      <c r="I70" s="66" t="s">
        <v>3</v>
      </c>
      <c r="J70" s="66" t="s">
        <v>1659</v>
      </c>
      <c r="K70" s="67" t="s">
        <v>5197</v>
      </c>
      <c r="L70" s="68"/>
      <c r="M70" s="64" t="s">
        <v>4069</v>
      </c>
      <c r="N70" s="13"/>
      <c r="O70"/>
      <c r="P70" t="str">
        <f t="shared" ref="P70:P137" si="15">IF(E70=F70,"","NOT EQUAL")</f>
        <v/>
      </c>
      <c r="Q70"/>
      <c r="R70"/>
      <c r="S70" s="43">
        <f t="shared" si="2"/>
        <v>21</v>
      </c>
      <c r="T70" s="96" t="s">
        <v>3149</v>
      </c>
      <c r="U70" s="72" t="s">
        <v>2643</v>
      </c>
      <c r="V70" s="72" t="s">
        <v>2643</v>
      </c>
      <c r="W70" s="44" t="str">
        <f t="shared" si="10"/>
        <v>"E" STD_SUP_X</v>
      </c>
      <c r="X70" s="25" t="str">
        <f t="shared" si="11"/>
        <v>E^X</v>
      </c>
      <c r="Y70" s="1">
        <f t="shared" si="12"/>
        <v>65</v>
      </c>
      <c r="Z70" t="str">
        <f t="shared" si="13"/>
        <v>ITM_EXP</v>
      </c>
      <c r="AC70" s="116" t="str">
        <f t="shared" ref="AC70:AC102" si="16">IF(LEN(X70)=0,"",SUBSTITUTE(SUBSTITUTE(SUBSTITUTE(SUBSTITUTE(SUBSTITUTE(SUBSTITUTE(SUBSTITUTE(SUBSTITUTE(SUBSTITUTE(SUBSTITUTE(SUBSTITUTE(SUBSTITUTE(SUBSTITUTE(SUBSTITUTE(SUBSTITUTE(SUBSTITUTE(SUBSTITUTE( (SUBSTITUTE( SUBSTITUTE( SUBSTITUTE( SUBSTITUTE(W70,"STD_SIGMA","SUM"),"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E^X</v>
      </c>
      <c r="AD70" t="b">
        <f t="shared" si="14"/>
        <v>1</v>
      </c>
    </row>
    <row r="71" spans="1:30" s="140" customFormat="1">
      <c r="A71" s="134">
        <f t="shared" ref="A71" si="17">IF(B71=INT(B71),ROW(),"")</f>
        <v>71</v>
      </c>
      <c r="B71" s="135">
        <f t="shared" ref="B71" si="18">IF(AND(MID(C71,2,1)&lt;&gt;"/",MID(C71,1,1)="/"),INT(B70)+1,B70+0.01)</f>
        <v>66</v>
      </c>
      <c r="C71" s="136" t="s">
        <v>4778</v>
      </c>
      <c r="D71" s="136" t="s">
        <v>7</v>
      </c>
      <c r="E71" s="137" t="s">
        <v>1494</v>
      </c>
      <c r="F71" s="137" t="s">
        <v>1494</v>
      </c>
      <c r="G71" s="138">
        <v>0</v>
      </c>
      <c r="H71" s="138">
        <v>0</v>
      </c>
      <c r="I71" s="137" t="s">
        <v>3</v>
      </c>
      <c r="J71" s="137" t="s">
        <v>1659</v>
      </c>
      <c r="K71" s="139" t="s">
        <v>5197</v>
      </c>
      <c r="M71" s="18" t="s">
        <v>2167</v>
      </c>
      <c r="N71" s="18"/>
      <c r="P71" s="140" t="str">
        <f t="shared" si="15"/>
        <v/>
      </c>
      <c r="S71" s="141">
        <f t="shared" ref="S71" si="19">IF(X71&lt;&gt;"",S70+1,S70)</f>
        <v>21</v>
      </c>
      <c r="T71" s="134" t="s">
        <v>2643</v>
      </c>
      <c r="U71" s="138" t="s">
        <v>3075</v>
      </c>
      <c r="V71" s="138" t="s">
        <v>2643</v>
      </c>
      <c r="W71" s="142" t="str">
        <f t="shared" ref="W71" si="20">IF( OR(U71="CNST", I71="CAT_REGS"),(E71),
IF(U71="YES",UPPER(E71),
IF(   AND(U71&lt;&gt;"NO",I71="CAT_FNCT",D71&lt;&gt;"multiply", D71&lt;&gt;"divide"),IF(J71="SLS_ENABLED",   UPPER(E71),""),"")))</f>
        <v/>
      </c>
      <c r="X71" s="143" t="str">
        <f t="shared" ref="X71" si="21">IF(LEN(V71)&gt;0,V71,SUBSTITUTE(SUBSTITUTE(SUBSTITUTE(SUBSTITUTE(SUBSTITUTE(SUBSTITUTE(SUBSTITUTE(SUBSTITUTE(SUBSTITUTE(SUBSTITUTE(SUBSTITUTE( (SUBSTITUTE( SUBSTITUTE( SUBSTITUTE( SUBSTITUTE(W71,"STD_SIGMA","SUM"),"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1" s="144">
        <f t="shared" ref="Y71" si="22">B71</f>
        <v>66</v>
      </c>
      <c r="Z71" s="140" t="str">
        <f t="shared" ref="Z71" si="23">M71</f>
        <v>ITM_ROUND</v>
      </c>
      <c r="AC71" s="116" t="str">
        <f t="shared" si="16"/>
        <v/>
      </c>
      <c r="AD71" t="b">
        <f t="shared" si="14"/>
        <v>1</v>
      </c>
    </row>
    <row r="72" spans="1:30">
      <c r="A72" s="57">
        <f t="shared" ref="A72:A134" si="24">IF(B72=INT(B72),ROW(),"")</f>
        <v>72</v>
      </c>
      <c r="B72" s="56">
        <f t="shared" ref="B72:B134" si="25">IF(AND(MID(C72,2,1)&lt;&gt;"/",MID(C72,1,1)="/"),INT(B71)+1,B71+0.01)</f>
        <v>67</v>
      </c>
      <c r="C72" s="60" t="s">
        <v>4587</v>
      </c>
      <c r="D72" s="60" t="s">
        <v>7</v>
      </c>
      <c r="E72" s="66" t="s">
        <v>2</v>
      </c>
      <c r="F72" s="66" t="s">
        <v>2</v>
      </c>
      <c r="G72" s="65">
        <v>0</v>
      </c>
      <c r="H72" s="65">
        <v>0</v>
      </c>
      <c r="I72" s="66" t="s">
        <v>3</v>
      </c>
      <c r="J72" s="66" t="s">
        <v>1659</v>
      </c>
      <c r="K72" s="67" t="s">
        <v>5197</v>
      </c>
      <c r="L72" s="68"/>
      <c r="M72" s="64" t="s">
        <v>1683</v>
      </c>
      <c r="N72" s="13"/>
      <c r="O72"/>
      <c r="P72" t="str">
        <f t="shared" si="15"/>
        <v/>
      </c>
      <c r="Q72"/>
      <c r="R72"/>
      <c r="S72" s="43">
        <f t="shared" ref="S72:S134" si="26">IF(X72&lt;&gt;"",S71+1,S71)</f>
        <v>22</v>
      </c>
      <c r="T72" s="96" t="s">
        <v>3149</v>
      </c>
      <c r="U72" s="72" t="s">
        <v>2643</v>
      </c>
      <c r="V72" s="72" t="s">
        <v>2643</v>
      </c>
      <c r="W72" s="44" t="str">
        <f t="shared" ref="W72:W134" si="27">IF( OR(U72="CNST", I72="CAT_REGS"),(E72),
IF(U72="YES",UPPER(E72),
IF(   AND(U72&lt;&gt;"NO",I72="CAT_FNCT",D72&lt;&gt;"multiply", D72&lt;&gt;"divide"),IF(J72="SLS_ENABLED",   UPPER(E72),""),"")))</f>
        <v>"10" STD_SUP_X</v>
      </c>
      <c r="X72" s="25" t="str">
        <f t="shared" ref="X72:X134" si="28">IF(LEN(V72)&gt;0,V72,SUBSTITUTE(SUBSTITUTE(SUBSTITUTE(SUBSTITUTE(SUBSTITUTE(SUBSTITUTE(SUBSTITUTE(SUBSTITUTE(SUBSTITUTE(SUBSTITUTE(SUBSTITUTE( (SUBSTITUTE( SUBSTITUTE( SUBSTITUTE( SUBSTITUTE(W72,"STD_SIGMA","SUM"),"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10^X</v>
      </c>
      <c r="Y72" s="1">
        <f t="shared" ref="Y72:Y134" si="29">B72</f>
        <v>67</v>
      </c>
      <c r="Z72" t="str">
        <f t="shared" ref="Z72:Z134" si="30">M72</f>
        <v>ITM_10x</v>
      </c>
      <c r="AC72" s="116" t="str">
        <f t="shared" si="16"/>
        <v>10^X</v>
      </c>
      <c r="AD72" t="b">
        <f t="shared" si="14"/>
        <v>1</v>
      </c>
    </row>
    <row r="73" spans="1:30">
      <c r="A73" s="57">
        <f t="shared" si="24"/>
        <v>73</v>
      </c>
      <c r="B73" s="56">
        <f t="shared" si="25"/>
        <v>68</v>
      </c>
      <c r="C73" s="60" t="s">
        <v>4588</v>
      </c>
      <c r="D73" s="60" t="s">
        <v>7</v>
      </c>
      <c r="E73" s="66" t="s">
        <v>1403</v>
      </c>
      <c r="F73" s="66" t="s">
        <v>1404</v>
      </c>
      <c r="G73" s="65">
        <v>0</v>
      </c>
      <c r="H73" s="65">
        <v>0</v>
      </c>
      <c r="I73" s="66" t="s">
        <v>3</v>
      </c>
      <c r="J73" s="66" t="s">
        <v>1659</v>
      </c>
      <c r="K73" s="67" t="s">
        <v>5197</v>
      </c>
      <c r="L73" s="68"/>
      <c r="M73" s="64" t="s">
        <v>1983</v>
      </c>
      <c r="N73" s="13"/>
      <c r="O73"/>
      <c r="P73" t="str">
        <f t="shared" si="15"/>
        <v>NOT EQUAL</v>
      </c>
      <c r="Q73"/>
      <c r="R73"/>
      <c r="S73" s="43">
        <f t="shared" si="26"/>
        <v>23</v>
      </c>
      <c r="T73" s="96" t="s">
        <v>3149</v>
      </c>
      <c r="U73" s="72" t="s">
        <v>2643</v>
      </c>
      <c r="V73" s="72" t="s">
        <v>2643</v>
      </c>
      <c r="W73" s="44" t="str">
        <f t="shared" si="27"/>
        <v>"LOG" STD_SUB_2</v>
      </c>
      <c r="X73" s="25" t="str">
        <f t="shared" si="28"/>
        <v>LOG2</v>
      </c>
      <c r="Y73" s="1">
        <f t="shared" si="29"/>
        <v>68</v>
      </c>
      <c r="Z73" t="str">
        <f t="shared" si="30"/>
        <v>ITM_LOG2</v>
      </c>
      <c r="AC73" s="116" t="str">
        <f t="shared" si="16"/>
        <v>LOG2</v>
      </c>
      <c r="AD73" t="b">
        <f t="shared" si="14"/>
        <v>1</v>
      </c>
    </row>
    <row r="74" spans="1:30">
      <c r="A74" s="57">
        <f t="shared" si="24"/>
        <v>74</v>
      </c>
      <c r="B74" s="56">
        <f t="shared" si="25"/>
        <v>69</v>
      </c>
      <c r="C74" s="60" t="s">
        <v>4589</v>
      </c>
      <c r="D74" s="71" t="s">
        <v>3447</v>
      </c>
      <c r="E74" s="66" t="s">
        <v>193</v>
      </c>
      <c r="F74" s="66" t="s">
        <v>193</v>
      </c>
      <c r="G74" s="65">
        <v>0</v>
      </c>
      <c r="H74" s="65">
        <v>0</v>
      </c>
      <c r="I74" s="66" t="s">
        <v>3</v>
      </c>
      <c r="J74" s="66" t="s">
        <v>1659</v>
      </c>
      <c r="K74" s="67" t="s">
        <v>5197</v>
      </c>
      <c r="L74" s="60" t="s">
        <v>194</v>
      </c>
      <c r="M74" s="64" t="s">
        <v>1969</v>
      </c>
      <c r="N74" s="13"/>
      <c r="O74"/>
      <c r="P74" t="str">
        <f t="shared" si="15"/>
        <v/>
      </c>
      <c r="Q74"/>
      <c r="R74"/>
      <c r="S74" s="43">
        <f t="shared" si="26"/>
        <v>24</v>
      </c>
      <c r="T74" s="96" t="s">
        <v>3149</v>
      </c>
      <c r="U74" s="72" t="s">
        <v>2643</v>
      </c>
      <c r="V74" s="72" t="s">
        <v>2643</v>
      </c>
      <c r="W74" s="44" t="str">
        <f t="shared" si="27"/>
        <v>"LN"</v>
      </c>
      <c r="X74" s="25" t="str">
        <f t="shared" si="28"/>
        <v>LN</v>
      </c>
      <c r="Y74" s="1">
        <f t="shared" si="29"/>
        <v>69</v>
      </c>
      <c r="Z74" t="str">
        <f t="shared" si="30"/>
        <v>ITM_LN</v>
      </c>
      <c r="AC74" s="116" t="str">
        <f t="shared" si="16"/>
        <v>LN</v>
      </c>
      <c r="AD74" t="b">
        <f t="shared" si="14"/>
        <v>1</v>
      </c>
    </row>
    <row r="75" spans="1:30" s="140" customFormat="1">
      <c r="A75" s="134">
        <f t="shared" si="24"/>
        <v>75</v>
      </c>
      <c r="B75" s="135">
        <f t="shared" si="25"/>
        <v>70</v>
      </c>
      <c r="C75" s="136" t="s">
        <v>4932</v>
      </c>
      <c r="D75" s="136" t="s">
        <v>7</v>
      </c>
      <c r="E75" s="137" t="s">
        <v>1522</v>
      </c>
      <c r="F75" s="137" t="s">
        <v>374</v>
      </c>
      <c r="G75" s="138">
        <v>0</v>
      </c>
      <c r="H75" s="138">
        <v>0</v>
      </c>
      <c r="I75" s="137" t="s">
        <v>3</v>
      </c>
      <c r="J75" s="137" t="s">
        <v>1660</v>
      </c>
      <c r="K75" s="139" t="s">
        <v>5197</v>
      </c>
      <c r="M75" s="18" t="s">
        <v>2232</v>
      </c>
      <c r="N75" s="18"/>
      <c r="P75" s="140" t="str">
        <f t="shared" si="15"/>
        <v>NOT EQUAL</v>
      </c>
      <c r="S75" s="141">
        <f t="shared" si="26"/>
        <v>24</v>
      </c>
      <c r="T75" s="147" t="s">
        <v>2643</v>
      </c>
      <c r="U75" s="138" t="s">
        <v>2643</v>
      </c>
      <c r="V75" s="138" t="s">
        <v>2643</v>
      </c>
      <c r="W75" s="142" t="str">
        <f t="shared" si="27"/>
        <v/>
      </c>
      <c r="X75" s="143" t="str">
        <f t="shared" si="28"/>
        <v/>
      </c>
      <c r="Y75" s="144">
        <f t="shared" si="29"/>
        <v>70</v>
      </c>
      <c r="Z75" s="140" t="str">
        <f t="shared" si="30"/>
        <v>ITM_STOP</v>
      </c>
      <c r="AC75" s="116" t="str">
        <f t="shared" si="16"/>
        <v/>
      </c>
      <c r="AD75" t="b">
        <f t="shared" si="14"/>
        <v>1</v>
      </c>
    </row>
    <row r="76" spans="1:30">
      <c r="A76" s="57">
        <f t="shared" si="24"/>
        <v>76</v>
      </c>
      <c r="B76" s="56">
        <f t="shared" si="25"/>
        <v>71</v>
      </c>
      <c r="C76" s="60" t="s">
        <v>4591</v>
      </c>
      <c r="D76" s="71" t="s">
        <v>3447</v>
      </c>
      <c r="E76" s="66" t="s">
        <v>3006</v>
      </c>
      <c r="F76" s="66" t="s">
        <v>201</v>
      </c>
      <c r="G76" s="65">
        <v>0</v>
      </c>
      <c r="H76" s="65">
        <v>0</v>
      </c>
      <c r="I76" s="66" t="s">
        <v>3</v>
      </c>
      <c r="J76" s="66" t="s">
        <v>1659</v>
      </c>
      <c r="K76" s="67" t="s">
        <v>5197</v>
      </c>
      <c r="L76" s="60" t="s">
        <v>202</v>
      </c>
      <c r="M76" s="64" t="s">
        <v>1982</v>
      </c>
      <c r="N76" s="13"/>
      <c r="O76"/>
      <c r="P76" t="str">
        <f t="shared" si="15"/>
        <v>NOT EQUAL</v>
      </c>
      <c r="Q76"/>
      <c r="R76"/>
      <c r="S76" s="43">
        <f t="shared" si="26"/>
        <v>25</v>
      </c>
      <c r="T76" s="96" t="s">
        <v>3149</v>
      </c>
      <c r="U76" s="72" t="s">
        <v>2643</v>
      </c>
      <c r="V76" s="72" t="s">
        <v>2643</v>
      </c>
      <c r="W76" s="44" t="str">
        <f t="shared" si="27"/>
        <v>"LOG" STD_SUB_1 STD_SUB_0</v>
      </c>
      <c r="X76" s="25" t="str">
        <f t="shared" si="28"/>
        <v>LOG10</v>
      </c>
      <c r="Y76" s="1">
        <f t="shared" si="29"/>
        <v>71</v>
      </c>
      <c r="Z76" t="str">
        <f t="shared" si="30"/>
        <v>ITM_LOG10</v>
      </c>
      <c r="AC76" s="116" t="str">
        <f t="shared" si="16"/>
        <v>LOG10</v>
      </c>
      <c r="AD76" t="b">
        <f t="shared" si="14"/>
        <v>1</v>
      </c>
    </row>
    <row r="77" spans="1:30">
      <c r="A77" s="57">
        <f t="shared" si="24"/>
        <v>77</v>
      </c>
      <c r="B77" s="56">
        <f t="shared" si="25"/>
        <v>72</v>
      </c>
      <c r="C77" s="60" t="s">
        <v>4592</v>
      </c>
      <c r="D77" s="60" t="s">
        <v>7</v>
      </c>
      <c r="E77" s="66" t="s">
        <v>1407</v>
      </c>
      <c r="F77" s="66" t="s">
        <v>1408</v>
      </c>
      <c r="G77" s="65">
        <v>0</v>
      </c>
      <c r="H77" s="65">
        <v>0</v>
      </c>
      <c r="I77" s="66" t="s">
        <v>3</v>
      </c>
      <c r="J77" s="66" t="s">
        <v>1659</v>
      </c>
      <c r="K77" s="67" t="s">
        <v>5197</v>
      </c>
      <c r="L77" s="68"/>
      <c r="M77" s="64" t="s">
        <v>1990</v>
      </c>
      <c r="N77" s="13"/>
      <c r="O77"/>
      <c r="P77" t="str">
        <f t="shared" si="15"/>
        <v/>
      </c>
      <c r="Q77"/>
      <c r="R77"/>
      <c r="S77" s="43">
        <f t="shared" si="26"/>
        <v>26</v>
      </c>
      <c r="T77" s="96" t="s">
        <v>3149</v>
      </c>
      <c r="U77" s="72" t="s">
        <v>2643</v>
      </c>
      <c r="V77" s="72" t="s">
        <v>2643</v>
      </c>
      <c r="W77" s="44" t="str">
        <f t="shared" si="27"/>
        <v>"LOG" STD_SUB_X "Y"</v>
      </c>
      <c r="X77" s="25" t="str">
        <f t="shared" si="28"/>
        <v>LOGXY</v>
      </c>
      <c r="Y77" s="1">
        <f t="shared" si="29"/>
        <v>72</v>
      </c>
      <c r="Z77" t="str">
        <f t="shared" si="30"/>
        <v>ITM_LOGXY</v>
      </c>
      <c r="AC77" s="116" t="str">
        <f t="shared" si="16"/>
        <v>LOGXY</v>
      </c>
      <c r="AD77" t="b">
        <f t="shared" si="14"/>
        <v>1</v>
      </c>
    </row>
    <row r="78" spans="1:30">
      <c r="A78" s="57">
        <f t="shared" si="24"/>
        <v>78</v>
      </c>
      <c r="B78" s="56">
        <f t="shared" si="25"/>
        <v>73</v>
      </c>
      <c r="C78" s="60" t="s">
        <v>4593</v>
      </c>
      <c r="D78" s="60" t="s">
        <v>7</v>
      </c>
      <c r="E78" s="66" t="s">
        <v>1266</v>
      </c>
      <c r="F78" s="66" t="s">
        <v>1266</v>
      </c>
      <c r="G78" s="65">
        <v>0</v>
      </c>
      <c r="H78" s="65">
        <v>0</v>
      </c>
      <c r="I78" s="66" t="s">
        <v>3</v>
      </c>
      <c r="J78" s="66" t="s">
        <v>1659</v>
      </c>
      <c r="K78" s="67" t="s">
        <v>5197</v>
      </c>
      <c r="L78" s="68"/>
      <c r="M78" s="64" t="s">
        <v>1685</v>
      </c>
      <c r="N78" s="13"/>
      <c r="O78"/>
      <c r="P78" t="str">
        <f t="shared" si="15"/>
        <v/>
      </c>
      <c r="Q78"/>
      <c r="R78"/>
      <c r="S78" s="43">
        <f t="shared" si="26"/>
        <v>27</v>
      </c>
      <c r="T78" s="96" t="s">
        <v>3149</v>
      </c>
      <c r="U78" s="72" t="s">
        <v>2643</v>
      </c>
      <c r="V78" s="72" t="s">
        <v>2643</v>
      </c>
      <c r="W78" s="44" t="str">
        <f t="shared" si="27"/>
        <v>"1/X"</v>
      </c>
      <c r="X78" s="25" t="str">
        <f t="shared" si="28"/>
        <v>1/X</v>
      </c>
      <c r="Y78" s="1">
        <f t="shared" si="29"/>
        <v>73</v>
      </c>
      <c r="Z78" t="str">
        <f t="shared" si="30"/>
        <v>ITM_1ONX</v>
      </c>
      <c r="AC78" s="116" t="str">
        <f t="shared" si="16"/>
        <v>1/X</v>
      </c>
      <c r="AD78" t="b">
        <f t="shared" si="14"/>
        <v>1</v>
      </c>
    </row>
    <row r="79" spans="1:30">
      <c r="A79" s="57">
        <f t="shared" si="24"/>
        <v>79</v>
      </c>
      <c r="B79" s="56">
        <f t="shared" si="25"/>
        <v>74</v>
      </c>
      <c r="C79" s="60" t="s">
        <v>4594</v>
      </c>
      <c r="D79" s="71" t="s">
        <v>3447</v>
      </c>
      <c r="E79" s="66" t="s">
        <v>1309</v>
      </c>
      <c r="F79" s="66" t="s">
        <v>1309</v>
      </c>
      <c r="G79" s="65">
        <v>0</v>
      </c>
      <c r="H79" s="65">
        <v>0</v>
      </c>
      <c r="I79" s="66" t="s">
        <v>3</v>
      </c>
      <c r="J79" s="66" t="s">
        <v>1659</v>
      </c>
      <c r="K79" s="67" t="s">
        <v>5197</v>
      </c>
      <c r="L79" s="60" t="s">
        <v>20</v>
      </c>
      <c r="M79" s="64" t="s">
        <v>1768</v>
      </c>
      <c r="N79" s="13"/>
      <c r="O79"/>
      <c r="P79" t="str">
        <f t="shared" si="15"/>
        <v/>
      </c>
      <c r="Q79"/>
      <c r="R79"/>
      <c r="S79" s="43">
        <f t="shared" si="26"/>
        <v>28</v>
      </c>
      <c r="T79" s="96" t="s">
        <v>3148</v>
      </c>
      <c r="U79" s="72" t="s">
        <v>2643</v>
      </c>
      <c r="V79" s="72" t="s">
        <v>2643</v>
      </c>
      <c r="W79" s="44" t="str">
        <f t="shared" si="27"/>
        <v>"COS"</v>
      </c>
      <c r="X79" s="25" t="str">
        <f t="shared" si="28"/>
        <v>COS</v>
      </c>
      <c r="Y79" s="1">
        <f t="shared" si="29"/>
        <v>74</v>
      </c>
      <c r="Z79" t="str">
        <f t="shared" si="30"/>
        <v>ITM_cos</v>
      </c>
      <c r="AC79" s="116" t="str">
        <f t="shared" si="16"/>
        <v>COS</v>
      </c>
      <c r="AD79" t="b">
        <f t="shared" si="14"/>
        <v>1</v>
      </c>
    </row>
    <row r="80" spans="1:30">
      <c r="A80" s="57">
        <f t="shared" si="24"/>
        <v>80</v>
      </c>
      <c r="B80" s="56">
        <f t="shared" si="25"/>
        <v>75</v>
      </c>
      <c r="C80" s="60" t="s">
        <v>4595</v>
      </c>
      <c r="D80" s="60" t="s">
        <v>7</v>
      </c>
      <c r="E80" s="66" t="s">
        <v>61</v>
      </c>
      <c r="F80" s="66" t="s">
        <v>61</v>
      </c>
      <c r="G80" s="65">
        <v>0</v>
      </c>
      <c r="H80" s="65">
        <v>0</v>
      </c>
      <c r="I80" s="66" t="s">
        <v>3</v>
      </c>
      <c r="J80" s="66" t="s">
        <v>1659</v>
      </c>
      <c r="K80" s="67" t="s">
        <v>5197</v>
      </c>
      <c r="L80" s="68"/>
      <c r="M80" s="64" t="s">
        <v>1769</v>
      </c>
      <c r="N80" s="13"/>
      <c r="O80"/>
      <c r="P80" t="str">
        <f t="shared" si="15"/>
        <v/>
      </c>
      <c r="Q80"/>
      <c r="R80"/>
      <c r="S80" s="43">
        <f t="shared" si="26"/>
        <v>29</v>
      </c>
      <c r="T80" s="96" t="s">
        <v>3148</v>
      </c>
      <c r="U80" s="72" t="s">
        <v>2643</v>
      </c>
      <c r="V80" s="72" t="s">
        <v>2643</v>
      </c>
      <c r="W80" s="44" t="str">
        <f t="shared" si="27"/>
        <v>"COSH"</v>
      </c>
      <c r="X80" s="25" t="str">
        <f t="shared" si="28"/>
        <v>COSH</v>
      </c>
      <c r="Y80" s="1">
        <f t="shared" si="29"/>
        <v>75</v>
      </c>
      <c r="Z80" t="str">
        <f t="shared" si="30"/>
        <v>ITM_cosh</v>
      </c>
      <c r="AC80" s="116" t="str">
        <f t="shared" si="16"/>
        <v>COSH</v>
      </c>
      <c r="AD80" t="b">
        <f t="shared" si="14"/>
        <v>1</v>
      </c>
    </row>
    <row r="81" spans="1:30">
      <c r="A81" s="57">
        <f t="shared" si="24"/>
        <v>81</v>
      </c>
      <c r="B81" s="56">
        <f t="shared" si="25"/>
        <v>76</v>
      </c>
      <c r="C81" s="60" t="s">
        <v>4596</v>
      </c>
      <c r="D81" s="71" t="s">
        <v>3447</v>
      </c>
      <c r="E81" s="66" t="s">
        <v>1511</v>
      </c>
      <c r="F81" s="66" t="s">
        <v>1511</v>
      </c>
      <c r="G81" s="72">
        <v>0</v>
      </c>
      <c r="H81" s="72">
        <v>0</v>
      </c>
      <c r="I81" s="66" t="s">
        <v>3</v>
      </c>
      <c r="J81" s="66" t="s">
        <v>1659</v>
      </c>
      <c r="K81" s="67" t="s">
        <v>5197</v>
      </c>
      <c r="L81" s="60" t="s">
        <v>361</v>
      </c>
      <c r="M81" s="64" t="s">
        <v>2212</v>
      </c>
      <c r="N81" s="13"/>
      <c r="O81"/>
      <c r="P81" t="str">
        <f t="shared" si="15"/>
        <v/>
      </c>
      <c r="Q81"/>
      <c r="R81"/>
      <c r="S81" s="43">
        <f t="shared" si="26"/>
        <v>30</v>
      </c>
      <c r="T81" s="96" t="s">
        <v>3148</v>
      </c>
      <c r="U81" s="72" t="s">
        <v>2643</v>
      </c>
      <c r="V81" s="72" t="s">
        <v>2643</v>
      </c>
      <c r="W81" s="44" t="str">
        <f t="shared" si="27"/>
        <v>"SIN"</v>
      </c>
      <c r="X81" s="25" t="str">
        <f t="shared" si="28"/>
        <v>SIN</v>
      </c>
      <c r="Y81" s="1">
        <f t="shared" si="29"/>
        <v>76</v>
      </c>
      <c r="Z81" t="str">
        <f t="shared" si="30"/>
        <v>ITM_sin</v>
      </c>
      <c r="AC81" s="116" t="str">
        <f t="shared" si="16"/>
        <v>SIN</v>
      </c>
      <c r="AD81" t="b">
        <f t="shared" si="14"/>
        <v>1</v>
      </c>
    </row>
    <row r="82" spans="1:30" s="140" customFormat="1">
      <c r="A82" s="134">
        <f t="shared" si="24"/>
        <v>82</v>
      </c>
      <c r="B82" s="135">
        <f t="shared" si="25"/>
        <v>77</v>
      </c>
      <c r="C82" s="136" t="s">
        <v>4932</v>
      </c>
      <c r="D82" s="136" t="s">
        <v>7</v>
      </c>
      <c r="E82" s="137" t="s">
        <v>5038</v>
      </c>
      <c r="F82" s="137" t="s">
        <v>5038</v>
      </c>
      <c r="G82" s="138">
        <v>0</v>
      </c>
      <c r="H82" s="138">
        <v>0</v>
      </c>
      <c r="I82" s="137" t="s">
        <v>3</v>
      </c>
      <c r="J82" s="137" t="s">
        <v>1660</v>
      </c>
      <c r="K82" s="139" t="s">
        <v>5197</v>
      </c>
      <c r="M82" s="18" t="s">
        <v>5039</v>
      </c>
      <c r="N82" s="18"/>
      <c r="P82" s="140" t="str">
        <f t="shared" si="15"/>
        <v/>
      </c>
      <c r="S82" s="141">
        <f t="shared" si="26"/>
        <v>30</v>
      </c>
      <c r="T82" s="134" t="s">
        <v>2643</v>
      </c>
      <c r="U82" s="138" t="s">
        <v>2643</v>
      </c>
      <c r="V82" s="138" t="s">
        <v>2643</v>
      </c>
      <c r="W82" s="142" t="str">
        <f t="shared" si="27"/>
        <v/>
      </c>
      <c r="X82" s="143" t="str">
        <f t="shared" si="28"/>
        <v/>
      </c>
      <c r="Y82" s="144">
        <f t="shared" si="29"/>
        <v>77</v>
      </c>
      <c r="Z82" s="140" t="str">
        <f t="shared" si="30"/>
        <v>ITM_KEYQ</v>
      </c>
      <c r="AC82" s="116" t="str">
        <f t="shared" si="16"/>
        <v/>
      </c>
      <c r="AD82" t="b">
        <f t="shared" si="14"/>
        <v>1</v>
      </c>
    </row>
    <row r="83" spans="1:30">
      <c r="A83" s="57">
        <f t="shared" si="24"/>
        <v>83</v>
      </c>
      <c r="B83" s="56">
        <f t="shared" si="25"/>
        <v>78</v>
      </c>
      <c r="C83" s="60" t="s">
        <v>4598</v>
      </c>
      <c r="D83" s="60" t="s">
        <v>7</v>
      </c>
      <c r="E83" s="66" t="s">
        <v>363</v>
      </c>
      <c r="F83" s="66" t="s">
        <v>363</v>
      </c>
      <c r="G83" s="65">
        <v>0</v>
      </c>
      <c r="H83" s="65">
        <v>0</v>
      </c>
      <c r="I83" s="66" t="s">
        <v>3</v>
      </c>
      <c r="J83" s="66" t="s">
        <v>1659</v>
      </c>
      <c r="K83" s="67" t="s">
        <v>5197</v>
      </c>
      <c r="L83" s="68"/>
      <c r="M83" s="64" t="s">
        <v>2214</v>
      </c>
      <c r="N83" s="13"/>
      <c r="O83"/>
      <c r="P83" t="str">
        <f t="shared" si="15"/>
        <v/>
      </c>
      <c r="Q83"/>
      <c r="R83"/>
      <c r="S83" s="43">
        <f t="shared" si="26"/>
        <v>31</v>
      </c>
      <c r="T83" s="96" t="s">
        <v>3149</v>
      </c>
      <c r="U83" s="72" t="s">
        <v>2643</v>
      </c>
      <c r="V83" s="72" t="s">
        <v>2643</v>
      </c>
      <c r="W83" s="44" t="str">
        <f t="shared" si="27"/>
        <v>"SINH"</v>
      </c>
      <c r="X83" s="25" t="str">
        <f t="shared" si="28"/>
        <v>SINH</v>
      </c>
      <c r="Y83" s="1">
        <f t="shared" si="29"/>
        <v>78</v>
      </c>
      <c r="Z83" t="str">
        <f t="shared" si="30"/>
        <v>ITM_sinh</v>
      </c>
      <c r="AC83" s="116" t="str">
        <f t="shared" si="16"/>
        <v>SINH</v>
      </c>
      <c r="AD83" t="b">
        <f t="shared" si="14"/>
        <v>1</v>
      </c>
    </row>
    <row r="84" spans="1:30">
      <c r="A84" s="57">
        <f t="shared" si="24"/>
        <v>84</v>
      </c>
      <c r="B84" s="56">
        <f t="shared" si="25"/>
        <v>79</v>
      </c>
      <c r="C84" s="60" t="s">
        <v>4599</v>
      </c>
      <c r="D84" s="71" t="s">
        <v>3447</v>
      </c>
      <c r="E84" s="66" t="s">
        <v>1531</v>
      </c>
      <c r="F84" s="66" t="s">
        <v>1531</v>
      </c>
      <c r="G84" s="65">
        <v>0</v>
      </c>
      <c r="H84" s="65">
        <v>0</v>
      </c>
      <c r="I84" s="66" t="s">
        <v>3</v>
      </c>
      <c r="J84" s="66" t="s">
        <v>1659</v>
      </c>
      <c r="K84" s="67" t="s">
        <v>5197</v>
      </c>
      <c r="L84" s="73" t="s">
        <v>361</v>
      </c>
      <c r="M84" s="64" t="s">
        <v>2246</v>
      </c>
      <c r="N84" s="13"/>
      <c r="O84"/>
      <c r="P84" t="str">
        <f t="shared" si="15"/>
        <v/>
      </c>
      <c r="Q84"/>
      <c r="R84"/>
      <c r="S84" s="43">
        <f t="shared" si="26"/>
        <v>32</v>
      </c>
      <c r="T84" s="96" t="s">
        <v>3148</v>
      </c>
      <c r="U84" s="72" t="s">
        <v>2643</v>
      </c>
      <c r="V84" s="72" t="s">
        <v>2643</v>
      </c>
      <c r="W84" s="44" t="str">
        <f t="shared" si="27"/>
        <v>"TAN"</v>
      </c>
      <c r="X84" s="25" t="str">
        <f t="shared" si="28"/>
        <v>TAN</v>
      </c>
      <c r="Y84" s="1">
        <f t="shared" si="29"/>
        <v>79</v>
      </c>
      <c r="Z84" t="str">
        <f t="shared" si="30"/>
        <v>ITM_tan</v>
      </c>
      <c r="AC84" s="116" t="str">
        <f t="shared" si="16"/>
        <v>TAN</v>
      </c>
      <c r="AD84" t="b">
        <f t="shared" si="14"/>
        <v>1</v>
      </c>
    </row>
    <row r="85" spans="1:30">
      <c r="A85" s="57">
        <f t="shared" si="24"/>
        <v>85</v>
      </c>
      <c r="B85" s="56">
        <f t="shared" si="25"/>
        <v>80</v>
      </c>
      <c r="C85" s="60" t="s">
        <v>4600</v>
      </c>
      <c r="D85" s="60" t="s">
        <v>7</v>
      </c>
      <c r="E85" s="66" t="s">
        <v>388</v>
      </c>
      <c r="F85" s="66" t="s">
        <v>388</v>
      </c>
      <c r="G85" s="65">
        <v>0</v>
      </c>
      <c r="H85" s="65">
        <v>0</v>
      </c>
      <c r="I85" s="66" t="s">
        <v>3</v>
      </c>
      <c r="J85" s="66" t="s">
        <v>1659</v>
      </c>
      <c r="K85" s="67" t="s">
        <v>5197</v>
      </c>
      <c r="L85" s="68"/>
      <c r="M85" s="64" t="s">
        <v>2247</v>
      </c>
      <c r="N85" s="13"/>
      <c r="O85"/>
      <c r="P85" t="str">
        <f t="shared" si="15"/>
        <v/>
      </c>
      <c r="Q85"/>
      <c r="R85"/>
      <c r="S85" s="43">
        <f t="shared" si="26"/>
        <v>33</v>
      </c>
      <c r="T85" s="96" t="s">
        <v>3148</v>
      </c>
      <c r="U85" s="72" t="s">
        <v>2643</v>
      </c>
      <c r="V85" s="72" t="s">
        <v>2643</v>
      </c>
      <c r="W85" s="44" t="str">
        <f t="shared" si="27"/>
        <v>"TANH"</v>
      </c>
      <c r="X85" s="25" t="str">
        <f t="shared" si="28"/>
        <v>TANH</v>
      </c>
      <c r="Y85" s="1">
        <f t="shared" si="29"/>
        <v>80</v>
      </c>
      <c r="Z85" t="str">
        <f t="shared" si="30"/>
        <v>ITM_tanh</v>
      </c>
      <c r="AC85" s="116" t="str">
        <f t="shared" si="16"/>
        <v>TANH</v>
      </c>
      <c r="AD85" t="b">
        <f t="shared" si="14"/>
        <v>1</v>
      </c>
    </row>
    <row r="86" spans="1:30">
      <c r="A86" s="57">
        <f t="shared" si="24"/>
        <v>86</v>
      </c>
      <c r="B86" s="56">
        <f t="shared" si="25"/>
        <v>81</v>
      </c>
      <c r="C86" s="60" t="s">
        <v>4601</v>
      </c>
      <c r="D86" s="71" t="s">
        <v>3447</v>
      </c>
      <c r="E86" s="66" t="s">
        <v>1276</v>
      </c>
      <c r="F86" s="66" t="s">
        <v>19</v>
      </c>
      <c r="G86" s="65">
        <v>0</v>
      </c>
      <c r="H86" s="65">
        <v>0</v>
      </c>
      <c r="I86" s="66" t="s">
        <v>3</v>
      </c>
      <c r="J86" s="66" t="s">
        <v>1659</v>
      </c>
      <c r="K86" s="67" t="s">
        <v>5197</v>
      </c>
      <c r="L86" s="60" t="s">
        <v>20</v>
      </c>
      <c r="M86" s="64" t="s">
        <v>1703</v>
      </c>
      <c r="N86" s="13"/>
      <c r="O86"/>
      <c r="P86" t="str">
        <f t="shared" si="15"/>
        <v>NOT EQUAL</v>
      </c>
      <c r="Q86"/>
      <c r="R86"/>
      <c r="S86" s="43">
        <f t="shared" si="26"/>
        <v>34</v>
      </c>
      <c r="T86" s="96" t="s">
        <v>3148</v>
      </c>
      <c r="U86" s="72" t="s">
        <v>2643</v>
      </c>
      <c r="V86" s="72" t="s">
        <v>2643</v>
      </c>
      <c r="W86" s="44" t="str">
        <f t="shared" si="27"/>
        <v>"ARCCOS"</v>
      </c>
      <c r="X86" s="25" t="str">
        <f t="shared" si="28"/>
        <v>ARCCOS</v>
      </c>
      <c r="Y86" s="1">
        <f t="shared" si="29"/>
        <v>81</v>
      </c>
      <c r="Z86" t="str">
        <f t="shared" si="30"/>
        <v>ITM_arccos</v>
      </c>
      <c r="AC86" s="116" t="str">
        <f t="shared" si="16"/>
        <v>ARCCOS</v>
      </c>
      <c r="AD86" t="b">
        <f t="shared" si="14"/>
        <v>1</v>
      </c>
    </row>
    <row r="87" spans="1:30">
      <c r="A87" s="57">
        <f t="shared" si="24"/>
        <v>87</v>
      </c>
      <c r="B87" s="56">
        <f t="shared" si="25"/>
        <v>82</v>
      </c>
      <c r="C87" s="60" t="s">
        <v>4602</v>
      </c>
      <c r="D87" s="60" t="s">
        <v>7</v>
      </c>
      <c r="E87" s="66" t="s">
        <v>21</v>
      </c>
      <c r="F87" s="66" t="s">
        <v>21</v>
      </c>
      <c r="G87" s="65">
        <v>0</v>
      </c>
      <c r="H87" s="65">
        <v>0</v>
      </c>
      <c r="I87" s="66" t="s">
        <v>3</v>
      </c>
      <c r="J87" s="66" t="s">
        <v>1659</v>
      </c>
      <c r="K87" s="67" t="s">
        <v>5197</v>
      </c>
      <c r="L87" s="65"/>
      <c r="M87" s="64" t="s">
        <v>1704</v>
      </c>
      <c r="N87" s="13"/>
      <c r="O87"/>
      <c r="P87" t="str">
        <f t="shared" si="15"/>
        <v/>
      </c>
      <c r="Q87"/>
      <c r="R87"/>
      <c r="S87" s="43">
        <f t="shared" si="26"/>
        <v>35</v>
      </c>
      <c r="T87" s="96" t="s">
        <v>3148</v>
      </c>
      <c r="U87" s="72" t="s">
        <v>2643</v>
      </c>
      <c r="V87" s="72" t="s">
        <v>3401</v>
      </c>
      <c r="W87" s="44" t="str">
        <f t="shared" si="27"/>
        <v>"ARCOSH"</v>
      </c>
      <c r="X87" s="25" t="str">
        <f t="shared" si="28"/>
        <v>ARCCOSH</v>
      </c>
      <c r="Y87" s="1">
        <f t="shared" si="29"/>
        <v>82</v>
      </c>
      <c r="Z87" t="str">
        <f t="shared" si="30"/>
        <v>ITM_arcosh</v>
      </c>
      <c r="AC87" s="116" t="str">
        <f t="shared" si="16"/>
        <v>ARCOSH</v>
      </c>
      <c r="AD87" t="b">
        <f t="shared" si="14"/>
        <v>0</v>
      </c>
    </row>
    <row r="88" spans="1:30">
      <c r="A88" s="57">
        <f t="shared" si="24"/>
        <v>88</v>
      </c>
      <c r="B88" s="56">
        <f t="shared" si="25"/>
        <v>83</v>
      </c>
      <c r="C88" s="60" t="s">
        <v>4603</v>
      </c>
      <c r="D88" s="71" t="s">
        <v>3447</v>
      </c>
      <c r="E88" s="66" t="s">
        <v>1277</v>
      </c>
      <c r="F88" s="66" t="s">
        <v>22</v>
      </c>
      <c r="G88" s="65">
        <v>0</v>
      </c>
      <c r="H88" s="65">
        <v>0</v>
      </c>
      <c r="I88" s="66" t="s">
        <v>3</v>
      </c>
      <c r="J88" s="66" t="s">
        <v>1659</v>
      </c>
      <c r="K88" s="67" t="s">
        <v>5197</v>
      </c>
      <c r="L88" s="60" t="s">
        <v>20</v>
      </c>
      <c r="M88" s="64" t="s">
        <v>1705</v>
      </c>
      <c r="N88" s="13"/>
      <c r="O88"/>
      <c r="P88" t="str">
        <f t="shared" si="15"/>
        <v>NOT EQUAL</v>
      </c>
      <c r="Q88"/>
      <c r="R88"/>
      <c r="S88" s="43">
        <f t="shared" si="26"/>
        <v>36</v>
      </c>
      <c r="T88" s="96" t="s">
        <v>3148</v>
      </c>
      <c r="U88" s="72" t="s">
        <v>2643</v>
      </c>
      <c r="V88" s="72" t="s">
        <v>2643</v>
      </c>
      <c r="W88" s="44" t="str">
        <f t="shared" si="27"/>
        <v>"ARCSIN"</v>
      </c>
      <c r="X88" s="25" t="str">
        <f t="shared" si="28"/>
        <v>ARCSIN</v>
      </c>
      <c r="Y88" s="1">
        <f t="shared" si="29"/>
        <v>83</v>
      </c>
      <c r="Z88" t="str">
        <f t="shared" si="30"/>
        <v>ITM_arcsin</v>
      </c>
      <c r="AC88" s="116" t="str">
        <f t="shared" si="16"/>
        <v>ARCSIN</v>
      </c>
      <c r="AD88" t="b">
        <f t="shared" si="14"/>
        <v>1</v>
      </c>
    </row>
    <row r="89" spans="1:30">
      <c r="A89" s="57">
        <f t="shared" si="24"/>
        <v>89</v>
      </c>
      <c r="B89" s="56">
        <f t="shared" si="25"/>
        <v>84</v>
      </c>
      <c r="C89" s="60" t="s">
        <v>4604</v>
      </c>
      <c r="D89" s="60" t="s">
        <v>7</v>
      </c>
      <c r="E89" s="66" t="s">
        <v>24</v>
      </c>
      <c r="F89" s="66" t="s">
        <v>24</v>
      </c>
      <c r="G89" s="65">
        <v>0</v>
      </c>
      <c r="H89" s="65">
        <v>0</v>
      </c>
      <c r="I89" s="66" t="s">
        <v>3</v>
      </c>
      <c r="J89" s="66" t="s">
        <v>1659</v>
      </c>
      <c r="K89" s="67" t="s">
        <v>5197</v>
      </c>
      <c r="L89" s="65"/>
      <c r="M89" s="64" t="s">
        <v>1707</v>
      </c>
      <c r="N89" s="13"/>
      <c r="O89"/>
      <c r="P89" t="str">
        <f t="shared" si="15"/>
        <v/>
      </c>
      <c r="Q89"/>
      <c r="R89"/>
      <c r="S89" s="43">
        <f t="shared" si="26"/>
        <v>37</v>
      </c>
      <c r="T89" s="96" t="s">
        <v>3148</v>
      </c>
      <c r="U89" s="72" t="s">
        <v>2643</v>
      </c>
      <c r="V89" s="72" t="s">
        <v>3399</v>
      </c>
      <c r="W89" s="44" t="str">
        <f t="shared" si="27"/>
        <v>"ARSINH"</v>
      </c>
      <c r="X89" s="25" t="str">
        <f t="shared" si="28"/>
        <v>ARCSINH</v>
      </c>
      <c r="Y89" s="1">
        <f t="shared" si="29"/>
        <v>84</v>
      </c>
      <c r="Z89" t="str">
        <f t="shared" si="30"/>
        <v>ITM_arsinh</v>
      </c>
      <c r="AC89" s="116" t="str">
        <f t="shared" si="16"/>
        <v>ARSINH</v>
      </c>
      <c r="AD89" t="b">
        <f t="shared" si="14"/>
        <v>0</v>
      </c>
    </row>
    <row r="90" spans="1:30">
      <c r="A90" s="57">
        <f t="shared" si="24"/>
        <v>90</v>
      </c>
      <c r="B90" s="56">
        <f t="shared" si="25"/>
        <v>85</v>
      </c>
      <c r="C90" s="60" t="s">
        <v>4605</v>
      </c>
      <c r="D90" s="71" t="s">
        <v>3447</v>
      </c>
      <c r="E90" s="66" t="s">
        <v>1278</v>
      </c>
      <c r="F90" s="66" t="s">
        <v>23</v>
      </c>
      <c r="G90" s="65">
        <v>0</v>
      </c>
      <c r="H90" s="65">
        <v>0</v>
      </c>
      <c r="I90" s="66" t="s">
        <v>3</v>
      </c>
      <c r="J90" s="66" t="s">
        <v>1659</v>
      </c>
      <c r="K90" s="67" t="s">
        <v>5197</v>
      </c>
      <c r="L90" s="60" t="s">
        <v>20</v>
      </c>
      <c r="M90" s="64" t="s">
        <v>1706</v>
      </c>
      <c r="N90" s="13"/>
      <c r="O90"/>
      <c r="P90" t="str">
        <f t="shared" si="15"/>
        <v>NOT EQUAL</v>
      </c>
      <c r="Q90"/>
      <c r="R90"/>
      <c r="S90" s="43">
        <f t="shared" si="26"/>
        <v>38</v>
      </c>
      <c r="T90" s="96" t="s">
        <v>3148</v>
      </c>
      <c r="U90" s="72" t="s">
        <v>2643</v>
      </c>
      <c r="V90" s="72" t="s">
        <v>2643</v>
      </c>
      <c r="W90" s="44" t="str">
        <f t="shared" si="27"/>
        <v>"ARCTAN"</v>
      </c>
      <c r="X90" s="25" t="str">
        <f t="shared" si="28"/>
        <v>ARCTAN</v>
      </c>
      <c r="Y90" s="1">
        <f t="shared" si="29"/>
        <v>85</v>
      </c>
      <c r="Z90" t="str">
        <f t="shared" si="30"/>
        <v>ITM_arctan</v>
      </c>
      <c r="AC90" s="116" t="str">
        <f t="shared" si="16"/>
        <v>ARCTAN</v>
      </c>
      <c r="AD90" t="b">
        <f t="shared" si="14"/>
        <v>1</v>
      </c>
    </row>
    <row r="91" spans="1:30">
      <c r="A91" s="57">
        <f t="shared" si="24"/>
        <v>91</v>
      </c>
      <c r="B91" s="56">
        <f t="shared" si="25"/>
        <v>86</v>
      </c>
      <c r="C91" s="60" t="s">
        <v>4606</v>
      </c>
      <c r="D91" s="60" t="s">
        <v>7</v>
      </c>
      <c r="E91" s="66" t="s">
        <v>25</v>
      </c>
      <c r="F91" s="66" t="s">
        <v>25</v>
      </c>
      <c r="G91" s="65">
        <v>0</v>
      </c>
      <c r="H91" s="65">
        <v>0</v>
      </c>
      <c r="I91" s="66" t="s">
        <v>3</v>
      </c>
      <c r="J91" s="66" t="s">
        <v>1659</v>
      </c>
      <c r="K91" s="67" t="s">
        <v>5197</v>
      </c>
      <c r="L91" s="74"/>
      <c r="M91" s="64" t="s">
        <v>1708</v>
      </c>
      <c r="N91" s="13"/>
      <c r="O91"/>
      <c r="P91" t="str">
        <f t="shared" si="15"/>
        <v/>
      </c>
      <c r="Q91"/>
      <c r="R91"/>
      <c r="S91" s="43">
        <f t="shared" si="26"/>
        <v>39</v>
      </c>
      <c r="T91" s="96" t="s">
        <v>3148</v>
      </c>
      <c r="U91" s="72" t="s">
        <v>2643</v>
      </c>
      <c r="V91" s="72" t="s">
        <v>3400</v>
      </c>
      <c r="W91" s="44" t="str">
        <f t="shared" si="27"/>
        <v>"ARTANH"</v>
      </c>
      <c r="X91" s="25" t="str">
        <f t="shared" si="28"/>
        <v>ARCTANH</v>
      </c>
      <c r="Y91" s="1">
        <f t="shared" si="29"/>
        <v>86</v>
      </c>
      <c r="Z91" t="str">
        <f t="shared" si="30"/>
        <v>ITM_artanh</v>
      </c>
      <c r="AC91" s="116" t="str">
        <f t="shared" si="16"/>
        <v>ARTANH</v>
      </c>
      <c r="AD91" t="b">
        <f t="shared" si="14"/>
        <v>0</v>
      </c>
    </row>
    <row r="92" spans="1:30">
      <c r="A92" s="57">
        <f t="shared" si="24"/>
        <v>92</v>
      </c>
      <c r="B92" s="56">
        <f t="shared" si="25"/>
        <v>87</v>
      </c>
      <c r="C92" s="60" t="s">
        <v>4607</v>
      </c>
      <c r="D92" s="60" t="s">
        <v>7</v>
      </c>
      <c r="E92" s="66" t="s">
        <v>43</v>
      </c>
      <c r="F92" s="66" t="s">
        <v>43</v>
      </c>
      <c r="G92" s="65">
        <v>0</v>
      </c>
      <c r="H92" s="65">
        <v>0</v>
      </c>
      <c r="I92" s="66" t="s">
        <v>3</v>
      </c>
      <c r="J92" s="66" t="s">
        <v>1659</v>
      </c>
      <c r="K92" s="67" t="s">
        <v>5197</v>
      </c>
      <c r="L92" s="65"/>
      <c r="M92" s="64" t="s">
        <v>1746</v>
      </c>
      <c r="N92" s="13"/>
      <c r="O92"/>
      <c r="P92" t="str">
        <f t="shared" si="15"/>
        <v/>
      </c>
      <c r="Q92"/>
      <c r="R92"/>
      <c r="S92" s="43">
        <f t="shared" si="26"/>
        <v>40</v>
      </c>
      <c r="T92" s="96" t="s">
        <v>3149</v>
      </c>
      <c r="U92" s="72" t="s">
        <v>2643</v>
      </c>
      <c r="V92" s="72" t="s">
        <v>2643</v>
      </c>
      <c r="W92" s="44" t="str">
        <f t="shared" si="27"/>
        <v>"CEIL"</v>
      </c>
      <c r="X92" s="25" t="str">
        <f t="shared" si="28"/>
        <v>CEIL</v>
      </c>
      <c r="Y92" s="1">
        <f t="shared" si="29"/>
        <v>87</v>
      </c>
      <c r="Z92" t="str">
        <f t="shared" si="30"/>
        <v>ITM_CEIL</v>
      </c>
      <c r="AC92" s="116" t="str">
        <f t="shared" si="16"/>
        <v>CEIL</v>
      </c>
      <c r="AD92" t="b">
        <f t="shared" si="14"/>
        <v>1</v>
      </c>
    </row>
    <row r="93" spans="1:30">
      <c r="A93" s="57">
        <f t="shared" si="24"/>
        <v>93</v>
      </c>
      <c r="B93" s="56">
        <f t="shared" si="25"/>
        <v>88</v>
      </c>
      <c r="C93" s="60" t="s">
        <v>4608</v>
      </c>
      <c r="D93" s="60" t="s">
        <v>7</v>
      </c>
      <c r="E93" s="66" t="s">
        <v>1354</v>
      </c>
      <c r="F93" s="66" t="s">
        <v>1354</v>
      </c>
      <c r="G93" s="65">
        <v>0</v>
      </c>
      <c r="H93" s="65">
        <v>0</v>
      </c>
      <c r="I93" s="66" t="s">
        <v>3</v>
      </c>
      <c r="J93" s="66" t="s">
        <v>1659</v>
      </c>
      <c r="K93" s="67" t="s">
        <v>5197</v>
      </c>
      <c r="L93" s="68"/>
      <c r="M93" s="64" t="s">
        <v>1851</v>
      </c>
      <c r="N93" s="13"/>
      <c r="O93"/>
      <c r="P93" t="str">
        <f t="shared" si="15"/>
        <v/>
      </c>
      <c r="Q93"/>
      <c r="R93"/>
      <c r="S93" s="43">
        <f t="shared" si="26"/>
        <v>41</v>
      </c>
      <c r="T93" s="96" t="s">
        <v>2643</v>
      </c>
      <c r="U93" s="72" t="s">
        <v>2643</v>
      </c>
      <c r="V93" s="72" t="s">
        <v>2643</v>
      </c>
      <c r="W93" s="44" t="str">
        <f t="shared" si="27"/>
        <v>"FLOOR"</v>
      </c>
      <c r="X93" s="25" t="str">
        <f t="shared" si="28"/>
        <v>FLOOR</v>
      </c>
      <c r="Y93" s="1">
        <f t="shared" si="29"/>
        <v>88</v>
      </c>
      <c r="Z93" t="str">
        <f t="shared" si="30"/>
        <v>ITM_FLOOR</v>
      </c>
      <c r="AC93" s="116" t="str">
        <f t="shared" si="16"/>
        <v>FLOOR</v>
      </c>
      <c r="AD93" t="b">
        <f t="shared" si="14"/>
        <v>1</v>
      </c>
    </row>
    <row r="94" spans="1:30">
      <c r="A94" s="57">
        <f t="shared" si="24"/>
        <v>94</v>
      </c>
      <c r="B94" s="56">
        <f t="shared" si="25"/>
        <v>89</v>
      </c>
      <c r="C94" s="60" t="s">
        <v>4609</v>
      </c>
      <c r="D94" s="60" t="s">
        <v>7</v>
      </c>
      <c r="E94" s="66" t="s">
        <v>1365</v>
      </c>
      <c r="F94" s="66" t="s">
        <v>1365</v>
      </c>
      <c r="G94" s="65">
        <v>0</v>
      </c>
      <c r="H94" s="65">
        <v>0</v>
      </c>
      <c r="I94" s="66" t="s">
        <v>3</v>
      </c>
      <c r="J94" s="66" t="s">
        <v>1659</v>
      </c>
      <c r="K94" s="67" t="s">
        <v>5197</v>
      </c>
      <c r="L94" s="74"/>
      <c r="M94" s="64" t="s">
        <v>1879</v>
      </c>
      <c r="N94" s="13"/>
      <c r="O94"/>
      <c r="P94" t="str">
        <f t="shared" si="15"/>
        <v/>
      </c>
      <c r="Q94"/>
      <c r="R94"/>
      <c r="S94" s="43">
        <f t="shared" si="26"/>
        <v>42</v>
      </c>
      <c r="T94" s="96" t="s">
        <v>2643</v>
      </c>
      <c r="U94" s="72" t="s">
        <v>2643</v>
      </c>
      <c r="V94" s="72" t="s">
        <v>2643</v>
      </c>
      <c r="W94" s="44" t="str">
        <f t="shared" si="27"/>
        <v>"GCD"</v>
      </c>
      <c r="X94" s="25" t="str">
        <f t="shared" si="28"/>
        <v>GCD</v>
      </c>
      <c r="Y94" s="1">
        <f t="shared" si="29"/>
        <v>89</v>
      </c>
      <c r="Z94" t="str">
        <f t="shared" si="30"/>
        <v>ITM_GCD</v>
      </c>
      <c r="AC94" s="116" t="str">
        <f t="shared" si="16"/>
        <v>GCD</v>
      </c>
      <c r="AD94" t="b">
        <f t="shared" si="14"/>
        <v>1</v>
      </c>
    </row>
    <row r="95" spans="1:30">
      <c r="A95" s="57">
        <f t="shared" si="24"/>
        <v>95</v>
      </c>
      <c r="B95" s="56">
        <f t="shared" si="25"/>
        <v>90</v>
      </c>
      <c r="C95" s="60" t="s">
        <v>4610</v>
      </c>
      <c r="D95" s="60" t="s">
        <v>7</v>
      </c>
      <c r="E95" s="66" t="s">
        <v>1390</v>
      </c>
      <c r="F95" s="66" t="s">
        <v>1390</v>
      </c>
      <c r="G95" s="65">
        <v>0</v>
      </c>
      <c r="H95" s="65">
        <v>0</v>
      </c>
      <c r="I95" s="66" t="s">
        <v>3</v>
      </c>
      <c r="J95" s="66" t="s">
        <v>1659</v>
      </c>
      <c r="K95" s="67" t="s">
        <v>5197</v>
      </c>
      <c r="L95" s="65"/>
      <c r="M95" s="64" t="s">
        <v>1960</v>
      </c>
      <c r="N95" s="13"/>
      <c r="O95"/>
      <c r="P95" t="str">
        <f t="shared" si="15"/>
        <v/>
      </c>
      <c r="Q95"/>
      <c r="R95"/>
      <c r="S95" s="43">
        <f t="shared" si="26"/>
        <v>43</v>
      </c>
      <c r="T95" s="96" t="s">
        <v>2643</v>
      </c>
      <c r="U95" s="72" t="s">
        <v>2643</v>
      </c>
      <c r="V95" s="72" t="s">
        <v>2643</v>
      </c>
      <c r="W95" s="44" t="str">
        <f t="shared" si="27"/>
        <v>"LCM"</v>
      </c>
      <c r="X95" s="25" t="str">
        <f t="shared" si="28"/>
        <v>LCM</v>
      </c>
      <c r="Y95" s="1">
        <f t="shared" si="29"/>
        <v>90</v>
      </c>
      <c r="Z95" t="str">
        <f t="shared" si="30"/>
        <v>ITM_LCM</v>
      </c>
      <c r="AC95" s="116" t="str">
        <f t="shared" si="16"/>
        <v>LCM</v>
      </c>
      <c r="AD95" t="b">
        <f t="shared" si="14"/>
        <v>1</v>
      </c>
    </row>
    <row r="96" spans="1:30">
      <c r="A96" s="57">
        <f t="shared" si="24"/>
        <v>96</v>
      </c>
      <c r="B96" s="56">
        <f t="shared" si="25"/>
        <v>91</v>
      </c>
      <c r="C96" s="60" t="s">
        <v>4611</v>
      </c>
      <c r="D96" s="60" t="s">
        <v>2693</v>
      </c>
      <c r="E96" s="66" t="s">
        <v>1320</v>
      </c>
      <c r="F96" s="66" t="s">
        <v>1320</v>
      </c>
      <c r="G96" s="65">
        <v>0</v>
      </c>
      <c r="H96" s="65">
        <v>99</v>
      </c>
      <c r="I96" s="66" t="s">
        <v>3</v>
      </c>
      <c r="J96" s="66" t="s">
        <v>1659</v>
      </c>
      <c r="K96" s="67" t="s">
        <v>5197</v>
      </c>
      <c r="L96" s="68"/>
      <c r="M96" s="64" t="s">
        <v>1787</v>
      </c>
      <c r="N96" s="13"/>
      <c r="O96"/>
      <c r="P96" t="str">
        <f t="shared" si="15"/>
        <v/>
      </c>
      <c r="Q96"/>
      <c r="R96"/>
      <c r="S96" s="43">
        <f t="shared" si="26"/>
        <v>44</v>
      </c>
      <c r="T96" s="96" t="s">
        <v>3149</v>
      </c>
      <c r="U96" s="72" t="s">
        <v>2643</v>
      </c>
      <c r="V96" s="72" t="s">
        <v>2643</v>
      </c>
      <c r="W96" s="44" t="str">
        <f t="shared" si="27"/>
        <v>"DEC"</v>
      </c>
      <c r="X96" s="25" t="str">
        <f t="shared" si="28"/>
        <v>DEC</v>
      </c>
      <c r="Y96" s="1">
        <f t="shared" si="29"/>
        <v>91</v>
      </c>
      <c r="Z96" t="str">
        <f t="shared" si="30"/>
        <v>ITM_DEC</v>
      </c>
      <c r="AC96" s="116" t="str">
        <f t="shared" si="16"/>
        <v>DEC</v>
      </c>
      <c r="AD96" t="b">
        <f t="shared" ref="AD96:AD159" si="31">X96=AC96</f>
        <v>1</v>
      </c>
    </row>
    <row r="97" spans="1:30">
      <c r="A97" s="57">
        <f t="shared" si="24"/>
        <v>97</v>
      </c>
      <c r="B97" s="56">
        <f t="shared" si="25"/>
        <v>92</v>
      </c>
      <c r="C97" s="60" t="s">
        <v>4612</v>
      </c>
      <c r="D97" s="60" t="s">
        <v>2693</v>
      </c>
      <c r="E97" s="66" t="s">
        <v>5199</v>
      </c>
      <c r="F97" s="66" t="s">
        <v>5199</v>
      </c>
      <c r="G97" s="65">
        <v>0</v>
      </c>
      <c r="H97" s="65">
        <v>99</v>
      </c>
      <c r="I97" s="66" t="s">
        <v>3</v>
      </c>
      <c r="J97" s="66" t="s">
        <v>1659</v>
      </c>
      <c r="K97" s="67" t="s">
        <v>5197</v>
      </c>
      <c r="L97" s="68"/>
      <c r="M97" s="64" t="s">
        <v>1912</v>
      </c>
      <c r="N97" s="13"/>
      <c r="O97"/>
      <c r="P97" t="str">
        <f t="shared" si="15"/>
        <v/>
      </c>
      <c r="Q97"/>
      <c r="R97"/>
      <c r="S97" s="43">
        <f t="shared" si="26"/>
        <v>45</v>
      </c>
      <c r="T97" s="96" t="s">
        <v>3149</v>
      </c>
      <c r="U97" s="72" t="s">
        <v>2643</v>
      </c>
      <c r="V97" s="72" t="s">
        <v>2643</v>
      </c>
      <c r="W97" s="44" t="str">
        <f t="shared" si="27"/>
        <v>"INC"</v>
      </c>
      <c r="X97" s="25" t="str">
        <f t="shared" si="28"/>
        <v>INC</v>
      </c>
      <c r="Y97" s="1">
        <f t="shared" si="29"/>
        <v>92</v>
      </c>
      <c r="Z97" t="str">
        <f t="shared" si="30"/>
        <v>ITM_INC</v>
      </c>
      <c r="AC97" s="116" t="str">
        <f t="shared" si="16"/>
        <v>INC</v>
      </c>
      <c r="AD97" t="b">
        <f t="shared" si="31"/>
        <v>1</v>
      </c>
    </row>
    <row r="98" spans="1:30">
      <c r="A98" s="57">
        <f t="shared" si="24"/>
        <v>98</v>
      </c>
      <c r="B98" s="56">
        <f t="shared" si="25"/>
        <v>93</v>
      </c>
      <c r="C98" s="60" t="s">
        <v>4613</v>
      </c>
      <c r="D98" s="60" t="s">
        <v>7</v>
      </c>
      <c r="E98" s="66" t="s">
        <v>160</v>
      </c>
      <c r="F98" s="66" t="s">
        <v>160</v>
      </c>
      <c r="G98" s="65">
        <v>0</v>
      </c>
      <c r="H98" s="65">
        <v>0</v>
      </c>
      <c r="I98" s="66" t="s">
        <v>3</v>
      </c>
      <c r="J98" s="66" t="s">
        <v>1659</v>
      </c>
      <c r="K98" s="67" t="s">
        <v>5197</v>
      </c>
      <c r="L98" s="68"/>
      <c r="M98" s="64" t="s">
        <v>1919</v>
      </c>
      <c r="N98" s="13"/>
      <c r="O98"/>
      <c r="P98" t="str">
        <f t="shared" si="15"/>
        <v/>
      </c>
      <c r="Q98"/>
      <c r="R98"/>
      <c r="S98" s="43">
        <f t="shared" si="26"/>
        <v>46</v>
      </c>
      <c r="T98" s="96" t="s">
        <v>3149</v>
      </c>
      <c r="U98" s="72" t="s">
        <v>2643</v>
      </c>
      <c r="V98" s="72" t="s">
        <v>2643</v>
      </c>
      <c r="W98" s="44" t="str">
        <f t="shared" si="27"/>
        <v>"IP"</v>
      </c>
      <c r="X98" s="25" t="str">
        <f t="shared" si="28"/>
        <v>IP</v>
      </c>
      <c r="Y98" s="1">
        <f t="shared" si="29"/>
        <v>93</v>
      </c>
      <c r="Z98" t="str">
        <f t="shared" si="30"/>
        <v>ITM_IP</v>
      </c>
      <c r="AC98" s="116" t="str">
        <f t="shared" si="16"/>
        <v>IP</v>
      </c>
      <c r="AD98" t="b">
        <f t="shared" si="31"/>
        <v>1</v>
      </c>
    </row>
    <row r="99" spans="1:30">
      <c r="A99" s="57">
        <f t="shared" si="24"/>
        <v>99</v>
      </c>
      <c r="B99" s="56">
        <f t="shared" si="25"/>
        <v>94</v>
      </c>
      <c r="C99" s="60" t="s">
        <v>4614</v>
      </c>
      <c r="D99" s="60" t="s">
        <v>7</v>
      </c>
      <c r="E99" s="66" t="s">
        <v>114</v>
      </c>
      <c r="F99" s="66" t="s">
        <v>114</v>
      </c>
      <c r="G99" s="65">
        <v>0</v>
      </c>
      <c r="H99" s="65">
        <v>0</v>
      </c>
      <c r="I99" s="66" t="s">
        <v>3</v>
      </c>
      <c r="J99" s="66" t="s">
        <v>1659</v>
      </c>
      <c r="K99" s="67" t="s">
        <v>5197</v>
      </c>
      <c r="L99" s="68"/>
      <c r="M99" s="64" t="s">
        <v>1852</v>
      </c>
      <c r="N99" s="13"/>
      <c r="O99"/>
      <c r="P99" t="str">
        <f t="shared" si="15"/>
        <v/>
      </c>
      <c r="Q99"/>
      <c r="R99"/>
      <c r="S99" s="43">
        <f t="shared" si="26"/>
        <v>47</v>
      </c>
      <c r="T99" s="96" t="s">
        <v>2643</v>
      </c>
      <c r="U99" s="72" t="s">
        <v>2643</v>
      </c>
      <c r="V99" s="72" t="s">
        <v>2643</v>
      </c>
      <c r="W99" s="44" t="str">
        <f t="shared" si="27"/>
        <v>"FP"</v>
      </c>
      <c r="X99" s="25" t="str">
        <f t="shared" si="28"/>
        <v>FP</v>
      </c>
      <c r="Y99" s="1">
        <f t="shared" si="29"/>
        <v>94</v>
      </c>
      <c r="Z99" t="str">
        <f t="shared" si="30"/>
        <v>ITM_FP</v>
      </c>
      <c r="AC99" s="116" t="str">
        <f t="shared" si="16"/>
        <v>FP</v>
      </c>
      <c r="AD99" t="b">
        <f t="shared" si="31"/>
        <v>1</v>
      </c>
    </row>
    <row r="100" spans="1:30">
      <c r="A100" s="57">
        <f t="shared" si="24"/>
        <v>100</v>
      </c>
      <c r="B100" s="56">
        <f t="shared" si="25"/>
        <v>95</v>
      </c>
      <c r="C100" s="60" t="s">
        <v>4615</v>
      </c>
      <c r="D100" s="60" t="s">
        <v>1215</v>
      </c>
      <c r="E100" s="66" t="s">
        <v>1591</v>
      </c>
      <c r="F100" s="66" t="s">
        <v>1591</v>
      </c>
      <c r="G100" s="70">
        <v>0</v>
      </c>
      <c r="H100" s="70">
        <v>0</v>
      </c>
      <c r="I100" s="66" t="s">
        <v>3</v>
      </c>
      <c r="J100" s="66" t="s">
        <v>1659</v>
      </c>
      <c r="K100" s="67" t="s">
        <v>5197</v>
      </c>
      <c r="L100" s="68"/>
      <c r="M100" s="64" t="s">
        <v>1215</v>
      </c>
      <c r="N100" s="13"/>
      <c r="O100"/>
      <c r="P100" t="str">
        <f t="shared" si="15"/>
        <v/>
      </c>
      <c r="Q100"/>
      <c r="R100"/>
      <c r="S100" s="43">
        <f t="shared" si="26"/>
        <v>48</v>
      </c>
      <c r="T100" s="96" t="s">
        <v>3149</v>
      </c>
      <c r="U100" s="72" t="s">
        <v>2643</v>
      </c>
      <c r="V100" s="72" t="s">
        <v>2643</v>
      </c>
      <c r="W100" s="44" t="str">
        <f t="shared" si="27"/>
        <v>"+"</v>
      </c>
      <c r="X100" s="25" t="str">
        <f t="shared" si="28"/>
        <v>+</v>
      </c>
      <c r="Y100" s="1">
        <f t="shared" si="29"/>
        <v>95</v>
      </c>
      <c r="Z100" t="str">
        <f t="shared" si="30"/>
        <v>ITM_ADD</v>
      </c>
      <c r="AC100" s="116" t="str">
        <f t="shared" si="16"/>
        <v>+</v>
      </c>
      <c r="AD100" t="b">
        <f t="shared" si="31"/>
        <v>1</v>
      </c>
    </row>
    <row r="101" spans="1:30">
      <c r="A101" s="57">
        <f t="shared" si="24"/>
        <v>101</v>
      </c>
      <c r="B101" s="56">
        <f t="shared" si="25"/>
        <v>96</v>
      </c>
      <c r="C101" s="60" t="s">
        <v>4616</v>
      </c>
      <c r="D101" s="60" t="s">
        <v>474</v>
      </c>
      <c r="E101" s="66" t="s">
        <v>1593</v>
      </c>
      <c r="F101" s="66" t="s">
        <v>1593</v>
      </c>
      <c r="G101" s="70">
        <v>0</v>
      </c>
      <c r="H101" s="70">
        <v>0</v>
      </c>
      <c r="I101" s="66" t="s">
        <v>3</v>
      </c>
      <c r="J101" s="66" t="s">
        <v>1659</v>
      </c>
      <c r="K101" s="67" t="s">
        <v>5197</v>
      </c>
      <c r="L101" s="68"/>
      <c r="M101" s="64" t="s">
        <v>474</v>
      </c>
      <c r="N101" s="13"/>
      <c r="O101"/>
      <c r="P101" t="str">
        <f t="shared" si="15"/>
        <v/>
      </c>
      <c r="Q101"/>
      <c r="R101"/>
      <c r="S101" s="43">
        <f t="shared" si="26"/>
        <v>49</v>
      </c>
      <c r="T101" s="96" t="s">
        <v>3149</v>
      </c>
      <c r="U101" s="72" t="s">
        <v>2643</v>
      </c>
      <c r="V101" s="72" t="s">
        <v>2643</v>
      </c>
      <c r="W101" s="44" t="str">
        <f t="shared" si="27"/>
        <v>"-"</v>
      </c>
      <c r="X101" s="25" t="str">
        <f t="shared" si="28"/>
        <v>-</v>
      </c>
      <c r="Y101" s="1">
        <f t="shared" si="29"/>
        <v>96</v>
      </c>
      <c r="Z101" t="str">
        <f t="shared" si="30"/>
        <v>ITM_SUB</v>
      </c>
      <c r="AC101" s="116" t="str">
        <f t="shared" si="16"/>
        <v>-</v>
      </c>
      <c r="AD101" t="b">
        <f t="shared" si="31"/>
        <v>1</v>
      </c>
    </row>
    <row r="102" spans="1:30">
      <c r="A102" s="57">
        <f t="shared" si="24"/>
        <v>102</v>
      </c>
      <c r="B102" s="56">
        <f t="shared" si="25"/>
        <v>97</v>
      </c>
      <c r="C102" s="60" t="s">
        <v>4617</v>
      </c>
      <c r="D102" s="71" t="s">
        <v>3448</v>
      </c>
      <c r="E102" s="66" t="s">
        <v>1592</v>
      </c>
      <c r="F102" s="66" t="s">
        <v>1592</v>
      </c>
      <c r="G102" s="70">
        <v>0</v>
      </c>
      <c r="H102" s="70">
        <v>0</v>
      </c>
      <c r="I102" s="66" t="s">
        <v>3</v>
      </c>
      <c r="J102" s="66" t="s">
        <v>1659</v>
      </c>
      <c r="K102" s="67" t="s">
        <v>5197</v>
      </c>
      <c r="L102" s="60" t="s">
        <v>473</v>
      </c>
      <c r="M102" s="64" t="s">
        <v>472</v>
      </c>
      <c r="N102" s="13"/>
      <c r="O102"/>
      <c r="P102" t="str">
        <f t="shared" si="15"/>
        <v/>
      </c>
      <c r="Q102"/>
      <c r="R102"/>
      <c r="S102" s="43">
        <f t="shared" si="26"/>
        <v>50</v>
      </c>
      <c r="T102" s="96" t="s">
        <v>3149</v>
      </c>
      <c r="U102" s="72" t="s">
        <v>2643</v>
      </c>
      <c r="V102" s="72" t="s">
        <v>2643</v>
      </c>
      <c r="W102" s="44" t="str">
        <f t="shared" si="27"/>
        <v>"CHS"</v>
      </c>
      <c r="X102" s="25" t="str">
        <f t="shared" si="28"/>
        <v>CHS</v>
      </c>
      <c r="Y102" s="1">
        <f t="shared" si="29"/>
        <v>97</v>
      </c>
      <c r="Z102" t="str">
        <f t="shared" si="30"/>
        <v>ITM_CHS</v>
      </c>
      <c r="AC102" s="116" t="str">
        <f t="shared" si="16"/>
        <v>CHS</v>
      </c>
      <c r="AD102" t="b">
        <f t="shared" si="31"/>
        <v>1</v>
      </c>
    </row>
    <row r="103" spans="1:30">
      <c r="A103" s="57">
        <f t="shared" si="24"/>
        <v>103</v>
      </c>
      <c r="B103" s="56">
        <f t="shared" si="25"/>
        <v>98</v>
      </c>
      <c r="C103" s="60" t="s">
        <v>4618</v>
      </c>
      <c r="D103" s="60" t="s">
        <v>476</v>
      </c>
      <c r="E103" s="66" t="s">
        <v>477</v>
      </c>
      <c r="F103" s="66" t="s">
        <v>477</v>
      </c>
      <c r="G103" s="75">
        <v>0</v>
      </c>
      <c r="H103" s="75">
        <v>0</v>
      </c>
      <c r="I103" s="66" t="s">
        <v>3</v>
      </c>
      <c r="J103" s="66" t="s">
        <v>1659</v>
      </c>
      <c r="K103" s="67" t="s">
        <v>5197</v>
      </c>
      <c r="L103" s="68"/>
      <c r="M103" s="64" t="s">
        <v>476</v>
      </c>
      <c r="N103" s="13"/>
      <c r="O103"/>
      <c r="P103" t="str">
        <f t="shared" si="15"/>
        <v/>
      </c>
      <c r="Q103"/>
      <c r="R103"/>
      <c r="S103" s="43">
        <f t="shared" si="26"/>
        <v>51</v>
      </c>
      <c r="T103" s="96" t="s">
        <v>3149</v>
      </c>
      <c r="U103" s="72" t="s">
        <v>2643</v>
      </c>
      <c r="V103" s="72" t="s">
        <v>3091</v>
      </c>
      <c r="W103" s="44" t="str">
        <f t="shared" si="27"/>
        <v>STD_CROSS</v>
      </c>
      <c r="X103" s="25" t="str">
        <f t="shared" si="28"/>
        <v>*</v>
      </c>
      <c r="Y103" s="1">
        <f t="shared" si="29"/>
        <v>98</v>
      </c>
      <c r="Z103" t="str">
        <f t="shared" si="30"/>
        <v>ITM_MULT</v>
      </c>
      <c r="AC103" s="116" t="str">
        <f>IF(LEN(X103)=0,"",SUBSTITUTE(SUBSTITUTE(SUBSTITUTE(SUBSTITUTE(SUBSTITUTE(SUBSTITUTE(SUBSTITUTE(SUBSTITUTE(SUBSTITUTE(SUBSTITUTE(SUBSTITUTE(SUBSTITUTE(SUBSTITUTE(SUBSTITUTE(SUBSTITUTE(SUBSTITUTE(SUBSTITUTE( (SUBSTITUTE( SUBSTITUTE( SUBSTITUTE( SUBSTITUTE(W103,"STD_SIGMA","SUM"),"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*</v>
      </c>
      <c r="AD103" t="b">
        <f t="shared" si="31"/>
        <v>1</v>
      </c>
    </row>
    <row r="104" spans="1:30">
      <c r="A104" s="57">
        <f t="shared" si="24"/>
        <v>104</v>
      </c>
      <c r="B104" s="56">
        <f t="shared" si="25"/>
        <v>99</v>
      </c>
      <c r="C104" s="60" t="s">
        <v>4619</v>
      </c>
      <c r="D104" s="71" t="s">
        <v>3449</v>
      </c>
      <c r="E104" s="66" t="s">
        <v>934</v>
      </c>
      <c r="F104" s="66" t="s">
        <v>934</v>
      </c>
      <c r="G104" s="70">
        <v>0</v>
      </c>
      <c r="H104" s="70">
        <v>0</v>
      </c>
      <c r="I104" s="66" t="s">
        <v>3</v>
      </c>
      <c r="J104" s="66" t="s">
        <v>1659</v>
      </c>
      <c r="K104" s="67" t="s">
        <v>5197</v>
      </c>
      <c r="L104" s="68"/>
      <c r="M104" s="64" t="s">
        <v>478</v>
      </c>
      <c r="N104" s="13"/>
      <c r="O104"/>
      <c r="P104" t="str">
        <f t="shared" si="15"/>
        <v/>
      </c>
      <c r="Q104"/>
      <c r="R104"/>
      <c r="S104" s="43">
        <f t="shared" si="26"/>
        <v>52</v>
      </c>
      <c r="T104" s="96" t="s">
        <v>3149</v>
      </c>
      <c r="U104" s="72" t="s">
        <v>2643</v>
      </c>
      <c r="V104" s="72" t="s">
        <v>2643</v>
      </c>
      <c r="W104" s="44" t="str">
        <f t="shared" si="27"/>
        <v>STD_DIVIDE</v>
      </c>
      <c r="X104" s="25" t="str">
        <f t="shared" si="28"/>
        <v>/</v>
      </c>
      <c r="Y104" s="1">
        <f t="shared" si="29"/>
        <v>99</v>
      </c>
      <c r="Z104" t="str">
        <f t="shared" si="30"/>
        <v>ITM_DIV</v>
      </c>
      <c r="AC104" s="116" t="str">
        <f t="shared" ref="AC104:AC167" si="32">IF(LEN(X104)=0,"",SUBSTITUTE(SUBSTITUTE(SUBSTITUTE(SUBSTITUTE(SUBSTITUTE(SUBSTITUTE(SUBSTITUTE(SUBSTITUTE(SUBSTITUTE(SUBSTITUTE(SUBSTITUTE(SUBSTITUTE(SUBSTITUTE(SUBSTITUTE(SUBSTITUTE(SUBSTITUTE(SUBSTITUTE( (SUBSTITUTE( SUBSTITUTE( SUBSTITUTE( SUBSTITUTE(W104,"STD_SIGMA","SUM"),"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/</v>
      </c>
      <c r="AD104" t="b">
        <f t="shared" si="31"/>
        <v>1</v>
      </c>
    </row>
    <row r="105" spans="1:30">
      <c r="A105" s="57">
        <f t="shared" si="24"/>
        <v>105</v>
      </c>
      <c r="B105" s="56">
        <f t="shared" si="25"/>
        <v>100</v>
      </c>
      <c r="C105" s="60" t="s">
        <v>4620</v>
      </c>
      <c r="D105" s="60" t="s">
        <v>7</v>
      </c>
      <c r="E105" s="66" t="s">
        <v>151</v>
      </c>
      <c r="F105" s="66" t="s">
        <v>151</v>
      </c>
      <c r="G105" s="65">
        <v>0</v>
      </c>
      <c r="H105" s="65">
        <v>0</v>
      </c>
      <c r="I105" s="66" t="s">
        <v>3</v>
      </c>
      <c r="J105" s="66" t="s">
        <v>1659</v>
      </c>
      <c r="K105" s="67" t="s">
        <v>5197</v>
      </c>
      <c r="L105" s="68"/>
      <c r="M105" s="64" t="s">
        <v>1909</v>
      </c>
      <c r="N105" s="13"/>
      <c r="O105"/>
      <c r="P105" t="str">
        <f t="shared" si="15"/>
        <v/>
      </c>
      <c r="Q105"/>
      <c r="R105"/>
      <c r="S105" s="43">
        <f t="shared" si="26"/>
        <v>53</v>
      </c>
      <c r="T105" s="96" t="s">
        <v>3149</v>
      </c>
      <c r="U105" s="72" t="s">
        <v>2643</v>
      </c>
      <c r="V105" s="72" t="s">
        <v>2643</v>
      </c>
      <c r="W105" s="44" t="str">
        <f t="shared" si="27"/>
        <v>"IDIV"</v>
      </c>
      <c r="X105" s="25" t="str">
        <f t="shared" si="28"/>
        <v>IDIV</v>
      </c>
      <c r="Y105" s="1">
        <f t="shared" si="29"/>
        <v>100</v>
      </c>
      <c r="Z105" t="str">
        <f t="shared" si="30"/>
        <v>ITM_IDIV</v>
      </c>
      <c r="AC105" s="116" t="str">
        <f t="shared" si="32"/>
        <v>IDIV</v>
      </c>
      <c r="AD105" t="b">
        <f t="shared" si="31"/>
        <v>1</v>
      </c>
    </row>
    <row r="106" spans="1:30">
      <c r="A106" s="57">
        <f t="shared" si="24"/>
        <v>106</v>
      </c>
      <c r="B106" s="56">
        <f t="shared" si="25"/>
        <v>101</v>
      </c>
      <c r="C106" s="60" t="s">
        <v>4809</v>
      </c>
      <c r="D106" s="60" t="s">
        <v>3447</v>
      </c>
      <c r="E106" s="66" t="s">
        <v>407</v>
      </c>
      <c r="F106" s="66" t="s">
        <v>407</v>
      </c>
      <c r="G106" s="72">
        <v>0</v>
      </c>
      <c r="H106" s="72">
        <v>0</v>
      </c>
      <c r="I106" s="66" t="s">
        <v>3</v>
      </c>
      <c r="J106" s="66" t="s">
        <v>1660</v>
      </c>
      <c r="K106" s="67" t="s">
        <v>5197</v>
      </c>
      <c r="L106" s="68" t="s">
        <v>2809</v>
      </c>
      <c r="M106" s="64" t="s">
        <v>2278</v>
      </c>
      <c r="N106" s="13"/>
      <c r="O106"/>
      <c r="P106" t="str">
        <f t="shared" si="15"/>
        <v/>
      </c>
      <c r="Q106"/>
      <c r="R106"/>
      <c r="S106" s="43">
        <f t="shared" si="26"/>
        <v>53</v>
      </c>
      <c r="T106" s="96" t="s">
        <v>2643</v>
      </c>
      <c r="U106" s="72" t="s">
        <v>2643</v>
      </c>
      <c r="V106" s="72" t="s">
        <v>2643</v>
      </c>
      <c r="W106" s="44" t="str">
        <f t="shared" si="27"/>
        <v/>
      </c>
      <c r="X106" s="25" t="str">
        <f t="shared" si="28"/>
        <v/>
      </c>
      <c r="Y106" s="1">
        <f t="shared" si="29"/>
        <v>101</v>
      </c>
      <c r="Z106" t="str">
        <f t="shared" si="30"/>
        <v>ITM_VIEW</v>
      </c>
      <c r="AC106" s="116" t="str">
        <f t="shared" si="32"/>
        <v/>
      </c>
      <c r="AD106" t="b">
        <f t="shared" si="31"/>
        <v>1</v>
      </c>
    </row>
    <row r="107" spans="1:30">
      <c r="A107" s="57">
        <f t="shared" si="24"/>
        <v>107</v>
      </c>
      <c r="B107" s="56">
        <f t="shared" si="25"/>
        <v>102</v>
      </c>
      <c r="C107" s="60" t="s">
        <v>4622</v>
      </c>
      <c r="D107" s="60" t="s">
        <v>7</v>
      </c>
      <c r="E107" s="66" t="s">
        <v>1423</v>
      </c>
      <c r="F107" s="66" t="s">
        <v>1423</v>
      </c>
      <c r="G107" s="65">
        <v>0</v>
      </c>
      <c r="H107" s="65">
        <v>0</v>
      </c>
      <c r="I107" s="66" t="s">
        <v>3</v>
      </c>
      <c r="J107" s="66" t="s">
        <v>1659</v>
      </c>
      <c r="K107" s="67" t="s">
        <v>5197</v>
      </c>
      <c r="L107" s="68"/>
      <c r="M107" s="64" t="s">
        <v>2021</v>
      </c>
      <c r="N107" s="13"/>
      <c r="O107"/>
      <c r="P107" t="str">
        <f t="shared" si="15"/>
        <v/>
      </c>
      <c r="Q107"/>
      <c r="R107"/>
      <c r="S107" s="43">
        <f t="shared" si="26"/>
        <v>54</v>
      </c>
      <c r="T107" s="96" t="s">
        <v>3149</v>
      </c>
      <c r="U107" s="72" t="s">
        <v>2643</v>
      </c>
      <c r="V107" s="72" t="s">
        <v>2643</v>
      </c>
      <c r="W107" s="44" t="str">
        <f t="shared" si="27"/>
        <v>"MOD"</v>
      </c>
      <c r="X107" s="25" t="str">
        <f t="shared" si="28"/>
        <v>MOD</v>
      </c>
      <c r="Y107" s="1">
        <f t="shared" si="29"/>
        <v>102</v>
      </c>
      <c r="Z107" t="str">
        <f t="shared" si="30"/>
        <v>ITM_MOD</v>
      </c>
      <c r="AC107" s="116" t="str">
        <f t="shared" si="32"/>
        <v>MOD</v>
      </c>
      <c r="AD107" t="b">
        <f t="shared" si="31"/>
        <v>1</v>
      </c>
    </row>
    <row r="108" spans="1:30">
      <c r="A108" s="57">
        <f t="shared" si="24"/>
        <v>108</v>
      </c>
      <c r="B108" s="56">
        <f t="shared" si="25"/>
        <v>103</v>
      </c>
      <c r="C108" s="60" t="s">
        <v>4623</v>
      </c>
      <c r="D108" s="60" t="s">
        <v>7</v>
      </c>
      <c r="E108" s="66" t="s">
        <v>1420</v>
      </c>
      <c r="F108" s="66" t="s">
        <v>1420</v>
      </c>
      <c r="G108" s="65">
        <v>0</v>
      </c>
      <c r="H108" s="65">
        <v>0</v>
      </c>
      <c r="I108" s="66" t="s">
        <v>3</v>
      </c>
      <c r="J108" s="66" t="s">
        <v>1659</v>
      </c>
      <c r="K108" s="67" t="s">
        <v>5197</v>
      </c>
      <c r="L108" s="68"/>
      <c r="M108" s="64" t="s">
        <v>2010</v>
      </c>
      <c r="N108" s="13"/>
      <c r="O108"/>
      <c r="P108" t="str">
        <f t="shared" si="15"/>
        <v/>
      </c>
      <c r="Q108"/>
      <c r="R108"/>
      <c r="S108" s="43">
        <f t="shared" si="26"/>
        <v>55</v>
      </c>
      <c r="T108" s="96" t="s">
        <v>2643</v>
      </c>
      <c r="U108" s="72" t="s">
        <v>2643</v>
      </c>
      <c r="V108" s="72" t="s">
        <v>2643</v>
      </c>
      <c r="W108" s="44" t="str">
        <f t="shared" si="27"/>
        <v>"MAX"</v>
      </c>
      <c r="X108" s="25" t="str">
        <f t="shared" si="28"/>
        <v>MAX</v>
      </c>
      <c r="Y108" s="1">
        <f t="shared" si="29"/>
        <v>103</v>
      </c>
      <c r="Z108" t="str">
        <f t="shared" si="30"/>
        <v>ITM_MAX</v>
      </c>
      <c r="AC108" s="116" t="str">
        <f t="shared" si="32"/>
        <v>MAX</v>
      </c>
      <c r="AD108" t="b">
        <f t="shared" si="31"/>
        <v>1</v>
      </c>
    </row>
    <row r="109" spans="1:30">
      <c r="A109" s="57">
        <f t="shared" si="24"/>
        <v>109</v>
      </c>
      <c r="B109" s="56">
        <f t="shared" si="25"/>
        <v>104</v>
      </c>
      <c r="C109" s="60" t="s">
        <v>4624</v>
      </c>
      <c r="D109" s="60" t="s">
        <v>7</v>
      </c>
      <c r="E109" s="66" t="s">
        <v>1422</v>
      </c>
      <c r="F109" s="66" t="s">
        <v>1422</v>
      </c>
      <c r="G109" s="65">
        <v>0</v>
      </c>
      <c r="H109" s="65">
        <v>0</v>
      </c>
      <c r="I109" s="66" t="s">
        <v>3</v>
      </c>
      <c r="J109" s="66" t="s">
        <v>1659</v>
      </c>
      <c r="K109" s="67" t="s">
        <v>5197</v>
      </c>
      <c r="L109" s="68"/>
      <c r="M109" s="64" t="s">
        <v>2015</v>
      </c>
      <c r="N109" s="13"/>
      <c r="O109"/>
      <c r="P109" t="str">
        <f t="shared" si="15"/>
        <v/>
      </c>
      <c r="Q109"/>
      <c r="R109"/>
      <c r="S109" s="43">
        <f t="shared" si="26"/>
        <v>56</v>
      </c>
      <c r="T109" s="96" t="s">
        <v>2643</v>
      </c>
      <c r="U109" s="72" t="s">
        <v>2643</v>
      </c>
      <c r="V109" s="72" t="s">
        <v>2643</v>
      </c>
      <c r="W109" s="44" t="str">
        <f t="shared" si="27"/>
        <v>"MIN"</v>
      </c>
      <c r="X109" s="25" t="str">
        <f t="shared" si="28"/>
        <v>MIN</v>
      </c>
      <c r="Y109" s="1">
        <f t="shared" si="29"/>
        <v>104</v>
      </c>
      <c r="Z109" t="str">
        <f t="shared" si="30"/>
        <v>ITM_MIN</v>
      </c>
      <c r="AC109" s="116" t="str">
        <f t="shared" si="32"/>
        <v>MIN</v>
      </c>
      <c r="AD109" t="b">
        <f t="shared" si="31"/>
        <v>1</v>
      </c>
    </row>
    <row r="110" spans="1:30">
      <c r="A110" s="57">
        <f t="shared" si="24"/>
        <v>110</v>
      </c>
      <c r="B110" s="56">
        <f t="shared" si="25"/>
        <v>105</v>
      </c>
      <c r="C110" s="60" t="s">
        <v>4625</v>
      </c>
      <c r="D110" s="60" t="s">
        <v>7</v>
      </c>
      <c r="E110" s="66" t="s">
        <v>1607</v>
      </c>
      <c r="F110" s="66" t="s">
        <v>1607</v>
      </c>
      <c r="G110" s="65">
        <v>0</v>
      </c>
      <c r="H110" s="65">
        <v>0</v>
      </c>
      <c r="I110" s="66" t="s">
        <v>3</v>
      </c>
      <c r="J110" s="66" t="s">
        <v>1659</v>
      </c>
      <c r="K110" s="67" t="s">
        <v>5197</v>
      </c>
      <c r="L110" s="68"/>
      <c r="M110" s="64" t="s">
        <v>2426</v>
      </c>
      <c r="N110" s="13"/>
      <c r="O110"/>
      <c r="P110" t="str">
        <f t="shared" si="15"/>
        <v/>
      </c>
      <c r="Q110"/>
      <c r="R110"/>
      <c r="S110" s="43">
        <f t="shared" si="26"/>
        <v>57</v>
      </c>
      <c r="T110" s="96" t="s">
        <v>3149</v>
      </c>
      <c r="U110" s="72" t="s">
        <v>2643</v>
      </c>
      <c r="V110" s="72" t="s">
        <v>3078</v>
      </c>
      <c r="W110" s="44" t="str">
        <f t="shared" si="27"/>
        <v>"|X|"</v>
      </c>
      <c r="X110" s="25" t="str">
        <f t="shared" si="28"/>
        <v>ABS</v>
      </c>
      <c r="Y110" s="1">
        <f t="shared" si="29"/>
        <v>105</v>
      </c>
      <c r="Z110" t="str">
        <f t="shared" si="30"/>
        <v>ITM_MAGNITUDE</v>
      </c>
      <c r="AC110" s="116" t="str">
        <f t="shared" si="32"/>
        <v>|X|</v>
      </c>
      <c r="AD110" t="b">
        <f t="shared" si="31"/>
        <v>0</v>
      </c>
    </row>
    <row r="111" spans="1:30">
      <c r="A111" s="57">
        <f t="shared" si="24"/>
        <v>111</v>
      </c>
      <c r="B111" s="56">
        <f t="shared" si="25"/>
        <v>106</v>
      </c>
      <c r="C111" s="60" t="s">
        <v>4626</v>
      </c>
      <c r="D111" s="60" t="s">
        <v>7</v>
      </c>
      <c r="E111" s="66" t="s">
        <v>266</v>
      </c>
      <c r="F111" s="66" t="s">
        <v>266</v>
      </c>
      <c r="G111" s="65">
        <v>0</v>
      </c>
      <c r="H111" s="65">
        <v>0</v>
      </c>
      <c r="I111" s="66" t="s">
        <v>3</v>
      </c>
      <c r="J111" s="66" t="s">
        <v>1659</v>
      </c>
      <c r="K111" s="67" t="s">
        <v>5197</v>
      </c>
      <c r="L111" s="68"/>
      <c r="M111" s="64" t="s">
        <v>2072</v>
      </c>
      <c r="N111" s="13"/>
      <c r="O111"/>
      <c r="P111" t="str">
        <f t="shared" si="15"/>
        <v/>
      </c>
      <c r="Q111"/>
      <c r="R111"/>
      <c r="S111" s="43">
        <f t="shared" si="26"/>
        <v>58</v>
      </c>
      <c r="T111" s="96" t="s">
        <v>3179</v>
      </c>
      <c r="U111" s="72" t="s">
        <v>2643</v>
      </c>
      <c r="V111" s="72" t="s">
        <v>2643</v>
      </c>
      <c r="W111" s="44" t="str">
        <f t="shared" si="27"/>
        <v>"NEIGHB"</v>
      </c>
      <c r="X111" s="25" t="str">
        <f t="shared" si="28"/>
        <v>NEIGHB</v>
      </c>
      <c r="Y111" s="1">
        <f t="shared" si="29"/>
        <v>106</v>
      </c>
      <c r="Z111" t="str">
        <f t="shared" si="30"/>
        <v>ITM_NEIGHB</v>
      </c>
      <c r="AC111" s="116" t="str">
        <f t="shared" si="32"/>
        <v>NEIGHB</v>
      </c>
      <c r="AD111" t="b">
        <f t="shared" si="31"/>
        <v>1</v>
      </c>
    </row>
    <row r="112" spans="1:30">
      <c r="A112" s="57">
        <f t="shared" si="24"/>
        <v>112</v>
      </c>
      <c r="B112" s="56">
        <f t="shared" si="25"/>
        <v>107</v>
      </c>
      <c r="C112" s="60" t="s">
        <v>4627</v>
      </c>
      <c r="D112" s="60" t="s">
        <v>7</v>
      </c>
      <c r="E112" s="66" t="s">
        <v>1449</v>
      </c>
      <c r="F112" s="66" t="s">
        <v>1449</v>
      </c>
      <c r="G112" s="65">
        <v>0</v>
      </c>
      <c r="H112" s="65">
        <v>0</v>
      </c>
      <c r="I112" s="66" t="s">
        <v>3</v>
      </c>
      <c r="J112" s="66" t="s">
        <v>1659</v>
      </c>
      <c r="K112" s="67" t="s">
        <v>5197</v>
      </c>
      <c r="L112" s="68"/>
      <c r="M112" s="64" t="s">
        <v>2073</v>
      </c>
      <c r="N112" s="13"/>
      <c r="O112"/>
      <c r="P112" t="str">
        <f t="shared" si="15"/>
        <v/>
      </c>
      <c r="Q112"/>
      <c r="R112"/>
      <c r="S112" s="43">
        <f t="shared" si="26"/>
        <v>59</v>
      </c>
      <c r="T112" s="96" t="s">
        <v>3149</v>
      </c>
      <c r="U112" s="72" t="s">
        <v>2643</v>
      </c>
      <c r="V112" s="72" t="s">
        <v>2643</v>
      </c>
      <c r="W112" s="44" t="str">
        <f t="shared" si="27"/>
        <v>"NEXTP"</v>
      </c>
      <c r="X112" s="25" t="str">
        <f t="shared" si="28"/>
        <v>NEXTP</v>
      </c>
      <c r="Y112" s="1">
        <f t="shared" si="29"/>
        <v>107</v>
      </c>
      <c r="Z112" t="str">
        <f t="shared" si="30"/>
        <v>ITM_NEXTP</v>
      </c>
      <c r="AC112" s="116" t="str">
        <f t="shared" si="32"/>
        <v>NEXTP</v>
      </c>
      <c r="AD112" t="b">
        <f t="shared" si="31"/>
        <v>1</v>
      </c>
    </row>
    <row r="113" spans="1:30">
      <c r="A113" s="57">
        <f t="shared" si="24"/>
        <v>113</v>
      </c>
      <c r="B113" s="56">
        <f t="shared" si="25"/>
        <v>108</v>
      </c>
      <c r="C113" s="60" t="s">
        <v>4628</v>
      </c>
      <c r="D113" s="60" t="s">
        <v>7</v>
      </c>
      <c r="E113" s="66" t="s">
        <v>421</v>
      </c>
      <c r="F113" s="66" t="s">
        <v>421</v>
      </c>
      <c r="G113" s="65">
        <v>0</v>
      </c>
      <c r="H113" s="65">
        <v>0</v>
      </c>
      <c r="I113" s="66" t="s">
        <v>3</v>
      </c>
      <c r="J113" s="66" t="s">
        <v>1659</v>
      </c>
      <c r="K113" s="67" t="s">
        <v>5197</v>
      </c>
      <c r="L113" s="68"/>
      <c r="M113" s="64" t="s">
        <v>2306</v>
      </c>
      <c r="N113" s="13"/>
      <c r="O113"/>
      <c r="P113" t="str">
        <f t="shared" si="15"/>
        <v/>
      </c>
      <c r="Q113"/>
      <c r="R113"/>
      <c r="S113" s="43">
        <f t="shared" si="26"/>
        <v>60</v>
      </c>
      <c r="T113" s="96" t="s">
        <v>3149</v>
      </c>
      <c r="U113" s="72" t="s">
        <v>2643</v>
      </c>
      <c r="V113" s="72" t="s">
        <v>2643</v>
      </c>
      <c r="W113" s="44" t="str">
        <f t="shared" si="27"/>
        <v>"X!"</v>
      </c>
      <c r="X113" s="25" t="str">
        <f t="shared" si="28"/>
        <v>X!</v>
      </c>
      <c r="Y113" s="1">
        <f t="shared" si="29"/>
        <v>108</v>
      </c>
      <c r="Z113" t="str">
        <f t="shared" si="30"/>
        <v>ITM_XFACT</v>
      </c>
      <c r="AC113" s="116" t="str">
        <f t="shared" si="32"/>
        <v>X!</v>
      </c>
      <c r="AD113" t="b">
        <f t="shared" si="31"/>
        <v>1</v>
      </c>
    </row>
    <row r="114" spans="1:30">
      <c r="A114" s="57">
        <f t="shared" si="24"/>
        <v>114</v>
      </c>
      <c r="B114" s="56">
        <f t="shared" si="25"/>
        <v>109</v>
      </c>
      <c r="C114" s="60" t="s">
        <v>4629</v>
      </c>
      <c r="D114" s="60" t="s">
        <v>7</v>
      </c>
      <c r="E114" s="66" t="s">
        <v>459</v>
      </c>
      <c r="F114" s="66" t="s">
        <v>459</v>
      </c>
      <c r="G114" s="72">
        <v>0</v>
      </c>
      <c r="H114" s="72">
        <v>0</v>
      </c>
      <c r="I114" s="66" t="s">
        <v>1</v>
      </c>
      <c r="J114" s="66" t="s">
        <v>1659</v>
      </c>
      <c r="K114" s="67" t="s">
        <v>5197</v>
      </c>
      <c r="L114" s="68"/>
      <c r="M114" s="64" t="s">
        <v>4070</v>
      </c>
      <c r="N114" s="13"/>
      <c r="O114"/>
      <c r="P114" t="str">
        <f t="shared" si="15"/>
        <v/>
      </c>
      <c r="Q114"/>
      <c r="R114"/>
      <c r="S114" s="43">
        <f t="shared" si="26"/>
        <v>61</v>
      </c>
      <c r="T114" s="96" t="s">
        <v>3151</v>
      </c>
      <c r="U114" s="72" t="s">
        <v>3082</v>
      </c>
      <c r="V114" s="72" t="s">
        <v>2643</v>
      </c>
      <c r="W114" s="44" t="str">
        <f t="shared" si="27"/>
        <v>STD_PI</v>
      </c>
      <c r="X114" s="25" t="str">
        <f t="shared" si="28"/>
        <v>PI</v>
      </c>
      <c r="Y114" s="1">
        <f t="shared" si="29"/>
        <v>109</v>
      </c>
      <c r="Z114" t="str">
        <f t="shared" si="30"/>
        <v>ITM_CONSTpi</v>
      </c>
      <c r="AC114" s="116" t="str">
        <f t="shared" si="32"/>
        <v>PI</v>
      </c>
      <c r="AD114" t="b">
        <f t="shared" si="31"/>
        <v>1</v>
      </c>
    </row>
    <row r="115" spans="1:30">
      <c r="A115" s="57">
        <f t="shared" si="24"/>
        <v>115</v>
      </c>
      <c r="B115" s="56">
        <f t="shared" si="25"/>
        <v>110</v>
      </c>
      <c r="C115" s="60" t="s">
        <v>4630</v>
      </c>
      <c r="D115" s="60" t="s">
        <v>2819</v>
      </c>
      <c r="E115" s="66" t="s">
        <v>44</v>
      </c>
      <c r="F115" s="66" t="s">
        <v>44</v>
      </c>
      <c r="G115" s="65">
        <v>0</v>
      </c>
      <c r="H115" s="65">
        <v>99</v>
      </c>
      <c r="I115" s="66" t="s">
        <v>3</v>
      </c>
      <c r="J115" s="66" t="s">
        <v>1660</v>
      </c>
      <c r="K115" s="67" t="s">
        <v>5197</v>
      </c>
      <c r="L115" s="68"/>
      <c r="M115" s="64" t="s">
        <v>1747</v>
      </c>
      <c r="N115" s="13"/>
      <c r="O115"/>
      <c r="P115" t="str">
        <f t="shared" si="15"/>
        <v/>
      </c>
      <c r="Q115"/>
      <c r="R115"/>
      <c r="S115" s="43">
        <f t="shared" si="26"/>
        <v>61</v>
      </c>
      <c r="T115" s="96" t="s">
        <v>2643</v>
      </c>
      <c r="U115" s="72" t="s">
        <v>2643</v>
      </c>
      <c r="V115" s="72" t="s">
        <v>2643</v>
      </c>
      <c r="W115" s="44" t="str">
        <f t="shared" si="27"/>
        <v/>
      </c>
      <c r="X115" s="25" t="str">
        <f t="shared" si="28"/>
        <v/>
      </c>
      <c r="Y115" s="1">
        <f t="shared" si="29"/>
        <v>110</v>
      </c>
      <c r="Z115" t="str">
        <f t="shared" si="30"/>
        <v>ITM_CF</v>
      </c>
      <c r="AC115" s="116" t="str">
        <f t="shared" si="32"/>
        <v/>
      </c>
      <c r="AD115" t="b">
        <f t="shared" si="31"/>
        <v>1</v>
      </c>
    </row>
    <row r="116" spans="1:30">
      <c r="A116" s="57">
        <f t="shared" si="24"/>
        <v>116</v>
      </c>
      <c r="B116" s="56">
        <f t="shared" si="25"/>
        <v>111</v>
      </c>
      <c r="C116" s="60" t="s">
        <v>4631</v>
      </c>
      <c r="D116" s="60" t="s">
        <v>2819</v>
      </c>
      <c r="E116" s="66" t="s">
        <v>356</v>
      </c>
      <c r="F116" s="66" t="s">
        <v>356</v>
      </c>
      <c r="G116" s="65">
        <v>0</v>
      </c>
      <c r="H116" s="65">
        <v>99</v>
      </c>
      <c r="I116" s="66" t="s">
        <v>3</v>
      </c>
      <c r="J116" s="66" t="s">
        <v>1660</v>
      </c>
      <c r="K116" s="67" t="s">
        <v>5197</v>
      </c>
      <c r="L116" s="68"/>
      <c r="M116" s="64" t="s">
        <v>2208</v>
      </c>
      <c r="N116" s="13"/>
      <c r="O116"/>
      <c r="P116" t="str">
        <f t="shared" si="15"/>
        <v/>
      </c>
      <c r="Q116"/>
      <c r="R116"/>
      <c r="S116" s="43">
        <f t="shared" si="26"/>
        <v>61</v>
      </c>
      <c r="T116" s="96" t="s">
        <v>2643</v>
      </c>
      <c r="U116" s="72" t="s">
        <v>2643</v>
      </c>
      <c r="V116" s="72" t="s">
        <v>2643</v>
      </c>
      <c r="W116" s="44" t="str">
        <f t="shared" si="27"/>
        <v/>
      </c>
      <c r="X116" s="25" t="str">
        <f t="shared" si="28"/>
        <v/>
      </c>
      <c r="Y116" s="1">
        <f t="shared" si="29"/>
        <v>111</v>
      </c>
      <c r="Z116" t="str">
        <f t="shared" si="30"/>
        <v>ITM_SF</v>
      </c>
      <c r="AC116" s="116" t="str">
        <f t="shared" si="32"/>
        <v/>
      </c>
      <c r="AD116" t="b">
        <f t="shared" si="31"/>
        <v>1</v>
      </c>
    </row>
    <row r="117" spans="1:30">
      <c r="A117" s="57">
        <f t="shared" si="24"/>
        <v>117</v>
      </c>
      <c r="B117" s="56">
        <f t="shared" si="25"/>
        <v>112</v>
      </c>
      <c r="C117" s="60" t="s">
        <v>4632</v>
      </c>
      <c r="D117" s="60" t="s">
        <v>2819</v>
      </c>
      <c r="E117" s="66" t="s">
        <v>109</v>
      </c>
      <c r="F117" s="66" t="s">
        <v>109</v>
      </c>
      <c r="G117" s="65">
        <v>0</v>
      </c>
      <c r="H117" s="65">
        <v>99</v>
      </c>
      <c r="I117" s="66" t="s">
        <v>3</v>
      </c>
      <c r="J117" s="66" t="s">
        <v>1659</v>
      </c>
      <c r="K117" s="67" t="s">
        <v>5197</v>
      </c>
      <c r="L117" s="68"/>
      <c r="M117" s="64" t="s">
        <v>1843</v>
      </c>
      <c r="N117" s="13"/>
      <c r="O117"/>
      <c r="P117" t="str">
        <f t="shared" si="15"/>
        <v/>
      </c>
      <c r="Q117"/>
      <c r="R117"/>
      <c r="S117" s="43">
        <f t="shared" si="26"/>
        <v>62</v>
      </c>
      <c r="T117" s="96" t="s">
        <v>2643</v>
      </c>
      <c r="U117" s="72" t="s">
        <v>2643</v>
      </c>
      <c r="V117" s="72" t="s">
        <v>2643</v>
      </c>
      <c r="W117" s="44" t="str">
        <f t="shared" si="27"/>
        <v>"FF"</v>
      </c>
      <c r="X117" s="25" t="str">
        <f t="shared" si="28"/>
        <v>FF</v>
      </c>
      <c r="Y117" s="1">
        <f t="shared" si="29"/>
        <v>112</v>
      </c>
      <c r="Z117" t="str">
        <f t="shared" si="30"/>
        <v>ITM_FF</v>
      </c>
      <c r="AC117" s="116" t="str">
        <f t="shared" si="32"/>
        <v>FF</v>
      </c>
      <c r="AD117" t="b">
        <f t="shared" si="31"/>
        <v>1</v>
      </c>
    </row>
    <row r="118" spans="1:30" s="140" customFormat="1">
      <c r="A118" s="134">
        <f t="shared" si="24"/>
        <v>118</v>
      </c>
      <c r="B118" s="135">
        <f t="shared" si="25"/>
        <v>113</v>
      </c>
      <c r="C118" s="136" t="s">
        <v>4932</v>
      </c>
      <c r="D118" s="136" t="s">
        <v>7</v>
      </c>
      <c r="E118" s="137" t="s">
        <v>247</v>
      </c>
      <c r="F118" s="137" t="s">
        <v>247</v>
      </c>
      <c r="G118" s="138">
        <v>0</v>
      </c>
      <c r="H118" s="138">
        <v>0</v>
      </c>
      <c r="I118" s="137" t="s">
        <v>3</v>
      </c>
      <c r="J118" s="137" t="s">
        <v>1660</v>
      </c>
      <c r="K118" s="139" t="s">
        <v>5197</v>
      </c>
      <c r="M118" s="18" t="s">
        <v>2048</v>
      </c>
      <c r="N118" s="18"/>
      <c r="P118" s="140" t="str">
        <f t="shared" si="15"/>
        <v/>
      </c>
      <c r="S118" s="141">
        <f t="shared" si="26"/>
        <v>62</v>
      </c>
      <c r="T118" s="134" t="s">
        <v>2643</v>
      </c>
      <c r="U118" s="138" t="s">
        <v>2643</v>
      </c>
      <c r="V118" s="138" t="s">
        <v>2643</v>
      </c>
      <c r="W118" s="142" t="str">
        <f t="shared" si="27"/>
        <v/>
      </c>
      <c r="X118" s="143" t="str">
        <f t="shared" si="28"/>
        <v/>
      </c>
      <c r="Y118" s="144">
        <f t="shared" si="29"/>
        <v>113</v>
      </c>
      <c r="Z118" s="140" t="str">
        <f t="shared" si="30"/>
        <v>ITM_M_SQR</v>
      </c>
      <c r="AC118" s="116" t="str">
        <f t="shared" si="32"/>
        <v/>
      </c>
      <c r="AD118" t="b">
        <f t="shared" si="31"/>
        <v>1</v>
      </c>
    </row>
    <row r="119" spans="1:30">
      <c r="A119" s="57">
        <f t="shared" si="24"/>
        <v>119</v>
      </c>
      <c r="B119" s="56">
        <f t="shared" si="25"/>
        <v>114</v>
      </c>
      <c r="C119" s="60" t="s">
        <v>4932</v>
      </c>
      <c r="D119" s="60" t="s">
        <v>7</v>
      </c>
      <c r="E119" s="150" t="s">
        <v>5034</v>
      </c>
      <c r="F119" s="150" t="s">
        <v>5034</v>
      </c>
      <c r="G119" s="77">
        <v>0</v>
      </c>
      <c r="H119" s="77">
        <v>0</v>
      </c>
      <c r="I119" s="66" t="s">
        <v>1</v>
      </c>
      <c r="J119" s="66" t="s">
        <v>1660</v>
      </c>
      <c r="K119" s="67" t="s">
        <v>5022</v>
      </c>
      <c r="L119" s="68" t="s">
        <v>5200</v>
      </c>
      <c r="M119" s="64" t="s">
        <v>5040</v>
      </c>
      <c r="N119" s="13"/>
      <c r="O119"/>
      <c r="P119" t="str">
        <f t="shared" si="15"/>
        <v/>
      </c>
      <c r="Q119"/>
      <c r="R119"/>
      <c r="S119" s="43">
        <f t="shared" si="26"/>
        <v>62</v>
      </c>
      <c r="T119" s="96"/>
      <c r="U119" s="72"/>
      <c r="V119" s="72"/>
      <c r="W119" s="44" t="str">
        <f t="shared" si="27"/>
        <v/>
      </c>
      <c r="X119" s="25" t="str">
        <f t="shared" si="28"/>
        <v/>
      </c>
      <c r="Y119" s="1">
        <f t="shared" si="29"/>
        <v>114</v>
      </c>
      <c r="Z119" t="str">
        <f t="shared" si="30"/>
        <v>ITM_LITERAL</v>
      </c>
      <c r="AC119" s="116" t="str">
        <f t="shared" si="32"/>
        <v/>
      </c>
      <c r="AD119" t="b">
        <f t="shared" si="31"/>
        <v>1</v>
      </c>
    </row>
    <row r="120" spans="1:30" s="140" customFormat="1">
      <c r="A120" s="134">
        <f t="shared" si="24"/>
        <v>120</v>
      </c>
      <c r="B120" s="135">
        <f t="shared" si="25"/>
        <v>115</v>
      </c>
      <c r="C120" s="136" t="s">
        <v>4841</v>
      </c>
      <c r="D120" s="136" t="s">
        <v>1194</v>
      </c>
      <c r="E120" s="137" t="s">
        <v>1596</v>
      </c>
      <c r="F120" s="137" t="s">
        <v>1596</v>
      </c>
      <c r="G120" s="151">
        <v>0</v>
      </c>
      <c r="H120" s="151">
        <v>0</v>
      </c>
      <c r="I120" s="137" t="s">
        <v>3</v>
      </c>
      <c r="J120" s="137" t="s">
        <v>1659</v>
      </c>
      <c r="K120" s="139" t="s">
        <v>5197</v>
      </c>
      <c r="M120" s="18" t="s">
        <v>2399</v>
      </c>
      <c r="N120" s="18"/>
      <c r="P120" s="140" t="str">
        <f t="shared" si="15"/>
        <v/>
      </c>
      <c r="S120" s="141">
        <f t="shared" si="26"/>
        <v>63</v>
      </c>
      <c r="T120" s="134" t="s">
        <v>3148</v>
      </c>
      <c r="U120" s="138" t="s">
        <v>2643</v>
      </c>
      <c r="V120" s="138" t="s">
        <v>2643</v>
      </c>
      <c r="W120" s="142" t="str">
        <f t="shared" si="27"/>
        <v>STD_RIGHT_ARROW "DEG"</v>
      </c>
      <c r="X120" s="143" t="str">
        <f t="shared" si="28"/>
        <v>&gt;DEG</v>
      </c>
      <c r="Y120" s="144">
        <f t="shared" si="29"/>
        <v>115</v>
      </c>
      <c r="Z120" s="140" t="str">
        <f t="shared" si="30"/>
        <v>ITM_toDEG</v>
      </c>
      <c r="AC120" s="116" t="str">
        <f t="shared" si="32"/>
        <v>&gt;DEG</v>
      </c>
      <c r="AD120" t="b">
        <f t="shared" si="31"/>
        <v>1</v>
      </c>
    </row>
    <row r="121" spans="1:30" s="140" customFormat="1">
      <c r="A121" s="134">
        <f t="shared" si="24"/>
        <v>121</v>
      </c>
      <c r="B121" s="135">
        <f t="shared" si="25"/>
        <v>116</v>
      </c>
      <c r="C121" s="136" t="s">
        <v>4841</v>
      </c>
      <c r="D121" s="136" t="s">
        <v>1195</v>
      </c>
      <c r="E121" s="137" t="s">
        <v>480</v>
      </c>
      <c r="F121" s="137" t="s">
        <v>480</v>
      </c>
      <c r="G121" s="151">
        <v>0</v>
      </c>
      <c r="H121" s="151">
        <v>0</v>
      </c>
      <c r="I121" s="137" t="s">
        <v>3</v>
      </c>
      <c r="J121" s="137" t="s">
        <v>1659</v>
      </c>
      <c r="K121" s="139" t="s">
        <v>5197</v>
      </c>
      <c r="M121" s="18" t="s">
        <v>2400</v>
      </c>
      <c r="N121" s="18"/>
      <c r="P121" s="140" t="str">
        <f t="shared" si="15"/>
        <v/>
      </c>
      <c r="S121" s="141">
        <f t="shared" si="26"/>
        <v>64</v>
      </c>
      <c r="T121" s="134" t="s">
        <v>3148</v>
      </c>
      <c r="U121" s="138" t="s">
        <v>2643</v>
      </c>
      <c r="V121" s="138" t="s">
        <v>2643</v>
      </c>
      <c r="W121" s="142" t="str">
        <f t="shared" si="27"/>
        <v>STD_RIGHT_ARROW "D.MS"</v>
      </c>
      <c r="X121" s="143" t="str">
        <f t="shared" si="28"/>
        <v>&gt;D.MS</v>
      </c>
      <c r="Y121" s="144">
        <f t="shared" si="29"/>
        <v>116</v>
      </c>
      <c r="Z121" s="140" t="str">
        <f t="shared" si="30"/>
        <v>ITM_toDMS</v>
      </c>
      <c r="AC121" s="116" t="str">
        <f t="shared" si="32"/>
        <v>&gt;D.MS</v>
      </c>
      <c r="AD121" t="b">
        <f t="shared" si="31"/>
        <v>1</v>
      </c>
    </row>
    <row r="122" spans="1:30" s="140" customFormat="1">
      <c r="A122" s="134">
        <f t="shared" si="24"/>
        <v>122</v>
      </c>
      <c r="B122" s="135">
        <f t="shared" si="25"/>
        <v>117</v>
      </c>
      <c r="C122" s="136" t="s">
        <v>4841</v>
      </c>
      <c r="D122" s="136" t="s">
        <v>1196</v>
      </c>
      <c r="E122" s="137" t="s">
        <v>481</v>
      </c>
      <c r="F122" s="137" t="s">
        <v>481</v>
      </c>
      <c r="G122" s="151">
        <v>0</v>
      </c>
      <c r="H122" s="151">
        <v>0</v>
      </c>
      <c r="I122" s="137" t="s">
        <v>3</v>
      </c>
      <c r="J122" s="137" t="s">
        <v>1659</v>
      </c>
      <c r="K122" s="139" t="s">
        <v>5197</v>
      </c>
      <c r="M122" s="18" t="s">
        <v>2401</v>
      </c>
      <c r="N122" s="18"/>
      <c r="P122" s="140" t="str">
        <f t="shared" si="15"/>
        <v/>
      </c>
      <c r="S122" s="141">
        <f t="shared" si="26"/>
        <v>65</v>
      </c>
      <c r="T122" s="134" t="s">
        <v>3148</v>
      </c>
      <c r="U122" s="138" t="s">
        <v>2643</v>
      </c>
      <c r="V122" s="138" t="s">
        <v>2643</v>
      </c>
      <c r="W122" s="142" t="str">
        <f t="shared" si="27"/>
        <v>STD_RIGHT_ARROW "GRAD"</v>
      </c>
      <c r="X122" s="143" t="str">
        <f t="shared" si="28"/>
        <v>&gt;GRAD</v>
      </c>
      <c r="Y122" s="144">
        <f t="shared" si="29"/>
        <v>117</v>
      </c>
      <c r="Z122" s="140" t="str">
        <f t="shared" si="30"/>
        <v>ITM_toGRAD</v>
      </c>
      <c r="AC122" s="116" t="str">
        <f t="shared" si="32"/>
        <v>&gt;GRAD</v>
      </c>
      <c r="AD122" t="b">
        <f t="shared" si="31"/>
        <v>1</v>
      </c>
    </row>
    <row r="123" spans="1:30" s="140" customFormat="1">
      <c r="A123" s="134">
        <f t="shared" si="24"/>
        <v>123</v>
      </c>
      <c r="B123" s="135">
        <f t="shared" si="25"/>
        <v>118</v>
      </c>
      <c r="C123" s="136" t="s">
        <v>4841</v>
      </c>
      <c r="D123" s="136" t="s">
        <v>1201</v>
      </c>
      <c r="E123" s="137" t="s">
        <v>486</v>
      </c>
      <c r="F123" s="137" t="s">
        <v>486</v>
      </c>
      <c r="G123" s="138">
        <v>0</v>
      </c>
      <c r="H123" s="138">
        <v>0</v>
      </c>
      <c r="I123" s="137" t="s">
        <v>3</v>
      </c>
      <c r="J123" s="137" t="s">
        <v>1659</v>
      </c>
      <c r="K123" s="139" t="s">
        <v>5197</v>
      </c>
      <c r="M123" s="18" t="s">
        <v>2405</v>
      </c>
      <c r="N123" s="18"/>
      <c r="P123" s="140" t="str">
        <f t="shared" si="15"/>
        <v/>
      </c>
      <c r="S123" s="141">
        <f t="shared" si="26"/>
        <v>66</v>
      </c>
      <c r="T123" s="134" t="s">
        <v>3148</v>
      </c>
      <c r="U123" s="138" t="s">
        <v>2643</v>
      </c>
      <c r="V123" s="138" t="s">
        <v>2643</v>
      </c>
      <c r="W123" s="142" t="str">
        <f t="shared" si="27"/>
        <v>STD_RIGHT_ARROW "MUL" STD_PI</v>
      </c>
      <c r="X123" s="143" t="str">
        <f t="shared" si="28"/>
        <v>&gt;MULPI</v>
      </c>
      <c r="Y123" s="144">
        <f t="shared" si="29"/>
        <v>118</v>
      </c>
      <c r="Z123" s="140" t="str">
        <f t="shared" si="30"/>
        <v>ITM_toMULpi</v>
      </c>
      <c r="AC123" s="116" t="str">
        <f t="shared" si="32"/>
        <v>&gt;MULPI</v>
      </c>
      <c r="AD123" t="b">
        <f t="shared" si="31"/>
        <v>1</v>
      </c>
    </row>
    <row r="124" spans="1:30" s="140" customFormat="1">
      <c r="A124" s="134">
        <f t="shared" si="24"/>
        <v>124</v>
      </c>
      <c r="B124" s="135">
        <f t="shared" si="25"/>
        <v>119</v>
      </c>
      <c r="C124" s="136" t="s">
        <v>4841</v>
      </c>
      <c r="D124" s="152" t="s">
        <v>1203</v>
      </c>
      <c r="E124" s="137" t="s">
        <v>1601</v>
      </c>
      <c r="F124" s="137" t="s">
        <v>1601</v>
      </c>
      <c r="G124" s="138">
        <v>0</v>
      </c>
      <c r="H124" s="138">
        <v>0</v>
      </c>
      <c r="I124" s="137" t="s">
        <v>3</v>
      </c>
      <c r="J124" s="137" t="s">
        <v>1659</v>
      </c>
      <c r="K124" s="139" t="s">
        <v>5197</v>
      </c>
      <c r="L124" s="136"/>
      <c r="M124" s="18" t="s">
        <v>2407</v>
      </c>
      <c r="N124" s="18"/>
      <c r="P124" s="140" t="str">
        <f t="shared" si="15"/>
        <v/>
      </c>
      <c r="S124" s="141">
        <f t="shared" si="26"/>
        <v>67</v>
      </c>
      <c r="T124" s="134" t="s">
        <v>3148</v>
      </c>
      <c r="U124" s="138" t="s">
        <v>2643</v>
      </c>
      <c r="V124" s="138" t="s">
        <v>2643</v>
      </c>
      <c r="W124" s="142" t="str">
        <f t="shared" si="27"/>
        <v>STD_RIGHT_ARROW "RAD"</v>
      </c>
      <c r="X124" s="143" t="str">
        <f t="shared" si="28"/>
        <v>&gt;RAD</v>
      </c>
      <c r="Y124" s="144">
        <f t="shared" si="29"/>
        <v>119</v>
      </c>
      <c r="Z124" s="140" t="str">
        <f t="shared" si="30"/>
        <v>ITM_toRAD</v>
      </c>
      <c r="AC124" s="116" t="str">
        <f t="shared" si="32"/>
        <v>&gt;RAD</v>
      </c>
      <c r="AD124" t="b">
        <f t="shared" si="31"/>
        <v>1</v>
      </c>
    </row>
    <row r="125" spans="1:30" s="140" customFormat="1">
      <c r="A125" s="134">
        <f t="shared" si="24"/>
        <v>125</v>
      </c>
      <c r="B125" s="135">
        <f t="shared" si="25"/>
        <v>120</v>
      </c>
      <c r="C125" s="136" t="s">
        <v>4745</v>
      </c>
      <c r="D125" s="136" t="s">
        <v>7</v>
      </c>
      <c r="E125" s="137" t="s">
        <v>1331</v>
      </c>
      <c r="F125" s="137" t="s">
        <v>1331</v>
      </c>
      <c r="G125" s="138">
        <v>0</v>
      </c>
      <c r="H125" s="138">
        <v>0</v>
      </c>
      <c r="I125" s="137" t="s">
        <v>3</v>
      </c>
      <c r="J125" s="137" t="s">
        <v>1659</v>
      </c>
      <c r="K125" s="139" t="s">
        <v>5197</v>
      </c>
      <c r="M125" s="18" t="s">
        <v>1804</v>
      </c>
      <c r="N125" s="18"/>
      <c r="P125" s="140" t="str">
        <f t="shared" si="15"/>
        <v/>
      </c>
      <c r="S125" s="141">
        <f t="shared" si="26"/>
        <v>68</v>
      </c>
      <c r="T125" s="134" t="s">
        <v>3148</v>
      </c>
      <c r="U125" s="138" t="s">
        <v>2643</v>
      </c>
      <c r="V125" s="138" t="s">
        <v>2643</v>
      </c>
      <c r="W125" s="142" t="str">
        <f t="shared" si="27"/>
        <v>"D" STD_RIGHT_ARROW "R"</v>
      </c>
      <c r="X125" s="143" t="str">
        <f t="shared" si="28"/>
        <v>D&gt;R</v>
      </c>
      <c r="Y125" s="144">
        <f t="shared" si="29"/>
        <v>120</v>
      </c>
      <c r="Z125" s="140" t="str">
        <f t="shared" si="30"/>
        <v>ITM_DtoR</v>
      </c>
      <c r="AC125" s="116" t="str">
        <f t="shared" si="32"/>
        <v>D&gt;R</v>
      </c>
      <c r="AD125" t="b">
        <f t="shared" si="31"/>
        <v>1</v>
      </c>
    </row>
    <row r="126" spans="1:30" s="140" customFormat="1">
      <c r="A126" s="134">
        <f t="shared" si="24"/>
        <v>126</v>
      </c>
      <c r="B126" s="135">
        <f t="shared" si="25"/>
        <v>121</v>
      </c>
      <c r="C126" s="136" t="s">
        <v>4780</v>
      </c>
      <c r="D126" s="136" t="s">
        <v>7</v>
      </c>
      <c r="E126" s="137" t="s">
        <v>1500</v>
      </c>
      <c r="F126" s="137" t="s">
        <v>1500</v>
      </c>
      <c r="G126" s="138">
        <v>0</v>
      </c>
      <c r="H126" s="138">
        <v>0</v>
      </c>
      <c r="I126" s="137" t="s">
        <v>3</v>
      </c>
      <c r="J126" s="137" t="s">
        <v>1659</v>
      </c>
      <c r="K126" s="139" t="s">
        <v>5197</v>
      </c>
      <c r="M126" s="18" t="s">
        <v>2179</v>
      </c>
      <c r="N126" s="18"/>
      <c r="P126" s="140" t="str">
        <f t="shared" si="15"/>
        <v/>
      </c>
      <c r="S126" s="141">
        <f t="shared" si="26"/>
        <v>69</v>
      </c>
      <c r="T126" s="134" t="s">
        <v>3148</v>
      </c>
      <c r="U126" s="138" t="s">
        <v>2643</v>
      </c>
      <c r="V126" s="138" t="s">
        <v>2643</v>
      </c>
      <c r="W126" s="142" t="str">
        <f t="shared" si="27"/>
        <v>"R" STD_RIGHT_ARROW "D"</v>
      </c>
      <c r="X126" s="143" t="str">
        <f t="shared" si="28"/>
        <v>R&gt;D</v>
      </c>
      <c r="Y126" s="144">
        <f t="shared" si="29"/>
        <v>121</v>
      </c>
      <c r="Z126" s="140" t="str">
        <f t="shared" si="30"/>
        <v>ITM_RtoD</v>
      </c>
      <c r="AC126" s="116" t="str">
        <f t="shared" si="32"/>
        <v>R&gt;D</v>
      </c>
      <c r="AD126" t="b">
        <f t="shared" si="31"/>
        <v>1</v>
      </c>
    </row>
    <row r="127" spans="1:30" s="140" customFormat="1">
      <c r="A127" s="134">
        <f t="shared" si="24"/>
        <v>127</v>
      </c>
      <c r="B127" s="135">
        <f t="shared" si="25"/>
        <v>122</v>
      </c>
      <c r="C127" s="136" t="s">
        <v>4777</v>
      </c>
      <c r="D127" s="152" t="s">
        <v>7</v>
      </c>
      <c r="E127" s="146" t="s">
        <v>1492</v>
      </c>
      <c r="F127" s="146" t="s">
        <v>1492</v>
      </c>
      <c r="G127" s="138">
        <v>0</v>
      </c>
      <c r="H127" s="138">
        <v>0</v>
      </c>
      <c r="I127" s="137" t="s">
        <v>3</v>
      </c>
      <c r="J127" s="137" t="s">
        <v>1659</v>
      </c>
      <c r="K127" s="139" t="s">
        <v>5197</v>
      </c>
      <c r="M127" s="18" t="s">
        <v>2165</v>
      </c>
      <c r="N127" s="18"/>
      <c r="P127" s="140" t="str">
        <f t="shared" si="15"/>
        <v/>
      </c>
      <c r="S127" s="141">
        <f t="shared" si="26"/>
        <v>70</v>
      </c>
      <c r="T127" s="134" t="s">
        <v>3149</v>
      </c>
      <c r="U127" s="138" t="s">
        <v>2643</v>
      </c>
      <c r="V127" s="138" t="s">
        <v>2643</v>
      </c>
      <c r="W127" s="142" t="str">
        <f t="shared" si="27"/>
        <v>"RMD"</v>
      </c>
      <c r="X127" s="143" t="str">
        <f t="shared" si="28"/>
        <v>RMD</v>
      </c>
      <c r="Y127" s="144">
        <f t="shared" si="29"/>
        <v>122</v>
      </c>
      <c r="Z127" s="140" t="str">
        <f t="shared" si="30"/>
        <v>ITM_RMD</v>
      </c>
      <c r="AC127" s="116" t="str">
        <f t="shared" si="32"/>
        <v>RMD</v>
      </c>
      <c r="AD127" t="b">
        <f t="shared" si="31"/>
        <v>1</v>
      </c>
    </row>
    <row r="128" spans="1:30" s="140" customFormat="1">
      <c r="A128" s="134">
        <f t="shared" si="24"/>
        <v>128</v>
      </c>
      <c r="B128" s="135">
        <f t="shared" si="25"/>
        <v>123</v>
      </c>
      <c r="C128" s="136" t="s">
        <v>4689</v>
      </c>
      <c r="D128" s="136" t="s">
        <v>7</v>
      </c>
      <c r="E128" s="137" t="s">
        <v>1454</v>
      </c>
      <c r="F128" s="137" t="s">
        <v>1454</v>
      </c>
      <c r="G128" s="141">
        <v>0</v>
      </c>
      <c r="H128" s="141">
        <v>0</v>
      </c>
      <c r="I128" s="137" t="s">
        <v>3</v>
      </c>
      <c r="J128" s="137" t="s">
        <v>1659</v>
      </c>
      <c r="K128" s="139" t="s">
        <v>5197</v>
      </c>
      <c r="M128" s="18" t="s">
        <v>4097</v>
      </c>
      <c r="N128" s="18"/>
      <c r="P128" s="140" t="str">
        <f t="shared" si="15"/>
        <v/>
      </c>
      <c r="S128" s="141">
        <f t="shared" si="26"/>
        <v>71</v>
      </c>
      <c r="T128" s="134" t="s">
        <v>3150</v>
      </c>
      <c r="U128" s="138" t="s">
        <v>2643</v>
      </c>
      <c r="V128" s="138" t="s">
        <v>2643</v>
      </c>
      <c r="W128" s="142" t="str">
        <f t="shared" si="27"/>
        <v>"NOT"</v>
      </c>
      <c r="X128" s="143" t="str">
        <f t="shared" si="28"/>
        <v>NOT</v>
      </c>
      <c r="Y128" s="144">
        <f t="shared" si="29"/>
        <v>123</v>
      </c>
      <c r="Z128" s="140" t="str">
        <f t="shared" si="30"/>
        <v>ITM_LOGICALNOT</v>
      </c>
      <c r="AC128" s="116" t="str">
        <f t="shared" si="32"/>
        <v>NOT</v>
      </c>
      <c r="AD128" t="b">
        <f t="shared" si="31"/>
        <v>1</v>
      </c>
    </row>
    <row r="129" spans="1:30" s="140" customFormat="1">
      <c r="A129" s="134">
        <f t="shared" si="24"/>
        <v>129</v>
      </c>
      <c r="B129" s="135">
        <f t="shared" si="25"/>
        <v>124</v>
      </c>
      <c r="C129" s="136" t="s">
        <v>4690</v>
      </c>
      <c r="D129" s="136" t="s">
        <v>7</v>
      </c>
      <c r="E129" s="137" t="s">
        <v>1275</v>
      </c>
      <c r="F129" s="137" t="s">
        <v>1275</v>
      </c>
      <c r="G129" s="141">
        <v>0</v>
      </c>
      <c r="H129" s="141">
        <v>0</v>
      </c>
      <c r="I129" s="137" t="s">
        <v>3</v>
      </c>
      <c r="J129" s="137" t="s">
        <v>1659</v>
      </c>
      <c r="K129" s="139" t="s">
        <v>5197</v>
      </c>
      <c r="M129" s="18" t="s">
        <v>4098</v>
      </c>
      <c r="N129" s="18"/>
      <c r="P129" s="140" t="str">
        <f t="shared" si="15"/>
        <v/>
      </c>
      <c r="S129" s="141">
        <f t="shared" si="26"/>
        <v>72</v>
      </c>
      <c r="T129" s="134" t="s">
        <v>3150</v>
      </c>
      <c r="U129" s="138" t="s">
        <v>2643</v>
      </c>
      <c r="V129" s="138" t="s">
        <v>2643</v>
      </c>
      <c r="W129" s="142" t="str">
        <f t="shared" si="27"/>
        <v>"AND"</v>
      </c>
      <c r="X129" s="143" t="str">
        <f t="shared" si="28"/>
        <v>AND</v>
      </c>
      <c r="Y129" s="144">
        <f t="shared" si="29"/>
        <v>124</v>
      </c>
      <c r="Z129" s="140" t="str">
        <f t="shared" si="30"/>
        <v>ITM_LOGICALAND</v>
      </c>
      <c r="AC129" s="116" t="str">
        <f t="shared" si="32"/>
        <v>AND</v>
      </c>
      <c r="AD129" t="b">
        <f t="shared" si="31"/>
        <v>1</v>
      </c>
    </row>
    <row r="130" spans="1:30" s="140" customFormat="1">
      <c r="A130" s="134">
        <f t="shared" si="24"/>
        <v>130</v>
      </c>
      <c r="B130" s="135">
        <f t="shared" si="25"/>
        <v>125</v>
      </c>
      <c r="C130" s="136" t="s">
        <v>4691</v>
      </c>
      <c r="D130" s="136" t="s">
        <v>7</v>
      </c>
      <c r="E130" s="137" t="s">
        <v>272</v>
      </c>
      <c r="F130" s="137" t="s">
        <v>272</v>
      </c>
      <c r="G130" s="141">
        <v>0</v>
      </c>
      <c r="H130" s="141">
        <v>0</v>
      </c>
      <c r="I130" s="137" t="s">
        <v>3</v>
      </c>
      <c r="J130" s="137" t="s">
        <v>1659</v>
      </c>
      <c r="K130" s="139" t="s">
        <v>5197</v>
      </c>
      <c r="M130" s="18" t="s">
        <v>4099</v>
      </c>
      <c r="N130" s="18"/>
      <c r="P130" s="140" t="str">
        <f t="shared" si="15"/>
        <v/>
      </c>
      <c r="S130" s="141">
        <f t="shared" si="26"/>
        <v>73</v>
      </c>
      <c r="T130" s="134" t="s">
        <v>3150</v>
      </c>
      <c r="U130" s="138" t="s">
        <v>2643</v>
      </c>
      <c r="V130" s="138" t="s">
        <v>2643</v>
      </c>
      <c r="W130" s="142" t="str">
        <f t="shared" si="27"/>
        <v>"OR"</v>
      </c>
      <c r="X130" s="143" t="str">
        <f t="shared" si="28"/>
        <v>OR</v>
      </c>
      <c r="Y130" s="144">
        <f t="shared" si="29"/>
        <v>125</v>
      </c>
      <c r="Z130" s="140" t="str">
        <f t="shared" si="30"/>
        <v>ITM_LOGICALOR</v>
      </c>
      <c r="AC130" s="116" t="str">
        <f t="shared" si="32"/>
        <v>OR</v>
      </c>
      <c r="AD130" t="b">
        <f t="shared" si="31"/>
        <v>1</v>
      </c>
    </row>
    <row r="131" spans="1:30" s="140" customFormat="1">
      <c r="A131" s="134">
        <f t="shared" si="24"/>
        <v>131</v>
      </c>
      <c r="B131" s="135">
        <f t="shared" si="25"/>
        <v>126</v>
      </c>
      <c r="C131" s="136" t="s">
        <v>4692</v>
      </c>
      <c r="D131" s="136" t="s">
        <v>7</v>
      </c>
      <c r="E131" s="137" t="s">
        <v>1555</v>
      </c>
      <c r="F131" s="137" t="s">
        <v>1555</v>
      </c>
      <c r="G131" s="141">
        <v>0</v>
      </c>
      <c r="H131" s="141">
        <v>0</v>
      </c>
      <c r="I131" s="137" t="s">
        <v>3</v>
      </c>
      <c r="J131" s="137" t="s">
        <v>1659</v>
      </c>
      <c r="K131" s="139" t="s">
        <v>5197</v>
      </c>
      <c r="M131" s="18" t="s">
        <v>4100</v>
      </c>
      <c r="N131" s="18"/>
      <c r="P131" s="140" t="str">
        <f t="shared" si="15"/>
        <v/>
      </c>
      <c r="S131" s="141">
        <f t="shared" si="26"/>
        <v>74</v>
      </c>
      <c r="T131" s="134" t="s">
        <v>3150</v>
      </c>
      <c r="U131" s="138" t="s">
        <v>2643</v>
      </c>
      <c r="V131" s="138" t="s">
        <v>2643</v>
      </c>
      <c r="W131" s="142" t="str">
        <f t="shared" si="27"/>
        <v>"XOR"</v>
      </c>
      <c r="X131" s="143" t="str">
        <f t="shared" si="28"/>
        <v>XOR</v>
      </c>
      <c r="Y131" s="144">
        <f t="shared" si="29"/>
        <v>126</v>
      </c>
      <c r="Z131" s="140" t="str">
        <f t="shared" si="30"/>
        <v>ITM_LOGICALXOR</v>
      </c>
      <c r="AC131" s="116" t="str">
        <f t="shared" si="32"/>
        <v>XOR</v>
      </c>
      <c r="AD131" t="b">
        <f t="shared" si="31"/>
        <v>1</v>
      </c>
    </row>
    <row r="132" spans="1:30" s="140" customFormat="1">
      <c r="A132" s="134">
        <f t="shared" si="24"/>
        <v>132</v>
      </c>
      <c r="B132" s="135">
        <f t="shared" si="25"/>
        <v>127</v>
      </c>
      <c r="C132" s="145" t="s">
        <v>4817</v>
      </c>
      <c r="D132" s="136" t="s">
        <v>2693</v>
      </c>
      <c r="E132" s="137" t="s">
        <v>1559</v>
      </c>
      <c r="F132" s="137" t="s">
        <v>1559</v>
      </c>
      <c r="G132" s="138">
        <v>0</v>
      </c>
      <c r="H132" s="138">
        <v>99</v>
      </c>
      <c r="I132" s="137" t="s">
        <v>3</v>
      </c>
      <c r="J132" s="137" t="s">
        <v>1659</v>
      </c>
      <c r="K132" s="139" t="s">
        <v>5197</v>
      </c>
      <c r="M132" s="18" t="s">
        <v>2310</v>
      </c>
      <c r="N132" s="18"/>
      <c r="P132" s="140" t="str">
        <f t="shared" si="15"/>
        <v/>
      </c>
      <c r="S132" s="141">
        <f t="shared" si="26"/>
        <v>75</v>
      </c>
      <c r="T132" s="134" t="s">
        <v>3174</v>
      </c>
      <c r="U132" s="138" t="s">
        <v>2643</v>
      </c>
      <c r="V132" s="138" t="s">
        <v>2643</v>
      </c>
      <c r="W132" s="142" t="str">
        <f t="shared" si="27"/>
        <v>"X" STD_LEFT_RIGHT_ARROWS</v>
      </c>
      <c r="X132" s="143" t="str">
        <f t="shared" si="28"/>
        <v>X&lt;&gt;</v>
      </c>
      <c r="Y132" s="144">
        <f t="shared" si="29"/>
        <v>127</v>
      </c>
      <c r="Z132" s="140" t="str">
        <f t="shared" si="30"/>
        <v>ITM_Xex</v>
      </c>
      <c r="AC132" s="116" t="str">
        <f t="shared" si="32"/>
        <v>X&lt;&gt;</v>
      </c>
      <c r="AD132" t="b">
        <f t="shared" si="31"/>
        <v>1</v>
      </c>
    </row>
    <row r="133" spans="1:30" s="47" customFormat="1">
      <c r="A133" s="57" t="str">
        <f t="shared" si="24"/>
        <v/>
      </c>
      <c r="B133" s="56">
        <f t="shared" si="25"/>
        <v>127.01</v>
      </c>
      <c r="C133" s="59" t="s">
        <v>2643</v>
      </c>
      <c r="D133" s="60"/>
      <c r="E133" s="64"/>
      <c r="F133" s="64"/>
      <c r="G133" s="65"/>
      <c r="H133" s="65"/>
      <c r="I133" s="66"/>
      <c r="J133" s="66"/>
      <c r="K133" s="67"/>
      <c r="L133" s="59"/>
      <c r="M133" s="64" t="s">
        <v>2643</v>
      </c>
      <c r="N133" s="48"/>
      <c r="O133" s="49"/>
      <c r="P133" s="49"/>
      <c r="Q133" s="49"/>
      <c r="R133" s="49"/>
      <c r="S133" s="43">
        <f t="shared" si="26"/>
        <v>75</v>
      </c>
      <c r="T133" s="96" t="s">
        <v>2643</v>
      </c>
      <c r="U133" s="94" t="s">
        <v>2643</v>
      </c>
      <c r="V133" s="94" t="s">
        <v>2643</v>
      </c>
      <c r="W133" s="44" t="str">
        <f t="shared" si="27"/>
        <v/>
      </c>
      <c r="X133" s="25" t="str">
        <f t="shared" si="28"/>
        <v/>
      </c>
      <c r="Y133" s="1">
        <f t="shared" si="29"/>
        <v>127.01</v>
      </c>
      <c r="Z133" t="str">
        <f t="shared" si="30"/>
        <v/>
      </c>
      <c r="AC133" s="116" t="str">
        <f t="shared" si="32"/>
        <v/>
      </c>
      <c r="AD133" t="b">
        <f t="shared" si="31"/>
        <v>1</v>
      </c>
    </row>
    <row r="134" spans="1:30" s="47" customFormat="1">
      <c r="A134" s="57" t="str">
        <f t="shared" si="24"/>
        <v/>
      </c>
      <c r="B134" s="56">
        <f t="shared" si="25"/>
        <v>127.02000000000001</v>
      </c>
      <c r="C134" s="59" t="s">
        <v>2643</v>
      </c>
      <c r="D134" s="60"/>
      <c r="E134" s="64"/>
      <c r="F134" s="64"/>
      <c r="G134" s="65"/>
      <c r="H134" s="65"/>
      <c r="I134" s="66"/>
      <c r="J134" s="66"/>
      <c r="K134" s="67"/>
      <c r="L134" s="59"/>
      <c r="M134" s="64" t="s">
        <v>2643</v>
      </c>
      <c r="N134" s="48"/>
      <c r="O134" s="49"/>
      <c r="P134" s="49"/>
      <c r="Q134" s="49"/>
      <c r="R134" s="49"/>
      <c r="S134" s="43">
        <f t="shared" si="26"/>
        <v>75</v>
      </c>
      <c r="T134" s="96" t="s">
        <v>2643</v>
      </c>
      <c r="U134" s="94" t="s">
        <v>2643</v>
      </c>
      <c r="V134" s="94" t="s">
        <v>2643</v>
      </c>
      <c r="W134" s="44" t="str">
        <f t="shared" si="27"/>
        <v/>
      </c>
      <c r="X134" s="25" t="str">
        <f t="shared" si="28"/>
        <v/>
      </c>
      <c r="Y134" s="1">
        <f t="shared" si="29"/>
        <v>127.02000000000001</v>
      </c>
      <c r="Z134" t="str">
        <f t="shared" si="30"/>
        <v/>
      </c>
      <c r="AC134" s="116" t="str">
        <f t="shared" si="32"/>
        <v/>
      </c>
      <c r="AD134" t="b">
        <f t="shared" si="31"/>
        <v>1</v>
      </c>
    </row>
    <row r="135" spans="1:30" s="47" customFormat="1">
      <c r="A135" s="57" t="str">
        <f t="shared" ref="A135:A198" si="33">IF(B135=INT(B135),ROW(),"")</f>
        <v/>
      </c>
      <c r="B135" s="56">
        <f t="shared" ref="B135:B198" si="34">IF(AND(MID(C135,2,1)&lt;&gt;"/",MID(C135,1,1)="/"),INT(B134)+1,B134+0.01)</f>
        <v>127.03000000000002</v>
      </c>
      <c r="C135" s="59" t="s">
        <v>3195</v>
      </c>
      <c r="D135" s="60"/>
      <c r="E135" s="64"/>
      <c r="F135" s="64"/>
      <c r="G135" s="65"/>
      <c r="H135" s="65"/>
      <c r="I135" s="66"/>
      <c r="J135" s="66"/>
      <c r="K135" s="67"/>
      <c r="L135" s="59"/>
      <c r="M135" s="64" t="s">
        <v>2643</v>
      </c>
      <c r="N135" s="48"/>
      <c r="O135" s="49"/>
      <c r="P135" s="49"/>
      <c r="Q135" s="49"/>
      <c r="R135" s="49"/>
      <c r="S135" s="43">
        <f t="shared" ref="S135:S198" si="35">IF(X135&lt;&gt;"",S134+1,S134)</f>
        <v>75</v>
      </c>
      <c r="T135" s="96" t="s">
        <v>2643</v>
      </c>
      <c r="U135" s="94" t="s">
        <v>2643</v>
      </c>
      <c r="V135" s="94" t="s">
        <v>2643</v>
      </c>
      <c r="W135" s="44" t="str">
        <f t="shared" ref="W135:W198" si="36">IF( OR(U135="CNST", I135="CAT_REGS"),(E135),
IF(U135="YES",UPPER(E135),
IF(   AND(U135&lt;&gt;"NO",I135="CAT_FNCT",D135&lt;&gt;"multiply", D135&lt;&gt;"divide"),IF(J135="SLS_ENABLED",   UPPER(E135),""),"")))</f>
        <v/>
      </c>
      <c r="X135" s="25" t="str">
        <f t="shared" ref="X135:X198" si="37">IF(LEN(V135)&gt;0,V135,SUBSTITUTE(SUBSTITUTE(SUBSTITUTE(SUBSTITUTE(SUBSTITUTE(SUBSTITUTE(SUBSTITUTE(SUBSTITUTE(SUBSTITUTE(SUBSTITUTE(SUBSTITUTE( (SUBSTITUTE( SUBSTITUTE( SUBSTITUTE( SUBSTITUTE(W135,"STD_SIGMA","SUM"),"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" s="1">
        <f t="shared" ref="Y135:Y198" si="38">B135</f>
        <v>127.03000000000002</v>
      </c>
      <c r="Z135" t="str">
        <f t="shared" ref="Z135:Z198" si="39">M135</f>
        <v/>
      </c>
      <c r="AC135" s="116" t="str">
        <f t="shared" si="32"/>
        <v/>
      </c>
      <c r="AD135" t="b">
        <f t="shared" si="31"/>
        <v>1</v>
      </c>
    </row>
    <row r="136" spans="1:30" s="47" customFormat="1">
      <c r="A136" s="57" t="str">
        <f t="shared" si="33"/>
        <v/>
      </c>
      <c r="B136" s="56">
        <f t="shared" si="34"/>
        <v>127.04000000000002</v>
      </c>
      <c r="C136" s="59" t="s">
        <v>3196</v>
      </c>
      <c r="D136" s="60"/>
      <c r="E136" s="64"/>
      <c r="F136" s="64"/>
      <c r="G136" s="65"/>
      <c r="H136" s="65"/>
      <c r="I136" s="66"/>
      <c r="J136" s="66"/>
      <c r="K136" s="67"/>
      <c r="L136" s="59"/>
      <c r="M136" s="64" t="s">
        <v>2643</v>
      </c>
      <c r="N136" s="48"/>
      <c r="O136" s="49"/>
      <c r="P136" s="49"/>
      <c r="Q136" s="49"/>
      <c r="R136" s="49"/>
      <c r="S136" s="43">
        <f t="shared" si="35"/>
        <v>75</v>
      </c>
      <c r="T136" s="96" t="s">
        <v>2643</v>
      </c>
      <c r="U136" s="94" t="s">
        <v>2643</v>
      </c>
      <c r="V136" s="94" t="s">
        <v>2643</v>
      </c>
      <c r="W136" s="44" t="str">
        <f t="shared" si="36"/>
        <v/>
      </c>
      <c r="X136" s="25" t="str">
        <f t="shared" si="37"/>
        <v/>
      </c>
      <c r="Y136" s="1">
        <f t="shared" si="38"/>
        <v>127.04000000000002</v>
      </c>
      <c r="Z136" t="str">
        <f t="shared" si="39"/>
        <v/>
      </c>
      <c r="AC136" s="116" t="str">
        <f t="shared" si="32"/>
        <v/>
      </c>
      <c r="AD136" t="b">
        <f t="shared" si="31"/>
        <v>1</v>
      </c>
    </row>
    <row r="137" spans="1:30">
      <c r="A137" s="57">
        <f t="shared" si="33"/>
        <v>137</v>
      </c>
      <c r="B137" s="56">
        <f t="shared" si="34"/>
        <v>128</v>
      </c>
      <c r="C137" s="60" t="s">
        <v>4634</v>
      </c>
      <c r="D137" s="60">
        <v>0</v>
      </c>
      <c r="E137" s="66" t="s">
        <v>556</v>
      </c>
      <c r="F137" s="66" t="s">
        <v>556</v>
      </c>
      <c r="G137" s="65">
        <v>0</v>
      </c>
      <c r="H137" s="65">
        <v>0</v>
      </c>
      <c r="I137" s="66" t="s">
        <v>6</v>
      </c>
      <c r="J137" s="66" t="s">
        <v>1659</v>
      </c>
      <c r="K137" s="67" t="s">
        <v>5197</v>
      </c>
      <c r="L137" s="68"/>
      <c r="M137" s="64" t="s">
        <v>1690</v>
      </c>
      <c r="N137" s="13"/>
      <c r="O137"/>
      <c r="P137" t="str">
        <f t="shared" si="15"/>
        <v/>
      </c>
      <c r="Q137"/>
      <c r="R137"/>
      <c r="S137" s="43">
        <f t="shared" si="35"/>
        <v>75</v>
      </c>
      <c r="T137" s="96" t="s">
        <v>2643</v>
      </c>
      <c r="U137" s="72" t="s">
        <v>2643</v>
      </c>
      <c r="V137" s="72" t="s">
        <v>2643</v>
      </c>
      <c r="W137" s="44" t="str">
        <f t="shared" si="36"/>
        <v/>
      </c>
      <c r="X137" s="25" t="str">
        <f t="shared" si="37"/>
        <v/>
      </c>
      <c r="Y137" s="1">
        <f t="shared" si="38"/>
        <v>128</v>
      </c>
      <c r="Z137" t="str">
        <f t="shared" si="39"/>
        <v>CST_01</v>
      </c>
      <c r="AC137" s="116" t="str">
        <f t="shared" si="32"/>
        <v/>
      </c>
      <c r="AD137" t="b">
        <f t="shared" si="31"/>
        <v>1</v>
      </c>
    </row>
    <row r="138" spans="1:30">
      <c r="A138" s="57">
        <f t="shared" si="33"/>
        <v>138</v>
      </c>
      <c r="B138" s="56">
        <f t="shared" si="34"/>
        <v>129</v>
      </c>
      <c r="C138" s="60" t="s">
        <v>4634</v>
      </c>
      <c r="D138" s="60">
        <v>1</v>
      </c>
      <c r="E138" s="66" t="s">
        <v>1268</v>
      </c>
      <c r="F138" s="66" t="s">
        <v>1268</v>
      </c>
      <c r="G138" s="65">
        <v>0</v>
      </c>
      <c r="H138" s="65">
        <v>0</v>
      </c>
      <c r="I138" s="66" t="s">
        <v>6</v>
      </c>
      <c r="J138" s="66" t="s">
        <v>1659</v>
      </c>
      <c r="K138" s="67" t="s">
        <v>5197</v>
      </c>
      <c r="L138" s="68"/>
      <c r="M138" s="64" t="s">
        <v>1691</v>
      </c>
      <c r="N138" s="13"/>
      <c r="O138"/>
      <c r="P138" t="str">
        <f t="shared" ref="P138:P201" si="40">IF(E138=F138,"","NOT EQUAL")</f>
        <v/>
      </c>
      <c r="Q138"/>
      <c r="R138"/>
      <c r="S138" s="43">
        <f t="shared" si="35"/>
        <v>75</v>
      </c>
      <c r="T138" s="96" t="s">
        <v>2643</v>
      </c>
      <c r="U138" s="72" t="s">
        <v>2643</v>
      </c>
      <c r="V138" s="72" t="s">
        <v>2643</v>
      </c>
      <c r="W138" s="44" t="str">
        <f t="shared" si="36"/>
        <v/>
      </c>
      <c r="X138" s="25" t="str">
        <f t="shared" si="37"/>
        <v/>
      </c>
      <c r="Y138" s="1">
        <f t="shared" si="38"/>
        <v>129</v>
      </c>
      <c r="Z138" t="str">
        <f t="shared" si="39"/>
        <v>CST_02</v>
      </c>
      <c r="AC138" s="116" t="str">
        <f t="shared" si="32"/>
        <v/>
      </c>
      <c r="AD138" t="b">
        <f t="shared" si="31"/>
        <v>1</v>
      </c>
    </row>
    <row r="139" spans="1:30">
      <c r="A139" s="57">
        <f t="shared" si="33"/>
        <v>139</v>
      </c>
      <c r="B139" s="56">
        <f t="shared" si="34"/>
        <v>130</v>
      </c>
      <c r="C139" s="60" t="s">
        <v>4634</v>
      </c>
      <c r="D139" s="60">
        <v>2</v>
      </c>
      <c r="E139" s="66" t="s">
        <v>1274</v>
      </c>
      <c r="F139" s="66" t="s">
        <v>1274</v>
      </c>
      <c r="G139" s="65">
        <v>0</v>
      </c>
      <c r="H139" s="65">
        <v>0</v>
      </c>
      <c r="I139" s="66" t="s">
        <v>6</v>
      </c>
      <c r="J139" s="66" t="s">
        <v>1659</v>
      </c>
      <c r="K139" s="67" t="s">
        <v>5197</v>
      </c>
      <c r="L139" s="68"/>
      <c r="M139" s="64" t="s">
        <v>1700</v>
      </c>
      <c r="N139" s="13"/>
      <c r="O139"/>
      <c r="P139" t="str">
        <f t="shared" si="40"/>
        <v/>
      </c>
      <c r="Q139"/>
      <c r="R139"/>
      <c r="S139" s="43">
        <f t="shared" si="35"/>
        <v>75</v>
      </c>
      <c r="T139" s="96" t="s">
        <v>2643</v>
      </c>
      <c r="U139" s="72" t="s">
        <v>2643</v>
      </c>
      <c r="V139" s="72" t="s">
        <v>2643</v>
      </c>
      <c r="W139" s="44" t="str">
        <f t="shared" si="36"/>
        <v/>
      </c>
      <c r="X139" s="25" t="str">
        <f t="shared" si="37"/>
        <v/>
      </c>
      <c r="Y139" s="1">
        <f t="shared" si="38"/>
        <v>130</v>
      </c>
      <c r="Z139" t="str">
        <f t="shared" si="39"/>
        <v>CST_03</v>
      </c>
      <c r="AC139" s="116" t="str">
        <f t="shared" si="32"/>
        <v/>
      </c>
      <c r="AD139" t="b">
        <f t="shared" si="31"/>
        <v>1</v>
      </c>
    </row>
    <row r="140" spans="1:30">
      <c r="A140" s="57">
        <f t="shared" si="33"/>
        <v>140</v>
      </c>
      <c r="B140" s="56">
        <f t="shared" si="34"/>
        <v>131</v>
      </c>
      <c r="C140" s="60" t="s">
        <v>4634</v>
      </c>
      <c r="D140" s="60">
        <v>3</v>
      </c>
      <c r="E140" s="66" t="s">
        <v>1280</v>
      </c>
      <c r="F140" s="66" t="s">
        <v>1280</v>
      </c>
      <c r="G140" s="65">
        <v>0</v>
      </c>
      <c r="H140" s="65">
        <v>0</v>
      </c>
      <c r="I140" s="66" t="s">
        <v>6</v>
      </c>
      <c r="J140" s="66" t="s">
        <v>1659</v>
      </c>
      <c r="K140" s="67" t="s">
        <v>5197</v>
      </c>
      <c r="L140" s="68"/>
      <c r="M140" s="64" t="s">
        <v>1714</v>
      </c>
      <c r="N140" s="13"/>
      <c r="O140"/>
      <c r="P140" t="str">
        <f t="shared" si="40"/>
        <v/>
      </c>
      <c r="Q140"/>
      <c r="R140"/>
      <c r="S140" s="43">
        <f t="shared" si="35"/>
        <v>75</v>
      </c>
      <c r="T140" s="96" t="s">
        <v>2643</v>
      </c>
      <c r="U140" s="72" t="s">
        <v>2643</v>
      </c>
      <c r="V140" s="72" t="s">
        <v>2643</v>
      </c>
      <c r="W140" s="44" t="str">
        <f t="shared" si="36"/>
        <v/>
      </c>
      <c r="X140" s="25" t="str">
        <f t="shared" si="37"/>
        <v/>
      </c>
      <c r="Y140" s="1">
        <f t="shared" si="38"/>
        <v>131</v>
      </c>
      <c r="Z140" t="str">
        <f t="shared" si="39"/>
        <v>CST_04</v>
      </c>
      <c r="AC140" s="116" t="str">
        <f t="shared" si="32"/>
        <v/>
      </c>
      <c r="AD140" t="b">
        <f t="shared" si="31"/>
        <v>1</v>
      </c>
    </row>
    <row r="141" spans="1:30">
      <c r="A141" s="57">
        <f t="shared" si="33"/>
        <v>141</v>
      </c>
      <c r="B141" s="56">
        <f t="shared" si="34"/>
        <v>132</v>
      </c>
      <c r="C141" s="60" t="s">
        <v>4634</v>
      </c>
      <c r="D141" s="60">
        <v>4</v>
      </c>
      <c r="E141" s="66" t="s">
        <v>558</v>
      </c>
      <c r="F141" s="66" t="s">
        <v>558</v>
      </c>
      <c r="G141" s="65">
        <v>0</v>
      </c>
      <c r="H141" s="65">
        <v>0</v>
      </c>
      <c r="I141" s="66" t="s">
        <v>6</v>
      </c>
      <c r="J141" s="66" t="s">
        <v>1659</v>
      </c>
      <c r="K141" s="67" t="s">
        <v>5197</v>
      </c>
      <c r="L141" s="68"/>
      <c r="M141" s="64" t="s">
        <v>1734</v>
      </c>
      <c r="N141" s="13"/>
      <c r="O141"/>
      <c r="P141" t="str">
        <f t="shared" si="40"/>
        <v/>
      </c>
      <c r="Q141"/>
      <c r="R141"/>
      <c r="S141" s="43">
        <f t="shared" si="35"/>
        <v>76</v>
      </c>
      <c r="T141" s="96" t="s">
        <v>3151</v>
      </c>
      <c r="U141" s="72" t="s">
        <v>3088</v>
      </c>
      <c r="V141" s="98" t="s">
        <v>2643</v>
      </c>
      <c r="W141" s="44" t="str">
        <f t="shared" si="36"/>
        <v>"c"</v>
      </c>
      <c r="X141" s="25" t="str">
        <f t="shared" si="37"/>
        <v>c</v>
      </c>
      <c r="Y141" s="1">
        <f t="shared" si="38"/>
        <v>132</v>
      </c>
      <c r="Z141" t="str">
        <f t="shared" si="39"/>
        <v>CST_05</v>
      </c>
      <c r="AC141" s="116" t="str">
        <f t="shared" si="32"/>
        <v>c</v>
      </c>
      <c r="AD141" t="b">
        <f t="shared" si="31"/>
        <v>1</v>
      </c>
    </row>
    <row r="142" spans="1:30">
      <c r="A142" s="57">
        <f t="shared" si="33"/>
        <v>142</v>
      </c>
      <c r="B142" s="56">
        <f t="shared" si="34"/>
        <v>133</v>
      </c>
      <c r="C142" s="60" t="s">
        <v>4634</v>
      </c>
      <c r="D142" s="60">
        <v>5</v>
      </c>
      <c r="E142" s="66" t="s">
        <v>1289</v>
      </c>
      <c r="F142" s="66" t="s">
        <v>1289</v>
      </c>
      <c r="G142" s="65">
        <v>0</v>
      </c>
      <c r="H142" s="65">
        <v>0</v>
      </c>
      <c r="I142" s="66" t="s">
        <v>6</v>
      </c>
      <c r="J142" s="66" t="s">
        <v>1659</v>
      </c>
      <c r="K142" s="67" t="s">
        <v>5197</v>
      </c>
      <c r="L142" s="68"/>
      <c r="M142" s="64" t="s">
        <v>1735</v>
      </c>
      <c r="N142" s="13"/>
      <c r="O142"/>
      <c r="P142" t="str">
        <f t="shared" si="40"/>
        <v/>
      </c>
      <c r="Q142"/>
      <c r="R142"/>
      <c r="S142" s="43">
        <f t="shared" si="35"/>
        <v>76</v>
      </c>
      <c r="T142" s="96" t="s">
        <v>2643</v>
      </c>
      <c r="U142" s="72" t="s">
        <v>2643</v>
      </c>
      <c r="V142" s="72" t="s">
        <v>2643</v>
      </c>
      <c r="W142" s="44" t="str">
        <f t="shared" si="36"/>
        <v/>
      </c>
      <c r="X142" s="25" t="str">
        <f t="shared" si="37"/>
        <v/>
      </c>
      <c r="Y142" s="1">
        <f t="shared" si="38"/>
        <v>133</v>
      </c>
      <c r="Z142" t="str">
        <f t="shared" si="39"/>
        <v>CST_06</v>
      </c>
      <c r="AC142" s="116" t="str">
        <f t="shared" si="32"/>
        <v/>
      </c>
      <c r="AD142" t="b">
        <f t="shared" si="31"/>
        <v>1</v>
      </c>
    </row>
    <row r="143" spans="1:30">
      <c r="A143" s="57">
        <f t="shared" si="33"/>
        <v>143</v>
      </c>
      <c r="B143" s="56">
        <f t="shared" si="34"/>
        <v>134</v>
      </c>
      <c r="C143" s="60" t="s">
        <v>4634</v>
      </c>
      <c r="D143" s="60">
        <v>6</v>
      </c>
      <c r="E143" s="66" t="s">
        <v>1290</v>
      </c>
      <c r="F143" s="66" t="s">
        <v>1290</v>
      </c>
      <c r="G143" s="65">
        <v>0</v>
      </c>
      <c r="H143" s="65">
        <v>0</v>
      </c>
      <c r="I143" s="66" t="s">
        <v>6</v>
      </c>
      <c r="J143" s="66" t="s">
        <v>1659</v>
      </c>
      <c r="K143" s="67" t="s">
        <v>5197</v>
      </c>
      <c r="L143" s="68"/>
      <c r="M143" s="64" t="s">
        <v>1736</v>
      </c>
      <c r="N143" s="13"/>
      <c r="O143"/>
      <c r="P143" t="str">
        <f t="shared" si="40"/>
        <v/>
      </c>
      <c r="Q143"/>
      <c r="R143"/>
      <c r="S143" s="43">
        <f t="shared" si="35"/>
        <v>76</v>
      </c>
      <c r="T143" s="96" t="s">
        <v>2643</v>
      </c>
      <c r="U143" s="72" t="s">
        <v>2643</v>
      </c>
      <c r="V143" s="72" t="s">
        <v>2643</v>
      </c>
      <c r="W143" s="44" t="str">
        <f t="shared" si="36"/>
        <v/>
      </c>
      <c r="X143" s="25" t="str">
        <f t="shared" si="37"/>
        <v/>
      </c>
      <c r="Y143" s="1">
        <f t="shared" si="38"/>
        <v>134</v>
      </c>
      <c r="Z143" t="str">
        <f t="shared" si="39"/>
        <v>CST_07</v>
      </c>
      <c r="AC143" s="116" t="str">
        <f t="shared" si="32"/>
        <v/>
      </c>
      <c r="AD143" t="b">
        <f t="shared" si="31"/>
        <v>1</v>
      </c>
    </row>
    <row r="144" spans="1:30">
      <c r="A144" s="57">
        <f t="shared" si="33"/>
        <v>144</v>
      </c>
      <c r="B144" s="56">
        <f t="shared" si="34"/>
        <v>135</v>
      </c>
      <c r="C144" s="60" t="s">
        <v>4634</v>
      </c>
      <c r="D144" s="60">
        <v>7</v>
      </c>
      <c r="E144" s="66" t="s">
        <v>560</v>
      </c>
      <c r="F144" s="66" t="s">
        <v>560</v>
      </c>
      <c r="G144" s="65">
        <v>0</v>
      </c>
      <c r="H144" s="65">
        <v>0</v>
      </c>
      <c r="I144" s="66" t="s">
        <v>6</v>
      </c>
      <c r="J144" s="66" t="s">
        <v>1659</v>
      </c>
      <c r="K144" s="67" t="s">
        <v>5197</v>
      </c>
      <c r="L144" s="68"/>
      <c r="M144" s="64" t="s">
        <v>1805</v>
      </c>
      <c r="N144" s="13"/>
      <c r="O144"/>
      <c r="P144" t="str">
        <f t="shared" si="40"/>
        <v/>
      </c>
      <c r="Q144"/>
      <c r="R144"/>
      <c r="S144" s="43">
        <f t="shared" si="35"/>
        <v>77</v>
      </c>
      <c r="T144" s="96" t="s">
        <v>3151</v>
      </c>
      <c r="U144" s="72" t="s">
        <v>3088</v>
      </c>
      <c r="V144" s="98" t="s">
        <v>2643</v>
      </c>
      <c r="W144" s="44" t="str">
        <f t="shared" si="36"/>
        <v>"e"</v>
      </c>
      <c r="X144" s="25" t="str">
        <f t="shared" si="37"/>
        <v>e</v>
      </c>
      <c r="Y144" s="1">
        <f t="shared" si="38"/>
        <v>135</v>
      </c>
      <c r="Z144" t="str">
        <f t="shared" si="39"/>
        <v>CST_08</v>
      </c>
      <c r="AC144" s="116" t="str">
        <f t="shared" si="32"/>
        <v>e</v>
      </c>
      <c r="AD144" t="b">
        <f t="shared" si="31"/>
        <v>1</v>
      </c>
    </row>
    <row r="145" spans="1:30">
      <c r="A145" s="57">
        <f t="shared" si="33"/>
        <v>145</v>
      </c>
      <c r="B145" s="56">
        <f t="shared" si="34"/>
        <v>136</v>
      </c>
      <c r="C145" s="60" t="s">
        <v>4634</v>
      </c>
      <c r="D145" s="60">
        <v>8</v>
      </c>
      <c r="E145" s="66" t="s">
        <v>1332</v>
      </c>
      <c r="F145" s="66" t="s">
        <v>1332</v>
      </c>
      <c r="G145" s="65">
        <v>0</v>
      </c>
      <c r="H145" s="65">
        <v>0</v>
      </c>
      <c r="I145" s="66" t="s">
        <v>6</v>
      </c>
      <c r="J145" s="66" t="s">
        <v>1659</v>
      </c>
      <c r="K145" s="67" t="s">
        <v>5197</v>
      </c>
      <c r="L145" s="68"/>
      <c r="M145" s="64" t="s">
        <v>1806</v>
      </c>
      <c r="N145" s="13"/>
      <c r="O145"/>
      <c r="P145" t="str">
        <f t="shared" si="40"/>
        <v/>
      </c>
      <c r="Q145"/>
      <c r="R145"/>
      <c r="S145" s="43">
        <f t="shared" si="35"/>
        <v>77</v>
      </c>
      <c r="T145" s="96" t="s">
        <v>2643</v>
      </c>
      <c r="U145" s="72" t="s">
        <v>2643</v>
      </c>
      <c r="V145" s="72" t="s">
        <v>2643</v>
      </c>
      <c r="W145" s="44" t="str">
        <f t="shared" si="36"/>
        <v/>
      </c>
      <c r="X145" s="25" t="str">
        <f t="shared" si="37"/>
        <v/>
      </c>
      <c r="Y145" s="1">
        <f t="shared" si="38"/>
        <v>136</v>
      </c>
      <c r="Z145" t="str">
        <f t="shared" si="39"/>
        <v>CST_09</v>
      </c>
      <c r="AC145" s="116" t="str">
        <f t="shared" si="32"/>
        <v/>
      </c>
      <c r="AD145" t="b">
        <f t="shared" si="31"/>
        <v>1</v>
      </c>
    </row>
    <row r="146" spans="1:30">
      <c r="A146" s="57">
        <f t="shared" si="33"/>
        <v>146</v>
      </c>
      <c r="B146" s="56">
        <f t="shared" si="34"/>
        <v>137</v>
      </c>
      <c r="C146" s="60" t="s">
        <v>4634</v>
      </c>
      <c r="D146" s="60">
        <v>9</v>
      </c>
      <c r="E146" s="66" t="s">
        <v>102</v>
      </c>
      <c r="F146" s="66" t="s">
        <v>102</v>
      </c>
      <c r="G146" s="65">
        <v>0</v>
      </c>
      <c r="H146" s="65">
        <v>0</v>
      </c>
      <c r="I146" s="66" t="s">
        <v>6</v>
      </c>
      <c r="J146" s="66" t="s">
        <v>1659</v>
      </c>
      <c r="K146" s="67" t="s">
        <v>5197</v>
      </c>
      <c r="L146" s="68"/>
      <c r="M146" s="64" t="s">
        <v>1833</v>
      </c>
      <c r="N146" s="13"/>
      <c r="O146"/>
      <c r="P146" t="str">
        <f t="shared" si="40"/>
        <v/>
      </c>
      <c r="Q146"/>
      <c r="R146"/>
      <c r="S146" s="43">
        <f t="shared" si="35"/>
        <v>77</v>
      </c>
      <c r="T146" s="96" t="s">
        <v>2643</v>
      </c>
      <c r="U146" s="72" t="s">
        <v>2643</v>
      </c>
      <c r="V146" s="72" t="s">
        <v>2643</v>
      </c>
      <c r="W146" s="44" t="str">
        <f t="shared" si="36"/>
        <v/>
      </c>
      <c r="X146" s="25" t="str">
        <f t="shared" si="37"/>
        <v/>
      </c>
      <c r="Y146" s="1">
        <f t="shared" si="38"/>
        <v>137</v>
      </c>
      <c r="Z146" t="str">
        <f t="shared" si="39"/>
        <v>CST_10</v>
      </c>
      <c r="AC146" s="116" t="str">
        <f t="shared" si="32"/>
        <v/>
      </c>
      <c r="AD146" t="b">
        <f t="shared" si="31"/>
        <v>1</v>
      </c>
    </row>
    <row r="147" spans="1:30">
      <c r="A147" s="57">
        <f t="shared" si="33"/>
        <v>147</v>
      </c>
      <c r="B147" s="56">
        <f t="shared" si="34"/>
        <v>138</v>
      </c>
      <c r="C147" s="60" t="s">
        <v>4634</v>
      </c>
      <c r="D147" s="60">
        <v>10</v>
      </c>
      <c r="E147" s="66" t="s">
        <v>124</v>
      </c>
      <c r="F147" s="66" t="s">
        <v>124</v>
      </c>
      <c r="G147" s="65">
        <v>0</v>
      </c>
      <c r="H147" s="65">
        <v>0</v>
      </c>
      <c r="I147" s="66" t="s">
        <v>6</v>
      </c>
      <c r="J147" s="66" t="s">
        <v>1659</v>
      </c>
      <c r="K147" s="67" t="s">
        <v>5197</v>
      </c>
      <c r="L147" s="68"/>
      <c r="M147" s="64" t="s">
        <v>1835</v>
      </c>
      <c r="N147" s="13"/>
      <c r="O147"/>
      <c r="P147" t="str">
        <f t="shared" si="40"/>
        <v/>
      </c>
      <c r="Q147"/>
      <c r="R147"/>
      <c r="S147" s="43">
        <f t="shared" si="35"/>
        <v>77</v>
      </c>
      <c r="T147" s="96" t="s">
        <v>2643</v>
      </c>
      <c r="U147" s="72" t="s">
        <v>2643</v>
      </c>
      <c r="V147" s="72" t="s">
        <v>2643</v>
      </c>
      <c r="W147" s="44" t="str">
        <f t="shared" si="36"/>
        <v/>
      </c>
      <c r="X147" s="25" t="str">
        <f t="shared" si="37"/>
        <v/>
      </c>
      <c r="Y147" s="1">
        <f t="shared" si="38"/>
        <v>138</v>
      </c>
      <c r="Z147" t="str">
        <f t="shared" si="39"/>
        <v>CST_11</v>
      </c>
      <c r="AC147" s="116" t="str">
        <f t="shared" si="32"/>
        <v/>
      </c>
      <c r="AD147" t="b">
        <f t="shared" si="31"/>
        <v>1</v>
      </c>
    </row>
    <row r="148" spans="1:30">
      <c r="A148" s="57">
        <f t="shared" si="33"/>
        <v>148</v>
      </c>
      <c r="B148" s="56">
        <f t="shared" si="34"/>
        <v>139</v>
      </c>
      <c r="C148" s="60" t="s">
        <v>4634</v>
      </c>
      <c r="D148" s="60">
        <v>11</v>
      </c>
      <c r="E148" s="66" t="s">
        <v>125</v>
      </c>
      <c r="F148" s="66" t="s">
        <v>125</v>
      </c>
      <c r="G148" s="65">
        <v>0</v>
      </c>
      <c r="H148" s="65">
        <v>0</v>
      </c>
      <c r="I148" s="66" t="s">
        <v>6</v>
      </c>
      <c r="J148" s="66" t="s">
        <v>1659</v>
      </c>
      <c r="K148" s="67" t="s">
        <v>5197</v>
      </c>
      <c r="L148" s="68"/>
      <c r="M148" s="64" t="s">
        <v>1867</v>
      </c>
      <c r="N148" s="13"/>
      <c r="O148"/>
      <c r="P148" t="str">
        <f t="shared" si="40"/>
        <v/>
      </c>
      <c r="Q148"/>
      <c r="R148"/>
      <c r="S148" s="43">
        <f t="shared" si="35"/>
        <v>77</v>
      </c>
      <c r="T148" s="96" t="s">
        <v>2643</v>
      </c>
      <c r="U148" s="72" t="s">
        <v>2643</v>
      </c>
      <c r="V148" s="72" t="s">
        <v>2643</v>
      </c>
      <c r="W148" s="44" t="str">
        <f t="shared" si="36"/>
        <v/>
      </c>
      <c r="X148" s="25" t="str">
        <f t="shared" si="37"/>
        <v/>
      </c>
      <c r="Y148" s="1">
        <f t="shared" si="38"/>
        <v>139</v>
      </c>
      <c r="Z148" t="str">
        <f t="shared" si="39"/>
        <v>CST_12</v>
      </c>
      <c r="AC148" s="116" t="str">
        <f t="shared" si="32"/>
        <v/>
      </c>
      <c r="AD148" t="b">
        <f t="shared" si="31"/>
        <v>1</v>
      </c>
    </row>
    <row r="149" spans="1:30">
      <c r="A149" s="57">
        <f t="shared" si="33"/>
        <v>149</v>
      </c>
      <c r="B149" s="56">
        <f t="shared" si="34"/>
        <v>140</v>
      </c>
      <c r="C149" s="60" t="s">
        <v>4634</v>
      </c>
      <c r="D149" s="60">
        <v>12</v>
      </c>
      <c r="E149" s="66" t="s">
        <v>130</v>
      </c>
      <c r="F149" s="66" t="s">
        <v>130</v>
      </c>
      <c r="G149" s="65">
        <v>0</v>
      </c>
      <c r="H149" s="65">
        <v>0</v>
      </c>
      <c r="I149" s="66" t="s">
        <v>6</v>
      </c>
      <c r="J149" s="66" t="s">
        <v>1659</v>
      </c>
      <c r="K149" s="67" t="s">
        <v>5197</v>
      </c>
      <c r="L149" s="68"/>
      <c r="M149" s="64" t="s">
        <v>1868</v>
      </c>
      <c r="N149" s="13"/>
      <c r="O149"/>
      <c r="P149" t="str">
        <f t="shared" si="40"/>
        <v/>
      </c>
      <c r="Q149"/>
      <c r="R149"/>
      <c r="S149" s="43">
        <f t="shared" si="35"/>
        <v>77</v>
      </c>
      <c r="T149" s="96" t="s">
        <v>2643</v>
      </c>
      <c r="U149" s="72" t="s">
        <v>2643</v>
      </c>
      <c r="V149" s="72" t="s">
        <v>2643</v>
      </c>
      <c r="W149" s="44" t="str">
        <f t="shared" si="36"/>
        <v/>
      </c>
      <c r="X149" s="25" t="str">
        <f t="shared" si="37"/>
        <v/>
      </c>
      <c r="Y149" s="1">
        <f t="shared" si="38"/>
        <v>140</v>
      </c>
      <c r="Z149" t="str">
        <f t="shared" si="39"/>
        <v>CST_13</v>
      </c>
      <c r="AC149" s="116" t="str">
        <f t="shared" si="32"/>
        <v/>
      </c>
      <c r="AD149" t="b">
        <f t="shared" si="31"/>
        <v>1</v>
      </c>
    </row>
    <row r="150" spans="1:30">
      <c r="A150" s="57">
        <f t="shared" si="33"/>
        <v>150</v>
      </c>
      <c r="B150" s="56">
        <f t="shared" si="34"/>
        <v>141</v>
      </c>
      <c r="C150" s="60" t="s">
        <v>4634</v>
      </c>
      <c r="D150" s="60">
        <v>13</v>
      </c>
      <c r="E150" s="66" t="s">
        <v>131</v>
      </c>
      <c r="F150" s="66" t="s">
        <v>131</v>
      </c>
      <c r="G150" s="65">
        <v>0</v>
      </c>
      <c r="H150" s="65">
        <v>0</v>
      </c>
      <c r="I150" s="66" t="s">
        <v>6</v>
      </c>
      <c r="J150" s="66" t="s">
        <v>1659</v>
      </c>
      <c r="K150" s="67" t="s">
        <v>5197</v>
      </c>
      <c r="L150" s="68"/>
      <c r="M150" s="64" t="s">
        <v>1875</v>
      </c>
      <c r="N150" s="13"/>
      <c r="O150"/>
      <c r="P150" t="str">
        <f t="shared" si="40"/>
        <v/>
      </c>
      <c r="Q150"/>
      <c r="R150"/>
      <c r="S150" s="43">
        <f t="shared" si="35"/>
        <v>77</v>
      </c>
      <c r="T150" s="96" t="s">
        <v>2643</v>
      </c>
      <c r="U150" s="72" t="s">
        <v>2643</v>
      </c>
      <c r="V150" s="72" t="s">
        <v>2643</v>
      </c>
      <c r="W150" s="44" t="str">
        <f t="shared" si="36"/>
        <v/>
      </c>
      <c r="X150" s="25" t="str">
        <f t="shared" si="37"/>
        <v/>
      </c>
      <c r="Y150" s="1">
        <f t="shared" si="38"/>
        <v>141</v>
      </c>
      <c r="Z150" t="str">
        <f t="shared" si="39"/>
        <v>CST_14</v>
      </c>
      <c r="AC150" s="116" t="str">
        <f t="shared" si="32"/>
        <v/>
      </c>
      <c r="AD150" t="b">
        <f t="shared" si="31"/>
        <v>1</v>
      </c>
    </row>
    <row r="151" spans="1:30">
      <c r="A151" s="57">
        <f t="shared" si="33"/>
        <v>151</v>
      </c>
      <c r="B151" s="56">
        <f t="shared" si="34"/>
        <v>142</v>
      </c>
      <c r="C151" s="60" t="s">
        <v>4634</v>
      </c>
      <c r="D151" s="60">
        <v>14</v>
      </c>
      <c r="E151" s="66" t="s">
        <v>133</v>
      </c>
      <c r="F151" s="66" t="s">
        <v>133</v>
      </c>
      <c r="G151" s="65">
        <v>0</v>
      </c>
      <c r="H151" s="65">
        <v>0</v>
      </c>
      <c r="I151" s="66" t="s">
        <v>6</v>
      </c>
      <c r="J151" s="66" t="s">
        <v>1659</v>
      </c>
      <c r="K151" s="67" t="s">
        <v>5197</v>
      </c>
      <c r="L151" s="68"/>
      <c r="M151" s="64" t="s">
        <v>1876</v>
      </c>
      <c r="N151" s="13"/>
      <c r="O151"/>
      <c r="P151" t="str">
        <f t="shared" si="40"/>
        <v/>
      </c>
      <c r="Q151"/>
      <c r="R151"/>
      <c r="S151" s="43">
        <f t="shared" si="35"/>
        <v>77</v>
      </c>
      <c r="T151" s="96" t="s">
        <v>2643</v>
      </c>
      <c r="U151" s="72" t="s">
        <v>2643</v>
      </c>
      <c r="V151" s="72" t="s">
        <v>2643</v>
      </c>
      <c r="W151" s="44" t="str">
        <f t="shared" si="36"/>
        <v/>
      </c>
      <c r="X151" s="25" t="str">
        <f t="shared" si="37"/>
        <v/>
      </c>
      <c r="Y151" s="1">
        <f t="shared" si="38"/>
        <v>142</v>
      </c>
      <c r="Z151" t="str">
        <f t="shared" si="39"/>
        <v>CST_15</v>
      </c>
      <c r="AC151" s="116" t="str">
        <f t="shared" si="32"/>
        <v/>
      </c>
      <c r="AD151" t="b">
        <f t="shared" si="31"/>
        <v>1</v>
      </c>
    </row>
    <row r="152" spans="1:30">
      <c r="A152" s="57">
        <f t="shared" si="33"/>
        <v>152</v>
      </c>
      <c r="B152" s="56">
        <f t="shared" si="34"/>
        <v>143</v>
      </c>
      <c r="C152" s="60" t="s">
        <v>4634</v>
      </c>
      <c r="D152" s="60">
        <v>15</v>
      </c>
      <c r="E152" s="66" t="s">
        <v>134</v>
      </c>
      <c r="F152" s="66" t="s">
        <v>134</v>
      </c>
      <c r="G152" s="65">
        <v>0</v>
      </c>
      <c r="H152" s="65">
        <v>0</v>
      </c>
      <c r="I152" s="66" t="s">
        <v>6</v>
      </c>
      <c r="J152" s="66" t="s">
        <v>1659</v>
      </c>
      <c r="K152" s="67" t="s">
        <v>5197</v>
      </c>
      <c r="L152" s="68"/>
      <c r="M152" s="64" t="s">
        <v>1878</v>
      </c>
      <c r="N152" s="13"/>
      <c r="O152"/>
      <c r="P152" t="str">
        <f t="shared" si="40"/>
        <v/>
      </c>
      <c r="Q152"/>
      <c r="R152"/>
      <c r="S152" s="43">
        <f t="shared" si="35"/>
        <v>78</v>
      </c>
      <c r="T152" s="96" t="s">
        <v>3151</v>
      </c>
      <c r="U152" s="72" t="s">
        <v>3088</v>
      </c>
      <c r="V152" s="98" t="s">
        <v>2643</v>
      </c>
      <c r="W152" s="44" t="str">
        <f t="shared" si="36"/>
        <v>"g" STD_SUB_e</v>
      </c>
      <c r="X152" s="25" t="str">
        <f t="shared" si="37"/>
        <v>ge</v>
      </c>
      <c r="Y152" s="1">
        <f t="shared" si="38"/>
        <v>143</v>
      </c>
      <c r="Z152" t="str">
        <f t="shared" si="39"/>
        <v>CST_16</v>
      </c>
      <c r="AC152" s="116" t="str">
        <f t="shared" si="32"/>
        <v>ge</v>
      </c>
      <c r="AD152" t="b">
        <f t="shared" si="31"/>
        <v>1</v>
      </c>
    </row>
    <row r="153" spans="1:30">
      <c r="A153" s="57">
        <f t="shared" si="33"/>
        <v>153</v>
      </c>
      <c r="B153" s="56">
        <f t="shared" si="34"/>
        <v>144</v>
      </c>
      <c r="C153" s="60" t="s">
        <v>4634</v>
      </c>
      <c r="D153" s="60">
        <v>16</v>
      </c>
      <c r="E153" s="66" t="s">
        <v>139</v>
      </c>
      <c r="F153" s="66" t="s">
        <v>139</v>
      </c>
      <c r="G153" s="65">
        <v>0</v>
      </c>
      <c r="H153" s="65">
        <v>0</v>
      </c>
      <c r="I153" s="66" t="s">
        <v>6</v>
      </c>
      <c r="J153" s="66" t="s">
        <v>1659</v>
      </c>
      <c r="K153" s="67" t="s">
        <v>5197</v>
      </c>
      <c r="L153" s="68"/>
      <c r="M153" s="64" t="s">
        <v>1882</v>
      </c>
      <c r="N153" s="13"/>
      <c r="O153"/>
      <c r="P153" t="str">
        <f t="shared" si="40"/>
        <v/>
      </c>
      <c r="Q153"/>
      <c r="R153"/>
      <c r="S153" s="43">
        <f t="shared" si="35"/>
        <v>78</v>
      </c>
      <c r="T153" s="96" t="s">
        <v>2643</v>
      </c>
      <c r="U153" s="72" t="s">
        <v>2643</v>
      </c>
      <c r="V153" s="72" t="s">
        <v>2643</v>
      </c>
      <c r="W153" s="44" t="str">
        <f t="shared" si="36"/>
        <v/>
      </c>
      <c r="X153" s="25" t="str">
        <f t="shared" si="37"/>
        <v/>
      </c>
      <c r="Y153" s="1">
        <f t="shared" si="38"/>
        <v>144</v>
      </c>
      <c r="Z153" t="str">
        <f t="shared" si="39"/>
        <v>CST_17</v>
      </c>
      <c r="AC153" s="116" t="str">
        <f t="shared" si="32"/>
        <v/>
      </c>
      <c r="AD153" t="b">
        <f t="shared" si="31"/>
        <v>1</v>
      </c>
    </row>
    <row r="154" spans="1:30">
      <c r="A154" s="57">
        <f t="shared" si="33"/>
        <v>154</v>
      </c>
      <c r="B154" s="56">
        <f t="shared" si="34"/>
        <v>145</v>
      </c>
      <c r="C154" s="60" t="s">
        <v>4634</v>
      </c>
      <c r="D154" s="60">
        <v>17</v>
      </c>
      <c r="E154" s="66" t="s">
        <v>143</v>
      </c>
      <c r="F154" s="66" t="s">
        <v>143</v>
      </c>
      <c r="G154" s="65">
        <v>0</v>
      </c>
      <c r="H154" s="65">
        <v>0</v>
      </c>
      <c r="I154" s="66" t="s">
        <v>6</v>
      </c>
      <c r="J154" s="66" t="s">
        <v>1659</v>
      </c>
      <c r="K154" s="67" t="s">
        <v>5197</v>
      </c>
      <c r="L154" s="68"/>
      <c r="M154" s="64" t="s">
        <v>1890</v>
      </c>
      <c r="N154" s="13"/>
      <c r="O154"/>
      <c r="P154" t="str">
        <f t="shared" si="40"/>
        <v/>
      </c>
      <c r="Q154"/>
      <c r="R154"/>
      <c r="S154" s="43">
        <f t="shared" si="35"/>
        <v>79</v>
      </c>
      <c r="T154" s="96" t="s">
        <v>3151</v>
      </c>
      <c r="U154" s="97" t="s">
        <v>3088</v>
      </c>
      <c r="V154" s="98" t="s">
        <v>2643</v>
      </c>
      <c r="W154" s="44" t="str">
        <f t="shared" si="36"/>
        <v>"g" STD_SUB_EARTH</v>
      </c>
      <c r="X154" s="25" t="str">
        <f t="shared" si="37"/>
        <v>gEARTH</v>
      </c>
      <c r="Y154" s="1">
        <f t="shared" si="38"/>
        <v>145</v>
      </c>
      <c r="Z154" t="str">
        <f t="shared" si="39"/>
        <v>CST_18</v>
      </c>
      <c r="AC154" s="116" t="str">
        <f t="shared" si="32"/>
        <v>gEARTH</v>
      </c>
      <c r="AD154" t="b">
        <f t="shared" si="31"/>
        <v>1</v>
      </c>
    </row>
    <row r="155" spans="1:30">
      <c r="A155" s="57">
        <f t="shared" si="33"/>
        <v>155</v>
      </c>
      <c r="B155" s="56">
        <f t="shared" si="34"/>
        <v>146</v>
      </c>
      <c r="C155" s="60" t="s">
        <v>4634</v>
      </c>
      <c r="D155" s="60">
        <v>18</v>
      </c>
      <c r="E155" s="66" t="s">
        <v>144</v>
      </c>
      <c r="F155" s="66" t="s">
        <v>144</v>
      </c>
      <c r="G155" s="72">
        <v>0</v>
      </c>
      <c r="H155" s="72">
        <v>0</v>
      </c>
      <c r="I155" s="66" t="s">
        <v>6</v>
      </c>
      <c r="J155" s="66" t="s">
        <v>1659</v>
      </c>
      <c r="K155" s="67" t="s">
        <v>5197</v>
      </c>
      <c r="L155" s="68"/>
      <c r="M155" s="64" t="s">
        <v>1895</v>
      </c>
      <c r="N155" s="13"/>
      <c r="O155"/>
      <c r="P155" t="str">
        <f t="shared" si="40"/>
        <v/>
      </c>
      <c r="Q155"/>
      <c r="R155"/>
      <c r="S155" s="43">
        <f t="shared" si="35"/>
        <v>79</v>
      </c>
      <c r="T155" s="96" t="s">
        <v>2643</v>
      </c>
      <c r="U155" s="72" t="s">
        <v>2643</v>
      </c>
      <c r="V155" s="72" t="s">
        <v>2643</v>
      </c>
      <c r="W155" s="44" t="str">
        <f t="shared" si="36"/>
        <v/>
      </c>
      <c r="X155" s="25" t="str">
        <f t="shared" si="37"/>
        <v/>
      </c>
      <c r="Y155" s="1">
        <f t="shared" si="38"/>
        <v>146</v>
      </c>
      <c r="Z155" t="str">
        <f t="shared" si="39"/>
        <v>CST_19</v>
      </c>
      <c r="AC155" s="116" t="str">
        <f t="shared" si="32"/>
        <v/>
      </c>
      <c r="AD155" t="b">
        <f t="shared" si="31"/>
        <v>1</v>
      </c>
    </row>
    <row r="156" spans="1:30">
      <c r="A156" s="57">
        <f t="shared" si="33"/>
        <v>156</v>
      </c>
      <c r="B156" s="56">
        <f t="shared" si="34"/>
        <v>147</v>
      </c>
      <c r="C156" s="60" t="s">
        <v>4634</v>
      </c>
      <c r="D156" s="60">
        <v>19</v>
      </c>
      <c r="E156" s="66" t="s">
        <v>149</v>
      </c>
      <c r="F156" s="66" t="s">
        <v>149</v>
      </c>
      <c r="G156" s="65">
        <v>0</v>
      </c>
      <c r="H156" s="65">
        <v>0</v>
      </c>
      <c r="I156" s="66" t="s">
        <v>6</v>
      </c>
      <c r="J156" s="66" t="s">
        <v>1659</v>
      </c>
      <c r="K156" s="67" t="s">
        <v>5197</v>
      </c>
      <c r="L156" s="68"/>
      <c r="M156" s="64" t="s">
        <v>1896</v>
      </c>
      <c r="N156" s="13"/>
      <c r="O156"/>
      <c r="P156" t="str">
        <f t="shared" si="40"/>
        <v/>
      </c>
      <c r="Q156"/>
      <c r="R156"/>
      <c r="S156" s="43">
        <f t="shared" si="35"/>
        <v>79</v>
      </c>
      <c r="T156" s="96" t="s">
        <v>2643</v>
      </c>
      <c r="U156" s="72" t="s">
        <v>2643</v>
      </c>
      <c r="V156" s="72" t="s">
        <v>2643</v>
      </c>
      <c r="W156" s="44" t="str">
        <f t="shared" si="36"/>
        <v/>
      </c>
      <c r="X156" s="25" t="str">
        <f t="shared" si="37"/>
        <v/>
      </c>
      <c r="Y156" s="1">
        <f t="shared" si="38"/>
        <v>147</v>
      </c>
      <c r="Z156" t="str">
        <f t="shared" si="39"/>
        <v>CST_20</v>
      </c>
      <c r="AC156" s="116" t="str">
        <f t="shared" si="32"/>
        <v/>
      </c>
      <c r="AD156" t="b">
        <f t="shared" si="31"/>
        <v>1</v>
      </c>
    </row>
    <row r="157" spans="1:30">
      <c r="A157" s="57">
        <f t="shared" si="33"/>
        <v>157</v>
      </c>
      <c r="B157" s="56">
        <f t="shared" si="34"/>
        <v>148</v>
      </c>
      <c r="C157" s="60" t="s">
        <v>4634</v>
      </c>
      <c r="D157" s="60">
        <v>20</v>
      </c>
      <c r="E157" s="66" t="s">
        <v>172</v>
      </c>
      <c r="F157" s="66" t="s">
        <v>172</v>
      </c>
      <c r="G157" s="65">
        <v>0</v>
      </c>
      <c r="H157" s="65">
        <v>0</v>
      </c>
      <c r="I157" s="66" t="s">
        <v>6</v>
      </c>
      <c r="J157" s="66" t="s">
        <v>1659</v>
      </c>
      <c r="K157" s="67" t="s">
        <v>5197</v>
      </c>
      <c r="L157" s="68"/>
      <c r="M157" s="64" t="s">
        <v>1907</v>
      </c>
      <c r="N157" s="13"/>
      <c r="O157"/>
      <c r="P157" t="str">
        <f t="shared" si="40"/>
        <v/>
      </c>
      <c r="Q157"/>
      <c r="R157"/>
      <c r="S157" s="43">
        <f t="shared" si="35"/>
        <v>79</v>
      </c>
      <c r="T157" s="96" t="s">
        <v>2643</v>
      </c>
      <c r="U157" s="72" t="s">
        <v>2643</v>
      </c>
      <c r="V157" s="72" t="s">
        <v>2643</v>
      </c>
      <c r="W157" s="44" t="str">
        <f t="shared" si="36"/>
        <v/>
      </c>
      <c r="X157" s="25" t="str">
        <f t="shared" si="37"/>
        <v/>
      </c>
      <c r="Y157" s="1">
        <f t="shared" si="38"/>
        <v>148</v>
      </c>
      <c r="Z157" t="str">
        <f t="shared" si="39"/>
        <v>CST_21</v>
      </c>
      <c r="AC157" s="116" t="str">
        <f t="shared" si="32"/>
        <v/>
      </c>
      <c r="AD157" t="b">
        <f t="shared" si="31"/>
        <v>1</v>
      </c>
    </row>
    <row r="158" spans="1:30">
      <c r="A158" s="57">
        <f t="shared" si="33"/>
        <v>158</v>
      </c>
      <c r="B158" s="56">
        <f t="shared" si="34"/>
        <v>149</v>
      </c>
      <c r="C158" s="60" t="s">
        <v>4634</v>
      </c>
      <c r="D158" s="60">
        <v>21</v>
      </c>
      <c r="E158" s="66" t="s">
        <v>184</v>
      </c>
      <c r="F158" s="66" t="s">
        <v>184</v>
      </c>
      <c r="G158" s="65">
        <v>0</v>
      </c>
      <c r="H158" s="65">
        <v>0</v>
      </c>
      <c r="I158" s="66" t="s">
        <v>6</v>
      </c>
      <c r="J158" s="66" t="s">
        <v>1659</v>
      </c>
      <c r="K158" s="67" t="s">
        <v>5197</v>
      </c>
      <c r="L158" s="68"/>
      <c r="M158" s="64" t="s">
        <v>1940</v>
      </c>
      <c r="N158" s="13"/>
      <c r="O158"/>
      <c r="P158" t="str">
        <f t="shared" si="40"/>
        <v/>
      </c>
      <c r="Q158"/>
      <c r="R158"/>
      <c r="S158" s="43">
        <f t="shared" si="35"/>
        <v>79</v>
      </c>
      <c r="T158" s="96" t="s">
        <v>2643</v>
      </c>
      <c r="U158" s="72" t="s">
        <v>2643</v>
      </c>
      <c r="V158" s="72" t="s">
        <v>2643</v>
      </c>
      <c r="W158" s="44" t="str">
        <f t="shared" si="36"/>
        <v/>
      </c>
      <c r="X158" s="25" t="str">
        <f t="shared" si="37"/>
        <v/>
      </c>
      <c r="Y158" s="1">
        <f t="shared" si="38"/>
        <v>149</v>
      </c>
      <c r="Z158" t="str">
        <f t="shared" si="39"/>
        <v>CST_22</v>
      </c>
      <c r="AC158" s="116" t="str">
        <f t="shared" si="32"/>
        <v/>
      </c>
      <c r="AD158" t="b">
        <f t="shared" si="31"/>
        <v>1</v>
      </c>
    </row>
    <row r="159" spans="1:30">
      <c r="A159" s="57">
        <f t="shared" si="33"/>
        <v>159</v>
      </c>
      <c r="B159" s="56">
        <f t="shared" si="34"/>
        <v>150</v>
      </c>
      <c r="C159" s="60" t="s">
        <v>4634</v>
      </c>
      <c r="D159" s="60">
        <v>22</v>
      </c>
      <c r="E159" s="66" t="s">
        <v>207</v>
      </c>
      <c r="F159" s="66" t="s">
        <v>207</v>
      </c>
      <c r="G159" s="65">
        <v>0</v>
      </c>
      <c r="H159" s="65">
        <v>0</v>
      </c>
      <c r="I159" s="66" t="s">
        <v>6</v>
      </c>
      <c r="J159" s="66" t="s">
        <v>1659</v>
      </c>
      <c r="K159" s="67" t="s">
        <v>5197</v>
      </c>
      <c r="L159" s="68"/>
      <c r="M159" s="64" t="s">
        <v>1952</v>
      </c>
      <c r="N159" s="13"/>
      <c r="O159"/>
      <c r="P159" t="str">
        <f t="shared" si="40"/>
        <v/>
      </c>
      <c r="Q159"/>
      <c r="R159"/>
      <c r="S159" s="43">
        <f t="shared" si="35"/>
        <v>79</v>
      </c>
      <c r="T159" s="96" t="s">
        <v>2643</v>
      </c>
      <c r="U159" s="72" t="s">
        <v>2643</v>
      </c>
      <c r="V159" s="72" t="s">
        <v>2643</v>
      </c>
      <c r="W159" s="44" t="str">
        <f t="shared" si="36"/>
        <v/>
      </c>
      <c r="X159" s="25" t="str">
        <f t="shared" si="37"/>
        <v/>
      </c>
      <c r="Y159" s="1">
        <f t="shared" si="38"/>
        <v>150</v>
      </c>
      <c r="Z159" t="str">
        <f t="shared" si="39"/>
        <v>CST_23</v>
      </c>
      <c r="AC159" s="116" t="str">
        <f t="shared" si="32"/>
        <v/>
      </c>
      <c r="AD159" t="b">
        <f t="shared" si="31"/>
        <v>1</v>
      </c>
    </row>
    <row r="160" spans="1:30">
      <c r="A160" s="57">
        <f t="shared" si="33"/>
        <v>160</v>
      </c>
      <c r="B160" s="56">
        <f t="shared" si="34"/>
        <v>151</v>
      </c>
      <c r="C160" s="60" t="s">
        <v>4634</v>
      </c>
      <c r="D160" s="60">
        <v>23</v>
      </c>
      <c r="E160" s="66" t="s">
        <v>218</v>
      </c>
      <c r="F160" s="66" t="s">
        <v>218</v>
      </c>
      <c r="G160" s="65">
        <v>0</v>
      </c>
      <c r="H160" s="65">
        <v>0</v>
      </c>
      <c r="I160" s="66" t="s">
        <v>6</v>
      </c>
      <c r="J160" s="66" t="s">
        <v>1659</v>
      </c>
      <c r="K160" s="67" t="s">
        <v>5197</v>
      </c>
      <c r="L160" s="68"/>
      <c r="M160" s="64" t="s">
        <v>1992</v>
      </c>
      <c r="N160" s="13"/>
      <c r="O160"/>
      <c r="P160" t="str">
        <f t="shared" si="40"/>
        <v/>
      </c>
      <c r="Q160"/>
      <c r="R160"/>
      <c r="S160" s="43">
        <f t="shared" si="35"/>
        <v>79</v>
      </c>
      <c r="T160" s="96" t="s">
        <v>2643</v>
      </c>
      <c r="U160" s="72" t="s">
        <v>2643</v>
      </c>
      <c r="V160" s="72" t="s">
        <v>2643</v>
      </c>
      <c r="W160" s="44" t="str">
        <f t="shared" si="36"/>
        <v/>
      </c>
      <c r="X160" s="25" t="str">
        <f t="shared" si="37"/>
        <v/>
      </c>
      <c r="Y160" s="1">
        <f t="shared" si="38"/>
        <v>151</v>
      </c>
      <c r="Z160" t="str">
        <f t="shared" si="39"/>
        <v>CST_24</v>
      </c>
      <c r="AC160" s="116" t="str">
        <f t="shared" si="32"/>
        <v/>
      </c>
      <c r="AD160" t="b">
        <f t="shared" ref="AD160:AD223" si="41">X160=AC160</f>
        <v>1</v>
      </c>
    </row>
    <row r="161" spans="1:30">
      <c r="A161" s="57">
        <f t="shared" si="33"/>
        <v>161</v>
      </c>
      <c r="B161" s="56">
        <f t="shared" si="34"/>
        <v>152</v>
      </c>
      <c r="C161" s="60" t="s">
        <v>4634</v>
      </c>
      <c r="D161" s="60">
        <v>24</v>
      </c>
      <c r="E161" s="66" t="s">
        <v>223</v>
      </c>
      <c r="F161" s="66" t="s">
        <v>223</v>
      </c>
      <c r="G161" s="65">
        <v>0</v>
      </c>
      <c r="H161" s="65">
        <v>0</v>
      </c>
      <c r="I161" s="66" t="s">
        <v>6</v>
      </c>
      <c r="J161" s="66" t="s">
        <v>1659</v>
      </c>
      <c r="K161" s="67" t="s">
        <v>5197</v>
      </c>
      <c r="L161" s="68"/>
      <c r="M161" s="64" t="s">
        <v>2011</v>
      </c>
      <c r="N161" s="13"/>
      <c r="O161"/>
      <c r="P161" t="str">
        <f t="shared" si="40"/>
        <v/>
      </c>
      <c r="Q161"/>
      <c r="R161"/>
      <c r="S161" s="43">
        <f t="shared" si="35"/>
        <v>79</v>
      </c>
      <c r="T161" s="96" t="s">
        <v>2643</v>
      </c>
      <c r="U161" s="72" t="s">
        <v>2643</v>
      </c>
      <c r="V161" s="72" t="s">
        <v>2643</v>
      </c>
      <c r="W161" s="44" t="str">
        <f t="shared" si="36"/>
        <v/>
      </c>
      <c r="X161" s="25" t="str">
        <f t="shared" si="37"/>
        <v/>
      </c>
      <c r="Y161" s="1">
        <f t="shared" si="38"/>
        <v>152</v>
      </c>
      <c r="Z161" t="str">
        <f t="shared" si="39"/>
        <v>CST_25</v>
      </c>
      <c r="AC161" s="116" t="str">
        <f t="shared" si="32"/>
        <v/>
      </c>
      <c r="AD161" t="b">
        <f t="shared" si="41"/>
        <v>1</v>
      </c>
    </row>
    <row r="162" spans="1:30">
      <c r="A162" s="57">
        <f t="shared" si="33"/>
        <v>162</v>
      </c>
      <c r="B162" s="56">
        <f t="shared" si="34"/>
        <v>153</v>
      </c>
      <c r="C162" s="60" t="s">
        <v>4634</v>
      </c>
      <c r="D162" s="60">
        <v>25</v>
      </c>
      <c r="E162" s="66" t="s">
        <v>224</v>
      </c>
      <c r="F162" s="66" t="s">
        <v>224</v>
      </c>
      <c r="G162" s="65">
        <v>0</v>
      </c>
      <c r="H162" s="65">
        <v>0</v>
      </c>
      <c r="I162" s="66" t="s">
        <v>6</v>
      </c>
      <c r="J162" s="66" t="s">
        <v>1659</v>
      </c>
      <c r="K162" s="67" t="s">
        <v>5197</v>
      </c>
      <c r="L162" s="68"/>
      <c r="M162" s="64" t="s">
        <v>2018</v>
      </c>
      <c r="N162" s="13"/>
      <c r="O162"/>
      <c r="P162" t="str">
        <f t="shared" si="40"/>
        <v/>
      </c>
      <c r="Q162"/>
      <c r="R162"/>
      <c r="S162" s="43">
        <f t="shared" si="35"/>
        <v>79</v>
      </c>
      <c r="T162" s="96" t="s">
        <v>2643</v>
      </c>
      <c r="U162" s="72" t="s">
        <v>2643</v>
      </c>
      <c r="V162" s="72" t="s">
        <v>2643</v>
      </c>
      <c r="W162" s="44" t="str">
        <f t="shared" si="36"/>
        <v/>
      </c>
      <c r="X162" s="25" t="str">
        <f t="shared" si="37"/>
        <v/>
      </c>
      <c r="Y162" s="1">
        <f t="shared" si="38"/>
        <v>153</v>
      </c>
      <c r="Z162" t="str">
        <f t="shared" si="39"/>
        <v>CST_26</v>
      </c>
      <c r="AC162" s="116" t="str">
        <f t="shared" si="32"/>
        <v/>
      </c>
      <c r="AD162" t="b">
        <f t="shared" si="41"/>
        <v>1</v>
      </c>
    </row>
    <row r="163" spans="1:30">
      <c r="A163" s="57">
        <f t="shared" si="33"/>
        <v>163</v>
      </c>
      <c r="B163" s="56">
        <f t="shared" si="34"/>
        <v>154</v>
      </c>
      <c r="C163" s="60" t="s">
        <v>4634</v>
      </c>
      <c r="D163" s="60">
        <v>26</v>
      </c>
      <c r="E163" s="66" t="s">
        <v>225</v>
      </c>
      <c r="F163" s="66" t="s">
        <v>225</v>
      </c>
      <c r="G163" s="65">
        <v>0</v>
      </c>
      <c r="H163" s="65">
        <v>0</v>
      </c>
      <c r="I163" s="66" t="s">
        <v>6</v>
      </c>
      <c r="J163" s="66" t="s">
        <v>1659</v>
      </c>
      <c r="K163" s="67" t="s">
        <v>5197</v>
      </c>
      <c r="L163" s="68"/>
      <c r="M163" s="64" t="s">
        <v>2019</v>
      </c>
      <c r="N163" s="13"/>
      <c r="O163"/>
      <c r="P163" t="str">
        <f t="shared" si="40"/>
        <v/>
      </c>
      <c r="Q163"/>
      <c r="R163"/>
      <c r="S163" s="43">
        <f t="shared" si="35"/>
        <v>79</v>
      </c>
      <c r="T163" s="96" t="s">
        <v>2643</v>
      </c>
      <c r="U163" s="72" t="s">
        <v>2643</v>
      </c>
      <c r="V163" s="72" t="s">
        <v>2643</v>
      </c>
      <c r="W163" s="44" t="str">
        <f t="shared" si="36"/>
        <v/>
      </c>
      <c r="X163" s="25" t="str">
        <f t="shared" si="37"/>
        <v/>
      </c>
      <c r="Y163" s="1">
        <f t="shared" si="38"/>
        <v>154</v>
      </c>
      <c r="Z163" t="str">
        <f t="shared" si="39"/>
        <v>CST_27</v>
      </c>
      <c r="AC163" s="116" t="str">
        <f t="shared" si="32"/>
        <v/>
      </c>
      <c r="AD163" t="b">
        <f t="shared" si="41"/>
        <v>1</v>
      </c>
    </row>
    <row r="164" spans="1:30">
      <c r="A164" s="57">
        <f t="shared" si="33"/>
        <v>164</v>
      </c>
      <c r="B164" s="56">
        <f t="shared" si="34"/>
        <v>155</v>
      </c>
      <c r="C164" s="60" t="s">
        <v>4634</v>
      </c>
      <c r="D164" s="60">
        <v>27</v>
      </c>
      <c r="E164" s="66" t="s">
        <v>227</v>
      </c>
      <c r="F164" s="66" t="s">
        <v>227</v>
      </c>
      <c r="G164" s="65">
        <v>0</v>
      </c>
      <c r="H164" s="65">
        <v>0</v>
      </c>
      <c r="I164" s="66" t="s">
        <v>6</v>
      </c>
      <c r="J164" s="66" t="s">
        <v>1659</v>
      </c>
      <c r="K164" s="67" t="s">
        <v>5197</v>
      </c>
      <c r="L164" s="68"/>
      <c r="M164" s="64" t="s">
        <v>2020</v>
      </c>
      <c r="N164" s="13"/>
      <c r="O164"/>
      <c r="P164" t="str">
        <f t="shared" si="40"/>
        <v/>
      </c>
      <c r="Q164"/>
      <c r="R164"/>
      <c r="S164" s="43">
        <f t="shared" si="35"/>
        <v>79</v>
      </c>
      <c r="T164" s="96" t="s">
        <v>2643</v>
      </c>
      <c r="U164" s="72" t="s">
        <v>2643</v>
      </c>
      <c r="V164" s="72" t="s">
        <v>2643</v>
      </c>
      <c r="W164" s="44" t="str">
        <f t="shared" si="36"/>
        <v/>
      </c>
      <c r="X164" s="25" t="str">
        <f t="shared" si="37"/>
        <v/>
      </c>
      <c r="Y164" s="1">
        <f t="shared" si="38"/>
        <v>155</v>
      </c>
      <c r="Z164" t="str">
        <f t="shared" si="39"/>
        <v>CST_28</v>
      </c>
      <c r="AC164" s="116" t="str">
        <f t="shared" si="32"/>
        <v/>
      </c>
      <c r="AD164" t="b">
        <f t="shared" si="41"/>
        <v>1</v>
      </c>
    </row>
    <row r="165" spans="1:30">
      <c r="A165" s="57">
        <f t="shared" si="33"/>
        <v>165</v>
      </c>
      <c r="B165" s="56">
        <f t="shared" si="34"/>
        <v>156</v>
      </c>
      <c r="C165" s="60" t="s">
        <v>4634</v>
      </c>
      <c r="D165" s="60">
        <v>28</v>
      </c>
      <c r="E165" s="66" t="s">
        <v>228</v>
      </c>
      <c r="F165" s="66" t="s">
        <v>228</v>
      </c>
      <c r="G165" s="65">
        <v>0</v>
      </c>
      <c r="H165" s="65">
        <v>0</v>
      </c>
      <c r="I165" s="66" t="s">
        <v>6</v>
      </c>
      <c r="J165" s="66" t="s">
        <v>1659</v>
      </c>
      <c r="K165" s="67" t="s">
        <v>5197</v>
      </c>
      <c r="L165" s="68"/>
      <c r="M165" s="64" t="s">
        <v>2024</v>
      </c>
      <c r="N165" s="13"/>
      <c r="O165"/>
      <c r="P165" t="str">
        <f t="shared" si="40"/>
        <v/>
      </c>
      <c r="Q165"/>
      <c r="R165"/>
      <c r="S165" s="43">
        <f t="shared" si="35"/>
        <v>79</v>
      </c>
      <c r="T165" s="96" t="s">
        <v>2643</v>
      </c>
      <c r="U165" s="72" t="s">
        <v>2643</v>
      </c>
      <c r="V165" s="72" t="s">
        <v>2643</v>
      </c>
      <c r="W165" s="44" t="str">
        <f t="shared" si="36"/>
        <v/>
      </c>
      <c r="X165" s="25" t="str">
        <f t="shared" si="37"/>
        <v/>
      </c>
      <c r="Y165" s="1">
        <f t="shared" si="38"/>
        <v>156</v>
      </c>
      <c r="Z165" t="str">
        <f t="shared" si="39"/>
        <v>CST_29</v>
      </c>
      <c r="AC165" s="116" t="str">
        <f t="shared" si="32"/>
        <v/>
      </c>
      <c r="AD165" t="b">
        <f t="shared" si="41"/>
        <v>1</v>
      </c>
    </row>
    <row r="166" spans="1:30">
      <c r="A166" s="57">
        <f t="shared" si="33"/>
        <v>166</v>
      </c>
      <c r="B166" s="56">
        <f t="shared" si="34"/>
        <v>157</v>
      </c>
      <c r="C166" s="60" t="s">
        <v>4634</v>
      </c>
      <c r="D166" s="60">
        <v>29</v>
      </c>
      <c r="E166" s="66" t="s">
        <v>229</v>
      </c>
      <c r="F166" s="66" t="s">
        <v>229</v>
      </c>
      <c r="G166" s="65">
        <v>0</v>
      </c>
      <c r="H166" s="65">
        <v>0</v>
      </c>
      <c r="I166" s="66" t="s">
        <v>6</v>
      </c>
      <c r="J166" s="66" t="s">
        <v>1659</v>
      </c>
      <c r="K166" s="67" t="s">
        <v>5197</v>
      </c>
      <c r="L166" s="68"/>
      <c r="M166" s="64" t="s">
        <v>2025</v>
      </c>
      <c r="N166" s="13"/>
      <c r="O166"/>
      <c r="P166" t="str">
        <f t="shared" si="40"/>
        <v/>
      </c>
      <c r="Q166"/>
      <c r="R166"/>
      <c r="S166" s="43">
        <f t="shared" si="35"/>
        <v>79</v>
      </c>
      <c r="T166" s="96" t="s">
        <v>2643</v>
      </c>
      <c r="U166" s="72" t="s">
        <v>2643</v>
      </c>
      <c r="V166" s="72" t="s">
        <v>2643</v>
      </c>
      <c r="W166" s="44" t="str">
        <f t="shared" si="36"/>
        <v/>
      </c>
      <c r="X166" s="25" t="str">
        <f t="shared" si="37"/>
        <v/>
      </c>
      <c r="Y166" s="1">
        <f t="shared" si="38"/>
        <v>157</v>
      </c>
      <c r="Z166" t="str">
        <f t="shared" si="39"/>
        <v>CST_30</v>
      </c>
      <c r="AC166" s="116" t="str">
        <f t="shared" si="32"/>
        <v/>
      </c>
      <c r="AD166" t="b">
        <f t="shared" si="41"/>
        <v>1</v>
      </c>
    </row>
    <row r="167" spans="1:30">
      <c r="A167" s="57">
        <f t="shared" si="33"/>
        <v>167</v>
      </c>
      <c r="B167" s="56">
        <f t="shared" si="34"/>
        <v>158</v>
      </c>
      <c r="C167" s="60" t="s">
        <v>4634</v>
      </c>
      <c r="D167" s="60">
        <v>30</v>
      </c>
      <c r="E167" s="66" t="s">
        <v>230</v>
      </c>
      <c r="F167" s="66" t="s">
        <v>230</v>
      </c>
      <c r="G167" s="65">
        <v>0</v>
      </c>
      <c r="H167" s="65">
        <v>0</v>
      </c>
      <c r="I167" s="66" t="s">
        <v>6</v>
      </c>
      <c r="J167" s="66" t="s">
        <v>1659</v>
      </c>
      <c r="K167" s="67" t="s">
        <v>5197</v>
      </c>
      <c r="L167" s="68"/>
      <c r="M167" s="64" t="s">
        <v>2026</v>
      </c>
      <c r="N167" s="13"/>
      <c r="O167"/>
      <c r="P167" t="str">
        <f t="shared" si="40"/>
        <v/>
      </c>
      <c r="Q167"/>
      <c r="R167"/>
      <c r="S167" s="43">
        <f t="shared" si="35"/>
        <v>79</v>
      </c>
      <c r="T167" s="96" t="s">
        <v>2643</v>
      </c>
      <c r="U167" s="72" t="s">
        <v>2643</v>
      </c>
      <c r="V167" s="72" t="s">
        <v>2643</v>
      </c>
      <c r="W167" s="44" t="str">
        <f t="shared" si="36"/>
        <v/>
      </c>
      <c r="X167" s="25" t="str">
        <f t="shared" si="37"/>
        <v/>
      </c>
      <c r="Y167" s="1">
        <f t="shared" si="38"/>
        <v>158</v>
      </c>
      <c r="Z167" t="str">
        <f t="shared" si="39"/>
        <v>CST_31</v>
      </c>
      <c r="AC167" s="116" t="str">
        <f t="shared" si="32"/>
        <v/>
      </c>
      <c r="AD167" t="b">
        <f t="shared" si="41"/>
        <v>1</v>
      </c>
    </row>
    <row r="168" spans="1:30">
      <c r="A168" s="57">
        <f t="shared" si="33"/>
        <v>168</v>
      </c>
      <c r="B168" s="56">
        <f t="shared" si="34"/>
        <v>159</v>
      </c>
      <c r="C168" s="60" t="s">
        <v>4634</v>
      </c>
      <c r="D168" s="60">
        <v>31</v>
      </c>
      <c r="E168" s="66" t="s">
        <v>231</v>
      </c>
      <c r="F168" s="66" t="s">
        <v>231</v>
      </c>
      <c r="G168" s="65">
        <v>0</v>
      </c>
      <c r="H168" s="65">
        <v>0</v>
      </c>
      <c r="I168" s="66" t="s">
        <v>6</v>
      </c>
      <c r="J168" s="66" t="s">
        <v>1659</v>
      </c>
      <c r="K168" s="67" t="s">
        <v>5197</v>
      </c>
      <c r="L168" s="68"/>
      <c r="M168" s="64" t="s">
        <v>2028</v>
      </c>
      <c r="N168" s="13"/>
      <c r="O168"/>
      <c r="P168" t="str">
        <f t="shared" si="40"/>
        <v/>
      </c>
      <c r="Q168"/>
      <c r="R168"/>
      <c r="S168" s="43">
        <f t="shared" si="35"/>
        <v>79</v>
      </c>
      <c r="T168" s="96" t="s">
        <v>2643</v>
      </c>
      <c r="U168" s="72" t="s">
        <v>2643</v>
      </c>
      <c r="V168" s="72" t="s">
        <v>2643</v>
      </c>
      <c r="W168" s="44" t="str">
        <f t="shared" si="36"/>
        <v/>
      </c>
      <c r="X168" s="25" t="str">
        <f t="shared" si="37"/>
        <v/>
      </c>
      <c r="Y168" s="1">
        <f t="shared" si="38"/>
        <v>159</v>
      </c>
      <c r="Z168" t="str">
        <f t="shared" si="39"/>
        <v>CST_32</v>
      </c>
      <c r="AC168" s="116" t="str">
        <f t="shared" ref="AC168:AC231" si="42">IF(LEN(X168)=0,"",SUBSTITUTE(SUBSTITUTE(SUBSTITUTE(SUBSTITUTE(SUBSTITUTE(SUBSTITUTE(SUBSTITUTE(SUBSTITUTE(SUBSTITUTE(SUBSTITUTE(SUBSTITUTE(SUBSTITUTE(SUBSTITUTE(SUBSTITUTE(SUBSTITUTE(SUBSTITUTE(SUBSTITUTE( (SUBSTITUTE( SUBSTITUTE( SUBSTITUTE( SUBSTITUTE(W168,"STD_SIGMA","SUM"),"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68" t="b">
        <f t="shared" si="41"/>
        <v>1</v>
      </c>
    </row>
    <row r="169" spans="1:30">
      <c r="A169" s="57">
        <f t="shared" si="33"/>
        <v>169</v>
      </c>
      <c r="B169" s="56">
        <f t="shared" si="34"/>
        <v>160</v>
      </c>
      <c r="C169" s="60" t="s">
        <v>4634</v>
      </c>
      <c r="D169" s="60">
        <v>32</v>
      </c>
      <c r="E169" s="66" t="s">
        <v>237</v>
      </c>
      <c r="F169" s="66" t="s">
        <v>237</v>
      </c>
      <c r="G169" s="65">
        <v>0</v>
      </c>
      <c r="H169" s="65">
        <v>0</v>
      </c>
      <c r="I169" s="66" t="s">
        <v>6</v>
      </c>
      <c r="J169" s="66" t="s">
        <v>1659</v>
      </c>
      <c r="K169" s="67" t="s">
        <v>5197</v>
      </c>
      <c r="L169" s="68"/>
      <c r="M169" s="64" t="s">
        <v>2029</v>
      </c>
      <c r="N169" s="13"/>
      <c r="O169"/>
      <c r="P169" t="str">
        <f t="shared" si="40"/>
        <v/>
      </c>
      <c r="Q169"/>
      <c r="R169"/>
      <c r="S169" s="43">
        <f t="shared" si="35"/>
        <v>79</v>
      </c>
      <c r="T169" s="96" t="s">
        <v>2643</v>
      </c>
      <c r="U169" s="72" t="s">
        <v>2643</v>
      </c>
      <c r="V169" s="72" t="s">
        <v>2643</v>
      </c>
      <c r="W169" s="44" t="str">
        <f t="shared" si="36"/>
        <v/>
      </c>
      <c r="X169" s="25" t="str">
        <f t="shared" si="37"/>
        <v/>
      </c>
      <c r="Y169" s="1">
        <f t="shared" si="38"/>
        <v>160</v>
      </c>
      <c r="Z169" t="str">
        <f t="shared" si="39"/>
        <v>CST_33</v>
      </c>
      <c r="AC169" s="116" t="str">
        <f t="shared" si="42"/>
        <v/>
      </c>
      <c r="AD169" t="b">
        <f t="shared" si="41"/>
        <v>1</v>
      </c>
    </row>
    <row r="170" spans="1:30">
      <c r="A170" s="57">
        <f t="shared" si="33"/>
        <v>170</v>
      </c>
      <c r="B170" s="56">
        <f t="shared" si="34"/>
        <v>161</v>
      </c>
      <c r="C170" s="60" t="s">
        <v>4634</v>
      </c>
      <c r="D170" s="60">
        <v>33</v>
      </c>
      <c r="E170" s="66" t="s">
        <v>258</v>
      </c>
      <c r="F170" s="66" t="s">
        <v>258</v>
      </c>
      <c r="G170" s="65">
        <v>0</v>
      </c>
      <c r="H170" s="65">
        <v>0</v>
      </c>
      <c r="I170" s="66" t="s">
        <v>6</v>
      </c>
      <c r="J170" s="66" t="s">
        <v>1659</v>
      </c>
      <c r="K170" s="67" t="s">
        <v>5197</v>
      </c>
      <c r="L170" s="68"/>
      <c r="M170" s="64" t="s">
        <v>2034</v>
      </c>
      <c r="N170" s="13"/>
      <c r="O170"/>
      <c r="P170" t="str">
        <f t="shared" si="40"/>
        <v/>
      </c>
      <c r="Q170"/>
      <c r="R170"/>
      <c r="S170" s="43">
        <f t="shared" si="35"/>
        <v>79</v>
      </c>
      <c r="T170" s="96" t="s">
        <v>2643</v>
      </c>
      <c r="U170" s="72" t="s">
        <v>2643</v>
      </c>
      <c r="V170" s="72" t="s">
        <v>2643</v>
      </c>
      <c r="W170" s="44" t="str">
        <f t="shared" si="36"/>
        <v/>
      </c>
      <c r="X170" s="25" t="str">
        <f t="shared" si="37"/>
        <v/>
      </c>
      <c r="Y170" s="1">
        <f t="shared" si="38"/>
        <v>161</v>
      </c>
      <c r="Z170" t="str">
        <f t="shared" si="39"/>
        <v>CST_34</v>
      </c>
      <c r="AC170" s="116" t="str">
        <f t="shared" si="42"/>
        <v/>
      </c>
      <c r="AD170" t="b">
        <f t="shared" si="41"/>
        <v>1</v>
      </c>
    </row>
    <row r="171" spans="1:30">
      <c r="A171" s="57">
        <f t="shared" si="33"/>
        <v>171</v>
      </c>
      <c r="B171" s="56">
        <f t="shared" si="34"/>
        <v>162</v>
      </c>
      <c r="C171" s="60" t="s">
        <v>4634</v>
      </c>
      <c r="D171" s="60">
        <v>34</v>
      </c>
      <c r="E171" s="66" t="s">
        <v>259</v>
      </c>
      <c r="F171" s="66" t="s">
        <v>259</v>
      </c>
      <c r="G171" s="65">
        <v>0</v>
      </c>
      <c r="H171" s="65">
        <v>0</v>
      </c>
      <c r="I171" s="66" t="s">
        <v>6</v>
      </c>
      <c r="J171" s="66" t="s">
        <v>1659</v>
      </c>
      <c r="K171" s="67" t="s">
        <v>5197</v>
      </c>
      <c r="L171" s="68"/>
      <c r="M171" s="64" t="s">
        <v>2061</v>
      </c>
      <c r="N171" s="13"/>
      <c r="O171"/>
      <c r="P171" t="str">
        <f t="shared" si="40"/>
        <v/>
      </c>
      <c r="Q171"/>
      <c r="R171"/>
      <c r="S171" s="43">
        <f t="shared" si="35"/>
        <v>79</v>
      </c>
      <c r="T171" s="96" t="s">
        <v>2643</v>
      </c>
      <c r="U171" s="72" t="s">
        <v>2643</v>
      </c>
      <c r="V171" s="72" t="s">
        <v>2643</v>
      </c>
      <c r="W171" s="44" t="str">
        <f t="shared" si="36"/>
        <v/>
      </c>
      <c r="X171" s="25" t="str">
        <f t="shared" si="37"/>
        <v/>
      </c>
      <c r="Y171" s="1">
        <f t="shared" si="38"/>
        <v>162</v>
      </c>
      <c r="Z171" t="str">
        <f t="shared" si="39"/>
        <v>CST_35</v>
      </c>
      <c r="AC171" s="116" t="str">
        <f t="shared" si="42"/>
        <v/>
      </c>
      <c r="AD171" t="b">
        <f t="shared" si="41"/>
        <v>1</v>
      </c>
    </row>
    <row r="172" spans="1:30">
      <c r="A172" s="57">
        <f t="shared" si="33"/>
        <v>172</v>
      </c>
      <c r="B172" s="56">
        <f t="shared" si="34"/>
        <v>163</v>
      </c>
      <c r="C172" s="60" t="s">
        <v>4634</v>
      </c>
      <c r="D172" s="60">
        <v>35</v>
      </c>
      <c r="E172" s="66" t="s">
        <v>260</v>
      </c>
      <c r="F172" s="66" t="s">
        <v>260</v>
      </c>
      <c r="G172" s="65">
        <v>0</v>
      </c>
      <c r="H172" s="65">
        <v>0</v>
      </c>
      <c r="I172" s="66" t="s">
        <v>6</v>
      </c>
      <c r="J172" s="66" t="s">
        <v>1659</v>
      </c>
      <c r="K172" s="67" t="s">
        <v>5197</v>
      </c>
      <c r="L172" s="68"/>
      <c r="M172" s="64" t="s">
        <v>2062</v>
      </c>
      <c r="N172" s="13"/>
      <c r="O172"/>
      <c r="P172" t="str">
        <f t="shared" si="40"/>
        <v/>
      </c>
      <c r="Q172"/>
      <c r="R172"/>
      <c r="S172" s="43">
        <f t="shared" si="35"/>
        <v>79</v>
      </c>
      <c r="T172" s="96" t="s">
        <v>2643</v>
      </c>
      <c r="U172" s="72" t="s">
        <v>2643</v>
      </c>
      <c r="V172" s="72" t="s">
        <v>2643</v>
      </c>
      <c r="W172" s="44" t="str">
        <f t="shared" si="36"/>
        <v/>
      </c>
      <c r="X172" s="25" t="str">
        <f t="shared" si="37"/>
        <v/>
      </c>
      <c r="Y172" s="1">
        <f t="shared" si="38"/>
        <v>163</v>
      </c>
      <c r="Z172" t="str">
        <f t="shared" si="39"/>
        <v>CST_36</v>
      </c>
      <c r="AC172" s="116" t="str">
        <f t="shared" si="42"/>
        <v/>
      </c>
      <c r="AD172" t="b">
        <f t="shared" si="41"/>
        <v>1</v>
      </c>
    </row>
    <row r="173" spans="1:30">
      <c r="A173" s="57">
        <f t="shared" si="33"/>
        <v>173</v>
      </c>
      <c r="B173" s="56">
        <f t="shared" si="34"/>
        <v>164</v>
      </c>
      <c r="C173" s="60" t="s">
        <v>4634</v>
      </c>
      <c r="D173" s="60">
        <v>36</v>
      </c>
      <c r="E173" s="66" t="s">
        <v>261</v>
      </c>
      <c r="F173" s="66" t="s">
        <v>261</v>
      </c>
      <c r="G173" s="65">
        <v>0</v>
      </c>
      <c r="H173" s="65">
        <v>0</v>
      </c>
      <c r="I173" s="66" t="s">
        <v>6</v>
      </c>
      <c r="J173" s="66" t="s">
        <v>1659</v>
      </c>
      <c r="K173" s="67" t="s">
        <v>5197</v>
      </c>
      <c r="L173" s="68"/>
      <c r="M173" s="64" t="s">
        <v>2063</v>
      </c>
      <c r="N173" s="13"/>
      <c r="O173"/>
      <c r="P173" t="str">
        <f t="shared" si="40"/>
        <v/>
      </c>
      <c r="Q173"/>
      <c r="R173"/>
      <c r="S173" s="43">
        <f t="shared" si="35"/>
        <v>79</v>
      </c>
      <c r="T173" s="96" t="s">
        <v>2643</v>
      </c>
      <c r="U173" s="72" t="s">
        <v>2643</v>
      </c>
      <c r="V173" s="72" t="s">
        <v>2643</v>
      </c>
      <c r="W173" s="44" t="str">
        <f t="shared" si="36"/>
        <v/>
      </c>
      <c r="X173" s="25" t="str">
        <f t="shared" si="37"/>
        <v/>
      </c>
      <c r="Y173" s="1">
        <f t="shared" si="38"/>
        <v>164</v>
      </c>
      <c r="Z173" t="str">
        <f t="shared" si="39"/>
        <v>CST_37</v>
      </c>
      <c r="AC173" s="116" t="str">
        <f t="shared" si="42"/>
        <v/>
      </c>
      <c r="AD173" t="b">
        <f t="shared" si="41"/>
        <v>1</v>
      </c>
    </row>
    <row r="174" spans="1:30">
      <c r="A174" s="57">
        <f t="shared" si="33"/>
        <v>174</v>
      </c>
      <c r="B174" s="56">
        <f t="shared" si="34"/>
        <v>165</v>
      </c>
      <c r="C174" s="60" t="s">
        <v>4634</v>
      </c>
      <c r="D174" s="60">
        <v>37</v>
      </c>
      <c r="E174" s="66" t="s">
        <v>276</v>
      </c>
      <c r="F174" s="66" t="s">
        <v>276</v>
      </c>
      <c r="G174" s="65">
        <v>0</v>
      </c>
      <c r="H174" s="65">
        <v>0</v>
      </c>
      <c r="I174" s="66" t="s">
        <v>6</v>
      </c>
      <c r="J174" s="66" t="s">
        <v>1659</v>
      </c>
      <c r="K174" s="67" t="s">
        <v>5197</v>
      </c>
      <c r="L174" s="68"/>
      <c r="M174" s="64" t="s">
        <v>2064</v>
      </c>
      <c r="N174" s="13"/>
      <c r="O174"/>
      <c r="P174" t="str">
        <f t="shared" si="40"/>
        <v/>
      </c>
      <c r="Q174"/>
      <c r="R174"/>
      <c r="S174" s="43">
        <f t="shared" si="35"/>
        <v>79</v>
      </c>
      <c r="T174" s="96" t="s">
        <v>2643</v>
      </c>
      <c r="U174" s="72" t="s">
        <v>2643</v>
      </c>
      <c r="V174" s="72" t="s">
        <v>2643</v>
      </c>
      <c r="W174" s="44" t="str">
        <f t="shared" si="36"/>
        <v/>
      </c>
      <c r="X174" s="25" t="str">
        <f t="shared" si="37"/>
        <v/>
      </c>
      <c r="Y174" s="1">
        <f t="shared" si="38"/>
        <v>165</v>
      </c>
      <c r="Z174" t="str">
        <f t="shared" si="39"/>
        <v>CST_38</v>
      </c>
      <c r="AC174" s="116" t="str">
        <f t="shared" si="42"/>
        <v/>
      </c>
      <c r="AD174" t="b">
        <f t="shared" si="41"/>
        <v>1</v>
      </c>
    </row>
    <row r="175" spans="1:30">
      <c r="A175" s="57">
        <f t="shared" si="33"/>
        <v>175</v>
      </c>
      <c r="B175" s="56">
        <f t="shared" si="34"/>
        <v>166</v>
      </c>
      <c r="C175" s="60" t="s">
        <v>4634</v>
      </c>
      <c r="D175" s="60">
        <v>38</v>
      </c>
      <c r="E175" s="66" t="s">
        <v>303</v>
      </c>
      <c r="F175" s="66" t="s">
        <v>303</v>
      </c>
      <c r="G175" s="65">
        <v>0</v>
      </c>
      <c r="H175" s="65">
        <v>0</v>
      </c>
      <c r="I175" s="66" t="s">
        <v>6</v>
      </c>
      <c r="J175" s="66" t="s">
        <v>1659</v>
      </c>
      <c r="K175" s="67" t="s">
        <v>5197</v>
      </c>
      <c r="L175" s="68"/>
      <c r="M175" s="64" t="s">
        <v>2092</v>
      </c>
      <c r="N175" s="13"/>
      <c r="O175"/>
      <c r="P175" t="str">
        <f t="shared" si="40"/>
        <v/>
      </c>
      <c r="Q175"/>
      <c r="R175"/>
      <c r="S175" s="43">
        <f t="shared" si="35"/>
        <v>79</v>
      </c>
      <c r="T175" s="96" t="s">
        <v>2643</v>
      </c>
      <c r="U175" s="72" t="s">
        <v>2643</v>
      </c>
      <c r="V175" s="72" t="s">
        <v>2643</v>
      </c>
      <c r="W175" s="44" t="str">
        <f t="shared" si="36"/>
        <v/>
      </c>
      <c r="X175" s="25" t="str">
        <f t="shared" si="37"/>
        <v/>
      </c>
      <c r="Y175" s="1">
        <f t="shared" si="38"/>
        <v>166</v>
      </c>
      <c r="Z175" t="str">
        <f t="shared" si="39"/>
        <v>CST_39</v>
      </c>
      <c r="AC175" s="116" t="str">
        <f t="shared" si="42"/>
        <v/>
      </c>
      <c r="AD175" t="b">
        <f t="shared" si="41"/>
        <v>1</v>
      </c>
    </row>
    <row r="176" spans="1:30">
      <c r="A176" s="57">
        <f t="shared" si="33"/>
        <v>176</v>
      </c>
      <c r="B176" s="56">
        <f t="shared" si="34"/>
        <v>167</v>
      </c>
      <c r="C176" s="60" t="s">
        <v>4634</v>
      </c>
      <c r="D176" s="60">
        <v>39</v>
      </c>
      <c r="E176" s="66" t="s">
        <v>316</v>
      </c>
      <c r="F176" s="66" t="s">
        <v>316</v>
      </c>
      <c r="G176" s="65">
        <v>0</v>
      </c>
      <c r="H176" s="65">
        <v>0</v>
      </c>
      <c r="I176" s="66" t="s">
        <v>6</v>
      </c>
      <c r="J176" s="66" t="s">
        <v>1659</v>
      </c>
      <c r="K176" s="67" t="s">
        <v>5197</v>
      </c>
      <c r="L176" s="68"/>
      <c r="M176" s="64" t="s">
        <v>2131</v>
      </c>
      <c r="N176" s="13"/>
      <c r="O176"/>
      <c r="P176" t="str">
        <f t="shared" si="40"/>
        <v/>
      </c>
      <c r="Q176"/>
      <c r="R176"/>
      <c r="S176" s="43">
        <f t="shared" si="35"/>
        <v>79</v>
      </c>
      <c r="T176" s="96" t="s">
        <v>2643</v>
      </c>
      <c r="U176" s="72" t="s">
        <v>2643</v>
      </c>
      <c r="V176" s="72" t="s">
        <v>2643</v>
      </c>
      <c r="W176" s="44" t="str">
        <f t="shared" si="36"/>
        <v/>
      </c>
      <c r="X176" s="25" t="str">
        <f t="shared" si="37"/>
        <v/>
      </c>
      <c r="Y176" s="1">
        <f t="shared" si="38"/>
        <v>167</v>
      </c>
      <c r="Z176" t="str">
        <f t="shared" si="39"/>
        <v>CST_40</v>
      </c>
      <c r="AC176" s="116" t="str">
        <f t="shared" si="42"/>
        <v/>
      </c>
      <c r="AD176" t="b">
        <f t="shared" si="41"/>
        <v>1</v>
      </c>
    </row>
    <row r="177" spans="1:30">
      <c r="A177" s="57">
        <f t="shared" si="33"/>
        <v>177</v>
      </c>
      <c r="B177" s="56">
        <f t="shared" si="34"/>
        <v>168</v>
      </c>
      <c r="C177" s="60" t="s">
        <v>4634</v>
      </c>
      <c r="D177" s="60">
        <v>40</v>
      </c>
      <c r="E177" s="66" t="s">
        <v>322</v>
      </c>
      <c r="F177" s="66" t="s">
        <v>322</v>
      </c>
      <c r="G177" s="65">
        <v>0</v>
      </c>
      <c r="H177" s="65">
        <v>0</v>
      </c>
      <c r="I177" s="66" t="s">
        <v>6</v>
      </c>
      <c r="J177" s="66" t="s">
        <v>1659</v>
      </c>
      <c r="K177" s="67" t="s">
        <v>5197</v>
      </c>
      <c r="L177" s="68"/>
      <c r="M177" s="64" t="s">
        <v>2148</v>
      </c>
      <c r="N177" s="13"/>
      <c r="O177"/>
      <c r="P177" t="str">
        <f t="shared" si="40"/>
        <v/>
      </c>
      <c r="Q177"/>
      <c r="R177"/>
      <c r="S177" s="43">
        <f t="shared" si="35"/>
        <v>79</v>
      </c>
      <c r="T177" s="96" t="s">
        <v>2643</v>
      </c>
      <c r="U177" s="72" t="s">
        <v>2643</v>
      </c>
      <c r="V177" s="72" t="s">
        <v>2643</v>
      </c>
      <c r="W177" s="44" t="str">
        <f t="shared" si="36"/>
        <v/>
      </c>
      <c r="X177" s="25" t="str">
        <f t="shared" si="37"/>
        <v/>
      </c>
      <c r="Y177" s="1">
        <f t="shared" si="38"/>
        <v>168</v>
      </c>
      <c r="Z177" t="str">
        <f t="shared" si="39"/>
        <v>CST_41</v>
      </c>
      <c r="AC177" s="116" t="str">
        <f t="shared" si="42"/>
        <v/>
      </c>
      <c r="AD177" t="b">
        <f t="shared" si="41"/>
        <v>1</v>
      </c>
    </row>
    <row r="178" spans="1:30">
      <c r="A178" s="57">
        <f t="shared" si="33"/>
        <v>178</v>
      </c>
      <c r="B178" s="56">
        <f t="shared" si="34"/>
        <v>169</v>
      </c>
      <c r="C178" s="60" t="s">
        <v>4634</v>
      </c>
      <c r="D178" s="60">
        <v>41</v>
      </c>
      <c r="E178" s="66" t="s">
        <v>324</v>
      </c>
      <c r="F178" s="66" t="s">
        <v>324</v>
      </c>
      <c r="G178" s="65">
        <v>0</v>
      </c>
      <c r="H178" s="65">
        <v>0</v>
      </c>
      <c r="I178" s="66" t="s">
        <v>6</v>
      </c>
      <c r="J178" s="66" t="s">
        <v>1659</v>
      </c>
      <c r="K178" s="67" t="s">
        <v>5197</v>
      </c>
      <c r="L178" s="68"/>
      <c r="M178" s="64" t="s">
        <v>2159</v>
      </c>
      <c r="N178" s="13"/>
      <c r="O178"/>
      <c r="P178" t="str">
        <f t="shared" si="40"/>
        <v/>
      </c>
      <c r="Q178"/>
      <c r="R178"/>
      <c r="S178" s="43">
        <f t="shared" si="35"/>
        <v>79</v>
      </c>
      <c r="T178" s="96" t="s">
        <v>2643</v>
      </c>
      <c r="U178" s="72" t="s">
        <v>2643</v>
      </c>
      <c r="V178" s="72" t="s">
        <v>2643</v>
      </c>
      <c r="W178" s="44" t="str">
        <f t="shared" si="36"/>
        <v/>
      </c>
      <c r="X178" s="25" t="str">
        <f t="shared" si="37"/>
        <v/>
      </c>
      <c r="Y178" s="1">
        <f t="shared" si="38"/>
        <v>169</v>
      </c>
      <c r="Z178" t="str">
        <f t="shared" si="39"/>
        <v>CST_42</v>
      </c>
      <c r="AC178" s="116" t="str">
        <f t="shared" si="42"/>
        <v/>
      </c>
      <c r="AD178" t="b">
        <f t="shared" si="41"/>
        <v>1</v>
      </c>
    </row>
    <row r="179" spans="1:30">
      <c r="A179" s="57">
        <f t="shared" si="33"/>
        <v>179</v>
      </c>
      <c r="B179" s="56">
        <f t="shared" si="34"/>
        <v>170</v>
      </c>
      <c r="C179" s="60" t="s">
        <v>4634</v>
      </c>
      <c r="D179" s="60">
        <v>42</v>
      </c>
      <c r="E179" s="66" t="s">
        <v>333</v>
      </c>
      <c r="F179" s="66" t="s">
        <v>333</v>
      </c>
      <c r="G179" s="65">
        <v>0</v>
      </c>
      <c r="H179" s="65">
        <v>0</v>
      </c>
      <c r="I179" s="66" t="s">
        <v>6</v>
      </c>
      <c r="J179" s="66" t="s">
        <v>1659</v>
      </c>
      <c r="K179" s="67" t="s">
        <v>5197</v>
      </c>
      <c r="L179" s="68"/>
      <c r="M179" s="64" t="s">
        <v>2162</v>
      </c>
      <c r="N179" s="13"/>
      <c r="O179"/>
      <c r="P179" t="str">
        <f t="shared" si="40"/>
        <v/>
      </c>
      <c r="Q179"/>
      <c r="R179"/>
      <c r="S179" s="43">
        <f t="shared" si="35"/>
        <v>79</v>
      </c>
      <c r="T179" s="96" t="s">
        <v>2643</v>
      </c>
      <c r="U179" s="72" t="s">
        <v>2643</v>
      </c>
      <c r="V179" s="72" t="s">
        <v>2643</v>
      </c>
      <c r="W179" s="44" t="str">
        <f t="shared" si="36"/>
        <v/>
      </c>
      <c r="X179" s="25" t="str">
        <f t="shared" si="37"/>
        <v/>
      </c>
      <c r="Y179" s="1">
        <f t="shared" si="38"/>
        <v>170</v>
      </c>
      <c r="Z179" t="str">
        <f t="shared" si="39"/>
        <v>CST_43</v>
      </c>
      <c r="AC179" s="116" t="str">
        <f t="shared" si="42"/>
        <v/>
      </c>
      <c r="AD179" t="b">
        <f t="shared" si="41"/>
        <v>1</v>
      </c>
    </row>
    <row r="180" spans="1:30">
      <c r="A180" s="57">
        <f t="shared" si="33"/>
        <v>180</v>
      </c>
      <c r="B180" s="56">
        <f t="shared" si="34"/>
        <v>171</v>
      </c>
      <c r="C180" s="60" t="s">
        <v>4634</v>
      </c>
      <c r="D180" s="60">
        <v>43</v>
      </c>
      <c r="E180" s="66" t="s">
        <v>334</v>
      </c>
      <c r="F180" s="66" t="s">
        <v>334</v>
      </c>
      <c r="G180" s="65">
        <v>0</v>
      </c>
      <c r="H180" s="65">
        <v>0</v>
      </c>
      <c r="I180" s="66" t="s">
        <v>6</v>
      </c>
      <c r="J180" s="66" t="s">
        <v>1659</v>
      </c>
      <c r="K180" s="67" t="s">
        <v>5197</v>
      </c>
      <c r="L180" s="68"/>
      <c r="M180" s="64" t="s">
        <v>2182</v>
      </c>
      <c r="N180" s="13"/>
      <c r="O180"/>
      <c r="P180" t="str">
        <f t="shared" si="40"/>
        <v/>
      </c>
      <c r="Q180"/>
      <c r="R180"/>
      <c r="S180" s="43">
        <f t="shared" si="35"/>
        <v>79</v>
      </c>
      <c r="T180" s="96" t="s">
        <v>2643</v>
      </c>
      <c r="U180" s="72" t="s">
        <v>2643</v>
      </c>
      <c r="V180" s="72" t="s">
        <v>2643</v>
      </c>
      <c r="W180" s="44" t="str">
        <f t="shared" si="36"/>
        <v/>
      </c>
      <c r="X180" s="25" t="str">
        <f t="shared" si="37"/>
        <v/>
      </c>
      <c r="Y180" s="1">
        <f t="shared" si="38"/>
        <v>171</v>
      </c>
      <c r="Z180" t="str">
        <f t="shared" si="39"/>
        <v>CST_44</v>
      </c>
      <c r="AC180" s="116" t="str">
        <f t="shared" si="42"/>
        <v/>
      </c>
      <c r="AD180" t="b">
        <f t="shared" si="41"/>
        <v>1</v>
      </c>
    </row>
    <row r="181" spans="1:30">
      <c r="A181" s="57">
        <f t="shared" si="33"/>
        <v>181</v>
      </c>
      <c r="B181" s="56">
        <f t="shared" si="34"/>
        <v>172</v>
      </c>
      <c r="C181" s="60" t="s">
        <v>4634</v>
      </c>
      <c r="D181" s="60">
        <v>44</v>
      </c>
      <c r="E181" s="66" t="s">
        <v>335</v>
      </c>
      <c r="F181" s="66" t="s">
        <v>335</v>
      </c>
      <c r="G181" s="72">
        <v>0</v>
      </c>
      <c r="H181" s="72">
        <v>0</v>
      </c>
      <c r="I181" s="66" t="s">
        <v>6</v>
      </c>
      <c r="J181" s="66" t="s">
        <v>1659</v>
      </c>
      <c r="K181" s="67" t="s">
        <v>5197</v>
      </c>
      <c r="L181" s="68"/>
      <c r="M181" s="64" t="s">
        <v>2183</v>
      </c>
      <c r="N181" s="13"/>
      <c r="O181"/>
      <c r="P181" t="str">
        <f t="shared" si="40"/>
        <v/>
      </c>
      <c r="Q181"/>
      <c r="R181"/>
      <c r="S181" s="43">
        <f t="shared" si="35"/>
        <v>79</v>
      </c>
      <c r="T181" s="96" t="s">
        <v>2643</v>
      </c>
      <c r="U181" s="72" t="s">
        <v>2643</v>
      </c>
      <c r="V181" s="72" t="s">
        <v>2643</v>
      </c>
      <c r="W181" s="44" t="str">
        <f t="shared" si="36"/>
        <v/>
      </c>
      <c r="X181" s="25" t="str">
        <f t="shared" si="37"/>
        <v/>
      </c>
      <c r="Y181" s="1">
        <f t="shared" si="38"/>
        <v>172</v>
      </c>
      <c r="Z181" t="str">
        <f t="shared" si="39"/>
        <v>CST_45</v>
      </c>
      <c r="AC181" s="116" t="str">
        <f t="shared" si="42"/>
        <v/>
      </c>
      <c r="AD181" t="b">
        <f t="shared" si="41"/>
        <v>1</v>
      </c>
    </row>
    <row r="182" spans="1:30">
      <c r="A182" s="57">
        <f t="shared" si="33"/>
        <v>182</v>
      </c>
      <c r="B182" s="56">
        <f t="shared" si="34"/>
        <v>173</v>
      </c>
      <c r="C182" s="60" t="s">
        <v>4634</v>
      </c>
      <c r="D182" s="60">
        <v>45</v>
      </c>
      <c r="E182" s="66" t="s">
        <v>336</v>
      </c>
      <c r="F182" s="66" t="s">
        <v>336</v>
      </c>
      <c r="G182" s="65">
        <v>0</v>
      </c>
      <c r="H182" s="65">
        <v>0</v>
      </c>
      <c r="I182" s="66" t="s">
        <v>6</v>
      </c>
      <c r="J182" s="66" t="s">
        <v>1659</v>
      </c>
      <c r="K182" s="67" t="s">
        <v>5197</v>
      </c>
      <c r="L182" s="68"/>
      <c r="M182" s="64" t="s">
        <v>2184</v>
      </c>
      <c r="N182" s="13"/>
      <c r="O182"/>
      <c r="P182" t="str">
        <f t="shared" si="40"/>
        <v/>
      </c>
      <c r="Q182"/>
      <c r="R182"/>
      <c r="S182" s="43">
        <f t="shared" si="35"/>
        <v>79</v>
      </c>
      <c r="T182" s="96" t="s">
        <v>2643</v>
      </c>
      <c r="U182" s="72" t="s">
        <v>2643</v>
      </c>
      <c r="V182" s="72" t="s">
        <v>2643</v>
      </c>
      <c r="W182" s="44" t="str">
        <f t="shared" si="36"/>
        <v/>
      </c>
      <c r="X182" s="25" t="str">
        <f t="shared" si="37"/>
        <v/>
      </c>
      <c r="Y182" s="1">
        <f t="shared" si="38"/>
        <v>173</v>
      </c>
      <c r="Z182" t="str">
        <f t="shared" si="39"/>
        <v>CST_46</v>
      </c>
      <c r="AC182" s="116" t="str">
        <f t="shared" si="42"/>
        <v/>
      </c>
      <c r="AD182" t="b">
        <f t="shared" si="41"/>
        <v>1</v>
      </c>
    </row>
    <row r="183" spans="1:30">
      <c r="A183" s="57">
        <f t="shared" si="33"/>
        <v>183</v>
      </c>
      <c r="B183" s="56">
        <f t="shared" si="34"/>
        <v>174</v>
      </c>
      <c r="C183" s="60" t="s">
        <v>4634</v>
      </c>
      <c r="D183" s="60">
        <v>46</v>
      </c>
      <c r="E183" s="66" t="s">
        <v>339</v>
      </c>
      <c r="F183" s="66" t="s">
        <v>339</v>
      </c>
      <c r="G183" s="65">
        <v>0</v>
      </c>
      <c r="H183" s="65">
        <v>0</v>
      </c>
      <c r="I183" s="66" t="s">
        <v>6</v>
      </c>
      <c r="J183" s="66" t="s">
        <v>1659</v>
      </c>
      <c r="K183" s="67" t="s">
        <v>5197</v>
      </c>
      <c r="L183" s="68"/>
      <c r="M183" s="64" t="s">
        <v>2186</v>
      </c>
      <c r="N183" s="13"/>
      <c r="O183"/>
      <c r="P183" t="str">
        <f t="shared" si="40"/>
        <v/>
      </c>
      <c r="Q183"/>
      <c r="R183"/>
      <c r="S183" s="43">
        <f t="shared" si="35"/>
        <v>79</v>
      </c>
      <c r="T183" s="96" t="s">
        <v>2643</v>
      </c>
      <c r="U183" s="72" t="s">
        <v>2643</v>
      </c>
      <c r="V183" s="72" t="s">
        <v>2643</v>
      </c>
      <c r="W183" s="44" t="str">
        <f t="shared" si="36"/>
        <v/>
      </c>
      <c r="X183" s="25" t="str">
        <f t="shared" si="37"/>
        <v/>
      </c>
      <c r="Y183" s="1">
        <f t="shared" si="38"/>
        <v>174</v>
      </c>
      <c r="Z183" t="str">
        <f t="shared" si="39"/>
        <v>CST_47</v>
      </c>
      <c r="AC183" s="116" t="str">
        <f t="shared" si="42"/>
        <v/>
      </c>
      <c r="AD183" t="b">
        <f t="shared" si="41"/>
        <v>1</v>
      </c>
    </row>
    <row r="184" spans="1:30">
      <c r="A184" s="57">
        <f t="shared" si="33"/>
        <v>184</v>
      </c>
      <c r="B184" s="56">
        <f t="shared" si="34"/>
        <v>175</v>
      </c>
      <c r="C184" s="60" t="s">
        <v>4634</v>
      </c>
      <c r="D184" s="60">
        <v>47</v>
      </c>
      <c r="E184" s="66" t="s">
        <v>344</v>
      </c>
      <c r="F184" s="66" t="s">
        <v>344</v>
      </c>
      <c r="G184" s="65">
        <v>0</v>
      </c>
      <c r="H184" s="65">
        <v>0</v>
      </c>
      <c r="I184" s="66" t="s">
        <v>6</v>
      </c>
      <c r="J184" s="66" t="s">
        <v>1659</v>
      </c>
      <c r="K184" s="67" t="s">
        <v>5197</v>
      </c>
      <c r="L184" s="68"/>
      <c r="M184" s="64" t="s">
        <v>2189</v>
      </c>
      <c r="N184" s="13"/>
      <c r="O184"/>
      <c r="P184" t="str">
        <f t="shared" si="40"/>
        <v/>
      </c>
      <c r="Q184"/>
      <c r="R184"/>
      <c r="S184" s="43">
        <f t="shared" si="35"/>
        <v>79</v>
      </c>
      <c r="T184" s="96" t="s">
        <v>3151</v>
      </c>
      <c r="U184" s="72" t="s">
        <v>2643</v>
      </c>
      <c r="V184" s="72" t="s">
        <v>2643</v>
      </c>
      <c r="W184" s="44" t="str">
        <f t="shared" si="36"/>
        <v/>
      </c>
      <c r="X184" s="25" t="str">
        <f t="shared" si="37"/>
        <v/>
      </c>
      <c r="Y184" s="1">
        <f t="shared" si="38"/>
        <v>175</v>
      </c>
      <c r="Z184" t="str">
        <f t="shared" si="39"/>
        <v>CST_48</v>
      </c>
      <c r="AC184" s="116" t="str">
        <f t="shared" si="42"/>
        <v/>
      </c>
      <c r="AD184" t="b">
        <f t="shared" si="41"/>
        <v>1</v>
      </c>
    </row>
    <row r="185" spans="1:30">
      <c r="A185" s="57">
        <f t="shared" si="33"/>
        <v>185</v>
      </c>
      <c r="B185" s="56">
        <f t="shared" si="34"/>
        <v>176</v>
      </c>
      <c r="C185" s="60" t="s">
        <v>4634</v>
      </c>
      <c r="D185" s="60">
        <v>48</v>
      </c>
      <c r="E185" s="66" t="s">
        <v>355</v>
      </c>
      <c r="F185" s="66" t="s">
        <v>355</v>
      </c>
      <c r="G185" s="65">
        <v>0</v>
      </c>
      <c r="H185" s="65">
        <v>0</v>
      </c>
      <c r="I185" s="66" t="s">
        <v>6</v>
      </c>
      <c r="J185" s="66" t="s">
        <v>1659</v>
      </c>
      <c r="K185" s="67" t="s">
        <v>5197</v>
      </c>
      <c r="L185" s="68"/>
      <c r="M185" s="64" t="s">
        <v>2195</v>
      </c>
      <c r="N185" s="13"/>
      <c r="O185"/>
      <c r="P185" t="str">
        <f t="shared" si="40"/>
        <v/>
      </c>
      <c r="Q185"/>
      <c r="R185"/>
      <c r="S185" s="43">
        <f t="shared" si="35"/>
        <v>79</v>
      </c>
      <c r="T185" s="96" t="s">
        <v>2643</v>
      </c>
      <c r="U185" s="72" t="s">
        <v>2643</v>
      </c>
      <c r="V185" s="72" t="s">
        <v>2643</v>
      </c>
      <c r="W185" s="44" t="str">
        <f t="shared" si="36"/>
        <v/>
      </c>
      <c r="X185" s="25" t="str">
        <f t="shared" si="37"/>
        <v/>
      </c>
      <c r="Y185" s="1">
        <f t="shared" si="38"/>
        <v>176</v>
      </c>
      <c r="Z185" t="str">
        <f t="shared" si="39"/>
        <v>CST_49</v>
      </c>
      <c r="AC185" s="116" t="str">
        <f t="shared" si="42"/>
        <v/>
      </c>
      <c r="AD185" t="b">
        <f t="shared" si="41"/>
        <v>1</v>
      </c>
    </row>
    <row r="186" spans="1:30">
      <c r="A186" s="57">
        <f t="shared" si="33"/>
        <v>186</v>
      </c>
      <c r="B186" s="56">
        <f t="shared" si="34"/>
        <v>177</v>
      </c>
      <c r="C186" s="60" t="s">
        <v>4634</v>
      </c>
      <c r="D186" s="60">
        <v>49</v>
      </c>
      <c r="E186" s="66" t="s">
        <v>357</v>
      </c>
      <c r="F186" s="66" t="s">
        <v>357</v>
      </c>
      <c r="G186" s="65">
        <v>0</v>
      </c>
      <c r="H186" s="65">
        <v>0</v>
      </c>
      <c r="I186" s="66" t="s">
        <v>6</v>
      </c>
      <c r="J186" s="66" t="s">
        <v>1659</v>
      </c>
      <c r="K186" s="67" t="s">
        <v>5197</v>
      </c>
      <c r="L186" s="68"/>
      <c r="M186" s="64" t="s">
        <v>2207</v>
      </c>
      <c r="N186" s="13"/>
      <c r="O186"/>
      <c r="P186" t="str">
        <f t="shared" si="40"/>
        <v/>
      </c>
      <c r="Q186"/>
      <c r="R186"/>
      <c r="S186" s="43">
        <f t="shared" si="35"/>
        <v>79</v>
      </c>
      <c r="T186" s="96" t="s">
        <v>2643</v>
      </c>
      <c r="U186" s="72" t="s">
        <v>2643</v>
      </c>
      <c r="V186" s="72" t="s">
        <v>2643</v>
      </c>
      <c r="W186" s="44" t="str">
        <f t="shared" si="36"/>
        <v/>
      </c>
      <c r="X186" s="25" t="str">
        <f t="shared" si="37"/>
        <v/>
      </c>
      <c r="Y186" s="1">
        <f t="shared" si="38"/>
        <v>177</v>
      </c>
      <c r="Z186" t="str">
        <f t="shared" si="39"/>
        <v>CST_50</v>
      </c>
      <c r="AC186" s="116" t="str">
        <f t="shared" si="42"/>
        <v/>
      </c>
      <c r="AD186" t="b">
        <f t="shared" si="41"/>
        <v>1</v>
      </c>
    </row>
    <row r="187" spans="1:30">
      <c r="A187" s="57">
        <f t="shared" si="33"/>
        <v>187</v>
      </c>
      <c r="B187" s="56">
        <f t="shared" si="34"/>
        <v>178</v>
      </c>
      <c r="C187" s="60" t="s">
        <v>4634</v>
      </c>
      <c r="D187" s="60">
        <v>50</v>
      </c>
      <c r="E187" s="66" t="s">
        <v>387</v>
      </c>
      <c r="F187" s="66" t="s">
        <v>387</v>
      </c>
      <c r="G187" s="65">
        <v>0</v>
      </c>
      <c r="H187" s="65">
        <v>0</v>
      </c>
      <c r="I187" s="66" t="s">
        <v>6</v>
      </c>
      <c r="J187" s="66" t="s">
        <v>1659</v>
      </c>
      <c r="K187" s="67" t="s">
        <v>5197</v>
      </c>
      <c r="L187" s="68"/>
      <c r="M187" s="64" t="s">
        <v>2209</v>
      </c>
      <c r="N187" s="13"/>
      <c r="O187"/>
      <c r="P187" t="str">
        <f t="shared" si="40"/>
        <v/>
      </c>
      <c r="Q187"/>
      <c r="R187"/>
      <c r="S187" s="43">
        <f t="shared" si="35"/>
        <v>79</v>
      </c>
      <c r="T187" s="96" t="s">
        <v>2643</v>
      </c>
      <c r="U187" s="72" t="s">
        <v>2643</v>
      </c>
      <c r="V187" s="72" t="s">
        <v>2643</v>
      </c>
      <c r="W187" s="44" t="str">
        <f t="shared" si="36"/>
        <v/>
      </c>
      <c r="X187" s="25" t="str">
        <f t="shared" si="37"/>
        <v/>
      </c>
      <c r="Y187" s="1">
        <f t="shared" si="38"/>
        <v>178</v>
      </c>
      <c r="Z187" t="str">
        <f t="shared" si="39"/>
        <v>CST_51</v>
      </c>
      <c r="AC187" s="116" t="str">
        <f t="shared" si="42"/>
        <v/>
      </c>
      <c r="AD187" t="b">
        <f t="shared" si="41"/>
        <v>1</v>
      </c>
    </row>
    <row r="188" spans="1:30">
      <c r="A188" s="57">
        <f t="shared" si="33"/>
        <v>188</v>
      </c>
      <c r="B188" s="56">
        <f t="shared" si="34"/>
        <v>179</v>
      </c>
      <c r="C188" s="60" t="s">
        <v>4634</v>
      </c>
      <c r="D188" s="60">
        <v>51</v>
      </c>
      <c r="E188" s="66" t="s">
        <v>396</v>
      </c>
      <c r="F188" s="66" t="s">
        <v>1537</v>
      </c>
      <c r="G188" s="65">
        <v>0</v>
      </c>
      <c r="H188" s="65">
        <v>0</v>
      </c>
      <c r="I188" s="66" t="s">
        <v>6</v>
      </c>
      <c r="J188" s="66" t="s">
        <v>1659</v>
      </c>
      <c r="K188" s="67" t="s">
        <v>5197</v>
      </c>
      <c r="L188" s="68"/>
      <c r="M188" s="64" t="s">
        <v>2245</v>
      </c>
      <c r="N188" s="13"/>
      <c r="O188"/>
      <c r="P188" t="str">
        <f t="shared" si="40"/>
        <v/>
      </c>
      <c r="Q188"/>
      <c r="R188"/>
      <c r="S188" s="43">
        <f t="shared" si="35"/>
        <v>79</v>
      </c>
      <c r="T188" s="96" t="s">
        <v>2643</v>
      </c>
      <c r="U188" s="72" t="s">
        <v>2643</v>
      </c>
      <c r="V188" s="72" t="s">
        <v>2643</v>
      </c>
      <c r="W188" s="44" t="str">
        <f t="shared" si="36"/>
        <v/>
      </c>
      <c r="X188" s="25" t="str">
        <f t="shared" si="37"/>
        <v/>
      </c>
      <c r="Y188" s="1">
        <f t="shared" si="38"/>
        <v>179</v>
      </c>
      <c r="Z188" t="str">
        <f t="shared" si="39"/>
        <v>CST_52</v>
      </c>
      <c r="AC188" s="116" t="str">
        <f t="shared" si="42"/>
        <v/>
      </c>
      <c r="AD188" t="b">
        <f t="shared" si="41"/>
        <v>1</v>
      </c>
    </row>
    <row r="189" spans="1:30">
      <c r="A189" s="57">
        <f t="shared" si="33"/>
        <v>189</v>
      </c>
      <c r="B189" s="56">
        <f t="shared" si="34"/>
        <v>180</v>
      </c>
      <c r="C189" s="60" t="s">
        <v>4634</v>
      </c>
      <c r="D189" s="60">
        <v>52</v>
      </c>
      <c r="E189" s="66" t="s">
        <v>397</v>
      </c>
      <c r="F189" s="66" t="s">
        <v>397</v>
      </c>
      <c r="G189" s="65">
        <v>0</v>
      </c>
      <c r="H189" s="65">
        <v>0</v>
      </c>
      <c r="I189" s="66" t="s">
        <v>6</v>
      </c>
      <c r="J189" s="66" t="s">
        <v>1659</v>
      </c>
      <c r="K189" s="67" t="s">
        <v>5197</v>
      </c>
      <c r="L189" s="68"/>
      <c r="M189" s="64" t="s">
        <v>2259</v>
      </c>
      <c r="N189" s="13"/>
      <c r="O189"/>
      <c r="P189" t="str">
        <f t="shared" si="40"/>
        <v/>
      </c>
      <c r="Q189"/>
      <c r="R189"/>
      <c r="S189" s="43">
        <f t="shared" si="35"/>
        <v>79</v>
      </c>
      <c r="T189" s="96" t="s">
        <v>2643</v>
      </c>
      <c r="U189" s="72" t="s">
        <v>2643</v>
      </c>
      <c r="V189" s="72" t="s">
        <v>2643</v>
      </c>
      <c r="W189" s="44" t="str">
        <f t="shared" si="36"/>
        <v/>
      </c>
      <c r="X189" s="25" t="str">
        <f t="shared" si="37"/>
        <v/>
      </c>
      <c r="Y189" s="1">
        <f t="shared" si="38"/>
        <v>180</v>
      </c>
      <c r="Z189" t="str">
        <f t="shared" si="39"/>
        <v>CST_53</v>
      </c>
      <c r="AC189" s="116" t="str">
        <f t="shared" si="42"/>
        <v/>
      </c>
      <c r="AD189" t="b">
        <f t="shared" si="41"/>
        <v>1</v>
      </c>
    </row>
    <row r="190" spans="1:30">
      <c r="A190" s="57">
        <f t="shared" si="33"/>
        <v>190</v>
      </c>
      <c r="B190" s="56">
        <f t="shared" si="34"/>
        <v>181</v>
      </c>
      <c r="C190" s="60" t="s">
        <v>4634</v>
      </c>
      <c r="D190" s="60">
        <v>53</v>
      </c>
      <c r="E190" s="66" t="s">
        <v>408</v>
      </c>
      <c r="F190" s="66" t="s">
        <v>408</v>
      </c>
      <c r="G190" s="65">
        <v>0</v>
      </c>
      <c r="H190" s="65">
        <v>0</v>
      </c>
      <c r="I190" s="66" t="s">
        <v>6</v>
      </c>
      <c r="J190" s="66" t="s">
        <v>1659</v>
      </c>
      <c r="K190" s="67" t="s">
        <v>5197</v>
      </c>
      <c r="L190" s="68"/>
      <c r="M190" s="64" t="s">
        <v>2260</v>
      </c>
      <c r="N190" s="13"/>
      <c r="O190"/>
      <c r="P190" t="str">
        <f t="shared" si="40"/>
        <v/>
      </c>
      <c r="Q190"/>
      <c r="R190"/>
      <c r="S190" s="43">
        <f t="shared" si="35"/>
        <v>79</v>
      </c>
      <c r="T190" s="96" t="s">
        <v>2643</v>
      </c>
      <c r="U190" s="72" t="s">
        <v>2643</v>
      </c>
      <c r="V190" s="72" t="s">
        <v>2643</v>
      </c>
      <c r="W190" s="44" t="str">
        <f t="shared" si="36"/>
        <v/>
      </c>
      <c r="X190" s="25" t="str">
        <f t="shared" si="37"/>
        <v/>
      </c>
      <c r="Y190" s="1">
        <f t="shared" si="38"/>
        <v>181</v>
      </c>
      <c r="Z190" t="str">
        <f t="shared" si="39"/>
        <v>CST_54</v>
      </c>
      <c r="AC190" s="116" t="str">
        <f t="shared" si="42"/>
        <v/>
      </c>
      <c r="AD190" t="b">
        <f t="shared" si="41"/>
        <v>1</v>
      </c>
    </row>
    <row r="191" spans="1:30">
      <c r="A191" s="57">
        <f t="shared" si="33"/>
        <v>191</v>
      </c>
      <c r="B191" s="56">
        <f t="shared" si="34"/>
        <v>182</v>
      </c>
      <c r="C191" s="60" t="s">
        <v>4634</v>
      </c>
      <c r="D191" s="60">
        <v>54</v>
      </c>
      <c r="E191" s="66" t="s">
        <v>433</v>
      </c>
      <c r="F191" s="66" t="s">
        <v>433</v>
      </c>
      <c r="G191" s="65">
        <v>0</v>
      </c>
      <c r="H191" s="65">
        <v>0</v>
      </c>
      <c r="I191" s="66" t="s">
        <v>6</v>
      </c>
      <c r="J191" s="66" t="s">
        <v>1659</v>
      </c>
      <c r="K191" s="67" t="s">
        <v>5197</v>
      </c>
      <c r="L191" s="68"/>
      <c r="M191" s="64" t="s">
        <v>2279</v>
      </c>
      <c r="N191" s="13"/>
      <c r="O191"/>
      <c r="P191" t="str">
        <f t="shared" si="40"/>
        <v/>
      </c>
      <c r="Q191"/>
      <c r="R191"/>
      <c r="S191" s="43">
        <f t="shared" si="35"/>
        <v>79</v>
      </c>
      <c r="T191" s="96" t="s">
        <v>2643</v>
      </c>
      <c r="U191" s="72" t="s">
        <v>2643</v>
      </c>
      <c r="V191" s="72" t="s">
        <v>2643</v>
      </c>
      <c r="W191" s="44" t="str">
        <f t="shared" si="36"/>
        <v/>
      </c>
      <c r="X191" s="25" t="str">
        <f t="shared" si="37"/>
        <v/>
      </c>
      <c r="Y191" s="1">
        <f t="shared" si="38"/>
        <v>182</v>
      </c>
      <c r="Z191" t="str">
        <f t="shared" si="39"/>
        <v>CST_55</v>
      </c>
      <c r="AC191" s="116" t="str">
        <f t="shared" si="42"/>
        <v/>
      </c>
      <c r="AD191" t="b">
        <f t="shared" si="41"/>
        <v>1</v>
      </c>
    </row>
    <row r="192" spans="1:30">
      <c r="A192" s="57">
        <f t="shared" si="33"/>
        <v>192</v>
      </c>
      <c r="B192" s="56">
        <f t="shared" si="34"/>
        <v>183</v>
      </c>
      <c r="C192" s="60" t="s">
        <v>4634</v>
      </c>
      <c r="D192" s="60">
        <v>55</v>
      </c>
      <c r="E192" s="66" t="s">
        <v>0</v>
      </c>
      <c r="F192" s="66" t="s">
        <v>0</v>
      </c>
      <c r="G192" s="65">
        <v>0</v>
      </c>
      <c r="H192" s="65">
        <v>0</v>
      </c>
      <c r="I192" s="66" t="s">
        <v>6</v>
      </c>
      <c r="J192" s="66" t="s">
        <v>1659</v>
      </c>
      <c r="K192" s="67" t="s">
        <v>5197</v>
      </c>
      <c r="L192" s="68"/>
      <c r="M192" s="64" t="s">
        <v>2329</v>
      </c>
      <c r="N192" s="13"/>
      <c r="O192"/>
      <c r="P192" t="str">
        <f t="shared" si="40"/>
        <v/>
      </c>
      <c r="Q192"/>
      <c r="R192"/>
      <c r="S192" s="43">
        <f t="shared" si="35"/>
        <v>79</v>
      </c>
      <c r="T192" s="96" t="s">
        <v>2643</v>
      </c>
      <c r="U192" s="72" t="s">
        <v>2643</v>
      </c>
      <c r="V192" s="72" t="s">
        <v>2643</v>
      </c>
      <c r="W192" s="44" t="str">
        <f t="shared" si="36"/>
        <v/>
      </c>
      <c r="X192" s="25" t="str">
        <f t="shared" si="37"/>
        <v/>
      </c>
      <c r="Y192" s="1">
        <f t="shared" si="38"/>
        <v>183</v>
      </c>
      <c r="Z192" t="str">
        <f t="shared" si="39"/>
        <v>CST_56</v>
      </c>
      <c r="AC192" s="116" t="str">
        <f t="shared" si="42"/>
        <v/>
      </c>
      <c r="AD192" t="b">
        <f t="shared" si="41"/>
        <v>1</v>
      </c>
    </row>
    <row r="193" spans="1:30">
      <c r="A193" s="57">
        <f t="shared" si="33"/>
        <v>193</v>
      </c>
      <c r="B193" s="56">
        <f t="shared" si="34"/>
        <v>184</v>
      </c>
      <c r="C193" s="60" t="s">
        <v>4634</v>
      </c>
      <c r="D193" s="60">
        <v>56</v>
      </c>
      <c r="E193" s="66" t="s">
        <v>442</v>
      </c>
      <c r="F193" s="66" t="s">
        <v>442</v>
      </c>
      <c r="G193" s="65">
        <v>0</v>
      </c>
      <c r="H193" s="65">
        <v>0</v>
      </c>
      <c r="I193" s="66" t="s">
        <v>6</v>
      </c>
      <c r="J193" s="66" t="s">
        <v>1659</v>
      </c>
      <c r="K193" s="67" t="s">
        <v>5197</v>
      </c>
      <c r="L193" s="68"/>
      <c r="M193" s="64" t="s">
        <v>2331</v>
      </c>
      <c r="N193" s="13"/>
      <c r="O193"/>
      <c r="P193" t="str">
        <f t="shared" si="40"/>
        <v/>
      </c>
      <c r="Q193"/>
      <c r="R193"/>
      <c r="S193" s="43">
        <f t="shared" si="35"/>
        <v>79</v>
      </c>
      <c r="T193" s="96" t="s">
        <v>2643</v>
      </c>
      <c r="U193" s="72" t="s">
        <v>2643</v>
      </c>
      <c r="V193" s="72" t="s">
        <v>2643</v>
      </c>
      <c r="W193" s="44" t="str">
        <f t="shared" si="36"/>
        <v/>
      </c>
      <c r="X193" s="25" t="str">
        <f t="shared" si="37"/>
        <v/>
      </c>
      <c r="Y193" s="1">
        <f t="shared" si="38"/>
        <v>184</v>
      </c>
      <c r="Z193" t="str">
        <f t="shared" si="39"/>
        <v>CST_57</v>
      </c>
      <c r="AC193" s="116" t="str">
        <f t="shared" si="42"/>
        <v/>
      </c>
      <c r="AD193" t="b">
        <f t="shared" si="41"/>
        <v>1</v>
      </c>
    </row>
    <row r="194" spans="1:30">
      <c r="A194" s="57">
        <f t="shared" si="33"/>
        <v>194</v>
      </c>
      <c r="B194" s="56">
        <f t="shared" si="34"/>
        <v>185</v>
      </c>
      <c r="C194" s="60" t="s">
        <v>4634</v>
      </c>
      <c r="D194" s="60">
        <v>57</v>
      </c>
      <c r="E194" s="66" t="s">
        <v>443</v>
      </c>
      <c r="F194" s="66" t="s">
        <v>443</v>
      </c>
      <c r="G194" s="65">
        <v>0</v>
      </c>
      <c r="H194" s="65">
        <v>0</v>
      </c>
      <c r="I194" s="66" t="s">
        <v>6</v>
      </c>
      <c r="J194" s="66" t="s">
        <v>1659</v>
      </c>
      <c r="K194" s="67" t="s">
        <v>5197</v>
      </c>
      <c r="L194" s="68"/>
      <c r="M194" s="64" t="s">
        <v>2344</v>
      </c>
      <c r="N194" s="13"/>
      <c r="O194"/>
      <c r="P194" t="str">
        <f t="shared" si="40"/>
        <v/>
      </c>
      <c r="Q194"/>
      <c r="R194"/>
      <c r="S194" s="43">
        <f t="shared" si="35"/>
        <v>79</v>
      </c>
      <c r="T194" s="96" t="s">
        <v>2643</v>
      </c>
      <c r="U194" s="72" t="s">
        <v>2643</v>
      </c>
      <c r="V194" s="72" t="s">
        <v>2643</v>
      </c>
      <c r="W194" s="44" t="str">
        <f t="shared" si="36"/>
        <v/>
      </c>
      <c r="X194" s="25" t="str">
        <f t="shared" si="37"/>
        <v/>
      </c>
      <c r="Y194" s="1">
        <f t="shared" si="38"/>
        <v>185</v>
      </c>
      <c r="Z194" t="str">
        <f t="shared" si="39"/>
        <v>CST_58</v>
      </c>
      <c r="AC194" s="116" t="str">
        <f t="shared" si="42"/>
        <v/>
      </c>
      <c r="AD194" t="b">
        <f t="shared" si="41"/>
        <v>1</v>
      </c>
    </row>
    <row r="195" spans="1:30">
      <c r="A195" s="57">
        <f t="shared" si="33"/>
        <v>195</v>
      </c>
      <c r="B195" s="56">
        <f t="shared" si="34"/>
        <v>186</v>
      </c>
      <c r="C195" s="60" t="s">
        <v>4634</v>
      </c>
      <c r="D195" s="60">
        <v>58</v>
      </c>
      <c r="E195" s="66" t="s">
        <v>444</v>
      </c>
      <c r="F195" s="66" t="s">
        <v>444</v>
      </c>
      <c r="G195" s="65">
        <v>0</v>
      </c>
      <c r="H195" s="65">
        <v>0</v>
      </c>
      <c r="I195" s="66" t="s">
        <v>6</v>
      </c>
      <c r="J195" s="66" t="s">
        <v>1659</v>
      </c>
      <c r="K195" s="67" t="s">
        <v>5197</v>
      </c>
      <c r="L195" s="68"/>
      <c r="M195" s="64" t="s">
        <v>2345</v>
      </c>
      <c r="N195" s="13"/>
      <c r="O195"/>
      <c r="P195" t="str">
        <f t="shared" si="40"/>
        <v/>
      </c>
      <c r="Q195"/>
      <c r="R195"/>
      <c r="S195" s="43">
        <f t="shared" si="35"/>
        <v>79</v>
      </c>
      <c r="T195" s="96" t="s">
        <v>2643</v>
      </c>
      <c r="U195" s="72" t="s">
        <v>2643</v>
      </c>
      <c r="V195" s="72" t="s">
        <v>2643</v>
      </c>
      <c r="W195" s="44" t="str">
        <f t="shared" si="36"/>
        <v/>
      </c>
      <c r="X195" s="25" t="str">
        <f t="shared" si="37"/>
        <v/>
      </c>
      <c r="Y195" s="1">
        <f t="shared" si="38"/>
        <v>186</v>
      </c>
      <c r="Z195" t="str">
        <f t="shared" si="39"/>
        <v>CST_59</v>
      </c>
      <c r="AC195" s="116" t="str">
        <f t="shared" si="42"/>
        <v/>
      </c>
      <c r="AD195" t="b">
        <f t="shared" si="41"/>
        <v>1</v>
      </c>
    </row>
    <row r="196" spans="1:30">
      <c r="A196" s="57">
        <f t="shared" si="33"/>
        <v>196</v>
      </c>
      <c r="B196" s="56">
        <f t="shared" si="34"/>
        <v>187</v>
      </c>
      <c r="C196" s="60" t="s">
        <v>4634</v>
      </c>
      <c r="D196" s="60">
        <v>59</v>
      </c>
      <c r="E196" s="66" t="s">
        <v>81</v>
      </c>
      <c r="F196" s="66" t="s">
        <v>81</v>
      </c>
      <c r="G196" s="65">
        <v>0</v>
      </c>
      <c r="H196" s="65">
        <v>0</v>
      </c>
      <c r="I196" s="66" t="s">
        <v>6</v>
      </c>
      <c r="J196" s="66" t="s">
        <v>1659</v>
      </c>
      <c r="K196" s="67" t="s">
        <v>5197</v>
      </c>
      <c r="L196" s="68"/>
      <c r="M196" s="64" t="s">
        <v>2346</v>
      </c>
      <c r="N196" s="13"/>
      <c r="O196"/>
      <c r="P196" t="str">
        <f t="shared" si="40"/>
        <v/>
      </c>
      <c r="Q196"/>
      <c r="R196"/>
      <c r="S196" s="43">
        <f t="shared" si="35"/>
        <v>79</v>
      </c>
      <c r="T196" s="96" t="s">
        <v>2643</v>
      </c>
      <c r="U196" s="72" t="s">
        <v>2643</v>
      </c>
      <c r="V196" s="72" t="s">
        <v>2643</v>
      </c>
      <c r="W196" s="44" t="str">
        <f t="shared" si="36"/>
        <v/>
      </c>
      <c r="X196" s="25" t="str">
        <f t="shared" si="37"/>
        <v/>
      </c>
      <c r="Y196" s="1">
        <f t="shared" si="38"/>
        <v>187</v>
      </c>
      <c r="Z196" t="str">
        <f t="shared" si="39"/>
        <v>CST_60</v>
      </c>
      <c r="AC196" s="116" t="str">
        <f t="shared" si="42"/>
        <v/>
      </c>
      <c r="AD196" t="b">
        <f t="shared" si="41"/>
        <v>1</v>
      </c>
    </row>
    <row r="197" spans="1:30">
      <c r="A197" s="57">
        <f t="shared" si="33"/>
        <v>197</v>
      </c>
      <c r="B197" s="56">
        <f t="shared" si="34"/>
        <v>188</v>
      </c>
      <c r="C197" s="60" t="s">
        <v>4634</v>
      </c>
      <c r="D197" s="60">
        <v>60</v>
      </c>
      <c r="E197" s="66" t="s">
        <v>445</v>
      </c>
      <c r="F197" s="66" t="s">
        <v>445</v>
      </c>
      <c r="G197" s="65">
        <v>0</v>
      </c>
      <c r="H197" s="65">
        <v>0</v>
      </c>
      <c r="I197" s="66" t="s">
        <v>6</v>
      </c>
      <c r="J197" s="66" t="s">
        <v>1659</v>
      </c>
      <c r="K197" s="67" t="s">
        <v>5197</v>
      </c>
      <c r="L197" s="68"/>
      <c r="M197" s="64" t="s">
        <v>2353</v>
      </c>
      <c r="N197" s="13"/>
      <c r="O197"/>
      <c r="P197" t="str">
        <f t="shared" si="40"/>
        <v/>
      </c>
      <c r="Q197"/>
      <c r="R197"/>
      <c r="S197" s="43">
        <f t="shared" si="35"/>
        <v>79</v>
      </c>
      <c r="T197" s="96" t="s">
        <v>2643</v>
      </c>
      <c r="U197" s="72" t="s">
        <v>2643</v>
      </c>
      <c r="V197" s="72" t="s">
        <v>2643</v>
      </c>
      <c r="W197" s="44" t="str">
        <f t="shared" si="36"/>
        <v/>
      </c>
      <c r="X197" s="25" t="str">
        <f t="shared" si="37"/>
        <v/>
      </c>
      <c r="Y197" s="1">
        <f t="shared" si="38"/>
        <v>188</v>
      </c>
      <c r="Z197" t="str">
        <f t="shared" si="39"/>
        <v>CST_61</v>
      </c>
      <c r="AC197" s="116" t="str">
        <f t="shared" si="42"/>
        <v/>
      </c>
      <c r="AD197" t="b">
        <f t="shared" si="41"/>
        <v>1</v>
      </c>
    </row>
    <row r="198" spans="1:30">
      <c r="A198" s="57">
        <f t="shared" si="33"/>
        <v>198</v>
      </c>
      <c r="B198" s="56">
        <f t="shared" si="34"/>
        <v>189</v>
      </c>
      <c r="C198" s="60" t="s">
        <v>4634</v>
      </c>
      <c r="D198" s="60">
        <v>61</v>
      </c>
      <c r="E198" s="66" t="s">
        <v>447</v>
      </c>
      <c r="F198" s="66" t="s">
        <v>447</v>
      </c>
      <c r="G198" s="65">
        <v>0</v>
      </c>
      <c r="H198" s="65">
        <v>0</v>
      </c>
      <c r="I198" s="66" t="s">
        <v>6</v>
      </c>
      <c r="J198" s="66" t="s">
        <v>1659</v>
      </c>
      <c r="K198" s="67" t="s">
        <v>5197</v>
      </c>
      <c r="L198" s="68"/>
      <c r="M198" s="64" t="s">
        <v>2355</v>
      </c>
      <c r="N198" s="13"/>
      <c r="O198"/>
      <c r="P198" t="str">
        <f t="shared" si="40"/>
        <v/>
      </c>
      <c r="Q198"/>
      <c r="R198"/>
      <c r="S198" s="43">
        <f t="shared" si="35"/>
        <v>79</v>
      </c>
      <c r="T198" s="96" t="s">
        <v>2643</v>
      </c>
      <c r="U198" s="72" t="s">
        <v>2643</v>
      </c>
      <c r="V198" s="72" t="s">
        <v>2643</v>
      </c>
      <c r="W198" s="44" t="str">
        <f t="shared" si="36"/>
        <v/>
      </c>
      <c r="X198" s="25" t="str">
        <f t="shared" si="37"/>
        <v/>
      </c>
      <c r="Y198" s="1">
        <f t="shared" si="38"/>
        <v>189</v>
      </c>
      <c r="Z198" t="str">
        <f t="shared" si="39"/>
        <v>CST_62</v>
      </c>
      <c r="AC198" s="116" t="str">
        <f t="shared" si="42"/>
        <v/>
      </c>
      <c r="AD198" t="b">
        <f t="shared" si="41"/>
        <v>1</v>
      </c>
    </row>
    <row r="199" spans="1:30">
      <c r="A199" s="57">
        <f t="shared" ref="A199:A262" si="43">IF(B199=INT(B199),ROW(),"")</f>
        <v>199</v>
      </c>
      <c r="B199" s="56">
        <f t="shared" ref="B199:B262" si="44">IF(AND(MID(C199,2,1)&lt;&gt;"/",MID(C199,1,1)="/"),INT(B198)+1,B198+0.01)</f>
        <v>190</v>
      </c>
      <c r="C199" s="60" t="s">
        <v>4634</v>
      </c>
      <c r="D199" s="60">
        <v>62</v>
      </c>
      <c r="E199" s="66" t="s">
        <v>448</v>
      </c>
      <c r="F199" s="66" t="s">
        <v>448</v>
      </c>
      <c r="G199" s="65">
        <v>0</v>
      </c>
      <c r="H199" s="65">
        <v>0</v>
      </c>
      <c r="I199" s="66" t="s">
        <v>6</v>
      </c>
      <c r="J199" s="66" t="s">
        <v>1659</v>
      </c>
      <c r="K199" s="67" t="s">
        <v>5197</v>
      </c>
      <c r="L199" s="68"/>
      <c r="M199" s="64" t="s">
        <v>2356</v>
      </c>
      <c r="N199" s="13"/>
      <c r="O199"/>
      <c r="P199" t="str">
        <f t="shared" si="40"/>
        <v/>
      </c>
      <c r="Q199"/>
      <c r="R199"/>
      <c r="S199" s="43">
        <f t="shared" ref="S199:S262" si="45">IF(X199&lt;&gt;"",S198+1,S198)</f>
        <v>79</v>
      </c>
      <c r="T199" s="96" t="s">
        <v>2643</v>
      </c>
      <c r="U199" s="72" t="s">
        <v>2643</v>
      </c>
      <c r="V199" s="72" t="s">
        <v>2643</v>
      </c>
      <c r="W199" s="44" t="str">
        <f t="shared" ref="W199:W262" si="46">IF( OR(U199="CNST", I199="CAT_REGS"),(E199),
IF(U199="YES",UPPER(E199),
IF(   AND(U199&lt;&gt;"NO",I199="CAT_FNCT",D199&lt;&gt;"multiply", D199&lt;&gt;"divide"),IF(J199="SLS_ENABLED",   UPPER(E199),""),"")))</f>
        <v/>
      </c>
      <c r="X199" s="25" t="str">
        <f t="shared" ref="X199:X262" si="47">IF(LEN(V199)&gt;0,V199,SUBSTITUTE(SUBSTITUTE(SUBSTITUTE(SUBSTITUTE(SUBSTITUTE(SUBSTITUTE(SUBSTITUTE(SUBSTITUTE(SUBSTITUTE(SUBSTITUTE(SUBSTITUTE( (SUBSTITUTE( SUBSTITUTE( SUBSTITUTE( SUBSTITUTE(W199,"STD_SIGMA","SUM"),"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9" s="1">
        <f t="shared" ref="Y199:Y262" si="48">B199</f>
        <v>190</v>
      </c>
      <c r="Z199" t="str">
        <f t="shared" ref="Z199:Z262" si="49">M199</f>
        <v>CST_63</v>
      </c>
      <c r="AC199" s="116" t="str">
        <f t="shared" si="42"/>
        <v/>
      </c>
      <c r="AD199" t="b">
        <f t="shared" si="41"/>
        <v>1</v>
      </c>
    </row>
    <row r="200" spans="1:30">
      <c r="A200" s="57">
        <f t="shared" si="43"/>
        <v>200</v>
      </c>
      <c r="B200" s="56">
        <f t="shared" si="44"/>
        <v>191</v>
      </c>
      <c r="C200" s="60" t="s">
        <v>4634</v>
      </c>
      <c r="D200" s="60">
        <v>63</v>
      </c>
      <c r="E200" s="66" t="s">
        <v>449</v>
      </c>
      <c r="F200" s="66" t="s">
        <v>449</v>
      </c>
      <c r="G200" s="65">
        <v>0</v>
      </c>
      <c r="H200" s="65">
        <v>0</v>
      </c>
      <c r="I200" s="66" t="s">
        <v>6</v>
      </c>
      <c r="J200" s="66" t="s">
        <v>1659</v>
      </c>
      <c r="K200" s="67" t="s">
        <v>5197</v>
      </c>
      <c r="L200" s="68"/>
      <c r="M200" s="64" t="s">
        <v>2357</v>
      </c>
      <c r="N200" s="13"/>
      <c r="O200"/>
      <c r="P200" t="str">
        <f t="shared" si="40"/>
        <v/>
      </c>
      <c r="Q200"/>
      <c r="R200"/>
      <c r="S200" s="43">
        <f t="shared" si="45"/>
        <v>79</v>
      </c>
      <c r="T200" s="96" t="s">
        <v>2643</v>
      </c>
      <c r="U200" s="72" t="s">
        <v>2643</v>
      </c>
      <c r="V200" s="72" t="s">
        <v>2643</v>
      </c>
      <c r="W200" s="44" t="str">
        <f t="shared" si="46"/>
        <v/>
      </c>
      <c r="X200" s="25" t="str">
        <f t="shared" si="47"/>
        <v/>
      </c>
      <c r="Y200" s="1">
        <f t="shared" si="48"/>
        <v>191</v>
      </c>
      <c r="Z200" t="str">
        <f t="shared" si="49"/>
        <v>CST_64</v>
      </c>
      <c r="AC200" s="116" t="str">
        <f t="shared" si="42"/>
        <v/>
      </c>
      <c r="AD200" t="b">
        <f t="shared" si="41"/>
        <v>1</v>
      </c>
    </row>
    <row r="201" spans="1:30">
      <c r="A201" s="57">
        <f t="shared" si="43"/>
        <v>201</v>
      </c>
      <c r="B201" s="56">
        <f t="shared" si="44"/>
        <v>192</v>
      </c>
      <c r="C201" s="60" t="s">
        <v>4634</v>
      </c>
      <c r="D201" s="60">
        <v>64</v>
      </c>
      <c r="E201" s="66" t="s">
        <v>450</v>
      </c>
      <c r="F201" s="66" t="s">
        <v>450</v>
      </c>
      <c r="G201" s="65">
        <v>0</v>
      </c>
      <c r="H201" s="65">
        <v>0</v>
      </c>
      <c r="I201" s="66" t="s">
        <v>6</v>
      </c>
      <c r="J201" s="66" t="s">
        <v>1659</v>
      </c>
      <c r="K201" s="67" t="s">
        <v>5197</v>
      </c>
      <c r="L201" s="68"/>
      <c r="M201" s="64" t="s">
        <v>2358</v>
      </c>
      <c r="N201" s="13"/>
      <c r="O201"/>
      <c r="P201" t="str">
        <f t="shared" si="40"/>
        <v/>
      </c>
      <c r="Q201"/>
      <c r="R201"/>
      <c r="S201" s="43">
        <f t="shared" si="45"/>
        <v>80</v>
      </c>
      <c r="T201" s="96" t="s">
        <v>3151</v>
      </c>
      <c r="U201" s="97" t="s">
        <v>3088</v>
      </c>
      <c r="V201" s="98" t="s">
        <v>2643</v>
      </c>
      <c r="W201" s="44" t="str">
        <f t="shared" si="46"/>
        <v>STD_mu STD_SUB_0</v>
      </c>
      <c r="X201" s="25" t="str">
        <f t="shared" si="47"/>
        <v>mu0</v>
      </c>
      <c r="Y201" s="1">
        <f t="shared" si="48"/>
        <v>192</v>
      </c>
      <c r="Z201" t="str">
        <f t="shared" si="49"/>
        <v>CST_65</v>
      </c>
      <c r="AC201" s="116" t="str">
        <f t="shared" si="42"/>
        <v>mu0</v>
      </c>
      <c r="AD201" t="b">
        <f t="shared" si="41"/>
        <v>1</v>
      </c>
    </row>
    <row r="202" spans="1:30">
      <c r="A202" s="57">
        <f t="shared" si="43"/>
        <v>202</v>
      </c>
      <c r="B202" s="56">
        <f t="shared" si="44"/>
        <v>193</v>
      </c>
      <c r="C202" s="60" t="s">
        <v>4634</v>
      </c>
      <c r="D202" s="60">
        <v>65</v>
      </c>
      <c r="E202" s="66" t="s">
        <v>451</v>
      </c>
      <c r="F202" s="66" t="s">
        <v>451</v>
      </c>
      <c r="G202" s="65">
        <v>0</v>
      </c>
      <c r="H202" s="65">
        <v>0</v>
      </c>
      <c r="I202" s="66" t="s">
        <v>6</v>
      </c>
      <c r="J202" s="66" t="s">
        <v>1659</v>
      </c>
      <c r="K202" s="67" t="s">
        <v>5197</v>
      </c>
      <c r="L202" s="68"/>
      <c r="M202" s="64" t="s">
        <v>2359</v>
      </c>
      <c r="N202" s="13"/>
      <c r="O202"/>
      <c r="P202" t="str">
        <f t="shared" ref="P202:P268" si="50">IF(E202=F202,"","NOT EQUAL")</f>
        <v/>
      </c>
      <c r="Q202"/>
      <c r="R202"/>
      <c r="S202" s="43">
        <f t="shared" si="45"/>
        <v>80</v>
      </c>
      <c r="T202" s="96" t="s">
        <v>2643</v>
      </c>
      <c r="U202" s="72" t="s">
        <v>2643</v>
      </c>
      <c r="V202" s="72" t="s">
        <v>2643</v>
      </c>
      <c r="W202" s="44" t="str">
        <f t="shared" si="46"/>
        <v/>
      </c>
      <c r="X202" s="25" t="str">
        <f t="shared" si="47"/>
        <v/>
      </c>
      <c r="Y202" s="1">
        <f t="shared" si="48"/>
        <v>193</v>
      </c>
      <c r="Z202" t="str">
        <f t="shared" si="49"/>
        <v>CST_66</v>
      </c>
      <c r="AC202" s="116" t="str">
        <f t="shared" si="42"/>
        <v/>
      </c>
      <c r="AD202" t="b">
        <f t="shared" si="41"/>
        <v>1</v>
      </c>
    </row>
    <row r="203" spans="1:30">
      <c r="A203" s="57">
        <f t="shared" si="43"/>
        <v>203</v>
      </c>
      <c r="B203" s="56">
        <f t="shared" si="44"/>
        <v>194</v>
      </c>
      <c r="C203" s="60" t="s">
        <v>4634</v>
      </c>
      <c r="D203" s="60">
        <v>66</v>
      </c>
      <c r="E203" s="66" t="s">
        <v>452</v>
      </c>
      <c r="F203" s="66" t="s">
        <v>452</v>
      </c>
      <c r="G203" s="65">
        <v>0</v>
      </c>
      <c r="H203" s="65">
        <v>0</v>
      </c>
      <c r="I203" s="66" t="s">
        <v>6</v>
      </c>
      <c r="J203" s="66" t="s">
        <v>1659</v>
      </c>
      <c r="K203" s="67" t="s">
        <v>5197</v>
      </c>
      <c r="L203" s="68"/>
      <c r="M203" s="64" t="s">
        <v>2360</v>
      </c>
      <c r="N203" s="13"/>
      <c r="O203"/>
      <c r="P203" t="str">
        <f t="shared" si="50"/>
        <v/>
      </c>
      <c r="Q203"/>
      <c r="R203"/>
      <c r="S203" s="43">
        <f t="shared" si="45"/>
        <v>80</v>
      </c>
      <c r="T203" s="96" t="s">
        <v>2643</v>
      </c>
      <c r="U203" s="72" t="s">
        <v>2643</v>
      </c>
      <c r="V203" s="72" t="s">
        <v>2643</v>
      </c>
      <c r="W203" s="44" t="str">
        <f t="shared" si="46"/>
        <v/>
      </c>
      <c r="X203" s="25" t="str">
        <f t="shared" si="47"/>
        <v/>
      </c>
      <c r="Y203" s="1">
        <f t="shared" si="48"/>
        <v>194</v>
      </c>
      <c r="Z203" t="str">
        <f t="shared" si="49"/>
        <v>CST_67</v>
      </c>
      <c r="AC203" s="116" t="str">
        <f t="shared" si="42"/>
        <v/>
      </c>
      <c r="AD203" t="b">
        <f t="shared" si="41"/>
        <v>1</v>
      </c>
    </row>
    <row r="204" spans="1:30">
      <c r="A204" s="57">
        <f t="shared" si="43"/>
        <v>204</v>
      </c>
      <c r="B204" s="56">
        <f t="shared" si="44"/>
        <v>195</v>
      </c>
      <c r="C204" s="60" t="s">
        <v>4634</v>
      </c>
      <c r="D204" s="60">
        <v>67</v>
      </c>
      <c r="E204" s="66" t="s">
        <v>453</v>
      </c>
      <c r="F204" s="66" t="s">
        <v>453</v>
      </c>
      <c r="G204" s="65">
        <v>0</v>
      </c>
      <c r="H204" s="65">
        <v>0</v>
      </c>
      <c r="I204" s="66" t="s">
        <v>6</v>
      </c>
      <c r="J204" s="66" t="s">
        <v>1659</v>
      </c>
      <c r="K204" s="67" t="s">
        <v>5197</v>
      </c>
      <c r="L204" s="68"/>
      <c r="M204" s="64" t="s">
        <v>2361</v>
      </c>
      <c r="N204" s="13"/>
      <c r="O204"/>
      <c r="P204" t="str">
        <f t="shared" si="50"/>
        <v/>
      </c>
      <c r="Q204"/>
      <c r="R204"/>
      <c r="S204" s="43">
        <f t="shared" si="45"/>
        <v>80</v>
      </c>
      <c r="T204" s="96" t="s">
        <v>2643</v>
      </c>
      <c r="U204" s="72" t="s">
        <v>2643</v>
      </c>
      <c r="V204" s="72" t="s">
        <v>2643</v>
      </c>
      <c r="W204" s="44" t="str">
        <f t="shared" si="46"/>
        <v/>
      </c>
      <c r="X204" s="25" t="str">
        <f t="shared" si="47"/>
        <v/>
      </c>
      <c r="Y204" s="1">
        <f t="shared" si="48"/>
        <v>195</v>
      </c>
      <c r="Z204" t="str">
        <f t="shared" si="49"/>
        <v>CST_68</v>
      </c>
      <c r="AC204" s="116" t="str">
        <f t="shared" si="42"/>
        <v/>
      </c>
      <c r="AD204" t="b">
        <f t="shared" si="41"/>
        <v>1</v>
      </c>
    </row>
    <row r="205" spans="1:30">
      <c r="A205" s="57">
        <f t="shared" si="43"/>
        <v>205</v>
      </c>
      <c r="B205" s="56">
        <f t="shared" si="44"/>
        <v>196</v>
      </c>
      <c r="C205" s="60" t="s">
        <v>4634</v>
      </c>
      <c r="D205" s="60">
        <v>68</v>
      </c>
      <c r="E205" s="66" t="s">
        <v>454</v>
      </c>
      <c r="F205" s="66" t="s">
        <v>454</v>
      </c>
      <c r="G205" s="65">
        <v>0</v>
      </c>
      <c r="H205" s="65">
        <v>0</v>
      </c>
      <c r="I205" s="66" t="s">
        <v>6</v>
      </c>
      <c r="J205" s="66" t="s">
        <v>1659</v>
      </c>
      <c r="K205" s="67" t="s">
        <v>5197</v>
      </c>
      <c r="L205" s="68"/>
      <c r="M205" s="64" t="s">
        <v>2362</v>
      </c>
      <c r="N205" s="13"/>
      <c r="O205"/>
      <c r="P205" t="str">
        <f t="shared" si="50"/>
        <v/>
      </c>
      <c r="Q205"/>
      <c r="R205"/>
      <c r="S205" s="43">
        <f t="shared" si="45"/>
        <v>80</v>
      </c>
      <c r="T205" s="96" t="s">
        <v>2643</v>
      </c>
      <c r="U205" s="72" t="s">
        <v>2643</v>
      </c>
      <c r="V205" s="72" t="s">
        <v>2643</v>
      </c>
      <c r="W205" s="44" t="str">
        <f t="shared" si="46"/>
        <v/>
      </c>
      <c r="X205" s="25" t="str">
        <f t="shared" si="47"/>
        <v/>
      </c>
      <c r="Y205" s="1">
        <f t="shared" si="48"/>
        <v>196</v>
      </c>
      <c r="Z205" t="str">
        <f t="shared" si="49"/>
        <v>CST_69</v>
      </c>
      <c r="AC205" s="116" t="str">
        <f t="shared" si="42"/>
        <v/>
      </c>
      <c r="AD205" t="b">
        <f t="shared" si="41"/>
        <v>1</v>
      </c>
    </row>
    <row r="206" spans="1:30">
      <c r="A206" s="57">
        <f t="shared" si="43"/>
        <v>206</v>
      </c>
      <c r="B206" s="56">
        <f t="shared" si="44"/>
        <v>197</v>
      </c>
      <c r="C206" s="60" t="s">
        <v>4634</v>
      </c>
      <c r="D206" s="60">
        <v>69</v>
      </c>
      <c r="E206" s="66" t="s">
        <v>455</v>
      </c>
      <c r="F206" s="66" t="s">
        <v>455</v>
      </c>
      <c r="G206" s="65">
        <v>0</v>
      </c>
      <c r="H206" s="65">
        <v>0</v>
      </c>
      <c r="I206" s="66" t="s">
        <v>6</v>
      </c>
      <c r="J206" s="66" t="s">
        <v>1659</v>
      </c>
      <c r="K206" s="67" t="s">
        <v>5197</v>
      </c>
      <c r="L206" s="68"/>
      <c r="M206" s="64" t="s">
        <v>2363</v>
      </c>
      <c r="N206" s="13"/>
      <c r="O206"/>
      <c r="P206" t="str">
        <f t="shared" si="50"/>
        <v/>
      </c>
      <c r="Q206"/>
      <c r="R206"/>
      <c r="S206" s="43">
        <f t="shared" si="45"/>
        <v>80</v>
      </c>
      <c r="T206" s="96" t="s">
        <v>2643</v>
      </c>
      <c r="U206" s="72" t="s">
        <v>2643</v>
      </c>
      <c r="V206" s="72" t="s">
        <v>2643</v>
      </c>
      <c r="W206" s="44" t="str">
        <f t="shared" si="46"/>
        <v/>
      </c>
      <c r="X206" s="25" t="str">
        <f t="shared" si="47"/>
        <v/>
      </c>
      <c r="Y206" s="1">
        <f t="shared" si="48"/>
        <v>197</v>
      </c>
      <c r="Z206" t="str">
        <f t="shared" si="49"/>
        <v>CST_70</v>
      </c>
      <c r="AC206" s="116" t="str">
        <f t="shared" si="42"/>
        <v/>
      </c>
      <c r="AD206" t="b">
        <f t="shared" si="41"/>
        <v>1</v>
      </c>
    </row>
    <row r="207" spans="1:30">
      <c r="A207" s="57">
        <f t="shared" si="43"/>
        <v>207</v>
      </c>
      <c r="B207" s="56">
        <f t="shared" si="44"/>
        <v>198</v>
      </c>
      <c r="C207" s="60" t="s">
        <v>4634</v>
      </c>
      <c r="D207" s="60">
        <v>70</v>
      </c>
      <c r="E207" s="66" t="s">
        <v>456</v>
      </c>
      <c r="F207" s="66" t="s">
        <v>456</v>
      </c>
      <c r="G207" s="65">
        <v>0</v>
      </c>
      <c r="H207" s="65">
        <v>0</v>
      </c>
      <c r="I207" s="66" t="s">
        <v>6</v>
      </c>
      <c r="J207" s="66" t="s">
        <v>1659</v>
      </c>
      <c r="K207" s="67" t="s">
        <v>5197</v>
      </c>
      <c r="L207" s="68"/>
      <c r="M207" s="64" t="s">
        <v>2364</v>
      </c>
      <c r="N207" s="13"/>
      <c r="O207"/>
      <c r="P207" t="str">
        <f t="shared" si="50"/>
        <v/>
      </c>
      <c r="Q207"/>
      <c r="R207"/>
      <c r="S207" s="43">
        <f t="shared" si="45"/>
        <v>80</v>
      </c>
      <c r="T207" s="96" t="s">
        <v>2643</v>
      </c>
      <c r="U207" s="72" t="s">
        <v>2643</v>
      </c>
      <c r="V207" s="72" t="s">
        <v>2643</v>
      </c>
      <c r="W207" s="44" t="str">
        <f t="shared" si="46"/>
        <v/>
      </c>
      <c r="X207" s="25" t="str">
        <f t="shared" si="47"/>
        <v/>
      </c>
      <c r="Y207" s="1">
        <f t="shared" si="48"/>
        <v>198</v>
      </c>
      <c r="Z207" t="str">
        <f t="shared" si="49"/>
        <v>CST_71</v>
      </c>
      <c r="AC207" s="116" t="str">
        <f t="shared" si="42"/>
        <v/>
      </c>
      <c r="AD207" t="b">
        <f t="shared" si="41"/>
        <v>1</v>
      </c>
    </row>
    <row r="208" spans="1:30">
      <c r="A208" s="57">
        <f t="shared" si="43"/>
        <v>208</v>
      </c>
      <c r="B208" s="56">
        <f t="shared" si="44"/>
        <v>199</v>
      </c>
      <c r="C208" s="60" t="s">
        <v>4634</v>
      </c>
      <c r="D208" s="60">
        <v>71</v>
      </c>
      <c r="E208" s="66" t="s">
        <v>457</v>
      </c>
      <c r="F208" s="66" t="s">
        <v>457</v>
      </c>
      <c r="G208" s="65">
        <v>0</v>
      </c>
      <c r="H208" s="65">
        <v>0</v>
      </c>
      <c r="I208" s="66" t="s">
        <v>6</v>
      </c>
      <c r="J208" s="66" t="s">
        <v>1659</v>
      </c>
      <c r="K208" s="67" t="s">
        <v>5197</v>
      </c>
      <c r="L208" s="68"/>
      <c r="M208" s="64" t="s">
        <v>2365</v>
      </c>
      <c r="N208" s="13"/>
      <c r="O208"/>
      <c r="P208" t="str">
        <f t="shared" si="50"/>
        <v/>
      </c>
      <c r="Q208"/>
      <c r="R208"/>
      <c r="S208" s="43">
        <f t="shared" si="45"/>
        <v>80</v>
      </c>
      <c r="T208" s="96" t="s">
        <v>2643</v>
      </c>
      <c r="U208" s="72" t="s">
        <v>2643</v>
      </c>
      <c r="V208" s="72" t="s">
        <v>2643</v>
      </c>
      <c r="W208" s="44" t="str">
        <f t="shared" si="46"/>
        <v/>
      </c>
      <c r="X208" s="25" t="str">
        <f t="shared" si="47"/>
        <v/>
      </c>
      <c r="Y208" s="1">
        <f t="shared" si="48"/>
        <v>199</v>
      </c>
      <c r="Z208" t="str">
        <f t="shared" si="49"/>
        <v>CST_72</v>
      </c>
      <c r="AC208" s="116" t="str">
        <f t="shared" si="42"/>
        <v/>
      </c>
      <c r="AD208" t="b">
        <f t="shared" si="41"/>
        <v>1</v>
      </c>
    </row>
    <row r="209" spans="1:30">
      <c r="A209" s="57">
        <f t="shared" si="43"/>
        <v>209</v>
      </c>
      <c r="B209" s="56">
        <f t="shared" si="44"/>
        <v>200</v>
      </c>
      <c r="C209" s="60" t="s">
        <v>4634</v>
      </c>
      <c r="D209" s="60">
        <v>72</v>
      </c>
      <c r="E209" s="66" t="s">
        <v>460</v>
      </c>
      <c r="F209" s="66" t="s">
        <v>460</v>
      </c>
      <c r="G209" s="65">
        <v>0</v>
      </c>
      <c r="H209" s="65">
        <v>0</v>
      </c>
      <c r="I209" s="66" t="s">
        <v>6</v>
      </c>
      <c r="J209" s="66" t="s">
        <v>1659</v>
      </c>
      <c r="K209" s="67" t="s">
        <v>5197</v>
      </c>
      <c r="L209" s="68"/>
      <c r="M209" s="64" t="s">
        <v>2370</v>
      </c>
      <c r="N209" s="13"/>
      <c r="O209"/>
      <c r="P209" t="str">
        <f t="shared" si="50"/>
        <v/>
      </c>
      <c r="Q209"/>
      <c r="R209"/>
      <c r="S209" s="43">
        <f t="shared" si="45"/>
        <v>80</v>
      </c>
      <c r="T209" s="96" t="s">
        <v>2643</v>
      </c>
      <c r="U209" s="72" t="s">
        <v>2643</v>
      </c>
      <c r="V209" s="72" t="s">
        <v>2643</v>
      </c>
      <c r="W209" s="44" t="str">
        <f t="shared" si="46"/>
        <v/>
      </c>
      <c r="X209" s="25" t="str">
        <f t="shared" si="47"/>
        <v/>
      </c>
      <c r="Y209" s="1">
        <f t="shared" si="48"/>
        <v>200</v>
      </c>
      <c r="Z209" t="str">
        <f t="shared" si="49"/>
        <v>CST_73</v>
      </c>
      <c r="AC209" s="116" t="str">
        <f t="shared" si="42"/>
        <v/>
      </c>
      <c r="AD209" t="b">
        <f t="shared" si="41"/>
        <v>1</v>
      </c>
    </row>
    <row r="210" spans="1:30">
      <c r="A210" s="57">
        <f t="shared" si="43"/>
        <v>210</v>
      </c>
      <c r="B210" s="56">
        <f t="shared" si="44"/>
        <v>201</v>
      </c>
      <c r="C210" s="60" t="s">
        <v>4634</v>
      </c>
      <c r="D210" s="60">
        <v>73</v>
      </c>
      <c r="E210" s="66" t="s">
        <v>468</v>
      </c>
      <c r="F210" s="66" t="s">
        <v>468</v>
      </c>
      <c r="G210" s="65">
        <v>0</v>
      </c>
      <c r="H210" s="65">
        <v>0</v>
      </c>
      <c r="I210" s="66" t="s">
        <v>6</v>
      </c>
      <c r="J210" s="66" t="s">
        <v>1659</v>
      </c>
      <c r="K210" s="67" t="s">
        <v>5197</v>
      </c>
      <c r="L210" s="68"/>
      <c r="M210" s="64" t="s">
        <v>2385</v>
      </c>
      <c r="N210" s="13"/>
      <c r="O210"/>
      <c r="P210" t="str">
        <f t="shared" si="50"/>
        <v/>
      </c>
      <c r="Q210"/>
      <c r="R210"/>
      <c r="S210" s="43">
        <f t="shared" si="45"/>
        <v>81</v>
      </c>
      <c r="T210" s="96" t="s">
        <v>3151</v>
      </c>
      <c r="U210" s="97" t="s">
        <v>3088</v>
      </c>
      <c r="V210" s="98" t="s">
        <v>2643</v>
      </c>
      <c r="W210" s="44" t="str">
        <f t="shared" si="46"/>
        <v>STD_PHI</v>
      </c>
      <c r="X210" s="25" t="str">
        <f t="shared" si="47"/>
        <v>PHI</v>
      </c>
      <c r="Y210" s="1">
        <f t="shared" si="48"/>
        <v>201</v>
      </c>
      <c r="Z210" t="str">
        <f t="shared" si="49"/>
        <v>CST_74</v>
      </c>
      <c r="AC210" s="116" t="str">
        <f t="shared" si="42"/>
        <v>PHI</v>
      </c>
      <c r="AD210" t="b">
        <f t="shared" si="41"/>
        <v>1</v>
      </c>
    </row>
    <row r="211" spans="1:30">
      <c r="A211" s="57">
        <f t="shared" si="43"/>
        <v>211</v>
      </c>
      <c r="B211" s="56">
        <f t="shared" si="44"/>
        <v>202</v>
      </c>
      <c r="C211" s="60" t="s">
        <v>4634</v>
      </c>
      <c r="D211" s="60">
        <v>74</v>
      </c>
      <c r="E211" s="66" t="s">
        <v>469</v>
      </c>
      <c r="F211" s="66" t="s">
        <v>469</v>
      </c>
      <c r="G211" s="65">
        <v>0</v>
      </c>
      <c r="H211" s="65">
        <v>0</v>
      </c>
      <c r="I211" s="66" t="s">
        <v>6</v>
      </c>
      <c r="J211" s="66" t="s">
        <v>1659</v>
      </c>
      <c r="K211" s="67" t="s">
        <v>5197</v>
      </c>
      <c r="L211" s="68"/>
      <c r="M211" s="64" t="s">
        <v>2386</v>
      </c>
      <c r="N211" s="13"/>
      <c r="O211"/>
      <c r="P211" t="str">
        <f t="shared" si="50"/>
        <v/>
      </c>
      <c r="Q211"/>
      <c r="R211"/>
      <c r="S211" s="43">
        <f t="shared" si="45"/>
        <v>81</v>
      </c>
      <c r="T211" s="96" t="s">
        <v>2643</v>
      </c>
      <c r="U211" s="72" t="s">
        <v>2643</v>
      </c>
      <c r="V211" s="72" t="s">
        <v>2643</v>
      </c>
      <c r="W211" s="44" t="str">
        <f t="shared" si="46"/>
        <v/>
      </c>
      <c r="X211" s="25" t="str">
        <f t="shared" si="47"/>
        <v/>
      </c>
      <c r="Y211" s="1">
        <f t="shared" si="48"/>
        <v>202</v>
      </c>
      <c r="Z211" t="str">
        <f t="shared" si="49"/>
        <v>CST_75</v>
      </c>
      <c r="AC211" s="116" t="str">
        <f t="shared" si="42"/>
        <v/>
      </c>
      <c r="AD211" t="b">
        <f t="shared" si="41"/>
        <v>1</v>
      </c>
    </row>
    <row r="212" spans="1:30">
      <c r="A212" s="57">
        <f t="shared" si="43"/>
        <v>212</v>
      </c>
      <c r="B212" s="56">
        <f t="shared" si="44"/>
        <v>203</v>
      </c>
      <c r="C212" s="60" t="s">
        <v>4634</v>
      </c>
      <c r="D212" s="60">
        <v>75</v>
      </c>
      <c r="E212" s="66" t="s">
        <v>470</v>
      </c>
      <c r="F212" s="66" t="s">
        <v>470</v>
      </c>
      <c r="G212" s="70">
        <v>0</v>
      </c>
      <c r="H212" s="70">
        <v>0</v>
      </c>
      <c r="I212" s="66" t="s">
        <v>6</v>
      </c>
      <c r="J212" s="66" t="s">
        <v>1659</v>
      </c>
      <c r="K212" s="67" t="s">
        <v>5197</v>
      </c>
      <c r="L212" s="68"/>
      <c r="M212" s="64" t="s">
        <v>2393</v>
      </c>
      <c r="N212" s="13"/>
      <c r="O212"/>
      <c r="P212" t="str">
        <f t="shared" si="50"/>
        <v/>
      </c>
      <c r="Q212"/>
      <c r="R212"/>
      <c r="S212" s="43">
        <f t="shared" si="45"/>
        <v>81</v>
      </c>
      <c r="T212" s="96" t="s">
        <v>2643</v>
      </c>
      <c r="U212" s="72" t="s">
        <v>2643</v>
      </c>
      <c r="V212" s="72" t="s">
        <v>2643</v>
      </c>
      <c r="W212" s="44" t="str">
        <f t="shared" si="46"/>
        <v/>
      </c>
      <c r="X212" s="25" t="str">
        <f t="shared" si="47"/>
        <v/>
      </c>
      <c r="Y212" s="1">
        <f t="shared" si="48"/>
        <v>203</v>
      </c>
      <c r="Z212" t="str">
        <f t="shared" si="49"/>
        <v>CST_76</v>
      </c>
      <c r="AC212" s="116" t="str">
        <f t="shared" si="42"/>
        <v/>
      </c>
      <c r="AD212" t="b">
        <f t="shared" si="41"/>
        <v>1</v>
      </c>
    </row>
    <row r="213" spans="1:30">
      <c r="A213" s="57">
        <f t="shared" si="43"/>
        <v>213</v>
      </c>
      <c r="B213" s="56">
        <f t="shared" si="44"/>
        <v>204</v>
      </c>
      <c r="C213" s="60" t="s">
        <v>4634</v>
      </c>
      <c r="D213" s="60">
        <v>76</v>
      </c>
      <c r="E213" s="66" t="s">
        <v>475</v>
      </c>
      <c r="F213" s="66" t="s">
        <v>475</v>
      </c>
      <c r="G213" s="70">
        <v>0</v>
      </c>
      <c r="H213" s="70">
        <v>0</v>
      </c>
      <c r="I213" s="66" t="s">
        <v>6</v>
      </c>
      <c r="J213" s="66" t="s">
        <v>1659</v>
      </c>
      <c r="K213" s="67" t="s">
        <v>5197</v>
      </c>
      <c r="L213" s="68"/>
      <c r="M213" s="64" t="s">
        <v>2395</v>
      </c>
      <c r="N213" s="13"/>
      <c r="O213"/>
      <c r="P213" t="str">
        <f t="shared" si="50"/>
        <v/>
      </c>
      <c r="Q213"/>
      <c r="R213"/>
      <c r="S213" s="43">
        <f t="shared" si="45"/>
        <v>82</v>
      </c>
      <c r="T213" s="96" t="s">
        <v>3149</v>
      </c>
      <c r="U213" s="97" t="s">
        <v>3088</v>
      </c>
      <c r="V213" s="167" t="s">
        <v>5203</v>
      </c>
      <c r="W213" s="44" t="str">
        <f t="shared" si="46"/>
        <v>"-" STD_INFINITY</v>
      </c>
      <c r="X213" s="25" t="str">
        <f t="shared" si="47"/>
        <v>-INF</v>
      </c>
      <c r="Y213" s="1">
        <f t="shared" si="48"/>
        <v>204</v>
      </c>
      <c r="Z213" t="str">
        <f t="shared" si="49"/>
        <v>CST_77</v>
      </c>
      <c r="AC213" s="116" t="str">
        <f t="shared" si="42"/>
        <v>-INFINITY</v>
      </c>
      <c r="AD213" t="b">
        <f t="shared" si="41"/>
        <v>0</v>
      </c>
    </row>
    <row r="214" spans="1:30">
      <c r="A214" s="57">
        <f t="shared" si="43"/>
        <v>214</v>
      </c>
      <c r="B214" s="56">
        <f t="shared" si="44"/>
        <v>205</v>
      </c>
      <c r="C214" s="60" t="s">
        <v>4634</v>
      </c>
      <c r="D214" s="60">
        <v>77</v>
      </c>
      <c r="E214" s="66" t="s">
        <v>495</v>
      </c>
      <c r="F214" s="66" t="s">
        <v>495</v>
      </c>
      <c r="G214" s="65">
        <v>0</v>
      </c>
      <c r="H214" s="65">
        <v>0</v>
      </c>
      <c r="I214" s="66" t="s">
        <v>6</v>
      </c>
      <c r="J214" s="66" t="s">
        <v>1659</v>
      </c>
      <c r="K214" s="67" t="s">
        <v>5197</v>
      </c>
      <c r="L214" s="68"/>
      <c r="M214" s="64" t="s">
        <v>2423</v>
      </c>
      <c r="N214" s="13"/>
      <c r="O214"/>
      <c r="P214" t="str">
        <f t="shared" si="50"/>
        <v/>
      </c>
      <c r="Q214"/>
      <c r="R214"/>
      <c r="S214" s="43">
        <f t="shared" si="45"/>
        <v>83</v>
      </c>
      <c r="T214" s="99" t="s">
        <v>3151</v>
      </c>
      <c r="U214" s="97" t="s">
        <v>3088</v>
      </c>
      <c r="V214" s="98" t="s">
        <v>5204</v>
      </c>
      <c r="W214" s="44" t="str">
        <f t="shared" si="46"/>
        <v>STD_INFINITY</v>
      </c>
      <c r="X214" s="25" t="str">
        <f t="shared" si="47"/>
        <v>INF</v>
      </c>
      <c r="Y214" s="1">
        <f t="shared" si="48"/>
        <v>205</v>
      </c>
      <c r="Z214" t="str">
        <f t="shared" si="49"/>
        <v>CST_78</v>
      </c>
      <c r="AC214" s="116" t="str">
        <f t="shared" si="42"/>
        <v>INFINITY</v>
      </c>
      <c r="AD214" t="b">
        <f t="shared" si="41"/>
        <v>0</v>
      </c>
    </row>
    <row r="215" spans="1:30">
      <c r="A215" s="57">
        <f t="shared" si="43"/>
        <v>215</v>
      </c>
      <c r="B215" s="56">
        <f t="shared" si="44"/>
        <v>206</v>
      </c>
      <c r="C215" s="60" t="s">
        <v>4932</v>
      </c>
      <c r="D215" s="60">
        <v>78</v>
      </c>
      <c r="E215" s="66" t="s">
        <v>1599</v>
      </c>
      <c r="F215" s="66" t="s">
        <v>1599</v>
      </c>
      <c r="G215" s="65">
        <v>0</v>
      </c>
      <c r="H215" s="65">
        <v>0</v>
      </c>
      <c r="I215" s="66" t="s">
        <v>1</v>
      </c>
      <c r="J215" s="66" t="s">
        <v>1660</v>
      </c>
      <c r="K215" s="67" t="s">
        <v>5022</v>
      </c>
      <c r="L215" s="68"/>
      <c r="M215" s="64" t="s">
        <v>2447</v>
      </c>
      <c r="N215" s="13"/>
      <c r="O215"/>
      <c r="P215" t="str">
        <f t="shared" si="50"/>
        <v/>
      </c>
      <c r="Q215"/>
      <c r="R215"/>
      <c r="S215" s="43">
        <f t="shared" si="45"/>
        <v>83</v>
      </c>
      <c r="T215" s="96" t="s">
        <v>2643</v>
      </c>
      <c r="U215" s="72" t="s">
        <v>2643</v>
      </c>
      <c r="V215" s="72" t="s">
        <v>2643</v>
      </c>
      <c r="W215" s="44" t="str">
        <f t="shared" si="46"/>
        <v/>
      </c>
      <c r="X215" s="25" t="str">
        <f t="shared" si="47"/>
        <v/>
      </c>
      <c r="Y215" s="1">
        <f t="shared" si="48"/>
        <v>206</v>
      </c>
      <c r="Z215" t="str">
        <f t="shared" si="49"/>
        <v>CST_79</v>
      </c>
      <c r="AC215" s="116" t="str">
        <f t="shared" si="42"/>
        <v/>
      </c>
      <c r="AD215" t="b">
        <f t="shared" si="41"/>
        <v>1</v>
      </c>
    </row>
    <row r="216" spans="1:30">
      <c r="A216" s="57">
        <f t="shared" si="43"/>
        <v>216</v>
      </c>
      <c r="B216" s="56">
        <f t="shared" si="44"/>
        <v>207</v>
      </c>
      <c r="C216" s="60" t="s">
        <v>4634</v>
      </c>
      <c r="D216" s="60" t="s">
        <v>14</v>
      </c>
      <c r="E216" s="66" t="s">
        <v>56</v>
      </c>
      <c r="F216" s="66" t="s">
        <v>56</v>
      </c>
      <c r="G216" s="65">
        <v>0</v>
      </c>
      <c r="H216" s="65">
        <v>215</v>
      </c>
      <c r="I216" s="66" t="s">
        <v>3</v>
      </c>
      <c r="J216" s="66" t="s">
        <v>1659</v>
      </c>
      <c r="K216" s="67" t="s">
        <v>5197</v>
      </c>
      <c r="L216" s="73" t="s">
        <v>3450</v>
      </c>
      <c r="M216" s="64" t="s">
        <v>2710</v>
      </c>
      <c r="N216" s="13"/>
      <c r="O216"/>
      <c r="P216" t="str">
        <f t="shared" si="50"/>
        <v/>
      </c>
      <c r="Q216"/>
      <c r="R216"/>
      <c r="S216" s="43">
        <f t="shared" si="45"/>
        <v>83</v>
      </c>
      <c r="T216" s="96" t="s">
        <v>3151</v>
      </c>
      <c r="U216" s="72" t="s">
        <v>3075</v>
      </c>
      <c r="V216" s="72" t="s">
        <v>2643</v>
      </c>
      <c r="W216" s="44" t="str">
        <f t="shared" si="46"/>
        <v/>
      </c>
      <c r="X216" s="25" t="str">
        <f t="shared" si="47"/>
        <v/>
      </c>
      <c r="Y216" s="1">
        <f t="shared" si="48"/>
        <v>207</v>
      </c>
      <c r="Z216" t="str">
        <f t="shared" si="49"/>
        <v>ITM_CNST</v>
      </c>
      <c r="AC216" s="116" t="str">
        <f t="shared" si="42"/>
        <v/>
      </c>
      <c r="AD216" t="b">
        <f t="shared" si="41"/>
        <v>1</v>
      </c>
    </row>
    <row r="217" spans="1:30">
      <c r="A217" s="57">
        <f t="shared" si="43"/>
        <v>217</v>
      </c>
      <c r="B217" s="56">
        <f t="shared" si="44"/>
        <v>208</v>
      </c>
      <c r="C217" s="60" t="s">
        <v>4932</v>
      </c>
      <c r="D217" s="60" t="s">
        <v>7</v>
      </c>
      <c r="E217" s="76" t="s">
        <v>3451</v>
      </c>
      <c r="F217" s="76" t="s">
        <v>3451</v>
      </c>
      <c r="G217" s="77">
        <v>0</v>
      </c>
      <c r="H217" s="77">
        <v>0</v>
      </c>
      <c r="I217" s="66" t="s">
        <v>30</v>
      </c>
      <c r="J217" s="66" t="s">
        <v>1660</v>
      </c>
      <c r="K217" s="67" t="s">
        <v>5022</v>
      </c>
      <c r="L217" s="68"/>
      <c r="M217" s="64" t="s">
        <v>4071</v>
      </c>
      <c r="N217" s="20"/>
      <c r="O217"/>
      <c r="P217" t="str">
        <f t="shared" si="50"/>
        <v/>
      </c>
      <c r="Q217"/>
      <c r="R217"/>
      <c r="S217" s="43">
        <f t="shared" si="45"/>
        <v>83</v>
      </c>
      <c r="T217" s="96" t="s">
        <v>2643</v>
      </c>
      <c r="U217" s="72" t="s">
        <v>2643</v>
      </c>
      <c r="V217" s="72" t="s">
        <v>2643</v>
      </c>
      <c r="W217" s="44" t="str">
        <f t="shared" si="46"/>
        <v/>
      </c>
      <c r="X217" s="25" t="str">
        <f t="shared" si="47"/>
        <v/>
      </c>
      <c r="Y217" s="1">
        <f t="shared" si="48"/>
        <v>208</v>
      </c>
      <c r="Z217" t="str">
        <f t="shared" si="49"/>
        <v>ITM_0208</v>
      </c>
      <c r="AC217" s="116" t="str">
        <f t="shared" si="42"/>
        <v/>
      </c>
      <c r="AD217" t="b">
        <f t="shared" si="41"/>
        <v>1</v>
      </c>
    </row>
    <row r="218" spans="1:30">
      <c r="A218" s="57">
        <f t="shared" si="43"/>
        <v>218</v>
      </c>
      <c r="B218" s="56">
        <f t="shared" si="44"/>
        <v>209</v>
      </c>
      <c r="C218" s="60" t="s">
        <v>4932</v>
      </c>
      <c r="D218" s="60" t="s">
        <v>7</v>
      </c>
      <c r="E218" s="76" t="s">
        <v>3452</v>
      </c>
      <c r="F218" s="76" t="s">
        <v>3452</v>
      </c>
      <c r="G218" s="77">
        <v>0</v>
      </c>
      <c r="H218" s="77">
        <v>0</v>
      </c>
      <c r="I218" s="66" t="s">
        <v>30</v>
      </c>
      <c r="J218" s="66" t="s">
        <v>1660</v>
      </c>
      <c r="K218" s="67" t="s">
        <v>5022</v>
      </c>
      <c r="L218" s="68"/>
      <c r="M218" s="64" t="s">
        <v>4072</v>
      </c>
      <c r="N218" s="13"/>
      <c r="O218"/>
      <c r="P218" t="str">
        <f t="shared" si="50"/>
        <v/>
      </c>
      <c r="Q218"/>
      <c r="R218"/>
      <c r="S218" s="43">
        <f t="shared" si="45"/>
        <v>83</v>
      </c>
      <c r="T218" s="96" t="s">
        <v>2643</v>
      </c>
      <c r="U218" s="72" t="s">
        <v>2643</v>
      </c>
      <c r="V218" s="72" t="s">
        <v>2643</v>
      </c>
      <c r="W218" s="44" t="str">
        <f t="shared" si="46"/>
        <v/>
      </c>
      <c r="X218" s="25" t="str">
        <f t="shared" si="47"/>
        <v/>
      </c>
      <c r="Y218" s="1">
        <f t="shared" si="48"/>
        <v>209</v>
      </c>
      <c r="Z218" t="str">
        <f t="shared" si="49"/>
        <v>ITM_0209</v>
      </c>
      <c r="AC218" s="116" t="str">
        <f t="shared" si="42"/>
        <v/>
      </c>
      <c r="AD218" t="b">
        <f t="shared" si="41"/>
        <v>1</v>
      </c>
    </row>
    <row r="219" spans="1:30">
      <c r="A219" s="57">
        <f t="shared" si="43"/>
        <v>219</v>
      </c>
      <c r="B219" s="56">
        <f t="shared" si="44"/>
        <v>210</v>
      </c>
      <c r="C219" s="60" t="s">
        <v>4932</v>
      </c>
      <c r="D219" s="60" t="s">
        <v>7</v>
      </c>
      <c r="E219" s="76" t="s">
        <v>3453</v>
      </c>
      <c r="F219" s="76" t="s">
        <v>3453</v>
      </c>
      <c r="G219" s="77">
        <v>0</v>
      </c>
      <c r="H219" s="77">
        <v>0</v>
      </c>
      <c r="I219" s="66" t="s">
        <v>30</v>
      </c>
      <c r="J219" s="66" t="s">
        <v>1660</v>
      </c>
      <c r="K219" s="67" t="s">
        <v>5022</v>
      </c>
      <c r="L219" s="68"/>
      <c r="M219" s="64" t="s">
        <v>4073</v>
      </c>
      <c r="N219" s="13"/>
      <c r="O219"/>
      <c r="P219" t="str">
        <f t="shared" si="50"/>
        <v/>
      </c>
      <c r="Q219"/>
      <c r="R219"/>
      <c r="S219" s="43">
        <f t="shared" si="45"/>
        <v>83</v>
      </c>
      <c r="T219" s="96" t="s">
        <v>2643</v>
      </c>
      <c r="U219" s="72" t="s">
        <v>2643</v>
      </c>
      <c r="V219" s="72" t="s">
        <v>2643</v>
      </c>
      <c r="W219" s="44" t="str">
        <f t="shared" si="46"/>
        <v/>
      </c>
      <c r="X219" s="25" t="str">
        <f t="shared" si="47"/>
        <v/>
      </c>
      <c r="Y219" s="1">
        <f t="shared" si="48"/>
        <v>210</v>
      </c>
      <c r="Z219" t="str">
        <f t="shared" si="49"/>
        <v>ITM_0210</v>
      </c>
      <c r="AC219" s="116" t="str">
        <f t="shared" si="42"/>
        <v/>
      </c>
      <c r="AD219" t="b">
        <f t="shared" si="41"/>
        <v>1</v>
      </c>
    </row>
    <row r="220" spans="1:30">
      <c r="A220" s="57">
        <f t="shared" si="43"/>
        <v>220</v>
      </c>
      <c r="B220" s="56">
        <f t="shared" si="44"/>
        <v>211</v>
      </c>
      <c r="C220" s="60" t="s">
        <v>4932</v>
      </c>
      <c r="D220" s="60" t="s">
        <v>7</v>
      </c>
      <c r="E220" s="76" t="s">
        <v>3454</v>
      </c>
      <c r="F220" s="76" t="s">
        <v>3454</v>
      </c>
      <c r="G220" s="77">
        <v>0</v>
      </c>
      <c r="H220" s="77">
        <v>0</v>
      </c>
      <c r="I220" s="66" t="s">
        <v>30</v>
      </c>
      <c r="J220" s="66" t="s">
        <v>1660</v>
      </c>
      <c r="K220" s="67" t="s">
        <v>5022</v>
      </c>
      <c r="L220" s="68"/>
      <c r="M220" s="64" t="s">
        <v>4074</v>
      </c>
      <c r="N220" s="13"/>
      <c r="O220"/>
      <c r="P220" t="str">
        <f t="shared" si="50"/>
        <v/>
      </c>
      <c r="Q220"/>
      <c r="R220"/>
      <c r="S220" s="43">
        <f t="shared" si="45"/>
        <v>83</v>
      </c>
      <c r="T220" s="96" t="s">
        <v>2643</v>
      </c>
      <c r="U220" s="72" t="s">
        <v>2643</v>
      </c>
      <c r="V220" s="72" t="s">
        <v>2643</v>
      </c>
      <c r="W220" s="44" t="str">
        <f t="shared" si="46"/>
        <v/>
      </c>
      <c r="X220" s="25" t="str">
        <f t="shared" si="47"/>
        <v/>
      </c>
      <c r="Y220" s="1">
        <f t="shared" si="48"/>
        <v>211</v>
      </c>
      <c r="Z220" t="str">
        <f t="shared" si="49"/>
        <v>ITM_0211</v>
      </c>
      <c r="AC220" s="116" t="str">
        <f t="shared" si="42"/>
        <v/>
      </c>
      <c r="AD220" t="b">
        <f t="shared" si="41"/>
        <v>1</v>
      </c>
    </row>
    <row r="221" spans="1:30">
      <c r="A221" s="57">
        <f t="shared" si="43"/>
        <v>221</v>
      </c>
      <c r="B221" s="56">
        <f t="shared" si="44"/>
        <v>212</v>
      </c>
      <c r="C221" s="60" t="s">
        <v>4932</v>
      </c>
      <c r="D221" s="60" t="s">
        <v>7</v>
      </c>
      <c r="E221" s="76" t="s">
        <v>3455</v>
      </c>
      <c r="F221" s="76" t="s">
        <v>3455</v>
      </c>
      <c r="G221" s="77">
        <v>0</v>
      </c>
      <c r="H221" s="77">
        <v>0</v>
      </c>
      <c r="I221" s="66" t="s">
        <v>30</v>
      </c>
      <c r="J221" s="66" t="s">
        <v>1660</v>
      </c>
      <c r="K221" s="67" t="s">
        <v>5022</v>
      </c>
      <c r="L221" s="68"/>
      <c r="M221" s="64" t="s">
        <v>4075</v>
      </c>
      <c r="N221" s="13"/>
      <c r="O221"/>
      <c r="P221" t="str">
        <f t="shared" si="50"/>
        <v/>
      </c>
      <c r="Q221"/>
      <c r="R221"/>
      <c r="S221" s="43">
        <f t="shared" si="45"/>
        <v>83</v>
      </c>
      <c r="T221" s="96" t="s">
        <v>2643</v>
      </c>
      <c r="U221" s="72" t="s">
        <v>2643</v>
      </c>
      <c r="V221" s="72" t="s">
        <v>2643</v>
      </c>
      <c r="W221" s="44" t="str">
        <f t="shared" si="46"/>
        <v/>
      </c>
      <c r="X221" s="25" t="str">
        <f t="shared" si="47"/>
        <v/>
      </c>
      <c r="Y221" s="1">
        <f t="shared" si="48"/>
        <v>212</v>
      </c>
      <c r="Z221" t="str">
        <f t="shared" si="49"/>
        <v>ITM_0212</v>
      </c>
      <c r="AC221" s="116" t="str">
        <f t="shared" si="42"/>
        <v/>
      </c>
      <c r="AD221" t="b">
        <f t="shared" si="41"/>
        <v>1</v>
      </c>
    </row>
    <row r="222" spans="1:30">
      <c r="A222" s="57">
        <f t="shared" si="43"/>
        <v>222</v>
      </c>
      <c r="B222" s="56">
        <f t="shared" si="44"/>
        <v>213</v>
      </c>
      <c r="C222" s="60" t="s">
        <v>4932</v>
      </c>
      <c r="D222" s="60" t="s">
        <v>7</v>
      </c>
      <c r="E222" s="76" t="s">
        <v>3456</v>
      </c>
      <c r="F222" s="76" t="s">
        <v>3456</v>
      </c>
      <c r="G222" s="77">
        <v>0</v>
      </c>
      <c r="H222" s="77">
        <v>0</v>
      </c>
      <c r="I222" s="66" t="s">
        <v>30</v>
      </c>
      <c r="J222" s="66" t="s">
        <v>1660</v>
      </c>
      <c r="K222" s="67" t="s">
        <v>5022</v>
      </c>
      <c r="L222" s="68"/>
      <c r="M222" s="64" t="s">
        <v>4076</v>
      </c>
      <c r="N222" s="13"/>
      <c r="O222"/>
      <c r="P222" t="str">
        <f t="shared" si="50"/>
        <v/>
      </c>
      <c r="Q222"/>
      <c r="R222"/>
      <c r="S222" s="43">
        <f t="shared" si="45"/>
        <v>83</v>
      </c>
      <c r="T222" s="96" t="s">
        <v>2643</v>
      </c>
      <c r="U222" s="72" t="s">
        <v>2643</v>
      </c>
      <c r="V222" s="72" t="s">
        <v>2643</v>
      </c>
      <c r="W222" s="44" t="str">
        <f t="shared" si="46"/>
        <v/>
      </c>
      <c r="X222" s="25" t="str">
        <f t="shared" si="47"/>
        <v/>
      </c>
      <c r="Y222" s="1">
        <f t="shared" si="48"/>
        <v>213</v>
      </c>
      <c r="Z222" t="str">
        <f t="shared" si="49"/>
        <v>ITM_0213</v>
      </c>
      <c r="AC222" s="116" t="str">
        <f t="shared" si="42"/>
        <v/>
      </c>
      <c r="AD222" t="b">
        <f t="shared" si="41"/>
        <v>1</v>
      </c>
    </row>
    <row r="223" spans="1:30">
      <c r="A223" s="57">
        <f t="shared" si="43"/>
        <v>223</v>
      </c>
      <c r="B223" s="56">
        <f t="shared" si="44"/>
        <v>214</v>
      </c>
      <c r="C223" s="60" t="s">
        <v>4932</v>
      </c>
      <c r="D223" s="60" t="s">
        <v>7</v>
      </c>
      <c r="E223" s="76" t="s">
        <v>3457</v>
      </c>
      <c r="F223" s="76" t="s">
        <v>3457</v>
      </c>
      <c r="G223" s="77">
        <v>0</v>
      </c>
      <c r="H223" s="77">
        <v>0</v>
      </c>
      <c r="I223" s="66" t="s">
        <v>30</v>
      </c>
      <c r="J223" s="66" t="s">
        <v>1660</v>
      </c>
      <c r="K223" s="67" t="s">
        <v>5022</v>
      </c>
      <c r="L223" s="68"/>
      <c r="M223" s="64" t="s">
        <v>4077</v>
      </c>
      <c r="N223" s="13"/>
      <c r="O223"/>
      <c r="P223" t="str">
        <f t="shared" si="50"/>
        <v/>
      </c>
      <c r="Q223"/>
      <c r="R223"/>
      <c r="S223" s="43">
        <f t="shared" si="45"/>
        <v>83</v>
      </c>
      <c r="T223" s="96" t="s">
        <v>2643</v>
      </c>
      <c r="U223" s="72" t="s">
        <v>2643</v>
      </c>
      <c r="V223" s="72" t="s">
        <v>2643</v>
      </c>
      <c r="W223" s="44" t="str">
        <f t="shared" si="46"/>
        <v/>
      </c>
      <c r="X223" s="25" t="str">
        <f t="shared" si="47"/>
        <v/>
      </c>
      <c r="Y223" s="1">
        <f t="shared" si="48"/>
        <v>214</v>
      </c>
      <c r="Z223" t="str">
        <f t="shared" si="49"/>
        <v>ITM_0214</v>
      </c>
      <c r="AC223" s="116" t="str">
        <f t="shared" si="42"/>
        <v/>
      </c>
      <c r="AD223" t="b">
        <f t="shared" si="41"/>
        <v>1</v>
      </c>
    </row>
    <row r="224" spans="1:30">
      <c r="A224" s="57">
        <f t="shared" si="43"/>
        <v>224</v>
      </c>
      <c r="B224" s="56">
        <f t="shared" si="44"/>
        <v>215</v>
      </c>
      <c r="C224" s="60" t="s">
        <v>4932</v>
      </c>
      <c r="D224" s="60" t="s">
        <v>7</v>
      </c>
      <c r="E224" s="76" t="s">
        <v>3458</v>
      </c>
      <c r="F224" s="76" t="s">
        <v>3458</v>
      </c>
      <c r="G224" s="77">
        <v>0</v>
      </c>
      <c r="H224" s="77">
        <v>0</v>
      </c>
      <c r="I224" s="66" t="s">
        <v>30</v>
      </c>
      <c r="J224" s="66" t="s">
        <v>1660</v>
      </c>
      <c r="K224" s="67" t="s">
        <v>5022</v>
      </c>
      <c r="L224" s="68"/>
      <c r="M224" s="64" t="s">
        <v>4078</v>
      </c>
      <c r="N224" s="13"/>
      <c r="O224"/>
      <c r="P224" t="str">
        <f t="shared" si="50"/>
        <v/>
      </c>
      <c r="Q224"/>
      <c r="R224"/>
      <c r="S224" s="43">
        <f t="shared" si="45"/>
        <v>83</v>
      </c>
      <c r="T224" s="96" t="s">
        <v>2643</v>
      </c>
      <c r="U224" s="72" t="s">
        <v>2643</v>
      </c>
      <c r="V224" s="72" t="s">
        <v>2643</v>
      </c>
      <c r="W224" s="44" t="str">
        <f t="shared" si="46"/>
        <v/>
      </c>
      <c r="X224" s="25" t="str">
        <f t="shared" si="47"/>
        <v/>
      </c>
      <c r="Y224" s="1">
        <f t="shared" si="48"/>
        <v>215</v>
      </c>
      <c r="Z224" t="str">
        <f t="shared" si="49"/>
        <v>ITM_0215</v>
      </c>
      <c r="AC224" s="116" t="str">
        <f t="shared" si="42"/>
        <v/>
      </c>
      <c r="AD224" t="b">
        <f t="shared" ref="AD224:AD287" si="51">X224=AC224</f>
        <v>1</v>
      </c>
    </row>
    <row r="225" spans="1:30">
      <c r="A225" s="57">
        <f t="shared" si="43"/>
        <v>225</v>
      </c>
      <c r="B225" s="56">
        <f t="shared" si="44"/>
        <v>216</v>
      </c>
      <c r="C225" s="60" t="s">
        <v>4932</v>
      </c>
      <c r="D225" s="60" t="s">
        <v>7</v>
      </c>
      <c r="E225" s="76" t="s">
        <v>3459</v>
      </c>
      <c r="F225" s="76" t="s">
        <v>3459</v>
      </c>
      <c r="G225" s="77">
        <v>0</v>
      </c>
      <c r="H225" s="77">
        <v>0</v>
      </c>
      <c r="I225" s="66" t="s">
        <v>30</v>
      </c>
      <c r="J225" s="66" t="s">
        <v>1660</v>
      </c>
      <c r="K225" s="67" t="s">
        <v>5022</v>
      </c>
      <c r="L225" s="68"/>
      <c r="M225" s="64" t="s">
        <v>4079</v>
      </c>
      <c r="N225" s="13"/>
      <c r="O225"/>
      <c r="P225" t="str">
        <f t="shared" si="50"/>
        <v/>
      </c>
      <c r="Q225"/>
      <c r="R225"/>
      <c r="S225" s="43">
        <f t="shared" si="45"/>
        <v>83</v>
      </c>
      <c r="T225" s="96" t="s">
        <v>2643</v>
      </c>
      <c r="U225" s="72" t="s">
        <v>2643</v>
      </c>
      <c r="V225" s="72" t="s">
        <v>2643</v>
      </c>
      <c r="W225" s="44" t="str">
        <f t="shared" si="46"/>
        <v/>
      </c>
      <c r="X225" s="25" t="str">
        <f t="shared" si="47"/>
        <v/>
      </c>
      <c r="Y225" s="1">
        <f t="shared" si="48"/>
        <v>216</v>
      </c>
      <c r="Z225" t="str">
        <f t="shared" si="49"/>
        <v>ITM_0216</v>
      </c>
      <c r="AC225" s="116" t="str">
        <f t="shared" si="42"/>
        <v/>
      </c>
      <c r="AD225" t="b">
        <f t="shared" si="51"/>
        <v>1</v>
      </c>
    </row>
    <row r="226" spans="1:30">
      <c r="A226" s="57">
        <f t="shared" si="43"/>
        <v>226</v>
      </c>
      <c r="B226" s="56">
        <f t="shared" si="44"/>
        <v>217</v>
      </c>
      <c r="C226" s="60" t="s">
        <v>4932</v>
      </c>
      <c r="D226" s="60" t="s">
        <v>7</v>
      </c>
      <c r="E226" s="76" t="s">
        <v>3460</v>
      </c>
      <c r="F226" s="76" t="s">
        <v>3460</v>
      </c>
      <c r="G226" s="77">
        <v>0</v>
      </c>
      <c r="H226" s="77">
        <v>0</v>
      </c>
      <c r="I226" s="66" t="s">
        <v>30</v>
      </c>
      <c r="J226" s="66" t="s">
        <v>1660</v>
      </c>
      <c r="K226" s="67" t="s">
        <v>5022</v>
      </c>
      <c r="L226" s="68"/>
      <c r="M226" s="64" t="s">
        <v>4080</v>
      </c>
      <c r="N226" s="13"/>
      <c r="O226"/>
      <c r="P226" t="str">
        <f t="shared" si="50"/>
        <v/>
      </c>
      <c r="Q226"/>
      <c r="R226"/>
      <c r="S226" s="43">
        <f t="shared" si="45"/>
        <v>83</v>
      </c>
      <c r="T226" s="96" t="s">
        <v>2643</v>
      </c>
      <c r="U226" s="72" t="s">
        <v>2643</v>
      </c>
      <c r="V226" s="72" t="s">
        <v>2643</v>
      </c>
      <c r="W226" s="44" t="str">
        <f t="shared" si="46"/>
        <v/>
      </c>
      <c r="X226" s="25" t="str">
        <f t="shared" si="47"/>
        <v/>
      </c>
      <c r="Y226" s="1">
        <f t="shared" si="48"/>
        <v>217</v>
      </c>
      <c r="Z226" t="str">
        <f t="shared" si="49"/>
        <v>ITM_0217</v>
      </c>
      <c r="AC226" s="116" t="str">
        <f t="shared" si="42"/>
        <v/>
      </c>
      <c r="AD226" t="b">
        <f t="shared" si="51"/>
        <v>1</v>
      </c>
    </row>
    <row r="227" spans="1:30">
      <c r="A227" s="57">
        <f t="shared" si="43"/>
        <v>227</v>
      </c>
      <c r="B227" s="56">
        <f t="shared" si="44"/>
        <v>218</v>
      </c>
      <c r="C227" s="60" t="s">
        <v>4932</v>
      </c>
      <c r="D227" s="60" t="s">
        <v>7</v>
      </c>
      <c r="E227" s="76" t="s">
        <v>3461</v>
      </c>
      <c r="F227" s="76" t="s">
        <v>3461</v>
      </c>
      <c r="G227" s="77">
        <v>0</v>
      </c>
      <c r="H227" s="77">
        <v>0</v>
      </c>
      <c r="I227" s="66" t="s">
        <v>30</v>
      </c>
      <c r="J227" s="66" t="s">
        <v>1660</v>
      </c>
      <c r="K227" s="67" t="s">
        <v>5022</v>
      </c>
      <c r="L227" s="68"/>
      <c r="M227" s="64" t="s">
        <v>4081</v>
      </c>
      <c r="N227" s="13"/>
      <c r="O227"/>
      <c r="P227" t="str">
        <f t="shared" si="50"/>
        <v/>
      </c>
      <c r="Q227"/>
      <c r="R227"/>
      <c r="S227" s="43">
        <f t="shared" si="45"/>
        <v>83</v>
      </c>
      <c r="T227" s="96" t="s">
        <v>2643</v>
      </c>
      <c r="U227" s="72" t="s">
        <v>2643</v>
      </c>
      <c r="V227" s="72" t="s">
        <v>2643</v>
      </c>
      <c r="W227" s="44" t="str">
        <f t="shared" si="46"/>
        <v/>
      </c>
      <c r="X227" s="25" t="str">
        <f t="shared" si="47"/>
        <v/>
      </c>
      <c r="Y227" s="1">
        <f t="shared" si="48"/>
        <v>218</v>
      </c>
      <c r="Z227" t="str">
        <f t="shared" si="49"/>
        <v>ITM_0218</v>
      </c>
      <c r="AC227" s="116" t="str">
        <f t="shared" si="42"/>
        <v/>
      </c>
      <c r="AD227" t="b">
        <f t="shared" si="51"/>
        <v>1</v>
      </c>
    </row>
    <row r="228" spans="1:30">
      <c r="A228" s="57">
        <f t="shared" si="43"/>
        <v>228</v>
      </c>
      <c r="B228" s="56">
        <f t="shared" si="44"/>
        <v>219</v>
      </c>
      <c r="C228" s="60" t="s">
        <v>4932</v>
      </c>
      <c r="D228" s="60" t="s">
        <v>7</v>
      </c>
      <c r="E228" s="76" t="s">
        <v>3462</v>
      </c>
      <c r="F228" s="76" t="s">
        <v>3462</v>
      </c>
      <c r="G228" s="77">
        <v>0</v>
      </c>
      <c r="H228" s="77">
        <v>0</v>
      </c>
      <c r="I228" s="66" t="s">
        <v>30</v>
      </c>
      <c r="J228" s="66" t="s">
        <v>1660</v>
      </c>
      <c r="K228" s="67" t="s">
        <v>5022</v>
      </c>
      <c r="L228" s="68"/>
      <c r="M228" s="64" t="s">
        <v>4082</v>
      </c>
      <c r="N228" s="13"/>
      <c r="O228"/>
      <c r="P228" t="str">
        <f t="shared" si="50"/>
        <v/>
      </c>
      <c r="Q228"/>
      <c r="R228"/>
      <c r="S228" s="43">
        <f t="shared" si="45"/>
        <v>83</v>
      </c>
      <c r="T228" s="96"/>
      <c r="U228" s="72"/>
      <c r="V228" s="72"/>
      <c r="W228" s="44" t="str">
        <f t="shared" si="46"/>
        <v/>
      </c>
      <c r="X228" s="25" t="str">
        <f t="shared" si="47"/>
        <v/>
      </c>
      <c r="Y228" s="1">
        <f t="shared" si="48"/>
        <v>219</v>
      </c>
      <c r="Z228" t="str">
        <f t="shared" si="49"/>
        <v>ITM_0219</v>
      </c>
      <c r="AC228" s="116" t="str">
        <f t="shared" si="42"/>
        <v/>
      </c>
      <c r="AD228" t="b">
        <f t="shared" si="51"/>
        <v>1</v>
      </c>
    </row>
    <row r="229" spans="1:30" s="47" customFormat="1">
      <c r="A229" s="57" t="str">
        <f t="shared" si="43"/>
        <v/>
      </c>
      <c r="B229" s="56">
        <f t="shared" si="44"/>
        <v>219.01</v>
      </c>
      <c r="C229" s="59" t="s">
        <v>2643</v>
      </c>
      <c r="D229" s="60"/>
      <c r="E229" s="64"/>
      <c r="F229" s="64"/>
      <c r="G229" s="65"/>
      <c r="H229" s="65"/>
      <c r="I229" s="66"/>
      <c r="J229" s="66"/>
      <c r="K229" s="67"/>
      <c r="L229" s="59"/>
      <c r="M229" s="64" t="s">
        <v>2643</v>
      </c>
      <c r="N229" s="48"/>
      <c r="O229" s="49"/>
      <c r="P229" s="49"/>
      <c r="Q229" s="49"/>
      <c r="R229" s="49"/>
      <c r="S229" s="43">
        <f t="shared" si="45"/>
        <v>83</v>
      </c>
      <c r="T229" s="96" t="s">
        <v>2643</v>
      </c>
      <c r="U229" s="94" t="s">
        <v>2643</v>
      </c>
      <c r="V229" s="94" t="s">
        <v>2643</v>
      </c>
      <c r="W229" s="44" t="str">
        <f t="shared" si="46"/>
        <v/>
      </c>
      <c r="X229" s="25" t="str">
        <f t="shared" si="47"/>
        <v/>
      </c>
      <c r="Y229" s="1">
        <f t="shared" si="48"/>
        <v>219.01</v>
      </c>
      <c r="Z229" t="str">
        <f t="shared" si="49"/>
        <v/>
      </c>
      <c r="AC229" s="116" t="str">
        <f t="shared" si="42"/>
        <v/>
      </c>
      <c r="AD229" t="b">
        <f t="shared" si="51"/>
        <v>1</v>
      </c>
    </row>
    <row r="230" spans="1:30" s="47" customFormat="1">
      <c r="A230" s="57" t="str">
        <f t="shared" si="43"/>
        <v/>
      </c>
      <c r="B230" s="56">
        <f t="shared" si="44"/>
        <v>219.01999999999998</v>
      </c>
      <c r="C230" s="59" t="s">
        <v>2643</v>
      </c>
      <c r="D230" s="60"/>
      <c r="E230" s="64"/>
      <c r="F230" s="64"/>
      <c r="G230" s="65"/>
      <c r="H230" s="65"/>
      <c r="I230" s="66"/>
      <c r="J230" s="66"/>
      <c r="K230" s="67"/>
      <c r="L230" s="59"/>
      <c r="M230" s="64" t="s">
        <v>2643</v>
      </c>
      <c r="N230" s="48"/>
      <c r="O230" s="49"/>
      <c r="P230" s="49"/>
      <c r="Q230" s="49"/>
      <c r="R230" s="49"/>
      <c r="S230" s="43">
        <f t="shared" si="45"/>
        <v>83</v>
      </c>
      <c r="T230" s="96" t="s">
        <v>2643</v>
      </c>
      <c r="U230" s="94" t="s">
        <v>2643</v>
      </c>
      <c r="V230" s="94" t="s">
        <v>2643</v>
      </c>
      <c r="W230" s="44" t="str">
        <f t="shared" si="46"/>
        <v/>
      </c>
      <c r="X230" s="25" t="str">
        <f t="shared" si="47"/>
        <v/>
      </c>
      <c r="Y230" s="1">
        <f t="shared" si="48"/>
        <v>219.01999999999998</v>
      </c>
      <c r="Z230" t="str">
        <f t="shared" si="49"/>
        <v/>
      </c>
      <c r="AC230" s="116" t="str">
        <f t="shared" si="42"/>
        <v/>
      </c>
      <c r="AD230" t="b">
        <f t="shared" si="51"/>
        <v>1</v>
      </c>
    </row>
    <row r="231" spans="1:30" s="47" customFormat="1">
      <c r="A231" s="57" t="str">
        <f t="shared" si="43"/>
        <v/>
      </c>
      <c r="B231" s="56">
        <f t="shared" si="44"/>
        <v>219.02999999999997</v>
      </c>
      <c r="C231" s="59" t="s">
        <v>3197</v>
      </c>
      <c r="D231" s="60"/>
      <c r="E231" s="64"/>
      <c r="F231" s="64"/>
      <c r="G231" s="65"/>
      <c r="H231" s="65"/>
      <c r="I231" s="66"/>
      <c r="J231" s="66"/>
      <c r="K231" s="67"/>
      <c r="L231" s="59"/>
      <c r="M231" s="64" t="s">
        <v>2643</v>
      </c>
      <c r="N231" s="48"/>
      <c r="O231" s="49"/>
      <c r="P231" s="49"/>
      <c r="Q231" s="49"/>
      <c r="R231" s="49"/>
      <c r="S231" s="43">
        <f t="shared" si="45"/>
        <v>83</v>
      </c>
      <c r="T231" s="96" t="s">
        <v>2643</v>
      </c>
      <c r="U231" s="94" t="s">
        <v>2643</v>
      </c>
      <c r="V231" s="94" t="s">
        <v>2643</v>
      </c>
      <c r="W231" s="44" t="str">
        <f t="shared" si="46"/>
        <v/>
      </c>
      <c r="X231" s="25" t="str">
        <f t="shared" si="47"/>
        <v/>
      </c>
      <c r="Y231" s="1">
        <f t="shared" si="48"/>
        <v>219.02999999999997</v>
      </c>
      <c r="Z231" t="str">
        <f t="shared" si="49"/>
        <v/>
      </c>
      <c r="AC231" s="116" t="str">
        <f t="shared" si="42"/>
        <v/>
      </c>
      <c r="AD231" t="b">
        <f t="shared" si="51"/>
        <v>1</v>
      </c>
    </row>
    <row r="232" spans="1:30">
      <c r="A232" s="57">
        <f t="shared" si="43"/>
        <v>232</v>
      </c>
      <c r="B232" s="56">
        <f t="shared" si="44"/>
        <v>220</v>
      </c>
      <c r="C232" s="60" t="s">
        <v>4635</v>
      </c>
      <c r="D232" s="60" t="s">
        <v>7</v>
      </c>
      <c r="E232" s="66" t="s">
        <v>1264</v>
      </c>
      <c r="F232" s="66" t="s">
        <v>1264</v>
      </c>
      <c r="G232" s="65">
        <v>0</v>
      </c>
      <c r="H232" s="65">
        <v>0</v>
      </c>
      <c r="I232" s="66" t="s">
        <v>3</v>
      </c>
      <c r="J232" s="66" t="s">
        <v>1659</v>
      </c>
      <c r="K232" s="67" t="s">
        <v>5197</v>
      </c>
      <c r="L232" s="68"/>
      <c r="M232" s="64" t="s">
        <v>1681</v>
      </c>
      <c r="N232" s="13"/>
      <c r="O232"/>
      <c r="P232" t="str">
        <f t="shared" si="50"/>
        <v/>
      </c>
      <c r="Q232"/>
      <c r="R232"/>
      <c r="S232" s="43">
        <f t="shared" si="45"/>
        <v>83</v>
      </c>
      <c r="T232" s="96" t="s">
        <v>2643</v>
      </c>
      <c r="U232" s="72" t="s">
        <v>3075</v>
      </c>
      <c r="V232" s="72" t="s">
        <v>2643</v>
      </c>
      <c r="W232" s="44" t="str">
        <f t="shared" si="46"/>
        <v/>
      </c>
      <c r="X232" s="25" t="str">
        <f t="shared" si="47"/>
        <v/>
      </c>
      <c r="Y232" s="1">
        <f t="shared" si="48"/>
        <v>220</v>
      </c>
      <c r="Z232" t="str">
        <f t="shared" si="49"/>
        <v>ITM_CtoF</v>
      </c>
      <c r="AC232" s="116" t="str">
        <f t="shared" ref="AC232:AC295" si="52">IF(LEN(X232)=0,"",SUBSTITUTE(SUBSTITUTE(SUBSTITUTE(SUBSTITUTE(SUBSTITUTE(SUBSTITUTE(SUBSTITUTE(SUBSTITUTE(SUBSTITUTE(SUBSTITUTE(SUBSTITUTE(SUBSTITUTE(SUBSTITUTE(SUBSTITUTE(SUBSTITUTE(SUBSTITUTE(SUBSTITUTE( (SUBSTITUTE( SUBSTITUTE( SUBSTITUTE( SUBSTITUTE(W232,"STD_SIGMA","SUM"),"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32" t="b">
        <f t="shared" si="51"/>
        <v>1</v>
      </c>
    </row>
    <row r="233" spans="1:30">
      <c r="A233" s="57">
        <f t="shared" si="43"/>
        <v>233</v>
      </c>
      <c r="B233" s="56">
        <f t="shared" si="44"/>
        <v>221</v>
      </c>
      <c r="C233" s="60" t="s">
        <v>4636</v>
      </c>
      <c r="D233" s="60" t="s">
        <v>7</v>
      </c>
      <c r="E233" s="66" t="s">
        <v>1265</v>
      </c>
      <c r="F233" s="66" t="s">
        <v>1265</v>
      </c>
      <c r="G233" s="65">
        <v>0</v>
      </c>
      <c r="H233" s="65">
        <v>0</v>
      </c>
      <c r="I233" s="66" t="s">
        <v>3</v>
      </c>
      <c r="J233" s="66" t="s">
        <v>1659</v>
      </c>
      <c r="K233" s="67" t="s">
        <v>5197</v>
      </c>
      <c r="L233" s="68"/>
      <c r="M233" s="64" t="s">
        <v>1682</v>
      </c>
      <c r="N233" s="13"/>
      <c r="O233"/>
      <c r="P233" t="str">
        <f t="shared" si="50"/>
        <v/>
      </c>
      <c r="Q233"/>
      <c r="R233"/>
      <c r="S233" s="43">
        <f t="shared" si="45"/>
        <v>83</v>
      </c>
      <c r="T233" s="96" t="s">
        <v>2643</v>
      </c>
      <c r="U233" s="72" t="s">
        <v>3075</v>
      </c>
      <c r="V233" s="72" t="s">
        <v>2643</v>
      </c>
      <c r="W233" s="44" t="str">
        <f t="shared" si="46"/>
        <v/>
      </c>
      <c r="X233" s="25" t="str">
        <f t="shared" si="47"/>
        <v/>
      </c>
      <c r="Y233" s="1">
        <f t="shared" si="48"/>
        <v>221</v>
      </c>
      <c r="Z233" t="str">
        <f t="shared" si="49"/>
        <v>ITM_FtoC</v>
      </c>
      <c r="AC233" s="116" t="str">
        <f t="shared" si="52"/>
        <v/>
      </c>
      <c r="AD233" t="b">
        <f t="shared" si="51"/>
        <v>1</v>
      </c>
    </row>
    <row r="234" spans="1:30">
      <c r="A234" s="57">
        <f t="shared" si="43"/>
        <v>234</v>
      </c>
      <c r="B234" s="56">
        <f t="shared" si="44"/>
        <v>222</v>
      </c>
      <c r="C234" s="60" t="s">
        <v>4637</v>
      </c>
      <c r="D234" s="60">
        <v>10</v>
      </c>
      <c r="E234" s="66" t="s">
        <v>73</v>
      </c>
      <c r="F234" s="66" t="s">
        <v>1319</v>
      </c>
      <c r="G234" s="65">
        <v>0</v>
      </c>
      <c r="H234" s="65">
        <v>0</v>
      </c>
      <c r="I234" s="66" t="s">
        <v>3</v>
      </c>
      <c r="J234" s="66" t="s">
        <v>1659</v>
      </c>
      <c r="K234" s="67" t="s">
        <v>5197</v>
      </c>
      <c r="L234" s="68"/>
      <c r="M234" s="64" t="s">
        <v>1786</v>
      </c>
      <c r="N234" s="13"/>
      <c r="O234"/>
      <c r="P234" t="str">
        <f t="shared" si="50"/>
        <v>NOT EQUAL</v>
      </c>
      <c r="Q234"/>
      <c r="R234"/>
      <c r="S234" s="43">
        <f t="shared" si="45"/>
        <v>83</v>
      </c>
      <c r="T234" s="96" t="s">
        <v>2643</v>
      </c>
      <c r="U234" s="72" t="s">
        <v>3075</v>
      </c>
      <c r="V234" s="72" t="s">
        <v>2643</v>
      </c>
      <c r="W234" s="44" t="str">
        <f t="shared" si="46"/>
        <v/>
      </c>
      <c r="X234" s="25" t="str">
        <f t="shared" si="47"/>
        <v/>
      </c>
      <c r="Y234" s="1">
        <f t="shared" si="48"/>
        <v>222</v>
      </c>
      <c r="Z234" t="str">
        <f t="shared" si="49"/>
        <v>ITM_DBtoPR</v>
      </c>
      <c r="AC234" s="116" t="str">
        <f t="shared" si="52"/>
        <v/>
      </c>
      <c r="AD234" t="b">
        <f t="shared" si="51"/>
        <v>1</v>
      </c>
    </row>
    <row r="235" spans="1:30">
      <c r="A235" s="57">
        <f t="shared" si="43"/>
        <v>235</v>
      </c>
      <c r="B235" s="56">
        <f t="shared" si="44"/>
        <v>223</v>
      </c>
      <c r="C235" s="60" t="s">
        <v>4637</v>
      </c>
      <c r="D235" s="60">
        <v>10</v>
      </c>
      <c r="E235" s="66" t="s">
        <v>73</v>
      </c>
      <c r="F235" s="66" t="s">
        <v>1471</v>
      </c>
      <c r="G235" s="65">
        <v>0</v>
      </c>
      <c r="H235" s="65">
        <v>0</v>
      </c>
      <c r="I235" s="66" t="s">
        <v>510</v>
      </c>
      <c r="J235" s="66" t="s">
        <v>1659</v>
      </c>
      <c r="K235" s="67" t="s">
        <v>5197</v>
      </c>
      <c r="L235" s="68"/>
      <c r="M235" s="64" t="s">
        <v>2454</v>
      </c>
      <c r="N235" s="13"/>
      <c r="O235"/>
      <c r="P235" t="str">
        <f t="shared" si="50"/>
        <v>NOT EQUAL</v>
      </c>
      <c r="Q235"/>
      <c r="R235"/>
      <c r="S235" s="43">
        <f t="shared" si="45"/>
        <v>83</v>
      </c>
      <c r="T235" s="96" t="s">
        <v>2643</v>
      </c>
      <c r="U235" s="72" t="s">
        <v>2643</v>
      </c>
      <c r="V235" s="72" t="s">
        <v>2643</v>
      </c>
      <c r="W235" s="44" t="str">
        <f t="shared" si="46"/>
        <v/>
      </c>
      <c r="X235" s="25" t="str">
        <f t="shared" si="47"/>
        <v/>
      </c>
      <c r="Y235" s="1">
        <f t="shared" si="48"/>
        <v>223</v>
      </c>
      <c r="Z235" t="str">
        <f t="shared" si="49"/>
        <v>ITM_DBtoPRb</v>
      </c>
      <c r="AC235" s="116" t="str">
        <f t="shared" si="52"/>
        <v/>
      </c>
      <c r="AD235" t="b">
        <f t="shared" si="51"/>
        <v>1</v>
      </c>
    </row>
    <row r="236" spans="1:30">
      <c r="A236" s="57">
        <f t="shared" si="43"/>
        <v>236</v>
      </c>
      <c r="B236" s="56">
        <f t="shared" si="44"/>
        <v>224</v>
      </c>
      <c r="C236" s="60" t="s">
        <v>4637</v>
      </c>
      <c r="D236" s="60">
        <v>10</v>
      </c>
      <c r="E236" s="66" t="s">
        <v>73</v>
      </c>
      <c r="F236" s="66" t="s">
        <v>1619</v>
      </c>
      <c r="G236" s="65">
        <v>0</v>
      </c>
      <c r="H236" s="65">
        <v>0</v>
      </c>
      <c r="I236" s="66" t="s">
        <v>510</v>
      </c>
      <c r="J236" s="66" t="s">
        <v>1659</v>
      </c>
      <c r="K236" s="67" t="s">
        <v>5197</v>
      </c>
      <c r="L236" s="68"/>
      <c r="M236" s="64" t="s">
        <v>2455</v>
      </c>
      <c r="N236" s="13"/>
      <c r="O236"/>
      <c r="P236" t="str">
        <f t="shared" si="50"/>
        <v>NOT EQUAL</v>
      </c>
      <c r="Q236"/>
      <c r="R236"/>
      <c r="S236" s="43">
        <f t="shared" si="45"/>
        <v>83</v>
      </c>
      <c r="T236" s="96" t="s">
        <v>2643</v>
      </c>
      <c r="U236" s="72" t="s">
        <v>2643</v>
      </c>
      <c r="V236" s="72" t="s">
        <v>2643</v>
      </c>
      <c r="W236" s="44" t="str">
        <f t="shared" si="46"/>
        <v/>
      </c>
      <c r="X236" s="25" t="str">
        <f t="shared" si="47"/>
        <v/>
      </c>
      <c r="Y236" s="1">
        <f t="shared" si="48"/>
        <v>224</v>
      </c>
      <c r="Z236" t="str">
        <f t="shared" si="49"/>
        <v>ITM_DBtoPRc</v>
      </c>
      <c r="AC236" s="116" t="str">
        <f t="shared" si="52"/>
        <v/>
      </c>
      <c r="AD236" t="b">
        <f t="shared" si="51"/>
        <v>1</v>
      </c>
    </row>
    <row r="237" spans="1:30">
      <c r="A237" s="57">
        <f t="shared" si="43"/>
        <v>237</v>
      </c>
      <c r="B237" s="56">
        <f t="shared" si="44"/>
        <v>225</v>
      </c>
      <c r="C237" s="60" t="s">
        <v>4637</v>
      </c>
      <c r="D237" s="60">
        <v>20</v>
      </c>
      <c r="E237" s="66" t="s">
        <v>72</v>
      </c>
      <c r="F237" s="66" t="s">
        <v>1319</v>
      </c>
      <c r="G237" s="65">
        <v>0</v>
      </c>
      <c r="H237" s="65">
        <v>0</v>
      </c>
      <c r="I237" s="66" t="s">
        <v>3</v>
      </c>
      <c r="J237" s="66" t="s">
        <v>1659</v>
      </c>
      <c r="K237" s="67" t="s">
        <v>5197</v>
      </c>
      <c r="L237" s="68"/>
      <c r="M237" s="64" t="s">
        <v>1785</v>
      </c>
      <c r="N237" s="13"/>
      <c r="O237"/>
      <c r="P237" t="str">
        <f t="shared" si="50"/>
        <v>NOT EQUAL</v>
      </c>
      <c r="Q237"/>
      <c r="R237"/>
      <c r="S237" s="43">
        <f t="shared" si="45"/>
        <v>83</v>
      </c>
      <c r="T237" s="96" t="s">
        <v>2643</v>
      </c>
      <c r="U237" s="72" t="s">
        <v>3075</v>
      </c>
      <c r="V237" s="72" t="s">
        <v>2643</v>
      </c>
      <c r="W237" s="44" t="str">
        <f t="shared" si="46"/>
        <v/>
      </c>
      <c r="X237" s="25" t="str">
        <f t="shared" si="47"/>
        <v/>
      </c>
      <c r="Y237" s="1">
        <f t="shared" si="48"/>
        <v>225</v>
      </c>
      <c r="Z237" t="str">
        <f t="shared" si="49"/>
        <v>ITM_DBtoFR</v>
      </c>
      <c r="AC237" s="116" t="str">
        <f t="shared" si="52"/>
        <v/>
      </c>
      <c r="AD237" t="b">
        <f t="shared" si="51"/>
        <v>1</v>
      </c>
    </row>
    <row r="238" spans="1:30">
      <c r="A238" s="57">
        <f t="shared" si="43"/>
        <v>238</v>
      </c>
      <c r="B238" s="56">
        <f t="shared" si="44"/>
        <v>226</v>
      </c>
      <c r="C238" s="60" t="s">
        <v>4637</v>
      </c>
      <c r="D238" s="60">
        <v>20</v>
      </c>
      <c r="E238" s="66" t="s">
        <v>72</v>
      </c>
      <c r="F238" s="66" t="s">
        <v>1358</v>
      </c>
      <c r="G238" s="65">
        <v>0</v>
      </c>
      <c r="H238" s="65">
        <v>0</v>
      </c>
      <c r="I238" s="66" t="s">
        <v>510</v>
      </c>
      <c r="J238" s="66" t="s">
        <v>1659</v>
      </c>
      <c r="K238" s="67" t="s">
        <v>5197</v>
      </c>
      <c r="L238" s="68"/>
      <c r="M238" s="64" t="s">
        <v>2452</v>
      </c>
      <c r="N238" s="13"/>
      <c r="O238"/>
      <c r="P238" t="str">
        <f t="shared" si="50"/>
        <v>NOT EQUAL</v>
      </c>
      <c r="Q238"/>
      <c r="R238"/>
      <c r="S238" s="43">
        <f t="shared" si="45"/>
        <v>83</v>
      </c>
      <c r="T238" s="96" t="s">
        <v>2643</v>
      </c>
      <c r="U238" s="72" t="s">
        <v>2643</v>
      </c>
      <c r="V238" s="72" t="s">
        <v>2643</v>
      </c>
      <c r="W238" s="44" t="str">
        <f t="shared" si="46"/>
        <v/>
      </c>
      <c r="X238" s="25" t="str">
        <f t="shared" si="47"/>
        <v/>
      </c>
      <c r="Y238" s="1">
        <f t="shared" si="48"/>
        <v>226</v>
      </c>
      <c r="Z238" t="str">
        <f t="shared" si="49"/>
        <v>ITM_DBtoFRb</v>
      </c>
      <c r="AC238" s="116" t="str">
        <f t="shared" si="52"/>
        <v/>
      </c>
      <c r="AD238" t="b">
        <f t="shared" si="51"/>
        <v>1</v>
      </c>
    </row>
    <row r="239" spans="1:30">
      <c r="A239" s="57">
        <f t="shared" si="43"/>
        <v>239</v>
      </c>
      <c r="B239" s="56">
        <f t="shared" si="44"/>
        <v>227</v>
      </c>
      <c r="C239" s="60" t="s">
        <v>4637</v>
      </c>
      <c r="D239" s="60">
        <v>20</v>
      </c>
      <c r="E239" s="66" t="s">
        <v>72</v>
      </c>
      <c r="F239" s="66" t="s">
        <v>1619</v>
      </c>
      <c r="G239" s="65">
        <v>0</v>
      </c>
      <c r="H239" s="65">
        <v>0</v>
      </c>
      <c r="I239" s="66" t="s">
        <v>510</v>
      </c>
      <c r="J239" s="66" t="s">
        <v>1659</v>
      </c>
      <c r="K239" s="67" t="s">
        <v>5197</v>
      </c>
      <c r="L239" s="68"/>
      <c r="M239" s="64" t="s">
        <v>2453</v>
      </c>
      <c r="N239" s="13"/>
      <c r="O239"/>
      <c r="P239" t="str">
        <f t="shared" si="50"/>
        <v>NOT EQUAL</v>
      </c>
      <c r="Q239"/>
      <c r="R239"/>
      <c r="S239" s="43">
        <f t="shared" si="45"/>
        <v>83</v>
      </c>
      <c r="T239" s="96" t="s">
        <v>2643</v>
      </c>
      <c r="U239" s="72" t="s">
        <v>2643</v>
      </c>
      <c r="V239" s="72" t="s">
        <v>2643</v>
      </c>
      <c r="W239" s="44" t="str">
        <f t="shared" si="46"/>
        <v/>
      </c>
      <c r="X239" s="25" t="str">
        <f t="shared" si="47"/>
        <v/>
      </c>
      <c r="Y239" s="1">
        <f t="shared" si="48"/>
        <v>227</v>
      </c>
      <c r="Z239" t="str">
        <f t="shared" si="49"/>
        <v>ITM_DBtoFRc</v>
      </c>
      <c r="AC239" s="116" t="str">
        <f t="shared" si="52"/>
        <v/>
      </c>
      <c r="AD239" t="b">
        <f t="shared" si="51"/>
        <v>1</v>
      </c>
    </row>
    <row r="240" spans="1:30">
      <c r="A240" s="57">
        <f t="shared" si="43"/>
        <v>240</v>
      </c>
      <c r="B240" s="56">
        <f t="shared" si="44"/>
        <v>228</v>
      </c>
      <c r="C240" s="60" t="s">
        <v>4638</v>
      </c>
      <c r="D240" s="60">
        <v>10</v>
      </c>
      <c r="E240" s="66" t="s">
        <v>293</v>
      </c>
      <c r="F240" s="66" t="s">
        <v>1471</v>
      </c>
      <c r="G240" s="65">
        <v>0</v>
      </c>
      <c r="H240" s="65">
        <v>0</v>
      </c>
      <c r="I240" s="66" t="s">
        <v>3</v>
      </c>
      <c r="J240" s="66" t="s">
        <v>1659</v>
      </c>
      <c r="K240" s="67" t="s">
        <v>5197</v>
      </c>
      <c r="L240" s="68"/>
      <c r="M240" s="64" t="s">
        <v>2118</v>
      </c>
      <c r="N240" s="13"/>
      <c r="O240"/>
      <c r="P240" t="str">
        <f t="shared" si="50"/>
        <v>NOT EQUAL</v>
      </c>
      <c r="Q240"/>
      <c r="R240"/>
      <c r="S240" s="43">
        <f t="shared" si="45"/>
        <v>83</v>
      </c>
      <c r="T240" s="96" t="s">
        <v>2643</v>
      </c>
      <c r="U240" s="72" t="s">
        <v>3154</v>
      </c>
      <c r="V240" s="72" t="s">
        <v>2643</v>
      </c>
      <c r="W240" s="44" t="str">
        <f t="shared" si="46"/>
        <v/>
      </c>
      <c r="X240" s="25" t="str">
        <f t="shared" si="47"/>
        <v/>
      </c>
      <c r="Y240" s="1">
        <f t="shared" si="48"/>
        <v>228</v>
      </c>
      <c r="Z240" t="str">
        <f t="shared" si="49"/>
        <v>ITM_PRtoDB</v>
      </c>
      <c r="AC240" s="116" t="str">
        <f t="shared" si="52"/>
        <v/>
      </c>
      <c r="AD240" t="b">
        <f t="shared" si="51"/>
        <v>1</v>
      </c>
    </row>
    <row r="241" spans="1:30">
      <c r="A241" s="57">
        <f t="shared" si="43"/>
        <v>241</v>
      </c>
      <c r="B241" s="56">
        <f t="shared" si="44"/>
        <v>229</v>
      </c>
      <c r="C241" s="60" t="s">
        <v>4638</v>
      </c>
      <c r="D241" s="60">
        <v>10</v>
      </c>
      <c r="E241" s="66" t="s">
        <v>293</v>
      </c>
      <c r="F241" s="66" t="s">
        <v>1619</v>
      </c>
      <c r="G241" s="65">
        <v>0</v>
      </c>
      <c r="H241" s="65">
        <v>0</v>
      </c>
      <c r="I241" s="66" t="s">
        <v>510</v>
      </c>
      <c r="J241" s="66" t="s">
        <v>1659</v>
      </c>
      <c r="K241" s="67" t="s">
        <v>5197</v>
      </c>
      <c r="L241" s="68"/>
      <c r="M241" s="64" t="s">
        <v>2476</v>
      </c>
      <c r="N241" s="13"/>
      <c r="O241"/>
      <c r="P241" t="str">
        <f t="shared" si="50"/>
        <v>NOT EQUAL</v>
      </c>
      <c r="Q241"/>
      <c r="R241"/>
      <c r="S241" s="43">
        <f t="shared" si="45"/>
        <v>83</v>
      </c>
      <c r="T241" s="96" t="s">
        <v>2643</v>
      </c>
      <c r="U241" s="72" t="s">
        <v>2643</v>
      </c>
      <c r="V241" s="72" t="s">
        <v>2643</v>
      </c>
      <c r="W241" s="44" t="str">
        <f t="shared" si="46"/>
        <v/>
      </c>
      <c r="X241" s="25" t="str">
        <f t="shared" si="47"/>
        <v/>
      </c>
      <c r="Y241" s="1">
        <f t="shared" si="48"/>
        <v>229</v>
      </c>
      <c r="Z241" t="str">
        <f t="shared" si="49"/>
        <v>ITM_PRtoDBb</v>
      </c>
      <c r="AC241" s="116" t="str">
        <f t="shared" si="52"/>
        <v/>
      </c>
      <c r="AD241" t="b">
        <f t="shared" si="51"/>
        <v>1</v>
      </c>
    </row>
    <row r="242" spans="1:30">
      <c r="A242" s="57">
        <f t="shared" si="43"/>
        <v>242</v>
      </c>
      <c r="B242" s="56">
        <f t="shared" si="44"/>
        <v>230</v>
      </c>
      <c r="C242" s="60" t="s">
        <v>4638</v>
      </c>
      <c r="D242" s="60">
        <v>10</v>
      </c>
      <c r="E242" s="66" t="s">
        <v>293</v>
      </c>
      <c r="F242" s="66" t="s">
        <v>1620</v>
      </c>
      <c r="G242" s="65">
        <v>0</v>
      </c>
      <c r="H242" s="65">
        <v>0</v>
      </c>
      <c r="I242" s="66" t="s">
        <v>510</v>
      </c>
      <c r="J242" s="66" t="s">
        <v>1659</v>
      </c>
      <c r="K242" s="67" t="s">
        <v>5197</v>
      </c>
      <c r="L242" s="68"/>
      <c r="M242" s="64" t="s">
        <v>2477</v>
      </c>
      <c r="N242" s="13"/>
      <c r="O242"/>
      <c r="P242" t="str">
        <f t="shared" si="50"/>
        <v>NOT EQUAL</v>
      </c>
      <c r="Q242"/>
      <c r="R242"/>
      <c r="S242" s="43">
        <f t="shared" si="45"/>
        <v>83</v>
      </c>
      <c r="T242" s="96" t="s">
        <v>2643</v>
      </c>
      <c r="U242" s="72" t="s">
        <v>2643</v>
      </c>
      <c r="V242" s="72" t="s">
        <v>2643</v>
      </c>
      <c r="W242" s="44" t="str">
        <f t="shared" si="46"/>
        <v/>
      </c>
      <c r="X242" s="25" t="str">
        <f t="shared" si="47"/>
        <v/>
      </c>
      <c r="Y242" s="1">
        <f t="shared" si="48"/>
        <v>230</v>
      </c>
      <c r="Z242" t="str">
        <f t="shared" si="49"/>
        <v>ITM_PRtoDBc</v>
      </c>
      <c r="AC242" s="116" t="str">
        <f t="shared" si="52"/>
        <v/>
      </c>
      <c r="AD242" t="b">
        <f t="shared" si="51"/>
        <v>1</v>
      </c>
    </row>
    <row r="243" spans="1:30">
      <c r="A243" s="57">
        <f t="shared" si="43"/>
        <v>243</v>
      </c>
      <c r="B243" s="56">
        <f t="shared" si="44"/>
        <v>231</v>
      </c>
      <c r="C243" s="60" t="s">
        <v>4638</v>
      </c>
      <c r="D243" s="60">
        <v>20</v>
      </c>
      <c r="E243" s="66" t="s">
        <v>115</v>
      </c>
      <c r="F243" s="66" t="s">
        <v>1358</v>
      </c>
      <c r="G243" s="65">
        <v>0</v>
      </c>
      <c r="H243" s="65">
        <v>0</v>
      </c>
      <c r="I243" s="66" t="s">
        <v>3</v>
      </c>
      <c r="J243" s="66" t="s">
        <v>1659</v>
      </c>
      <c r="K243" s="67" t="s">
        <v>5197</v>
      </c>
      <c r="L243" s="68"/>
      <c r="M243" s="64" t="s">
        <v>1858</v>
      </c>
      <c r="N243" s="13"/>
      <c r="O243"/>
      <c r="P243" t="str">
        <f t="shared" si="50"/>
        <v>NOT EQUAL</v>
      </c>
      <c r="Q243"/>
      <c r="R243"/>
      <c r="S243" s="43">
        <f t="shared" si="45"/>
        <v>83</v>
      </c>
      <c r="T243" s="96" t="s">
        <v>2643</v>
      </c>
      <c r="U243" s="72" t="s">
        <v>3154</v>
      </c>
      <c r="V243" s="72" t="s">
        <v>2643</v>
      </c>
      <c r="W243" s="44" t="str">
        <f t="shared" si="46"/>
        <v/>
      </c>
      <c r="X243" s="25" t="str">
        <f t="shared" si="47"/>
        <v/>
      </c>
      <c r="Y243" s="1">
        <f t="shared" si="48"/>
        <v>231</v>
      </c>
      <c r="Z243" t="str">
        <f t="shared" si="49"/>
        <v>ITM_FRtoDB</v>
      </c>
      <c r="AC243" s="116" t="str">
        <f t="shared" si="52"/>
        <v/>
      </c>
      <c r="AD243" t="b">
        <f t="shared" si="51"/>
        <v>1</v>
      </c>
    </row>
    <row r="244" spans="1:30">
      <c r="A244" s="57">
        <f t="shared" si="43"/>
        <v>244</v>
      </c>
      <c r="B244" s="56">
        <f t="shared" si="44"/>
        <v>232</v>
      </c>
      <c r="C244" s="60" t="s">
        <v>4638</v>
      </c>
      <c r="D244" s="60">
        <v>20</v>
      </c>
      <c r="E244" s="66" t="s">
        <v>115</v>
      </c>
      <c r="F244" s="66" t="s">
        <v>1619</v>
      </c>
      <c r="G244" s="65">
        <v>0</v>
      </c>
      <c r="H244" s="65">
        <v>0</v>
      </c>
      <c r="I244" s="66" t="s">
        <v>510</v>
      </c>
      <c r="J244" s="66" t="s">
        <v>1659</v>
      </c>
      <c r="K244" s="67" t="s">
        <v>5197</v>
      </c>
      <c r="L244" s="68"/>
      <c r="M244" s="64" t="s">
        <v>2456</v>
      </c>
      <c r="N244" s="13"/>
      <c r="O244"/>
      <c r="P244" t="str">
        <f t="shared" si="50"/>
        <v>NOT EQUAL</v>
      </c>
      <c r="Q244"/>
      <c r="R244"/>
      <c r="S244" s="43">
        <f t="shared" si="45"/>
        <v>83</v>
      </c>
      <c r="T244" s="96" t="s">
        <v>2643</v>
      </c>
      <c r="U244" s="72" t="s">
        <v>2643</v>
      </c>
      <c r="V244" s="72" t="s">
        <v>2643</v>
      </c>
      <c r="W244" s="44" t="str">
        <f t="shared" si="46"/>
        <v/>
      </c>
      <c r="X244" s="25" t="str">
        <f t="shared" si="47"/>
        <v/>
      </c>
      <c r="Y244" s="1">
        <f t="shared" si="48"/>
        <v>232</v>
      </c>
      <c r="Z244" t="str">
        <f t="shared" si="49"/>
        <v>ITM_FRtoDBb</v>
      </c>
      <c r="AC244" s="116" t="str">
        <f t="shared" si="52"/>
        <v/>
      </c>
      <c r="AD244" t="b">
        <f t="shared" si="51"/>
        <v>1</v>
      </c>
    </row>
    <row r="245" spans="1:30">
      <c r="A245" s="57">
        <f t="shared" si="43"/>
        <v>245</v>
      </c>
      <c r="B245" s="56">
        <f t="shared" si="44"/>
        <v>233</v>
      </c>
      <c r="C245" s="60" t="s">
        <v>4638</v>
      </c>
      <c r="D245" s="60">
        <v>20</v>
      </c>
      <c r="E245" s="66" t="s">
        <v>115</v>
      </c>
      <c r="F245" s="66" t="s">
        <v>1620</v>
      </c>
      <c r="G245" s="65">
        <v>0</v>
      </c>
      <c r="H245" s="65">
        <v>0</v>
      </c>
      <c r="I245" s="66" t="s">
        <v>510</v>
      </c>
      <c r="J245" s="66" t="s">
        <v>1659</v>
      </c>
      <c r="K245" s="67" t="s">
        <v>5197</v>
      </c>
      <c r="L245" s="68"/>
      <c r="M245" s="64" t="s">
        <v>2457</v>
      </c>
      <c r="N245" s="13"/>
      <c r="O245"/>
      <c r="P245" t="str">
        <f t="shared" si="50"/>
        <v>NOT EQUAL</v>
      </c>
      <c r="Q245"/>
      <c r="R245"/>
      <c r="S245" s="43">
        <f t="shared" si="45"/>
        <v>83</v>
      </c>
      <c r="T245" s="96" t="s">
        <v>2643</v>
      </c>
      <c r="U245" s="72" t="s">
        <v>2643</v>
      </c>
      <c r="V245" s="72" t="s">
        <v>2643</v>
      </c>
      <c r="W245" s="44" t="str">
        <f t="shared" si="46"/>
        <v/>
      </c>
      <c r="X245" s="25" t="str">
        <f t="shared" si="47"/>
        <v/>
      </c>
      <c r="Y245" s="1">
        <f t="shared" si="48"/>
        <v>233</v>
      </c>
      <c r="Z245" t="str">
        <f t="shared" si="49"/>
        <v>ITM_FRtoDBc</v>
      </c>
      <c r="AC245" s="116" t="str">
        <f t="shared" si="52"/>
        <v/>
      </c>
      <c r="AD245" t="b">
        <f t="shared" si="51"/>
        <v>1</v>
      </c>
    </row>
    <row r="246" spans="1:30">
      <c r="A246" s="57">
        <f t="shared" si="43"/>
        <v>246</v>
      </c>
      <c r="B246" s="56">
        <f t="shared" si="44"/>
        <v>234</v>
      </c>
      <c r="C246" s="60" t="s">
        <v>4639</v>
      </c>
      <c r="D246" s="60" t="s">
        <v>27</v>
      </c>
      <c r="E246" s="66" t="s">
        <v>10</v>
      </c>
      <c r="F246" s="66" t="s">
        <v>11</v>
      </c>
      <c r="G246" s="65">
        <v>0</v>
      </c>
      <c r="H246" s="65">
        <v>0</v>
      </c>
      <c r="I246" s="66" t="s">
        <v>3</v>
      </c>
      <c r="J246" s="66" t="s">
        <v>1659</v>
      </c>
      <c r="K246" s="67" t="s">
        <v>5197</v>
      </c>
      <c r="L246" s="68"/>
      <c r="M246" s="64" t="s">
        <v>1694</v>
      </c>
      <c r="N246" s="13"/>
      <c r="O246"/>
      <c r="P246" t="str">
        <f t="shared" si="50"/>
        <v>NOT EQUAL</v>
      </c>
      <c r="Q246"/>
      <c r="R246"/>
      <c r="S246" s="43">
        <f t="shared" si="45"/>
        <v>83</v>
      </c>
      <c r="T246" s="96" t="s">
        <v>2643</v>
      </c>
      <c r="U246" s="72" t="s">
        <v>2643</v>
      </c>
      <c r="V246" s="72" t="s">
        <v>2643</v>
      </c>
      <c r="W246" s="44" t="str">
        <f t="shared" si="46"/>
        <v/>
      </c>
      <c r="X246" s="25" t="str">
        <f t="shared" si="47"/>
        <v/>
      </c>
      <c r="Y246" s="1">
        <f t="shared" si="48"/>
        <v>234</v>
      </c>
      <c r="Z246" t="str">
        <f t="shared" si="49"/>
        <v>ITM_ACtoM2</v>
      </c>
      <c r="AC246" s="116" t="str">
        <f t="shared" si="52"/>
        <v/>
      </c>
      <c r="AD246" t="b">
        <f t="shared" si="51"/>
        <v>1</v>
      </c>
    </row>
    <row r="247" spans="1:30">
      <c r="A247" s="57">
        <f t="shared" si="43"/>
        <v>247</v>
      </c>
      <c r="B247" s="56">
        <f t="shared" si="44"/>
        <v>235</v>
      </c>
      <c r="C247" s="60" t="s">
        <v>4639</v>
      </c>
      <c r="D247" s="60" t="s">
        <v>27</v>
      </c>
      <c r="E247" s="66" t="s">
        <v>10</v>
      </c>
      <c r="F247" s="66" t="s">
        <v>509</v>
      </c>
      <c r="G247" s="65">
        <v>0</v>
      </c>
      <c r="H247" s="65">
        <v>0</v>
      </c>
      <c r="I247" s="66" t="s">
        <v>510</v>
      </c>
      <c r="J247" s="66" t="s">
        <v>1659</v>
      </c>
      <c r="K247" s="67" t="s">
        <v>5197</v>
      </c>
      <c r="L247" s="68"/>
      <c r="M247" s="64" t="s">
        <v>2449</v>
      </c>
      <c r="N247" s="13"/>
      <c r="O247"/>
      <c r="P247" t="str">
        <f t="shared" si="50"/>
        <v>NOT EQUAL</v>
      </c>
      <c r="Q247"/>
      <c r="R247"/>
      <c r="S247" s="43">
        <f t="shared" si="45"/>
        <v>83</v>
      </c>
      <c r="T247" s="96" t="s">
        <v>2643</v>
      </c>
      <c r="U247" s="72" t="s">
        <v>2643</v>
      </c>
      <c r="V247" s="72" t="s">
        <v>2643</v>
      </c>
      <c r="W247" s="44" t="str">
        <f t="shared" si="46"/>
        <v/>
      </c>
      <c r="X247" s="25" t="str">
        <f t="shared" si="47"/>
        <v/>
      </c>
      <c r="Y247" s="1">
        <f t="shared" si="48"/>
        <v>235</v>
      </c>
      <c r="Z247" t="str">
        <f t="shared" si="49"/>
        <v>ITM_ACtoM2b</v>
      </c>
      <c r="AC247" s="116" t="str">
        <f t="shared" si="52"/>
        <v/>
      </c>
      <c r="AD247" t="b">
        <f t="shared" si="51"/>
        <v>1</v>
      </c>
    </row>
    <row r="248" spans="1:30">
      <c r="A248" s="57">
        <f t="shared" si="43"/>
        <v>248</v>
      </c>
      <c r="B248" s="56">
        <f t="shared" si="44"/>
        <v>236</v>
      </c>
      <c r="C248" s="60" t="s">
        <v>4639</v>
      </c>
      <c r="D248" s="60" t="s">
        <v>169</v>
      </c>
      <c r="E248" s="66" t="s">
        <v>209</v>
      </c>
      <c r="F248" s="66" t="s">
        <v>210</v>
      </c>
      <c r="G248" s="65">
        <v>0</v>
      </c>
      <c r="H248" s="65">
        <v>0</v>
      </c>
      <c r="I248" s="66" t="s">
        <v>3</v>
      </c>
      <c r="J248" s="66" t="s">
        <v>1659</v>
      </c>
      <c r="K248" s="67" t="s">
        <v>5197</v>
      </c>
      <c r="L248" s="68"/>
      <c r="M248" s="64" t="s">
        <v>1995</v>
      </c>
      <c r="N248" s="13"/>
      <c r="O248"/>
      <c r="P248" t="str">
        <f t="shared" si="50"/>
        <v>NOT EQUAL</v>
      </c>
      <c r="Q248"/>
      <c r="R248"/>
      <c r="S248" s="43">
        <f t="shared" si="45"/>
        <v>83</v>
      </c>
      <c r="T248" s="96" t="s">
        <v>2643</v>
      </c>
      <c r="U248" s="72" t="s">
        <v>2643</v>
      </c>
      <c r="V248" s="72" t="s">
        <v>2643</v>
      </c>
      <c r="W248" s="44" t="str">
        <f t="shared" si="46"/>
        <v/>
      </c>
      <c r="X248" s="25" t="str">
        <f t="shared" si="47"/>
        <v/>
      </c>
      <c r="Y248" s="1">
        <f t="shared" si="48"/>
        <v>236</v>
      </c>
      <c r="Z248" t="str">
        <f t="shared" si="49"/>
        <v>ITM_M2toAC</v>
      </c>
      <c r="AC248" s="116" t="str">
        <f t="shared" si="52"/>
        <v/>
      </c>
      <c r="AD248" t="b">
        <f t="shared" si="51"/>
        <v>1</v>
      </c>
    </row>
    <row r="249" spans="1:30">
      <c r="A249" s="57">
        <f t="shared" si="43"/>
        <v>249</v>
      </c>
      <c r="B249" s="56">
        <f t="shared" si="44"/>
        <v>237</v>
      </c>
      <c r="C249" s="60" t="s">
        <v>4639</v>
      </c>
      <c r="D249" s="60" t="s">
        <v>169</v>
      </c>
      <c r="E249" s="66" t="s">
        <v>209</v>
      </c>
      <c r="F249" s="66" t="s">
        <v>11</v>
      </c>
      <c r="G249" s="65">
        <v>0</v>
      </c>
      <c r="H249" s="65">
        <v>0</v>
      </c>
      <c r="I249" s="66" t="s">
        <v>510</v>
      </c>
      <c r="J249" s="66" t="s">
        <v>1659</v>
      </c>
      <c r="K249" s="67" t="s">
        <v>5197</v>
      </c>
      <c r="L249" s="68"/>
      <c r="M249" s="64" t="s">
        <v>2468</v>
      </c>
      <c r="N249" s="13"/>
      <c r="O249"/>
      <c r="P249" t="str">
        <f t="shared" si="50"/>
        <v>NOT EQUAL</v>
      </c>
      <c r="Q249"/>
      <c r="R249"/>
      <c r="S249" s="43">
        <f t="shared" si="45"/>
        <v>83</v>
      </c>
      <c r="T249" s="96" t="s">
        <v>2643</v>
      </c>
      <c r="U249" s="72" t="s">
        <v>2643</v>
      </c>
      <c r="V249" s="72" t="s">
        <v>2643</v>
      </c>
      <c r="W249" s="44" t="str">
        <f t="shared" si="46"/>
        <v/>
      </c>
      <c r="X249" s="25" t="str">
        <f t="shared" si="47"/>
        <v/>
      </c>
      <c r="Y249" s="1">
        <f t="shared" si="48"/>
        <v>237</v>
      </c>
      <c r="Z249" t="str">
        <f t="shared" si="49"/>
        <v>ITM_M2toACb</v>
      </c>
      <c r="AC249" s="116" t="str">
        <f t="shared" si="52"/>
        <v/>
      </c>
      <c r="AD249" t="b">
        <f t="shared" si="51"/>
        <v>1</v>
      </c>
    </row>
    <row r="250" spans="1:30">
      <c r="A250" s="57">
        <f t="shared" si="43"/>
        <v>250</v>
      </c>
      <c r="B250" s="56">
        <f t="shared" si="44"/>
        <v>238</v>
      </c>
      <c r="C250" s="60" t="s">
        <v>4640</v>
      </c>
      <c r="D250" s="60" t="s">
        <v>27</v>
      </c>
      <c r="E250" s="66" t="s">
        <v>12</v>
      </c>
      <c r="F250" s="66" t="s">
        <v>1271</v>
      </c>
      <c r="G250" s="65">
        <v>0</v>
      </c>
      <c r="H250" s="65">
        <v>0</v>
      </c>
      <c r="I250" s="66" t="s">
        <v>3</v>
      </c>
      <c r="J250" s="66" t="s">
        <v>1659</v>
      </c>
      <c r="K250" s="67" t="s">
        <v>5197</v>
      </c>
      <c r="L250" s="68"/>
      <c r="M250" s="64" t="s">
        <v>1695</v>
      </c>
      <c r="N250" s="13"/>
      <c r="O250"/>
      <c r="P250" t="str">
        <f t="shared" si="50"/>
        <v>NOT EQUAL</v>
      </c>
      <c r="Q250"/>
      <c r="R250"/>
      <c r="S250" s="43">
        <f t="shared" si="45"/>
        <v>83</v>
      </c>
      <c r="T250" s="96" t="s">
        <v>2643</v>
      </c>
      <c r="U250" s="72" t="s">
        <v>2643</v>
      </c>
      <c r="V250" s="72" t="s">
        <v>2643</v>
      </c>
      <c r="W250" s="44" t="str">
        <f t="shared" si="46"/>
        <v/>
      </c>
      <c r="X250" s="25" t="str">
        <f t="shared" si="47"/>
        <v/>
      </c>
      <c r="Y250" s="1">
        <f t="shared" si="48"/>
        <v>238</v>
      </c>
      <c r="Z250" t="str">
        <f t="shared" si="49"/>
        <v>ITM_ACUStoM2</v>
      </c>
      <c r="AC250" s="116" t="str">
        <f t="shared" si="52"/>
        <v/>
      </c>
      <c r="AD250" t="b">
        <f t="shared" si="51"/>
        <v>1</v>
      </c>
    </row>
    <row r="251" spans="1:30">
      <c r="A251" s="57">
        <f t="shared" si="43"/>
        <v>251</v>
      </c>
      <c r="B251" s="56">
        <f t="shared" si="44"/>
        <v>239</v>
      </c>
      <c r="C251" s="60" t="s">
        <v>4640</v>
      </c>
      <c r="D251" s="60" t="s">
        <v>27</v>
      </c>
      <c r="E251" s="66" t="s">
        <v>12</v>
      </c>
      <c r="F251" s="66" t="s">
        <v>509</v>
      </c>
      <c r="G251" s="65">
        <v>0</v>
      </c>
      <c r="H251" s="65">
        <v>0</v>
      </c>
      <c r="I251" s="66" t="s">
        <v>510</v>
      </c>
      <c r="J251" s="66" t="s">
        <v>1659</v>
      </c>
      <c r="K251" s="67" t="s">
        <v>5197</v>
      </c>
      <c r="L251" s="68"/>
      <c r="M251" s="64" t="s">
        <v>2450</v>
      </c>
      <c r="N251" s="13"/>
      <c r="O251"/>
      <c r="P251" t="str">
        <f t="shared" si="50"/>
        <v>NOT EQUAL</v>
      </c>
      <c r="Q251"/>
      <c r="R251"/>
      <c r="S251" s="43">
        <f t="shared" si="45"/>
        <v>83</v>
      </c>
      <c r="T251" s="96" t="s">
        <v>2643</v>
      </c>
      <c r="U251" s="72" t="s">
        <v>2643</v>
      </c>
      <c r="V251" s="72" t="s">
        <v>2643</v>
      </c>
      <c r="W251" s="44" t="str">
        <f t="shared" si="46"/>
        <v/>
      </c>
      <c r="X251" s="25" t="str">
        <f t="shared" si="47"/>
        <v/>
      </c>
      <c r="Y251" s="1">
        <f t="shared" si="48"/>
        <v>239</v>
      </c>
      <c r="Z251" t="str">
        <f t="shared" si="49"/>
        <v>ITM_ACUStoM2b</v>
      </c>
      <c r="AC251" s="116" t="str">
        <f t="shared" si="52"/>
        <v/>
      </c>
      <c r="AD251" t="b">
        <f t="shared" si="51"/>
        <v>1</v>
      </c>
    </row>
    <row r="252" spans="1:30">
      <c r="A252" s="57">
        <f t="shared" si="43"/>
        <v>252</v>
      </c>
      <c r="B252" s="56">
        <f t="shared" si="44"/>
        <v>240</v>
      </c>
      <c r="C252" s="60" t="s">
        <v>4640</v>
      </c>
      <c r="D252" s="60" t="s">
        <v>169</v>
      </c>
      <c r="E252" s="66" t="s">
        <v>211</v>
      </c>
      <c r="F252" s="79" t="s">
        <v>210</v>
      </c>
      <c r="G252" s="65">
        <v>0</v>
      </c>
      <c r="H252" s="65">
        <v>0</v>
      </c>
      <c r="I252" s="66" t="s">
        <v>3</v>
      </c>
      <c r="J252" s="66" t="s">
        <v>1659</v>
      </c>
      <c r="K252" s="67" t="s">
        <v>5197</v>
      </c>
      <c r="L252" s="68"/>
      <c r="M252" s="64" t="s">
        <v>1996</v>
      </c>
      <c r="N252" s="13"/>
      <c r="O252"/>
      <c r="P252" t="str">
        <f t="shared" si="50"/>
        <v>NOT EQUAL</v>
      </c>
      <c r="Q252"/>
      <c r="R252"/>
      <c r="S252" s="43">
        <f t="shared" si="45"/>
        <v>83</v>
      </c>
      <c r="T252" s="96" t="s">
        <v>2643</v>
      </c>
      <c r="U252" s="72" t="s">
        <v>2643</v>
      </c>
      <c r="V252" s="72" t="s">
        <v>2643</v>
      </c>
      <c r="W252" s="44" t="str">
        <f t="shared" si="46"/>
        <v/>
      </c>
      <c r="X252" s="25" t="str">
        <f t="shared" si="47"/>
        <v/>
      </c>
      <c r="Y252" s="1">
        <f t="shared" si="48"/>
        <v>240</v>
      </c>
      <c r="Z252" t="str">
        <f t="shared" si="49"/>
        <v>ITM_M2toACUS</v>
      </c>
      <c r="AC252" s="116" t="str">
        <f t="shared" si="52"/>
        <v/>
      </c>
      <c r="AD252" t="b">
        <f t="shared" si="51"/>
        <v>1</v>
      </c>
    </row>
    <row r="253" spans="1:30">
      <c r="A253" s="57">
        <f t="shared" si="43"/>
        <v>253</v>
      </c>
      <c r="B253" s="56">
        <f t="shared" si="44"/>
        <v>241</v>
      </c>
      <c r="C253" s="60" t="s">
        <v>4640</v>
      </c>
      <c r="D253" s="60" t="s">
        <v>169</v>
      </c>
      <c r="E253" s="80" t="s">
        <v>211</v>
      </c>
      <c r="F253" s="81" t="s">
        <v>1271</v>
      </c>
      <c r="G253" s="65">
        <v>0</v>
      </c>
      <c r="H253" s="65">
        <v>0</v>
      </c>
      <c r="I253" s="66" t="s">
        <v>510</v>
      </c>
      <c r="J253" s="66" t="s">
        <v>1659</v>
      </c>
      <c r="K253" s="67" t="s">
        <v>5197</v>
      </c>
      <c r="L253" s="68"/>
      <c r="M253" s="64" t="s">
        <v>2469</v>
      </c>
      <c r="N253" s="13"/>
      <c r="O253"/>
      <c r="P253" t="str">
        <f t="shared" si="50"/>
        <v>NOT EQUAL</v>
      </c>
      <c r="Q253"/>
      <c r="R253"/>
      <c r="S253" s="43">
        <f t="shared" si="45"/>
        <v>83</v>
      </c>
      <c r="T253" s="96" t="s">
        <v>2643</v>
      </c>
      <c r="U253" s="72" t="s">
        <v>2643</v>
      </c>
      <c r="V253" s="72" t="s">
        <v>2643</v>
      </c>
      <c r="W253" s="44" t="str">
        <f t="shared" si="46"/>
        <v/>
      </c>
      <c r="X253" s="25" t="str">
        <f t="shared" si="47"/>
        <v/>
      </c>
      <c r="Y253" s="1">
        <f t="shared" si="48"/>
        <v>241</v>
      </c>
      <c r="Z253" t="str">
        <f t="shared" si="49"/>
        <v>ITM_M2toACUSb</v>
      </c>
      <c r="AC253" s="116" t="str">
        <f t="shared" si="52"/>
        <v/>
      </c>
      <c r="AD253" t="b">
        <f t="shared" si="51"/>
        <v>1</v>
      </c>
    </row>
    <row r="254" spans="1:30">
      <c r="A254" s="57">
        <f t="shared" si="43"/>
        <v>254</v>
      </c>
      <c r="B254" s="56">
        <f t="shared" si="44"/>
        <v>242</v>
      </c>
      <c r="C254" s="60" t="s">
        <v>4641</v>
      </c>
      <c r="D254" s="60" t="s">
        <v>169</v>
      </c>
      <c r="E254" s="80" t="s">
        <v>277</v>
      </c>
      <c r="F254" s="81" t="s">
        <v>277</v>
      </c>
      <c r="G254" s="65">
        <v>0</v>
      </c>
      <c r="H254" s="65">
        <v>0</v>
      </c>
      <c r="I254" s="66" t="s">
        <v>3</v>
      </c>
      <c r="J254" s="66" t="s">
        <v>1659</v>
      </c>
      <c r="K254" s="67" t="s">
        <v>5197</v>
      </c>
      <c r="L254" s="68"/>
      <c r="M254" s="64" t="s">
        <v>2094</v>
      </c>
      <c r="N254" s="13"/>
      <c r="O254"/>
      <c r="P254" t="str">
        <f t="shared" si="50"/>
        <v/>
      </c>
      <c r="Q254"/>
      <c r="R254"/>
      <c r="S254" s="43">
        <f t="shared" si="45"/>
        <v>83</v>
      </c>
      <c r="T254" s="96" t="s">
        <v>2643</v>
      </c>
      <c r="U254" s="72" t="s">
        <v>2643</v>
      </c>
      <c r="V254" s="72" t="s">
        <v>2643</v>
      </c>
      <c r="W254" s="44" t="str">
        <f t="shared" si="46"/>
        <v/>
      </c>
      <c r="X254" s="25" t="str">
        <f t="shared" si="47"/>
        <v/>
      </c>
      <c r="Y254" s="1">
        <f t="shared" si="48"/>
        <v>242</v>
      </c>
      <c r="Z254" t="str">
        <f t="shared" si="49"/>
        <v>ITM_PAtoATM</v>
      </c>
      <c r="AC254" s="116" t="str">
        <f t="shared" si="52"/>
        <v/>
      </c>
      <c r="AD254" t="b">
        <f t="shared" si="51"/>
        <v>1</v>
      </c>
    </row>
    <row r="255" spans="1:30">
      <c r="A255" s="57">
        <f t="shared" si="43"/>
        <v>255</v>
      </c>
      <c r="B255" s="56">
        <f t="shared" si="44"/>
        <v>243</v>
      </c>
      <c r="C255" s="60" t="s">
        <v>4641</v>
      </c>
      <c r="D255" s="60" t="s">
        <v>27</v>
      </c>
      <c r="E255" s="66" t="s">
        <v>28</v>
      </c>
      <c r="F255" s="66" t="s">
        <v>28</v>
      </c>
      <c r="G255" s="65">
        <v>0</v>
      </c>
      <c r="H255" s="65">
        <v>0</v>
      </c>
      <c r="I255" s="66" t="s">
        <v>3</v>
      </c>
      <c r="J255" s="66" t="s">
        <v>1659</v>
      </c>
      <c r="K255" s="67" t="s">
        <v>5197</v>
      </c>
      <c r="L255" s="68"/>
      <c r="M255" s="64" t="s">
        <v>1711</v>
      </c>
      <c r="N255" s="13"/>
      <c r="O255"/>
      <c r="P255" t="str">
        <f t="shared" si="50"/>
        <v/>
      </c>
      <c r="Q255"/>
      <c r="R255"/>
      <c r="S255" s="43">
        <f t="shared" si="45"/>
        <v>83</v>
      </c>
      <c r="T255" s="96" t="s">
        <v>2643</v>
      </c>
      <c r="U255" s="72" t="s">
        <v>2643</v>
      </c>
      <c r="V255" s="72" t="s">
        <v>2643</v>
      </c>
      <c r="W255" s="44" t="str">
        <f t="shared" si="46"/>
        <v/>
      </c>
      <c r="X255" s="25" t="str">
        <f t="shared" si="47"/>
        <v/>
      </c>
      <c r="Y255" s="1">
        <f t="shared" si="48"/>
        <v>243</v>
      </c>
      <c r="Z255" t="str">
        <f t="shared" si="49"/>
        <v>ITM_ATMtoPA</v>
      </c>
      <c r="AC255" s="116" t="str">
        <f t="shared" si="52"/>
        <v/>
      </c>
      <c r="AD255" t="b">
        <f t="shared" si="51"/>
        <v>1</v>
      </c>
    </row>
    <row r="256" spans="1:30">
      <c r="A256" s="57">
        <f t="shared" si="43"/>
        <v>256</v>
      </c>
      <c r="B256" s="56">
        <f t="shared" si="44"/>
        <v>244</v>
      </c>
      <c r="C256" s="60" t="s">
        <v>4642</v>
      </c>
      <c r="D256" s="60" t="s">
        <v>27</v>
      </c>
      <c r="E256" s="66" t="s">
        <v>29</v>
      </c>
      <c r="F256" s="66" t="s">
        <v>29</v>
      </c>
      <c r="G256" s="65">
        <v>0</v>
      </c>
      <c r="H256" s="65">
        <v>0</v>
      </c>
      <c r="I256" s="66" t="s">
        <v>3</v>
      </c>
      <c r="J256" s="66" t="s">
        <v>1659</v>
      </c>
      <c r="K256" s="67" t="s">
        <v>5197</v>
      </c>
      <c r="L256" s="68"/>
      <c r="M256" s="64" t="s">
        <v>1712</v>
      </c>
      <c r="N256" s="13"/>
      <c r="O256"/>
      <c r="P256" t="str">
        <f t="shared" si="50"/>
        <v/>
      </c>
      <c r="Q256"/>
      <c r="R256"/>
      <c r="S256" s="43">
        <f t="shared" si="45"/>
        <v>83</v>
      </c>
      <c r="T256" s="96" t="s">
        <v>2643</v>
      </c>
      <c r="U256" s="72" t="s">
        <v>2643</v>
      </c>
      <c r="V256" s="72" t="s">
        <v>2643</v>
      </c>
      <c r="W256" s="44" t="str">
        <f t="shared" si="46"/>
        <v/>
      </c>
      <c r="X256" s="25" t="str">
        <f t="shared" si="47"/>
        <v/>
      </c>
      <c r="Y256" s="1">
        <f t="shared" si="48"/>
        <v>244</v>
      </c>
      <c r="Z256" t="str">
        <f t="shared" si="49"/>
        <v>ITM_AUtoM</v>
      </c>
      <c r="AC256" s="116" t="str">
        <f t="shared" si="52"/>
        <v/>
      </c>
      <c r="AD256" t="b">
        <f t="shared" si="51"/>
        <v>1</v>
      </c>
    </row>
    <row r="257" spans="1:30">
      <c r="A257" s="57">
        <f t="shared" si="43"/>
        <v>257</v>
      </c>
      <c r="B257" s="56">
        <f t="shared" si="44"/>
        <v>245</v>
      </c>
      <c r="C257" s="60" t="s">
        <v>4642</v>
      </c>
      <c r="D257" s="60" t="s">
        <v>169</v>
      </c>
      <c r="E257" s="66" t="s">
        <v>249</v>
      </c>
      <c r="F257" s="66" t="s">
        <v>249</v>
      </c>
      <c r="G257" s="65">
        <v>0</v>
      </c>
      <c r="H257" s="65">
        <v>0</v>
      </c>
      <c r="I257" s="66" t="s">
        <v>3</v>
      </c>
      <c r="J257" s="66" t="s">
        <v>1659</v>
      </c>
      <c r="K257" s="67" t="s">
        <v>5197</v>
      </c>
      <c r="L257" s="68"/>
      <c r="M257" s="64" t="s">
        <v>2051</v>
      </c>
      <c r="N257" s="13"/>
      <c r="O257"/>
      <c r="P257" t="str">
        <f t="shared" si="50"/>
        <v/>
      </c>
      <c r="Q257"/>
      <c r="R257"/>
      <c r="S257" s="43">
        <f t="shared" si="45"/>
        <v>83</v>
      </c>
      <c r="T257" s="96" t="s">
        <v>2643</v>
      </c>
      <c r="U257" s="72" t="s">
        <v>2643</v>
      </c>
      <c r="V257" s="72" t="s">
        <v>2643</v>
      </c>
      <c r="W257" s="44" t="str">
        <f t="shared" si="46"/>
        <v/>
      </c>
      <c r="X257" s="25" t="str">
        <f t="shared" si="47"/>
        <v/>
      </c>
      <c r="Y257" s="1">
        <f t="shared" si="48"/>
        <v>245</v>
      </c>
      <c r="Z257" t="str">
        <f t="shared" si="49"/>
        <v>ITM_MtoAU</v>
      </c>
      <c r="AC257" s="116" t="str">
        <f t="shared" si="52"/>
        <v/>
      </c>
      <c r="AD257" t="b">
        <f t="shared" si="51"/>
        <v>1</v>
      </c>
    </row>
    <row r="258" spans="1:30">
      <c r="A258" s="57">
        <f t="shared" si="43"/>
        <v>258</v>
      </c>
      <c r="B258" s="56">
        <f t="shared" si="44"/>
        <v>246</v>
      </c>
      <c r="C258" s="60" t="s">
        <v>4643</v>
      </c>
      <c r="D258" s="60" t="s">
        <v>169</v>
      </c>
      <c r="E258" s="66" t="s">
        <v>278</v>
      </c>
      <c r="F258" s="66" t="s">
        <v>278</v>
      </c>
      <c r="G258" s="65">
        <v>0</v>
      </c>
      <c r="H258" s="65">
        <v>0</v>
      </c>
      <c r="I258" s="66" t="s">
        <v>3</v>
      </c>
      <c r="J258" s="66" t="s">
        <v>1659</v>
      </c>
      <c r="K258" s="67" t="s">
        <v>5197</v>
      </c>
      <c r="L258" s="68"/>
      <c r="M258" s="64" t="s">
        <v>1717</v>
      </c>
      <c r="N258" s="13"/>
      <c r="O258"/>
      <c r="P258" t="str">
        <f t="shared" si="50"/>
        <v/>
      </c>
      <c r="Q258"/>
      <c r="R258"/>
      <c r="S258" s="43">
        <f t="shared" si="45"/>
        <v>83</v>
      </c>
      <c r="T258" s="96" t="s">
        <v>2643</v>
      </c>
      <c r="U258" s="72" t="s">
        <v>2643</v>
      </c>
      <c r="V258" s="72" t="s">
        <v>2643</v>
      </c>
      <c r="W258" s="44" t="str">
        <f t="shared" si="46"/>
        <v/>
      </c>
      <c r="X258" s="25" t="str">
        <f t="shared" si="47"/>
        <v/>
      </c>
      <c r="Y258" s="1">
        <f t="shared" si="48"/>
        <v>246</v>
      </c>
      <c r="Z258" t="str">
        <f t="shared" si="49"/>
        <v>ITM_BARtoPA</v>
      </c>
      <c r="AC258" s="116" t="str">
        <f t="shared" si="52"/>
        <v/>
      </c>
      <c r="AD258" t="b">
        <f t="shared" si="51"/>
        <v>1</v>
      </c>
    </row>
    <row r="259" spans="1:30">
      <c r="A259" s="57">
        <f t="shared" si="43"/>
        <v>259</v>
      </c>
      <c r="B259" s="56">
        <f t="shared" si="44"/>
        <v>247</v>
      </c>
      <c r="C259" s="60" t="s">
        <v>4643</v>
      </c>
      <c r="D259" s="60" t="s">
        <v>27</v>
      </c>
      <c r="E259" s="66" t="s">
        <v>32</v>
      </c>
      <c r="F259" s="66" t="s">
        <v>32</v>
      </c>
      <c r="G259" s="65">
        <v>0</v>
      </c>
      <c r="H259" s="65">
        <v>0</v>
      </c>
      <c r="I259" s="66" t="s">
        <v>3</v>
      </c>
      <c r="J259" s="66" t="s">
        <v>1659</v>
      </c>
      <c r="K259" s="67" t="s">
        <v>5197</v>
      </c>
      <c r="L259" s="68"/>
      <c r="M259" s="64" t="s">
        <v>2095</v>
      </c>
      <c r="N259" s="13"/>
      <c r="O259"/>
      <c r="P259" t="str">
        <f t="shared" si="50"/>
        <v/>
      </c>
      <c r="Q259"/>
      <c r="R259"/>
      <c r="S259" s="43">
        <f t="shared" si="45"/>
        <v>83</v>
      </c>
      <c r="T259" s="96" t="s">
        <v>2643</v>
      </c>
      <c r="U259" s="72" t="s">
        <v>2643</v>
      </c>
      <c r="V259" s="72" t="s">
        <v>2643</v>
      </c>
      <c r="W259" s="44" t="str">
        <f t="shared" si="46"/>
        <v/>
      </c>
      <c r="X259" s="25" t="str">
        <f t="shared" si="47"/>
        <v/>
      </c>
      <c r="Y259" s="1">
        <f t="shared" si="48"/>
        <v>247</v>
      </c>
      <c r="Z259" t="str">
        <f t="shared" si="49"/>
        <v>ITM_PAtoBAR</v>
      </c>
      <c r="AC259" s="116" t="str">
        <f t="shared" si="52"/>
        <v/>
      </c>
      <c r="AD259" t="b">
        <f t="shared" si="51"/>
        <v>1</v>
      </c>
    </row>
    <row r="260" spans="1:30">
      <c r="A260" s="57">
        <f t="shared" si="43"/>
        <v>260</v>
      </c>
      <c r="B260" s="56">
        <f t="shared" si="44"/>
        <v>248</v>
      </c>
      <c r="C260" s="60" t="s">
        <v>4644</v>
      </c>
      <c r="D260" s="60" t="s">
        <v>27</v>
      </c>
      <c r="E260" s="66" t="s">
        <v>38</v>
      </c>
      <c r="F260" s="66" t="s">
        <v>38</v>
      </c>
      <c r="G260" s="65">
        <v>0</v>
      </c>
      <c r="H260" s="65">
        <v>0</v>
      </c>
      <c r="I260" s="66" t="s">
        <v>3</v>
      </c>
      <c r="J260" s="66" t="s">
        <v>1659</v>
      </c>
      <c r="K260" s="67" t="s">
        <v>5197</v>
      </c>
      <c r="L260" s="68"/>
      <c r="M260" s="64" t="s">
        <v>1732</v>
      </c>
      <c r="N260" s="13"/>
      <c r="O260"/>
      <c r="P260" t="str">
        <f t="shared" si="50"/>
        <v/>
      </c>
      <c r="Q260"/>
      <c r="R260"/>
      <c r="S260" s="43">
        <f t="shared" si="45"/>
        <v>83</v>
      </c>
      <c r="T260" s="96" t="s">
        <v>2643</v>
      </c>
      <c r="U260" s="72" t="s">
        <v>2643</v>
      </c>
      <c r="V260" s="72" t="s">
        <v>2643</v>
      </c>
      <c r="W260" s="44" t="str">
        <f t="shared" si="46"/>
        <v/>
      </c>
      <c r="X260" s="25" t="str">
        <f t="shared" si="47"/>
        <v/>
      </c>
      <c r="Y260" s="1">
        <f t="shared" si="48"/>
        <v>248</v>
      </c>
      <c r="Z260" t="str">
        <f t="shared" si="49"/>
        <v>ITM_BTUtoJ</v>
      </c>
      <c r="AC260" s="116" t="str">
        <f t="shared" si="52"/>
        <v/>
      </c>
      <c r="AD260" t="b">
        <f t="shared" si="51"/>
        <v>1</v>
      </c>
    </row>
    <row r="261" spans="1:30">
      <c r="A261" s="57">
        <f t="shared" si="43"/>
        <v>261</v>
      </c>
      <c r="B261" s="56">
        <f t="shared" si="44"/>
        <v>249</v>
      </c>
      <c r="C261" s="60" t="s">
        <v>4644</v>
      </c>
      <c r="D261" s="60" t="s">
        <v>169</v>
      </c>
      <c r="E261" s="66" t="s">
        <v>167</v>
      </c>
      <c r="F261" s="66" t="s">
        <v>167</v>
      </c>
      <c r="G261" s="65">
        <v>0</v>
      </c>
      <c r="H261" s="65">
        <v>0</v>
      </c>
      <c r="I261" s="66" t="s">
        <v>3</v>
      </c>
      <c r="J261" s="66" t="s">
        <v>1659</v>
      </c>
      <c r="K261" s="67" t="s">
        <v>5197</v>
      </c>
      <c r="L261" s="68"/>
      <c r="M261" s="64" t="s">
        <v>1935</v>
      </c>
      <c r="N261" s="13"/>
      <c r="O261"/>
      <c r="P261" t="str">
        <f t="shared" si="50"/>
        <v/>
      </c>
      <c r="Q261"/>
      <c r="R261"/>
      <c r="S261" s="43">
        <f t="shared" si="45"/>
        <v>83</v>
      </c>
      <c r="T261" s="96" t="s">
        <v>2643</v>
      </c>
      <c r="U261" s="72" t="s">
        <v>2643</v>
      </c>
      <c r="V261" s="72" t="s">
        <v>2643</v>
      </c>
      <c r="W261" s="44" t="str">
        <f t="shared" si="46"/>
        <v/>
      </c>
      <c r="X261" s="25" t="str">
        <f t="shared" si="47"/>
        <v/>
      </c>
      <c r="Y261" s="1">
        <f t="shared" si="48"/>
        <v>249</v>
      </c>
      <c r="Z261" t="str">
        <f t="shared" si="49"/>
        <v>ITM_JtoBTU</v>
      </c>
      <c r="AC261" s="116" t="str">
        <f t="shared" si="52"/>
        <v/>
      </c>
      <c r="AD261" t="b">
        <f t="shared" si="51"/>
        <v>1</v>
      </c>
    </row>
    <row r="262" spans="1:30">
      <c r="A262" s="57">
        <f t="shared" si="43"/>
        <v>262</v>
      </c>
      <c r="B262" s="56">
        <f t="shared" si="44"/>
        <v>250</v>
      </c>
      <c r="C262" s="60" t="s">
        <v>4645</v>
      </c>
      <c r="D262" s="60" t="s">
        <v>27</v>
      </c>
      <c r="E262" s="66" t="s">
        <v>39</v>
      </c>
      <c r="F262" s="66" t="s">
        <v>39</v>
      </c>
      <c r="G262" s="65">
        <v>0</v>
      </c>
      <c r="H262" s="65">
        <v>0</v>
      </c>
      <c r="I262" s="66" t="s">
        <v>3</v>
      </c>
      <c r="J262" s="66" t="s">
        <v>1659</v>
      </c>
      <c r="K262" s="67" t="s">
        <v>5197</v>
      </c>
      <c r="L262" s="68"/>
      <c r="M262" s="64" t="s">
        <v>1737</v>
      </c>
      <c r="N262" s="13"/>
      <c r="O262"/>
      <c r="P262" t="str">
        <f t="shared" si="50"/>
        <v/>
      </c>
      <c r="Q262"/>
      <c r="R262"/>
      <c r="S262" s="43">
        <f t="shared" si="45"/>
        <v>83</v>
      </c>
      <c r="T262" s="96" t="s">
        <v>2643</v>
      </c>
      <c r="U262" s="72" t="s">
        <v>2643</v>
      </c>
      <c r="V262" s="72" t="s">
        <v>2643</v>
      </c>
      <c r="W262" s="44" t="str">
        <f t="shared" si="46"/>
        <v/>
      </c>
      <c r="X262" s="25" t="str">
        <f t="shared" si="47"/>
        <v/>
      </c>
      <c r="Y262" s="1">
        <f t="shared" si="48"/>
        <v>250</v>
      </c>
      <c r="Z262" t="str">
        <f t="shared" si="49"/>
        <v>ITM_CALtoJ</v>
      </c>
      <c r="AC262" s="116" t="str">
        <f t="shared" si="52"/>
        <v/>
      </c>
      <c r="AD262" t="b">
        <f t="shared" si="51"/>
        <v>1</v>
      </c>
    </row>
    <row r="263" spans="1:30">
      <c r="A263" s="57">
        <f t="shared" ref="A263:A326" si="53">IF(B263=INT(B263),ROW(),"")</f>
        <v>263</v>
      </c>
      <c r="B263" s="56">
        <f t="shared" ref="B263:B326" si="54">IF(AND(MID(C263,2,1)&lt;&gt;"/",MID(C263,1,1)="/"),INT(B262)+1,B262+0.01)</f>
        <v>251</v>
      </c>
      <c r="C263" s="60" t="s">
        <v>4645</v>
      </c>
      <c r="D263" s="60" t="s">
        <v>169</v>
      </c>
      <c r="E263" s="66" t="s">
        <v>168</v>
      </c>
      <c r="F263" s="66" t="s">
        <v>168</v>
      </c>
      <c r="G263" s="72">
        <v>0</v>
      </c>
      <c r="H263" s="72">
        <v>0</v>
      </c>
      <c r="I263" s="66" t="s">
        <v>3</v>
      </c>
      <c r="J263" s="66" t="s">
        <v>1659</v>
      </c>
      <c r="K263" s="67" t="s">
        <v>5197</v>
      </c>
      <c r="L263" s="68"/>
      <c r="M263" s="64" t="s">
        <v>1936</v>
      </c>
      <c r="N263" s="13"/>
      <c r="O263"/>
      <c r="P263" t="str">
        <f t="shared" si="50"/>
        <v/>
      </c>
      <c r="Q263"/>
      <c r="R263"/>
      <c r="S263" s="43">
        <f t="shared" ref="S263:S326" si="55">IF(X263&lt;&gt;"",S262+1,S262)</f>
        <v>83</v>
      </c>
      <c r="T263" s="96" t="s">
        <v>2643</v>
      </c>
      <c r="U263" s="72" t="s">
        <v>2643</v>
      </c>
      <c r="V263" s="72" t="s">
        <v>2643</v>
      </c>
      <c r="W263" s="44" t="str">
        <f t="shared" ref="W263:W326" si="56">IF( OR(U263="CNST", I263="CAT_REGS"),(E263),
IF(U263="YES",UPPER(E263),
IF(   AND(U263&lt;&gt;"NO",I263="CAT_FNCT",D263&lt;&gt;"multiply", D263&lt;&gt;"divide"),IF(J263="SLS_ENABLED",   UPPER(E263),""),"")))</f>
        <v/>
      </c>
      <c r="X263" s="25" t="str">
        <f t="shared" ref="X263:X326" si="57">IF(LEN(V263)&gt;0,V263,SUBSTITUTE(SUBSTITUTE(SUBSTITUTE(SUBSTITUTE(SUBSTITUTE(SUBSTITUTE(SUBSTITUTE(SUBSTITUTE(SUBSTITUTE(SUBSTITUTE(SUBSTITUTE( (SUBSTITUTE( SUBSTITUTE( SUBSTITUTE( SUBSTITUTE(W263,"STD_SIGMA","SUM"),"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3" s="1">
        <f t="shared" ref="Y263:Y326" si="58">B263</f>
        <v>251</v>
      </c>
      <c r="Z263" t="str">
        <f t="shared" ref="Z263:Z326" si="59">M263</f>
        <v>ITM_JtoCAL</v>
      </c>
      <c r="AC263" s="116" t="str">
        <f t="shared" si="52"/>
        <v/>
      </c>
      <c r="AD263" t="b">
        <f t="shared" si="51"/>
        <v>1</v>
      </c>
    </row>
    <row r="264" spans="1:30">
      <c r="A264" s="57">
        <f t="shared" si="53"/>
        <v>264</v>
      </c>
      <c r="B264" s="56">
        <f t="shared" si="54"/>
        <v>252</v>
      </c>
      <c r="C264" s="60" t="s">
        <v>4646</v>
      </c>
      <c r="D264" s="60" t="s">
        <v>27</v>
      </c>
      <c r="E264" s="66" t="s">
        <v>3009</v>
      </c>
      <c r="F264" s="66" t="s">
        <v>3427</v>
      </c>
      <c r="G264" s="65">
        <v>0</v>
      </c>
      <c r="H264" s="65">
        <v>0</v>
      </c>
      <c r="I264" s="66" t="s">
        <v>3</v>
      </c>
      <c r="J264" s="66" t="s">
        <v>1659</v>
      </c>
      <c r="K264" s="67" t="s">
        <v>5197</v>
      </c>
      <c r="L264" s="68"/>
      <c r="M264" s="64" t="s">
        <v>2989</v>
      </c>
      <c r="N264" s="13"/>
      <c r="O264"/>
      <c r="P264" t="str">
        <f t="shared" si="50"/>
        <v>NOT EQUAL</v>
      </c>
      <c r="Q264"/>
      <c r="R264"/>
      <c r="S264" s="43">
        <f t="shared" si="55"/>
        <v>83</v>
      </c>
      <c r="T264" s="96" t="s">
        <v>2643</v>
      </c>
      <c r="U264" s="72" t="s">
        <v>2643</v>
      </c>
      <c r="V264" s="72" t="s">
        <v>2643</v>
      </c>
      <c r="W264" s="44" t="str">
        <f t="shared" si="56"/>
        <v/>
      </c>
      <c r="X264" s="25" t="str">
        <f t="shared" si="57"/>
        <v/>
      </c>
      <c r="Y264" s="1">
        <f t="shared" si="58"/>
        <v>252</v>
      </c>
      <c r="Z264" t="str">
        <f t="shared" si="59"/>
        <v>ITM_LBFFTtoNM</v>
      </c>
      <c r="AC264" s="116" t="str">
        <f t="shared" si="52"/>
        <v/>
      </c>
      <c r="AD264" t="b">
        <f t="shared" si="51"/>
        <v>1</v>
      </c>
    </row>
    <row r="265" spans="1:30">
      <c r="A265" s="57">
        <f t="shared" si="53"/>
        <v>265</v>
      </c>
      <c r="B265" s="56">
        <f t="shared" si="54"/>
        <v>253</v>
      </c>
      <c r="C265" s="60" t="s">
        <v>4646</v>
      </c>
      <c r="D265" s="60" t="s">
        <v>27</v>
      </c>
      <c r="E265" s="66" t="s">
        <v>3009</v>
      </c>
      <c r="F265" s="66" t="s">
        <v>2993</v>
      </c>
      <c r="G265" s="65">
        <v>0</v>
      </c>
      <c r="H265" s="65">
        <v>0</v>
      </c>
      <c r="I265" s="66" t="s">
        <v>510</v>
      </c>
      <c r="J265" s="66" t="s">
        <v>1659</v>
      </c>
      <c r="K265" s="67" t="s">
        <v>5197</v>
      </c>
      <c r="L265" s="68"/>
      <c r="M265" s="64" t="s">
        <v>2990</v>
      </c>
      <c r="N265" s="13"/>
      <c r="O265"/>
      <c r="P265" t="str">
        <f t="shared" si="50"/>
        <v>NOT EQUAL</v>
      </c>
      <c r="Q265"/>
      <c r="R265"/>
      <c r="S265" s="43">
        <f t="shared" si="55"/>
        <v>83</v>
      </c>
      <c r="T265" s="96" t="s">
        <v>2643</v>
      </c>
      <c r="U265" s="72" t="s">
        <v>2643</v>
      </c>
      <c r="V265" s="72" t="s">
        <v>2643</v>
      </c>
      <c r="W265" s="44" t="str">
        <f t="shared" si="56"/>
        <v/>
      </c>
      <c r="X265" s="25" t="str">
        <f t="shared" si="57"/>
        <v/>
      </c>
      <c r="Y265" s="1">
        <f t="shared" si="58"/>
        <v>253</v>
      </c>
      <c r="Z265" t="str">
        <f t="shared" si="59"/>
        <v>ITM_LBFFTtoNMb</v>
      </c>
      <c r="AC265" s="116" t="str">
        <f t="shared" si="52"/>
        <v/>
      </c>
      <c r="AD265" t="b">
        <f t="shared" si="51"/>
        <v>1</v>
      </c>
    </row>
    <row r="266" spans="1:30">
      <c r="A266" s="57">
        <f t="shared" si="53"/>
        <v>266</v>
      </c>
      <c r="B266" s="56">
        <f t="shared" si="54"/>
        <v>254</v>
      </c>
      <c r="C266" s="60" t="s">
        <v>4646</v>
      </c>
      <c r="D266" s="60" t="s">
        <v>169</v>
      </c>
      <c r="E266" s="66" t="s">
        <v>3010</v>
      </c>
      <c r="F266" s="66" t="s">
        <v>2994</v>
      </c>
      <c r="G266" s="65">
        <v>0</v>
      </c>
      <c r="H266" s="65">
        <v>0</v>
      </c>
      <c r="I266" s="66" t="s">
        <v>3</v>
      </c>
      <c r="J266" s="66" t="s">
        <v>1659</v>
      </c>
      <c r="K266" s="67" t="s">
        <v>5197</v>
      </c>
      <c r="L266" s="68"/>
      <c r="M266" s="64" t="s">
        <v>2991</v>
      </c>
      <c r="N266" s="13"/>
      <c r="O266"/>
      <c r="P266" t="str">
        <f t="shared" si="50"/>
        <v>NOT EQUAL</v>
      </c>
      <c r="Q266"/>
      <c r="R266"/>
      <c r="S266" s="43">
        <f t="shared" si="55"/>
        <v>83</v>
      </c>
      <c r="T266" s="96" t="s">
        <v>2643</v>
      </c>
      <c r="U266" s="72" t="s">
        <v>2643</v>
      </c>
      <c r="V266" s="72" t="s">
        <v>2643</v>
      </c>
      <c r="W266" s="44" t="str">
        <f t="shared" si="56"/>
        <v/>
      </c>
      <c r="X266" s="25" t="str">
        <f t="shared" si="57"/>
        <v/>
      </c>
      <c r="Y266" s="1">
        <f t="shared" si="58"/>
        <v>254</v>
      </c>
      <c r="Z266" t="str">
        <f t="shared" si="59"/>
        <v>ITM_NMtoLBFFT</v>
      </c>
      <c r="AC266" s="116" t="str">
        <f t="shared" si="52"/>
        <v/>
      </c>
      <c r="AD266" t="b">
        <f t="shared" si="51"/>
        <v>1</v>
      </c>
    </row>
    <row r="267" spans="1:30">
      <c r="A267" s="57">
        <f t="shared" si="53"/>
        <v>267</v>
      </c>
      <c r="B267" s="56">
        <f t="shared" si="54"/>
        <v>255</v>
      </c>
      <c r="C267" s="60" t="s">
        <v>4646</v>
      </c>
      <c r="D267" s="60" t="s">
        <v>169</v>
      </c>
      <c r="E267" s="66" t="s">
        <v>3010</v>
      </c>
      <c r="F267" s="66" t="s">
        <v>3427</v>
      </c>
      <c r="G267" s="65">
        <v>0</v>
      </c>
      <c r="H267" s="65">
        <v>0</v>
      </c>
      <c r="I267" s="66" t="s">
        <v>510</v>
      </c>
      <c r="J267" s="66" t="s">
        <v>1659</v>
      </c>
      <c r="K267" s="67" t="s">
        <v>5197</v>
      </c>
      <c r="L267" s="68"/>
      <c r="M267" s="64" t="s">
        <v>2992</v>
      </c>
      <c r="N267" s="13"/>
      <c r="O267"/>
      <c r="P267" t="str">
        <f t="shared" si="50"/>
        <v>NOT EQUAL</v>
      </c>
      <c r="Q267"/>
      <c r="R267"/>
      <c r="S267" s="43">
        <f t="shared" si="55"/>
        <v>83</v>
      </c>
      <c r="T267" s="96" t="s">
        <v>2643</v>
      </c>
      <c r="U267" s="72" t="s">
        <v>2643</v>
      </c>
      <c r="V267" s="72" t="s">
        <v>2643</v>
      </c>
      <c r="W267" s="44" t="str">
        <f t="shared" si="56"/>
        <v/>
      </c>
      <c r="X267" s="25" t="str">
        <f t="shared" si="57"/>
        <v/>
      </c>
      <c r="Y267" s="1">
        <f t="shared" si="58"/>
        <v>255</v>
      </c>
      <c r="Z267" t="str">
        <f t="shared" si="59"/>
        <v>ITM_NMtoLBFFTb</v>
      </c>
      <c r="AC267" s="116" t="str">
        <f t="shared" si="52"/>
        <v/>
      </c>
      <c r="AD267" t="b">
        <f t="shared" si="51"/>
        <v>1</v>
      </c>
    </row>
    <row r="268" spans="1:30">
      <c r="A268" s="57">
        <f t="shared" si="53"/>
        <v>268</v>
      </c>
      <c r="B268" s="56">
        <f t="shared" si="54"/>
        <v>256</v>
      </c>
      <c r="C268" s="60" t="s">
        <v>4647</v>
      </c>
      <c r="D268" s="60" t="s">
        <v>27</v>
      </c>
      <c r="E268" s="66" t="s">
        <v>67</v>
      </c>
      <c r="F268" s="66" t="s">
        <v>67</v>
      </c>
      <c r="G268" s="65">
        <v>0</v>
      </c>
      <c r="H268" s="65">
        <v>0</v>
      </c>
      <c r="I268" s="66" t="s">
        <v>3</v>
      </c>
      <c r="J268" s="66" t="s">
        <v>1659</v>
      </c>
      <c r="K268" s="67" t="s">
        <v>5197</v>
      </c>
      <c r="L268" s="68"/>
      <c r="M268" s="64" t="s">
        <v>1775</v>
      </c>
      <c r="N268" s="13"/>
      <c r="O268"/>
      <c r="P268" t="str">
        <f t="shared" si="50"/>
        <v/>
      </c>
      <c r="Q268"/>
      <c r="R268"/>
      <c r="S268" s="43">
        <f t="shared" si="55"/>
        <v>83</v>
      </c>
      <c r="T268" s="96" t="s">
        <v>2643</v>
      </c>
      <c r="U268" s="72" t="s">
        <v>2643</v>
      </c>
      <c r="V268" s="72" t="s">
        <v>2643</v>
      </c>
      <c r="W268" s="44" t="str">
        <f t="shared" si="56"/>
        <v/>
      </c>
      <c r="X268" s="25" t="str">
        <f t="shared" si="57"/>
        <v/>
      </c>
      <c r="Y268" s="1">
        <f t="shared" si="58"/>
        <v>256</v>
      </c>
      <c r="Z268" t="str">
        <f t="shared" si="59"/>
        <v>ITM_CWTtoKG</v>
      </c>
      <c r="AC268" s="116" t="str">
        <f t="shared" si="52"/>
        <v/>
      </c>
      <c r="AD268" t="b">
        <f t="shared" si="51"/>
        <v>1</v>
      </c>
    </row>
    <row r="269" spans="1:30">
      <c r="A269" s="57">
        <f t="shared" si="53"/>
        <v>269</v>
      </c>
      <c r="B269" s="56">
        <f t="shared" si="54"/>
        <v>257</v>
      </c>
      <c r="C269" s="60" t="s">
        <v>4647</v>
      </c>
      <c r="D269" s="60" t="s">
        <v>169</v>
      </c>
      <c r="E269" s="66" t="s">
        <v>175</v>
      </c>
      <c r="F269" s="66" t="s">
        <v>175</v>
      </c>
      <c r="G269" s="65">
        <v>0</v>
      </c>
      <c r="H269" s="65">
        <v>0</v>
      </c>
      <c r="I269" s="66" t="s">
        <v>3</v>
      </c>
      <c r="J269" s="66" t="s">
        <v>1659</v>
      </c>
      <c r="K269" s="67" t="s">
        <v>5197</v>
      </c>
      <c r="L269" s="68"/>
      <c r="M269" s="64" t="s">
        <v>1944</v>
      </c>
      <c r="N269" s="13"/>
      <c r="O269"/>
      <c r="P269" t="str">
        <f t="shared" ref="P269:P332" si="60">IF(E269=F269,"","NOT EQUAL")</f>
        <v/>
      </c>
      <c r="Q269"/>
      <c r="R269"/>
      <c r="S269" s="43">
        <f t="shared" si="55"/>
        <v>83</v>
      </c>
      <c r="T269" s="96" t="s">
        <v>2643</v>
      </c>
      <c r="U269" s="72" t="s">
        <v>2643</v>
      </c>
      <c r="V269" s="72" t="s">
        <v>2643</v>
      </c>
      <c r="W269" s="44" t="str">
        <f t="shared" si="56"/>
        <v/>
      </c>
      <c r="X269" s="25" t="str">
        <f t="shared" si="57"/>
        <v/>
      </c>
      <c r="Y269" s="1">
        <f t="shared" si="58"/>
        <v>257</v>
      </c>
      <c r="Z269" t="str">
        <f t="shared" si="59"/>
        <v>ITM_KGtoCWT</v>
      </c>
      <c r="AC269" s="116" t="str">
        <f t="shared" si="52"/>
        <v/>
      </c>
      <c r="AD269" t="b">
        <f t="shared" si="51"/>
        <v>1</v>
      </c>
    </row>
    <row r="270" spans="1:30">
      <c r="A270" s="57">
        <f t="shared" si="53"/>
        <v>270</v>
      </c>
      <c r="B270" s="56">
        <f t="shared" si="54"/>
        <v>258</v>
      </c>
      <c r="C270" s="60" t="s">
        <v>4648</v>
      </c>
      <c r="D270" s="60" t="s">
        <v>27</v>
      </c>
      <c r="E270" s="66" t="s">
        <v>108</v>
      </c>
      <c r="F270" s="66" t="s">
        <v>108</v>
      </c>
      <c r="G270" s="65">
        <v>0</v>
      </c>
      <c r="H270" s="65">
        <v>0</v>
      </c>
      <c r="I270" s="66" t="s">
        <v>3</v>
      </c>
      <c r="J270" s="66" t="s">
        <v>1659</v>
      </c>
      <c r="K270" s="67" t="s">
        <v>5197</v>
      </c>
      <c r="L270" s="68"/>
      <c r="M270" s="64" t="s">
        <v>1842</v>
      </c>
      <c r="N270" s="13"/>
      <c r="O270"/>
      <c r="P270" t="str">
        <f t="shared" si="60"/>
        <v/>
      </c>
      <c r="Q270"/>
      <c r="R270"/>
      <c r="S270" s="43">
        <f t="shared" si="55"/>
        <v>83</v>
      </c>
      <c r="T270" s="96" t="s">
        <v>2643</v>
      </c>
      <c r="U270" s="72" t="s">
        <v>2643</v>
      </c>
      <c r="V270" s="72" t="s">
        <v>2643</v>
      </c>
      <c r="W270" s="44" t="str">
        <f t="shared" si="56"/>
        <v/>
      </c>
      <c r="X270" s="25" t="str">
        <f t="shared" si="57"/>
        <v/>
      </c>
      <c r="Y270" s="1">
        <f t="shared" si="58"/>
        <v>258</v>
      </c>
      <c r="Z270" t="str">
        <f t="shared" si="59"/>
        <v>ITM_FTtoM</v>
      </c>
      <c r="AC270" s="116" t="str">
        <f t="shared" si="52"/>
        <v/>
      </c>
      <c r="AD270" t="b">
        <f t="shared" si="51"/>
        <v>1</v>
      </c>
    </row>
    <row r="271" spans="1:30">
      <c r="A271" s="57">
        <f t="shared" si="53"/>
        <v>271</v>
      </c>
      <c r="B271" s="56">
        <f t="shared" si="54"/>
        <v>259</v>
      </c>
      <c r="C271" s="60" t="s">
        <v>4648</v>
      </c>
      <c r="D271" s="60" t="s">
        <v>169</v>
      </c>
      <c r="E271" s="66" t="s">
        <v>250</v>
      </c>
      <c r="F271" s="66" t="s">
        <v>250</v>
      </c>
      <c r="G271" s="65">
        <v>0</v>
      </c>
      <c r="H271" s="65">
        <v>0</v>
      </c>
      <c r="I271" s="66" t="s">
        <v>3</v>
      </c>
      <c r="J271" s="66" t="s">
        <v>1659</v>
      </c>
      <c r="K271" s="67" t="s">
        <v>5197</v>
      </c>
      <c r="L271" s="68"/>
      <c r="M271" s="64" t="s">
        <v>2052</v>
      </c>
      <c r="N271" s="13"/>
      <c r="O271"/>
      <c r="P271" t="str">
        <f t="shared" si="60"/>
        <v/>
      </c>
      <c r="Q271"/>
      <c r="R271"/>
      <c r="S271" s="43">
        <f t="shared" si="55"/>
        <v>83</v>
      </c>
      <c r="T271" s="96" t="s">
        <v>2643</v>
      </c>
      <c r="U271" s="72" t="s">
        <v>2643</v>
      </c>
      <c r="V271" s="72" t="s">
        <v>2643</v>
      </c>
      <c r="W271" s="44" t="str">
        <f t="shared" si="56"/>
        <v/>
      </c>
      <c r="X271" s="25" t="str">
        <f t="shared" si="57"/>
        <v/>
      </c>
      <c r="Y271" s="1">
        <f t="shared" si="58"/>
        <v>259</v>
      </c>
      <c r="Z271" t="str">
        <f t="shared" si="59"/>
        <v>ITM_MtoFT</v>
      </c>
      <c r="AC271" s="116" t="str">
        <f t="shared" si="52"/>
        <v/>
      </c>
      <c r="AD271" t="b">
        <f t="shared" si="51"/>
        <v>1</v>
      </c>
    </row>
    <row r="272" spans="1:30">
      <c r="A272" s="57">
        <f t="shared" si="53"/>
        <v>272</v>
      </c>
      <c r="B272" s="56">
        <f t="shared" si="54"/>
        <v>260</v>
      </c>
      <c r="C272" s="60" t="s">
        <v>4649</v>
      </c>
      <c r="D272" s="60" t="s">
        <v>27</v>
      </c>
      <c r="E272" s="66" t="s">
        <v>119</v>
      </c>
      <c r="F272" s="66" t="s">
        <v>1360</v>
      </c>
      <c r="G272" s="65">
        <v>0</v>
      </c>
      <c r="H272" s="65">
        <v>0</v>
      </c>
      <c r="I272" s="66" t="s">
        <v>3</v>
      </c>
      <c r="J272" s="66" t="s">
        <v>1659</v>
      </c>
      <c r="K272" s="67" t="s">
        <v>5197</v>
      </c>
      <c r="L272" s="68"/>
      <c r="M272" s="64" t="s">
        <v>1863</v>
      </c>
      <c r="N272" s="13"/>
      <c r="O272"/>
      <c r="P272" t="str">
        <f t="shared" si="60"/>
        <v>NOT EQUAL</v>
      </c>
      <c r="Q272"/>
      <c r="R272"/>
      <c r="S272" s="43">
        <f t="shared" si="55"/>
        <v>83</v>
      </c>
      <c r="T272" s="96" t="s">
        <v>2643</v>
      </c>
      <c r="U272" s="72" t="s">
        <v>2643</v>
      </c>
      <c r="V272" s="72" t="s">
        <v>2643</v>
      </c>
      <c r="W272" s="44" t="str">
        <f t="shared" si="56"/>
        <v/>
      </c>
      <c r="X272" s="25" t="str">
        <f t="shared" si="57"/>
        <v/>
      </c>
      <c r="Y272" s="1">
        <f t="shared" si="58"/>
        <v>260</v>
      </c>
      <c r="Z272" t="str">
        <f t="shared" si="59"/>
        <v>ITM_FTUStoM</v>
      </c>
      <c r="AC272" s="116" t="str">
        <f t="shared" si="52"/>
        <v/>
      </c>
      <c r="AD272" t="b">
        <f t="shared" si="51"/>
        <v>1</v>
      </c>
    </row>
    <row r="273" spans="1:30">
      <c r="A273" s="57">
        <f t="shared" si="53"/>
        <v>273</v>
      </c>
      <c r="B273" s="56">
        <f t="shared" si="54"/>
        <v>261</v>
      </c>
      <c r="C273" s="60" t="s">
        <v>4649</v>
      </c>
      <c r="D273" s="60" t="s">
        <v>27</v>
      </c>
      <c r="E273" s="66" t="s">
        <v>119</v>
      </c>
      <c r="F273" s="66" t="s">
        <v>1621</v>
      </c>
      <c r="G273" s="65">
        <v>0</v>
      </c>
      <c r="H273" s="65">
        <v>0</v>
      </c>
      <c r="I273" s="66" t="s">
        <v>510</v>
      </c>
      <c r="J273" s="66" t="s">
        <v>1659</v>
      </c>
      <c r="K273" s="67" t="s">
        <v>5197</v>
      </c>
      <c r="L273" s="68"/>
      <c r="M273" s="64" t="s">
        <v>2458</v>
      </c>
      <c r="N273" s="13"/>
      <c r="O273"/>
      <c r="P273" t="str">
        <f t="shared" si="60"/>
        <v>NOT EQUAL</v>
      </c>
      <c r="Q273"/>
      <c r="R273"/>
      <c r="S273" s="43">
        <f t="shared" si="55"/>
        <v>83</v>
      </c>
      <c r="T273" s="96" t="s">
        <v>2643</v>
      </c>
      <c r="U273" s="72" t="s">
        <v>2643</v>
      </c>
      <c r="V273" s="72" t="s">
        <v>2643</v>
      </c>
      <c r="W273" s="44" t="str">
        <f t="shared" si="56"/>
        <v/>
      </c>
      <c r="X273" s="25" t="str">
        <f t="shared" si="57"/>
        <v/>
      </c>
      <c r="Y273" s="1">
        <f t="shared" si="58"/>
        <v>261</v>
      </c>
      <c r="Z273" t="str">
        <f t="shared" si="59"/>
        <v>ITM_FTUStoMb</v>
      </c>
      <c r="AC273" s="116" t="str">
        <f t="shared" si="52"/>
        <v/>
      </c>
      <c r="AD273" t="b">
        <f t="shared" si="51"/>
        <v>1</v>
      </c>
    </row>
    <row r="274" spans="1:30">
      <c r="A274" s="57">
        <f t="shared" si="53"/>
        <v>274</v>
      </c>
      <c r="B274" s="56">
        <f t="shared" si="54"/>
        <v>262</v>
      </c>
      <c r="C274" s="60" t="s">
        <v>4649</v>
      </c>
      <c r="D274" s="60" t="s">
        <v>27</v>
      </c>
      <c r="E274" s="66" t="s">
        <v>119</v>
      </c>
      <c r="F274" s="66" t="s">
        <v>1627</v>
      </c>
      <c r="G274" s="70">
        <v>0</v>
      </c>
      <c r="H274" s="70">
        <v>0</v>
      </c>
      <c r="I274" s="66" t="s">
        <v>510</v>
      </c>
      <c r="J274" s="66" t="s">
        <v>1659</v>
      </c>
      <c r="K274" s="67" t="s">
        <v>5197</v>
      </c>
      <c r="L274" s="68"/>
      <c r="M274" s="64" t="s">
        <v>2516</v>
      </c>
      <c r="N274" s="13"/>
      <c r="O274"/>
      <c r="P274" t="str">
        <f t="shared" si="60"/>
        <v>NOT EQUAL</v>
      </c>
      <c r="Q274"/>
      <c r="R274"/>
      <c r="S274" s="43">
        <f t="shared" si="55"/>
        <v>83</v>
      </c>
      <c r="T274" s="96" t="s">
        <v>2643</v>
      </c>
      <c r="U274" s="72" t="s">
        <v>2643</v>
      </c>
      <c r="V274" s="72" t="s">
        <v>2643</v>
      </c>
      <c r="W274" s="44" t="str">
        <f t="shared" si="56"/>
        <v/>
      </c>
      <c r="X274" s="25" t="str">
        <f t="shared" si="57"/>
        <v/>
      </c>
      <c r="Y274" s="1">
        <f t="shared" si="58"/>
        <v>262</v>
      </c>
      <c r="Z274" t="str">
        <f t="shared" si="59"/>
        <v>ITM_FTUStoMc</v>
      </c>
      <c r="AC274" s="116" t="str">
        <f t="shared" si="52"/>
        <v/>
      </c>
      <c r="AD274" t="b">
        <f t="shared" si="51"/>
        <v>1</v>
      </c>
    </row>
    <row r="275" spans="1:30">
      <c r="A275" s="57">
        <f t="shared" si="53"/>
        <v>275</v>
      </c>
      <c r="B275" s="56">
        <f t="shared" si="54"/>
        <v>263</v>
      </c>
      <c r="C275" s="60" t="s">
        <v>4649</v>
      </c>
      <c r="D275" s="60" t="s">
        <v>169</v>
      </c>
      <c r="E275" s="66" t="s">
        <v>251</v>
      </c>
      <c r="F275" s="66" t="s">
        <v>1446</v>
      </c>
      <c r="G275" s="65">
        <v>0</v>
      </c>
      <c r="H275" s="65">
        <v>0</v>
      </c>
      <c r="I275" s="66" t="s">
        <v>3</v>
      </c>
      <c r="J275" s="66" t="s">
        <v>1659</v>
      </c>
      <c r="K275" s="67" t="s">
        <v>5197</v>
      </c>
      <c r="L275" s="68"/>
      <c r="M275" s="64" t="s">
        <v>2053</v>
      </c>
      <c r="N275" s="13"/>
      <c r="O275"/>
      <c r="P275" t="str">
        <f t="shared" si="60"/>
        <v>NOT EQUAL</v>
      </c>
      <c r="Q275"/>
      <c r="R275"/>
      <c r="S275" s="43">
        <f t="shared" si="55"/>
        <v>83</v>
      </c>
      <c r="T275" s="96" t="s">
        <v>2643</v>
      </c>
      <c r="U275" s="72" t="s">
        <v>2643</v>
      </c>
      <c r="V275" s="72" t="s">
        <v>2643</v>
      </c>
      <c r="W275" s="44" t="str">
        <f t="shared" si="56"/>
        <v/>
      </c>
      <c r="X275" s="25" t="str">
        <f t="shared" si="57"/>
        <v/>
      </c>
      <c r="Y275" s="1">
        <f t="shared" si="58"/>
        <v>263</v>
      </c>
      <c r="Z275" t="str">
        <f t="shared" si="59"/>
        <v>ITM_MtoFTUS</v>
      </c>
      <c r="AC275" s="116" t="str">
        <f t="shared" si="52"/>
        <v/>
      </c>
      <c r="AD275" t="b">
        <f t="shared" si="51"/>
        <v>1</v>
      </c>
    </row>
    <row r="276" spans="1:30">
      <c r="A276" s="57">
        <f t="shared" si="53"/>
        <v>276</v>
      </c>
      <c r="B276" s="56">
        <f t="shared" si="54"/>
        <v>264</v>
      </c>
      <c r="C276" s="60" t="s">
        <v>4649</v>
      </c>
      <c r="D276" s="60" t="s">
        <v>169</v>
      </c>
      <c r="E276" s="66" t="s">
        <v>251</v>
      </c>
      <c r="F276" s="66" t="s">
        <v>1360</v>
      </c>
      <c r="G276" s="65">
        <v>0</v>
      </c>
      <c r="H276" s="65">
        <v>0</v>
      </c>
      <c r="I276" s="66" t="s">
        <v>510</v>
      </c>
      <c r="J276" s="66" t="s">
        <v>1659</v>
      </c>
      <c r="K276" s="67" t="s">
        <v>5197</v>
      </c>
      <c r="L276" s="68"/>
      <c r="M276" s="64" t="s">
        <v>2472</v>
      </c>
      <c r="N276" s="13"/>
      <c r="O276"/>
      <c r="P276" t="str">
        <f t="shared" si="60"/>
        <v>NOT EQUAL</v>
      </c>
      <c r="Q276"/>
      <c r="R276"/>
      <c r="S276" s="43">
        <f t="shared" si="55"/>
        <v>83</v>
      </c>
      <c r="T276" s="96" t="s">
        <v>2643</v>
      </c>
      <c r="U276" s="72" t="s">
        <v>2643</v>
      </c>
      <c r="V276" s="72" t="s">
        <v>2643</v>
      </c>
      <c r="W276" s="44" t="str">
        <f t="shared" si="56"/>
        <v/>
      </c>
      <c r="X276" s="25" t="str">
        <f t="shared" si="57"/>
        <v/>
      </c>
      <c r="Y276" s="1">
        <f t="shared" si="58"/>
        <v>264</v>
      </c>
      <c r="Z276" t="str">
        <f t="shared" si="59"/>
        <v>ITM_MtoFTUSb</v>
      </c>
      <c r="AC276" s="116" t="str">
        <f t="shared" si="52"/>
        <v/>
      </c>
      <c r="AD276" t="b">
        <f t="shared" si="51"/>
        <v>1</v>
      </c>
    </row>
    <row r="277" spans="1:30">
      <c r="A277" s="57">
        <f t="shared" si="53"/>
        <v>277</v>
      </c>
      <c r="B277" s="56">
        <f t="shared" si="54"/>
        <v>265</v>
      </c>
      <c r="C277" s="60" t="s">
        <v>4649</v>
      </c>
      <c r="D277" s="60" t="s">
        <v>169</v>
      </c>
      <c r="E277" s="66" t="s">
        <v>251</v>
      </c>
      <c r="F277" s="66" t="s">
        <v>1621</v>
      </c>
      <c r="G277" s="70">
        <v>0</v>
      </c>
      <c r="H277" s="70">
        <v>0</v>
      </c>
      <c r="I277" s="66" t="s">
        <v>510</v>
      </c>
      <c r="J277" s="66" t="s">
        <v>1659</v>
      </c>
      <c r="K277" s="67" t="s">
        <v>5197</v>
      </c>
      <c r="L277" s="68"/>
      <c r="M277" s="64" t="s">
        <v>2517</v>
      </c>
      <c r="N277" s="13"/>
      <c r="O277"/>
      <c r="P277" t="str">
        <f t="shared" si="60"/>
        <v>NOT EQUAL</v>
      </c>
      <c r="Q277"/>
      <c r="R277"/>
      <c r="S277" s="43">
        <f t="shared" si="55"/>
        <v>83</v>
      </c>
      <c r="T277" s="96" t="s">
        <v>2643</v>
      </c>
      <c r="U277" s="72" t="s">
        <v>2643</v>
      </c>
      <c r="V277" s="72" t="s">
        <v>2643</v>
      </c>
      <c r="W277" s="44" t="str">
        <f t="shared" si="56"/>
        <v/>
      </c>
      <c r="X277" s="25" t="str">
        <f t="shared" si="57"/>
        <v/>
      </c>
      <c r="Y277" s="1">
        <f t="shared" si="58"/>
        <v>265</v>
      </c>
      <c r="Z277" t="str">
        <f t="shared" si="59"/>
        <v>ITM_MtoFTUSc</v>
      </c>
      <c r="AC277" s="116" t="str">
        <f t="shared" si="52"/>
        <v/>
      </c>
      <c r="AD277" t="b">
        <f t="shared" si="51"/>
        <v>1</v>
      </c>
    </row>
    <row r="278" spans="1:30">
      <c r="A278" s="57">
        <f t="shared" si="53"/>
        <v>278</v>
      </c>
      <c r="B278" s="56">
        <f t="shared" si="54"/>
        <v>266</v>
      </c>
      <c r="C278" s="60" t="s">
        <v>4650</v>
      </c>
      <c r="D278" s="60" t="s">
        <v>27</v>
      </c>
      <c r="E278" s="66" t="s">
        <v>122</v>
      </c>
      <c r="F278" s="66" t="s">
        <v>1361</v>
      </c>
      <c r="G278" s="65">
        <v>0</v>
      </c>
      <c r="H278" s="65">
        <v>0</v>
      </c>
      <c r="I278" s="66" t="s">
        <v>3</v>
      </c>
      <c r="J278" s="66" t="s">
        <v>1659</v>
      </c>
      <c r="K278" s="67" t="s">
        <v>5197</v>
      </c>
      <c r="L278" s="68"/>
      <c r="M278" s="64" t="s">
        <v>1865</v>
      </c>
      <c r="N278" s="13"/>
      <c r="O278"/>
      <c r="P278" t="str">
        <f t="shared" si="60"/>
        <v>NOT EQUAL</v>
      </c>
      <c r="Q278"/>
      <c r="R278"/>
      <c r="S278" s="43">
        <f t="shared" si="55"/>
        <v>83</v>
      </c>
      <c r="T278" s="96" t="s">
        <v>2643</v>
      </c>
      <c r="U278" s="72" t="s">
        <v>2643</v>
      </c>
      <c r="V278" s="72" t="s">
        <v>2643</v>
      </c>
      <c r="W278" s="44" t="str">
        <f t="shared" si="56"/>
        <v/>
      </c>
      <c r="X278" s="25" t="str">
        <f t="shared" si="57"/>
        <v/>
      </c>
      <c r="Y278" s="1">
        <f t="shared" si="58"/>
        <v>266</v>
      </c>
      <c r="Z278" t="str">
        <f t="shared" si="59"/>
        <v>ITM_FZUKtoM3</v>
      </c>
      <c r="AC278" s="116" t="str">
        <f t="shared" si="52"/>
        <v/>
      </c>
      <c r="AD278" t="b">
        <f t="shared" si="51"/>
        <v>1</v>
      </c>
    </row>
    <row r="279" spans="1:30">
      <c r="A279" s="57">
        <f t="shared" si="53"/>
        <v>279</v>
      </c>
      <c r="B279" s="56">
        <f t="shared" si="54"/>
        <v>267</v>
      </c>
      <c r="C279" s="60" t="s">
        <v>4650</v>
      </c>
      <c r="D279" s="60" t="s">
        <v>27</v>
      </c>
      <c r="E279" s="66" t="s">
        <v>122</v>
      </c>
      <c r="F279" s="66" t="s">
        <v>1622</v>
      </c>
      <c r="G279" s="65">
        <v>0</v>
      </c>
      <c r="H279" s="65">
        <v>0</v>
      </c>
      <c r="I279" s="66" t="s">
        <v>510</v>
      </c>
      <c r="J279" s="66" t="s">
        <v>1659</v>
      </c>
      <c r="K279" s="67" t="s">
        <v>5197</v>
      </c>
      <c r="L279" s="68"/>
      <c r="M279" s="64" t="s">
        <v>2459</v>
      </c>
      <c r="N279" s="13"/>
      <c r="O279"/>
      <c r="P279" t="str">
        <f t="shared" si="60"/>
        <v>NOT EQUAL</v>
      </c>
      <c r="Q279"/>
      <c r="R279"/>
      <c r="S279" s="43">
        <f t="shared" si="55"/>
        <v>83</v>
      </c>
      <c r="T279" s="96" t="s">
        <v>2643</v>
      </c>
      <c r="U279" s="72" t="s">
        <v>2643</v>
      </c>
      <c r="V279" s="72" t="s">
        <v>2643</v>
      </c>
      <c r="W279" s="44" t="str">
        <f t="shared" si="56"/>
        <v/>
      </c>
      <c r="X279" s="25" t="str">
        <f t="shared" si="57"/>
        <v/>
      </c>
      <c r="Y279" s="1">
        <f t="shared" si="58"/>
        <v>267</v>
      </c>
      <c r="Z279" t="str">
        <f t="shared" si="59"/>
        <v>ITM_FZUKtoM3b</v>
      </c>
      <c r="AC279" s="116" t="str">
        <f t="shared" si="52"/>
        <v/>
      </c>
      <c r="AD279" t="b">
        <f t="shared" si="51"/>
        <v>1</v>
      </c>
    </row>
    <row r="280" spans="1:30">
      <c r="A280" s="57">
        <f t="shared" si="53"/>
        <v>280</v>
      </c>
      <c r="B280" s="56">
        <f t="shared" si="54"/>
        <v>268</v>
      </c>
      <c r="C280" s="60" t="s">
        <v>4650</v>
      </c>
      <c r="D280" s="60" t="s">
        <v>169</v>
      </c>
      <c r="E280" s="66" t="s">
        <v>212</v>
      </c>
      <c r="F280" s="66" t="s">
        <v>1409</v>
      </c>
      <c r="G280" s="65">
        <v>0</v>
      </c>
      <c r="H280" s="65">
        <v>0</v>
      </c>
      <c r="I280" s="66" t="s">
        <v>3</v>
      </c>
      <c r="J280" s="66" t="s">
        <v>1659</v>
      </c>
      <c r="K280" s="67" t="s">
        <v>5197</v>
      </c>
      <c r="L280" s="68"/>
      <c r="M280" s="64" t="s">
        <v>1997</v>
      </c>
      <c r="N280" s="13"/>
      <c r="O280"/>
      <c r="P280" t="str">
        <f t="shared" si="60"/>
        <v>NOT EQUAL</v>
      </c>
      <c r="Q280"/>
      <c r="R280"/>
      <c r="S280" s="43">
        <f t="shared" si="55"/>
        <v>83</v>
      </c>
      <c r="T280" s="96" t="s">
        <v>2643</v>
      </c>
      <c r="U280" s="72" t="s">
        <v>2643</v>
      </c>
      <c r="V280" s="72" t="s">
        <v>2643</v>
      </c>
      <c r="W280" s="44" t="str">
        <f t="shared" si="56"/>
        <v/>
      </c>
      <c r="X280" s="25" t="str">
        <f t="shared" si="57"/>
        <v/>
      </c>
      <c r="Y280" s="1">
        <f t="shared" si="58"/>
        <v>268</v>
      </c>
      <c r="Z280" t="str">
        <f t="shared" si="59"/>
        <v>ITM_M3toFZUK</v>
      </c>
      <c r="AC280" s="116" t="str">
        <f t="shared" si="52"/>
        <v/>
      </c>
      <c r="AD280" t="b">
        <f t="shared" si="51"/>
        <v>1</v>
      </c>
    </row>
    <row r="281" spans="1:30">
      <c r="A281" s="57">
        <f t="shared" si="53"/>
        <v>281</v>
      </c>
      <c r="B281" s="56">
        <f t="shared" si="54"/>
        <v>269</v>
      </c>
      <c r="C281" s="60" t="s">
        <v>4650</v>
      </c>
      <c r="D281" s="60" t="s">
        <v>169</v>
      </c>
      <c r="E281" s="66" t="s">
        <v>212</v>
      </c>
      <c r="F281" s="66" t="s">
        <v>1361</v>
      </c>
      <c r="G281" s="65">
        <v>0</v>
      </c>
      <c r="H281" s="65">
        <v>0</v>
      </c>
      <c r="I281" s="66" t="s">
        <v>510</v>
      </c>
      <c r="J281" s="66" t="s">
        <v>1659</v>
      </c>
      <c r="K281" s="67" t="s">
        <v>5197</v>
      </c>
      <c r="L281" s="68"/>
      <c r="M281" s="64" t="s">
        <v>2470</v>
      </c>
      <c r="N281" s="13"/>
      <c r="O281"/>
      <c r="P281" t="str">
        <f t="shared" si="60"/>
        <v>NOT EQUAL</v>
      </c>
      <c r="Q281"/>
      <c r="R281"/>
      <c r="S281" s="43">
        <f t="shared" si="55"/>
        <v>83</v>
      </c>
      <c r="T281" s="96" t="s">
        <v>2643</v>
      </c>
      <c r="U281" s="72" t="s">
        <v>2643</v>
      </c>
      <c r="V281" s="72" t="s">
        <v>2643</v>
      </c>
      <c r="W281" s="44" t="str">
        <f t="shared" si="56"/>
        <v/>
      </c>
      <c r="X281" s="25" t="str">
        <f t="shared" si="57"/>
        <v/>
      </c>
      <c r="Y281" s="1">
        <f t="shared" si="58"/>
        <v>269</v>
      </c>
      <c r="Z281" t="str">
        <f t="shared" si="59"/>
        <v>ITM_M3toFZUKb</v>
      </c>
      <c r="AC281" s="116" t="str">
        <f t="shared" si="52"/>
        <v/>
      </c>
      <c r="AD281" t="b">
        <f t="shared" si="51"/>
        <v>1</v>
      </c>
    </row>
    <row r="282" spans="1:30">
      <c r="A282" s="57">
        <f t="shared" si="53"/>
        <v>282</v>
      </c>
      <c r="B282" s="56">
        <f t="shared" si="54"/>
        <v>270</v>
      </c>
      <c r="C282" s="60" t="s">
        <v>4651</v>
      </c>
      <c r="D282" s="60" t="s">
        <v>27</v>
      </c>
      <c r="E282" s="66" t="s">
        <v>123</v>
      </c>
      <c r="F282" s="66" t="s">
        <v>1362</v>
      </c>
      <c r="G282" s="65">
        <v>0</v>
      </c>
      <c r="H282" s="65">
        <v>0</v>
      </c>
      <c r="I282" s="66" t="s">
        <v>3</v>
      </c>
      <c r="J282" s="66" t="s">
        <v>1659</v>
      </c>
      <c r="K282" s="67" t="s">
        <v>5197</v>
      </c>
      <c r="L282" s="68"/>
      <c r="M282" s="64" t="s">
        <v>1866</v>
      </c>
      <c r="N282" s="13"/>
      <c r="O282"/>
      <c r="P282" t="str">
        <f t="shared" si="60"/>
        <v>NOT EQUAL</v>
      </c>
      <c r="Q282"/>
      <c r="R282"/>
      <c r="S282" s="43">
        <f t="shared" si="55"/>
        <v>83</v>
      </c>
      <c r="T282" s="96" t="s">
        <v>2643</v>
      </c>
      <c r="U282" s="72" t="s">
        <v>2643</v>
      </c>
      <c r="V282" s="72" t="s">
        <v>2643</v>
      </c>
      <c r="W282" s="44" t="str">
        <f t="shared" si="56"/>
        <v/>
      </c>
      <c r="X282" s="25" t="str">
        <f t="shared" si="57"/>
        <v/>
      </c>
      <c r="Y282" s="1">
        <f t="shared" si="58"/>
        <v>270</v>
      </c>
      <c r="Z282" t="str">
        <f t="shared" si="59"/>
        <v>ITM_FZUStoM3</v>
      </c>
      <c r="AC282" s="116" t="str">
        <f t="shared" si="52"/>
        <v/>
      </c>
      <c r="AD282" t="b">
        <f t="shared" si="51"/>
        <v>1</v>
      </c>
    </row>
    <row r="283" spans="1:30">
      <c r="A283" s="57">
        <f t="shared" si="53"/>
        <v>283</v>
      </c>
      <c r="B283" s="56">
        <f t="shared" si="54"/>
        <v>271</v>
      </c>
      <c r="C283" s="60" t="s">
        <v>4651</v>
      </c>
      <c r="D283" s="60" t="s">
        <v>27</v>
      </c>
      <c r="E283" s="66" t="s">
        <v>123</v>
      </c>
      <c r="F283" s="66" t="s">
        <v>1622</v>
      </c>
      <c r="G283" s="65">
        <v>0</v>
      </c>
      <c r="H283" s="65">
        <v>0</v>
      </c>
      <c r="I283" s="66" t="s">
        <v>510</v>
      </c>
      <c r="J283" s="66" t="s">
        <v>1659</v>
      </c>
      <c r="K283" s="67" t="s">
        <v>5197</v>
      </c>
      <c r="L283" s="68"/>
      <c r="M283" s="64" t="s">
        <v>2460</v>
      </c>
      <c r="N283" s="13"/>
      <c r="O283"/>
      <c r="P283" t="str">
        <f t="shared" si="60"/>
        <v>NOT EQUAL</v>
      </c>
      <c r="Q283"/>
      <c r="R283"/>
      <c r="S283" s="43">
        <f t="shared" si="55"/>
        <v>83</v>
      </c>
      <c r="T283" s="96" t="s">
        <v>2643</v>
      </c>
      <c r="U283" s="72" t="s">
        <v>2643</v>
      </c>
      <c r="V283" s="72" t="s">
        <v>2643</v>
      </c>
      <c r="W283" s="44" t="str">
        <f t="shared" si="56"/>
        <v/>
      </c>
      <c r="X283" s="25" t="str">
        <f t="shared" si="57"/>
        <v/>
      </c>
      <c r="Y283" s="1">
        <f t="shared" si="58"/>
        <v>271</v>
      </c>
      <c r="Z283" t="str">
        <f t="shared" si="59"/>
        <v>ITM_FZUStoM3b</v>
      </c>
      <c r="AC283" s="116" t="str">
        <f t="shared" si="52"/>
        <v/>
      </c>
      <c r="AD283" t="b">
        <f t="shared" si="51"/>
        <v>1</v>
      </c>
    </row>
    <row r="284" spans="1:30">
      <c r="A284" s="57">
        <f t="shared" si="53"/>
        <v>284</v>
      </c>
      <c r="B284" s="56">
        <f t="shared" si="54"/>
        <v>272</v>
      </c>
      <c r="C284" s="60" t="s">
        <v>4651</v>
      </c>
      <c r="D284" s="60" t="s">
        <v>169</v>
      </c>
      <c r="E284" s="66" t="s">
        <v>213</v>
      </c>
      <c r="F284" s="66" t="s">
        <v>1409</v>
      </c>
      <c r="G284" s="65">
        <v>0</v>
      </c>
      <c r="H284" s="65">
        <v>0</v>
      </c>
      <c r="I284" s="66" t="s">
        <v>3</v>
      </c>
      <c r="J284" s="66" t="s">
        <v>1659</v>
      </c>
      <c r="K284" s="67" t="s">
        <v>5197</v>
      </c>
      <c r="L284" s="68"/>
      <c r="M284" s="64" t="s">
        <v>1998</v>
      </c>
      <c r="N284" s="13"/>
      <c r="O284"/>
      <c r="P284" t="str">
        <f t="shared" si="60"/>
        <v>NOT EQUAL</v>
      </c>
      <c r="Q284"/>
      <c r="R284"/>
      <c r="S284" s="43">
        <f t="shared" si="55"/>
        <v>83</v>
      </c>
      <c r="T284" s="96" t="s">
        <v>2643</v>
      </c>
      <c r="U284" s="72" t="s">
        <v>2643</v>
      </c>
      <c r="V284" s="72" t="s">
        <v>2643</v>
      </c>
      <c r="W284" s="44" t="str">
        <f t="shared" si="56"/>
        <v/>
      </c>
      <c r="X284" s="25" t="str">
        <f t="shared" si="57"/>
        <v/>
      </c>
      <c r="Y284" s="1">
        <f t="shared" si="58"/>
        <v>272</v>
      </c>
      <c r="Z284" t="str">
        <f t="shared" si="59"/>
        <v>ITM_M3toFZUS</v>
      </c>
      <c r="AC284" s="116" t="str">
        <f t="shared" si="52"/>
        <v/>
      </c>
      <c r="AD284" t="b">
        <f t="shared" si="51"/>
        <v>1</v>
      </c>
    </row>
    <row r="285" spans="1:30">
      <c r="A285" s="57">
        <f t="shared" si="53"/>
        <v>285</v>
      </c>
      <c r="B285" s="56">
        <f t="shared" si="54"/>
        <v>273</v>
      </c>
      <c r="C285" s="60" t="s">
        <v>4651</v>
      </c>
      <c r="D285" s="60" t="s">
        <v>169</v>
      </c>
      <c r="E285" s="66" t="s">
        <v>213</v>
      </c>
      <c r="F285" s="66" t="s">
        <v>1362</v>
      </c>
      <c r="G285" s="65">
        <v>0</v>
      </c>
      <c r="H285" s="65">
        <v>0</v>
      </c>
      <c r="I285" s="66" t="s">
        <v>510</v>
      </c>
      <c r="J285" s="66" t="s">
        <v>1659</v>
      </c>
      <c r="K285" s="67" t="s">
        <v>5197</v>
      </c>
      <c r="L285" s="68"/>
      <c r="M285" s="64" t="s">
        <v>2471</v>
      </c>
      <c r="N285" s="13"/>
      <c r="O285"/>
      <c r="P285" t="str">
        <f t="shared" si="60"/>
        <v>NOT EQUAL</v>
      </c>
      <c r="Q285"/>
      <c r="R285"/>
      <c r="S285" s="43">
        <f t="shared" si="55"/>
        <v>83</v>
      </c>
      <c r="T285" s="96" t="s">
        <v>2643</v>
      </c>
      <c r="U285" s="72" t="s">
        <v>2643</v>
      </c>
      <c r="V285" s="72" t="s">
        <v>2643</v>
      </c>
      <c r="W285" s="44" t="str">
        <f t="shared" si="56"/>
        <v/>
      </c>
      <c r="X285" s="25" t="str">
        <f t="shared" si="57"/>
        <v/>
      </c>
      <c r="Y285" s="1">
        <f t="shared" si="58"/>
        <v>273</v>
      </c>
      <c r="Z285" t="str">
        <f t="shared" si="59"/>
        <v>ITM_M3toFZUSb</v>
      </c>
      <c r="AC285" s="116" t="str">
        <f t="shared" si="52"/>
        <v/>
      </c>
      <c r="AD285" t="b">
        <f t="shared" si="51"/>
        <v>1</v>
      </c>
    </row>
    <row r="286" spans="1:30">
      <c r="A286" s="57">
        <f t="shared" si="53"/>
        <v>286</v>
      </c>
      <c r="B286" s="56">
        <f t="shared" si="54"/>
        <v>274</v>
      </c>
      <c r="C286" s="60" t="s">
        <v>4652</v>
      </c>
      <c r="D286" s="60" t="s">
        <v>27</v>
      </c>
      <c r="E286" s="66" t="s">
        <v>137</v>
      </c>
      <c r="F286" s="66" t="s">
        <v>137</v>
      </c>
      <c r="G286" s="65">
        <v>0</v>
      </c>
      <c r="H286" s="65">
        <v>0</v>
      </c>
      <c r="I286" s="66" t="s">
        <v>3</v>
      </c>
      <c r="J286" s="66" t="s">
        <v>1659</v>
      </c>
      <c r="K286" s="67" t="s">
        <v>5197</v>
      </c>
      <c r="L286" s="68"/>
      <c r="M286" s="64" t="s">
        <v>1888</v>
      </c>
      <c r="N286" s="13"/>
      <c r="O286"/>
      <c r="P286" t="str">
        <f t="shared" si="60"/>
        <v/>
      </c>
      <c r="Q286"/>
      <c r="R286"/>
      <c r="S286" s="43">
        <f t="shared" si="55"/>
        <v>83</v>
      </c>
      <c r="T286" s="96" t="s">
        <v>2643</v>
      </c>
      <c r="U286" s="72" t="s">
        <v>2643</v>
      </c>
      <c r="V286" s="72" t="s">
        <v>2643</v>
      </c>
      <c r="W286" s="44" t="str">
        <f t="shared" si="56"/>
        <v/>
      </c>
      <c r="X286" s="25" t="str">
        <f t="shared" si="57"/>
        <v/>
      </c>
      <c r="Y286" s="1">
        <f t="shared" si="58"/>
        <v>274</v>
      </c>
      <c r="Z286" t="str">
        <f t="shared" si="59"/>
        <v>ITM_GLUKtoM3</v>
      </c>
      <c r="AC286" s="116" t="str">
        <f t="shared" si="52"/>
        <v/>
      </c>
      <c r="AD286" t="b">
        <f t="shared" si="51"/>
        <v>1</v>
      </c>
    </row>
    <row r="287" spans="1:30">
      <c r="A287" s="57">
        <f t="shared" si="53"/>
        <v>287</v>
      </c>
      <c r="B287" s="56">
        <f t="shared" si="54"/>
        <v>275</v>
      </c>
      <c r="C287" s="60" t="s">
        <v>4652</v>
      </c>
      <c r="D287" s="60" t="s">
        <v>169</v>
      </c>
      <c r="E287" s="66" t="s">
        <v>214</v>
      </c>
      <c r="F287" s="66" t="s">
        <v>214</v>
      </c>
      <c r="G287" s="65">
        <v>0</v>
      </c>
      <c r="H287" s="65">
        <v>0</v>
      </c>
      <c r="I287" s="66" t="s">
        <v>3</v>
      </c>
      <c r="J287" s="66" t="s">
        <v>1659</v>
      </c>
      <c r="K287" s="67" t="s">
        <v>5197</v>
      </c>
      <c r="L287" s="68"/>
      <c r="M287" s="64" t="s">
        <v>1999</v>
      </c>
      <c r="N287" s="13"/>
      <c r="O287"/>
      <c r="P287" t="str">
        <f t="shared" si="60"/>
        <v/>
      </c>
      <c r="Q287"/>
      <c r="R287"/>
      <c r="S287" s="43">
        <f t="shared" si="55"/>
        <v>83</v>
      </c>
      <c r="T287" s="96" t="s">
        <v>2643</v>
      </c>
      <c r="U287" s="72" t="s">
        <v>2643</v>
      </c>
      <c r="V287" s="72" t="s">
        <v>2643</v>
      </c>
      <c r="W287" s="44" t="str">
        <f t="shared" si="56"/>
        <v/>
      </c>
      <c r="X287" s="25" t="str">
        <f t="shared" si="57"/>
        <v/>
      </c>
      <c r="Y287" s="1">
        <f t="shared" si="58"/>
        <v>275</v>
      </c>
      <c r="Z287" t="str">
        <f t="shared" si="59"/>
        <v>ITM_M3toGLUK</v>
      </c>
      <c r="AC287" s="116" t="str">
        <f t="shared" si="52"/>
        <v/>
      </c>
      <c r="AD287" t="b">
        <f t="shared" si="51"/>
        <v>1</v>
      </c>
    </row>
    <row r="288" spans="1:30">
      <c r="A288" s="57">
        <f t="shared" si="53"/>
        <v>288</v>
      </c>
      <c r="B288" s="56">
        <f t="shared" si="54"/>
        <v>276</v>
      </c>
      <c r="C288" s="60" t="s">
        <v>4653</v>
      </c>
      <c r="D288" s="60" t="s">
        <v>27</v>
      </c>
      <c r="E288" s="66" t="s">
        <v>138</v>
      </c>
      <c r="F288" s="66" t="s">
        <v>138</v>
      </c>
      <c r="G288" s="65">
        <v>0</v>
      </c>
      <c r="H288" s="65">
        <v>0</v>
      </c>
      <c r="I288" s="66" t="s">
        <v>3</v>
      </c>
      <c r="J288" s="66" t="s">
        <v>1659</v>
      </c>
      <c r="K288" s="67" t="s">
        <v>5197</v>
      </c>
      <c r="L288" s="68"/>
      <c r="M288" s="64" t="s">
        <v>1889</v>
      </c>
      <c r="N288" s="13"/>
      <c r="O288"/>
      <c r="P288" t="str">
        <f t="shared" si="60"/>
        <v/>
      </c>
      <c r="Q288"/>
      <c r="R288"/>
      <c r="S288" s="43">
        <f t="shared" si="55"/>
        <v>83</v>
      </c>
      <c r="T288" s="96" t="s">
        <v>2643</v>
      </c>
      <c r="U288" s="72" t="s">
        <v>2643</v>
      </c>
      <c r="V288" s="72" t="s">
        <v>2643</v>
      </c>
      <c r="W288" s="44" t="str">
        <f t="shared" si="56"/>
        <v/>
      </c>
      <c r="X288" s="25" t="str">
        <f t="shared" si="57"/>
        <v/>
      </c>
      <c r="Y288" s="1">
        <f t="shared" si="58"/>
        <v>276</v>
      </c>
      <c r="Z288" t="str">
        <f t="shared" si="59"/>
        <v>ITM_GLUStoM3</v>
      </c>
      <c r="AC288" s="116" t="str">
        <f t="shared" si="52"/>
        <v/>
      </c>
      <c r="AD288" t="b">
        <f t="shared" ref="AD288:AD351" si="61">X288=AC288</f>
        <v>1</v>
      </c>
    </row>
    <row r="289" spans="1:30">
      <c r="A289" s="57">
        <f t="shared" si="53"/>
        <v>289</v>
      </c>
      <c r="B289" s="56">
        <f t="shared" si="54"/>
        <v>277</v>
      </c>
      <c r="C289" s="60" t="s">
        <v>4653</v>
      </c>
      <c r="D289" s="60" t="s">
        <v>169</v>
      </c>
      <c r="E289" s="66" t="s">
        <v>215</v>
      </c>
      <c r="F289" s="66" t="s">
        <v>215</v>
      </c>
      <c r="G289" s="65">
        <v>0</v>
      </c>
      <c r="H289" s="65">
        <v>0</v>
      </c>
      <c r="I289" s="66" t="s">
        <v>3</v>
      </c>
      <c r="J289" s="66" t="s">
        <v>1659</v>
      </c>
      <c r="K289" s="67" t="s">
        <v>5197</v>
      </c>
      <c r="L289" s="68"/>
      <c r="M289" s="64" t="s">
        <v>2000</v>
      </c>
      <c r="N289" s="13"/>
      <c r="O289"/>
      <c r="P289" t="str">
        <f t="shared" si="60"/>
        <v/>
      </c>
      <c r="Q289"/>
      <c r="R289"/>
      <c r="S289" s="43">
        <f t="shared" si="55"/>
        <v>83</v>
      </c>
      <c r="T289" s="96" t="s">
        <v>2643</v>
      </c>
      <c r="U289" s="72" t="s">
        <v>2643</v>
      </c>
      <c r="V289" s="72" t="s">
        <v>2643</v>
      </c>
      <c r="W289" s="44" t="str">
        <f t="shared" si="56"/>
        <v/>
      </c>
      <c r="X289" s="25" t="str">
        <f t="shared" si="57"/>
        <v/>
      </c>
      <c r="Y289" s="1">
        <f t="shared" si="58"/>
        <v>277</v>
      </c>
      <c r="Z289" t="str">
        <f t="shared" si="59"/>
        <v>ITM_M3toGLUS</v>
      </c>
      <c r="AC289" s="116" t="str">
        <f t="shared" si="52"/>
        <v/>
      </c>
      <c r="AD289" t="b">
        <f t="shared" si="61"/>
        <v>1</v>
      </c>
    </row>
    <row r="290" spans="1:30">
      <c r="A290" s="57">
        <f t="shared" si="53"/>
        <v>290</v>
      </c>
      <c r="B290" s="56">
        <f t="shared" si="54"/>
        <v>278</v>
      </c>
      <c r="C290" s="60" t="s">
        <v>4654</v>
      </c>
      <c r="D290" s="60" t="s">
        <v>27</v>
      </c>
      <c r="E290" s="66" t="s">
        <v>145</v>
      </c>
      <c r="F290" s="66" t="s">
        <v>145</v>
      </c>
      <c r="G290" s="65">
        <v>0</v>
      </c>
      <c r="H290" s="65">
        <v>0</v>
      </c>
      <c r="I290" s="66" t="s">
        <v>3</v>
      </c>
      <c r="J290" s="66" t="s">
        <v>1659</v>
      </c>
      <c r="K290" s="67" t="s">
        <v>5197</v>
      </c>
      <c r="L290" s="68"/>
      <c r="M290" s="64" t="s">
        <v>1899</v>
      </c>
      <c r="N290" s="13"/>
      <c r="O290"/>
      <c r="P290" t="str">
        <f t="shared" si="60"/>
        <v/>
      </c>
      <c r="Q290"/>
      <c r="R290"/>
      <c r="S290" s="43">
        <f t="shared" si="55"/>
        <v>83</v>
      </c>
      <c r="T290" s="96" t="s">
        <v>2643</v>
      </c>
      <c r="U290" s="72" t="s">
        <v>2643</v>
      </c>
      <c r="V290" s="72" t="s">
        <v>2643</v>
      </c>
      <c r="W290" s="44" t="str">
        <f t="shared" si="56"/>
        <v/>
      </c>
      <c r="X290" s="25" t="str">
        <f t="shared" si="57"/>
        <v/>
      </c>
      <c r="Y290" s="1">
        <f t="shared" si="58"/>
        <v>278</v>
      </c>
      <c r="Z290" t="str">
        <f t="shared" si="59"/>
        <v>ITM_HPEtoW</v>
      </c>
      <c r="AC290" s="116" t="str">
        <f t="shared" si="52"/>
        <v/>
      </c>
      <c r="AD290" t="b">
        <f t="shared" si="61"/>
        <v>1</v>
      </c>
    </row>
    <row r="291" spans="1:30">
      <c r="A291" s="57">
        <f t="shared" si="53"/>
        <v>291</v>
      </c>
      <c r="B291" s="56">
        <f t="shared" si="54"/>
        <v>279</v>
      </c>
      <c r="C291" s="60" t="s">
        <v>4654</v>
      </c>
      <c r="D291" s="60" t="s">
        <v>169</v>
      </c>
      <c r="E291" s="66" t="s">
        <v>415</v>
      </c>
      <c r="F291" s="66" t="s">
        <v>415</v>
      </c>
      <c r="G291" s="65">
        <v>0</v>
      </c>
      <c r="H291" s="65">
        <v>0</v>
      </c>
      <c r="I291" s="66" t="s">
        <v>3</v>
      </c>
      <c r="J291" s="66" t="s">
        <v>1659</v>
      </c>
      <c r="K291" s="67" t="s">
        <v>5197</v>
      </c>
      <c r="L291" s="68"/>
      <c r="M291" s="64" t="s">
        <v>2294</v>
      </c>
      <c r="N291" s="13"/>
      <c r="O291"/>
      <c r="P291" t="str">
        <f t="shared" si="60"/>
        <v/>
      </c>
      <c r="Q291"/>
      <c r="R291"/>
      <c r="S291" s="43">
        <f t="shared" si="55"/>
        <v>83</v>
      </c>
      <c r="T291" s="96" t="s">
        <v>2643</v>
      </c>
      <c r="U291" s="72" t="s">
        <v>2643</v>
      </c>
      <c r="V291" s="72" t="s">
        <v>2643</v>
      </c>
      <c r="W291" s="44" t="str">
        <f t="shared" si="56"/>
        <v/>
      </c>
      <c r="X291" s="25" t="str">
        <f t="shared" si="57"/>
        <v/>
      </c>
      <c r="Y291" s="1">
        <f t="shared" si="58"/>
        <v>279</v>
      </c>
      <c r="Z291" t="str">
        <f t="shared" si="59"/>
        <v>ITM_WtoHPE</v>
      </c>
      <c r="AC291" s="116" t="str">
        <f t="shared" si="52"/>
        <v/>
      </c>
      <c r="AD291" t="b">
        <f t="shared" si="61"/>
        <v>1</v>
      </c>
    </row>
    <row r="292" spans="1:30">
      <c r="A292" s="57">
        <f t="shared" si="53"/>
        <v>292</v>
      </c>
      <c r="B292" s="56">
        <f t="shared" si="54"/>
        <v>280</v>
      </c>
      <c r="C292" s="60" t="s">
        <v>4655</v>
      </c>
      <c r="D292" s="60" t="s">
        <v>27</v>
      </c>
      <c r="E292" s="66" t="s">
        <v>146</v>
      </c>
      <c r="F292" s="66" t="s">
        <v>146</v>
      </c>
      <c r="G292" s="65">
        <v>0</v>
      </c>
      <c r="H292" s="65">
        <v>0</v>
      </c>
      <c r="I292" s="66" t="s">
        <v>3</v>
      </c>
      <c r="J292" s="66" t="s">
        <v>1659</v>
      </c>
      <c r="K292" s="67" t="s">
        <v>5197</v>
      </c>
      <c r="L292" s="68"/>
      <c r="M292" s="64" t="s">
        <v>1900</v>
      </c>
      <c r="N292" s="13"/>
      <c r="O292"/>
      <c r="P292" t="str">
        <f t="shared" si="60"/>
        <v/>
      </c>
      <c r="Q292"/>
      <c r="R292"/>
      <c r="S292" s="43">
        <f t="shared" si="55"/>
        <v>83</v>
      </c>
      <c r="T292" s="96" t="s">
        <v>2643</v>
      </c>
      <c r="U292" s="72" t="s">
        <v>2643</v>
      </c>
      <c r="V292" s="72" t="s">
        <v>2643</v>
      </c>
      <c r="W292" s="44" t="str">
        <f t="shared" si="56"/>
        <v/>
      </c>
      <c r="X292" s="25" t="str">
        <f t="shared" si="57"/>
        <v/>
      </c>
      <c r="Y292" s="1">
        <f t="shared" si="58"/>
        <v>280</v>
      </c>
      <c r="Z292" t="str">
        <f t="shared" si="59"/>
        <v>ITM_HPMtoW</v>
      </c>
      <c r="AC292" s="116" t="str">
        <f t="shared" si="52"/>
        <v/>
      </c>
      <c r="AD292" t="b">
        <f t="shared" si="61"/>
        <v>1</v>
      </c>
    </row>
    <row r="293" spans="1:30">
      <c r="A293" s="57">
        <f t="shared" si="53"/>
        <v>293</v>
      </c>
      <c r="B293" s="56">
        <f t="shared" si="54"/>
        <v>281</v>
      </c>
      <c r="C293" s="60" t="s">
        <v>4655</v>
      </c>
      <c r="D293" s="60" t="s">
        <v>169</v>
      </c>
      <c r="E293" s="66" t="s">
        <v>416</v>
      </c>
      <c r="F293" s="66" t="s">
        <v>416</v>
      </c>
      <c r="G293" s="65">
        <v>0</v>
      </c>
      <c r="H293" s="65">
        <v>0</v>
      </c>
      <c r="I293" s="66" t="s">
        <v>3</v>
      </c>
      <c r="J293" s="66" t="s">
        <v>1659</v>
      </c>
      <c r="K293" s="67" t="s">
        <v>5197</v>
      </c>
      <c r="L293" s="68"/>
      <c r="M293" s="64" t="s">
        <v>2295</v>
      </c>
      <c r="N293" s="13"/>
      <c r="O293"/>
      <c r="P293" t="str">
        <f t="shared" si="60"/>
        <v/>
      </c>
      <c r="Q293"/>
      <c r="R293"/>
      <c r="S293" s="43">
        <f t="shared" si="55"/>
        <v>83</v>
      </c>
      <c r="T293" s="96" t="s">
        <v>2643</v>
      </c>
      <c r="U293" s="72" t="s">
        <v>2643</v>
      </c>
      <c r="V293" s="72" t="s">
        <v>2643</v>
      </c>
      <c r="W293" s="44" t="str">
        <f t="shared" si="56"/>
        <v/>
      </c>
      <c r="X293" s="25" t="str">
        <f t="shared" si="57"/>
        <v/>
      </c>
      <c r="Y293" s="1">
        <f t="shared" si="58"/>
        <v>281</v>
      </c>
      <c r="Z293" t="str">
        <f t="shared" si="59"/>
        <v>ITM_WtoHPM</v>
      </c>
      <c r="AC293" s="116" t="str">
        <f t="shared" si="52"/>
        <v/>
      </c>
      <c r="AD293" t="b">
        <f t="shared" si="61"/>
        <v>1</v>
      </c>
    </row>
    <row r="294" spans="1:30">
      <c r="A294" s="57">
        <f t="shared" si="53"/>
        <v>294</v>
      </c>
      <c r="B294" s="56">
        <f t="shared" si="54"/>
        <v>282</v>
      </c>
      <c r="C294" s="60" t="s">
        <v>4656</v>
      </c>
      <c r="D294" s="60" t="s">
        <v>27</v>
      </c>
      <c r="E294" s="66" t="s">
        <v>147</v>
      </c>
      <c r="F294" s="66" t="s">
        <v>147</v>
      </c>
      <c r="G294" s="65">
        <v>0</v>
      </c>
      <c r="H294" s="65">
        <v>0</v>
      </c>
      <c r="I294" s="66" t="s">
        <v>3</v>
      </c>
      <c r="J294" s="66" t="s">
        <v>1659</v>
      </c>
      <c r="K294" s="67" t="s">
        <v>5197</v>
      </c>
      <c r="L294" s="68"/>
      <c r="M294" s="64" t="s">
        <v>1901</v>
      </c>
      <c r="N294" s="13"/>
      <c r="O294"/>
      <c r="P294" t="str">
        <f t="shared" si="60"/>
        <v/>
      </c>
      <c r="Q294"/>
      <c r="R294"/>
      <c r="S294" s="43">
        <f t="shared" si="55"/>
        <v>83</v>
      </c>
      <c r="T294" s="96" t="s">
        <v>2643</v>
      </c>
      <c r="U294" s="72" t="s">
        <v>2643</v>
      </c>
      <c r="V294" s="72" t="s">
        <v>2643</v>
      </c>
      <c r="W294" s="44" t="str">
        <f t="shared" si="56"/>
        <v/>
      </c>
      <c r="X294" s="25" t="str">
        <f t="shared" si="57"/>
        <v/>
      </c>
      <c r="Y294" s="1">
        <f t="shared" si="58"/>
        <v>282</v>
      </c>
      <c r="Z294" t="str">
        <f t="shared" si="59"/>
        <v>ITM_HPUKtoW</v>
      </c>
      <c r="AC294" s="116" t="str">
        <f t="shared" si="52"/>
        <v/>
      </c>
      <c r="AD294" t="b">
        <f t="shared" si="61"/>
        <v>1</v>
      </c>
    </row>
    <row r="295" spans="1:30">
      <c r="A295" s="57">
        <f t="shared" si="53"/>
        <v>295</v>
      </c>
      <c r="B295" s="56">
        <f t="shared" si="54"/>
        <v>283</v>
      </c>
      <c r="C295" s="60" t="s">
        <v>4656</v>
      </c>
      <c r="D295" s="60" t="s">
        <v>169</v>
      </c>
      <c r="E295" s="66" t="s">
        <v>417</v>
      </c>
      <c r="F295" s="66" t="s">
        <v>417</v>
      </c>
      <c r="G295" s="65">
        <v>0</v>
      </c>
      <c r="H295" s="65">
        <v>0</v>
      </c>
      <c r="I295" s="66" t="s">
        <v>3</v>
      </c>
      <c r="J295" s="66" t="s">
        <v>1659</v>
      </c>
      <c r="K295" s="67" t="s">
        <v>5197</v>
      </c>
      <c r="L295" s="68"/>
      <c r="M295" s="64" t="s">
        <v>2296</v>
      </c>
      <c r="N295" s="13"/>
      <c r="O295"/>
      <c r="P295" t="str">
        <f t="shared" si="60"/>
        <v/>
      </c>
      <c r="Q295"/>
      <c r="R295"/>
      <c r="S295" s="43">
        <f t="shared" si="55"/>
        <v>83</v>
      </c>
      <c r="T295" s="96" t="s">
        <v>2643</v>
      </c>
      <c r="U295" s="72" t="s">
        <v>2643</v>
      </c>
      <c r="V295" s="72" t="s">
        <v>2643</v>
      </c>
      <c r="W295" s="44" t="str">
        <f t="shared" si="56"/>
        <v/>
      </c>
      <c r="X295" s="25" t="str">
        <f t="shared" si="57"/>
        <v/>
      </c>
      <c r="Y295" s="1">
        <f t="shared" si="58"/>
        <v>283</v>
      </c>
      <c r="Z295" t="str">
        <f t="shared" si="59"/>
        <v>ITM_WtoHPUK</v>
      </c>
      <c r="AC295" s="116" t="str">
        <f t="shared" si="52"/>
        <v/>
      </c>
      <c r="AD295" t="b">
        <f t="shared" si="61"/>
        <v>1</v>
      </c>
    </row>
    <row r="296" spans="1:30">
      <c r="A296" s="57">
        <f t="shared" si="53"/>
        <v>296</v>
      </c>
      <c r="B296" s="56">
        <f t="shared" si="54"/>
        <v>284</v>
      </c>
      <c r="C296" s="60" t="s">
        <v>4657</v>
      </c>
      <c r="D296" s="60" t="s">
        <v>27</v>
      </c>
      <c r="E296" s="66" t="s">
        <v>152</v>
      </c>
      <c r="F296" s="66" t="s">
        <v>153</v>
      </c>
      <c r="G296" s="65">
        <v>0</v>
      </c>
      <c r="H296" s="65">
        <v>0</v>
      </c>
      <c r="I296" s="66" t="s">
        <v>3</v>
      </c>
      <c r="J296" s="66" t="s">
        <v>1659</v>
      </c>
      <c r="K296" s="67" t="s">
        <v>5197</v>
      </c>
      <c r="L296" s="68"/>
      <c r="M296" s="64" t="s">
        <v>1910</v>
      </c>
      <c r="N296" s="13"/>
      <c r="O296"/>
      <c r="P296" t="str">
        <f t="shared" si="60"/>
        <v>NOT EQUAL</v>
      </c>
      <c r="Q296"/>
      <c r="R296"/>
      <c r="S296" s="43">
        <f t="shared" si="55"/>
        <v>83</v>
      </c>
      <c r="T296" s="96" t="s">
        <v>2643</v>
      </c>
      <c r="U296" s="72" t="s">
        <v>2643</v>
      </c>
      <c r="V296" s="72" t="s">
        <v>2643</v>
      </c>
      <c r="W296" s="44" t="str">
        <f t="shared" si="56"/>
        <v/>
      </c>
      <c r="X296" s="25" t="str">
        <f t="shared" si="57"/>
        <v/>
      </c>
      <c r="Y296" s="1">
        <f t="shared" si="58"/>
        <v>284</v>
      </c>
      <c r="Z296" t="str">
        <f t="shared" si="59"/>
        <v>ITM_IHGtoPA</v>
      </c>
      <c r="AC296" s="116" t="str">
        <f t="shared" ref="AC296:AC359" si="62">IF(LEN(X296)=0,"",SUBSTITUTE(SUBSTITUTE(SUBSTITUTE(SUBSTITUTE(SUBSTITUTE(SUBSTITUTE(SUBSTITUTE(SUBSTITUTE(SUBSTITUTE(SUBSTITUTE(SUBSTITUTE(SUBSTITUTE(SUBSTITUTE(SUBSTITUTE(SUBSTITUTE(SUBSTITUTE(SUBSTITUTE( (SUBSTITUTE( SUBSTITUTE( SUBSTITUTE( SUBSTITUTE(W296,"STD_SIGMA","SUM"),"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96" t="b">
        <f t="shared" si="61"/>
        <v>1</v>
      </c>
    </row>
    <row r="297" spans="1:30">
      <c r="A297" s="57">
        <f t="shared" si="53"/>
        <v>297</v>
      </c>
      <c r="B297" s="56">
        <f t="shared" si="54"/>
        <v>285</v>
      </c>
      <c r="C297" s="60" t="s">
        <v>4657</v>
      </c>
      <c r="D297" s="60" t="s">
        <v>27</v>
      </c>
      <c r="E297" s="66" t="s">
        <v>152</v>
      </c>
      <c r="F297" s="66" t="s">
        <v>512</v>
      </c>
      <c r="G297" s="65">
        <v>0</v>
      </c>
      <c r="H297" s="65">
        <v>0</v>
      </c>
      <c r="I297" s="66" t="s">
        <v>510</v>
      </c>
      <c r="J297" s="66" t="s">
        <v>1659</v>
      </c>
      <c r="K297" s="67" t="s">
        <v>5197</v>
      </c>
      <c r="L297" s="68"/>
      <c r="M297" s="64" t="s">
        <v>2461</v>
      </c>
      <c r="N297" s="13"/>
      <c r="O297"/>
      <c r="P297" t="str">
        <f t="shared" si="60"/>
        <v>NOT EQUAL</v>
      </c>
      <c r="Q297"/>
      <c r="R297"/>
      <c r="S297" s="43">
        <f t="shared" si="55"/>
        <v>83</v>
      </c>
      <c r="T297" s="96" t="s">
        <v>2643</v>
      </c>
      <c r="U297" s="72" t="s">
        <v>2643</v>
      </c>
      <c r="V297" s="72" t="s">
        <v>2643</v>
      </c>
      <c r="W297" s="44" t="str">
        <f t="shared" si="56"/>
        <v/>
      </c>
      <c r="X297" s="25" t="str">
        <f t="shared" si="57"/>
        <v/>
      </c>
      <c r="Y297" s="1">
        <f t="shared" si="58"/>
        <v>285</v>
      </c>
      <c r="Z297" t="str">
        <f t="shared" si="59"/>
        <v>ITM_IHGtoPAb</v>
      </c>
      <c r="AC297" s="116" t="str">
        <f t="shared" si="62"/>
        <v/>
      </c>
      <c r="AD297" t="b">
        <f t="shared" si="61"/>
        <v>1</v>
      </c>
    </row>
    <row r="298" spans="1:30">
      <c r="A298" s="57">
        <f t="shared" si="53"/>
        <v>298</v>
      </c>
      <c r="B298" s="56">
        <f t="shared" si="54"/>
        <v>286</v>
      </c>
      <c r="C298" s="60" t="s">
        <v>4657</v>
      </c>
      <c r="D298" s="60" t="s">
        <v>169</v>
      </c>
      <c r="E298" s="66" t="s">
        <v>279</v>
      </c>
      <c r="F298" s="66" t="s">
        <v>280</v>
      </c>
      <c r="G298" s="65">
        <v>0</v>
      </c>
      <c r="H298" s="65">
        <v>0</v>
      </c>
      <c r="I298" s="66" t="s">
        <v>3</v>
      </c>
      <c r="J298" s="66" t="s">
        <v>1659</v>
      </c>
      <c r="K298" s="67" t="s">
        <v>5197</v>
      </c>
      <c r="L298" s="68"/>
      <c r="M298" s="64" t="s">
        <v>2096</v>
      </c>
      <c r="N298" s="13"/>
      <c r="O298"/>
      <c r="P298" t="str">
        <f t="shared" si="60"/>
        <v>NOT EQUAL</v>
      </c>
      <c r="Q298"/>
      <c r="R298"/>
      <c r="S298" s="43">
        <f t="shared" si="55"/>
        <v>83</v>
      </c>
      <c r="T298" s="96" t="s">
        <v>2643</v>
      </c>
      <c r="U298" s="72" t="s">
        <v>2643</v>
      </c>
      <c r="V298" s="72" t="s">
        <v>2643</v>
      </c>
      <c r="W298" s="44" t="str">
        <f t="shared" si="56"/>
        <v/>
      </c>
      <c r="X298" s="25" t="str">
        <f t="shared" si="57"/>
        <v/>
      </c>
      <c r="Y298" s="1">
        <f t="shared" si="58"/>
        <v>286</v>
      </c>
      <c r="Z298" t="str">
        <f t="shared" si="59"/>
        <v>ITM_PAtoIHG</v>
      </c>
      <c r="AC298" s="116" t="str">
        <f t="shared" si="62"/>
        <v/>
      </c>
      <c r="AD298" t="b">
        <f t="shared" si="61"/>
        <v>1</v>
      </c>
    </row>
    <row r="299" spans="1:30">
      <c r="A299" s="57">
        <f t="shared" si="53"/>
        <v>299</v>
      </c>
      <c r="B299" s="56">
        <f t="shared" si="54"/>
        <v>287</v>
      </c>
      <c r="C299" s="60" t="s">
        <v>4657</v>
      </c>
      <c r="D299" s="60" t="s">
        <v>169</v>
      </c>
      <c r="E299" s="66" t="s">
        <v>279</v>
      </c>
      <c r="F299" s="66" t="s">
        <v>153</v>
      </c>
      <c r="G299" s="65">
        <v>0</v>
      </c>
      <c r="H299" s="65">
        <v>0</v>
      </c>
      <c r="I299" s="66" t="s">
        <v>510</v>
      </c>
      <c r="J299" s="66" t="s">
        <v>1659</v>
      </c>
      <c r="K299" s="67" t="s">
        <v>5197</v>
      </c>
      <c r="L299" s="68"/>
      <c r="M299" s="64" t="s">
        <v>2474</v>
      </c>
      <c r="N299" s="13"/>
      <c r="O299"/>
      <c r="P299" t="str">
        <f t="shared" si="60"/>
        <v>NOT EQUAL</v>
      </c>
      <c r="Q299"/>
      <c r="R299"/>
      <c r="S299" s="43">
        <f t="shared" si="55"/>
        <v>83</v>
      </c>
      <c r="T299" s="96" t="s">
        <v>2643</v>
      </c>
      <c r="U299" s="72" t="s">
        <v>2643</v>
      </c>
      <c r="V299" s="72" t="s">
        <v>2643</v>
      </c>
      <c r="W299" s="44" t="str">
        <f t="shared" si="56"/>
        <v/>
      </c>
      <c r="X299" s="25" t="str">
        <f t="shared" si="57"/>
        <v/>
      </c>
      <c r="Y299" s="1">
        <f t="shared" si="58"/>
        <v>287</v>
      </c>
      <c r="Z299" t="str">
        <f t="shared" si="59"/>
        <v>ITM_PAtoIHGb</v>
      </c>
      <c r="AC299" s="116" t="str">
        <f t="shared" si="62"/>
        <v/>
      </c>
      <c r="AD299" t="b">
        <f t="shared" si="61"/>
        <v>1</v>
      </c>
    </row>
    <row r="300" spans="1:30">
      <c r="A300" s="57">
        <f t="shared" si="53"/>
        <v>300</v>
      </c>
      <c r="B300" s="56">
        <f t="shared" si="54"/>
        <v>288</v>
      </c>
      <c r="C300" s="60" t="s">
        <v>4658</v>
      </c>
      <c r="D300" s="60" t="s">
        <v>27</v>
      </c>
      <c r="E300" s="66" t="s">
        <v>159</v>
      </c>
      <c r="F300" s="66" t="s">
        <v>159</v>
      </c>
      <c r="G300" s="65">
        <v>0</v>
      </c>
      <c r="H300" s="65">
        <v>0</v>
      </c>
      <c r="I300" s="66" t="s">
        <v>3</v>
      </c>
      <c r="J300" s="66" t="s">
        <v>1659</v>
      </c>
      <c r="K300" s="67" t="s">
        <v>5197</v>
      </c>
      <c r="L300" s="68"/>
      <c r="M300" s="64" t="s">
        <v>1918</v>
      </c>
      <c r="N300" s="13"/>
      <c r="O300"/>
      <c r="P300" t="str">
        <f t="shared" si="60"/>
        <v/>
      </c>
      <c r="Q300"/>
      <c r="R300"/>
      <c r="S300" s="43">
        <f t="shared" si="55"/>
        <v>83</v>
      </c>
      <c r="T300" s="96" t="s">
        <v>2643</v>
      </c>
      <c r="U300" s="72" t="s">
        <v>2643</v>
      </c>
      <c r="V300" s="72" t="s">
        <v>2643</v>
      </c>
      <c r="W300" s="44" t="str">
        <f t="shared" si="56"/>
        <v/>
      </c>
      <c r="X300" s="25" t="str">
        <f t="shared" si="57"/>
        <v/>
      </c>
      <c r="Y300" s="1">
        <f t="shared" si="58"/>
        <v>288</v>
      </c>
      <c r="Z300" t="str">
        <f t="shared" si="59"/>
        <v>ITM_INtoM</v>
      </c>
      <c r="AC300" s="116" t="str">
        <f t="shared" si="62"/>
        <v/>
      </c>
      <c r="AD300" t="b">
        <f t="shared" si="61"/>
        <v>1</v>
      </c>
    </row>
    <row r="301" spans="1:30">
      <c r="A301" s="57">
        <f t="shared" si="53"/>
        <v>301</v>
      </c>
      <c r="B301" s="56">
        <f t="shared" si="54"/>
        <v>289</v>
      </c>
      <c r="C301" s="60" t="s">
        <v>4658</v>
      </c>
      <c r="D301" s="60" t="s">
        <v>169</v>
      </c>
      <c r="E301" s="66" t="s">
        <v>252</v>
      </c>
      <c r="F301" s="66" t="s">
        <v>252</v>
      </c>
      <c r="G301" s="65">
        <v>0</v>
      </c>
      <c r="H301" s="65">
        <v>0</v>
      </c>
      <c r="I301" s="66" t="s">
        <v>3</v>
      </c>
      <c r="J301" s="66" t="s">
        <v>1659</v>
      </c>
      <c r="K301" s="67" t="s">
        <v>5197</v>
      </c>
      <c r="L301" s="68"/>
      <c r="M301" s="64" t="s">
        <v>2054</v>
      </c>
      <c r="N301" s="13"/>
      <c r="O301"/>
      <c r="P301" t="str">
        <f t="shared" si="60"/>
        <v/>
      </c>
      <c r="Q301"/>
      <c r="R301"/>
      <c r="S301" s="43">
        <f t="shared" si="55"/>
        <v>83</v>
      </c>
      <c r="T301" s="96" t="s">
        <v>2643</v>
      </c>
      <c r="U301" s="72" t="s">
        <v>2643</v>
      </c>
      <c r="V301" s="72" t="s">
        <v>2643</v>
      </c>
      <c r="W301" s="44" t="str">
        <f t="shared" si="56"/>
        <v/>
      </c>
      <c r="X301" s="25" t="str">
        <f t="shared" si="57"/>
        <v/>
      </c>
      <c r="Y301" s="1">
        <f t="shared" si="58"/>
        <v>289</v>
      </c>
      <c r="Z301" t="str">
        <f t="shared" si="59"/>
        <v>ITM_MtoINCH</v>
      </c>
      <c r="AC301" s="116" t="str">
        <f t="shared" si="62"/>
        <v/>
      </c>
      <c r="AD301" t="b">
        <f t="shared" si="61"/>
        <v>1</v>
      </c>
    </row>
    <row r="302" spans="1:30">
      <c r="A302" s="57">
        <f t="shared" si="53"/>
        <v>302</v>
      </c>
      <c r="B302" s="56">
        <f t="shared" si="54"/>
        <v>290</v>
      </c>
      <c r="C302" s="60" t="s">
        <v>4659</v>
      </c>
      <c r="D302" s="60" t="s">
        <v>27</v>
      </c>
      <c r="E302" s="66" t="s">
        <v>412</v>
      </c>
      <c r="F302" s="66" t="s">
        <v>412</v>
      </c>
      <c r="G302" s="65">
        <v>0</v>
      </c>
      <c r="H302" s="65">
        <v>0</v>
      </c>
      <c r="I302" s="66" t="s">
        <v>3</v>
      </c>
      <c r="J302" s="66" t="s">
        <v>1659</v>
      </c>
      <c r="K302" s="67" t="s">
        <v>5197</v>
      </c>
      <c r="L302" s="68"/>
      <c r="M302" s="64" t="s">
        <v>2288</v>
      </c>
      <c r="N302" s="13"/>
      <c r="O302"/>
      <c r="P302" t="str">
        <f t="shared" si="60"/>
        <v/>
      </c>
      <c r="Q302"/>
      <c r="R302"/>
      <c r="S302" s="43">
        <f t="shared" si="55"/>
        <v>83</v>
      </c>
      <c r="T302" s="96" t="s">
        <v>2643</v>
      </c>
      <c r="U302" s="72" t="s">
        <v>2643</v>
      </c>
      <c r="V302" s="72" t="s">
        <v>2643</v>
      </c>
      <c r="W302" s="44" t="str">
        <f t="shared" si="56"/>
        <v/>
      </c>
      <c r="X302" s="25" t="str">
        <f t="shared" si="57"/>
        <v/>
      </c>
      <c r="Y302" s="1">
        <f t="shared" si="58"/>
        <v>290</v>
      </c>
      <c r="Z302" t="str">
        <f t="shared" si="59"/>
        <v>ITM_WHtoJ</v>
      </c>
      <c r="AC302" s="116" t="str">
        <f t="shared" si="62"/>
        <v/>
      </c>
      <c r="AD302" t="b">
        <f t="shared" si="61"/>
        <v>1</v>
      </c>
    </row>
    <row r="303" spans="1:30">
      <c r="A303" s="57">
        <f t="shared" si="53"/>
        <v>303</v>
      </c>
      <c r="B303" s="56">
        <f t="shared" si="54"/>
        <v>291</v>
      </c>
      <c r="C303" s="60" t="s">
        <v>4659</v>
      </c>
      <c r="D303" s="60" t="s">
        <v>169</v>
      </c>
      <c r="E303" s="66" t="s">
        <v>170</v>
      </c>
      <c r="F303" s="66" t="s">
        <v>170</v>
      </c>
      <c r="G303" s="65">
        <v>0</v>
      </c>
      <c r="H303" s="65">
        <v>0</v>
      </c>
      <c r="I303" s="66" t="s">
        <v>3</v>
      </c>
      <c r="J303" s="66" t="s">
        <v>1659</v>
      </c>
      <c r="K303" s="67" t="s">
        <v>5197</v>
      </c>
      <c r="L303" s="68"/>
      <c r="M303" s="64" t="s">
        <v>1938</v>
      </c>
      <c r="N303" s="13"/>
      <c r="O303"/>
      <c r="P303" t="str">
        <f t="shared" si="60"/>
        <v/>
      </c>
      <c r="Q303"/>
      <c r="R303"/>
      <c r="S303" s="43">
        <f t="shared" si="55"/>
        <v>83</v>
      </c>
      <c r="T303" s="96" t="s">
        <v>2643</v>
      </c>
      <c r="U303" s="72" t="s">
        <v>2643</v>
      </c>
      <c r="V303" s="72" t="s">
        <v>2643</v>
      </c>
      <c r="W303" s="44" t="str">
        <f t="shared" si="56"/>
        <v/>
      </c>
      <c r="X303" s="25" t="str">
        <f t="shared" si="57"/>
        <v/>
      </c>
      <c r="Y303" s="1">
        <f t="shared" si="58"/>
        <v>291</v>
      </c>
      <c r="Z303" t="str">
        <f t="shared" si="59"/>
        <v>ITM_JtoWH</v>
      </c>
      <c r="AC303" s="116" t="str">
        <f t="shared" si="62"/>
        <v/>
      </c>
      <c r="AD303" t="b">
        <f t="shared" si="61"/>
        <v>1</v>
      </c>
    </row>
    <row r="304" spans="1:30">
      <c r="A304" s="57">
        <f t="shared" si="53"/>
        <v>304</v>
      </c>
      <c r="B304" s="56">
        <f t="shared" si="54"/>
        <v>292</v>
      </c>
      <c r="C304" s="60" t="s">
        <v>4660</v>
      </c>
      <c r="D304" s="60" t="s">
        <v>169</v>
      </c>
      <c r="E304" s="66" t="s">
        <v>176</v>
      </c>
      <c r="F304" s="66" t="s">
        <v>176</v>
      </c>
      <c r="G304" s="65">
        <v>0</v>
      </c>
      <c r="H304" s="65">
        <v>0</v>
      </c>
      <c r="I304" s="66" t="s">
        <v>3</v>
      </c>
      <c r="J304" s="66" t="s">
        <v>1659</v>
      </c>
      <c r="K304" s="67" t="s">
        <v>5197</v>
      </c>
      <c r="L304" s="68"/>
      <c r="M304" s="64" t="s">
        <v>1945</v>
      </c>
      <c r="N304" s="13"/>
      <c r="O304"/>
      <c r="P304" t="str">
        <f t="shared" si="60"/>
        <v/>
      </c>
      <c r="Q304"/>
      <c r="R304"/>
      <c r="S304" s="43">
        <f t="shared" si="55"/>
        <v>83</v>
      </c>
      <c r="T304" s="96" t="s">
        <v>2643</v>
      </c>
      <c r="U304" s="72" t="s">
        <v>2643</v>
      </c>
      <c r="V304" s="72" t="s">
        <v>2643</v>
      </c>
      <c r="W304" s="44" t="str">
        <f t="shared" si="56"/>
        <v/>
      </c>
      <c r="X304" s="25" t="str">
        <f t="shared" si="57"/>
        <v/>
      </c>
      <c r="Y304" s="1">
        <f t="shared" si="58"/>
        <v>292</v>
      </c>
      <c r="Z304" t="str">
        <f t="shared" si="59"/>
        <v>ITM_KGtoLBS</v>
      </c>
      <c r="AC304" s="116" t="str">
        <f t="shared" si="62"/>
        <v/>
      </c>
      <c r="AD304" t="b">
        <f t="shared" si="61"/>
        <v>1</v>
      </c>
    </row>
    <row r="305" spans="1:30">
      <c r="A305" s="57">
        <f t="shared" si="53"/>
        <v>305</v>
      </c>
      <c r="B305" s="56">
        <f t="shared" si="54"/>
        <v>293</v>
      </c>
      <c r="C305" s="60" t="s">
        <v>4660</v>
      </c>
      <c r="D305" s="60" t="s">
        <v>27</v>
      </c>
      <c r="E305" s="66" t="s">
        <v>188</v>
      </c>
      <c r="F305" s="66" t="s">
        <v>188</v>
      </c>
      <c r="G305" s="65">
        <v>0</v>
      </c>
      <c r="H305" s="65">
        <v>0</v>
      </c>
      <c r="I305" s="66" t="s">
        <v>3</v>
      </c>
      <c r="J305" s="66" t="s">
        <v>1659</v>
      </c>
      <c r="K305" s="67" t="s">
        <v>5197</v>
      </c>
      <c r="L305" s="68"/>
      <c r="M305" s="64" t="s">
        <v>1959</v>
      </c>
      <c r="N305" s="13"/>
      <c r="O305"/>
      <c r="P305" t="str">
        <f t="shared" si="60"/>
        <v/>
      </c>
      <c r="Q305"/>
      <c r="R305"/>
      <c r="S305" s="43">
        <f t="shared" si="55"/>
        <v>83</v>
      </c>
      <c r="T305" s="96" t="s">
        <v>2643</v>
      </c>
      <c r="U305" s="72" t="s">
        <v>2643</v>
      </c>
      <c r="V305" s="72" t="s">
        <v>2643</v>
      </c>
      <c r="W305" s="44" t="str">
        <f t="shared" si="56"/>
        <v/>
      </c>
      <c r="X305" s="25" t="str">
        <f t="shared" si="57"/>
        <v/>
      </c>
      <c r="Y305" s="1">
        <f t="shared" si="58"/>
        <v>293</v>
      </c>
      <c r="Z305" t="str">
        <f t="shared" si="59"/>
        <v>ITM_LBStoKG</v>
      </c>
      <c r="AC305" s="116" t="str">
        <f t="shared" si="62"/>
        <v/>
      </c>
      <c r="AD305" t="b">
        <f t="shared" si="61"/>
        <v>1</v>
      </c>
    </row>
    <row r="306" spans="1:30">
      <c r="A306" s="57">
        <f t="shared" si="53"/>
        <v>306</v>
      </c>
      <c r="B306" s="56">
        <f t="shared" si="54"/>
        <v>294</v>
      </c>
      <c r="C306" s="60" t="s">
        <v>4661</v>
      </c>
      <c r="D306" s="60" t="s">
        <v>169</v>
      </c>
      <c r="E306" s="66" t="s">
        <v>177</v>
      </c>
      <c r="F306" s="66" t="s">
        <v>177</v>
      </c>
      <c r="G306" s="65">
        <v>0</v>
      </c>
      <c r="H306" s="65">
        <v>0</v>
      </c>
      <c r="I306" s="66" t="s">
        <v>3</v>
      </c>
      <c r="J306" s="66" t="s">
        <v>1659</v>
      </c>
      <c r="K306" s="67" t="s">
        <v>5197</v>
      </c>
      <c r="L306" s="68"/>
      <c r="M306" s="64" t="s">
        <v>1946</v>
      </c>
      <c r="N306" s="13"/>
      <c r="O306"/>
      <c r="P306" t="str">
        <f t="shared" si="60"/>
        <v/>
      </c>
      <c r="Q306"/>
      <c r="R306"/>
      <c r="S306" s="43">
        <f t="shared" si="55"/>
        <v>83</v>
      </c>
      <c r="T306" s="96" t="s">
        <v>2643</v>
      </c>
      <c r="U306" s="72" t="s">
        <v>2643</v>
      </c>
      <c r="V306" s="72" t="s">
        <v>2643</v>
      </c>
      <c r="W306" s="44" t="str">
        <f t="shared" si="56"/>
        <v/>
      </c>
      <c r="X306" s="25" t="str">
        <f t="shared" si="57"/>
        <v/>
      </c>
      <c r="Y306" s="1">
        <f t="shared" si="58"/>
        <v>294</v>
      </c>
      <c r="Z306" t="str">
        <f t="shared" si="59"/>
        <v>ITM_KGtoOZ</v>
      </c>
      <c r="AC306" s="116" t="str">
        <f t="shared" si="62"/>
        <v/>
      </c>
      <c r="AD306" t="b">
        <f t="shared" si="61"/>
        <v>1</v>
      </c>
    </row>
    <row r="307" spans="1:30">
      <c r="A307" s="57">
        <f t="shared" si="53"/>
        <v>307</v>
      </c>
      <c r="B307" s="56">
        <f t="shared" si="54"/>
        <v>295</v>
      </c>
      <c r="C307" s="60" t="s">
        <v>4661</v>
      </c>
      <c r="D307" s="60" t="s">
        <v>27</v>
      </c>
      <c r="E307" s="66" t="s">
        <v>275</v>
      </c>
      <c r="F307" s="66" t="s">
        <v>275</v>
      </c>
      <c r="G307" s="65">
        <v>0</v>
      </c>
      <c r="H307" s="65">
        <v>0</v>
      </c>
      <c r="I307" s="66" t="s">
        <v>3</v>
      </c>
      <c r="J307" s="66" t="s">
        <v>1659</v>
      </c>
      <c r="K307" s="67" t="s">
        <v>5197</v>
      </c>
      <c r="L307" s="68"/>
      <c r="M307" s="64" t="s">
        <v>2091</v>
      </c>
      <c r="N307" s="13"/>
      <c r="O307"/>
      <c r="P307" t="str">
        <f t="shared" si="60"/>
        <v/>
      </c>
      <c r="Q307"/>
      <c r="R307"/>
      <c r="S307" s="43">
        <f t="shared" si="55"/>
        <v>83</v>
      </c>
      <c r="T307" s="96" t="s">
        <v>2643</v>
      </c>
      <c r="U307" s="72" t="s">
        <v>2643</v>
      </c>
      <c r="V307" s="72" t="s">
        <v>2643</v>
      </c>
      <c r="W307" s="44" t="str">
        <f t="shared" si="56"/>
        <v/>
      </c>
      <c r="X307" s="25" t="str">
        <f t="shared" si="57"/>
        <v/>
      </c>
      <c r="Y307" s="1">
        <f t="shared" si="58"/>
        <v>295</v>
      </c>
      <c r="Z307" t="str">
        <f t="shared" si="59"/>
        <v>ITM_OZtoKG</v>
      </c>
      <c r="AC307" s="116" t="str">
        <f t="shared" si="62"/>
        <v/>
      </c>
      <c r="AD307" t="b">
        <f t="shared" si="61"/>
        <v>1</v>
      </c>
    </row>
    <row r="308" spans="1:30">
      <c r="A308" s="57">
        <f t="shared" si="53"/>
        <v>308</v>
      </c>
      <c r="B308" s="56">
        <f t="shared" si="54"/>
        <v>296</v>
      </c>
      <c r="C308" s="60" t="s">
        <v>4662</v>
      </c>
      <c r="D308" s="60" t="s">
        <v>169</v>
      </c>
      <c r="E308" s="66" t="s">
        <v>178</v>
      </c>
      <c r="F308" s="66" t="s">
        <v>179</v>
      </c>
      <c r="G308" s="65">
        <v>0</v>
      </c>
      <c r="H308" s="65">
        <v>0</v>
      </c>
      <c r="I308" s="66" t="s">
        <v>3</v>
      </c>
      <c r="J308" s="66" t="s">
        <v>1659</v>
      </c>
      <c r="K308" s="67" t="s">
        <v>5197</v>
      </c>
      <c r="L308" s="68"/>
      <c r="M308" s="64" t="s">
        <v>1947</v>
      </c>
      <c r="N308" s="13"/>
      <c r="O308"/>
      <c r="P308" t="str">
        <f t="shared" si="60"/>
        <v>NOT EQUAL</v>
      </c>
      <c r="Q308"/>
      <c r="R308"/>
      <c r="S308" s="43">
        <f t="shared" si="55"/>
        <v>83</v>
      </c>
      <c r="T308" s="96" t="s">
        <v>2643</v>
      </c>
      <c r="U308" s="72" t="s">
        <v>2643</v>
      </c>
      <c r="V308" s="72" t="s">
        <v>2643</v>
      </c>
      <c r="W308" s="44" t="str">
        <f t="shared" si="56"/>
        <v/>
      </c>
      <c r="X308" s="25" t="str">
        <f t="shared" si="57"/>
        <v/>
      </c>
      <c r="Y308" s="1">
        <f t="shared" si="58"/>
        <v>296</v>
      </c>
      <c r="Z308" t="str">
        <f t="shared" si="59"/>
        <v>ITM_KGtoSCW</v>
      </c>
      <c r="AC308" s="116" t="str">
        <f t="shared" si="62"/>
        <v/>
      </c>
      <c r="AD308" t="b">
        <f t="shared" si="61"/>
        <v>1</v>
      </c>
    </row>
    <row r="309" spans="1:30">
      <c r="A309" s="57">
        <f t="shared" si="53"/>
        <v>309</v>
      </c>
      <c r="B309" s="56">
        <f t="shared" si="54"/>
        <v>297</v>
      </c>
      <c r="C309" s="60" t="s">
        <v>4662</v>
      </c>
      <c r="D309" s="60" t="s">
        <v>169</v>
      </c>
      <c r="E309" s="66" t="s">
        <v>178</v>
      </c>
      <c r="F309" s="66" t="s">
        <v>513</v>
      </c>
      <c r="G309" s="65">
        <v>0</v>
      </c>
      <c r="H309" s="65">
        <v>0</v>
      </c>
      <c r="I309" s="66" t="s">
        <v>510</v>
      </c>
      <c r="J309" s="66" t="s">
        <v>1659</v>
      </c>
      <c r="K309" s="67" t="s">
        <v>5197</v>
      </c>
      <c r="L309" s="68"/>
      <c r="M309" s="64" t="s">
        <v>2462</v>
      </c>
      <c r="N309" s="13"/>
      <c r="O309"/>
      <c r="P309" t="str">
        <f t="shared" si="60"/>
        <v>NOT EQUAL</v>
      </c>
      <c r="Q309"/>
      <c r="R309"/>
      <c r="S309" s="43">
        <f t="shared" si="55"/>
        <v>83</v>
      </c>
      <c r="T309" s="96" t="s">
        <v>2643</v>
      </c>
      <c r="U309" s="72" t="s">
        <v>2643</v>
      </c>
      <c r="V309" s="72" t="s">
        <v>2643</v>
      </c>
      <c r="W309" s="44" t="str">
        <f t="shared" si="56"/>
        <v/>
      </c>
      <c r="X309" s="25" t="str">
        <f t="shared" si="57"/>
        <v/>
      </c>
      <c r="Y309" s="1">
        <f t="shared" si="58"/>
        <v>297</v>
      </c>
      <c r="Z309" t="str">
        <f t="shared" si="59"/>
        <v>ITM_KGtoSCWb</v>
      </c>
      <c r="AC309" s="116" t="str">
        <f t="shared" si="62"/>
        <v/>
      </c>
      <c r="AD309" t="b">
        <f t="shared" si="61"/>
        <v>1</v>
      </c>
    </row>
    <row r="310" spans="1:30">
      <c r="A310" s="57">
        <f t="shared" si="53"/>
        <v>310</v>
      </c>
      <c r="B310" s="56">
        <f t="shared" si="54"/>
        <v>298</v>
      </c>
      <c r="C310" s="60" t="s">
        <v>4662</v>
      </c>
      <c r="D310" s="60" t="s">
        <v>27</v>
      </c>
      <c r="E310" s="66" t="s">
        <v>341</v>
      </c>
      <c r="F310" s="66" t="s">
        <v>342</v>
      </c>
      <c r="G310" s="65">
        <v>0</v>
      </c>
      <c r="H310" s="65">
        <v>0</v>
      </c>
      <c r="I310" s="66" t="s">
        <v>3</v>
      </c>
      <c r="J310" s="66" t="s">
        <v>1659</v>
      </c>
      <c r="K310" s="67" t="s">
        <v>5197</v>
      </c>
      <c r="L310" s="68"/>
      <c r="M310" s="64" t="s">
        <v>2191</v>
      </c>
      <c r="N310" s="13"/>
      <c r="O310"/>
      <c r="P310" t="str">
        <f t="shared" si="60"/>
        <v>NOT EQUAL</v>
      </c>
      <c r="Q310"/>
      <c r="R310"/>
      <c r="S310" s="43">
        <f t="shared" si="55"/>
        <v>83</v>
      </c>
      <c r="T310" s="96" t="s">
        <v>2643</v>
      </c>
      <c r="U310" s="72" t="s">
        <v>2643</v>
      </c>
      <c r="V310" s="72" t="s">
        <v>2643</v>
      </c>
      <c r="W310" s="44" t="str">
        <f t="shared" si="56"/>
        <v/>
      </c>
      <c r="X310" s="25" t="str">
        <f t="shared" si="57"/>
        <v/>
      </c>
      <c r="Y310" s="1">
        <f t="shared" si="58"/>
        <v>298</v>
      </c>
      <c r="Z310" t="str">
        <f t="shared" si="59"/>
        <v>ITM_SCWtoKG</v>
      </c>
      <c r="AC310" s="116" t="str">
        <f t="shared" si="62"/>
        <v/>
      </c>
      <c r="AD310" t="b">
        <f t="shared" si="61"/>
        <v>1</v>
      </c>
    </row>
    <row r="311" spans="1:30">
      <c r="A311" s="57">
        <f t="shared" si="53"/>
        <v>311</v>
      </c>
      <c r="B311" s="56">
        <f t="shared" si="54"/>
        <v>299</v>
      </c>
      <c r="C311" s="60" t="s">
        <v>4662</v>
      </c>
      <c r="D311" s="60" t="s">
        <v>27</v>
      </c>
      <c r="E311" s="66" t="s">
        <v>341</v>
      </c>
      <c r="F311" s="66" t="s">
        <v>67</v>
      </c>
      <c r="G311" s="65">
        <v>0</v>
      </c>
      <c r="H311" s="65">
        <v>0</v>
      </c>
      <c r="I311" s="66" t="s">
        <v>510</v>
      </c>
      <c r="J311" s="66" t="s">
        <v>1659</v>
      </c>
      <c r="K311" s="67" t="s">
        <v>5197</v>
      </c>
      <c r="L311" s="68"/>
      <c r="M311" s="64" t="s">
        <v>2478</v>
      </c>
      <c r="N311" s="13"/>
      <c r="O311"/>
      <c r="P311" t="str">
        <f t="shared" si="60"/>
        <v>NOT EQUAL</v>
      </c>
      <c r="Q311"/>
      <c r="R311"/>
      <c r="S311" s="43">
        <f t="shared" si="55"/>
        <v>83</v>
      </c>
      <c r="T311" s="96" t="s">
        <v>2643</v>
      </c>
      <c r="U311" s="72" t="s">
        <v>2643</v>
      </c>
      <c r="V311" s="72" t="s">
        <v>2643</v>
      </c>
      <c r="W311" s="44" t="str">
        <f t="shared" si="56"/>
        <v/>
      </c>
      <c r="X311" s="25" t="str">
        <f t="shared" si="57"/>
        <v/>
      </c>
      <c r="Y311" s="1">
        <f t="shared" si="58"/>
        <v>299</v>
      </c>
      <c r="Z311" t="str">
        <f t="shared" si="59"/>
        <v>ITM_SCWtoKGb</v>
      </c>
      <c r="AC311" s="116" t="str">
        <f t="shared" si="62"/>
        <v/>
      </c>
      <c r="AD311" t="b">
        <f t="shared" si="61"/>
        <v>1</v>
      </c>
    </row>
    <row r="312" spans="1:30">
      <c r="A312" s="57">
        <f t="shared" si="53"/>
        <v>312</v>
      </c>
      <c r="B312" s="56">
        <f t="shared" si="54"/>
        <v>300</v>
      </c>
      <c r="C312" s="60" t="s">
        <v>4663</v>
      </c>
      <c r="D312" s="60" t="s">
        <v>169</v>
      </c>
      <c r="E312" s="66" t="s">
        <v>180</v>
      </c>
      <c r="F312" s="66" t="s">
        <v>179</v>
      </c>
      <c r="G312" s="65">
        <v>0</v>
      </c>
      <c r="H312" s="65">
        <v>0</v>
      </c>
      <c r="I312" s="66" t="s">
        <v>3</v>
      </c>
      <c r="J312" s="66" t="s">
        <v>1659</v>
      </c>
      <c r="K312" s="67" t="s">
        <v>5197</v>
      </c>
      <c r="L312" s="68"/>
      <c r="M312" s="64" t="s">
        <v>1948</v>
      </c>
      <c r="N312" s="13"/>
      <c r="O312"/>
      <c r="P312" t="str">
        <f t="shared" si="60"/>
        <v>NOT EQUAL</v>
      </c>
      <c r="Q312"/>
      <c r="R312"/>
      <c r="S312" s="43">
        <f t="shared" si="55"/>
        <v>83</v>
      </c>
      <c r="T312" s="96" t="s">
        <v>2643</v>
      </c>
      <c r="U312" s="72" t="s">
        <v>2643</v>
      </c>
      <c r="V312" s="72" t="s">
        <v>2643</v>
      </c>
      <c r="W312" s="44" t="str">
        <f t="shared" si="56"/>
        <v/>
      </c>
      <c r="X312" s="25" t="str">
        <f t="shared" si="57"/>
        <v/>
      </c>
      <c r="Y312" s="1">
        <f t="shared" si="58"/>
        <v>300</v>
      </c>
      <c r="Z312" t="str">
        <f t="shared" si="59"/>
        <v>ITM_KGtoSTO</v>
      </c>
      <c r="AC312" s="116" t="str">
        <f t="shared" si="62"/>
        <v/>
      </c>
      <c r="AD312" t="b">
        <f t="shared" si="61"/>
        <v>1</v>
      </c>
    </row>
    <row r="313" spans="1:30">
      <c r="A313" s="57">
        <f t="shared" si="53"/>
        <v>313</v>
      </c>
      <c r="B313" s="56">
        <f t="shared" si="54"/>
        <v>301</v>
      </c>
      <c r="C313" s="60" t="s">
        <v>4663</v>
      </c>
      <c r="D313" s="60" t="s">
        <v>169</v>
      </c>
      <c r="E313" s="66" t="s">
        <v>180</v>
      </c>
      <c r="F313" s="66" t="s">
        <v>379</v>
      </c>
      <c r="G313" s="65">
        <v>0</v>
      </c>
      <c r="H313" s="65">
        <v>0</v>
      </c>
      <c r="I313" s="66" t="s">
        <v>510</v>
      </c>
      <c r="J313" s="66" t="s">
        <v>1659</v>
      </c>
      <c r="K313" s="67" t="s">
        <v>5197</v>
      </c>
      <c r="L313" s="68"/>
      <c r="M313" s="64" t="s">
        <v>2463</v>
      </c>
      <c r="N313" s="13"/>
      <c r="O313"/>
      <c r="P313" t="str">
        <f t="shared" si="60"/>
        <v>NOT EQUAL</v>
      </c>
      <c r="Q313"/>
      <c r="R313"/>
      <c r="S313" s="43">
        <f t="shared" si="55"/>
        <v>83</v>
      </c>
      <c r="T313" s="96" t="s">
        <v>2643</v>
      </c>
      <c r="U313" s="72" t="s">
        <v>2643</v>
      </c>
      <c r="V313" s="72" t="s">
        <v>2643</v>
      </c>
      <c r="W313" s="44" t="str">
        <f t="shared" si="56"/>
        <v/>
      </c>
      <c r="X313" s="25" t="str">
        <f t="shared" si="57"/>
        <v/>
      </c>
      <c r="Y313" s="1">
        <f t="shared" si="58"/>
        <v>301</v>
      </c>
      <c r="Z313" t="str">
        <f t="shared" si="59"/>
        <v>ITM_KGtoSTOb</v>
      </c>
      <c r="AC313" s="116" t="str">
        <f t="shared" si="62"/>
        <v/>
      </c>
      <c r="AD313" t="b">
        <f t="shared" si="61"/>
        <v>1</v>
      </c>
    </row>
    <row r="314" spans="1:30">
      <c r="A314" s="57">
        <f t="shared" si="53"/>
        <v>314</v>
      </c>
      <c r="B314" s="56">
        <f t="shared" si="54"/>
        <v>302</v>
      </c>
      <c r="C314" s="60" t="s">
        <v>4663</v>
      </c>
      <c r="D314" s="60" t="s">
        <v>27</v>
      </c>
      <c r="E314" s="66" t="s">
        <v>378</v>
      </c>
      <c r="F314" s="66" t="s">
        <v>379</v>
      </c>
      <c r="G314" s="65">
        <v>0</v>
      </c>
      <c r="H314" s="65">
        <v>0</v>
      </c>
      <c r="I314" s="66" t="s">
        <v>3</v>
      </c>
      <c r="J314" s="66" t="s">
        <v>1659</v>
      </c>
      <c r="K314" s="67" t="s">
        <v>5197</v>
      </c>
      <c r="L314" s="68"/>
      <c r="M314" s="64" t="s">
        <v>2238</v>
      </c>
      <c r="N314" s="13"/>
      <c r="O314"/>
      <c r="P314" t="str">
        <f t="shared" si="60"/>
        <v>NOT EQUAL</v>
      </c>
      <c r="Q314"/>
      <c r="R314"/>
      <c r="S314" s="43">
        <f t="shared" si="55"/>
        <v>83</v>
      </c>
      <c r="T314" s="96" t="s">
        <v>2643</v>
      </c>
      <c r="U314" s="72" t="s">
        <v>2643</v>
      </c>
      <c r="V314" s="72" t="s">
        <v>2643</v>
      </c>
      <c r="W314" s="44" t="str">
        <f t="shared" si="56"/>
        <v/>
      </c>
      <c r="X314" s="25" t="str">
        <f t="shared" si="57"/>
        <v/>
      </c>
      <c r="Y314" s="1">
        <f t="shared" si="58"/>
        <v>302</v>
      </c>
      <c r="Z314" t="str">
        <f t="shared" si="59"/>
        <v>ITM_STOtoKG</v>
      </c>
      <c r="AC314" s="116" t="str">
        <f t="shared" si="62"/>
        <v/>
      </c>
      <c r="AD314" t="b">
        <f t="shared" si="61"/>
        <v>1</v>
      </c>
    </row>
    <row r="315" spans="1:30">
      <c r="A315" s="57">
        <f t="shared" si="53"/>
        <v>315</v>
      </c>
      <c r="B315" s="56">
        <f t="shared" si="54"/>
        <v>303</v>
      </c>
      <c r="C315" s="60" t="s">
        <v>4663</v>
      </c>
      <c r="D315" s="60" t="s">
        <v>27</v>
      </c>
      <c r="E315" s="66" t="s">
        <v>378</v>
      </c>
      <c r="F315" s="66" t="s">
        <v>516</v>
      </c>
      <c r="G315" s="65">
        <v>0</v>
      </c>
      <c r="H315" s="65">
        <v>0</v>
      </c>
      <c r="I315" s="66" t="s">
        <v>510</v>
      </c>
      <c r="J315" s="66" t="s">
        <v>1659</v>
      </c>
      <c r="K315" s="67" t="s">
        <v>5197</v>
      </c>
      <c r="L315" s="68"/>
      <c r="M315" s="64" t="s">
        <v>2479</v>
      </c>
      <c r="N315" s="13"/>
      <c r="O315"/>
      <c r="P315" t="str">
        <f t="shared" si="60"/>
        <v>NOT EQUAL</v>
      </c>
      <c r="Q315"/>
      <c r="R315"/>
      <c r="S315" s="43">
        <f t="shared" si="55"/>
        <v>83</v>
      </c>
      <c r="T315" s="96" t="s">
        <v>2643</v>
      </c>
      <c r="U315" s="72" t="s">
        <v>2643</v>
      </c>
      <c r="V315" s="72" t="s">
        <v>2643</v>
      </c>
      <c r="W315" s="44" t="str">
        <f t="shared" si="56"/>
        <v/>
      </c>
      <c r="X315" s="25" t="str">
        <f t="shared" si="57"/>
        <v/>
      </c>
      <c r="Y315" s="1">
        <f t="shared" si="58"/>
        <v>303</v>
      </c>
      <c r="Z315" t="str">
        <f t="shared" si="59"/>
        <v>ITM_STOtoKGb</v>
      </c>
      <c r="AC315" s="116" t="str">
        <f t="shared" si="62"/>
        <v/>
      </c>
      <c r="AD315" t="b">
        <f t="shared" si="61"/>
        <v>1</v>
      </c>
    </row>
    <row r="316" spans="1:30">
      <c r="A316" s="57">
        <f t="shared" si="53"/>
        <v>316</v>
      </c>
      <c r="B316" s="56">
        <f t="shared" si="54"/>
        <v>304</v>
      </c>
      <c r="C316" s="60" t="s">
        <v>4664</v>
      </c>
      <c r="D316" s="60" t="s">
        <v>169</v>
      </c>
      <c r="E316" s="66" t="s">
        <v>181</v>
      </c>
      <c r="F316" s="66" t="s">
        <v>179</v>
      </c>
      <c r="G316" s="65">
        <v>0</v>
      </c>
      <c r="H316" s="65">
        <v>0</v>
      </c>
      <c r="I316" s="66" t="s">
        <v>3</v>
      </c>
      <c r="J316" s="66" t="s">
        <v>1659</v>
      </c>
      <c r="K316" s="67" t="s">
        <v>5197</v>
      </c>
      <c r="L316" s="68"/>
      <c r="M316" s="64" t="s">
        <v>1949</v>
      </c>
      <c r="N316" s="13"/>
      <c r="O316"/>
      <c r="P316" t="str">
        <f t="shared" si="60"/>
        <v>NOT EQUAL</v>
      </c>
      <c r="Q316"/>
      <c r="R316"/>
      <c r="S316" s="43">
        <f t="shared" si="55"/>
        <v>83</v>
      </c>
      <c r="T316" s="96" t="s">
        <v>2643</v>
      </c>
      <c r="U316" s="72" t="s">
        <v>2643</v>
      </c>
      <c r="V316" s="72" t="s">
        <v>2643</v>
      </c>
      <c r="W316" s="44" t="str">
        <f t="shared" si="56"/>
        <v/>
      </c>
      <c r="X316" s="25" t="str">
        <f t="shared" si="57"/>
        <v/>
      </c>
      <c r="Y316" s="1">
        <f t="shared" si="58"/>
        <v>304</v>
      </c>
      <c r="Z316" t="str">
        <f t="shared" si="59"/>
        <v>ITM_KGtoST</v>
      </c>
      <c r="AC316" s="116" t="str">
        <f t="shared" si="62"/>
        <v/>
      </c>
      <c r="AD316" t="b">
        <f t="shared" si="61"/>
        <v>1</v>
      </c>
    </row>
    <row r="317" spans="1:30">
      <c r="A317" s="57">
        <f t="shared" si="53"/>
        <v>317</v>
      </c>
      <c r="B317" s="56">
        <f t="shared" si="54"/>
        <v>305</v>
      </c>
      <c r="C317" s="60" t="s">
        <v>4664</v>
      </c>
      <c r="D317" s="60" t="s">
        <v>169</v>
      </c>
      <c r="E317" s="66" t="s">
        <v>181</v>
      </c>
      <c r="F317" s="66" t="s">
        <v>342</v>
      </c>
      <c r="G317" s="65">
        <v>0</v>
      </c>
      <c r="H317" s="65">
        <v>0</v>
      </c>
      <c r="I317" s="66" t="s">
        <v>510</v>
      </c>
      <c r="J317" s="66" t="s">
        <v>1659</v>
      </c>
      <c r="K317" s="67" t="s">
        <v>5197</v>
      </c>
      <c r="L317" s="68"/>
      <c r="M317" s="64" t="s">
        <v>2464</v>
      </c>
      <c r="N317" s="13"/>
      <c r="O317"/>
      <c r="P317" t="str">
        <f t="shared" si="60"/>
        <v>NOT EQUAL</v>
      </c>
      <c r="Q317"/>
      <c r="R317"/>
      <c r="S317" s="43">
        <f t="shared" si="55"/>
        <v>83</v>
      </c>
      <c r="T317" s="96" t="s">
        <v>2643</v>
      </c>
      <c r="U317" s="72" t="s">
        <v>2643</v>
      </c>
      <c r="V317" s="72" t="s">
        <v>2643</v>
      </c>
      <c r="W317" s="44" t="str">
        <f t="shared" si="56"/>
        <v/>
      </c>
      <c r="X317" s="25" t="str">
        <f t="shared" si="57"/>
        <v/>
      </c>
      <c r="Y317" s="1">
        <f t="shared" si="58"/>
        <v>305</v>
      </c>
      <c r="Z317" t="str">
        <f t="shared" si="59"/>
        <v>ITM_KGtoSTb</v>
      </c>
      <c r="AC317" s="116" t="str">
        <f t="shared" si="62"/>
        <v/>
      </c>
      <c r="AD317" t="b">
        <f t="shared" si="61"/>
        <v>1</v>
      </c>
    </row>
    <row r="318" spans="1:30">
      <c r="A318" s="57">
        <f t="shared" si="53"/>
        <v>318</v>
      </c>
      <c r="B318" s="56">
        <f t="shared" si="54"/>
        <v>306</v>
      </c>
      <c r="C318" s="60" t="s">
        <v>4664</v>
      </c>
      <c r="D318" s="60" t="s">
        <v>169</v>
      </c>
      <c r="E318" s="66" t="s">
        <v>181</v>
      </c>
      <c r="F318" s="66" t="s">
        <v>514</v>
      </c>
      <c r="G318" s="65">
        <v>0</v>
      </c>
      <c r="H318" s="65">
        <v>0</v>
      </c>
      <c r="I318" s="66" t="s">
        <v>510</v>
      </c>
      <c r="J318" s="66" t="s">
        <v>1659</v>
      </c>
      <c r="K318" s="67" t="s">
        <v>5197</v>
      </c>
      <c r="L318" s="68"/>
      <c r="M318" s="64" t="s">
        <v>2465</v>
      </c>
      <c r="N318" s="13"/>
      <c r="O318"/>
      <c r="P318" t="str">
        <f t="shared" si="60"/>
        <v>NOT EQUAL</v>
      </c>
      <c r="Q318"/>
      <c r="R318"/>
      <c r="S318" s="43">
        <f t="shared" si="55"/>
        <v>83</v>
      </c>
      <c r="T318" s="96" t="s">
        <v>2643</v>
      </c>
      <c r="U318" s="72" t="s">
        <v>2643</v>
      </c>
      <c r="V318" s="72" t="s">
        <v>2643</v>
      </c>
      <c r="W318" s="44" t="str">
        <f t="shared" si="56"/>
        <v/>
      </c>
      <c r="X318" s="25" t="str">
        <f t="shared" si="57"/>
        <v/>
      </c>
      <c r="Y318" s="1">
        <f t="shared" si="58"/>
        <v>306</v>
      </c>
      <c r="Z318" t="str">
        <f t="shared" si="59"/>
        <v>ITM_KGtoSTc</v>
      </c>
      <c r="AC318" s="116" t="str">
        <f t="shared" si="62"/>
        <v/>
      </c>
      <c r="AD318" t="b">
        <f t="shared" si="61"/>
        <v>1</v>
      </c>
    </row>
    <row r="319" spans="1:30">
      <c r="A319" s="57">
        <f t="shared" si="53"/>
        <v>319</v>
      </c>
      <c r="B319" s="56">
        <f t="shared" si="54"/>
        <v>307</v>
      </c>
      <c r="C319" s="60" t="s">
        <v>4664</v>
      </c>
      <c r="D319" s="60" t="s">
        <v>27</v>
      </c>
      <c r="E319" s="66" t="s">
        <v>385</v>
      </c>
      <c r="F319" s="66" t="s">
        <v>342</v>
      </c>
      <c r="G319" s="65">
        <v>0</v>
      </c>
      <c r="H319" s="65">
        <v>0</v>
      </c>
      <c r="I319" s="66" t="s">
        <v>3</v>
      </c>
      <c r="J319" s="66" t="s">
        <v>1659</v>
      </c>
      <c r="K319" s="67" t="s">
        <v>5197</v>
      </c>
      <c r="L319" s="68"/>
      <c r="M319" s="64" t="s">
        <v>2243</v>
      </c>
      <c r="N319" s="13"/>
      <c r="O319"/>
      <c r="P319" t="str">
        <f t="shared" si="60"/>
        <v>NOT EQUAL</v>
      </c>
      <c r="Q319"/>
      <c r="R319"/>
      <c r="S319" s="43">
        <f t="shared" si="55"/>
        <v>83</v>
      </c>
      <c r="T319" s="96" t="s">
        <v>2643</v>
      </c>
      <c r="U319" s="72" t="s">
        <v>2643</v>
      </c>
      <c r="V319" s="72" t="s">
        <v>2643</v>
      </c>
      <c r="W319" s="44" t="str">
        <f t="shared" si="56"/>
        <v/>
      </c>
      <c r="X319" s="25" t="str">
        <f t="shared" si="57"/>
        <v/>
      </c>
      <c r="Y319" s="1">
        <f t="shared" si="58"/>
        <v>307</v>
      </c>
      <c r="Z319" t="str">
        <f t="shared" si="59"/>
        <v>ITM_STtoKG</v>
      </c>
      <c r="AC319" s="116" t="str">
        <f t="shared" si="62"/>
        <v/>
      </c>
      <c r="AD319" t="b">
        <f t="shared" si="61"/>
        <v>1</v>
      </c>
    </row>
    <row r="320" spans="1:30">
      <c r="A320" s="57">
        <f t="shared" si="53"/>
        <v>320</v>
      </c>
      <c r="B320" s="56">
        <f t="shared" si="54"/>
        <v>308</v>
      </c>
      <c r="C320" s="60" t="s">
        <v>4664</v>
      </c>
      <c r="D320" s="60" t="s">
        <v>27</v>
      </c>
      <c r="E320" s="66" t="s">
        <v>385</v>
      </c>
      <c r="F320" s="66" t="s">
        <v>514</v>
      </c>
      <c r="G320" s="65">
        <v>0</v>
      </c>
      <c r="H320" s="65">
        <v>0</v>
      </c>
      <c r="I320" s="66" t="s">
        <v>510</v>
      </c>
      <c r="J320" s="66" t="s">
        <v>1659</v>
      </c>
      <c r="K320" s="67" t="s">
        <v>5197</v>
      </c>
      <c r="L320" s="68"/>
      <c r="M320" s="64" t="s">
        <v>2480</v>
      </c>
      <c r="N320" s="13"/>
      <c r="O320"/>
      <c r="P320" t="str">
        <f t="shared" si="60"/>
        <v>NOT EQUAL</v>
      </c>
      <c r="Q320"/>
      <c r="R320"/>
      <c r="S320" s="43">
        <f t="shared" si="55"/>
        <v>83</v>
      </c>
      <c r="T320" s="96" t="s">
        <v>2643</v>
      </c>
      <c r="U320" s="72" t="s">
        <v>2643</v>
      </c>
      <c r="V320" s="72" t="s">
        <v>2643</v>
      </c>
      <c r="W320" s="44" t="str">
        <f t="shared" si="56"/>
        <v/>
      </c>
      <c r="X320" s="25" t="str">
        <f t="shared" si="57"/>
        <v/>
      </c>
      <c r="Y320" s="1">
        <f t="shared" si="58"/>
        <v>308</v>
      </c>
      <c r="Z320" t="str">
        <f t="shared" si="59"/>
        <v>ITM_STtoKGb</v>
      </c>
      <c r="AC320" s="116" t="str">
        <f t="shared" si="62"/>
        <v/>
      </c>
      <c r="AD320" t="b">
        <f t="shared" si="61"/>
        <v>1</v>
      </c>
    </row>
    <row r="321" spans="1:30">
      <c r="A321" s="57">
        <f t="shared" si="53"/>
        <v>321</v>
      </c>
      <c r="B321" s="56">
        <f t="shared" si="54"/>
        <v>309</v>
      </c>
      <c r="C321" s="60" t="s">
        <v>4664</v>
      </c>
      <c r="D321" s="60" t="s">
        <v>27</v>
      </c>
      <c r="E321" s="66" t="s">
        <v>385</v>
      </c>
      <c r="F321" s="66" t="s">
        <v>516</v>
      </c>
      <c r="G321" s="65">
        <v>0</v>
      </c>
      <c r="H321" s="65">
        <v>0</v>
      </c>
      <c r="I321" s="66" t="s">
        <v>510</v>
      </c>
      <c r="J321" s="66" t="s">
        <v>1659</v>
      </c>
      <c r="K321" s="67" t="s">
        <v>5197</v>
      </c>
      <c r="L321" s="68"/>
      <c r="M321" s="64" t="s">
        <v>2481</v>
      </c>
      <c r="N321" s="13"/>
      <c r="O321"/>
      <c r="P321" t="str">
        <f t="shared" si="60"/>
        <v>NOT EQUAL</v>
      </c>
      <c r="Q321"/>
      <c r="R321"/>
      <c r="S321" s="43">
        <f t="shared" si="55"/>
        <v>83</v>
      </c>
      <c r="T321" s="96" t="s">
        <v>2643</v>
      </c>
      <c r="U321" s="72" t="s">
        <v>2643</v>
      </c>
      <c r="V321" s="72" t="s">
        <v>2643</v>
      </c>
      <c r="W321" s="44" t="str">
        <f t="shared" si="56"/>
        <v/>
      </c>
      <c r="X321" s="25" t="str">
        <f t="shared" si="57"/>
        <v/>
      </c>
      <c r="Y321" s="1">
        <f t="shared" si="58"/>
        <v>309</v>
      </c>
      <c r="Z321" t="str">
        <f t="shared" si="59"/>
        <v>ITM_STtoKGc</v>
      </c>
      <c r="AC321" s="116" t="str">
        <f t="shared" si="62"/>
        <v/>
      </c>
      <c r="AD321" t="b">
        <f t="shared" si="61"/>
        <v>1</v>
      </c>
    </row>
    <row r="322" spans="1:30">
      <c r="A322" s="57">
        <f t="shared" si="53"/>
        <v>322</v>
      </c>
      <c r="B322" s="56">
        <f t="shared" si="54"/>
        <v>310</v>
      </c>
      <c r="C322" s="60" t="s">
        <v>4665</v>
      </c>
      <c r="D322" s="60" t="s">
        <v>169</v>
      </c>
      <c r="E322" s="66" t="s">
        <v>182</v>
      </c>
      <c r="F322" s="66" t="s">
        <v>182</v>
      </c>
      <c r="G322" s="65">
        <v>0</v>
      </c>
      <c r="H322" s="65">
        <v>0</v>
      </c>
      <c r="I322" s="66" t="s">
        <v>3</v>
      </c>
      <c r="J322" s="66" t="s">
        <v>1659</v>
      </c>
      <c r="K322" s="67" t="s">
        <v>5197</v>
      </c>
      <c r="L322" s="68"/>
      <c r="M322" s="64" t="s">
        <v>1950</v>
      </c>
      <c r="N322" s="13"/>
      <c r="O322"/>
      <c r="P322" t="str">
        <f t="shared" si="60"/>
        <v/>
      </c>
      <c r="Q322"/>
      <c r="R322"/>
      <c r="S322" s="43">
        <f t="shared" si="55"/>
        <v>83</v>
      </c>
      <c r="T322" s="96" t="s">
        <v>2643</v>
      </c>
      <c r="U322" s="72" t="s">
        <v>2643</v>
      </c>
      <c r="V322" s="72" t="s">
        <v>2643</v>
      </c>
      <c r="W322" s="44" t="str">
        <f t="shared" si="56"/>
        <v/>
      </c>
      <c r="X322" s="25" t="str">
        <f t="shared" si="57"/>
        <v/>
      </c>
      <c r="Y322" s="1">
        <f t="shared" si="58"/>
        <v>310</v>
      </c>
      <c r="Z322" t="str">
        <f t="shared" si="59"/>
        <v>ITM_KGtoTON</v>
      </c>
      <c r="AC322" s="116" t="str">
        <f t="shared" si="62"/>
        <v/>
      </c>
      <c r="AD322" t="b">
        <f t="shared" si="61"/>
        <v>1</v>
      </c>
    </row>
    <row r="323" spans="1:30">
      <c r="A323" s="57">
        <f t="shared" si="53"/>
        <v>323</v>
      </c>
      <c r="B323" s="56">
        <f t="shared" si="54"/>
        <v>311</v>
      </c>
      <c r="C323" s="60" t="s">
        <v>4665</v>
      </c>
      <c r="D323" s="60" t="s">
        <v>169</v>
      </c>
      <c r="E323" s="66" t="s">
        <v>182</v>
      </c>
      <c r="F323" s="66" t="s">
        <v>951</v>
      </c>
      <c r="G323" s="70">
        <v>0</v>
      </c>
      <c r="H323" s="70">
        <v>0</v>
      </c>
      <c r="I323" s="66" t="s">
        <v>510</v>
      </c>
      <c r="J323" s="66" t="s">
        <v>1659</v>
      </c>
      <c r="K323" s="67" t="s">
        <v>5197</v>
      </c>
      <c r="L323" s="68"/>
      <c r="M323" s="64" t="s">
        <v>2526</v>
      </c>
      <c r="N323" s="13"/>
      <c r="O323"/>
      <c r="P323" t="str">
        <f t="shared" si="60"/>
        <v>NOT EQUAL</v>
      </c>
      <c r="Q323"/>
      <c r="R323"/>
      <c r="S323" s="43">
        <f t="shared" si="55"/>
        <v>83</v>
      </c>
      <c r="T323" s="96" t="s">
        <v>2643</v>
      </c>
      <c r="U323" s="72" t="s">
        <v>2643</v>
      </c>
      <c r="V323" s="72" t="s">
        <v>2643</v>
      </c>
      <c r="W323" s="44" t="str">
        <f t="shared" si="56"/>
        <v/>
      </c>
      <c r="X323" s="25" t="str">
        <f t="shared" si="57"/>
        <v/>
      </c>
      <c r="Y323" s="1">
        <f t="shared" si="58"/>
        <v>311</v>
      </c>
      <c r="Z323" t="str">
        <f t="shared" si="59"/>
        <v>ITM_KGtoTONb</v>
      </c>
      <c r="AC323" s="116" t="str">
        <f t="shared" si="62"/>
        <v/>
      </c>
      <c r="AD323" t="b">
        <f t="shared" si="61"/>
        <v>1</v>
      </c>
    </row>
    <row r="324" spans="1:30">
      <c r="A324" s="57">
        <f t="shared" si="53"/>
        <v>324</v>
      </c>
      <c r="B324" s="56">
        <f t="shared" si="54"/>
        <v>312</v>
      </c>
      <c r="C324" s="60" t="s">
        <v>4665</v>
      </c>
      <c r="D324" s="60" t="s">
        <v>169</v>
      </c>
      <c r="E324" s="66" t="s">
        <v>182</v>
      </c>
      <c r="F324" s="66" t="s">
        <v>951</v>
      </c>
      <c r="G324" s="70">
        <v>0</v>
      </c>
      <c r="H324" s="70">
        <v>0</v>
      </c>
      <c r="I324" s="66" t="s">
        <v>510</v>
      </c>
      <c r="J324" s="66" t="s">
        <v>1659</v>
      </c>
      <c r="K324" s="67" t="s">
        <v>5197</v>
      </c>
      <c r="L324" s="68"/>
      <c r="M324" s="64" t="s">
        <v>2527</v>
      </c>
      <c r="N324" s="13"/>
      <c r="O324"/>
      <c r="P324" t="str">
        <f t="shared" si="60"/>
        <v>NOT EQUAL</v>
      </c>
      <c r="Q324"/>
      <c r="R324"/>
      <c r="S324" s="43">
        <f t="shared" si="55"/>
        <v>83</v>
      </c>
      <c r="T324" s="96" t="s">
        <v>2643</v>
      </c>
      <c r="U324" s="72" t="s">
        <v>2643</v>
      </c>
      <c r="V324" s="72" t="s">
        <v>2643</v>
      </c>
      <c r="W324" s="44" t="str">
        <f t="shared" si="56"/>
        <v/>
      </c>
      <c r="X324" s="25" t="str">
        <f t="shared" si="57"/>
        <v/>
      </c>
      <c r="Y324" s="1">
        <f t="shared" si="58"/>
        <v>312</v>
      </c>
      <c r="Z324" t="str">
        <f t="shared" si="59"/>
        <v>ITM_KGtoTONc</v>
      </c>
      <c r="AC324" s="116" t="str">
        <f t="shared" si="62"/>
        <v/>
      </c>
      <c r="AD324" t="b">
        <f t="shared" si="61"/>
        <v>1</v>
      </c>
    </row>
    <row r="325" spans="1:30">
      <c r="A325" s="57">
        <f t="shared" si="53"/>
        <v>325</v>
      </c>
      <c r="B325" s="56">
        <f t="shared" si="54"/>
        <v>313</v>
      </c>
      <c r="C325" s="60" t="s">
        <v>4665</v>
      </c>
      <c r="D325" s="60" t="s">
        <v>27</v>
      </c>
      <c r="E325" s="66" t="s">
        <v>392</v>
      </c>
      <c r="F325" s="66" t="s">
        <v>392</v>
      </c>
      <c r="G325" s="65">
        <v>0</v>
      </c>
      <c r="H325" s="65">
        <v>0</v>
      </c>
      <c r="I325" s="66" t="s">
        <v>3</v>
      </c>
      <c r="J325" s="66" t="s">
        <v>1659</v>
      </c>
      <c r="K325" s="67" t="s">
        <v>5197</v>
      </c>
      <c r="L325" s="68"/>
      <c r="M325" s="64" t="s">
        <v>2256</v>
      </c>
      <c r="N325" s="13"/>
      <c r="O325"/>
      <c r="P325" t="str">
        <f t="shared" si="60"/>
        <v/>
      </c>
      <c r="Q325"/>
      <c r="R325"/>
      <c r="S325" s="43">
        <f t="shared" si="55"/>
        <v>83</v>
      </c>
      <c r="T325" s="96" t="s">
        <v>2643</v>
      </c>
      <c r="U325" s="72" t="s">
        <v>2643</v>
      </c>
      <c r="V325" s="72" t="s">
        <v>2643</v>
      </c>
      <c r="W325" s="44" t="str">
        <f t="shared" si="56"/>
        <v/>
      </c>
      <c r="X325" s="25" t="str">
        <f t="shared" si="57"/>
        <v/>
      </c>
      <c r="Y325" s="1">
        <f t="shared" si="58"/>
        <v>313</v>
      </c>
      <c r="Z325" t="str">
        <f t="shared" si="59"/>
        <v>ITM_TONtoKG</v>
      </c>
      <c r="AC325" s="116" t="str">
        <f t="shared" si="62"/>
        <v/>
      </c>
      <c r="AD325" t="b">
        <f t="shared" si="61"/>
        <v>1</v>
      </c>
    </row>
    <row r="326" spans="1:30">
      <c r="A326" s="57">
        <f t="shared" si="53"/>
        <v>326</v>
      </c>
      <c r="B326" s="56">
        <f t="shared" si="54"/>
        <v>314</v>
      </c>
      <c r="C326" s="60" t="s">
        <v>4665</v>
      </c>
      <c r="D326" s="60" t="s">
        <v>27</v>
      </c>
      <c r="E326" s="66" t="s">
        <v>392</v>
      </c>
      <c r="F326" s="66" t="s">
        <v>951</v>
      </c>
      <c r="G326" s="70">
        <v>0</v>
      </c>
      <c r="H326" s="70">
        <v>0</v>
      </c>
      <c r="I326" s="66" t="s">
        <v>510</v>
      </c>
      <c r="J326" s="66" t="s">
        <v>1659</v>
      </c>
      <c r="K326" s="67" t="s">
        <v>5197</v>
      </c>
      <c r="L326" s="68"/>
      <c r="M326" s="64" t="s">
        <v>2524</v>
      </c>
      <c r="N326" s="13"/>
      <c r="O326"/>
      <c r="P326" t="str">
        <f t="shared" si="60"/>
        <v>NOT EQUAL</v>
      </c>
      <c r="Q326"/>
      <c r="R326"/>
      <c r="S326" s="43">
        <f t="shared" si="55"/>
        <v>83</v>
      </c>
      <c r="T326" s="96" t="s">
        <v>2643</v>
      </c>
      <c r="U326" s="72" t="s">
        <v>2643</v>
      </c>
      <c r="V326" s="72" t="s">
        <v>2643</v>
      </c>
      <c r="W326" s="44" t="str">
        <f t="shared" si="56"/>
        <v/>
      </c>
      <c r="X326" s="25" t="str">
        <f t="shared" si="57"/>
        <v/>
      </c>
      <c r="Y326" s="1">
        <f t="shared" si="58"/>
        <v>314</v>
      </c>
      <c r="Z326" t="str">
        <f t="shared" si="59"/>
        <v>ITM_TONtoKGb</v>
      </c>
      <c r="AC326" s="116" t="str">
        <f t="shared" si="62"/>
        <v/>
      </c>
      <c r="AD326" t="b">
        <f t="shared" si="61"/>
        <v>1</v>
      </c>
    </row>
    <row r="327" spans="1:30">
      <c r="A327" s="57">
        <f t="shared" ref="A327:A390" si="63">IF(B327=INT(B327),ROW(),"")</f>
        <v>327</v>
      </c>
      <c r="B327" s="56">
        <f t="shared" ref="B327:B390" si="64">IF(AND(MID(C327,2,1)&lt;&gt;"/",MID(C327,1,1)="/"),INT(B326)+1,B326+0.01)</f>
        <v>315</v>
      </c>
      <c r="C327" s="60" t="s">
        <v>4665</v>
      </c>
      <c r="D327" s="60" t="s">
        <v>27</v>
      </c>
      <c r="E327" s="66" t="s">
        <v>392</v>
      </c>
      <c r="F327" s="66" t="s">
        <v>951</v>
      </c>
      <c r="G327" s="70">
        <v>0</v>
      </c>
      <c r="H327" s="70">
        <v>0</v>
      </c>
      <c r="I327" s="66" t="s">
        <v>510</v>
      </c>
      <c r="J327" s="66" t="s">
        <v>1659</v>
      </c>
      <c r="K327" s="67" t="s">
        <v>5197</v>
      </c>
      <c r="L327" s="68"/>
      <c r="M327" s="64" t="s">
        <v>2525</v>
      </c>
      <c r="N327" s="13"/>
      <c r="O327"/>
      <c r="P327" t="str">
        <f t="shared" si="60"/>
        <v>NOT EQUAL</v>
      </c>
      <c r="Q327"/>
      <c r="R327"/>
      <c r="S327" s="43">
        <f t="shared" ref="S327:S390" si="65">IF(X327&lt;&gt;"",S326+1,S326)</f>
        <v>83</v>
      </c>
      <c r="T327" s="96" t="s">
        <v>2643</v>
      </c>
      <c r="U327" s="72" t="s">
        <v>2643</v>
      </c>
      <c r="V327" s="72" t="s">
        <v>2643</v>
      </c>
      <c r="W327" s="44" t="str">
        <f t="shared" ref="W327:W390" si="66">IF( OR(U327="CNST", I327="CAT_REGS"),(E327),
IF(U327="YES",UPPER(E327),
IF(   AND(U327&lt;&gt;"NO",I327="CAT_FNCT",D327&lt;&gt;"multiply", D327&lt;&gt;"divide"),IF(J327="SLS_ENABLED",   UPPER(E327),""),"")))</f>
        <v/>
      </c>
      <c r="X327" s="25" t="str">
        <f t="shared" ref="X327:X390" si="67">IF(LEN(V327)&gt;0,V327,SUBSTITUTE(SUBSTITUTE(SUBSTITUTE(SUBSTITUTE(SUBSTITUTE(SUBSTITUTE(SUBSTITUTE(SUBSTITUTE(SUBSTITUTE(SUBSTITUTE(SUBSTITUTE( (SUBSTITUTE( SUBSTITUTE( SUBSTITUTE( SUBSTITUTE(W327,"STD_SIGMA","SUM"),"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27" s="1">
        <f t="shared" ref="Y327:Y390" si="68">B327</f>
        <v>315</v>
      </c>
      <c r="Z327" t="str">
        <f t="shared" ref="Z327:Z390" si="69">M327</f>
        <v>ITM_TONtoKGc</v>
      </c>
      <c r="AC327" s="116" t="str">
        <f t="shared" si="62"/>
        <v/>
      </c>
      <c r="AD327" t="b">
        <f t="shared" si="61"/>
        <v>1</v>
      </c>
    </row>
    <row r="328" spans="1:30">
      <c r="A328" s="57">
        <f t="shared" si="63"/>
        <v>328</v>
      </c>
      <c r="B328" s="56">
        <f t="shared" si="64"/>
        <v>316</v>
      </c>
      <c r="C328" s="60" t="s">
        <v>4666</v>
      </c>
      <c r="D328" s="60" t="s">
        <v>169</v>
      </c>
      <c r="E328" s="66" t="s">
        <v>183</v>
      </c>
      <c r="F328" s="66" t="s">
        <v>179</v>
      </c>
      <c r="G328" s="65">
        <v>0</v>
      </c>
      <c r="H328" s="65">
        <v>0</v>
      </c>
      <c r="I328" s="66" t="s">
        <v>3</v>
      </c>
      <c r="J328" s="66" t="s">
        <v>1659</v>
      </c>
      <c r="K328" s="67" t="s">
        <v>5197</v>
      </c>
      <c r="L328" s="68"/>
      <c r="M328" s="64" t="s">
        <v>1951</v>
      </c>
      <c r="N328" s="13"/>
      <c r="O328"/>
      <c r="P328" t="str">
        <f t="shared" si="60"/>
        <v>NOT EQUAL</v>
      </c>
      <c r="Q328"/>
      <c r="R328"/>
      <c r="S328" s="43">
        <f t="shared" si="65"/>
        <v>83</v>
      </c>
      <c r="T328" s="96" t="s">
        <v>2643</v>
      </c>
      <c r="U328" s="72" t="s">
        <v>2643</v>
      </c>
      <c r="V328" s="72" t="s">
        <v>2643</v>
      </c>
      <c r="W328" s="44" t="str">
        <f t="shared" si="66"/>
        <v/>
      </c>
      <c r="X328" s="25" t="str">
        <f t="shared" si="67"/>
        <v/>
      </c>
      <c r="Y328" s="1">
        <f t="shared" si="68"/>
        <v>316</v>
      </c>
      <c r="Z328" t="str">
        <f t="shared" si="69"/>
        <v>ITM_KGtoTRZ</v>
      </c>
      <c r="AC328" s="116" t="str">
        <f t="shared" si="62"/>
        <v/>
      </c>
      <c r="AD328" t="b">
        <f t="shared" si="61"/>
        <v>1</v>
      </c>
    </row>
    <row r="329" spans="1:30">
      <c r="A329" s="57">
        <f t="shared" si="63"/>
        <v>329</v>
      </c>
      <c r="B329" s="56">
        <f t="shared" si="64"/>
        <v>317</v>
      </c>
      <c r="C329" s="60" t="s">
        <v>4666</v>
      </c>
      <c r="D329" s="60" t="s">
        <v>169</v>
      </c>
      <c r="E329" s="66" t="s">
        <v>183</v>
      </c>
      <c r="F329" s="66" t="s">
        <v>399</v>
      </c>
      <c r="G329" s="65">
        <v>0</v>
      </c>
      <c r="H329" s="65">
        <v>0</v>
      </c>
      <c r="I329" s="66" t="s">
        <v>510</v>
      </c>
      <c r="J329" s="66" t="s">
        <v>1659</v>
      </c>
      <c r="K329" s="67" t="s">
        <v>5197</v>
      </c>
      <c r="L329" s="68"/>
      <c r="M329" s="64" t="s">
        <v>2467</v>
      </c>
      <c r="N329" s="13"/>
      <c r="O329"/>
      <c r="P329" t="str">
        <f t="shared" si="60"/>
        <v>NOT EQUAL</v>
      </c>
      <c r="Q329"/>
      <c r="R329"/>
      <c r="S329" s="43">
        <f t="shared" si="65"/>
        <v>83</v>
      </c>
      <c r="T329" s="96" t="s">
        <v>2643</v>
      </c>
      <c r="U329" s="72" t="s">
        <v>2643</v>
      </c>
      <c r="V329" s="72" t="s">
        <v>2643</v>
      </c>
      <c r="W329" s="44" t="str">
        <f t="shared" si="66"/>
        <v/>
      </c>
      <c r="X329" s="25" t="str">
        <f t="shared" si="67"/>
        <v/>
      </c>
      <c r="Y329" s="1">
        <f t="shared" si="68"/>
        <v>317</v>
      </c>
      <c r="Z329" t="str">
        <f t="shared" si="69"/>
        <v>ITM_KGtoTRZb</v>
      </c>
      <c r="AC329" s="116" t="str">
        <f t="shared" si="62"/>
        <v/>
      </c>
      <c r="AD329" t="b">
        <f t="shared" si="61"/>
        <v>1</v>
      </c>
    </row>
    <row r="330" spans="1:30">
      <c r="A330" s="57">
        <f t="shared" si="63"/>
        <v>330</v>
      </c>
      <c r="B330" s="56">
        <f t="shared" si="64"/>
        <v>318</v>
      </c>
      <c r="C330" s="60" t="s">
        <v>4666</v>
      </c>
      <c r="D330" s="60" t="s">
        <v>27</v>
      </c>
      <c r="E330" s="66" t="s">
        <v>398</v>
      </c>
      <c r="F330" s="66" t="s">
        <v>399</v>
      </c>
      <c r="G330" s="65">
        <v>0</v>
      </c>
      <c r="H330" s="65">
        <v>0</v>
      </c>
      <c r="I330" s="66" t="s">
        <v>3</v>
      </c>
      <c r="J330" s="66" t="s">
        <v>1659</v>
      </c>
      <c r="K330" s="67" t="s">
        <v>5197</v>
      </c>
      <c r="L330" s="68"/>
      <c r="M330" s="64" t="s">
        <v>2266</v>
      </c>
      <c r="N330" s="13"/>
      <c r="O330"/>
      <c r="P330" t="str">
        <f t="shared" si="60"/>
        <v>NOT EQUAL</v>
      </c>
      <c r="Q330"/>
      <c r="R330"/>
      <c r="S330" s="43">
        <f t="shared" si="65"/>
        <v>83</v>
      </c>
      <c r="T330" s="96" t="s">
        <v>2643</v>
      </c>
      <c r="U330" s="72" t="s">
        <v>2643</v>
      </c>
      <c r="V330" s="72" t="s">
        <v>2643</v>
      </c>
      <c r="W330" s="44" t="str">
        <f t="shared" si="66"/>
        <v/>
      </c>
      <c r="X330" s="25" t="str">
        <f t="shared" si="67"/>
        <v/>
      </c>
      <c r="Y330" s="1">
        <f t="shared" si="68"/>
        <v>318</v>
      </c>
      <c r="Z330" t="str">
        <f t="shared" si="69"/>
        <v>ITM_TRZtoKG</v>
      </c>
      <c r="AC330" s="116" t="str">
        <f t="shared" si="62"/>
        <v/>
      </c>
      <c r="AD330" t="b">
        <f t="shared" si="61"/>
        <v>1</v>
      </c>
    </row>
    <row r="331" spans="1:30">
      <c r="A331" s="57">
        <f t="shared" si="63"/>
        <v>331</v>
      </c>
      <c r="B331" s="56">
        <f t="shared" si="64"/>
        <v>319</v>
      </c>
      <c r="C331" s="60" t="s">
        <v>4666</v>
      </c>
      <c r="D331" s="60" t="s">
        <v>27</v>
      </c>
      <c r="E331" s="66" t="s">
        <v>398</v>
      </c>
      <c r="F331" s="66" t="s">
        <v>516</v>
      </c>
      <c r="G331" s="65">
        <v>0</v>
      </c>
      <c r="H331" s="65">
        <v>0</v>
      </c>
      <c r="I331" s="66" t="s">
        <v>510</v>
      </c>
      <c r="J331" s="66" t="s">
        <v>1659</v>
      </c>
      <c r="K331" s="67" t="s">
        <v>5197</v>
      </c>
      <c r="L331" s="68"/>
      <c r="M331" s="64" t="s">
        <v>2484</v>
      </c>
      <c r="N331" s="13"/>
      <c r="O331"/>
      <c r="P331" t="str">
        <f t="shared" si="60"/>
        <v>NOT EQUAL</v>
      </c>
      <c r="Q331"/>
      <c r="R331"/>
      <c r="S331" s="43">
        <f t="shared" si="65"/>
        <v>83</v>
      </c>
      <c r="T331" s="96" t="s">
        <v>2643</v>
      </c>
      <c r="U331" s="72" t="s">
        <v>2643</v>
      </c>
      <c r="V331" s="72" t="s">
        <v>2643</v>
      </c>
      <c r="W331" s="44" t="str">
        <f t="shared" si="66"/>
        <v/>
      </c>
      <c r="X331" s="25" t="str">
        <f t="shared" si="67"/>
        <v/>
      </c>
      <c r="Y331" s="1">
        <f t="shared" si="68"/>
        <v>319</v>
      </c>
      <c r="Z331" t="str">
        <f t="shared" si="69"/>
        <v>ITM_TRZtoKGb</v>
      </c>
      <c r="AC331" s="116" t="str">
        <f t="shared" si="62"/>
        <v/>
      </c>
      <c r="AD331" t="b">
        <f t="shared" si="61"/>
        <v>1</v>
      </c>
    </row>
    <row r="332" spans="1:30">
      <c r="A332" s="57">
        <f t="shared" si="63"/>
        <v>332</v>
      </c>
      <c r="B332" s="56">
        <f t="shared" si="64"/>
        <v>320</v>
      </c>
      <c r="C332" s="60" t="s">
        <v>4667</v>
      </c>
      <c r="D332" s="60" t="s">
        <v>27</v>
      </c>
      <c r="E332" s="66" t="s">
        <v>186</v>
      </c>
      <c r="F332" s="66" t="s">
        <v>186</v>
      </c>
      <c r="G332" s="65">
        <v>0</v>
      </c>
      <c r="H332" s="65">
        <v>0</v>
      </c>
      <c r="I332" s="66" t="s">
        <v>3</v>
      </c>
      <c r="J332" s="66" t="s">
        <v>1659</v>
      </c>
      <c r="K332" s="67" t="s">
        <v>5197</v>
      </c>
      <c r="L332" s="68"/>
      <c r="M332" s="64" t="s">
        <v>1956</v>
      </c>
      <c r="N332" s="13"/>
      <c r="O332"/>
      <c r="P332" t="str">
        <f t="shared" si="60"/>
        <v/>
      </c>
      <c r="Q332"/>
      <c r="R332"/>
      <c r="S332" s="43">
        <f t="shared" si="65"/>
        <v>83</v>
      </c>
      <c r="T332" s="96" t="s">
        <v>2643</v>
      </c>
      <c r="U332" s="72" t="s">
        <v>2643</v>
      </c>
      <c r="V332" s="72" t="s">
        <v>2643</v>
      </c>
      <c r="W332" s="44" t="str">
        <f t="shared" si="66"/>
        <v/>
      </c>
      <c r="X332" s="25" t="str">
        <f t="shared" si="67"/>
        <v/>
      </c>
      <c r="Y332" s="1">
        <f t="shared" si="68"/>
        <v>320</v>
      </c>
      <c r="Z332" t="str">
        <f t="shared" si="69"/>
        <v>ITM_LBFtoN</v>
      </c>
      <c r="AC332" s="116" t="str">
        <f t="shared" si="62"/>
        <v/>
      </c>
      <c r="AD332" t="b">
        <f t="shared" si="61"/>
        <v>1</v>
      </c>
    </row>
    <row r="333" spans="1:30">
      <c r="A333" s="57">
        <f t="shared" si="63"/>
        <v>333</v>
      </c>
      <c r="B333" s="56">
        <f t="shared" si="64"/>
        <v>321</v>
      </c>
      <c r="C333" s="60" t="s">
        <v>4667</v>
      </c>
      <c r="D333" s="60" t="s">
        <v>169</v>
      </c>
      <c r="E333" s="66" t="s">
        <v>270</v>
      </c>
      <c r="F333" s="66" t="s">
        <v>270</v>
      </c>
      <c r="G333" s="65">
        <v>0</v>
      </c>
      <c r="H333" s="65">
        <v>0</v>
      </c>
      <c r="I333" s="66" t="s">
        <v>3</v>
      </c>
      <c r="J333" s="66" t="s">
        <v>1659</v>
      </c>
      <c r="K333" s="67" t="s">
        <v>5197</v>
      </c>
      <c r="L333" s="68"/>
      <c r="M333" s="64" t="s">
        <v>2085</v>
      </c>
      <c r="N333" s="13"/>
      <c r="O333"/>
      <c r="P333" t="str">
        <f t="shared" ref="P333:P396" si="70">IF(E333=F333,"","NOT EQUAL")</f>
        <v/>
      </c>
      <c r="Q333"/>
      <c r="R333"/>
      <c r="S333" s="43">
        <f t="shared" si="65"/>
        <v>83</v>
      </c>
      <c r="T333" s="96" t="s">
        <v>2643</v>
      </c>
      <c r="U333" s="72" t="s">
        <v>2643</v>
      </c>
      <c r="V333" s="72" t="s">
        <v>2643</v>
      </c>
      <c r="W333" s="44" t="str">
        <f t="shared" si="66"/>
        <v/>
      </c>
      <c r="X333" s="25" t="str">
        <f t="shared" si="67"/>
        <v/>
      </c>
      <c r="Y333" s="1">
        <f t="shared" si="68"/>
        <v>321</v>
      </c>
      <c r="Z333" t="str">
        <f t="shared" si="69"/>
        <v>ITM_NtoLBF</v>
      </c>
      <c r="AC333" s="116" t="str">
        <f t="shared" si="62"/>
        <v/>
      </c>
      <c r="AD333" t="b">
        <f t="shared" si="61"/>
        <v>1</v>
      </c>
    </row>
    <row r="334" spans="1:30">
      <c r="A334" s="57">
        <f t="shared" si="63"/>
        <v>334</v>
      </c>
      <c r="B334" s="56">
        <f t="shared" si="64"/>
        <v>322</v>
      </c>
      <c r="C334" s="60" t="s">
        <v>4668</v>
      </c>
      <c r="D334" s="60" t="s">
        <v>27</v>
      </c>
      <c r="E334" s="66" t="s">
        <v>4542</v>
      </c>
      <c r="F334" s="66" t="s">
        <v>4542</v>
      </c>
      <c r="G334" s="65">
        <v>0</v>
      </c>
      <c r="H334" s="65">
        <v>0</v>
      </c>
      <c r="I334" s="66" t="s">
        <v>3</v>
      </c>
      <c r="J334" s="66" t="s">
        <v>1659</v>
      </c>
      <c r="K334" s="67" t="s">
        <v>5197</v>
      </c>
      <c r="L334" s="68"/>
      <c r="M334" s="64" t="s">
        <v>1993</v>
      </c>
      <c r="N334" s="13"/>
      <c r="O334"/>
      <c r="P334" t="str">
        <f t="shared" si="70"/>
        <v/>
      </c>
      <c r="Q334"/>
      <c r="R334"/>
      <c r="S334" s="43">
        <f t="shared" si="65"/>
        <v>83</v>
      </c>
      <c r="T334" s="96" t="s">
        <v>2643</v>
      </c>
      <c r="U334" s="72" t="s">
        <v>2643</v>
      </c>
      <c r="V334" s="72" t="s">
        <v>2643</v>
      </c>
      <c r="W334" s="44" t="str">
        <f t="shared" si="66"/>
        <v/>
      </c>
      <c r="X334" s="25" t="str">
        <f t="shared" si="67"/>
        <v/>
      </c>
      <c r="Y334" s="1">
        <f t="shared" si="68"/>
        <v>322</v>
      </c>
      <c r="Z334" t="str">
        <f t="shared" si="69"/>
        <v>ITM_LYtoM</v>
      </c>
      <c r="AC334" s="116" t="str">
        <f t="shared" si="62"/>
        <v/>
      </c>
      <c r="AD334" t="b">
        <f t="shared" si="61"/>
        <v>1</v>
      </c>
    </row>
    <row r="335" spans="1:30">
      <c r="A335" s="57">
        <f t="shared" si="63"/>
        <v>335</v>
      </c>
      <c r="B335" s="56">
        <f t="shared" si="64"/>
        <v>323</v>
      </c>
      <c r="C335" s="60" t="s">
        <v>4668</v>
      </c>
      <c r="D335" s="60" t="s">
        <v>169</v>
      </c>
      <c r="E335" s="66" t="s">
        <v>4543</v>
      </c>
      <c r="F335" s="66" t="s">
        <v>4543</v>
      </c>
      <c r="G335" s="65">
        <v>0</v>
      </c>
      <c r="H335" s="65">
        <v>0</v>
      </c>
      <c r="I335" s="66" t="s">
        <v>3</v>
      </c>
      <c r="J335" s="66" t="s">
        <v>1659</v>
      </c>
      <c r="K335" s="67" t="s">
        <v>5197</v>
      </c>
      <c r="L335" s="68"/>
      <c r="M335" s="64" t="s">
        <v>2055</v>
      </c>
      <c r="N335" s="13"/>
      <c r="O335"/>
      <c r="P335" t="str">
        <f t="shared" si="70"/>
        <v/>
      </c>
      <c r="Q335"/>
      <c r="R335"/>
      <c r="S335" s="43">
        <f t="shared" si="65"/>
        <v>83</v>
      </c>
      <c r="T335" s="96" t="s">
        <v>2643</v>
      </c>
      <c r="U335" s="72" t="s">
        <v>2643</v>
      </c>
      <c r="V335" s="72" t="s">
        <v>2643</v>
      </c>
      <c r="W335" s="44" t="str">
        <f t="shared" si="66"/>
        <v/>
      </c>
      <c r="X335" s="25" t="str">
        <f t="shared" si="67"/>
        <v/>
      </c>
      <c r="Y335" s="1">
        <f t="shared" si="68"/>
        <v>323</v>
      </c>
      <c r="Z335" t="str">
        <f t="shared" si="69"/>
        <v>ITM_MtoLY</v>
      </c>
      <c r="AC335" s="116" t="str">
        <f t="shared" si="62"/>
        <v/>
      </c>
      <c r="AD335" t="b">
        <f t="shared" si="61"/>
        <v>1</v>
      </c>
    </row>
    <row r="336" spans="1:30">
      <c r="A336" s="57">
        <f t="shared" si="63"/>
        <v>336</v>
      </c>
      <c r="B336" s="56">
        <f t="shared" si="64"/>
        <v>324</v>
      </c>
      <c r="C336" s="60" t="s">
        <v>4669</v>
      </c>
      <c r="D336" s="60" t="s">
        <v>27</v>
      </c>
      <c r="E336" s="76" t="s">
        <v>3012</v>
      </c>
      <c r="F336" s="76" t="s">
        <v>1638</v>
      </c>
      <c r="G336" s="77">
        <v>0</v>
      </c>
      <c r="H336" s="77">
        <v>0</v>
      </c>
      <c r="I336" s="66" t="s">
        <v>3</v>
      </c>
      <c r="J336" s="66" t="s">
        <v>1659</v>
      </c>
      <c r="K336" s="67" t="s">
        <v>5197</v>
      </c>
      <c r="L336" s="68"/>
      <c r="M336" s="64" t="s">
        <v>3015</v>
      </c>
      <c r="N336" s="20"/>
      <c r="O336"/>
      <c r="P336" t="str">
        <f t="shared" si="70"/>
        <v>NOT EQUAL</v>
      </c>
      <c r="Q336"/>
      <c r="R336"/>
      <c r="S336" s="43">
        <f t="shared" si="65"/>
        <v>83</v>
      </c>
      <c r="T336" s="96" t="s">
        <v>2643</v>
      </c>
      <c r="U336" s="72" t="s">
        <v>2643</v>
      </c>
      <c r="V336" s="72" t="s">
        <v>2643</v>
      </c>
      <c r="W336" s="44" t="str">
        <f t="shared" si="66"/>
        <v/>
      </c>
      <c r="X336" s="25" t="str">
        <f t="shared" si="67"/>
        <v/>
      </c>
      <c r="Y336" s="1">
        <f t="shared" si="68"/>
        <v>324</v>
      </c>
      <c r="Z336" t="str">
        <f t="shared" si="69"/>
        <v>ITM_MMHGtoPA</v>
      </c>
      <c r="AC336" s="116" t="str">
        <f t="shared" si="62"/>
        <v/>
      </c>
      <c r="AD336" t="b">
        <f t="shared" si="61"/>
        <v>1</v>
      </c>
    </row>
    <row r="337" spans="1:30">
      <c r="A337" s="57">
        <f t="shared" si="63"/>
        <v>337</v>
      </c>
      <c r="B337" s="56">
        <f t="shared" si="64"/>
        <v>325</v>
      </c>
      <c r="C337" s="60" t="s">
        <v>4669</v>
      </c>
      <c r="D337" s="60" t="s">
        <v>27</v>
      </c>
      <c r="E337" s="76" t="s">
        <v>3012</v>
      </c>
      <c r="F337" s="76" t="s">
        <v>512</v>
      </c>
      <c r="G337" s="77">
        <v>0</v>
      </c>
      <c r="H337" s="77">
        <v>0</v>
      </c>
      <c r="I337" s="66" t="s">
        <v>510</v>
      </c>
      <c r="J337" s="66" t="s">
        <v>1659</v>
      </c>
      <c r="K337" s="67" t="s">
        <v>5197</v>
      </c>
      <c r="L337" s="68"/>
      <c r="M337" s="64" t="s">
        <v>3016</v>
      </c>
      <c r="N337" s="20"/>
      <c r="O337"/>
      <c r="P337" t="str">
        <f t="shared" si="70"/>
        <v>NOT EQUAL</v>
      </c>
      <c r="Q337"/>
      <c r="R337"/>
      <c r="S337" s="43">
        <f t="shared" si="65"/>
        <v>83</v>
      </c>
      <c r="T337" s="96" t="s">
        <v>2643</v>
      </c>
      <c r="U337" s="72" t="s">
        <v>2643</v>
      </c>
      <c r="V337" s="72" t="s">
        <v>2643</v>
      </c>
      <c r="W337" s="44" t="str">
        <f t="shared" si="66"/>
        <v/>
      </c>
      <c r="X337" s="25" t="str">
        <f t="shared" si="67"/>
        <v/>
      </c>
      <c r="Y337" s="1">
        <f t="shared" si="68"/>
        <v>325</v>
      </c>
      <c r="Z337" t="str">
        <f t="shared" si="69"/>
        <v>ITM_MMHGtoPAb</v>
      </c>
      <c r="AC337" s="116" t="str">
        <f t="shared" si="62"/>
        <v/>
      </c>
      <c r="AD337" t="b">
        <f t="shared" si="61"/>
        <v>1</v>
      </c>
    </row>
    <row r="338" spans="1:30">
      <c r="A338" s="57">
        <f t="shared" si="63"/>
        <v>338</v>
      </c>
      <c r="B338" s="56">
        <f t="shared" si="64"/>
        <v>326</v>
      </c>
      <c r="C338" s="60" t="s">
        <v>4669</v>
      </c>
      <c r="D338" s="60" t="s">
        <v>169</v>
      </c>
      <c r="E338" s="66" t="s">
        <v>3013</v>
      </c>
      <c r="F338" s="79" t="s">
        <v>283</v>
      </c>
      <c r="G338" s="65">
        <v>0</v>
      </c>
      <c r="H338" s="65">
        <v>0</v>
      </c>
      <c r="I338" s="66" t="s">
        <v>3</v>
      </c>
      <c r="J338" s="66" t="s">
        <v>1659</v>
      </c>
      <c r="K338" s="67" t="s">
        <v>5197</v>
      </c>
      <c r="L338" s="68"/>
      <c r="M338" s="64" t="s">
        <v>3020</v>
      </c>
      <c r="N338" s="13"/>
      <c r="O338"/>
      <c r="P338" t="str">
        <f t="shared" si="70"/>
        <v>NOT EQUAL</v>
      </c>
      <c r="Q338"/>
      <c r="R338"/>
      <c r="S338" s="43">
        <f t="shared" si="65"/>
        <v>83</v>
      </c>
      <c r="T338" s="96" t="s">
        <v>2643</v>
      </c>
      <c r="U338" s="72" t="s">
        <v>2643</v>
      </c>
      <c r="V338" s="72" t="s">
        <v>2643</v>
      </c>
      <c r="W338" s="44" t="str">
        <f t="shared" si="66"/>
        <v/>
      </c>
      <c r="X338" s="25" t="str">
        <f t="shared" si="67"/>
        <v/>
      </c>
      <c r="Y338" s="1">
        <f t="shared" si="68"/>
        <v>326</v>
      </c>
      <c r="Z338" t="str">
        <f t="shared" si="69"/>
        <v>ITM_PAtoMMHG</v>
      </c>
      <c r="AC338" s="116" t="str">
        <f t="shared" si="62"/>
        <v/>
      </c>
      <c r="AD338" t="b">
        <f t="shared" si="61"/>
        <v>1</v>
      </c>
    </row>
    <row r="339" spans="1:30">
      <c r="A339" s="57">
        <f t="shared" si="63"/>
        <v>339</v>
      </c>
      <c r="B339" s="56">
        <f t="shared" si="64"/>
        <v>327</v>
      </c>
      <c r="C339" s="60" t="s">
        <v>4669</v>
      </c>
      <c r="D339" s="60" t="s">
        <v>169</v>
      </c>
      <c r="E339" s="82" t="s">
        <v>3013</v>
      </c>
      <c r="F339" s="83" t="s">
        <v>1638</v>
      </c>
      <c r="G339" s="77">
        <v>0</v>
      </c>
      <c r="H339" s="77">
        <v>0</v>
      </c>
      <c r="I339" s="66" t="s">
        <v>510</v>
      </c>
      <c r="J339" s="66" t="s">
        <v>1659</v>
      </c>
      <c r="K339" s="67" t="s">
        <v>5197</v>
      </c>
      <c r="L339" s="68"/>
      <c r="M339" s="64" t="s">
        <v>3022</v>
      </c>
      <c r="N339" s="20"/>
      <c r="O339"/>
      <c r="P339" t="str">
        <f t="shared" si="70"/>
        <v>NOT EQUAL</v>
      </c>
      <c r="Q339"/>
      <c r="R339"/>
      <c r="S339" s="43">
        <f t="shared" si="65"/>
        <v>83</v>
      </c>
      <c r="T339" s="96" t="s">
        <v>2643</v>
      </c>
      <c r="U339" s="72" t="s">
        <v>2643</v>
      </c>
      <c r="V339" s="72" t="s">
        <v>2643</v>
      </c>
      <c r="W339" s="44" t="str">
        <f t="shared" si="66"/>
        <v/>
      </c>
      <c r="X339" s="25" t="str">
        <f t="shared" si="67"/>
        <v/>
      </c>
      <c r="Y339" s="1">
        <f t="shared" si="68"/>
        <v>327</v>
      </c>
      <c r="Z339" t="str">
        <f t="shared" si="69"/>
        <v>ITM_PAtoMMHGb</v>
      </c>
      <c r="AC339" s="116" t="str">
        <f t="shared" si="62"/>
        <v/>
      </c>
      <c r="AD339" t="b">
        <f t="shared" si="61"/>
        <v>1</v>
      </c>
    </row>
    <row r="340" spans="1:30">
      <c r="A340" s="57">
        <f t="shared" si="63"/>
        <v>340</v>
      </c>
      <c r="B340" s="56">
        <f t="shared" si="64"/>
        <v>328</v>
      </c>
      <c r="C340" s="60" t="s">
        <v>4670</v>
      </c>
      <c r="D340" s="60" t="s">
        <v>27</v>
      </c>
      <c r="E340" s="80" t="s">
        <v>222</v>
      </c>
      <c r="F340" s="81" t="s">
        <v>222</v>
      </c>
      <c r="G340" s="65">
        <v>0</v>
      </c>
      <c r="H340" s="65">
        <v>0</v>
      </c>
      <c r="I340" s="66" t="s">
        <v>3</v>
      </c>
      <c r="J340" s="66" t="s">
        <v>1659</v>
      </c>
      <c r="K340" s="67" t="s">
        <v>5197</v>
      </c>
      <c r="L340" s="68"/>
      <c r="M340" s="64" t="s">
        <v>2017</v>
      </c>
      <c r="N340" s="13"/>
      <c r="O340"/>
      <c r="P340" t="str">
        <f t="shared" si="70"/>
        <v/>
      </c>
      <c r="Q340"/>
      <c r="R340"/>
      <c r="S340" s="43">
        <f t="shared" si="65"/>
        <v>83</v>
      </c>
      <c r="T340" s="96" t="s">
        <v>2643</v>
      </c>
      <c r="U340" s="72" t="s">
        <v>2643</v>
      </c>
      <c r="V340" s="72" t="s">
        <v>2643</v>
      </c>
      <c r="W340" s="44" t="str">
        <f t="shared" si="66"/>
        <v/>
      </c>
      <c r="X340" s="25" t="str">
        <f t="shared" si="67"/>
        <v/>
      </c>
      <c r="Y340" s="1">
        <f t="shared" si="68"/>
        <v>328</v>
      </c>
      <c r="Z340" t="str">
        <f t="shared" si="69"/>
        <v>ITM_MItoM</v>
      </c>
      <c r="AC340" s="116" t="str">
        <f t="shared" si="62"/>
        <v/>
      </c>
      <c r="AD340" t="b">
        <f t="shared" si="61"/>
        <v>1</v>
      </c>
    </row>
    <row r="341" spans="1:30">
      <c r="A341" s="57">
        <f t="shared" si="63"/>
        <v>341</v>
      </c>
      <c r="B341" s="56">
        <f t="shared" si="64"/>
        <v>329</v>
      </c>
      <c r="C341" s="60" t="s">
        <v>4670</v>
      </c>
      <c r="D341" s="60" t="s">
        <v>169</v>
      </c>
      <c r="E341" s="66" t="s">
        <v>253</v>
      </c>
      <c r="F341" s="66" t="s">
        <v>253</v>
      </c>
      <c r="G341" s="65">
        <v>0</v>
      </c>
      <c r="H341" s="65">
        <v>0</v>
      </c>
      <c r="I341" s="66" t="s">
        <v>3</v>
      </c>
      <c r="J341" s="66" t="s">
        <v>1659</v>
      </c>
      <c r="K341" s="67" t="s">
        <v>5197</v>
      </c>
      <c r="L341" s="68"/>
      <c r="M341" s="64" t="s">
        <v>2056</v>
      </c>
      <c r="N341" s="13"/>
      <c r="O341"/>
      <c r="P341" t="str">
        <f t="shared" si="70"/>
        <v/>
      </c>
      <c r="Q341"/>
      <c r="R341"/>
      <c r="S341" s="43">
        <f t="shared" si="65"/>
        <v>83</v>
      </c>
      <c r="T341" s="96" t="s">
        <v>2643</v>
      </c>
      <c r="U341" s="72" t="s">
        <v>2643</v>
      </c>
      <c r="V341" s="72" t="s">
        <v>2643</v>
      </c>
      <c r="W341" s="44" t="str">
        <f t="shared" si="66"/>
        <v/>
      </c>
      <c r="X341" s="25" t="str">
        <f t="shared" si="67"/>
        <v/>
      </c>
      <c r="Y341" s="1">
        <f t="shared" si="68"/>
        <v>329</v>
      </c>
      <c r="Z341" t="str">
        <f t="shared" si="69"/>
        <v>ITM_MtoMI</v>
      </c>
      <c r="AC341" s="116" t="str">
        <f t="shared" si="62"/>
        <v/>
      </c>
      <c r="AD341" t="b">
        <f t="shared" si="61"/>
        <v>1</v>
      </c>
    </row>
    <row r="342" spans="1:30">
      <c r="A342" s="57">
        <f t="shared" si="63"/>
        <v>342</v>
      </c>
      <c r="B342" s="56">
        <f t="shared" si="64"/>
        <v>330</v>
      </c>
      <c r="C342" s="60" t="s">
        <v>4671</v>
      </c>
      <c r="D342" s="60" t="s">
        <v>169</v>
      </c>
      <c r="E342" s="66" t="s">
        <v>254</v>
      </c>
      <c r="F342" s="66" t="s">
        <v>254</v>
      </c>
      <c r="G342" s="65">
        <v>0</v>
      </c>
      <c r="H342" s="65">
        <v>0</v>
      </c>
      <c r="I342" s="66" t="s">
        <v>3</v>
      </c>
      <c r="J342" s="66" t="s">
        <v>1659</v>
      </c>
      <c r="K342" s="67" t="s">
        <v>5197</v>
      </c>
      <c r="L342" s="68"/>
      <c r="M342" s="64" t="s">
        <v>2057</v>
      </c>
      <c r="N342" s="13"/>
      <c r="O342"/>
      <c r="P342" t="str">
        <f t="shared" si="70"/>
        <v/>
      </c>
      <c r="Q342"/>
      <c r="R342"/>
      <c r="S342" s="43">
        <f t="shared" si="65"/>
        <v>83</v>
      </c>
      <c r="T342" s="96" t="s">
        <v>2643</v>
      </c>
      <c r="U342" s="72" t="s">
        <v>2643</v>
      </c>
      <c r="V342" s="72" t="s">
        <v>2643</v>
      </c>
      <c r="W342" s="44" t="str">
        <f t="shared" si="66"/>
        <v/>
      </c>
      <c r="X342" s="25" t="str">
        <f t="shared" si="67"/>
        <v/>
      </c>
      <c r="Y342" s="1">
        <f t="shared" si="68"/>
        <v>330</v>
      </c>
      <c r="Z342" t="str">
        <f t="shared" si="69"/>
        <v>ITM_MtoNMI</v>
      </c>
      <c r="AC342" s="116" t="str">
        <f t="shared" si="62"/>
        <v/>
      </c>
      <c r="AD342" t="b">
        <f t="shared" si="61"/>
        <v>1</v>
      </c>
    </row>
    <row r="343" spans="1:30">
      <c r="A343" s="57">
        <f t="shared" si="63"/>
        <v>343</v>
      </c>
      <c r="B343" s="56">
        <f t="shared" si="64"/>
        <v>331</v>
      </c>
      <c r="C343" s="60" t="s">
        <v>4671</v>
      </c>
      <c r="D343" s="60" t="s">
        <v>27</v>
      </c>
      <c r="E343" s="66" t="s">
        <v>267</v>
      </c>
      <c r="F343" s="66" t="s">
        <v>267</v>
      </c>
      <c r="G343" s="65">
        <v>0</v>
      </c>
      <c r="H343" s="65">
        <v>0</v>
      </c>
      <c r="I343" s="66" t="s">
        <v>3</v>
      </c>
      <c r="J343" s="66" t="s">
        <v>1659</v>
      </c>
      <c r="K343" s="67" t="s">
        <v>5197</v>
      </c>
      <c r="L343" s="68"/>
      <c r="M343" s="64" t="s">
        <v>2074</v>
      </c>
      <c r="N343" s="13"/>
      <c r="O343"/>
      <c r="P343" t="str">
        <f t="shared" si="70"/>
        <v/>
      </c>
      <c r="Q343"/>
      <c r="R343"/>
      <c r="S343" s="43">
        <f t="shared" si="65"/>
        <v>83</v>
      </c>
      <c r="T343" s="96" t="s">
        <v>2643</v>
      </c>
      <c r="U343" s="72" t="s">
        <v>2643</v>
      </c>
      <c r="V343" s="72" t="s">
        <v>2643</v>
      </c>
      <c r="W343" s="44" t="str">
        <f t="shared" si="66"/>
        <v/>
      </c>
      <c r="X343" s="25" t="str">
        <f t="shared" si="67"/>
        <v/>
      </c>
      <c r="Y343" s="1">
        <f t="shared" si="68"/>
        <v>331</v>
      </c>
      <c r="Z343" t="str">
        <f t="shared" si="69"/>
        <v>ITM_NMItoM</v>
      </c>
      <c r="AC343" s="116" t="str">
        <f t="shared" si="62"/>
        <v/>
      </c>
      <c r="AD343" t="b">
        <f t="shared" si="61"/>
        <v>1</v>
      </c>
    </row>
    <row r="344" spans="1:30">
      <c r="A344" s="57">
        <f t="shared" si="63"/>
        <v>344</v>
      </c>
      <c r="B344" s="56">
        <f t="shared" si="64"/>
        <v>332</v>
      </c>
      <c r="C344" s="60" t="s">
        <v>4672</v>
      </c>
      <c r="D344" s="60" t="s">
        <v>169</v>
      </c>
      <c r="E344" s="66" t="s">
        <v>255</v>
      </c>
      <c r="F344" s="66" t="s">
        <v>255</v>
      </c>
      <c r="G344" s="65">
        <v>0</v>
      </c>
      <c r="H344" s="65">
        <v>0</v>
      </c>
      <c r="I344" s="66" t="s">
        <v>3</v>
      </c>
      <c r="J344" s="66" t="s">
        <v>1659</v>
      </c>
      <c r="K344" s="67" t="s">
        <v>5197</v>
      </c>
      <c r="L344" s="68"/>
      <c r="M344" s="64" t="s">
        <v>2058</v>
      </c>
      <c r="N344" s="13"/>
      <c r="O344"/>
      <c r="P344" t="str">
        <f t="shared" si="70"/>
        <v/>
      </c>
      <c r="Q344"/>
      <c r="R344"/>
      <c r="S344" s="43">
        <f t="shared" si="65"/>
        <v>83</v>
      </c>
      <c r="T344" s="96" t="s">
        <v>2643</v>
      </c>
      <c r="U344" s="72" t="s">
        <v>2643</v>
      </c>
      <c r="V344" s="72" t="s">
        <v>2643</v>
      </c>
      <c r="W344" s="44" t="str">
        <f t="shared" si="66"/>
        <v/>
      </c>
      <c r="X344" s="25" t="str">
        <f t="shared" si="67"/>
        <v/>
      </c>
      <c r="Y344" s="1">
        <f t="shared" si="68"/>
        <v>332</v>
      </c>
      <c r="Z344" t="str">
        <f t="shared" si="69"/>
        <v>ITM_MtoPC</v>
      </c>
      <c r="AC344" s="116" t="str">
        <f t="shared" si="62"/>
        <v/>
      </c>
      <c r="AD344" t="b">
        <f t="shared" si="61"/>
        <v>1</v>
      </c>
    </row>
    <row r="345" spans="1:30">
      <c r="A345" s="57">
        <f t="shared" si="63"/>
        <v>345</v>
      </c>
      <c r="B345" s="56">
        <f t="shared" si="64"/>
        <v>333</v>
      </c>
      <c r="C345" s="60" t="s">
        <v>4672</v>
      </c>
      <c r="D345" s="60" t="s">
        <v>27</v>
      </c>
      <c r="E345" s="66" t="s">
        <v>284</v>
      </c>
      <c r="F345" s="66" t="s">
        <v>284</v>
      </c>
      <c r="G345" s="65">
        <v>0</v>
      </c>
      <c r="H345" s="65">
        <v>0</v>
      </c>
      <c r="I345" s="66" t="s">
        <v>3</v>
      </c>
      <c r="J345" s="66" t="s">
        <v>1659</v>
      </c>
      <c r="K345" s="67" t="s">
        <v>5197</v>
      </c>
      <c r="L345" s="68"/>
      <c r="M345" s="64" t="s">
        <v>2100</v>
      </c>
      <c r="N345" s="13"/>
      <c r="O345"/>
      <c r="P345" t="str">
        <f t="shared" si="70"/>
        <v/>
      </c>
      <c r="Q345"/>
      <c r="R345"/>
      <c r="S345" s="43">
        <f t="shared" si="65"/>
        <v>83</v>
      </c>
      <c r="T345" s="96" t="s">
        <v>2643</v>
      </c>
      <c r="U345" s="72" t="s">
        <v>2643</v>
      </c>
      <c r="V345" s="72" t="s">
        <v>2643</v>
      </c>
      <c r="W345" s="44" t="str">
        <f t="shared" si="66"/>
        <v/>
      </c>
      <c r="X345" s="25" t="str">
        <f t="shared" si="67"/>
        <v/>
      </c>
      <c r="Y345" s="1">
        <f t="shared" si="68"/>
        <v>333</v>
      </c>
      <c r="Z345" t="str">
        <f t="shared" si="69"/>
        <v>ITM_PCtoM</v>
      </c>
      <c r="AC345" s="116" t="str">
        <f t="shared" si="62"/>
        <v/>
      </c>
      <c r="AD345" t="b">
        <f t="shared" si="61"/>
        <v>1</v>
      </c>
    </row>
    <row r="346" spans="1:30">
      <c r="A346" s="57">
        <f t="shared" si="63"/>
        <v>346</v>
      </c>
      <c r="B346" s="56">
        <f t="shared" si="64"/>
        <v>334</v>
      </c>
      <c r="C346" s="60" t="s">
        <v>4673</v>
      </c>
      <c r="D346" s="60" t="s">
        <v>169</v>
      </c>
      <c r="E346" s="66" t="s">
        <v>256</v>
      </c>
      <c r="F346" s="66" t="s">
        <v>1446</v>
      </c>
      <c r="G346" s="70">
        <v>0</v>
      </c>
      <c r="H346" s="70">
        <v>0</v>
      </c>
      <c r="I346" s="66" t="s">
        <v>510</v>
      </c>
      <c r="J346" s="66" t="s">
        <v>1659</v>
      </c>
      <c r="K346" s="67" t="s">
        <v>5197</v>
      </c>
      <c r="L346" s="68"/>
      <c r="M346" s="64" t="s">
        <v>2518</v>
      </c>
      <c r="N346" s="13"/>
      <c r="O346"/>
      <c r="P346" t="str">
        <f t="shared" si="70"/>
        <v>NOT EQUAL</v>
      </c>
      <c r="Q346"/>
      <c r="R346"/>
      <c r="S346" s="43">
        <f t="shared" si="65"/>
        <v>83</v>
      </c>
      <c r="T346" s="96" t="s">
        <v>2643</v>
      </c>
      <c r="U346" s="72" t="s">
        <v>2643</v>
      </c>
      <c r="V346" s="72" t="s">
        <v>2643</v>
      </c>
      <c r="W346" s="44" t="str">
        <f t="shared" si="66"/>
        <v/>
      </c>
      <c r="X346" s="25" t="str">
        <f t="shared" si="67"/>
        <v/>
      </c>
      <c r="Y346" s="1">
        <f t="shared" si="68"/>
        <v>334</v>
      </c>
      <c r="Z346" t="str">
        <f t="shared" si="69"/>
        <v>ITM_MtoPOINTb</v>
      </c>
      <c r="AC346" s="116" t="str">
        <f t="shared" si="62"/>
        <v/>
      </c>
      <c r="AD346" t="b">
        <f t="shared" si="61"/>
        <v>1</v>
      </c>
    </row>
    <row r="347" spans="1:30">
      <c r="A347" s="57">
        <f t="shared" si="63"/>
        <v>347</v>
      </c>
      <c r="B347" s="56">
        <f t="shared" si="64"/>
        <v>335</v>
      </c>
      <c r="C347" s="60" t="s">
        <v>4673</v>
      </c>
      <c r="D347" s="60" t="s">
        <v>169</v>
      </c>
      <c r="E347" s="66" t="s">
        <v>256</v>
      </c>
      <c r="F347" s="66" t="s">
        <v>1447</v>
      </c>
      <c r="G347" s="72">
        <v>0</v>
      </c>
      <c r="H347" s="72">
        <v>0</v>
      </c>
      <c r="I347" s="66" t="s">
        <v>3</v>
      </c>
      <c r="J347" s="66" t="s">
        <v>1659</v>
      </c>
      <c r="K347" s="67" t="s">
        <v>5197</v>
      </c>
      <c r="L347" s="68"/>
      <c r="M347" s="64" t="s">
        <v>2059</v>
      </c>
      <c r="N347" s="13"/>
      <c r="O347"/>
      <c r="P347" t="str">
        <f t="shared" si="70"/>
        <v>NOT EQUAL</v>
      </c>
      <c r="Q347"/>
      <c r="R347"/>
      <c r="S347" s="43">
        <f t="shared" si="65"/>
        <v>83</v>
      </c>
      <c r="T347" s="96" t="s">
        <v>2643</v>
      </c>
      <c r="U347" s="72" t="s">
        <v>2643</v>
      </c>
      <c r="V347" s="72" t="s">
        <v>2643</v>
      </c>
      <c r="W347" s="44" t="str">
        <f t="shared" si="66"/>
        <v/>
      </c>
      <c r="X347" s="25" t="str">
        <f t="shared" si="67"/>
        <v/>
      </c>
      <c r="Y347" s="1">
        <f t="shared" si="68"/>
        <v>335</v>
      </c>
      <c r="Z347" t="str">
        <f t="shared" si="69"/>
        <v>ITM_MtoPOINT</v>
      </c>
      <c r="AC347" s="116" t="str">
        <f t="shared" si="62"/>
        <v/>
      </c>
      <c r="AD347" t="b">
        <f t="shared" si="61"/>
        <v>1</v>
      </c>
    </row>
    <row r="348" spans="1:30">
      <c r="A348" s="57">
        <f t="shared" si="63"/>
        <v>348</v>
      </c>
      <c r="B348" s="56">
        <f t="shared" si="64"/>
        <v>336</v>
      </c>
      <c r="C348" s="60" t="s">
        <v>4673</v>
      </c>
      <c r="D348" s="60" t="s">
        <v>169</v>
      </c>
      <c r="E348" s="66" t="s">
        <v>256</v>
      </c>
      <c r="F348" s="66" t="s">
        <v>951</v>
      </c>
      <c r="G348" s="75">
        <v>0</v>
      </c>
      <c r="H348" s="75">
        <v>0</v>
      </c>
      <c r="I348" s="66" t="s">
        <v>510</v>
      </c>
      <c r="J348" s="66" t="s">
        <v>1659</v>
      </c>
      <c r="K348" s="67" t="s">
        <v>5197</v>
      </c>
      <c r="L348" s="68"/>
      <c r="M348" s="64" t="s">
        <v>2535</v>
      </c>
      <c r="N348" s="13"/>
      <c r="O348"/>
      <c r="P348" t="str">
        <f t="shared" si="70"/>
        <v>NOT EQUAL</v>
      </c>
      <c r="Q348"/>
      <c r="R348"/>
      <c r="S348" s="43">
        <f t="shared" si="65"/>
        <v>83</v>
      </c>
      <c r="T348" s="96" t="s">
        <v>2643</v>
      </c>
      <c r="U348" s="72" t="s">
        <v>2643</v>
      </c>
      <c r="V348" s="72" t="s">
        <v>2643</v>
      </c>
      <c r="W348" s="44" t="str">
        <f t="shared" si="66"/>
        <v/>
      </c>
      <c r="X348" s="25" t="str">
        <f t="shared" si="67"/>
        <v/>
      </c>
      <c r="Y348" s="1">
        <f t="shared" si="68"/>
        <v>336</v>
      </c>
      <c r="Z348" t="str">
        <f t="shared" si="69"/>
        <v>ITM_MtoPOINTc</v>
      </c>
      <c r="AC348" s="116" t="str">
        <f t="shared" si="62"/>
        <v/>
      </c>
      <c r="AD348" t="b">
        <f t="shared" si="61"/>
        <v>1</v>
      </c>
    </row>
    <row r="349" spans="1:30">
      <c r="A349" s="57">
        <f t="shared" si="63"/>
        <v>349</v>
      </c>
      <c r="B349" s="56">
        <f t="shared" si="64"/>
        <v>337</v>
      </c>
      <c r="C349" s="60" t="s">
        <v>4673</v>
      </c>
      <c r="D349" s="60" t="s">
        <v>27</v>
      </c>
      <c r="E349" s="66" t="s">
        <v>299</v>
      </c>
      <c r="F349" s="66" t="s">
        <v>1447</v>
      </c>
      <c r="G349" s="65">
        <v>0</v>
      </c>
      <c r="H349" s="65">
        <v>0</v>
      </c>
      <c r="I349" s="66" t="s">
        <v>3</v>
      </c>
      <c r="J349" s="66" t="s">
        <v>1659</v>
      </c>
      <c r="K349" s="67" t="s">
        <v>5197</v>
      </c>
      <c r="L349" s="68"/>
      <c r="M349" s="64" t="s">
        <v>2125</v>
      </c>
      <c r="N349" s="13"/>
      <c r="O349"/>
      <c r="P349" t="str">
        <f t="shared" si="70"/>
        <v>NOT EQUAL</v>
      </c>
      <c r="Q349"/>
      <c r="R349"/>
      <c r="S349" s="43">
        <f t="shared" si="65"/>
        <v>83</v>
      </c>
      <c r="T349" s="96" t="s">
        <v>2643</v>
      </c>
      <c r="U349" s="72" t="s">
        <v>2643</v>
      </c>
      <c r="V349" s="72" t="s">
        <v>2643</v>
      </c>
      <c r="W349" s="44" t="str">
        <f t="shared" si="66"/>
        <v/>
      </c>
      <c r="X349" s="25" t="str">
        <f t="shared" si="67"/>
        <v/>
      </c>
      <c r="Y349" s="1">
        <f t="shared" si="68"/>
        <v>337</v>
      </c>
      <c r="Z349" t="str">
        <f t="shared" si="69"/>
        <v>ITM_POINTtoM</v>
      </c>
      <c r="AC349" s="116" t="str">
        <f t="shared" si="62"/>
        <v/>
      </c>
      <c r="AD349" t="b">
        <f t="shared" si="61"/>
        <v>1</v>
      </c>
    </row>
    <row r="350" spans="1:30">
      <c r="A350" s="57">
        <f t="shared" si="63"/>
        <v>350</v>
      </c>
      <c r="B350" s="56">
        <f t="shared" si="64"/>
        <v>338</v>
      </c>
      <c r="C350" s="60" t="s">
        <v>4673</v>
      </c>
      <c r="D350" s="60" t="s">
        <v>27</v>
      </c>
      <c r="E350" s="66" t="s">
        <v>299</v>
      </c>
      <c r="F350" s="66" t="s">
        <v>1627</v>
      </c>
      <c r="G350" s="70">
        <v>0</v>
      </c>
      <c r="H350" s="70">
        <v>0</v>
      </c>
      <c r="I350" s="66" t="s">
        <v>510</v>
      </c>
      <c r="J350" s="66" t="s">
        <v>1659</v>
      </c>
      <c r="K350" s="67" t="s">
        <v>5197</v>
      </c>
      <c r="L350" s="68"/>
      <c r="M350" s="64" t="s">
        <v>2519</v>
      </c>
      <c r="N350" s="13"/>
      <c r="O350"/>
      <c r="P350" t="str">
        <f t="shared" si="70"/>
        <v>NOT EQUAL</v>
      </c>
      <c r="Q350"/>
      <c r="R350"/>
      <c r="S350" s="43">
        <f t="shared" si="65"/>
        <v>83</v>
      </c>
      <c r="T350" s="96" t="s">
        <v>2643</v>
      </c>
      <c r="U350" s="72" t="s">
        <v>2643</v>
      </c>
      <c r="V350" s="72" t="s">
        <v>2643</v>
      </c>
      <c r="W350" s="44" t="str">
        <f t="shared" si="66"/>
        <v/>
      </c>
      <c r="X350" s="25" t="str">
        <f t="shared" si="67"/>
        <v/>
      </c>
      <c r="Y350" s="1">
        <f t="shared" si="68"/>
        <v>338</v>
      </c>
      <c r="Z350" t="str">
        <f t="shared" si="69"/>
        <v>ITM_POINTtoMb</v>
      </c>
      <c r="AC350" s="116" t="str">
        <f t="shared" si="62"/>
        <v/>
      </c>
      <c r="AD350" t="b">
        <f t="shared" si="61"/>
        <v>1</v>
      </c>
    </row>
    <row r="351" spans="1:30">
      <c r="A351" s="57">
        <f t="shared" si="63"/>
        <v>351</v>
      </c>
      <c r="B351" s="56">
        <f t="shared" si="64"/>
        <v>339</v>
      </c>
      <c r="C351" s="60" t="s">
        <v>4673</v>
      </c>
      <c r="D351" s="60" t="s">
        <v>27</v>
      </c>
      <c r="E351" s="66" t="s">
        <v>299</v>
      </c>
      <c r="F351" s="66" t="s">
        <v>951</v>
      </c>
      <c r="G351" s="70">
        <v>0</v>
      </c>
      <c r="H351" s="70">
        <v>0</v>
      </c>
      <c r="I351" s="66" t="s">
        <v>510</v>
      </c>
      <c r="J351" s="66" t="s">
        <v>1659</v>
      </c>
      <c r="K351" s="67" t="s">
        <v>5197</v>
      </c>
      <c r="L351" s="68"/>
      <c r="M351" s="64" t="s">
        <v>2534</v>
      </c>
      <c r="N351" s="13"/>
      <c r="O351"/>
      <c r="P351" t="str">
        <f t="shared" si="70"/>
        <v>NOT EQUAL</v>
      </c>
      <c r="Q351"/>
      <c r="R351"/>
      <c r="S351" s="43">
        <f t="shared" si="65"/>
        <v>83</v>
      </c>
      <c r="T351" s="96" t="s">
        <v>2643</v>
      </c>
      <c r="U351" s="72" t="s">
        <v>2643</v>
      </c>
      <c r="V351" s="72" t="s">
        <v>2643</v>
      </c>
      <c r="W351" s="44" t="str">
        <f t="shared" si="66"/>
        <v/>
      </c>
      <c r="X351" s="25" t="str">
        <f t="shared" si="67"/>
        <v/>
      </c>
      <c r="Y351" s="1">
        <f t="shared" si="68"/>
        <v>339</v>
      </c>
      <c r="Z351" t="str">
        <f t="shared" si="69"/>
        <v>ITM_POINTtoMc</v>
      </c>
      <c r="AC351" s="116" t="str">
        <f t="shared" si="62"/>
        <v/>
      </c>
      <c r="AD351" t="b">
        <f t="shared" si="61"/>
        <v>1</v>
      </c>
    </row>
    <row r="352" spans="1:30">
      <c r="A352" s="57">
        <f t="shared" si="63"/>
        <v>352</v>
      </c>
      <c r="B352" s="56">
        <f t="shared" si="64"/>
        <v>340</v>
      </c>
      <c r="C352" s="60" t="s">
        <v>4674</v>
      </c>
      <c r="D352" s="60" t="s">
        <v>169</v>
      </c>
      <c r="E352" s="66" t="s">
        <v>257</v>
      </c>
      <c r="F352" s="66" t="s">
        <v>257</v>
      </c>
      <c r="G352" s="65">
        <v>0</v>
      </c>
      <c r="H352" s="65">
        <v>0</v>
      </c>
      <c r="I352" s="66" t="s">
        <v>3</v>
      </c>
      <c r="J352" s="66" t="s">
        <v>1659</v>
      </c>
      <c r="K352" s="67" t="s">
        <v>5197</v>
      </c>
      <c r="L352" s="68"/>
      <c r="M352" s="64" t="s">
        <v>2060</v>
      </c>
      <c r="N352" s="13"/>
      <c r="O352"/>
      <c r="P352" t="str">
        <f t="shared" si="70"/>
        <v/>
      </c>
      <c r="Q352"/>
      <c r="R352"/>
      <c r="S352" s="43">
        <f t="shared" si="65"/>
        <v>83</v>
      </c>
      <c r="T352" s="96" t="s">
        <v>2643</v>
      </c>
      <c r="U352" s="72" t="s">
        <v>2643</v>
      </c>
      <c r="V352" s="72" t="s">
        <v>2643</v>
      </c>
      <c r="W352" s="44" t="str">
        <f t="shared" si="66"/>
        <v/>
      </c>
      <c r="X352" s="25" t="str">
        <f t="shared" si="67"/>
        <v/>
      </c>
      <c r="Y352" s="1">
        <f t="shared" si="68"/>
        <v>340</v>
      </c>
      <c r="Z352" t="str">
        <f t="shared" si="69"/>
        <v>ITM_MtoYD</v>
      </c>
      <c r="AC352" s="116" t="str">
        <f t="shared" si="62"/>
        <v/>
      </c>
      <c r="AD352" t="b">
        <f t="shared" ref="AD352:AD415" si="71">X352=AC352</f>
        <v>1</v>
      </c>
    </row>
    <row r="353" spans="1:30">
      <c r="A353" s="57">
        <f t="shared" si="63"/>
        <v>353</v>
      </c>
      <c r="B353" s="56">
        <f t="shared" si="64"/>
        <v>341</v>
      </c>
      <c r="C353" s="60" t="s">
        <v>4674</v>
      </c>
      <c r="D353" s="60" t="s">
        <v>27</v>
      </c>
      <c r="E353" s="66" t="s">
        <v>428</v>
      </c>
      <c r="F353" s="66" t="s">
        <v>428</v>
      </c>
      <c r="G353" s="65">
        <v>0</v>
      </c>
      <c r="H353" s="65">
        <v>0</v>
      </c>
      <c r="I353" s="66" t="s">
        <v>3</v>
      </c>
      <c r="J353" s="66" t="s">
        <v>1659</v>
      </c>
      <c r="K353" s="67" t="s">
        <v>5197</v>
      </c>
      <c r="L353" s="68"/>
      <c r="M353" s="64" t="s">
        <v>2322</v>
      </c>
      <c r="N353" s="13"/>
      <c r="O353"/>
      <c r="P353" t="str">
        <f t="shared" si="70"/>
        <v/>
      </c>
      <c r="Q353"/>
      <c r="R353"/>
      <c r="S353" s="43">
        <f t="shared" si="65"/>
        <v>83</v>
      </c>
      <c r="T353" s="96" t="s">
        <v>2643</v>
      </c>
      <c r="U353" s="72" t="s">
        <v>2643</v>
      </c>
      <c r="V353" s="72" t="s">
        <v>2643</v>
      </c>
      <c r="W353" s="44" t="str">
        <f t="shared" si="66"/>
        <v/>
      </c>
      <c r="X353" s="25" t="str">
        <f t="shared" si="67"/>
        <v/>
      </c>
      <c r="Y353" s="1">
        <f t="shared" si="68"/>
        <v>341</v>
      </c>
      <c r="Z353" t="str">
        <f t="shared" si="69"/>
        <v>ITM_YDtoM</v>
      </c>
      <c r="AC353" s="116" t="str">
        <f t="shared" si="62"/>
        <v/>
      </c>
      <c r="AD353" t="b">
        <f t="shared" si="71"/>
        <v>1</v>
      </c>
    </row>
    <row r="354" spans="1:30">
      <c r="A354" s="57">
        <f t="shared" si="63"/>
        <v>354</v>
      </c>
      <c r="B354" s="56">
        <f t="shared" si="64"/>
        <v>342</v>
      </c>
      <c r="C354" s="60" t="s">
        <v>4675</v>
      </c>
      <c r="D354" s="60" t="s">
        <v>27</v>
      </c>
      <c r="E354" s="66" t="s">
        <v>297</v>
      </c>
      <c r="F354" s="66" t="s">
        <v>297</v>
      </c>
      <c r="G354" s="65">
        <v>0</v>
      </c>
      <c r="H354" s="65">
        <v>0</v>
      </c>
      <c r="I354" s="66" t="s">
        <v>3</v>
      </c>
      <c r="J354" s="66" t="s">
        <v>1659</v>
      </c>
      <c r="K354" s="67" t="s">
        <v>5197</v>
      </c>
      <c r="L354" s="68"/>
      <c r="M354" s="64" t="s">
        <v>2123</v>
      </c>
      <c r="N354" s="13"/>
      <c r="O354"/>
      <c r="P354" t="str">
        <f t="shared" si="70"/>
        <v/>
      </c>
      <c r="Q354"/>
      <c r="R354"/>
      <c r="S354" s="43">
        <f t="shared" si="65"/>
        <v>83</v>
      </c>
      <c r="T354" s="96" t="s">
        <v>2643</v>
      </c>
      <c r="U354" s="72" t="s">
        <v>2643</v>
      </c>
      <c r="V354" s="72" t="s">
        <v>2643</v>
      </c>
      <c r="W354" s="44" t="str">
        <f t="shared" si="66"/>
        <v/>
      </c>
      <c r="X354" s="25" t="str">
        <f t="shared" si="67"/>
        <v/>
      </c>
      <c r="Y354" s="1">
        <f t="shared" si="68"/>
        <v>342</v>
      </c>
      <c r="Z354" t="str">
        <f t="shared" si="69"/>
        <v>ITM_PSItoPA</v>
      </c>
      <c r="AC354" s="116" t="str">
        <f t="shared" si="62"/>
        <v/>
      </c>
      <c r="AD354" t="b">
        <f t="shared" si="71"/>
        <v>1</v>
      </c>
    </row>
    <row r="355" spans="1:30">
      <c r="A355" s="57">
        <f t="shared" si="63"/>
        <v>355</v>
      </c>
      <c r="B355" s="56">
        <f t="shared" si="64"/>
        <v>343</v>
      </c>
      <c r="C355" s="60" t="s">
        <v>4675</v>
      </c>
      <c r="D355" s="60" t="s">
        <v>169</v>
      </c>
      <c r="E355" s="66" t="s">
        <v>281</v>
      </c>
      <c r="F355" s="66" t="s">
        <v>281</v>
      </c>
      <c r="G355" s="65">
        <v>0</v>
      </c>
      <c r="H355" s="65">
        <v>0</v>
      </c>
      <c r="I355" s="66" t="s">
        <v>3</v>
      </c>
      <c r="J355" s="66" t="s">
        <v>1659</v>
      </c>
      <c r="K355" s="67" t="s">
        <v>5197</v>
      </c>
      <c r="L355" s="68"/>
      <c r="M355" s="64" t="s">
        <v>2097</v>
      </c>
      <c r="N355" s="13"/>
      <c r="O355"/>
      <c r="P355" t="str">
        <f t="shared" si="70"/>
        <v/>
      </c>
      <c r="Q355"/>
      <c r="R355"/>
      <c r="S355" s="43">
        <f t="shared" si="65"/>
        <v>83</v>
      </c>
      <c r="T355" s="96" t="s">
        <v>2643</v>
      </c>
      <c r="U355" s="72" t="s">
        <v>2643</v>
      </c>
      <c r="V355" s="72" t="s">
        <v>2643</v>
      </c>
      <c r="W355" s="44" t="str">
        <f t="shared" si="66"/>
        <v/>
      </c>
      <c r="X355" s="25" t="str">
        <f t="shared" si="67"/>
        <v/>
      </c>
      <c r="Y355" s="1">
        <f t="shared" si="68"/>
        <v>343</v>
      </c>
      <c r="Z355" t="str">
        <f t="shared" si="69"/>
        <v>ITM_PAtoPSI</v>
      </c>
      <c r="AC355" s="116" t="str">
        <f t="shared" si="62"/>
        <v/>
      </c>
      <c r="AD355" t="b">
        <f t="shared" si="71"/>
        <v>1</v>
      </c>
    </row>
    <row r="356" spans="1:30">
      <c r="A356" s="57">
        <f t="shared" si="63"/>
        <v>356</v>
      </c>
      <c r="B356" s="56">
        <f t="shared" si="64"/>
        <v>344</v>
      </c>
      <c r="C356" s="60" t="s">
        <v>4676</v>
      </c>
      <c r="D356" s="60" t="s">
        <v>169</v>
      </c>
      <c r="E356" s="66" t="s">
        <v>282</v>
      </c>
      <c r="F356" s="66" t="s">
        <v>283</v>
      </c>
      <c r="G356" s="65">
        <v>0</v>
      </c>
      <c r="H356" s="65">
        <v>0</v>
      </c>
      <c r="I356" s="66" t="s">
        <v>3</v>
      </c>
      <c r="J356" s="66" t="s">
        <v>1659</v>
      </c>
      <c r="K356" s="67" t="s">
        <v>5197</v>
      </c>
      <c r="L356" s="68"/>
      <c r="M356" s="64" t="s">
        <v>2098</v>
      </c>
      <c r="N356" s="13"/>
      <c r="O356"/>
      <c r="P356" t="str">
        <f t="shared" si="70"/>
        <v>NOT EQUAL</v>
      </c>
      <c r="Q356"/>
      <c r="R356"/>
      <c r="S356" s="43">
        <f t="shared" si="65"/>
        <v>83</v>
      </c>
      <c r="T356" s="96" t="s">
        <v>2643</v>
      </c>
      <c r="U356" s="72" t="s">
        <v>2643</v>
      </c>
      <c r="V356" s="72" t="s">
        <v>2643</v>
      </c>
      <c r="W356" s="44" t="str">
        <f t="shared" si="66"/>
        <v/>
      </c>
      <c r="X356" s="25" t="str">
        <f t="shared" si="67"/>
        <v/>
      </c>
      <c r="Y356" s="1">
        <f t="shared" si="68"/>
        <v>344</v>
      </c>
      <c r="Z356" t="str">
        <f t="shared" si="69"/>
        <v>ITM_PAtoTOR</v>
      </c>
      <c r="AC356" s="116" t="str">
        <f t="shared" si="62"/>
        <v/>
      </c>
      <c r="AD356" t="b">
        <f t="shared" si="71"/>
        <v>1</v>
      </c>
    </row>
    <row r="357" spans="1:30">
      <c r="A357" s="57">
        <f t="shared" si="63"/>
        <v>357</v>
      </c>
      <c r="B357" s="56">
        <f t="shared" si="64"/>
        <v>345</v>
      </c>
      <c r="C357" s="60" t="s">
        <v>4676</v>
      </c>
      <c r="D357" s="60" t="s">
        <v>169</v>
      </c>
      <c r="E357" s="66" t="s">
        <v>282</v>
      </c>
      <c r="F357" s="66" t="s">
        <v>395</v>
      </c>
      <c r="G357" s="65">
        <v>0</v>
      </c>
      <c r="H357" s="65">
        <v>0</v>
      </c>
      <c r="I357" s="66" t="s">
        <v>510</v>
      </c>
      <c r="J357" s="66" t="s">
        <v>1659</v>
      </c>
      <c r="K357" s="67" t="s">
        <v>5197</v>
      </c>
      <c r="L357" s="68"/>
      <c r="M357" s="64" t="s">
        <v>2475</v>
      </c>
      <c r="N357" s="13"/>
      <c r="O357"/>
      <c r="P357" t="str">
        <f t="shared" si="70"/>
        <v>NOT EQUAL</v>
      </c>
      <c r="Q357"/>
      <c r="R357"/>
      <c r="S357" s="43">
        <f t="shared" si="65"/>
        <v>83</v>
      </c>
      <c r="T357" s="96" t="s">
        <v>2643</v>
      </c>
      <c r="U357" s="72" t="s">
        <v>2643</v>
      </c>
      <c r="V357" s="72" t="s">
        <v>2643</v>
      </c>
      <c r="W357" s="44" t="str">
        <f t="shared" si="66"/>
        <v/>
      </c>
      <c r="X357" s="25" t="str">
        <f t="shared" si="67"/>
        <v/>
      </c>
      <c r="Y357" s="1">
        <f t="shared" si="68"/>
        <v>345</v>
      </c>
      <c r="Z357" t="str">
        <f t="shared" si="69"/>
        <v>ITM_PAtoTORb</v>
      </c>
      <c r="AC357" s="116" t="str">
        <f t="shared" si="62"/>
        <v/>
      </c>
      <c r="AD357" t="b">
        <f t="shared" si="71"/>
        <v>1</v>
      </c>
    </row>
    <row r="358" spans="1:30">
      <c r="A358" s="57">
        <f t="shared" si="63"/>
        <v>358</v>
      </c>
      <c r="B358" s="56">
        <f t="shared" si="64"/>
        <v>346</v>
      </c>
      <c r="C358" s="60" t="s">
        <v>4676</v>
      </c>
      <c r="D358" s="60" t="s">
        <v>27</v>
      </c>
      <c r="E358" s="66" t="s">
        <v>394</v>
      </c>
      <c r="F358" s="66" t="s">
        <v>395</v>
      </c>
      <c r="G358" s="65">
        <v>0</v>
      </c>
      <c r="H358" s="65">
        <v>0</v>
      </c>
      <c r="I358" s="66" t="s">
        <v>3</v>
      </c>
      <c r="J358" s="66" t="s">
        <v>1659</v>
      </c>
      <c r="K358" s="67" t="s">
        <v>5197</v>
      </c>
      <c r="L358" s="68"/>
      <c r="M358" s="64" t="s">
        <v>2258</v>
      </c>
      <c r="N358" s="13"/>
      <c r="O358"/>
      <c r="P358" t="str">
        <f t="shared" si="70"/>
        <v>NOT EQUAL</v>
      </c>
      <c r="Q358"/>
      <c r="R358"/>
      <c r="S358" s="43">
        <f t="shared" si="65"/>
        <v>83</v>
      </c>
      <c r="T358" s="96" t="s">
        <v>2643</v>
      </c>
      <c r="U358" s="72" t="s">
        <v>2643</v>
      </c>
      <c r="V358" s="72" t="s">
        <v>2643</v>
      </c>
      <c r="W358" s="44" t="str">
        <f t="shared" si="66"/>
        <v/>
      </c>
      <c r="X358" s="25" t="str">
        <f t="shared" si="67"/>
        <v/>
      </c>
      <c r="Y358" s="1">
        <f t="shared" si="68"/>
        <v>346</v>
      </c>
      <c r="Z358" t="str">
        <f t="shared" si="69"/>
        <v>ITM_TORtoPA</v>
      </c>
      <c r="AC358" s="116" t="str">
        <f t="shared" si="62"/>
        <v/>
      </c>
      <c r="AD358" t="b">
        <f t="shared" si="71"/>
        <v>1</v>
      </c>
    </row>
    <row r="359" spans="1:30">
      <c r="A359" s="57">
        <f t="shared" si="63"/>
        <v>359</v>
      </c>
      <c r="B359" s="56">
        <f t="shared" si="64"/>
        <v>347</v>
      </c>
      <c r="C359" s="60" t="s">
        <v>4676</v>
      </c>
      <c r="D359" s="60" t="s">
        <v>27</v>
      </c>
      <c r="E359" s="66" t="s">
        <v>394</v>
      </c>
      <c r="F359" s="66" t="s">
        <v>512</v>
      </c>
      <c r="G359" s="65">
        <v>0</v>
      </c>
      <c r="H359" s="65">
        <v>0</v>
      </c>
      <c r="I359" s="66" t="s">
        <v>510</v>
      </c>
      <c r="J359" s="66" t="s">
        <v>1659</v>
      </c>
      <c r="K359" s="67" t="s">
        <v>5197</v>
      </c>
      <c r="L359" s="68"/>
      <c r="M359" s="64" t="s">
        <v>2483</v>
      </c>
      <c r="N359" s="13"/>
      <c r="O359"/>
      <c r="P359" t="str">
        <f t="shared" si="70"/>
        <v>NOT EQUAL</v>
      </c>
      <c r="Q359"/>
      <c r="R359"/>
      <c r="S359" s="43">
        <f t="shared" si="65"/>
        <v>83</v>
      </c>
      <c r="T359" s="96" t="s">
        <v>2643</v>
      </c>
      <c r="U359" s="72" t="s">
        <v>2643</v>
      </c>
      <c r="V359" s="72" t="s">
        <v>2643</v>
      </c>
      <c r="W359" s="44" t="str">
        <f t="shared" si="66"/>
        <v/>
      </c>
      <c r="X359" s="25" t="str">
        <f t="shared" si="67"/>
        <v/>
      </c>
      <c r="Y359" s="1">
        <f t="shared" si="68"/>
        <v>347</v>
      </c>
      <c r="Z359" t="str">
        <f t="shared" si="69"/>
        <v>ITM_TORtoPAb</v>
      </c>
      <c r="AC359" s="116" t="str">
        <f t="shared" si="62"/>
        <v/>
      </c>
      <c r="AD359" t="b">
        <f t="shared" si="71"/>
        <v>1</v>
      </c>
    </row>
    <row r="360" spans="1:30">
      <c r="A360" s="57">
        <f t="shared" si="63"/>
        <v>360</v>
      </c>
      <c r="B360" s="56">
        <f t="shared" si="64"/>
        <v>348</v>
      </c>
      <c r="C360" s="60" t="s">
        <v>4677</v>
      </c>
      <c r="D360" s="60" t="s">
        <v>169</v>
      </c>
      <c r="E360" s="66" t="s">
        <v>386</v>
      </c>
      <c r="F360" s="66" t="s">
        <v>386</v>
      </c>
      <c r="G360" s="65">
        <v>0</v>
      </c>
      <c r="H360" s="65">
        <v>0</v>
      </c>
      <c r="I360" s="66" t="s">
        <v>3</v>
      </c>
      <c r="J360" s="66" t="s">
        <v>1659</v>
      </c>
      <c r="K360" s="67" t="s">
        <v>5197</v>
      </c>
      <c r="L360" s="68"/>
      <c r="M360" s="64" t="s">
        <v>2244</v>
      </c>
      <c r="N360" s="13"/>
      <c r="O360"/>
      <c r="P360" t="str">
        <f t="shared" si="70"/>
        <v/>
      </c>
      <c r="Q360"/>
      <c r="R360"/>
      <c r="S360" s="43">
        <f t="shared" si="65"/>
        <v>83</v>
      </c>
      <c r="T360" s="96" t="s">
        <v>2643</v>
      </c>
      <c r="U360" s="72" t="s">
        <v>2643</v>
      </c>
      <c r="V360" s="72" t="s">
        <v>2643</v>
      </c>
      <c r="W360" s="44" t="str">
        <f t="shared" si="66"/>
        <v/>
      </c>
      <c r="X360" s="25" t="str">
        <f t="shared" si="67"/>
        <v/>
      </c>
      <c r="Y360" s="1">
        <f t="shared" si="68"/>
        <v>348</v>
      </c>
      <c r="Z360" t="str">
        <f t="shared" si="69"/>
        <v>ITM_StoYEAR</v>
      </c>
      <c r="AC360" s="116" t="str">
        <f t="shared" ref="AC360:AC423" si="72">IF(LEN(X360)=0,"",SUBSTITUTE(SUBSTITUTE(SUBSTITUTE(SUBSTITUTE(SUBSTITUTE(SUBSTITUTE(SUBSTITUTE(SUBSTITUTE(SUBSTITUTE(SUBSTITUTE(SUBSTITUTE(SUBSTITUTE(SUBSTITUTE(SUBSTITUTE(SUBSTITUTE(SUBSTITUTE(SUBSTITUTE( (SUBSTITUTE( SUBSTITUTE( SUBSTITUTE( SUBSTITUTE(W360,"STD_SIGMA","SUM"),"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360" t="b">
        <f t="shared" si="71"/>
        <v>1</v>
      </c>
    </row>
    <row r="361" spans="1:30">
      <c r="A361" s="57">
        <f t="shared" si="63"/>
        <v>361</v>
      </c>
      <c r="B361" s="56">
        <f t="shared" si="64"/>
        <v>349</v>
      </c>
      <c r="C361" s="60" t="s">
        <v>4677</v>
      </c>
      <c r="D361" s="60" t="s">
        <v>27</v>
      </c>
      <c r="E361" s="66" t="s">
        <v>430</v>
      </c>
      <c r="F361" s="66" t="s">
        <v>430</v>
      </c>
      <c r="G361" s="65">
        <v>0</v>
      </c>
      <c r="H361" s="65">
        <v>0</v>
      </c>
      <c r="I361" s="66" t="s">
        <v>3</v>
      </c>
      <c r="J361" s="66" t="s">
        <v>1659</v>
      </c>
      <c r="K361" s="67" t="s">
        <v>5197</v>
      </c>
      <c r="L361" s="68"/>
      <c r="M361" s="64" t="s">
        <v>2324</v>
      </c>
      <c r="N361" s="13"/>
      <c r="O361"/>
      <c r="P361" t="str">
        <f t="shared" si="70"/>
        <v/>
      </c>
      <c r="Q361"/>
      <c r="R361"/>
      <c r="S361" s="43">
        <f t="shared" si="65"/>
        <v>83</v>
      </c>
      <c r="T361" s="96" t="s">
        <v>2643</v>
      </c>
      <c r="U361" s="72" t="s">
        <v>2643</v>
      </c>
      <c r="V361" s="72" t="s">
        <v>2643</v>
      </c>
      <c r="W361" s="44" t="str">
        <f t="shared" si="66"/>
        <v/>
      </c>
      <c r="X361" s="25" t="str">
        <f t="shared" si="67"/>
        <v/>
      </c>
      <c r="Y361" s="1">
        <f t="shared" si="68"/>
        <v>349</v>
      </c>
      <c r="Z361" t="str">
        <f t="shared" si="69"/>
        <v>ITM_YEARtoS</v>
      </c>
      <c r="AC361" s="116" t="str">
        <f t="shared" si="72"/>
        <v/>
      </c>
      <c r="AD361" t="b">
        <f t="shared" si="71"/>
        <v>1</v>
      </c>
    </row>
    <row r="362" spans="1:30">
      <c r="A362" s="57">
        <f t="shared" si="63"/>
        <v>362</v>
      </c>
      <c r="B362" s="56">
        <f t="shared" si="64"/>
        <v>350</v>
      </c>
      <c r="C362" s="60" t="s">
        <v>4678</v>
      </c>
      <c r="D362" s="60" t="s">
        <v>27</v>
      </c>
      <c r="E362" s="66" t="s">
        <v>511</v>
      </c>
      <c r="F362" s="66" t="s">
        <v>1618</v>
      </c>
      <c r="G362" s="65">
        <v>0</v>
      </c>
      <c r="H362" s="65">
        <v>0</v>
      </c>
      <c r="I362" s="66" t="s">
        <v>3</v>
      </c>
      <c r="J362" s="66" t="s">
        <v>1659</v>
      </c>
      <c r="K362" s="67" t="s">
        <v>5197</v>
      </c>
      <c r="L362" s="68"/>
      <c r="M362" s="64" t="s">
        <v>2451</v>
      </c>
      <c r="N362" s="13"/>
      <c r="O362"/>
      <c r="P362" t="str">
        <f t="shared" si="70"/>
        <v>NOT EQUAL</v>
      </c>
      <c r="Q362"/>
      <c r="R362"/>
      <c r="S362" s="43">
        <f t="shared" si="65"/>
        <v>83</v>
      </c>
      <c r="T362" s="96" t="s">
        <v>2643</v>
      </c>
      <c r="U362" s="72" t="s">
        <v>2643</v>
      </c>
      <c r="V362" s="72" t="s">
        <v>2643</v>
      </c>
      <c r="W362" s="44" t="str">
        <f t="shared" si="66"/>
        <v/>
      </c>
      <c r="X362" s="25" t="str">
        <f t="shared" si="67"/>
        <v/>
      </c>
      <c r="Y362" s="1">
        <f t="shared" si="68"/>
        <v>350</v>
      </c>
      <c r="Z362" t="str">
        <f t="shared" si="69"/>
        <v>ITM_CARATtoKG</v>
      </c>
      <c r="AC362" s="116" t="str">
        <f t="shared" si="72"/>
        <v/>
      </c>
      <c r="AD362" t="b">
        <f t="shared" si="71"/>
        <v>1</v>
      </c>
    </row>
    <row r="363" spans="1:30">
      <c r="A363" s="57">
        <f t="shared" si="63"/>
        <v>363</v>
      </c>
      <c r="B363" s="56">
        <f t="shared" si="64"/>
        <v>351</v>
      </c>
      <c r="C363" s="60" t="s">
        <v>4678</v>
      </c>
      <c r="D363" s="60" t="s">
        <v>27</v>
      </c>
      <c r="E363" s="66" t="s">
        <v>511</v>
      </c>
      <c r="F363" s="66" t="s">
        <v>516</v>
      </c>
      <c r="G363" s="65">
        <v>0</v>
      </c>
      <c r="H363" s="65">
        <v>0</v>
      </c>
      <c r="I363" s="66" t="s">
        <v>510</v>
      </c>
      <c r="J363" s="66" t="s">
        <v>1659</v>
      </c>
      <c r="K363" s="67" t="s">
        <v>5197</v>
      </c>
      <c r="L363" s="68"/>
      <c r="M363" s="64" t="s">
        <v>2473</v>
      </c>
      <c r="N363" s="13"/>
      <c r="O363"/>
      <c r="P363" t="str">
        <f t="shared" si="70"/>
        <v>NOT EQUAL</v>
      </c>
      <c r="Q363"/>
      <c r="R363"/>
      <c r="S363" s="43">
        <f t="shared" si="65"/>
        <v>83</v>
      </c>
      <c r="T363" s="96" t="s">
        <v>2643</v>
      </c>
      <c r="U363" s="72" t="s">
        <v>2643</v>
      </c>
      <c r="V363" s="72" t="s">
        <v>2643</v>
      </c>
      <c r="W363" s="44" t="str">
        <f t="shared" si="66"/>
        <v/>
      </c>
      <c r="X363" s="25" t="str">
        <f t="shared" si="67"/>
        <v/>
      </c>
      <c r="Y363" s="1">
        <f t="shared" si="68"/>
        <v>351</v>
      </c>
      <c r="Z363" t="str">
        <f t="shared" si="69"/>
        <v>ITM_CARATtoKGb</v>
      </c>
      <c r="AC363" s="116" t="str">
        <f t="shared" si="72"/>
        <v/>
      </c>
      <c r="AD363" t="b">
        <f t="shared" si="71"/>
        <v>1</v>
      </c>
    </row>
    <row r="364" spans="1:30">
      <c r="A364" s="57">
        <f t="shared" si="63"/>
        <v>364</v>
      </c>
      <c r="B364" s="56">
        <f t="shared" si="64"/>
        <v>352</v>
      </c>
      <c r="C364" s="60" t="s">
        <v>4678</v>
      </c>
      <c r="D364" s="60" t="s">
        <v>27</v>
      </c>
      <c r="E364" s="66" t="s">
        <v>511</v>
      </c>
      <c r="F364" s="66" t="s">
        <v>951</v>
      </c>
      <c r="G364" s="70">
        <v>0</v>
      </c>
      <c r="H364" s="70">
        <v>0</v>
      </c>
      <c r="I364" s="66" t="s">
        <v>510</v>
      </c>
      <c r="J364" s="66" t="s">
        <v>1659</v>
      </c>
      <c r="K364" s="67" t="s">
        <v>5197</v>
      </c>
      <c r="L364" s="68"/>
      <c r="M364" s="64" t="s">
        <v>2528</v>
      </c>
      <c r="N364" s="13"/>
      <c r="O364"/>
      <c r="P364" t="str">
        <f t="shared" si="70"/>
        <v>NOT EQUAL</v>
      </c>
      <c r="Q364"/>
      <c r="R364"/>
      <c r="S364" s="43">
        <f t="shared" si="65"/>
        <v>83</v>
      </c>
      <c r="T364" s="96" t="s">
        <v>2643</v>
      </c>
      <c r="U364" s="72" t="s">
        <v>2643</v>
      </c>
      <c r="V364" s="72" t="s">
        <v>2643</v>
      </c>
      <c r="W364" s="44" t="str">
        <f t="shared" si="66"/>
        <v/>
      </c>
      <c r="X364" s="25" t="str">
        <f t="shared" si="67"/>
        <v/>
      </c>
      <c r="Y364" s="1">
        <f t="shared" si="68"/>
        <v>352</v>
      </c>
      <c r="Z364" t="str">
        <f t="shared" si="69"/>
        <v>ITM_CARATtoKGc</v>
      </c>
      <c r="AC364" s="116" t="str">
        <f t="shared" si="72"/>
        <v/>
      </c>
      <c r="AD364" t="b">
        <f t="shared" si="71"/>
        <v>1</v>
      </c>
    </row>
    <row r="365" spans="1:30">
      <c r="A365" s="57">
        <f t="shared" si="63"/>
        <v>365</v>
      </c>
      <c r="B365" s="56">
        <f t="shared" si="64"/>
        <v>353</v>
      </c>
      <c r="C365" s="60" t="s">
        <v>4678</v>
      </c>
      <c r="D365" s="60" t="s">
        <v>169</v>
      </c>
      <c r="E365" s="66" t="s">
        <v>515</v>
      </c>
      <c r="F365" s="66" t="s">
        <v>179</v>
      </c>
      <c r="G365" s="65">
        <v>0</v>
      </c>
      <c r="H365" s="65">
        <v>0</v>
      </c>
      <c r="I365" s="66" t="s">
        <v>3</v>
      </c>
      <c r="J365" s="66" t="s">
        <v>1659</v>
      </c>
      <c r="K365" s="67" t="s">
        <v>5197</v>
      </c>
      <c r="L365" s="68"/>
      <c r="M365" s="64" t="s">
        <v>2466</v>
      </c>
      <c r="N365" s="13"/>
      <c r="O365"/>
      <c r="P365" t="str">
        <f t="shared" si="70"/>
        <v>NOT EQUAL</v>
      </c>
      <c r="Q365"/>
      <c r="R365"/>
      <c r="S365" s="43">
        <f t="shared" si="65"/>
        <v>83</v>
      </c>
      <c r="T365" s="96" t="s">
        <v>2643</v>
      </c>
      <c r="U365" s="72" t="s">
        <v>2643</v>
      </c>
      <c r="V365" s="72" t="s">
        <v>2643</v>
      </c>
      <c r="W365" s="44" t="str">
        <f t="shared" si="66"/>
        <v/>
      </c>
      <c r="X365" s="25" t="str">
        <f t="shared" si="67"/>
        <v/>
      </c>
      <c r="Y365" s="1">
        <f t="shared" si="68"/>
        <v>353</v>
      </c>
      <c r="Z365" t="str">
        <f t="shared" si="69"/>
        <v>ITM_KGtoCARAT</v>
      </c>
      <c r="AC365" s="116" t="str">
        <f t="shared" si="72"/>
        <v/>
      </c>
      <c r="AD365" t="b">
        <f t="shared" si="71"/>
        <v>1</v>
      </c>
    </row>
    <row r="366" spans="1:30">
      <c r="A366" s="57">
        <f t="shared" si="63"/>
        <v>366</v>
      </c>
      <c r="B366" s="56">
        <f t="shared" si="64"/>
        <v>354</v>
      </c>
      <c r="C366" s="60" t="s">
        <v>4678</v>
      </c>
      <c r="D366" s="60" t="s">
        <v>169</v>
      </c>
      <c r="E366" s="66" t="s">
        <v>515</v>
      </c>
      <c r="F366" s="66" t="s">
        <v>1618</v>
      </c>
      <c r="G366" s="65">
        <v>0</v>
      </c>
      <c r="H366" s="65">
        <v>0</v>
      </c>
      <c r="I366" s="66" t="s">
        <v>510</v>
      </c>
      <c r="J366" s="66" t="s">
        <v>1659</v>
      </c>
      <c r="K366" s="67" t="s">
        <v>5197</v>
      </c>
      <c r="L366" s="68"/>
      <c r="M366" s="64" t="s">
        <v>2482</v>
      </c>
      <c r="N366" s="13"/>
      <c r="O366"/>
      <c r="P366" t="str">
        <f t="shared" si="70"/>
        <v>NOT EQUAL</v>
      </c>
      <c r="Q366"/>
      <c r="R366"/>
      <c r="S366" s="43">
        <f t="shared" si="65"/>
        <v>83</v>
      </c>
      <c r="T366" s="96" t="s">
        <v>2643</v>
      </c>
      <c r="U366" s="72" t="s">
        <v>2643</v>
      </c>
      <c r="V366" s="72" t="s">
        <v>2643</v>
      </c>
      <c r="W366" s="44" t="str">
        <f t="shared" si="66"/>
        <v/>
      </c>
      <c r="X366" s="25" t="str">
        <f t="shared" si="67"/>
        <v/>
      </c>
      <c r="Y366" s="1">
        <f t="shared" si="68"/>
        <v>354</v>
      </c>
      <c r="Z366" t="str">
        <f t="shared" si="69"/>
        <v>ITM_KGtoCARATb</v>
      </c>
      <c r="AC366" s="116" t="str">
        <f t="shared" si="72"/>
        <v/>
      </c>
      <c r="AD366" t="b">
        <f t="shared" si="71"/>
        <v>1</v>
      </c>
    </row>
    <row r="367" spans="1:30">
      <c r="A367" s="57">
        <f t="shared" si="63"/>
        <v>367</v>
      </c>
      <c r="B367" s="56">
        <f t="shared" si="64"/>
        <v>355</v>
      </c>
      <c r="C367" s="60" t="s">
        <v>4678</v>
      </c>
      <c r="D367" s="60" t="s">
        <v>169</v>
      </c>
      <c r="E367" s="66" t="s">
        <v>515</v>
      </c>
      <c r="F367" s="66" t="s">
        <v>951</v>
      </c>
      <c r="G367" s="70">
        <v>0</v>
      </c>
      <c r="H367" s="70">
        <v>0</v>
      </c>
      <c r="I367" s="66" t="s">
        <v>510</v>
      </c>
      <c r="J367" s="66" t="s">
        <v>1659</v>
      </c>
      <c r="K367" s="67" t="s">
        <v>5197</v>
      </c>
      <c r="L367" s="68"/>
      <c r="M367" s="64" t="s">
        <v>2529</v>
      </c>
      <c r="N367" s="13"/>
      <c r="O367"/>
      <c r="P367" t="str">
        <f t="shared" si="70"/>
        <v>NOT EQUAL</v>
      </c>
      <c r="Q367"/>
      <c r="R367"/>
      <c r="S367" s="43">
        <f t="shared" si="65"/>
        <v>83</v>
      </c>
      <c r="T367" s="96" t="s">
        <v>2643</v>
      </c>
      <c r="U367" s="72" t="s">
        <v>2643</v>
      </c>
      <c r="V367" s="72" t="s">
        <v>2643</v>
      </c>
      <c r="W367" s="44" t="str">
        <f t="shared" si="66"/>
        <v/>
      </c>
      <c r="X367" s="25" t="str">
        <f t="shared" si="67"/>
        <v/>
      </c>
      <c r="Y367" s="1">
        <f t="shared" si="68"/>
        <v>355</v>
      </c>
      <c r="Z367" t="str">
        <f t="shared" si="69"/>
        <v>ITM_KGtoCARATc</v>
      </c>
      <c r="AC367" s="116" t="str">
        <f t="shared" si="72"/>
        <v/>
      </c>
      <c r="AD367" t="b">
        <f t="shared" si="71"/>
        <v>1</v>
      </c>
    </row>
    <row r="368" spans="1:30">
      <c r="A368" s="57">
        <f t="shared" si="63"/>
        <v>368</v>
      </c>
      <c r="B368" s="56">
        <f t="shared" si="64"/>
        <v>356</v>
      </c>
      <c r="C368" s="60" t="s">
        <v>4679</v>
      </c>
      <c r="D368" s="60" t="s">
        <v>27</v>
      </c>
      <c r="E368" s="66" t="s">
        <v>1073</v>
      </c>
      <c r="F368" s="66" t="s">
        <v>1073</v>
      </c>
      <c r="G368" s="70">
        <v>0</v>
      </c>
      <c r="H368" s="70">
        <v>0</v>
      </c>
      <c r="I368" s="66" t="s">
        <v>3</v>
      </c>
      <c r="J368" s="66" t="s">
        <v>1659</v>
      </c>
      <c r="K368" s="67" t="s">
        <v>5197</v>
      </c>
      <c r="L368" s="68"/>
      <c r="M368" s="64" t="s">
        <v>2506</v>
      </c>
      <c r="N368" s="13"/>
      <c r="O368"/>
      <c r="P368" t="str">
        <f t="shared" si="70"/>
        <v/>
      </c>
      <c r="Q368"/>
      <c r="R368"/>
      <c r="S368" s="43">
        <f t="shared" si="65"/>
        <v>83</v>
      </c>
      <c r="T368" s="96" t="s">
        <v>2643</v>
      </c>
      <c r="U368" s="72" t="s">
        <v>2643</v>
      </c>
      <c r="V368" s="72" t="s">
        <v>2643</v>
      </c>
      <c r="W368" s="44" t="str">
        <f t="shared" si="66"/>
        <v/>
      </c>
      <c r="X368" s="25" t="str">
        <f t="shared" si="67"/>
        <v/>
      </c>
      <c r="Y368" s="1">
        <f t="shared" si="68"/>
        <v>356</v>
      </c>
      <c r="Z368" t="str">
        <f t="shared" si="69"/>
        <v>ITM_QTtoM3</v>
      </c>
      <c r="AC368" s="116" t="str">
        <f t="shared" si="72"/>
        <v/>
      </c>
      <c r="AD368" t="b">
        <f t="shared" si="71"/>
        <v>1</v>
      </c>
    </row>
    <row r="369" spans="1:30">
      <c r="A369" s="57">
        <f t="shared" si="63"/>
        <v>369</v>
      </c>
      <c r="B369" s="56">
        <f t="shared" si="64"/>
        <v>357</v>
      </c>
      <c r="C369" s="60" t="s">
        <v>4679</v>
      </c>
      <c r="D369" s="60" t="s">
        <v>169</v>
      </c>
      <c r="E369" s="66" t="s">
        <v>1074</v>
      </c>
      <c r="F369" s="66" t="s">
        <v>1074</v>
      </c>
      <c r="G369" s="70">
        <v>0</v>
      </c>
      <c r="H369" s="70">
        <v>0</v>
      </c>
      <c r="I369" s="66" t="s">
        <v>3</v>
      </c>
      <c r="J369" s="66" t="s">
        <v>1659</v>
      </c>
      <c r="K369" s="67" t="s">
        <v>5197</v>
      </c>
      <c r="L369" s="68"/>
      <c r="M369" s="64" t="s">
        <v>2507</v>
      </c>
      <c r="N369" s="13"/>
      <c r="O369"/>
      <c r="P369" t="str">
        <f t="shared" si="70"/>
        <v/>
      </c>
      <c r="Q369"/>
      <c r="R369"/>
      <c r="S369" s="43">
        <f t="shared" si="65"/>
        <v>83</v>
      </c>
      <c r="T369" s="96" t="s">
        <v>2643</v>
      </c>
      <c r="U369" s="72" t="s">
        <v>2643</v>
      </c>
      <c r="V369" s="72" t="s">
        <v>2643</v>
      </c>
      <c r="W369" s="44" t="str">
        <f t="shared" si="66"/>
        <v/>
      </c>
      <c r="X369" s="25" t="str">
        <f t="shared" si="67"/>
        <v/>
      </c>
      <c r="Y369" s="1">
        <f t="shared" si="68"/>
        <v>357</v>
      </c>
      <c r="Z369" t="str">
        <f t="shared" si="69"/>
        <v>ITM_M3toQT</v>
      </c>
      <c r="AC369" s="116" t="str">
        <f t="shared" si="72"/>
        <v/>
      </c>
      <c r="AD369" t="b">
        <f t="shared" si="71"/>
        <v>1</v>
      </c>
    </row>
    <row r="370" spans="1:30">
      <c r="A370" s="57">
        <f t="shared" si="63"/>
        <v>370</v>
      </c>
      <c r="B370" s="56">
        <f t="shared" si="64"/>
        <v>358</v>
      </c>
      <c r="C370" s="60" t="s">
        <v>4680</v>
      </c>
      <c r="D370" s="60" t="s">
        <v>27</v>
      </c>
      <c r="E370" s="66" t="s">
        <v>1078</v>
      </c>
      <c r="F370" s="66" t="s">
        <v>1626</v>
      </c>
      <c r="G370" s="70">
        <v>0</v>
      </c>
      <c r="H370" s="70">
        <v>0</v>
      </c>
      <c r="I370" s="66" t="s">
        <v>3</v>
      </c>
      <c r="J370" s="66" t="s">
        <v>1659</v>
      </c>
      <c r="K370" s="67" t="s">
        <v>5197</v>
      </c>
      <c r="L370" s="68"/>
      <c r="M370" s="64" t="s">
        <v>2512</v>
      </c>
      <c r="N370" s="13"/>
      <c r="O370"/>
      <c r="P370" t="str">
        <f t="shared" si="70"/>
        <v>NOT EQUAL</v>
      </c>
      <c r="Q370"/>
      <c r="R370"/>
      <c r="S370" s="43">
        <f t="shared" si="65"/>
        <v>83</v>
      </c>
      <c r="T370" s="96" t="s">
        <v>2643</v>
      </c>
      <c r="U370" s="72" t="s">
        <v>2643</v>
      </c>
      <c r="V370" s="72" t="s">
        <v>2643</v>
      </c>
      <c r="W370" s="44" t="str">
        <f t="shared" si="66"/>
        <v/>
      </c>
      <c r="X370" s="25" t="str">
        <f t="shared" si="67"/>
        <v/>
      </c>
      <c r="Y370" s="1">
        <f t="shared" si="68"/>
        <v>358</v>
      </c>
      <c r="Z370" t="str">
        <f t="shared" si="69"/>
        <v>ITM_FATHOMtoM</v>
      </c>
      <c r="AC370" s="116" t="str">
        <f t="shared" si="72"/>
        <v/>
      </c>
      <c r="AD370" t="b">
        <f t="shared" si="71"/>
        <v>1</v>
      </c>
    </row>
    <row r="371" spans="1:30">
      <c r="A371" s="57">
        <f t="shared" si="63"/>
        <v>371</v>
      </c>
      <c r="B371" s="56">
        <f t="shared" si="64"/>
        <v>359</v>
      </c>
      <c r="C371" s="60" t="s">
        <v>4680</v>
      </c>
      <c r="D371" s="60" t="s">
        <v>27</v>
      </c>
      <c r="E371" s="66" t="s">
        <v>1078</v>
      </c>
      <c r="F371" s="66" t="s">
        <v>1627</v>
      </c>
      <c r="G371" s="70">
        <v>0</v>
      </c>
      <c r="H371" s="70">
        <v>0</v>
      </c>
      <c r="I371" s="66" t="s">
        <v>510</v>
      </c>
      <c r="J371" s="66" t="s">
        <v>1659</v>
      </c>
      <c r="K371" s="67" t="s">
        <v>5197</v>
      </c>
      <c r="L371" s="68"/>
      <c r="M371" s="64" t="s">
        <v>2513</v>
      </c>
      <c r="N371" s="13"/>
      <c r="O371"/>
      <c r="P371" t="str">
        <f t="shared" si="70"/>
        <v>NOT EQUAL</v>
      </c>
      <c r="Q371"/>
      <c r="R371"/>
      <c r="S371" s="43">
        <f t="shared" si="65"/>
        <v>83</v>
      </c>
      <c r="T371" s="96" t="s">
        <v>2643</v>
      </c>
      <c r="U371" s="72" t="s">
        <v>2643</v>
      </c>
      <c r="V371" s="72" t="s">
        <v>2643</v>
      </c>
      <c r="W371" s="44" t="str">
        <f t="shared" si="66"/>
        <v/>
      </c>
      <c r="X371" s="25" t="str">
        <f t="shared" si="67"/>
        <v/>
      </c>
      <c r="Y371" s="1">
        <f t="shared" si="68"/>
        <v>359</v>
      </c>
      <c r="Z371" t="str">
        <f t="shared" si="69"/>
        <v>ITM_FATHOMtoMb</v>
      </c>
      <c r="AC371" s="116" t="str">
        <f t="shared" si="72"/>
        <v/>
      </c>
      <c r="AD371" t="b">
        <f t="shared" si="71"/>
        <v>1</v>
      </c>
    </row>
    <row r="372" spans="1:30">
      <c r="A372" s="57">
        <f t="shared" si="63"/>
        <v>372</v>
      </c>
      <c r="B372" s="56">
        <f t="shared" si="64"/>
        <v>360</v>
      </c>
      <c r="C372" s="60" t="s">
        <v>4680</v>
      </c>
      <c r="D372" s="60" t="s">
        <v>27</v>
      </c>
      <c r="E372" s="66" t="s">
        <v>1078</v>
      </c>
      <c r="F372" s="66" t="s">
        <v>951</v>
      </c>
      <c r="G372" s="70">
        <v>0</v>
      </c>
      <c r="H372" s="70">
        <v>0</v>
      </c>
      <c r="I372" s="66" t="s">
        <v>510</v>
      </c>
      <c r="J372" s="66" t="s">
        <v>1659</v>
      </c>
      <c r="K372" s="67" t="s">
        <v>5197</v>
      </c>
      <c r="L372" s="68"/>
      <c r="M372" s="64" t="s">
        <v>2532</v>
      </c>
      <c r="N372" s="13"/>
      <c r="O372"/>
      <c r="P372" t="str">
        <f t="shared" si="70"/>
        <v>NOT EQUAL</v>
      </c>
      <c r="Q372"/>
      <c r="R372"/>
      <c r="S372" s="43">
        <f t="shared" si="65"/>
        <v>83</v>
      </c>
      <c r="T372" s="96" t="s">
        <v>2643</v>
      </c>
      <c r="U372" s="72" t="s">
        <v>2643</v>
      </c>
      <c r="V372" s="72" t="s">
        <v>2643</v>
      </c>
      <c r="W372" s="44" t="str">
        <f t="shared" si="66"/>
        <v/>
      </c>
      <c r="X372" s="25" t="str">
        <f t="shared" si="67"/>
        <v/>
      </c>
      <c r="Y372" s="1">
        <f t="shared" si="68"/>
        <v>360</v>
      </c>
      <c r="Z372" t="str">
        <f t="shared" si="69"/>
        <v>ITM_FATHOMtoMc</v>
      </c>
      <c r="AC372" s="116" t="str">
        <f t="shared" si="72"/>
        <v/>
      </c>
      <c r="AD372" t="b">
        <f t="shared" si="71"/>
        <v>1</v>
      </c>
    </row>
    <row r="373" spans="1:30">
      <c r="A373" s="57">
        <f t="shared" si="63"/>
        <v>373</v>
      </c>
      <c r="B373" s="56">
        <f t="shared" si="64"/>
        <v>361</v>
      </c>
      <c r="C373" s="60" t="s">
        <v>4680</v>
      </c>
      <c r="D373" s="60" t="s">
        <v>169</v>
      </c>
      <c r="E373" s="66" t="s">
        <v>1079</v>
      </c>
      <c r="F373" s="66" t="s">
        <v>1446</v>
      </c>
      <c r="G373" s="70">
        <v>0</v>
      </c>
      <c r="H373" s="70">
        <v>0</v>
      </c>
      <c r="I373" s="66" t="s">
        <v>3</v>
      </c>
      <c r="J373" s="66" t="s">
        <v>1659</v>
      </c>
      <c r="K373" s="67" t="s">
        <v>5197</v>
      </c>
      <c r="L373" s="68"/>
      <c r="M373" s="64" t="s">
        <v>2514</v>
      </c>
      <c r="N373" s="13"/>
      <c r="O373"/>
      <c r="P373" t="str">
        <f t="shared" si="70"/>
        <v>NOT EQUAL</v>
      </c>
      <c r="Q373"/>
      <c r="R373"/>
      <c r="S373" s="43">
        <f t="shared" si="65"/>
        <v>83</v>
      </c>
      <c r="T373" s="96" t="s">
        <v>2643</v>
      </c>
      <c r="U373" s="72" t="s">
        <v>2643</v>
      </c>
      <c r="V373" s="72" t="s">
        <v>2643</v>
      </c>
      <c r="W373" s="44" t="str">
        <f t="shared" si="66"/>
        <v/>
      </c>
      <c r="X373" s="25" t="str">
        <f t="shared" si="67"/>
        <v/>
      </c>
      <c r="Y373" s="1">
        <f t="shared" si="68"/>
        <v>361</v>
      </c>
      <c r="Z373" t="str">
        <f t="shared" si="69"/>
        <v>ITM_MtoFATHOM</v>
      </c>
      <c r="AC373" s="116" t="str">
        <f t="shared" si="72"/>
        <v/>
      </c>
      <c r="AD373" t="b">
        <f t="shared" si="71"/>
        <v>1</v>
      </c>
    </row>
    <row r="374" spans="1:30">
      <c r="A374" s="57">
        <f t="shared" si="63"/>
        <v>374</v>
      </c>
      <c r="B374" s="56">
        <f t="shared" si="64"/>
        <v>362</v>
      </c>
      <c r="C374" s="60" t="s">
        <v>4680</v>
      </c>
      <c r="D374" s="60" t="s">
        <v>169</v>
      </c>
      <c r="E374" s="66" t="s">
        <v>1079</v>
      </c>
      <c r="F374" s="66" t="s">
        <v>1626</v>
      </c>
      <c r="G374" s="70">
        <v>0</v>
      </c>
      <c r="H374" s="70">
        <v>0</v>
      </c>
      <c r="I374" s="66" t="s">
        <v>510</v>
      </c>
      <c r="J374" s="66" t="s">
        <v>1659</v>
      </c>
      <c r="K374" s="67" t="s">
        <v>5197</v>
      </c>
      <c r="L374" s="68"/>
      <c r="M374" s="64" t="s">
        <v>2515</v>
      </c>
      <c r="N374" s="13"/>
      <c r="O374"/>
      <c r="P374" t="str">
        <f t="shared" si="70"/>
        <v>NOT EQUAL</v>
      </c>
      <c r="Q374"/>
      <c r="R374"/>
      <c r="S374" s="43">
        <f t="shared" si="65"/>
        <v>83</v>
      </c>
      <c r="T374" s="96" t="s">
        <v>2643</v>
      </c>
      <c r="U374" s="72" t="s">
        <v>2643</v>
      </c>
      <c r="V374" s="72" t="s">
        <v>2643</v>
      </c>
      <c r="W374" s="44" t="str">
        <f t="shared" si="66"/>
        <v/>
      </c>
      <c r="X374" s="25" t="str">
        <f t="shared" si="67"/>
        <v/>
      </c>
      <c r="Y374" s="1">
        <f t="shared" si="68"/>
        <v>362</v>
      </c>
      <c r="Z374" t="str">
        <f t="shared" si="69"/>
        <v>ITM_MtoFATHOMb</v>
      </c>
      <c r="AC374" s="116" t="str">
        <f t="shared" si="72"/>
        <v/>
      </c>
      <c r="AD374" t="b">
        <f t="shared" si="71"/>
        <v>1</v>
      </c>
    </row>
    <row r="375" spans="1:30">
      <c r="A375" s="57">
        <f t="shared" si="63"/>
        <v>375</v>
      </c>
      <c r="B375" s="56">
        <f t="shared" si="64"/>
        <v>363</v>
      </c>
      <c r="C375" s="60" t="s">
        <v>4680</v>
      </c>
      <c r="D375" s="60" t="s">
        <v>169</v>
      </c>
      <c r="E375" s="66" t="s">
        <v>1079</v>
      </c>
      <c r="F375" s="66" t="s">
        <v>951</v>
      </c>
      <c r="G375" s="70">
        <v>0</v>
      </c>
      <c r="H375" s="70">
        <v>0</v>
      </c>
      <c r="I375" s="66" t="s">
        <v>510</v>
      </c>
      <c r="J375" s="66" t="s">
        <v>1659</v>
      </c>
      <c r="K375" s="67" t="s">
        <v>5197</v>
      </c>
      <c r="L375" s="68"/>
      <c r="M375" s="64" t="s">
        <v>2533</v>
      </c>
      <c r="N375" s="13"/>
      <c r="O375"/>
      <c r="P375" t="str">
        <f t="shared" si="70"/>
        <v>NOT EQUAL</v>
      </c>
      <c r="Q375"/>
      <c r="R375"/>
      <c r="S375" s="43">
        <f t="shared" si="65"/>
        <v>83</v>
      </c>
      <c r="T375" s="96" t="s">
        <v>2643</v>
      </c>
      <c r="U375" s="72" t="s">
        <v>2643</v>
      </c>
      <c r="V375" s="72" t="s">
        <v>2643</v>
      </c>
      <c r="W375" s="44" t="str">
        <f t="shared" si="66"/>
        <v/>
      </c>
      <c r="X375" s="25" t="str">
        <f t="shared" si="67"/>
        <v/>
      </c>
      <c r="Y375" s="1">
        <f t="shared" si="68"/>
        <v>363</v>
      </c>
      <c r="Z375" t="str">
        <f t="shared" si="69"/>
        <v>ITM_MtoFATHOMc</v>
      </c>
      <c r="AC375" s="116" t="str">
        <f t="shared" si="72"/>
        <v/>
      </c>
      <c r="AD375" t="b">
        <f t="shared" si="71"/>
        <v>1</v>
      </c>
    </row>
    <row r="376" spans="1:30">
      <c r="A376" s="57">
        <f t="shared" si="63"/>
        <v>376</v>
      </c>
      <c r="B376" s="56">
        <f t="shared" si="64"/>
        <v>364</v>
      </c>
      <c r="C376" s="60" t="s">
        <v>4681</v>
      </c>
      <c r="D376" s="60" t="s">
        <v>27</v>
      </c>
      <c r="E376" s="66" t="s">
        <v>1080</v>
      </c>
      <c r="F376" s="66" t="s">
        <v>1628</v>
      </c>
      <c r="G376" s="70">
        <v>0</v>
      </c>
      <c r="H376" s="70">
        <v>0</v>
      </c>
      <c r="I376" s="66" t="s">
        <v>3</v>
      </c>
      <c r="J376" s="66" t="s">
        <v>1659</v>
      </c>
      <c r="K376" s="67" t="s">
        <v>5197</v>
      </c>
      <c r="L376" s="68"/>
      <c r="M376" s="64" t="s">
        <v>2520</v>
      </c>
      <c r="N376" s="13"/>
      <c r="O376"/>
      <c r="P376" t="str">
        <f t="shared" si="70"/>
        <v>NOT EQUAL</v>
      </c>
      <c r="Q376"/>
      <c r="R376"/>
      <c r="S376" s="43">
        <f t="shared" si="65"/>
        <v>83</v>
      </c>
      <c r="T376" s="96" t="s">
        <v>2643</v>
      </c>
      <c r="U376" s="72" t="s">
        <v>2643</v>
      </c>
      <c r="V376" s="72" t="s">
        <v>2643</v>
      </c>
      <c r="W376" s="44" t="str">
        <f t="shared" si="66"/>
        <v/>
      </c>
      <c r="X376" s="25" t="str">
        <f t="shared" si="67"/>
        <v/>
      </c>
      <c r="Y376" s="1">
        <f t="shared" si="68"/>
        <v>364</v>
      </c>
      <c r="Z376" t="str">
        <f t="shared" si="69"/>
        <v>ITM_BARRELtoM3</v>
      </c>
      <c r="AC376" s="116" t="str">
        <f t="shared" si="72"/>
        <v/>
      </c>
      <c r="AD376" t="b">
        <f t="shared" si="71"/>
        <v>1</v>
      </c>
    </row>
    <row r="377" spans="1:30">
      <c r="A377" s="57">
        <f t="shared" si="63"/>
        <v>377</v>
      </c>
      <c r="B377" s="56">
        <f t="shared" si="64"/>
        <v>365</v>
      </c>
      <c r="C377" s="60" t="s">
        <v>4681</v>
      </c>
      <c r="D377" s="60" t="s">
        <v>27</v>
      </c>
      <c r="E377" s="66" t="s">
        <v>1080</v>
      </c>
      <c r="F377" s="66" t="s">
        <v>1622</v>
      </c>
      <c r="G377" s="70">
        <v>0</v>
      </c>
      <c r="H377" s="70">
        <v>0</v>
      </c>
      <c r="I377" s="66" t="s">
        <v>510</v>
      </c>
      <c r="J377" s="66" t="s">
        <v>1659</v>
      </c>
      <c r="K377" s="67" t="s">
        <v>5197</v>
      </c>
      <c r="L377" s="68"/>
      <c r="M377" s="64" t="s">
        <v>2521</v>
      </c>
      <c r="N377" s="13"/>
      <c r="O377"/>
      <c r="P377" t="str">
        <f t="shared" si="70"/>
        <v>NOT EQUAL</v>
      </c>
      <c r="Q377"/>
      <c r="R377"/>
      <c r="S377" s="43">
        <f t="shared" si="65"/>
        <v>83</v>
      </c>
      <c r="T377" s="96" t="s">
        <v>2643</v>
      </c>
      <c r="U377" s="72" t="s">
        <v>2643</v>
      </c>
      <c r="V377" s="72" t="s">
        <v>2643</v>
      </c>
      <c r="W377" s="44" t="str">
        <f t="shared" si="66"/>
        <v/>
      </c>
      <c r="X377" s="25" t="str">
        <f t="shared" si="67"/>
        <v/>
      </c>
      <c r="Y377" s="1">
        <f t="shared" si="68"/>
        <v>365</v>
      </c>
      <c r="Z377" t="str">
        <f t="shared" si="69"/>
        <v>ITM_BARRELtoM3b</v>
      </c>
      <c r="AC377" s="116" t="str">
        <f t="shared" si="72"/>
        <v/>
      </c>
      <c r="AD377" t="b">
        <f t="shared" si="71"/>
        <v>1</v>
      </c>
    </row>
    <row r="378" spans="1:30">
      <c r="A378" s="57">
        <f t="shared" si="63"/>
        <v>378</v>
      </c>
      <c r="B378" s="56">
        <f t="shared" si="64"/>
        <v>366</v>
      </c>
      <c r="C378" s="60" t="s">
        <v>4681</v>
      </c>
      <c r="D378" s="60" t="s">
        <v>169</v>
      </c>
      <c r="E378" s="66" t="s">
        <v>1081</v>
      </c>
      <c r="F378" s="66" t="s">
        <v>1622</v>
      </c>
      <c r="G378" s="70">
        <v>0</v>
      </c>
      <c r="H378" s="70">
        <v>0</v>
      </c>
      <c r="I378" s="66" t="s">
        <v>3</v>
      </c>
      <c r="J378" s="66" t="s">
        <v>1659</v>
      </c>
      <c r="K378" s="67" t="s">
        <v>5197</v>
      </c>
      <c r="L378" s="68"/>
      <c r="M378" s="64" t="s">
        <v>2522</v>
      </c>
      <c r="N378" s="13"/>
      <c r="O378"/>
      <c r="P378" t="str">
        <f t="shared" si="70"/>
        <v>NOT EQUAL</v>
      </c>
      <c r="Q378"/>
      <c r="R378"/>
      <c r="S378" s="43">
        <f t="shared" si="65"/>
        <v>83</v>
      </c>
      <c r="T378" s="96" t="s">
        <v>2643</v>
      </c>
      <c r="U378" s="72" t="s">
        <v>2643</v>
      </c>
      <c r="V378" s="72" t="s">
        <v>2643</v>
      </c>
      <c r="W378" s="44" t="str">
        <f t="shared" si="66"/>
        <v/>
      </c>
      <c r="X378" s="25" t="str">
        <f t="shared" si="67"/>
        <v/>
      </c>
      <c r="Y378" s="1">
        <f t="shared" si="68"/>
        <v>366</v>
      </c>
      <c r="Z378" t="str">
        <f t="shared" si="69"/>
        <v>ITM_M3toBARREL</v>
      </c>
      <c r="AC378" s="116" t="str">
        <f t="shared" si="72"/>
        <v/>
      </c>
      <c r="AD378" t="b">
        <f t="shared" si="71"/>
        <v>1</v>
      </c>
    </row>
    <row r="379" spans="1:30">
      <c r="A379" s="57">
        <f t="shared" si="63"/>
        <v>379</v>
      </c>
      <c r="B379" s="56">
        <f t="shared" si="64"/>
        <v>367</v>
      </c>
      <c r="C379" s="60" t="s">
        <v>4681</v>
      </c>
      <c r="D379" s="60" t="s">
        <v>169</v>
      </c>
      <c r="E379" s="66" t="s">
        <v>1081</v>
      </c>
      <c r="F379" s="66" t="s">
        <v>1628</v>
      </c>
      <c r="G379" s="70">
        <v>0</v>
      </c>
      <c r="H379" s="70">
        <v>0</v>
      </c>
      <c r="I379" s="66" t="s">
        <v>510</v>
      </c>
      <c r="J379" s="66" t="s">
        <v>1659</v>
      </c>
      <c r="K379" s="67" t="s">
        <v>5197</v>
      </c>
      <c r="L379" s="68"/>
      <c r="M379" s="64" t="s">
        <v>2523</v>
      </c>
      <c r="N379" s="13"/>
      <c r="O379"/>
      <c r="P379" t="str">
        <f t="shared" si="70"/>
        <v>NOT EQUAL</v>
      </c>
      <c r="Q379"/>
      <c r="R379"/>
      <c r="S379" s="43">
        <f t="shared" si="65"/>
        <v>83</v>
      </c>
      <c r="T379" s="96" t="s">
        <v>2643</v>
      </c>
      <c r="U379" s="72" t="s">
        <v>2643</v>
      </c>
      <c r="V379" s="72" t="s">
        <v>2643</v>
      </c>
      <c r="W379" s="44" t="str">
        <f t="shared" si="66"/>
        <v/>
      </c>
      <c r="X379" s="25" t="str">
        <f t="shared" si="67"/>
        <v/>
      </c>
      <c r="Y379" s="1">
        <f t="shared" si="68"/>
        <v>367</v>
      </c>
      <c r="Z379" t="str">
        <f t="shared" si="69"/>
        <v>ITM_M3toBARRELb</v>
      </c>
      <c r="AC379" s="116" t="str">
        <f t="shared" si="72"/>
        <v/>
      </c>
      <c r="AD379" t="b">
        <f t="shared" si="71"/>
        <v>1</v>
      </c>
    </row>
    <row r="380" spans="1:30">
      <c r="A380" s="57">
        <f t="shared" si="63"/>
        <v>380</v>
      </c>
      <c r="B380" s="56">
        <f t="shared" si="64"/>
        <v>368</v>
      </c>
      <c r="C380" s="60" t="s">
        <v>4641</v>
      </c>
      <c r="D380" s="60" t="s">
        <v>27</v>
      </c>
      <c r="E380" s="66" t="s">
        <v>28</v>
      </c>
      <c r="F380" s="66" t="s">
        <v>951</v>
      </c>
      <c r="G380" s="70">
        <v>0</v>
      </c>
      <c r="H380" s="70">
        <v>0</v>
      </c>
      <c r="I380" s="66" t="s">
        <v>510</v>
      </c>
      <c r="J380" s="66" t="s">
        <v>1659</v>
      </c>
      <c r="K380" s="67" t="s">
        <v>5197</v>
      </c>
      <c r="L380" s="68"/>
      <c r="M380" s="64" t="s">
        <v>2530</v>
      </c>
      <c r="N380" s="13"/>
      <c r="O380"/>
      <c r="P380" t="str">
        <f t="shared" si="70"/>
        <v>NOT EQUAL</v>
      </c>
      <c r="Q380"/>
      <c r="R380"/>
      <c r="S380" s="43">
        <f t="shared" si="65"/>
        <v>83</v>
      </c>
      <c r="T380" s="96" t="s">
        <v>2643</v>
      </c>
      <c r="U380" s="72" t="s">
        <v>2643</v>
      </c>
      <c r="V380" s="72" t="s">
        <v>2643</v>
      </c>
      <c r="W380" s="44" t="str">
        <f t="shared" si="66"/>
        <v/>
      </c>
      <c r="X380" s="25" t="str">
        <f t="shared" si="67"/>
        <v/>
      </c>
      <c r="Y380" s="1">
        <f t="shared" si="68"/>
        <v>368</v>
      </c>
      <c r="Z380" t="str">
        <f t="shared" si="69"/>
        <v>ITM_ATMtoPAb</v>
      </c>
      <c r="AC380" s="116" t="str">
        <f t="shared" si="72"/>
        <v/>
      </c>
      <c r="AD380" t="b">
        <f t="shared" si="71"/>
        <v>1</v>
      </c>
    </row>
    <row r="381" spans="1:30">
      <c r="A381" s="57">
        <f t="shared" si="63"/>
        <v>381</v>
      </c>
      <c r="B381" s="56">
        <f t="shared" si="64"/>
        <v>369</v>
      </c>
      <c r="C381" s="60" t="s">
        <v>4641</v>
      </c>
      <c r="D381" s="60" t="s">
        <v>169</v>
      </c>
      <c r="E381" s="66" t="s">
        <v>277</v>
      </c>
      <c r="F381" s="66" t="s">
        <v>951</v>
      </c>
      <c r="G381" s="70">
        <v>0</v>
      </c>
      <c r="H381" s="70">
        <v>0</v>
      </c>
      <c r="I381" s="66" t="s">
        <v>510</v>
      </c>
      <c r="J381" s="66" t="s">
        <v>1659</v>
      </c>
      <c r="K381" s="67" t="s">
        <v>5197</v>
      </c>
      <c r="L381" s="68"/>
      <c r="M381" s="64" t="s">
        <v>2531</v>
      </c>
      <c r="N381" s="13"/>
      <c r="O381"/>
      <c r="P381" t="str">
        <f t="shared" si="70"/>
        <v>NOT EQUAL</v>
      </c>
      <c r="Q381"/>
      <c r="R381"/>
      <c r="S381" s="43">
        <f t="shared" si="65"/>
        <v>83</v>
      </c>
      <c r="T381" s="96" t="s">
        <v>2643</v>
      </c>
      <c r="U381" s="72" t="s">
        <v>2643</v>
      </c>
      <c r="V381" s="72" t="s">
        <v>2643</v>
      </c>
      <c r="W381" s="44" t="str">
        <f t="shared" si="66"/>
        <v/>
      </c>
      <c r="X381" s="25" t="str">
        <f t="shared" si="67"/>
        <v/>
      </c>
      <c r="Y381" s="1">
        <f t="shared" si="68"/>
        <v>369</v>
      </c>
      <c r="Z381" t="str">
        <f t="shared" si="69"/>
        <v>ITM_PAtoATMb</v>
      </c>
      <c r="AC381" s="116" t="str">
        <f t="shared" si="72"/>
        <v/>
      </c>
      <c r="AD381" t="b">
        <f t="shared" si="71"/>
        <v>1</v>
      </c>
    </row>
    <row r="382" spans="1:30">
      <c r="A382" s="57">
        <f t="shared" si="63"/>
        <v>382</v>
      </c>
      <c r="B382" s="56">
        <f t="shared" si="64"/>
        <v>370</v>
      </c>
      <c r="C382" s="60" t="s">
        <v>4682</v>
      </c>
      <c r="D382" s="60" t="s">
        <v>27</v>
      </c>
      <c r="E382" s="66" t="s">
        <v>1098</v>
      </c>
      <c r="F382" s="66" t="s">
        <v>1098</v>
      </c>
      <c r="G382" s="70">
        <v>0</v>
      </c>
      <c r="H382" s="70">
        <v>0</v>
      </c>
      <c r="I382" s="66" t="s">
        <v>3</v>
      </c>
      <c r="J382" s="66" t="s">
        <v>1659</v>
      </c>
      <c r="K382" s="67" t="s">
        <v>5197</v>
      </c>
      <c r="L382" s="68"/>
      <c r="M382" s="64" t="s">
        <v>2564</v>
      </c>
      <c r="N382" s="13"/>
      <c r="O382"/>
      <c r="P382" t="str">
        <f t="shared" si="70"/>
        <v/>
      </c>
      <c r="Q382"/>
      <c r="R382"/>
      <c r="S382" s="43">
        <f t="shared" si="65"/>
        <v>83</v>
      </c>
      <c r="T382" s="96" t="s">
        <v>2643</v>
      </c>
      <c r="U382" s="72" t="s">
        <v>2643</v>
      </c>
      <c r="V382" s="72" t="s">
        <v>2643</v>
      </c>
      <c r="W382" s="44" t="str">
        <f t="shared" si="66"/>
        <v/>
      </c>
      <c r="X382" s="25" t="str">
        <f t="shared" si="67"/>
        <v/>
      </c>
      <c r="Y382" s="1">
        <f t="shared" si="68"/>
        <v>370</v>
      </c>
      <c r="Z382" t="str">
        <f t="shared" si="69"/>
        <v>ITM_HECTAREtoM2</v>
      </c>
      <c r="AC382" s="116" t="str">
        <f t="shared" si="72"/>
        <v/>
      </c>
      <c r="AD382" t="b">
        <f t="shared" si="71"/>
        <v>1</v>
      </c>
    </row>
    <row r="383" spans="1:30">
      <c r="A383" s="57">
        <f t="shared" si="63"/>
        <v>383</v>
      </c>
      <c r="B383" s="56">
        <f t="shared" si="64"/>
        <v>371</v>
      </c>
      <c r="C383" s="60" t="s">
        <v>4682</v>
      </c>
      <c r="D383" s="60" t="s">
        <v>169</v>
      </c>
      <c r="E383" s="66" t="s">
        <v>1099</v>
      </c>
      <c r="F383" s="66" t="s">
        <v>1099</v>
      </c>
      <c r="G383" s="70">
        <v>0</v>
      </c>
      <c r="H383" s="70">
        <v>0</v>
      </c>
      <c r="I383" s="66" t="s">
        <v>3</v>
      </c>
      <c r="J383" s="66" t="s">
        <v>1659</v>
      </c>
      <c r="K383" s="67" t="s">
        <v>5197</v>
      </c>
      <c r="L383" s="68"/>
      <c r="M383" s="64" t="s">
        <v>2565</v>
      </c>
      <c r="N383" s="13"/>
      <c r="O383"/>
      <c r="P383" t="str">
        <f t="shared" si="70"/>
        <v/>
      </c>
      <c r="Q383"/>
      <c r="R383"/>
      <c r="S383" s="43">
        <f t="shared" si="65"/>
        <v>83</v>
      </c>
      <c r="T383" s="96" t="s">
        <v>2643</v>
      </c>
      <c r="U383" s="72" t="s">
        <v>2643</v>
      </c>
      <c r="V383" s="72" t="s">
        <v>2643</v>
      </c>
      <c r="W383" s="44" t="str">
        <f t="shared" si="66"/>
        <v/>
      </c>
      <c r="X383" s="25" t="str">
        <f t="shared" si="67"/>
        <v/>
      </c>
      <c r="Y383" s="1">
        <f t="shared" si="68"/>
        <v>371</v>
      </c>
      <c r="Z383" t="str">
        <f t="shared" si="69"/>
        <v>ITM_M2toHECTARE</v>
      </c>
      <c r="AC383" s="116" t="str">
        <f t="shared" si="72"/>
        <v/>
      </c>
      <c r="AD383" t="b">
        <f t="shared" si="71"/>
        <v>1</v>
      </c>
    </row>
    <row r="384" spans="1:30">
      <c r="A384" s="57">
        <f t="shared" si="63"/>
        <v>384</v>
      </c>
      <c r="B384" s="56">
        <f t="shared" si="64"/>
        <v>372</v>
      </c>
      <c r="C384" s="60" t="s">
        <v>4932</v>
      </c>
      <c r="D384" s="60" t="s">
        <v>7</v>
      </c>
      <c r="E384" s="76" t="s">
        <v>3463</v>
      </c>
      <c r="F384" s="76" t="s">
        <v>3463</v>
      </c>
      <c r="G384" s="77">
        <v>0</v>
      </c>
      <c r="H384" s="77">
        <v>0</v>
      </c>
      <c r="I384" s="66" t="s">
        <v>30</v>
      </c>
      <c r="J384" s="66" t="s">
        <v>1660</v>
      </c>
      <c r="K384" s="67" t="s">
        <v>5022</v>
      </c>
      <c r="L384" s="68"/>
      <c r="M384" s="64" t="s">
        <v>4083</v>
      </c>
      <c r="N384" s="13"/>
      <c r="O384"/>
      <c r="P384" t="str">
        <f t="shared" si="70"/>
        <v/>
      </c>
      <c r="Q384"/>
      <c r="R384"/>
      <c r="S384" s="43">
        <f t="shared" si="65"/>
        <v>83</v>
      </c>
      <c r="T384" s="96" t="s">
        <v>2643</v>
      </c>
      <c r="U384" s="72" t="s">
        <v>2643</v>
      </c>
      <c r="V384" s="72" t="s">
        <v>2643</v>
      </c>
      <c r="W384" s="44" t="str">
        <f t="shared" si="66"/>
        <v/>
      </c>
      <c r="X384" s="25" t="str">
        <f t="shared" si="67"/>
        <v/>
      </c>
      <c r="Y384" s="1">
        <f t="shared" si="68"/>
        <v>372</v>
      </c>
      <c r="Z384" t="str">
        <f t="shared" si="69"/>
        <v>ITM_0372</v>
      </c>
      <c r="AC384" s="116" t="str">
        <f t="shared" si="72"/>
        <v/>
      </c>
      <c r="AD384" t="b">
        <f t="shared" si="71"/>
        <v>1</v>
      </c>
    </row>
    <row r="385" spans="1:30">
      <c r="A385" s="57">
        <f t="shared" si="63"/>
        <v>385</v>
      </c>
      <c r="B385" s="56">
        <f t="shared" si="64"/>
        <v>373</v>
      </c>
      <c r="C385" s="60" t="s">
        <v>4932</v>
      </c>
      <c r="D385" s="60" t="s">
        <v>7</v>
      </c>
      <c r="E385" s="76" t="s">
        <v>3464</v>
      </c>
      <c r="F385" s="76" t="s">
        <v>3464</v>
      </c>
      <c r="G385" s="78">
        <v>0</v>
      </c>
      <c r="H385" s="78">
        <v>0</v>
      </c>
      <c r="I385" s="66" t="s">
        <v>30</v>
      </c>
      <c r="J385" s="66" t="s">
        <v>1660</v>
      </c>
      <c r="K385" s="67" t="s">
        <v>5022</v>
      </c>
      <c r="L385" s="68"/>
      <c r="M385" s="64" t="s">
        <v>4084</v>
      </c>
      <c r="N385" s="13"/>
      <c r="O385"/>
      <c r="P385" t="str">
        <f t="shared" si="70"/>
        <v/>
      </c>
      <c r="Q385"/>
      <c r="R385"/>
      <c r="S385" s="43">
        <f t="shared" si="65"/>
        <v>83</v>
      </c>
      <c r="T385" s="96" t="s">
        <v>2643</v>
      </c>
      <c r="U385" s="72" t="s">
        <v>2643</v>
      </c>
      <c r="V385" s="72" t="s">
        <v>2643</v>
      </c>
      <c r="W385" s="44" t="str">
        <f t="shared" si="66"/>
        <v/>
      </c>
      <c r="X385" s="25" t="str">
        <f t="shared" si="67"/>
        <v/>
      </c>
      <c r="Y385" s="1">
        <f t="shared" si="68"/>
        <v>373</v>
      </c>
      <c r="Z385" t="str">
        <f t="shared" si="69"/>
        <v>ITM_0373</v>
      </c>
      <c r="AC385" s="116" t="str">
        <f t="shared" si="72"/>
        <v/>
      </c>
      <c r="AD385" t="b">
        <f t="shared" si="71"/>
        <v>1</v>
      </c>
    </row>
    <row r="386" spans="1:30">
      <c r="A386" s="57">
        <f t="shared" si="63"/>
        <v>386</v>
      </c>
      <c r="B386" s="56">
        <f t="shared" si="64"/>
        <v>374</v>
      </c>
      <c r="C386" s="60" t="s">
        <v>4932</v>
      </c>
      <c r="D386" s="60" t="s">
        <v>7</v>
      </c>
      <c r="E386" s="76" t="s">
        <v>3465</v>
      </c>
      <c r="F386" s="76" t="s">
        <v>3465</v>
      </c>
      <c r="G386" s="78">
        <v>0</v>
      </c>
      <c r="H386" s="78">
        <v>0</v>
      </c>
      <c r="I386" s="66" t="s">
        <v>30</v>
      </c>
      <c r="J386" s="66" t="s">
        <v>1660</v>
      </c>
      <c r="K386" s="67" t="s">
        <v>5022</v>
      </c>
      <c r="L386" s="68"/>
      <c r="M386" s="64" t="s">
        <v>4085</v>
      </c>
      <c r="N386" s="13"/>
      <c r="O386"/>
      <c r="P386" t="str">
        <f t="shared" si="70"/>
        <v/>
      </c>
      <c r="Q386"/>
      <c r="R386"/>
      <c r="S386" s="43">
        <f t="shared" si="65"/>
        <v>83</v>
      </c>
      <c r="T386" s="96" t="s">
        <v>2643</v>
      </c>
      <c r="U386" s="72" t="s">
        <v>2643</v>
      </c>
      <c r="V386" s="72" t="s">
        <v>2643</v>
      </c>
      <c r="W386" s="44" t="str">
        <f t="shared" si="66"/>
        <v/>
      </c>
      <c r="X386" s="25" t="str">
        <f t="shared" si="67"/>
        <v/>
      </c>
      <c r="Y386" s="1">
        <f t="shared" si="68"/>
        <v>374</v>
      </c>
      <c r="Z386" t="str">
        <f t="shared" si="69"/>
        <v>ITM_0374</v>
      </c>
      <c r="AC386" s="116" t="str">
        <f t="shared" si="72"/>
        <v/>
      </c>
      <c r="AD386" t="b">
        <f t="shared" si="71"/>
        <v>1</v>
      </c>
    </row>
    <row r="387" spans="1:30">
      <c r="A387" s="57">
        <f t="shared" si="63"/>
        <v>387</v>
      </c>
      <c r="B387" s="56">
        <f t="shared" si="64"/>
        <v>375</v>
      </c>
      <c r="C387" s="60" t="s">
        <v>4932</v>
      </c>
      <c r="D387" s="60" t="s">
        <v>7</v>
      </c>
      <c r="E387" s="76" t="s">
        <v>3466</v>
      </c>
      <c r="F387" s="76" t="s">
        <v>3466</v>
      </c>
      <c r="G387" s="77">
        <v>0</v>
      </c>
      <c r="H387" s="77">
        <v>0</v>
      </c>
      <c r="I387" s="66" t="s">
        <v>30</v>
      </c>
      <c r="J387" s="66" t="s">
        <v>1660</v>
      </c>
      <c r="K387" s="67" t="s">
        <v>5022</v>
      </c>
      <c r="L387" s="68"/>
      <c r="M387" s="64" t="s">
        <v>4086</v>
      </c>
      <c r="N387" s="13"/>
      <c r="O387"/>
      <c r="P387" t="str">
        <f t="shared" si="70"/>
        <v/>
      </c>
      <c r="Q387"/>
      <c r="R387"/>
      <c r="S387" s="43">
        <f t="shared" si="65"/>
        <v>83</v>
      </c>
      <c r="T387" s="96" t="s">
        <v>2643</v>
      </c>
      <c r="U387" s="72" t="s">
        <v>2643</v>
      </c>
      <c r="V387" s="72" t="s">
        <v>2643</v>
      </c>
      <c r="W387" s="44" t="str">
        <f t="shared" si="66"/>
        <v/>
      </c>
      <c r="X387" s="25" t="str">
        <f t="shared" si="67"/>
        <v/>
      </c>
      <c r="Y387" s="1">
        <f t="shared" si="68"/>
        <v>375</v>
      </c>
      <c r="Z387" t="str">
        <f t="shared" si="69"/>
        <v>ITM_0375</v>
      </c>
      <c r="AC387" s="116" t="str">
        <f t="shared" si="72"/>
        <v/>
      </c>
      <c r="AD387" t="b">
        <f t="shared" si="71"/>
        <v>1</v>
      </c>
    </row>
    <row r="388" spans="1:30">
      <c r="A388" s="57">
        <f t="shared" si="63"/>
        <v>388</v>
      </c>
      <c r="B388" s="56">
        <f t="shared" si="64"/>
        <v>376</v>
      </c>
      <c r="C388" s="60" t="s">
        <v>4932</v>
      </c>
      <c r="D388" s="60" t="s">
        <v>7</v>
      </c>
      <c r="E388" s="76" t="s">
        <v>3467</v>
      </c>
      <c r="F388" s="76" t="s">
        <v>3467</v>
      </c>
      <c r="G388" s="77">
        <v>0</v>
      </c>
      <c r="H388" s="77">
        <v>0</v>
      </c>
      <c r="I388" s="66" t="s">
        <v>30</v>
      </c>
      <c r="J388" s="66" t="s">
        <v>1660</v>
      </c>
      <c r="K388" s="67" t="s">
        <v>5022</v>
      </c>
      <c r="L388" s="68"/>
      <c r="M388" s="64" t="s">
        <v>4087</v>
      </c>
      <c r="N388" s="13"/>
      <c r="O388"/>
      <c r="P388" t="str">
        <f t="shared" si="70"/>
        <v/>
      </c>
      <c r="Q388"/>
      <c r="R388"/>
      <c r="S388" s="43">
        <f t="shared" si="65"/>
        <v>83</v>
      </c>
      <c r="T388" s="96" t="s">
        <v>2643</v>
      </c>
      <c r="U388" s="72" t="s">
        <v>2643</v>
      </c>
      <c r="V388" s="72" t="s">
        <v>2643</v>
      </c>
      <c r="W388" s="44" t="str">
        <f t="shared" si="66"/>
        <v/>
      </c>
      <c r="X388" s="25" t="str">
        <f t="shared" si="67"/>
        <v/>
      </c>
      <c r="Y388" s="1">
        <f t="shared" si="68"/>
        <v>376</v>
      </c>
      <c r="Z388" t="str">
        <f t="shared" si="69"/>
        <v>ITM_0376</v>
      </c>
      <c r="AC388" s="116" t="str">
        <f t="shared" si="72"/>
        <v/>
      </c>
      <c r="AD388" t="b">
        <f t="shared" si="71"/>
        <v>1</v>
      </c>
    </row>
    <row r="389" spans="1:30">
      <c r="A389" s="57">
        <f t="shared" si="63"/>
        <v>389</v>
      </c>
      <c r="B389" s="56">
        <f t="shared" si="64"/>
        <v>377</v>
      </c>
      <c r="C389" s="60" t="s">
        <v>4932</v>
      </c>
      <c r="D389" s="60" t="s">
        <v>7</v>
      </c>
      <c r="E389" s="76" t="s">
        <v>3468</v>
      </c>
      <c r="F389" s="76" t="s">
        <v>3468</v>
      </c>
      <c r="G389" s="77">
        <v>0</v>
      </c>
      <c r="H389" s="77">
        <v>0</v>
      </c>
      <c r="I389" s="66" t="s">
        <v>30</v>
      </c>
      <c r="J389" s="66" t="s">
        <v>1660</v>
      </c>
      <c r="K389" s="67" t="s">
        <v>5022</v>
      </c>
      <c r="L389" s="68"/>
      <c r="M389" s="64" t="s">
        <v>4088</v>
      </c>
      <c r="N389" s="13"/>
      <c r="O389"/>
      <c r="P389" t="str">
        <f t="shared" si="70"/>
        <v/>
      </c>
      <c r="Q389"/>
      <c r="R389"/>
      <c r="S389" s="43">
        <f t="shared" si="65"/>
        <v>83</v>
      </c>
      <c r="T389" s="96" t="s">
        <v>2643</v>
      </c>
      <c r="U389" s="72" t="s">
        <v>2643</v>
      </c>
      <c r="V389" s="72" t="s">
        <v>2643</v>
      </c>
      <c r="W389" s="44" t="str">
        <f t="shared" si="66"/>
        <v/>
      </c>
      <c r="X389" s="25" t="str">
        <f t="shared" si="67"/>
        <v/>
      </c>
      <c r="Y389" s="1">
        <f t="shared" si="68"/>
        <v>377</v>
      </c>
      <c r="Z389" t="str">
        <f t="shared" si="69"/>
        <v>ITM_0377</v>
      </c>
      <c r="AC389" s="116" t="str">
        <f t="shared" si="72"/>
        <v/>
      </c>
      <c r="AD389" t="b">
        <f t="shared" si="71"/>
        <v>1</v>
      </c>
    </row>
    <row r="390" spans="1:30">
      <c r="A390" s="57">
        <f t="shared" si="63"/>
        <v>390</v>
      </c>
      <c r="B390" s="56">
        <f t="shared" si="64"/>
        <v>378</v>
      </c>
      <c r="C390" s="60" t="s">
        <v>4932</v>
      </c>
      <c r="D390" s="60" t="s">
        <v>7</v>
      </c>
      <c r="E390" s="76" t="s">
        <v>3469</v>
      </c>
      <c r="F390" s="76" t="s">
        <v>3469</v>
      </c>
      <c r="G390" s="77">
        <v>0</v>
      </c>
      <c r="H390" s="77">
        <v>0</v>
      </c>
      <c r="I390" s="66" t="s">
        <v>30</v>
      </c>
      <c r="J390" s="66" t="s">
        <v>1660</v>
      </c>
      <c r="K390" s="67" t="s">
        <v>5022</v>
      </c>
      <c r="L390" s="68"/>
      <c r="M390" s="64" t="s">
        <v>4089</v>
      </c>
      <c r="N390" s="13"/>
      <c r="O390"/>
      <c r="P390" t="str">
        <f t="shared" si="70"/>
        <v/>
      </c>
      <c r="Q390"/>
      <c r="R390"/>
      <c r="S390" s="43">
        <f t="shared" si="65"/>
        <v>83</v>
      </c>
      <c r="T390" s="96" t="s">
        <v>2643</v>
      </c>
      <c r="U390" s="72" t="s">
        <v>2643</v>
      </c>
      <c r="V390" s="72" t="s">
        <v>2643</v>
      </c>
      <c r="W390" s="44" t="str">
        <f t="shared" si="66"/>
        <v/>
      </c>
      <c r="X390" s="25" t="str">
        <f t="shared" si="67"/>
        <v/>
      </c>
      <c r="Y390" s="1">
        <f t="shared" si="68"/>
        <v>378</v>
      </c>
      <c r="Z390" t="str">
        <f t="shared" si="69"/>
        <v>ITM_0378</v>
      </c>
      <c r="AC390" s="116" t="str">
        <f t="shared" si="72"/>
        <v/>
      </c>
      <c r="AD390" t="b">
        <f t="shared" si="71"/>
        <v>1</v>
      </c>
    </row>
    <row r="391" spans="1:30">
      <c r="A391" s="57">
        <f t="shared" ref="A391:A454" si="73">IF(B391=INT(B391),ROW(),"")</f>
        <v>391</v>
      </c>
      <c r="B391" s="56">
        <f t="shared" ref="B391:B454" si="74">IF(AND(MID(C391,2,1)&lt;&gt;"/",MID(C391,1,1)="/"),INT(B390)+1,B390+0.01)</f>
        <v>379</v>
      </c>
      <c r="C391" s="60" t="s">
        <v>4932</v>
      </c>
      <c r="D391" s="60" t="s">
        <v>7</v>
      </c>
      <c r="E391" s="76" t="s">
        <v>3470</v>
      </c>
      <c r="F391" s="76" t="s">
        <v>3470</v>
      </c>
      <c r="G391" s="77">
        <v>0</v>
      </c>
      <c r="H391" s="77">
        <v>0</v>
      </c>
      <c r="I391" s="66" t="s">
        <v>30</v>
      </c>
      <c r="J391" s="66" t="s">
        <v>1660</v>
      </c>
      <c r="K391" s="67" t="s">
        <v>5022</v>
      </c>
      <c r="L391" s="68"/>
      <c r="M391" s="64" t="s">
        <v>4090</v>
      </c>
      <c r="N391" s="13"/>
      <c r="O391"/>
      <c r="P391" t="str">
        <f t="shared" si="70"/>
        <v/>
      </c>
      <c r="Q391"/>
      <c r="R391"/>
      <c r="S391" s="43">
        <f t="shared" ref="S391:S454" si="75">IF(X391&lt;&gt;"",S390+1,S390)</f>
        <v>83</v>
      </c>
      <c r="T391" s="96" t="s">
        <v>2643</v>
      </c>
      <c r="U391" s="72" t="s">
        <v>2643</v>
      </c>
      <c r="V391" s="72" t="s">
        <v>2643</v>
      </c>
      <c r="W391" s="44" t="str">
        <f t="shared" ref="W391:W454" si="76">IF( OR(U391="CNST", I391="CAT_REGS"),(E391),
IF(U391="YES",UPPER(E391),
IF(   AND(U391&lt;&gt;"NO",I391="CAT_FNCT",D391&lt;&gt;"multiply", D391&lt;&gt;"divide"),IF(J391="SLS_ENABLED",   UPPER(E391),""),"")))</f>
        <v/>
      </c>
      <c r="X391" s="25" t="str">
        <f t="shared" ref="X391:X454" si="77">IF(LEN(V391)&gt;0,V391,SUBSTITUTE(SUBSTITUTE(SUBSTITUTE(SUBSTITUTE(SUBSTITUTE(SUBSTITUTE(SUBSTITUTE(SUBSTITUTE(SUBSTITUTE(SUBSTITUTE(SUBSTITUTE( (SUBSTITUTE( SUBSTITUTE( SUBSTITUTE( SUBSTITUTE(W391,"STD_SIGMA","SUM"),"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91" s="1">
        <f t="shared" ref="Y391:Y454" si="78">B391</f>
        <v>379</v>
      </c>
      <c r="Z391" t="str">
        <f t="shared" ref="Z391:Z454" si="79">M391</f>
        <v>ITM_0379</v>
      </c>
      <c r="AC391" s="116" t="str">
        <f t="shared" si="72"/>
        <v/>
      </c>
      <c r="AD391" t="b">
        <f t="shared" si="71"/>
        <v>1</v>
      </c>
    </row>
    <row r="392" spans="1:30">
      <c r="A392" s="57">
        <f t="shared" si="73"/>
        <v>392</v>
      </c>
      <c r="B392" s="56">
        <f t="shared" si="74"/>
        <v>380</v>
      </c>
      <c r="C392" s="60" t="s">
        <v>4932</v>
      </c>
      <c r="D392" s="60" t="s">
        <v>7</v>
      </c>
      <c r="E392" s="76" t="s">
        <v>3471</v>
      </c>
      <c r="F392" s="76" t="s">
        <v>3471</v>
      </c>
      <c r="G392" s="77">
        <v>0</v>
      </c>
      <c r="H392" s="77">
        <v>0</v>
      </c>
      <c r="I392" s="66" t="s">
        <v>30</v>
      </c>
      <c r="J392" s="66" t="s">
        <v>1660</v>
      </c>
      <c r="K392" s="67" t="s">
        <v>5022</v>
      </c>
      <c r="L392" s="68"/>
      <c r="M392" s="64" t="s">
        <v>4091</v>
      </c>
      <c r="N392" s="13"/>
      <c r="O392"/>
      <c r="P392" t="str">
        <f t="shared" si="70"/>
        <v/>
      </c>
      <c r="Q392"/>
      <c r="R392"/>
      <c r="S392" s="43">
        <f t="shared" si="75"/>
        <v>83</v>
      </c>
      <c r="T392" s="96" t="s">
        <v>2643</v>
      </c>
      <c r="U392" s="72" t="s">
        <v>2643</v>
      </c>
      <c r="V392" s="72" t="s">
        <v>2643</v>
      </c>
      <c r="W392" s="44" t="str">
        <f t="shared" si="76"/>
        <v/>
      </c>
      <c r="X392" s="25" t="str">
        <f t="shared" si="77"/>
        <v/>
      </c>
      <c r="Y392" s="1">
        <f t="shared" si="78"/>
        <v>380</v>
      </c>
      <c r="Z392" t="str">
        <f t="shared" si="79"/>
        <v>ITM_0380</v>
      </c>
      <c r="AC392" s="116" t="str">
        <f t="shared" si="72"/>
        <v/>
      </c>
      <c r="AD392" t="b">
        <f t="shared" si="71"/>
        <v>1</v>
      </c>
    </row>
    <row r="393" spans="1:30">
      <c r="A393" s="57">
        <f t="shared" si="73"/>
        <v>393</v>
      </c>
      <c r="B393" s="56">
        <f t="shared" si="74"/>
        <v>381</v>
      </c>
      <c r="C393" s="60" t="s">
        <v>4932</v>
      </c>
      <c r="D393" s="60" t="s">
        <v>7</v>
      </c>
      <c r="E393" s="76" t="s">
        <v>3472</v>
      </c>
      <c r="F393" s="76" t="s">
        <v>3472</v>
      </c>
      <c r="G393" s="77">
        <v>0</v>
      </c>
      <c r="H393" s="77">
        <v>0</v>
      </c>
      <c r="I393" s="66" t="s">
        <v>30</v>
      </c>
      <c r="J393" s="66" t="s">
        <v>1660</v>
      </c>
      <c r="K393" s="67" t="s">
        <v>5022</v>
      </c>
      <c r="L393" s="68"/>
      <c r="M393" s="64" t="s">
        <v>4092</v>
      </c>
      <c r="N393" s="13"/>
      <c r="O393"/>
      <c r="P393" t="str">
        <f t="shared" si="70"/>
        <v/>
      </c>
      <c r="Q393"/>
      <c r="R393"/>
      <c r="S393" s="43">
        <f t="shared" si="75"/>
        <v>83</v>
      </c>
      <c r="T393" s="96" t="s">
        <v>2643</v>
      </c>
      <c r="U393" s="72" t="s">
        <v>2643</v>
      </c>
      <c r="V393" s="72" t="s">
        <v>2643</v>
      </c>
      <c r="W393" s="44" t="str">
        <f t="shared" si="76"/>
        <v/>
      </c>
      <c r="X393" s="25" t="str">
        <f t="shared" si="77"/>
        <v/>
      </c>
      <c r="Y393" s="1">
        <f t="shared" si="78"/>
        <v>381</v>
      </c>
      <c r="Z393" t="str">
        <f t="shared" si="79"/>
        <v>ITM_0381</v>
      </c>
      <c r="AC393" s="116" t="str">
        <f t="shared" si="72"/>
        <v/>
      </c>
      <c r="AD393" t="b">
        <f t="shared" si="71"/>
        <v>1</v>
      </c>
    </row>
    <row r="394" spans="1:30">
      <c r="A394" s="57">
        <f t="shared" si="73"/>
        <v>394</v>
      </c>
      <c r="B394" s="56">
        <f t="shared" si="74"/>
        <v>382</v>
      </c>
      <c r="C394" s="60" t="s">
        <v>4932</v>
      </c>
      <c r="D394" s="60" t="s">
        <v>7</v>
      </c>
      <c r="E394" s="76" t="s">
        <v>3473</v>
      </c>
      <c r="F394" s="76" t="s">
        <v>3473</v>
      </c>
      <c r="G394" s="77">
        <v>0</v>
      </c>
      <c r="H394" s="77">
        <v>0</v>
      </c>
      <c r="I394" s="66" t="s">
        <v>30</v>
      </c>
      <c r="J394" s="66" t="s">
        <v>1660</v>
      </c>
      <c r="K394" s="67" t="s">
        <v>5022</v>
      </c>
      <c r="L394" s="68"/>
      <c r="M394" s="64" t="s">
        <v>4093</v>
      </c>
      <c r="N394" s="13"/>
      <c r="O394"/>
      <c r="P394" t="str">
        <f t="shared" si="70"/>
        <v/>
      </c>
      <c r="Q394"/>
      <c r="R394"/>
      <c r="S394" s="43">
        <f t="shared" si="75"/>
        <v>83</v>
      </c>
      <c r="T394" s="96" t="s">
        <v>2643</v>
      </c>
      <c r="U394" s="72" t="s">
        <v>2643</v>
      </c>
      <c r="V394" s="72" t="s">
        <v>2643</v>
      </c>
      <c r="W394" s="44" t="str">
        <f t="shared" si="76"/>
        <v/>
      </c>
      <c r="X394" s="25" t="str">
        <f t="shared" si="77"/>
        <v/>
      </c>
      <c r="Y394" s="1">
        <f t="shared" si="78"/>
        <v>382</v>
      </c>
      <c r="Z394" t="str">
        <f t="shared" si="79"/>
        <v>ITM_0382</v>
      </c>
      <c r="AC394" s="116" t="str">
        <f t="shared" si="72"/>
        <v/>
      </c>
      <c r="AD394" t="b">
        <f t="shared" si="71"/>
        <v>1</v>
      </c>
    </row>
    <row r="395" spans="1:30">
      <c r="A395" s="57">
        <f t="shared" si="73"/>
        <v>395</v>
      </c>
      <c r="B395" s="56">
        <f t="shared" si="74"/>
        <v>383</v>
      </c>
      <c r="C395" s="60" t="s">
        <v>4932</v>
      </c>
      <c r="D395" s="60" t="s">
        <v>7</v>
      </c>
      <c r="E395" s="76" t="s">
        <v>3474</v>
      </c>
      <c r="F395" s="76" t="s">
        <v>3474</v>
      </c>
      <c r="G395" s="77">
        <v>0</v>
      </c>
      <c r="H395" s="77">
        <v>0</v>
      </c>
      <c r="I395" s="66" t="s">
        <v>30</v>
      </c>
      <c r="J395" s="66" t="s">
        <v>1660</v>
      </c>
      <c r="K395" s="67" t="s">
        <v>5022</v>
      </c>
      <c r="L395" s="68"/>
      <c r="M395" s="64" t="s">
        <v>4094</v>
      </c>
      <c r="N395" s="13"/>
      <c r="O395"/>
      <c r="P395" t="str">
        <f t="shared" si="70"/>
        <v/>
      </c>
      <c r="Q395"/>
      <c r="R395"/>
      <c r="S395" s="43">
        <f t="shared" si="75"/>
        <v>83</v>
      </c>
      <c r="T395" s="96" t="s">
        <v>2643</v>
      </c>
      <c r="U395" s="72" t="s">
        <v>2643</v>
      </c>
      <c r="V395" s="72" t="s">
        <v>2643</v>
      </c>
      <c r="W395" s="44" t="str">
        <f t="shared" si="76"/>
        <v/>
      </c>
      <c r="X395" s="25" t="str">
        <f t="shared" si="77"/>
        <v/>
      </c>
      <c r="Y395" s="1">
        <f t="shared" si="78"/>
        <v>383</v>
      </c>
      <c r="Z395" t="str">
        <f t="shared" si="79"/>
        <v>ITM_0383</v>
      </c>
      <c r="AC395" s="116" t="str">
        <f t="shared" si="72"/>
        <v/>
      </c>
      <c r="AD395" t="b">
        <f t="shared" si="71"/>
        <v>1</v>
      </c>
    </row>
    <row r="396" spans="1:30">
      <c r="A396" s="57">
        <f t="shared" si="73"/>
        <v>396</v>
      </c>
      <c r="B396" s="56">
        <f t="shared" si="74"/>
        <v>384</v>
      </c>
      <c r="C396" s="60" t="s">
        <v>4932</v>
      </c>
      <c r="D396" s="60" t="s">
        <v>7</v>
      </c>
      <c r="E396" s="76" t="s">
        <v>3475</v>
      </c>
      <c r="F396" s="76" t="s">
        <v>3475</v>
      </c>
      <c r="G396" s="77">
        <v>0</v>
      </c>
      <c r="H396" s="77">
        <v>0</v>
      </c>
      <c r="I396" s="66" t="s">
        <v>30</v>
      </c>
      <c r="J396" s="66" t="s">
        <v>1660</v>
      </c>
      <c r="K396" s="67" t="s">
        <v>5022</v>
      </c>
      <c r="L396" s="68"/>
      <c r="M396" s="64" t="s">
        <v>4095</v>
      </c>
      <c r="N396" s="13"/>
      <c r="O396"/>
      <c r="P396" t="str">
        <f t="shared" si="70"/>
        <v/>
      </c>
      <c r="Q396"/>
      <c r="R396"/>
      <c r="S396" s="43">
        <f t="shared" si="75"/>
        <v>83</v>
      </c>
      <c r="T396" s="96" t="s">
        <v>2643</v>
      </c>
      <c r="U396" s="72" t="s">
        <v>2643</v>
      </c>
      <c r="V396" s="72" t="s">
        <v>2643</v>
      </c>
      <c r="W396" s="44" t="str">
        <f t="shared" si="76"/>
        <v/>
      </c>
      <c r="X396" s="25" t="str">
        <f t="shared" si="77"/>
        <v/>
      </c>
      <c r="Y396" s="1">
        <f t="shared" si="78"/>
        <v>384</v>
      </c>
      <c r="Z396" t="str">
        <f t="shared" si="79"/>
        <v>ITM_0384</v>
      </c>
      <c r="AC396" s="116" t="str">
        <f t="shared" si="72"/>
        <v/>
      </c>
      <c r="AD396" t="b">
        <f t="shared" si="71"/>
        <v>1</v>
      </c>
    </row>
    <row r="397" spans="1:30">
      <c r="A397" s="57">
        <f t="shared" si="73"/>
        <v>397</v>
      </c>
      <c r="B397" s="56">
        <f t="shared" si="74"/>
        <v>385</v>
      </c>
      <c r="C397" s="60" t="s">
        <v>4932</v>
      </c>
      <c r="D397" s="60" t="s">
        <v>7</v>
      </c>
      <c r="E397" s="76" t="s">
        <v>3476</v>
      </c>
      <c r="F397" s="76" t="s">
        <v>3476</v>
      </c>
      <c r="G397" s="77">
        <v>0</v>
      </c>
      <c r="H397" s="77">
        <v>0</v>
      </c>
      <c r="I397" s="66" t="s">
        <v>30</v>
      </c>
      <c r="J397" s="66" t="s">
        <v>1660</v>
      </c>
      <c r="K397" s="67" t="s">
        <v>5022</v>
      </c>
      <c r="L397" s="68"/>
      <c r="M397" s="64" t="s">
        <v>4096</v>
      </c>
      <c r="N397" s="13"/>
      <c r="O397"/>
      <c r="P397" t="str">
        <f t="shared" ref="P397:P466" si="80">IF(E397=F397,"","NOT EQUAL")</f>
        <v/>
      </c>
      <c r="Q397"/>
      <c r="R397"/>
      <c r="S397" s="43">
        <f t="shared" si="75"/>
        <v>83</v>
      </c>
      <c r="T397" s="96"/>
      <c r="U397" s="72"/>
      <c r="V397" s="72"/>
      <c r="W397" s="44" t="str">
        <f t="shared" si="76"/>
        <v/>
      </c>
      <c r="X397" s="25" t="str">
        <f t="shared" si="77"/>
        <v/>
      </c>
      <c r="Y397" s="1">
        <f t="shared" si="78"/>
        <v>385</v>
      </c>
      <c r="Z397" t="str">
        <f t="shared" si="79"/>
        <v>ITM_0385</v>
      </c>
      <c r="AC397" s="116" t="str">
        <f t="shared" si="72"/>
        <v/>
      </c>
      <c r="AD397" t="b">
        <f t="shared" si="71"/>
        <v>1</v>
      </c>
    </row>
    <row r="398" spans="1:30" s="47" customFormat="1">
      <c r="A398" s="57" t="str">
        <f t="shared" si="73"/>
        <v/>
      </c>
      <c r="B398" s="56">
        <f t="shared" si="74"/>
        <v>385.01</v>
      </c>
      <c r="C398" s="59" t="s">
        <v>2643</v>
      </c>
      <c r="D398" s="60"/>
      <c r="E398" s="64"/>
      <c r="F398" s="64"/>
      <c r="G398" s="65"/>
      <c r="H398" s="65"/>
      <c r="I398" s="66"/>
      <c r="J398" s="66"/>
      <c r="K398" s="67"/>
      <c r="L398" s="59"/>
      <c r="M398" s="64" t="s">
        <v>2643</v>
      </c>
      <c r="N398" s="48"/>
      <c r="O398" s="49"/>
      <c r="P398" s="49"/>
      <c r="Q398" s="49"/>
      <c r="R398" s="49"/>
      <c r="S398" s="43">
        <f t="shared" si="75"/>
        <v>83</v>
      </c>
      <c r="T398" s="96" t="s">
        <v>2643</v>
      </c>
      <c r="U398" s="94" t="s">
        <v>2643</v>
      </c>
      <c r="V398" s="94" t="s">
        <v>2643</v>
      </c>
      <c r="W398" s="44" t="str">
        <f t="shared" si="76"/>
        <v/>
      </c>
      <c r="X398" s="25" t="str">
        <f t="shared" si="77"/>
        <v/>
      </c>
      <c r="Y398" s="1">
        <f t="shared" si="78"/>
        <v>385.01</v>
      </c>
      <c r="Z398" t="str">
        <f t="shared" si="79"/>
        <v/>
      </c>
      <c r="AC398" s="116" t="str">
        <f t="shared" si="72"/>
        <v/>
      </c>
      <c r="AD398" t="b">
        <f t="shared" si="71"/>
        <v>1</v>
      </c>
    </row>
    <row r="399" spans="1:30" s="47" customFormat="1">
      <c r="A399" s="57" t="str">
        <f t="shared" si="73"/>
        <v/>
      </c>
      <c r="B399" s="56">
        <f t="shared" si="74"/>
        <v>385.02</v>
      </c>
      <c r="C399" s="59" t="s">
        <v>2643</v>
      </c>
      <c r="D399" s="60"/>
      <c r="E399" s="64"/>
      <c r="F399" s="64"/>
      <c r="G399" s="65"/>
      <c r="H399" s="65"/>
      <c r="I399" s="66"/>
      <c r="J399" s="66"/>
      <c r="K399" s="67"/>
      <c r="L399" s="59"/>
      <c r="M399" s="64" t="s">
        <v>2643</v>
      </c>
      <c r="N399" s="48"/>
      <c r="O399" s="49"/>
      <c r="P399" s="49"/>
      <c r="Q399" s="49"/>
      <c r="R399" s="49"/>
      <c r="S399" s="43">
        <f t="shared" si="75"/>
        <v>83</v>
      </c>
      <c r="T399" s="96" t="s">
        <v>2643</v>
      </c>
      <c r="U399" s="94" t="s">
        <v>2643</v>
      </c>
      <c r="V399" s="94" t="s">
        <v>2643</v>
      </c>
      <c r="W399" s="44" t="str">
        <f t="shared" si="76"/>
        <v/>
      </c>
      <c r="X399" s="25" t="str">
        <f t="shared" si="77"/>
        <v/>
      </c>
      <c r="Y399" s="1">
        <f t="shared" si="78"/>
        <v>385.02</v>
      </c>
      <c r="Z399" t="str">
        <f t="shared" si="79"/>
        <v/>
      </c>
      <c r="AC399" s="116" t="str">
        <f t="shared" si="72"/>
        <v/>
      </c>
      <c r="AD399" t="b">
        <f t="shared" si="71"/>
        <v>1</v>
      </c>
    </row>
    <row r="400" spans="1:30" s="47" customFormat="1">
      <c r="A400" s="57" t="str">
        <f t="shared" si="73"/>
        <v/>
      </c>
      <c r="B400" s="56">
        <f t="shared" si="74"/>
        <v>385.03</v>
      </c>
      <c r="C400" s="59" t="s">
        <v>3445</v>
      </c>
      <c r="D400" s="60" t="s">
        <v>3477</v>
      </c>
      <c r="E400" s="64" t="s">
        <v>3478</v>
      </c>
      <c r="F400" s="64" t="s">
        <v>3479</v>
      </c>
      <c r="G400" s="65"/>
      <c r="H400" s="65"/>
      <c r="I400" s="66"/>
      <c r="J400" s="66"/>
      <c r="K400" s="67"/>
      <c r="L400" s="59"/>
      <c r="M400" s="64" t="s">
        <v>1680</v>
      </c>
      <c r="N400" s="48"/>
      <c r="O400" s="49"/>
      <c r="P400" s="49"/>
      <c r="Q400" s="49"/>
      <c r="R400" s="49"/>
      <c r="S400" s="43">
        <f t="shared" si="75"/>
        <v>83</v>
      </c>
      <c r="T400" s="96" t="s">
        <v>2643</v>
      </c>
      <c r="U400" s="94" t="s">
        <v>2643</v>
      </c>
      <c r="V400" s="94" t="s">
        <v>2643</v>
      </c>
      <c r="W400" s="44" t="str">
        <f t="shared" si="76"/>
        <v/>
      </c>
      <c r="X400" s="25" t="str">
        <f t="shared" si="77"/>
        <v/>
      </c>
      <c r="Y400" s="1">
        <f t="shared" si="78"/>
        <v>385.03</v>
      </c>
      <c r="Z400" t="str">
        <f t="shared" si="79"/>
        <v>ITM_NULL</v>
      </c>
      <c r="AC400" s="116" t="str">
        <f t="shared" si="72"/>
        <v/>
      </c>
      <c r="AD400" t="b">
        <f t="shared" si="71"/>
        <v>1</v>
      </c>
    </row>
    <row r="401" spans="1:30">
      <c r="A401" s="57">
        <f t="shared" si="73"/>
        <v>401</v>
      </c>
      <c r="B401" s="56">
        <f t="shared" si="74"/>
        <v>386</v>
      </c>
      <c r="C401" s="60" t="s">
        <v>4683</v>
      </c>
      <c r="D401" s="60" t="s">
        <v>2819</v>
      </c>
      <c r="E401" s="66" t="s">
        <v>105</v>
      </c>
      <c r="F401" s="66" t="s">
        <v>105</v>
      </c>
      <c r="G401" s="65">
        <v>0</v>
      </c>
      <c r="H401" s="65">
        <v>99</v>
      </c>
      <c r="I401" s="66" t="s">
        <v>3</v>
      </c>
      <c r="J401" s="66" t="s">
        <v>1660</v>
      </c>
      <c r="K401" s="67" t="s">
        <v>5197</v>
      </c>
      <c r="L401" s="68"/>
      <c r="M401" s="64" t="s">
        <v>1839</v>
      </c>
      <c r="N401" s="13"/>
      <c r="O401"/>
      <c r="P401" t="str">
        <f t="shared" si="80"/>
        <v/>
      </c>
      <c r="Q401"/>
      <c r="R401"/>
      <c r="S401" s="43">
        <f t="shared" si="75"/>
        <v>83</v>
      </c>
      <c r="T401" s="96" t="s">
        <v>2643</v>
      </c>
      <c r="U401" s="72" t="s">
        <v>2643</v>
      </c>
      <c r="V401" s="72" t="s">
        <v>2643</v>
      </c>
      <c r="W401" s="44" t="str">
        <f t="shared" si="76"/>
        <v/>
      </c>
      <c r="X401" s="25" t="str">
        <f t="shared" si="77"/>
        <v/>
      </c>
      <c r="Y401" s="1">
        <f t="shared" si="78"/>
        <v>386</v>
      </c>
      <c r="Z401" t="str">
        <f t="shared" si="79"/>
        <v>ITM_FCC</v>
      </c>
      <c r="AC401" s="116" t="str">
        <f t="shared" si="72"/>
        <v/>
      </c>
      <c r="AD401" t="b">
        <f t="shared" si="71"/>
        <v>1</v>
      </c>
    </row>
    <row r="402" spans="1:30">
      <c r="A402" s="57">
        <f t="shared" si="73"/>
        <v>402</v>
      </c>
      <c r="B402" s="56">
        <f t="shared" si="74"/>
        <v>387</v>
      </c>
      <c r="C402" s="60" t="s">
        <v>4684</v>
      </c>
      <c r="D402" s="60" t="s">
        <v>2819</v>
      </c>
      <c r="E402" s="66" t="s">
        <v>107</v>
      </c>
      <c r="F402" s="66" t="s">
        <v>107</v>
      </c>
      <c r="G402" s="65">
        <v>0</v>
      </c>
      <c r="H402" s="65">
        <v>99</v>
      </c>
      <c r="I402" s="66" t="s">
        <v>3</v>
      </c>
      <c r="J402" s="66" t="s">
        <v>1660</v>
      </c>
      <c r="K402" s="67" t="s">
        <v>5197</v>
      </c>
      <c r="L402" s="68"/>
      <c r="M402" s="64" t="s">
        <v>1841</v>
      </c>
      <c r="N402" s="13"/>
      <c r="O402"/>
      <c r="P402" t="str">
        <f t="shared" si="80"/>
        <v/>
      </c>
      <c r="Q402"/>
      <c r="R402"/>
      <c r="S402" s="43">
        <f t="shared" si="75"/>
        <v>83</v>
      </c>
      <c r="T402" s="96" t="s">
        <v>2643</v>
      </c>
      <c r="U402" s="72" t="s">
        <v>2643</v>
      </c>
      <c r="V402" s="72" t="s">
        <v>2643</v>
      </c>
      <c r="W402" s="44" t="str">
        <f t="shared" si="76"/>
        <v/>
      </c>
      <c r="X402" s="25" t="str">
        <f t="shared" si="77"/>
        <v/>
      </c>
      <c r="Y402" s="1">
        <f t="shared" si="78"/>
        <v>387</v>
      </c>
      <c r="Z402" t="str">
        <f t="shared" si="79"/>
        <v>ITM_FCS</v>
      </c>
      <c r="AC402" s="116" t="str">
        <f t="shared" si="72"/>
        <v/>
      </c>
      <c r="AD402" t="b">
        <f t="shared" si="71"/>
        <v>1</v>
      </c>
    </row>
    <row r="403" spans="1:30">
      <c r="A403" s="57">
        <f t="shared" si="73"/>
        <v>403</v>
      </c>
      <c r="B403" s="56">
        <f t="shared" si="74"/>
        <v>388</v>
      </c>
      <c r="C403" s="60" t="s">
        <v>4685</v>
      </c>
      <c r="D403" s="60" t="s">
        <v>2819</v>
      </c>
      <c r="E403" s="66" t="s">
        <v>106</v>
      </c>
      <c r="F403" s="66" t="s">
        <v>106</v>
      </c>
      <c r="G403" s="65">
        <v>0</v>
      </c>
      <c r="H403" s="65">
        <v>99</v>
      </c>
      <c r="I403" s="66" t="s">
        <v>3</v>
      </c>
      <c r="J403" s="66" t="s">
        <v>1660</v>
      </c>
      <c r="K403" s="67" t="s">
        <v>5197</v>
      </c>
      <c r="L403" s="68"/>
      <c r="M403" s="64" t="s">
        <v>1840</v>
      </c>
      <c r="N403" s="13"/>
      <c r="O403"/>
      <c r="P403" t="str">
        <f t="shared" si="80"/>
        <v/>
      </c>
      <c r="Q403"/>
      <c r="R403"/>
      <c r="S403" s="43">
        <f t="shared" si="75"/>
        <v>83</v>
      </c>
      <c r="T403" s="96" t="s">
        <v>2643</v>
      </c>
      <c r="U403" s="72" t="s">
        <v>2643</v>
      </c>
      <c r="V403" s="72" t="s">
        <v>2643</v>
      </c>
      <c r="W403" s="44" t="str">
        <f t="shared" si="76"/>
        <v/>
      </c>
      <c r="X403" s="25" t="str">
        <f t="shared" si="77"/>
        <v/>
      </c>
      <c r="Y403" s="1">
        <f t="shared" si="78"/>
        <v>388</v>
      </c>
      <c r="Z403" t="str">
        <f t="shared" si="79"/>
        <v>ITM_FCF</v>
      </c>
      <c r="AC403" s="116" t="str">
        <f t="shared" si="72"/>
        <v/>
      </c>
      <c r="AD403" t="b">
        <f t="shared" si="71"/>
        <v>1</v>
      </c>
    </row>
    <row r="404" spans="1:30">
      <c r="A404" s="57">
        <f t="shared" si="73"/>
        <v>404</v>
      </c>
      <c r="B404" s="56">
        <f t="shared" si="74"/>
        <v>389</v>
      </c>
      <c r="C404" s="60" t="s">
        <v>4686</v>
      </c>
      <c r="D404" s="60" t="s">
        <v>2819</v>
      </c>
      <c r="E404" s="66" t="s">
        <v>116</v>
      </c>
      <c r="F404" s="66" t="s">
        <v>116</v>
      </c>
      <c r="G404" s="65">
        <v>0</v>
      </c>
      <c r="H404" s="65">
        <v>99</v>
      </c>
      <c r="I404" s="66" t="s">
        <v>3</v>
      </c>
      <c r="J404" s="66" t="s">
        <v>1660</v>
      </c>
      <c r="K404" s="67" t="s">
        <v>5197</v>
      </c>
      <c r="L404" s="68"/>
      <c r="M404" s="64" t="s">
        <v>1860</v>
      </c>
      <c r="N404" s="13"/>
      <c r="O404"/>
      <c r="P404" t="str">
        <f t="shared" si="80"/>
        <v/>
      </c>
      <c r="Q404"/>
      <c r="R404"/>
      <c r="S404" s="43">
        <f t="shared" si="75"/>
        <v>83</v>
      </c>
      <c r="T404" s="96" t="s">
        <v>2643</v>
      </c>
      <c r="U404" s="72" t="s">
        <v>2643</v>
      </c>
      <c r="V404" s="72" t="s">
        <v>2643</v>
      </c>
      <c r="W404" s="44" t="str">
        <f t="shared" si="76"/>
        <v/>
      </c>
      <c r="X404" s="25" t="str">
        <f t="shared" si="77"/>
        <v/>
      </c>
      <c r="Y404" s="1">
        <f t="shared" si="78"/>
        <v>389</v>
      </c>
      <c r="Z404" t="str">
        <f t="shared" si="79"/>
        <v>ITM_FSC</v>
      </c>
      <c r="AC404" s="116" t="str">
        <f t="shared" si="72"/>
        <v/>
      </c>
      <c r="AD404" t="b">
        <f t="shared" si="71"/>
        <v>1</v>
      </c>
    </row>
    <row r="405" spans="1:30">
      <c r="A405" s="57">
        <f t="shared" si="73"/>
        <v>405</v>
      </c>
      <c r="B405" s="56">
        <f t="shared" si="74"/>
        <v>390</v>
      </c>
      <c r="C405" s="60" t="s">
        <v>4687</v>
      </c>
      <c r="D405" s="60" t="s">
        <v>2819</v>
      </c>
      <c r="E405" s="66" t="s">
        <v>118</v>
      </c>
      <c r="F405" s="66" t="s">
        <v>118</v>
      </c>
      <c r="G405" s="65">
        <v>0</v>
      </c>
      <c r="H405" s="65">
        <v>99</v>
      </c>
      <c r="I405" s="66" t="s">
        <v>3</v>
      </c>
      <c r="J405" s="66" t="s">
        <v>1660</v>
      </c>
      <c r="K405" s="67" t="s">
        <v>5197</v>
      </c>
      <c r="L405" s="68"/>
      <c r="M405" s="64" t="s">
        <v>1862</v>
      </c>
      <c r="N405" s="13"/>
      <c r="O405"/>
      <c r="P405" t="str">
        <f t="shared" si="80"/>
        <v/>
      </c>
      <c r="Q405"/>
      <c r="R405"/>
      <c r="S405" s="43">
        <f t="shared" si="75"/>
        <v>83</v>
      </c>
      <c r="T405" s="96" t="s">
        <v>2643</v>
      </c>
      <c r="U405" s="72" t="s">
        <v>2643</v>
      </c>
      <c r="V405" s="72" t="s">
        <v>2643</v>
      </c>
      <c r="W405" s="44" t="str">
        <f t="shared" si="76"/>
        <v/>
      </c>
      <c r="X405" s="25" t="str">
        <f t="shared" si="77"/>
        <v/>
      </c>
      <c r="Y405" s="1">
        <f t="shared" si="78"/>
        <v>390</v>
      </c>
      <c r="Z405" t="str">
        <f t="shared" si="79"/>
        <v>ITM_FSS</v>
      </c>
      <c r="AC405" s="116" t="str">
        <f t="shared" si="72"/>
        <v/>
      </c>
      <c r="AD405" t="b">
        <f t="shared" si="71"/>
        <v>1</v>
      </c>
    </row>
    <row r="406" spans="1:30">
      <c r="A406" s="57">
        <f t="shared" si="73"/>
        <v>406</v>
      </c>
      <c r="B406" s="56">
        <f t="shared" si="74"/>
        <v>391</v>
      </c>
      <c r="C406" s="60" t="s">
        <v>4688</v>
      </c>
      <c r="D406" s="60" t="s">
        <v>2819</v>
      </c>
      <c r="E406" s="66" t="s">
        <v>117</v>
      </c>
      <c r="F406" s="66" t="s">
        <v>117</v>
      </c>
      <c r="G406" s="65">
        <v>0</v>
      </c>
      <c r="H406" s="65">
        <v>99</v>
      </c>
      <c r="I406" s="66" t="s">
        <v>3</v>
      </c>
      <c r="J406" s="66" t="s">
        <v>1660</v>
      </c>
      <c r="K406" s="67" t="s">
        <v>5197</v>
      </c>
      <c r="L406" s="68"/>
      <c r="M406" s="64" t="s">
        <v>1861</v>
      </c>
      <c r="N406" s="13"/>
      <c r="O406"/>
      <c r="P406" t="str">
        <f t="shared" si="80"/>
        <v/>
      </c>
      <c r="Q406"/>
      <c r="R406"/>
      <c r="S406" s="43">
        <f t="shared" si="75"/>
        <v>83</v>
      </c>
      <c r="T406" s="96" t="s">
        <v>2643</v>
      </c>
      <c r="U406" s="72" t="s">
        <v>2643</v>
      </c>
      <c r="V406" s="72" t="s">
        <v>2643</v>
      </c>
      <c r="W406" s="44" t="str">
        <f t="shared" si="76"/>
        <v/>
      </c>
      <c r="X406" s="25" t="str">
        <f t="shared" si="77"/>
        <v/>
      </c>
      <c r="Y406" s="1">
        <f t="shared" si="78"/>
        <v>391</v>
      </c>
      <c r="Z406" t="str">
        <f t="shared" si="79"/>
        <v>ITM_FSF</v>
      </c>
      <c r="AC406" s="116" t="str">
        <f t="shared" si="72"/>
        <v/>
      </c>
      <c r="AD406" t="b">
        <f t="shared" si="71"/>
        <v>1</v>
      </c>
    </row>
    <row r="407" spans="1:30">
      <c r="A407" s="57">
        <f t="shared" ref="A407:A437" si="81">IF(B407=INT(B407),ROW(),"")</f>
        <v>407</v>
      </c>
      <c r="B407" s="56">
        <f t="shared" ref="B407:B437" si="82">IF(AND(MID(C407,2,1)&lt;&gt;"/",MID(C407,1,1)="/"),INT(B406)+1,B406+0.01)</f>
        <v>392</v>
      </c>
      <c r="C407" s="60" t="s">
        <v>4693</v>
      </c>
      <c r="D407" s="60" t="s">
        <v>7</v>
      </c>
      <c r="E407" s="66" t="s">
        <v>262</v>
      </c>
      <c r="F407" s="66" t="s">
        <v>262</v>
      </c>
      <c r="G407" s="72">
        <v>0</v>
      </c>
      <c r="H407" s="72">
        <v>0</v>
      </c>
      <c r="I407" s="66" t="s">
        <v>3</v>
      </c>
      <c r="J407" s="66" t="s">
        <v>1659</v>
      </c>
      <c r="K407" s="67" t="s">
        <v>5197</v>
      </c>
      <c r="L407" s="68"/>
      <c r="M407" s="64" t="s">
        <v>4101</v>
      </c>
      <c r="N407" s="13"/>
      <c r="O407"/>
      <c r="P407" t="str">
        <f t="shared" ref="P407:P437" si="83">IF(E407=F407,"","NOT EQUAL")</f>
        <v/>
      </c>
      <c r="Q407"/>
      <c r="R407"/>
      <c r="S407" s="43">
        <f t="shared" ref="S407:S437" si="84">IF(X407&lt;&gt;"",S406+1,S406)</f>
        <v>84</v>
      </c>
      <c r="T407" s="96" t="s">
        <v>3150</v>
      </c>
      <c r="U407" s="72" t="s">
        <v>2643</v>
      </c>
      <c r="V407" s="72" t="s">
        <v>2643</v>
      </c>
      <c r="W407" s="44" t="str">
        <f t="shared" ref="W407:W437" si="85">IF( OR(U407="CNST", I407="CAT_REGS"),(E407),
IF(U407="YES",UPPER(E407),
IF(   AND(U407&lt;&gt;"NO",I407="CAT_FNCT",D407&lt;&gt;"multiply", D407&lt;&gt;"divide"),IF(J407="SLS_ENABLED",   UPPER(E407),""),"")))</f>
        <v>"NAND"</v>
      </c>
      <c r="X407" s="25" t="str">
        <f t="shared" ref="X407:X437" si="86">IF(LEN(V407)&gt;0,V407,SUBSTITUTE(SUBSTITUTE(SUBSTITUTE(SUBSTITUTE(SUBSTITUTE(SUBSTITUTE(SUBSTITUTE(SUBSTITUTE(SUBSTITUTE(SUBSTITUTE(SUBSTITUTE( (SUBSTITUTE( SUBSTITUTE( SUBSTITUTE( SUBSTITUTE(W407,"STD_SIGMA","SUM"),"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NAND</v>
      </c>
      <c r="Y407" s="1">
        <f t="shared" ref="Y407:Y437" si="87">B407</f>
        <v>392</v>
      </c>
      <c r="Z407" t="str">
        <f t="shared" ref="Z407:Z437" si="88">M407</f>
        <v>ITM_LOGICALNAND</v>
      </c>
      <c r="AC407" s="116" t="str">
        <f t="shared" si="72"/>
        <v>NAND</v>
      </c>
      <c r="AD407" t="b">
        <f t="shared" si="71"/>
        <v>1</v>
      </c>
    </row>
    <row r="408" spans="1:30">
      <c r="A408" s="57">
        <f t="shared" si="81"/>
        <v>408</v>
      </c>
      <c r="B408" s="56">
        <f t="shared" si="82"/>
        <v>393</v>
      </c>
      <c r="C408" s="60" t="s">
        <v>4694</v>
      </c>
      <c r="D408" s="60" t="s">
        <v>7</v>
      </c>
      <c r="E408" s="66" t="s">
        <v>1451</v>
      </c>
      <c r="F408" s="66" t="s">
        <v>1451</v>
      </c>
      <c r="G408" s="65">
        <v>0</v>
      </c>
      <c r="H408" s="65">
        <v>0</v>
      </c>
      <c r="I408" s="66" t="s">
        <v>3</v>
      </c>
      <c r="J408" s="66" t="s">
        <v>1659</v>
      </c>
      <c r="K408" s="67" t="s">
        <v>5197</v>
      </c>
      <c r="L408" s="68"/>
      <c r="M408" s="64" t="s">
        <v>4102</v>
      </c>
      <c r="N408" s="13"/>
      <c r="O408"/>
      <c r="P408" t="str">
        <f t="shared" si="83"/>
        <v/>
      </c>
      <c r="Q408"/>
      <c r="R408"/>
      <c r="S408" s="43">
        <f t="shared" si="84"/>
        <v>85</v>
      </c>
      <c r="T408" s="96" t="s">
        <v>3150</v>
      </c>
      <c r="U408" s="72" t="s">
        <v>2643</v>
      </c>
      <c r="V408" s="72" t="s">
        <v>2643</v>
      </c>
      <c r="W408" s="44" t="str">
        <f t="shared" si="85"/>
        <v>"NOR"</v>
      </c>
      <c r="X408" s="25" t="str">
        <f t="shared" si="86"/>
        <v>NOR</v>
      </c>
      <c r="Y408" s="1">
        <f t="shared" si="87"/>
        <v>393</v>
      </c>
      <c r="Z408" t="str">
        <f t="shared" si="88"/>
        <v>ITM_LOGICALNOR</v>
      </c>
      <c r="AC408" s="116" t="str">
        <f t="shared" si="72"/>
        <v>NOR</v>
      </c>
      <c r="AD408" t="b">
        <f t="shared" si="71"/>
        <v>1</v>
      </c>
    </row>
    <row r="409" spans="1:30">
      <c r="A409" s="57">
        <f t="shared" si="81"/>
        <v>409</v>
      </c>
      <c r="B409" s="56">
        <f t="shared" si="82"/>
        <v>394</v>
      </c>
      <c r="C409" s="60" t="s">
        <v>4695</v>
      </c>
      <c r="D409" s="60" t="s">
        <v>7</v>
      </c>
      <c r="E409" s="66" t="s">
        <v>418</v>
      </c>
      <c r="F409" s="66" t="s">
        <v>418</v>
      </c>
      <c r="G409" s="65">
        <v>0</v>
      </c>
      <c r="H409" s="65">
        <v>0</v>
      </c>
      <c r="I409" s="66" t="s">
        <v>3</v>
      </c>
      <c r="J409" s="66" t="s">
        <v>1659</v>
      </c>
      <c r="K409" s="67" t="s">
        <v>5197</v>
      </c>
      <c r="L409" s="68"/>
      <c r="M409" s="64" t="s">
        <v>4103</v>
      </c>
      <c r="N409" s="13"/>
      <c r="O409"/>
      <c r="P409" t="str">
        <f t="shared" si="83"/>
        <v/>
      </c>
      <c r="Q409"/>
      <c r="R409"/>
      <c r="S409" s="43">
        <f t="shared" si="84"/>
        <v>86</v>
      </c>
      <c r="T409" s="96" t="s">
        <v>3150</v>
      </c>
      <c r="U409" s="72" t="s">
        <v>2643</v>
      </c>
      <c r="V409" s="72" t="s">
        <v>2643</v>
      </c>
      <c r="W409" s="44" t="str">
        <f t="shared" si="85"/>
        <v>"XNOR"</v>
      </c>
      <c r="X409" s="25" t="str">
        <f t="shared" si="86"/>
        <v>XNOR</v>
      </c>
      <c r="Y409" s="1">
        <f t="shared" si="87"/>
        <v>394</v>
      </c>
      <c r="Z409" t="str">
        <f t="shared" si="88"/>
        <v>ITM_LOGICALXNOR</v>
      </c>
      <c r="AC409" s="116" t="str">
        <f t="shared" si="72"/>
        <v>XNOR</v>
      </c>
      <c r="AD409" t="b">
        <f t="shared" si="71"/>
        <v>1</v>
      </c>
    </row>
    <row r="410" spans="1:30">
      <c r="A410" s="57">
        <f t="shared" si="81"/>
        <v>410</v>
      </c>
      <c r="B410" s="56">
        <f t="shared" si="82"/>
        <v>395</v>
      </c>
      <c r="C410" s="60" t="s">
        <v>4696</v>
      </c>
      <c r="D410" s="60" t="s">
        <v>14</v>
      </c>
      <c r="E410" s="66" t="s">
        <v>1288</v>
      </c>
      <c r="F410" s="66" t="s">
        <v>1288</v>
      </c>
      <c r="G410" s="65">
        <v>0</v>
      </c>
      <c r="H410" s="65">
        <v>63</v>
      </c>
      <c r="I410" s="66" t="s">
        <v>3</v>
      </c>
      <c r="J410" s="66" t="s">
        <v>1659</v>
      </c>
      <c r="K410" s="67" t="s">
        <v>5197</v>
      </c>
      <c r="L410" s="68"/>
      <c r="M410" s="64" t="s">
        <v>1731</v>
      </c>
      <c r="N410" s="13"/>
      <c r="O410"/>
      <c r="P410" t="str">
        <f t="shared" si="83"/>
        <v/>
      </c>
      <c r="Q410"/>
      <c r="R410"/>
      <c r="S410" s="43">
        <f t="shared" si="84"/>
        <v>87</v>
      </c>
      <c r="T410" s="96" t="s">
        <v>2643</v>
      </c>
      <c r="U410" s="72" t="s">
        <v>2643</v>
      </c>
      <c r="V410" s="72" t="s">
        <v>2643</v>
      </c>
      <c r="W410" s="44" t="str">
        <f t="shared" si="85"/>
        <v>"BS?"</v>
      </c>
      <c r="X410" s="25" t="str">
        <f t="shared" si="86"/>
        <v>BS?</v>
      </c>
      <c r="Y410" s="1">
        <f t="shared" si="87"/>
        <v>395</v>
      </c>
      <c r="Z410" t="str">
        <f t="shared" si="88"/>
        <v>ITM_BS</v>
      </c>
      <c r="AC410" s="116" t="str">
        <f t="shared" si="72"/>
        <v>BS?</v>
      </c>
      <c r="AD410" t="b">
        <f t="shared" si="71"/>
        <v>1</v>
      </c>
    </row>
    <row r="411" spans="1:30">
      <c r="A411" s="57">
        <f t="shared" si="81"/>
        <v>411</v>
      </c>
      <c r="B411" s="56">
        <f t="shared" si="82"/>
        <v>396</v>
      </c>
      <c r="C411" s="60" t="s">
        <v>4697</v>
      </c>
      <c r="D411" s="60" t="s">
        <v>14</v>
      </c>
      <c r="E411" s="66" t="s">
        <v>1282</v>
      </c>
      <c r="F411" s="66" t="s">
        <v>1282</v>
      </c>
      <c r="G411" s="65">
        <v>0</v>
      </c>
      <c r="H411" s="65">
        <v>63</v>
      </c>
      <c r="I411" s="66" t="s">
        <v>3</v>
      </c>
      <c r="J411" s="66" t="s">
        <v>1659</v>
      </c>
      <c r="K411" s="67" t="s">
        <v>5197</v>
      </c>
      <c r="L411" s="68"/>
      <c r="M411" s="64" t="s">
        <v>1719</v>
      </c>
      <c r="N411" s="13"/>
      <c r="O411"/>
      <c r="P411" t="str">
        <f t="shared" si="83"/>
        <v/>
      </c>
      <c r="Q411"/>
      <c r="R411"/>
      <c r="S411" s="43">
        <f t="shared" si="84"/>
        <v>88</v>
      </c>
      <c r="T411" s="96" t="s">
        <v>2643</v>
      </c>
      <c r="U411" s="72" t="s">
        <v>2643</v>
      </c>
      <c r="V411" s="72" t="s">
        <v>2643</v>
      </c>
      <c r="W411" s="44" t="str">
        <f t="shared" si="85"/>
        <v>"BC?"</v>
      </c>
      <c r="X411" s="25" t="str">
        <f t="shared" si="86"/>
        <v>BC?</v>
      </c>
      <c r="Y411" s="1">
        <f t="shared" si="87"/>
        <v>396</v>
      </c>
      <c r="Z411" t="str">
        <f t="shared" si="88"/>
        <v>ITM_BC</v>
      </c>
      <c r="AC411" s="116" t="str">
        <f t="shared" si="72"/>
        <v>BC?</v>
      </c>
      <c r="AD411" t="b">
        <f t="shared" si="71"/>
        <v>1</v>
      </c>
    </row>
    <row r="412" spans="1:30">
      <c r="A412" s="57">
        <f t="shared" si="81"/>
        <v>412</v>
      </c>
      <c r="B412" s="56">
        <f t="shared" si="82"/>
        <v>397</v>
      </c>
      <c r="C412" s="60" t="s">
        <v>4698</v>
      </c>
      <c r="D412" s="60" t="s">
        <v>14</v>
      </c>
      <c r="E412" s="66" t="s">
        <v>42</v>
      </c>
      <c r="F412" s="66" t="s">
        <v>42</v>
      </c>
      <c r="G412" s="65">
        <v>0</v>
      </c>
      <c r="H412" s="65">
        <v>63</v>
      </c>
      <c r="I412" s="66" t="s">
        <v>3</v>
      </c>
      <c r="J412" s="66" t="s">
        <v>1659</v>
      </c>
      <c r="K412" s="67" t="s">
        <v>5197</v>
      </c>
      <c r="L412" s="68"/>
      <c r="M412" s="64" t="s">
        <v>1745</v>
      </c>
      <c r="N412" s="13"/>
      <c r="O412"/>
      <c r="P412" t="str">
        <f t="shared" si="83"/>
        <v/>
      </c>
      <c r="Q412"/>
      <c r="R412"/>
      <c r="S412" s="43">
        <f t="shared" si="84"/>
        <v>89</v>
      </c>
      <c r="T412" s="96" t="s">
        <v>2643</v>
      </c>
      <c r="U412" s="72" t="s">
        <v>2643</v>
      </c>
      <c r="V412" s="72" t="s">
        <v>2643</v>
      </c>
      <c r="W412" s="44" t="str">
        <f t="shared" si="85"/>
        <v>"CB"</v>
      </c>
      <c r="X412" s="25" t="str">
        <f t="shared" si="86"/>
        <v>CB</v>
      </c>
      <c r="Y412" s="1">
        <f t="shared" si="87"/>
        <v>397</v>
      </c>
      <c r="Z412" t="str">
        <f t="shared" si="88"/>
        <v>ITM_CB</v>
      </c>
      <c r="AC412" s="116" t="str">
        <f t="shared" si="72"/>
        <v>CB</v>
      </c>
      <c r="AD412" t="b">
        <f t="shared" si="71"/>
        <v>1</v>
      </c>
    </row>
    <row r="413" spans="1:30">
      <c r="A413" s="57">
        <f t="shared" si="81"/>
        <v>413</v>
      </c>
      <c r="B413" s="56">
        <f t="shared" si="82"/>
        <v>398</v>
      </c>
      <c r="C413" s="60" t="s">
        <v>4699</v>
      </c>
      <c r="D413" s="60" t="s">
        <v>14</v>
      </c>
      <c r="E413" s="66" t="s">
        <v>338</v>
      </c>
      <c r="F413" s="66" t="s">
        <v>338</v>
      </c>
      <c r="G413" s="65">
        <v>0</v>
      </c>
      <c r="H413" s="65">
        <v>63</v>
      </c>
      <c r="I413" s="66" t="s">
        <v>3</v>
      </c>
      <c r="J413" s="66" t="s">
        <v>1659</v>
      </c>
      <c r="K413" s="67" t="s">
        <v>5197</v>
      </c>
      <c r="L413" s="68"/>
      <c r="M413" s="64" t="s">
        <v>2188</v>
      </c>
      <c r="N413" s="13"/>
      <c r="O413"/>
      <c r="P413" t="str">
        <f t="shared" si="83"/>
        <v/>
      </c>
      <c r="Q413"/>
      <c r="R413"/>
      <c r="S413" s="43">
        <f t="shared" si="84"/>
        <v>90</v>
      </c>
      <c r="T413" s="96" t="s">
        <v>2643</v>
      </c>
      <c r="U413" s="72" t="s">
        <v>2643</v>
      </c>
      <c r="V413" s="72" t="s">
        <v>2643</v>
      </c>
      <c r="W413" s="44" t="str">
        <f t="shared" si="85"/>
        <v>"SB"</v>
      </c>
      <c r="X413" s="25" t="str">
        <f t="shared" si="86"/>
        <v>SB</v>
      </c>
      <c r="Y413" s="1">
        <f t="shared" si="87"/>
        <v>398</v>
      </c>
      <c r="Z413" t="str">
        <f t="shared" si="88"/>
        <v>ITM_SB</v>
      </c>
      <c r="AC413" s="116" t="str">
        <f t="shared" si="72"/>
        <v>SB</v>
      </c>
      <c r="AD413" t="b">
        <f t="shared" si="71"/>
        <v>1</v>
      </c>
    </row>
    <row r="414" spans="1:30">
      <c r="A414" s="57">
        <f t="shared" si="81"/>
        <v>414</v>
      </c>
      <c r="B414" s="56">
        <f t="shared" si="82"/>
        <v>399</v>
      </c>
      <c r="C414" s="60" t="s">
        <v>4700</v>
      </c>
      <c r="D414" s="60" t="s">
        <v>14</v>
      </c>
      <c r="E414" s="66" t="s">
        <v>103</v>
      </c>
      <c r="F414" s="66" t="s">
        <v>103</v>
      </c>
      <c r="G414" s="65">
        <v>0</v>
      </c>
      <c r="H414" s="65">
        <v>63</v>
      </c>
      <c r="I414" s="66" t="s">
        <v>3</v>
      </c>
      <c r="J414" s="66" t="s">
        <v>1659</v>
      </c>
      <c r="K414" s="67" t="s">
        <v>5197</v>
      </c>
      <c r="L414" s="68"/>
      <c r="M414" s="64" t="s">
        <v>1836</v>
      </c>
      <c r="N414" s="13"/>
      <c r="O414"/>
      <c r="P414" t="str">
        <f t="shared" si="83"/>
        <v/>
      </c>
      <c r="Q414"/>
      <c r="R414"/>
      <c r="S414" s="43">
        <f t="shared" si="84"/>
        <v>91</v>
      </c>
      <c r="T414" s="96" t="s">
        <v>2643</v>
      </c>
      <c r="U414" s="72" t="s">
        <v>2643</v>
      </c>
      <c r="V414" s="72" t="s">
        <v>2643</v>
      </c>
      <c r="W414" s="44" t="str">
        <f t="shared" si="85"/>
        <v>"FB"</v>
      </c>
      <c r="X414" s="25" t="str">
        <f t="shared" si="86"/>
        <v>FB</v>
      </c>
      <c r="Y414" s="1">
        <f t="shared" si="87"/>
        <v>399</v>
      </c>
      <c r="Z414" t="str">
        <f t="shared" si="88"/>
        <v>ITM_FB</v>
      </c>
      <c r="AC414" s="116" t="str">
        <f t="shared" si="72"/>
        <v>FB</v>
      </c>
      <c r="AD414" t="b">
        <f t="shared" si="71"/>
        <v>1</v>
      </c>
    </row>
    <row r="415" spans="1:30">
      <c r="A415" s="57">
        <f t="shared" si="81"/>
        <v>415</v>
      </c>
      <c r="B415" s="56">
        <f t="shared" si="82"/>
        <v>400</v>
      </c>
      <c r="C415" s="60" t="s">
        <v>4701</v>
      </c>
      <c r="D415" s="60" t="s">
        <v>14</v>
      </c>
      <c r="E415" s="66" t="s">
        <v>323</v>
      </c>
      <c r="F415" s="66" t="s">
        <v>323</v>
      </c>
      <c r="G415" s="65">
        <v>0</v>
      </c>
      <c r="H415" s="65">
        <v>63</v>
      </c>
      <c r="I415" s="66" t="s">
        <v>3</v>
      </c>
      <c r="J415" s="66" t="s">
        <v>1659</v>
      </c>
      <c r="K415" s="67" t="s">
        <v>5197</v>
      </c>
      <c r="L415" s="68"/>
      <c r="M415" s="64" t="s">
        <v>2160</v>
      </c>
      <c r="N415" s="13"/>
      <c r="O415"/>
      <c r="P415" t="str">
        <f t="shared" si="83"/>
        <v/>
      </c>
      <c r="Q415"/>
      <c r="R415"/>
      <c r="S415" s="43">
        <f t="shared" si="84"/>
        <v>92</v>
      </c>
      <c r="T415" s="96" t="s">
        <v>3150</v>
      </c>
      <c r="U415" s="72" t="s">
        <v>2643</v>
      </c>
      <c r="V415" s="72" t="s">
        <v>2643</v>
      </c>
      <c r="W415" s="44" t="str">
        <f t="shared" si="85"/>
        <v>"RL"</v>
      </c>
      <c r="X415" s="25" t="str">
        <f t="shared" si="86"/>
        <v>RL</v>
      </c>
      <c r="Y415" s="1">
        <f t="shared" si="87"/>
        <v>400</v>
      </c>
      <c r="Z415" t="str">
        <f t="shared" si="88"/>
        <v>ITM_RL</v>
      </c>
      <c r="AC415" s="116" t="str">
        <f t="shared" si="72"/>
        <v>RL</v>
      </c>
      <c r="AD415" t="b">
        <f t="shared" si="71"/>
        <v>1</v>
      </c>
    </row>
    <row r="416" spans="1:30">
      <c r="A416" s="57">
        <f t="shared" si="81"/>
        <v>416</v>
      </c>
      <c r="B416" s="56">
        <f t="shared" si="82"/>
        <v>401</v>
      </c>
      <c r="C416" s="60" t="s">
        <v>4702</v>
      </c>
      <c r="D416" s="60" t="s">
        <v>14</v>
      </c>
      <c r="E416" s="66" t="s">
        <v>1491</v>
      </c>
      <c r="F416" s="66" t="s">
        <v>1491</v>
      </c>
      <c r="G416" s="65">
        <v>0</v>
      </c>
      <c r="H416" s="65">
        <v>63</v>
      </c>
      <c r="I416" s="66" t="s">
        <v>3</v>
      </c>
      <c r="J416" s="66" t="s">
        <v>1659</v>
      </c>
      <c r="K416" s="67" t="s">
        <v>5197</v>
      </c>
      <c r="L416" s="68"/>
      <c r="M416" s="64" t="s">
        <v>2161</v>
      </c>
      <c r="N416" s="13"/>
      <c r="O416"/>
      <c r="P416" t="str">
        <f t="shared" si="83"/>
        <v/>
      </c>
      <c r="Q416"/>
      <c r="R416"/>
      <c r="S416" s="43">
        <f t="shared" si="84"/>
        <v>93</v>
      </c>
      <c r="T416" s="96" t="s">
        <v>3150</v>
      </c>
      <c r="U416" s="72" t="s">
        <v>2643</v>
      </c>
      <c r="V416" s="72" t="s">
        <v>2643</v>
      </c>
      <c r="W416" s="44" t="str">
        <f t="shared" si="85"/>
        <v>"RLC"</v>
      </c>
      <c r="X416" s="25" t="str">
        <f t="shared" si="86"/>
        <v>RLC</v>
      </c>
      <c r="Y416" s="1">
        <f t="shared" si="87"/>
        <v>401</v>
      </c>
      <c r="Z416" t="str">
        <f t="shared" si="88"/>
        <v>ITM_RLC</v>
      </c>
      <c r="AC416" s="116" t="str">
        <f t="shared" si="72"/>
        <v>RLC</v>
      </c>
      <c r="AD416" t="b">
        <f t="shared" ref="AD416:AD479" si="89">X416=AC416</f>
        <v>1</v>
      </c>
    </row>
    <row r="417" spans="1:30">
      <c r="A417" s="57">
        <f t="shared" si="81"/>
        <v>417</v>
      </c>
      <c r="B417" s="56">
        <f t="shared" si="82"/>
        <v>402</v>
      </c>
      <c r="C417" s="60" t="s">
        <v>4703</v>
      </c>
      <c r="D417" s="60" t="s">
        <v>14</v>
      </c>
      <c r="E417" s="66" t="s">
        <v>326</v>
      </c>
      <c r="F417" s="66" t="s">
        <v>326</v>
      </c>
      <c r="G417" s="65">
        <v>0</v>
      </c>
      <c r="H417" s="65">
        <v>63</v>
      </c>
      <c r="I417" s="66" t="s">
        <v>3</v>
      </c>
      <c r="J417" s="66" t="s">
        <v>1659</v>
      </c>
      <c r="K417" s="67" t="s">
        <v>5197</v>
      </c>
      <c r="L417" s="68"/>
      <c r="M417" s="64" t="s">
        <v>2169</v>
      </c>
      <c r="N417" s="13"/>
      <c r="O417"/>
      <c r="P417" t="str">
        <f t="shared" si="83"/>
        <v/>
      </c>
      <c r="Q417"/>
      <c r="R417"/>
      <c r="S417" s="43">
        <f t="shared" si="84"/>
        <v>94</v>
      </c>
      <c r="T417" s="96" t="s">
        <v>3150</v>
      </c>
      <c r="U417" s="72" t="s">
        <v>2643</v>
      </c>
      <c r="V417" s="72" t="s">
        <v>2643</v>
      </c>
      <c r="W417" s="44" t="str">
        <f t="shared" si="85"/>
        <v>"RR"</v>
      </c>
      <c r="X417" s="25" t="str">
        <f t="shared" si="86"/>
        <v>RR</v>
      </c>
      <c r="Y417" s="1">
        <f t="shared" si="87"/>
        <v>402</v>
      </c>
      <c r="Z417" t="str">
        <f t="shared" si="88"/>
        <v>ITM_RR</v>
      </c>
      <c r="AC417" s="116" t="str">
        <f t="shared" si="72"/>
        <v>RR</v>
      </c>
      <c r="AD417" t="b">
        <f t="shared" si="89"/>
        <v>1</v>
      </c>
    </row>
    <row r="418" spans="1:30">
      <c r="A418" s="57">
        <f t="shared" si="81"/>
        <v>418</v>
      </c>
      <c r="B418" s="56">
        <f t="shared" si="82"/>
        <v>403</v>
      </c>
      <c r="C418" s="60" t="s">
        <v>4704</v>
      </c>
      <c r="D418" s="60" t="s">
        <v>14</v>
      </c>
      <c r="E418" s="66" t="s">
        <v>1495</v>
      </c>
      <c r="F418" s="66" t="s">
        <v>1495</v>
      </c>
      <c r="G418" s="65">
        <v>0</v>
      </c>
      <c r="H418" s="65">
        <v>63</v>
      </c>
      <c r="I418" s="66" t="s">
        <v>3</v>
      </c>
      <c r="J418" s="66" t="s">
        <v>1659</v>
      </c>
      <c r="K418" s="67" t="s">
        <v>5197</v>
      </c>
      <c r="L418" s="68"/>
      <c r="M418" s="64" t="s">
        <v>2170</v>
      </c>
      <c r="N418" s="13"/>
      <c r="O418"/>
      <c r="P418" t="str">
        <f t="shared" si="83"/>
        <v/>
      </c>
      <c r="Q418"/>
      <c r="R418"/>
      <c r="S418" s="43">
        <f t="shared" si="84"/>
        <v>95</v>
      </c>
      <c r="T418" s="96" t="s">
        <v>3150</v>
      </c>
      <c r="U418" s="72" t="s">
        <v>2643</v>
      </c>
      <c r="V418" s="72" t="s">
        <v>2643</v>
      </c>
      <c r="W418" s="44" t="str">
        <f t="shared" si="85"/>
        <v>"RRC"</v>
      </c>
      <c r="X418" s="25" t="str">
        <f t="shared" si="86"/>
        <v>RRC</v>
      </c>
      <c r="Y418" s="1">
        <f t="shared" si="87"/>
        <v>403</v>
      </c>
      <c r="Z418" t="str">
        <f t="shared" si="88"/>
        <v>ITM_RRC</v>
      </c>
      <c r="AC418" s="116" t="str">
        <f t="shared" si="72"/>
        <v>RRC</v>
      </c>
      <c r="AD418" t="b">
        <f t="shared" si="89"/>
        <v>1</v>
      </c>
    </row>
    <row r="419" spans="1:30">
      <c r="A419" s="57">
        <f t="shared" si="81"/>
        <v>419</v>
      </c>
      <c r="B419" s="56">
        <f t="shared" si="82"/>
        <v>404</v>
      </c>
      <c r="C419" s="60" t="s">
        <v>4705</v>
      </c>
      <c r="D419" s="60" t="s">
        <v>14</v>
      </c>
      <c r="E419" s="66" t="s">
        <v>365</v>
      </c>
      <c r="F419" s="66" t="s">
        <v>365</v>
      </c>
      <c r="G419" s="65">
        <v>0</v>
      </c>
      <c r="H419" s="65">
        <v>63</v>
      </c>
      <c r="I419" s="66" t="s">
        <v>3</v>
      </c>
      <c r="J419" s="66" t="s">
        <v>1659</v>
      </c>
      <c r="K419" s="67" t="s">
        <v>5197</v>
      </c>
      <c r="L419" s="68"/>
      <c r="M419" s="64" t="s">
        <v>2216</v>
      </c>
      <c r="N419" s="13"/>
      <c r="O419"/>
      <c r="P419" t="str">
        <f t="shared" si="83"/>
        <v/>
      </c>
      <c r="Q419"/>
      <c r="R419"/>
      <c r="S419" s="43">
        <f t="shared" si="84"/>
        <v>96</v>
      </c>
      <c r="T419" s="96" t="s">
        <v>3150</v>
      </c>
      <c r="U419" s="72" t="s">
        <v>2643</v>
      </c>
      <c r="V419" s="72" t="s">
        <v>2643</v>
      </c>
      <c r="W419" s="44" t="str">
        <f t="shared" si="85"/>
        <v>"SL"</v>
      </c>
      <c r="X419" s="25" t="str">
        <f t="shared" si="86"/>
        <v>SL</v>
      </c>
      <c r="Y419" s="1">
        <f t="shared" si="87"/>
        <v>404</v>
      </c>
      <c r="Z419" t="str">
        <f t="shared" si="88"/>
        <v>ITM_SL</v>
      </c>
      <c r="AC419" s="116" t="str">
        <f t="shared" si="72"/>
        <v>SL</v>
      </c>
      <c r="AD419" t="b">
        <f t="shared" si="89"/>
        <v>1</v>
      </c>
    </row>
    <row r="420" spans="1:30">
      <c r="A420" s="57">
        <f t="shared" si="81"/>
        <v>420</v>
      </c>
      <c r="B420" s="56">
        <f t="shared" si="82"/>
        <v>405</v>
      </c>
      <c r="C420" s="60" t="s">
        <v>4706</v>
      </c>
      <c r="D420" s="60" t="s">
        <v>14</v>
      </c>
      <c r="E420" s="66" t="s">
        <v>369</v>
      </c>
      <c r="F420" s="66" t="s">
        <v>369</v>
      </c>
      <c r="G420" s="65">
        <v>0</v>
      </c>
      <c r="H420" s="65">
        <v>63</v>
      </c>
      <c r="I420" s="66" t="s">
        <v>3</v>
      </c>
      <c r="J420" s="66" t="s">
        <v>1659</v>
      </c>
      <c r="K420" s="67" t="s">
        <v>5197</v>
      </c>
      <c r="L420" s="68"/>
      <c r="M420" s="64" t="s">
        <v>2223</v>
      </c>
      <c r="N420" s="13"/>
      <c r="O420"/>
      <c r="P420" t="str">
        <f t="shared" si="83"/>
        <v/>
      </c>
      <c r="Q420"/>
      <c r="R420"/>
      <c r="S420" s="43">
        <f t="shared" si="84"/>
        <v>97</v>
      </c>
      <c r="T420" s="96" t="s">
        <v>3150</v>
      </c>
      <c r="U420" s="72" t="s">
        <v>2643</v>
      </c>
      <c r="V420" s="72" t="s">
        <v>2643</v>
      </c>
      <c r="W420" s="44" t="str">
        <f t="shared" si="85"/>
        <v>"SR"</v>
      </c>
      <c r="X420" s="25" t="str">
        <f t="shared" si="86"/>
        <v>SR</v>
      </c>
      <c r="Y420" s="1">
        <f t="shared" si="87"/>
        <v>405</v>
      </c>
      <c r="Z420" t="str">
        <f t="shared" si="88"/>
        <v>ITM_SR</v>
      </c>
      <c r="AC420" s="116" t="str">
        <f t="shared" si="72"/>
        <v>SR</v>
      </c>
      <c r="AD420" t="b">
        <f t="shared" si="89"/>
        <v>1</v>
      </c>
    </row>
    <row r="421" spans="1:30">
      <c r="A421" s="57">
        <f t="shared" si="81"/>
        <v>421</v>
      </c>
      <c r="B421" s="56">
        <f t="shared" si="82"/>
        <v>406</v>
      </c>
      <c r="C421" s="60" t="s">
        <v>4707</v>
      </c>
      <c r="D421" s="60" t="s">
        <v>14</v>
      </c>
      <c r="E421" s="66" t="s">
        <v>1279</v>
      </c>
      <c r="F421" s="66" t="s">
        <v>1279</v>
      </c>
      <c r="G421" s="65">
        <v>0</v>
      </c>
      <c r="H421" s="65">
        <v>63</v>
      </c>
      <c r="I421" s="66" t="s">
        <v>3</v>
      </c>
      <c r="J421" s="66" t="s">
        <v>1659</v>
      </c>
      <c r="K421" s="67" t="s">
        <v>5197</v>
      </c>
      <c r="L421" s="68"/>
      <c r="M421" s="64" t="s">
        <v>1709</v>
      </c>
      <c r="N421" s="13"/>
      <c r="O421"/>
      <c r="P421" t="str">
        <f t="shared" si="83"/>
        <v/>
      </c>
      <c r="Q421"/>
      <c r="R421"/>
      <c r="S421" s="43">
        <f t="shared" si="84"/>
        <v>98</v>
      </c>
      <c r="T421" s="96" t="s">
        <v>2643</v>
      </c>
      <c r="U421" s="72" t="s">
        <v>2643</v>
      </c>
      <c r="V421" s="72" t="s">
        <v>2643</v>
      </c>
      <c r="W421" s="44" t="str">
        <f t="shared" si="85"/>
        <v>"ASR"</v>
      </c>
      <c r="X421" s="25" t="str">
        <f t="shared" si="86"/>
        <v>ASR</v>
      </c>
      <c r="Y421" s="1">
        <f t="shared" si="87"/>
        <v>406</v>
      </c>
      <c r="Z421" t="str">
        <f t="shared" si="88"/>
        <v>ITM_ASR</v>
      </c>
      <c r="AC421" s="116" t="str">
        <f t="shared" si="72"/>
        <v>ASR</v>
      </c>
      <c r="AD421" t="b">
        <f t="shared" si="89"/>
        <v>1</v>
      </c>
    </row>
    <row r="422" spans="1:30">
      <c r="A422" s="57">
        <f t="shared" si="81"/>
        <v>422</v>
      </c>
      <c r="B422" s="56">
        <f t="shared" si="82"/>
        <v>407</v>
      </c>
      <c r="C422" s="60" t="s">
        <v>4708</v>
      </c>
      <c r="D422" s="60" t="s">
        <v>7</v>
      </c>
      <c r="E422" s="66" t="s">
        <v>192</v>
      </c>
      <c r="F422" s="66" t="s">
        <v>192</v>
      </c>
      <c r="G422" s="65">
        <v>0</v>
      </c>
      <c r="H422" s="65">
        <v>0</v>
      </c>
      <c r="I422" s="66" t="s">
        <v>3</v>
      </c>
      <c r="J422" s="66" t="s">
        <v>1659</v>
      </c>
      <c r="K422" s="67" t="s">
        <v>5197</v>
      </c>
      <c r="L422" s="68"/>
      <c r="M422" s="64" t="s">
        <v>1968</v>
      </c>
      <c r="N422" s="13"/>
      <c r="O422"/>
      <c r="P422" t="str">
        <f t="shared" si="83"/>
        <v/>
      </c>
      <c r="Q422"/>
      <c r="R422"/>
      <c r="S422" s="43">
        <f t="shared" si="84"/>
        <v>99</v>
      </c>
      <c r="T422" s="96" t="s">
        <v>2643</v>
      </c>
      <c r="U422" s="72" t="s">
        <v>2643</v>
      </c>
      <c r="V422" s="72" t="s">
        <v>2643</v>
      </c>
      <c r="W422" s="44" t="str">
        <f t="shared" si="85"/>
        <v>"LJ"</v>
      </c>
      <c r="X422" s="25" t="str">
        <f t="shared" si="86"/>
        <v>LJ</v>
      </c>
      <c r="Y422" s="1">
        <f t="shared" si="87"/>
        <v>407</v>
      </c>
      <c r="Z422" t="str">
        <f t="shared" si="88"/>
        <v>ITM_LJ</v>
      </c>
      <c r="AC422" s="116" t="str">
        <f t="shared" si="72"/>
        <v>LJ</v>
      </c>
      <c r="AD422" t="b">
        <f t="shared" si="89"/>
        <v>1</v>
      </c>
    </row>
    <row r="423" spans="1:30">
      <c r="A423" s="57">
        <f t="shared" si="81"/>
        <v>423</v>
      </c>
      <c r="B423" s="56">
        <f t="shared" si="82"/>
        <v>408</v>
      </c>
      <c r="C423" s="60" t="s">
        <v>4709</v>
      </c>
      <c r="D423" s="60" t="s">
        <v>7</v>
      </c>
      <c r="E423" s="66" t="s">
        <v>321</v>
      </c>
      <c r="F423" s="66" t="s">
        <v>321</v>
      </c>
      <c r="G423" s="65">
        <v>0</v>
      </c>
      <c r="H423" s="65">
        <v>0</v>
      </c>
      <c r="I423" s="66" t="s">
        <v>3</v>
      </c>
      <c r="J423" s="66" t="s">
        <v>1659</v>
      </c>
      <c r="K423" s="67" t="s">
        <v>5197</v>
      </c>
      <c r="L423" s="68"/>
      <c r="M423" s="64" t="s">
        <v>2158</v>
      </c>
      <c r="N423" s="13"/>
      <c r="O423"/>
      <c r="P423" t="str">
        <f t="shared" si="83"/>
        <v/>
      </c>
      <c r="Q423"/>
      <c r="R423"/>
      <c r="S423" s="43">
        <f t="shared" si="84"/>
        <v>100</v>
      </c>
      <c r="T423" s="96" t="s">
        <v>2643</v>
      </c>
      <c r="U423" s="72" t="s">
        <v>2643</v>
      </c>
      <c r="V423" s="72" t="s">
        <v>2643</v>
      </c>
      <c r="W423" s="44" t="str">
        <f t="shared" si="85"/>
        <v>"RJ"</v>
      </c>
      <c r="X423" s="25" t="str">
        <f t="shared" si="86"/>
        <v>RJ</v>
      </c>
      <c r="Y423" s="1">
        <f t="shared" si="87"/>
        <v>408</v>
      </c>
      <c r="Z423" t="str">
        <f t="shared" si="88"/>
        <v>ITM_RJ</v>
      </c>
      <c r="AC423" s="116" t="str">
        <f t="shared" si="72"/>
        <v>RJ</v>
      </c>
      <c r="AD423" t="b">
        <f t="shared" si="89"/>
        <v>1</v>
      </c>
    </row>
    <row r="424" spans="1:30">
      <c r="A424" s="57">
        <f t="shared" si="81"/>
        <v>424</v>
      </c>
      <c r="B424" s="56">
        <f t="shared" si="82"/>
        <v>409</v>
      </c>
      <c r="C424" s="60" t="s">
        <v>4710</v>
      </c>
      <c r="D424" s="60" t="s">
        <v>14</v>
      </c>
      <c r="E424" s="66" t="s">
        <v>1410</v>
      </c>
      <c r="F424" s="66" t="s">
        <v>1410</v>
      </c>
      <c r="G424" s="65">
        <v>0</v>
      </c>
      <c r="H424" s="65">
        <v>64</v>
      </c>
      <c r="I424" s="66" t="s">
        <v>3</v>
      </c>
      <c r="J424" s="66" t="s">
        <v>1659</v>
      </c>
      <c r="K424" s="67" t="s">
        <v>5197</v>
      </c>
      <c r="L424" s="68"/>
      <c r="M424" s="64" t="s">
        <v>2002</v>
      </c>
      <c r="N424" s="13"/>
      <c r="O424"/>
      <c r="P424" t="str">
        <f t="shared" si="83"/>
        <v/>
      </c>
      <c r="Q424"/>
      <c r="R424"/>
      <c r="S424" s="43">
        <f t="shared" si="84"/>
        <v>101</v>
      </c>
      <c r="T424" s="96" t="s">
        <v>2643</v>
      </c>
      <c r="U424" s="72" t="s">
        <v>2643</v>
      </c>
      <c r="V424" s="72" t="s">
        <v>2643</v>
      </c>
      <c r="W424" s="44" t="str">
        <f t="shared" si="85"/>
        <v>"MASKL"</v>
      </c>
      <c r="X424" s="25" t="str">
        <f t="shared" si="86"/>
        <v>MASKL</v>
      </c>
      <c r="Y424" s="1">
        <f t="shared" si="87"/>
        <v>409</v>
      </c>
      <c r="Z424" t="str">
        <f t="shared" si="88"/>
        <v>ITM_MASKL</v>
      </c>
      <c r="AC424" s="116" t="str">
        <f t="shared" ref="AC424:AC487" si="90">IF(LEN(X424)=0,"",SUBSTITUTE(SUBSTITUTE(SUBSTITUTE(SUBSTITUTE(SUBSTITUTE(SUBSTITUTE(SUBSTITUTE(SUBSTITUTE(SUBSTITUTE(SUBSTITUTE(SUBSTITUTE(SUBSTITUTE(SUBSTITUTE(SUBSTITUTE(SUBSTITUTE(SUBSTITUTE(SUBSTITUTE( (SUBSTITUTE( SUBSTITUTE( SUBSTITUTE( SUBSTITUTE(W424,"STD_SIGMA","SUM"),"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MASKL</v>
      </c>
      <c r="AD424" t="b">
        <f t="shared" si="89"/>
        <v>1</v>
      </c>
    </row>
    <row r="425" spans="1:30">
      <c r="A425" s="57">
        <f t="shared" si="81"/>
        <v>425</v>
      </c>
      <c r="B425" s="56">
        <f t="shared" si="82"/>
        <v>410</v>
      </c>
      <c r="C425" s="60" t="s">
        <v>4711</v>
      </c>
      <c r="D425" s="60" t="s">
        <v>14</v>
      </c>
      <c r="E425" s="66" t="s">
        <v>1411</v>
      </c>
      <c r="F425" s="66" t="s">
        <v>1411</v>
      </c>
      <c r="G425" s="65">
        <v>0</v>
      </c>
      <c r="H425" s="65">
        <v>64</v>
      </c>
      <c r="I425" s="66" t="s">
        <v>3</v>
      </c>
      <c r="J425" s="66" t="s">
        <v>1659</v>
      </c>
      <c r="K425" s="67" t="s">
        <v>5197</v>
      </c>
      <c r="L425" s="68"/>
      <c r="M425" s="64" t="s">
        <v>2003</v>
      </c>
      <c r="N425" s="13"/>
      <c r="O425"/>
      <c r="P425" t="str">
        <f t="shared" si="83"/>
        <v/>
      </c>
      <c r="Q425"/>
      <c r="R425"/>
      <c r="S425" s="43">
        <f t="shared" si="84"/>
        <v>102</v>
      </c>
      <c r="T425" s="96" t="s">
        <v>2643</v>
      </c>
      <c r="U425" s="72" t="s">
        <v>2643</v>
      </c>
      <c r="V425" s="72" t="s">
        <v>2643</v>
      </c>
      <c r="W425" s="44" t="str">
        <f t="shared" si="85"/>
        <v>"MASKR"</v>
      </c>
      <c r="X425" s="25" t="str">
        <f t="shared" si="86"/>
        <v>MASKR</v>
      </c>
      <c r="Y425" s="1">
        <f t="shared" si="87"/>
        <v>410</v>
      </c>
      <c r="Z425" t="str">
        <f t="shared" si="88"/>
        <v>ITM_MASKR</v>
      </c>
      <c r="AC425" s="116" t="str">
        <f t="shared" si="90"/>
        <v>MASKR</v>
      </c>
      <c r="AD425" t="b">
        <f t="shared" si="89"/>
        <v>1</v>
      </c>
    </row>
    <row r="426" spans="1:30">
      <c r="A426" s="57">
        <f t="shared" si="81"/>
        <v>426</v>
      </c>
      <c r="B426" s="56">
        <f t="shared" si="82"/>
        <v>411</v>
      </c>
      <c r="C426" s="60" t="s">
        <v>4712</v>
      </c>
      <c r="D426" s="60" t="s">
        <v>7</v>
      </c>
      <c r="E426" s="66" t="s">
        <v>221</v>
      </c>
      <c r="F426" s="66" t="s">
        <v>221</v>
      </c>
      <c r="G426" s="65">
        <v>0</v>
      </c>
      <c r="H426" s="65">
        <v>0</v>
      </c>
      <c r="I426" s="66" t="s">
        <v>3</v>
      </c>
      <c r="J426" s="66" t="s">
        <v>1659</v>
      </c>
      <c r="K426" s="67" t="s">
        <v>5197</v>
      </c>
      <c r="L426" s="68"/>
      <c r="M426" s="64" t="s">
        <v>2016</v>
      </c>
      <c r="N426" s="13"/>
      <c r="O426"/>
      <c r="P426" t="str">
        <f t="shared" si="83"/>
        <v/>
      </c>
      <c r="Q426"/>
      <c r="R426"/>
      <c r="S426" s="43">
        <f t="shared" si="84"/>
        <v>103</v>
      </c>
      <c r="T426" s="96" t="s">
        <v>2643</v>
      </c>
      <c r="U426" s="72" t="s">
        <v>2643</v>
      </c>
      <c r="V426" s="72" t="s">
        <v>2643</v>
      </c>
      <c r="W426" s="44" t="str">
        <f t="shared" si="85"/>
        <v>"MIRROR"</v>
      </c>
      <c r="X426" s="25" t="str">
        <f t="shared" si="86"/>
        <v>MIRROR</v>
      </c>
      <c r="Y426" s="1">
        <f t="shared" si="87"/>
        <v>411</v>
      </c>
      <c r="Z426" t="str">
        <f t="shared" si="88"/>
        <v>ITM_MIRROR</v>
      </c>
      <c r="AC426" s="116" t="str">
        <f t="shared" si="90"/>
        <v>MIRROR</v>
      </c>
      <c r="AD426" t="b">
        <f t="shared" si="89"/>
        <v>1</v>
      </c>
    </row>
    <row r="427" spans="1:30">
      <c r="A427" s="57">
        <f t="shared" si="81"/>
        <v>427</v>
      </c>
      <c r="B427" s="56">
        <f t="shared" si="82"/>
        <v>412</v>
      </c>
      <c r="C427" s="60" t="s">
        <v>4713</v>
      </c>
      <c r="D427" s="60" t="s">
        <v>7</v>
      </c>
      <c r="E427" s="66" t="s">
        <v>508</v>
      </c>
      <c r="F427" s="79" t="s">
        <v>508</v>
      </c>
      <c r="G427" s="65">
        <v>0</v>
      </c>
      <c r="H427" s="65">
        <v>0</v>
      </c>
      <c r="I427" s="66" t="s">
        <v>3</v>
      </c>
      <c r="J427" s="66" t="s">
        <v>1659</v>
      </c>
      <c r="K427" s="67" t="s">
        <v>5197</v>
      </c>
      <c r="L427" s="68"/>
      <c r="M427" s="64" t="s">
        <v>2448</v>
      </c>
      <c r="N427" s="13"/>
      <c r="O427"/>
      <c r="P427" t="str">
        <f t="shared" si="83"/>
        <v/>
      </c>
      <c r="Q427"/>
      <c r="R427"/>
      <c r="S427" s="43">
        <f t="shared" si="84"/>
        <v>104</v>
      </c>
      <c r="T427" s="96" t="s">
        <v>3150</v>
      </c>
      <c r="U427" s="72" t="s">
        <v>2643</v>
      </c>
      <c r="V427" s="72" t="s">
        <v>2643</v>
      </c>
      <c r="W427" s="44" t="str">
        <f t="shared" si="85"/>
        <v>"#B"</v>
      </c>
      <c r="X427" s="25" t="str">
        <f t="shared" si="86"/>
        <v>#B</v>
      </c>
      <c r="Y427" s="1">
        <f t="shared" si="87"/>
        <v>412</v>
      </c>
      <c r="Z427" t="str">
        <f t="shared" si="88"/>
        <v>ITM_NUMB</v>
      </c>
      <c r="AC427" s="116" t="str">
        <f t="shared" si="90"/>
        <v>#B</v>
      </c>
      <c r="AD427" t="b">
        <f t="shared" si="89"/>
        <v>1</v>
      </c>
    </row>
    <row r="428" spans="1:30">
      <c r="A428" s="57">
        <f t="shared" si="81"/>
        <v>428</v>
      </c>
      <c r="B428" s="56">
        <f t="shared" si="82"/>
        <v>413</v>
      </c>
      <c r="C428" s="60" t="s">
        <v>4714</v>
      </c>
      <c r="D428" s="60" t="s">
        <v>14</v>
      </c>
      <c r="E428" s="80" t="s">
        <v>1501</v>
      </c>
      <c r="F428" s="81" t="s">
        <v>1501</v>
      </c>
      <c r="G428" s="65">
        <v>0</v>
      </c>
      <c r="H428" s="65">
        <v>99</v>
      </c>
      <c r="I428" s="66" t="s">
        <v>3</v>
      </c>
      <c r="J428" s="66" t="s">
        <v>1659</v>
      </c>
      <c r="K428" s="67" t="s">
        <v>5197</v>
      </c>
      <c r="L428" s="68"/>
      <c r="M428" s="64" t="s">
        <v>2193</v>
      </c>
      <c r="N428" s="13"/>
      <c r="O428"/>
      <c r="P428" t="str">
        <f t="shared" si="83"/>
        <v/>
      </c>
      <c r="Q428"/>
      <c r="R428"/>
      <c r="S428" s="43">
        <f t="shared" si="84"/>
        <v>105</v>
      </c>
      <c r="T428" s="96" t="s">
        <v>3149</v>
      </c>
      <c r="U428" s="72" t="s">
        <v>2643</v>
      </c>
      <c r="V428" s="72" t="s">
        <v>2643</v>
      </c>
      <c r="W428" s="44" t="str">
        <f t="shared" si="85"/>
        <v>"SDL"</v>
      </c>
      <c r="X428" s="25" t="str">
        <f t="shared" si="86"/>
        <v>SDL</v>
      </c>
      <c r="Y428" s="1">
        <f t="shared" si="87"/>
        <v>413</v>
      </c>
      <c r="Z428" t="str">
        <f t="shared" si="88"/>
        <v>ITM_SDL</v>
      </c>
      <c r="AC428" s="116" t="str">
        <f t="shared" si="90"/>
        <v>SDL</v>
      </c>
      <c r="AD428" t="b">
        <f t="shared" si="89"/>
        <v>1</v>
      </c>
    </row>
    <row r="429" spans="1:30">
      <c r="A429" s="57">
        <f t="shared" si="81"/>
        <v>429</v>
      </c>
      <c r="B429" s="56">
        <f t="shared" si="82"/>
        <v>414</v>
      </c>
      <c r="C429" s="60" t="s">
        <v>4715</v>
      </c>
      <c r="D429" s="60" t="s">
        <v>14</v>
      </c>
      <c r="E429" s="80" t="s">
        <v>1502</v>
      </c>
      <c r="F429" s="81" t="s">
        <v>1502</v>
      </c>
      <c r="G429" s="65">
        <v>0</v>
      </c>
      <c r="H429" s="65">
        <v>99</v>
      </c>
      <c r="I429" s="66" t="s">
        <v>3</v>
      </c>
      <c r="J429" s="66" t="s">
        <v>1659</v>
      </c>
      <c r="K429" s="67" t="s">
        <v>5197</v>
      </c>
      <c r="L429" s="68"/>
      <c r="M429" s="64" t="s">
        <v>2194</v>
      </c>
      <c r="N429" s="13"/>
      <c r="O429"/>
      <c r="P429" t="str">
        <f t="shared" si="83"/>
        <v/>
      </c>
      <c r="Q429"/>
      <c r="R429"/>
      <c r="S429" s="43">
        <f t="shared" si="84"/>
        <v>106</v>
      </c>
      <c r="T429" s="96" t="s">
        <v>3149</v>
      </c>
      <c r="U429" s="72" t="s">
        <v>2643</v>
      </c>
      <c r="V429" s="72" t="s">
        <v>2643</v>
      </c>
      <c r="W429" s="44" t="str">
        <f t="shared" si="85"/>
        <v>"SDR"</v>
      </c>
      <c r="X429" s="25" t="str">
        <f t="shared" si="86"/>
        <v>SDR</v>
      </c>
      <c r="Y429" s="1">
        <f t="shared" si="87"/>
        <v>414</v>
      </c>
      <c r="Z429" t="str">
        <f t="shared" si="88"/>
        <v>ITM_SDR</v>
      </c>
      <c r="AC429" s="116" t="str">
        <f t="shared" si="90"/>
        <v>SDR</v>
      </c>
      <c r="AD429" t="b">
        <f t="shared" si="89"/>
        <v>1</v>
      </c>
    </row>
    <row r="430" spans="1:30" s="17" customFormat="1">
      <c r="A430" s="116">
        <f t="shared" si="81"/>
        <v>430</v>
      </c>
      <c r="B430" s="117">
        <f t="shared" si="82"/>
        <v>415</v>
      </c>
      <c r="C430" s="118" t="s">
        <v>4932</v>
      </c>
      <c r="D430" s="118" t="s">
        <v>7</v>
      </c>
      <c r="E430" s="153" t="str">
        <f t="shared" ref="E430:E437" si="91">CHAR(34)&amp;IF(B430&lt;10,"000",IF(B430&lt;100,"00",IF(B430&lt;1000,"0","")))&amp;$B430&amp;CHAR(34)</f>
        <v>"0415"</v>
      </c>
      <c r="F430" s="119" t="str">
        <f t="shared" ref="F430:F437" si="92">E430</f>
        <v>"0415"</v>
      </c>
      <c r="G430" s="127">
        <v>0</v>
      </c>
      <c r="H430" s="127">
        <v>0</v>
      </c>
      <c r="I430" s="120" t="s">
        <v>30</v>
      </c>
      <c r="J430" s="120" t="s">
        <v>1660</v>
      </c>
      <c r="K430" s="121" t="s">
        <v>5022</v>
      </c>
      <c r="M430" s="154" t="str">
        <f t="shared" ref="M430:M437" si="93">"ITM_"&amp;IF(B430&lt;10,"000",IF(B430&lt;100,"00",IF(B430&lt;1000,"0","")))&amp;$B430</f>
        <v>ITM_0415</v>
      </c>
      <c r="N430" s="16"/>
      <c r="P430" s="17" t="str">
        <f t="shared" si="83"/>
        <v/>
      </c>
      <c r="S430" s="122">
        <f t="shared" si="84"/>
        <v>106</v>
      </c>
      <c r="T430" s="116" t="s">
        <v>2643</v>
      </c>
      <c r="U430" s="123" t="s">
        <v>2643</v>
      </c>
      <c r="V430" s="123" t="s">
        <v>2643</v>
      </c>
      <c r="W430" s="124" t="str">
        <f t="shared" si="85"/>
        <v/>
      </c>
      <c r="X430" s="125" t="str">
        <f t="shared" si="86"/>
        <v/>
      </c>
      <c r="Y430" s="126">
        <f t="shared" si="87"/>
        <v>415</v>
      </c>
      <c r="Z430" s="17" t="str">
        <f t="shared" si="88"/>
        <v>ITM_0415</v>
      </c>
      <c r="AC430" s="116" t="str">
        <f t="shared" si="90"/>
        <v/>
      </c>
      <c r="AD430" t="b">
        <f t="shared" si="89"/>
        <v>1</v>
      </c>
    </row>
    <row r="431" spans="1:30" s="17" customFormat="1">
      <c r="A431" s="116">
        <f t="shared" si="81"/>
        <v>431</v>
      </c>
      <c r="B431" s="117">
        <f t="shared" si="82"/>
        <v>416</v>
      </c>
      <c r="C431" s="118" t="s">
        <v>4932</v>
      </c>
      <c r="D431" s="118" t="s">
        <v>7</v>
      </c>
      <c r="E431" s="153" t="str">
        <f t="shared" si="91"/>
        <v>"0416"</v>
      </c>
      <c r="F431" s="119" t="str">
        <f t="shared" si="92"/>
        <v>"0416"</v>
      </c>
      <c r="G431" s="127">
        <v>0</v>
      </c>
      <c r="H431" s="127">
        <v>0</v>
      </c>
      <c r="I431" s="120" t="s">
        <v>30</v>
      </c>
      <c r="J431" s="120" t="s">
        <v>1660</v>
      </c>
      <c r="K431" s="121" t="s">
        <v>5022</v>
      </c>
      <c r="M431" s="154" t="str">
        <f t="shared" si="93"/>
        <v>ITM_0416</v>
      </c>
      <c r="N431" s="16"/>
      <c r="P431" s="17" t="str">
        <f t="shared" si="83"/>
        <v/>
      </c>
      <c r="S431" s="122">
        <f t="shared" si="84"/>
        <v>106</v>
      </c>
      <c r="T431" s="116" t="s">
        <v>2643</v>
      </c>
      <c r="U431" s="123" t="s">
        <v>2643</v>
      </c>
      <c r="V431" s="123" t="s">
        <v>2643</v>
      </c>
      <c r="W431" s="124" t="str">
        <f t="shared" si="85"/>
        <v/>
      </c>
      <c r="X431" s="125" t="str">
        <f t="shared" si="86"/>
        <v/>
      </c>
      <c r="Y431" s="126">
        <f t="shared" si="87"/>
        <v>416</v>
      </c>
      <c r="Z431" s="17" t="str">
        <f t="shared" si="88"/>
        <v>ITM_0416</v>
      </c>
      <c r="AC431" s="116" t="str">
        <f t="shared" si="90"/>
        <v/>
      </c>
      <c r="AD431" t="b">
        <f t="shared" si="89"/>
        <v>1</v>
      </c>
    </row>
    <row r="432" spans="1:30" s="17" customFormat="1">
      <c r="A432" s="116">
        <f t="shared" si="81"/>
        <v>432</v>
      </c>
      <c r="B432" s="117">
        <f t="shared" si="82"/>
        <v>417</v>
      </c>
      <c r="C432" s="118" t="s">
        <v>4932</v>
      </c>
      <c r="D432" s="118" t="s">
        <v>7</v>
      </c>
      <c r="E432" s="153" t="str">
        <f t="shared" si="91"/>
        <v>"0417"</v>
      </c>
      <c r="F432" s="119" t="str">
        <f t="shared" si="92"/>
        <v>"0417"</v>
      </c>
      <c r="G432" s="127">
        <v>0</v>
      </c>
      <c r="H432" s="127">
        <v>0</v>
      </c>
      <c r="I432" s="120" t="s">
        <v>30</v>
      </c>
      <c r="J432" s="120" t="s">
        <v>1660</v>
      </c>
      <c r="K432" s="121" t="s">
        <v>5022</v>
      </c>
      <c r="M432" s="154" t="str">
        <f t="shared" si="93"/>
        <v>ITM_0417</v>
      </c>
      <c r="N432" s="16"/>
      <c r="P432" s="17" t="str">
        <f t="shared" si="83"/>
        <v/>
      </c>
      <c r="S432" s="122">
        <f t="shared" si="84"/>
        <v>106</v>
      </c>
      <c r="T432" s="116" t="s">
        <v>2643</v>
      </c>
      <c r="U432" s="123" t="s">
        <v>2643</v>
      </c>
      <c r="V432" s="123" t="s">
        <v>2643</v>
      </c>
      <c r="W432" s="124" t="str">
        <f t="shared" si="85"/>
        <v/>
      </c>
      <c r="X432" s="125" t="str">
        <f t="shared" si="86"/>
        <v/>
      </c>
      <c r="Y432" s="126">
        <f t="shared" si="87"/>
        <v>417</v>
      </c>
      <c r="Z432" s="17" t="str">
        <f t="shared" si="88"/>
        <v>ITM_0417</v>
      </c>
      <c r="AC432" s="116" t="str">
        <f t="shared" si="90"/>
        <v/>
      </c>
      <c r="AD432" t="b">
        <f t="shared" si="89"/>
        <v>1</v>
      </c>
    </row>
    <row r="433" spans="1:30" s="17" customFormat="1">
      <c r="A433" s="116">
        <f t="shared" si="81"/>
        <v>433</v>
      </c>
      <c r="B433" s="117">
        <f t="shared" si="82"/>
        <v>418</v>
      </c>
      <c r="C433" s="118" t="s">
        <v>4932</v>
      </c>
      <c r="D433" s="118" t="s">
        <v>7</v>
      </c>
      <c r="E433" s="153" t="str">
        <f t="shared" si="91"/>
        <v>"0418"</v>
      </c>
      <c r="F433" s="119" t="str">
        <f t="shared" si="92"/>
        <v>"0418"</v>
      </c>
      <c r="G433" s="127">
        <v>0</v>
      </c>
      <c r="H433" s="127">
        <v>0</v>
      </c>
      <c r="I433" s="120" t="s">
        <v>30</v>
      </c>
      <c r="J433" s="120" t="s">
        <v>1660</v>
      </c>
      <c r="K433" s="121" t="s">
        <v>5022</v>
      </c>
      <c r="M433" s="154" t="str">
        <f t="shared" si="93"/>
        <v>ITM_0418</v>
      </c>
      <c r="N433" s="16"/>
      <c r="P433" s="17" t="str">
        <f t="shared" si="83"/>
        <v/>
      </c>
      <c r="S433" s="122">
        <f t="shared" si="84"/>
        <v>106</v>
      </c>
      <c r="T433" s="116" t="s">
        <v>2643</v>
      </c>
      <c r="U433" s="123" t="s">
        <v>2643</v>
      </c>
      <c r="V433" s="123" t="s">
        <v>2643</v>
      </c>
      <c r="W433" s="124" t="str">
        <f t="shared" si="85"/>
        <v/>
      </c>
      <c r="X433" s="125" t="str">
        <f t="shared" si="86"/>
        <v/>
      </c>
      <c r="Y433" s="126">
        <f t="shared" si="87"/>
        <v>418</v>
      </c>
      <c r="Z433" s="17" t="str">
        <f t="shared" si="88"/>
        <v>ITM_0418</v>
      </c>
      <c r="AC433" s="116" t="str">
        <f t="shared" si="90"/>
        <v/>
      </c>
      <c r="AD433" t="b">
        <f t="shared" si="89"/>
        <v>1</v>
      </c>
    </row>
    <row r="434" spans="1:30" s="17" customFormat="1">
      <c r="A434" s="116">
        <f t="shared" si="81"/>
        <v>434</v>
      </c>
      <c r="B434" s="117">
        <f t="shared" si="82"/>
        <v>419</v>
      </c>
      <c r="C434" s="118" t="s">
        <v>4932</v>
      </c>
      <c r="D434" s="118" t="s">
        <v>7</v>
      </c>
      <c r="E434" s="153" t="str">
        <f t="shared" si="91"/>
        <v>"0419"</v>
      </c>
      <c r="F434" s="119" t="str">
        <f t="shared" si="92"/>
        <v>"0419"</v>
      </c>
      <c r="G434" s="127">
        <v>0</v>
      </c>
      <c r="H434" s="127">
        <v>0</v>
      </c>
      <c r="I434" s="120" t="s">
        <v>30</v>
      </c>
      <c r="J434" s="120" t="s">
        <v>1660</v>
      </c>
      <c r="K434" s="121" t="s">
        <v>5022</v>
      </c>
      <c r="M434" s="154" t="str">
        <f t="shared" si="93"/>
        <v>ITM_0419</v>
      </c>
      <c r="N434" s="16"/>
      <c r="P434" s="17" t="str">
        <f t="shared" si="83"/>
        <v/>
      </c>
      <c r="S434" s="122">
        <f t="shared" si="84"/>
        <v>106</v>
      </c>
      <c r="T434" s="116" t="s">
        <v>2643</v>
      </c>
      <c r="U434" s="123" t="s">
        <v>2643</v>
      </c>
      <c r="V434" s="123" t="s">
        <v>2643</v>
      </c>
      <c r="W434" s="124" t="str">
        <f t="shared" si="85"/>
        <v/>
      </c>
      <c r="X434" s="125" t="str">
        <f t="shared" si="86"/>
        <v/>
      </c>
      <c r="Y434" s="126">
        <f t="shared" si="87"/>
        <v>419</v>
      </c>
      <c r="Z434" s="17" t="str">
        <f t="shared" si="88"/>
        <v>ITM_0419</v>
      </c>
      <c r="AC434" s="116" t="str">
        <f t="shared" si="90"/>
        <v/>
      </c>
      <c r="AD434" t="b">
        <f t="shared" si="89"/>
        <v>1</v>
      </c>
    </row>
    <row r="435" spans="1:30" s="17" customFormat="1">
      <c r="A435" s="116">
        <f t="shared" si="81"/>
        <v>435</v>
      </c>
      <c r="B435" s="117">
        <f t="shared" si="82"/>
        <v>420</v>
      </c>
      <c r="C435" s="118" t="s">
        <v>4932</v>
      </c>
      <c r="D435" s="118" t="s">
        <v>7</v>
      </c>
      <c r="E435" s="153" t="str">
        <f t="shared" si="91"/>
        <v>"0420"</v>
      </c>
      <c r="F435" s="119" t="str">
        <f t="shared" si="92"/>
        <v>"0420"</v>
      </c>
      <c r="G435" s="127">
        <v>0</v>
      </c>
      <c r="H435" s="127">
        <v>0</v>
      </c>
      <c r="I435" s="120" t="s">
        <v>30</v>
      </c>
      <c r="J435" s="120" t="s">
        <v>1660</v>
      </c>
      <c r="K435" s="121" t="s">
        <v>5022</v>
      </c>
      <c r="M435" s="154" t="str">
        <f t="shared" si="93"/>
        <v>ITM_0420</v>
      </c>
      <c r="N435" s="16"/>
      <c r="P435" s="17" t="str">
        <f t="shared" si="83"/>
        <v/>
      </c>
      <c r="S435" s="122">
        <f t="shared" si="84"/>
        <v>106</v>
      </c>
      <c r="T435" s="116" t="s">
        <v>2643</v>
      </c>
      <c r="U435" s="123" t="s">
        <v>2643</v>
      </c>
      <c r="V435" s="123" t="s">
        <v>2643</v>
      </c>
      <c r="W435" s="124" t="str">
        <f t="shared" si="85"/>
        <v/>
      </c>
      <c r="X435" s="125" t="str">
        <f t="shared" si="86"/>
        <v/>
      </c>
      <c r="Y435" s="126">
        <f t="shared" si="87"/>
        <v>420</v>
      </c>
      <c r="Z435" s="17" t="str">
        <f t="shared" si="88"/>
        <v>ITM_0420</v>
      </c>
      <c r="AC435" s="116" t="str">
        <f t="shared" si="90"/>
        <v/>
      </c>
      <c r="AD435" t="b">
        <f t="shared" si="89"/>
        <v>1</v>
      </c>
    </row>
    <row r="436" spans="1:30" s="17" customFormat="1">
      <c r="A436" s="116">
        <f t="shared" si="81"/>
        <v>436</v>
      </c>
      <c r="B436" s="117">
        <f t="shared" si="82"/>
        <v>421</v>
      </c>
      <c r="C436" s="118" t="s">
        <v>4932</v>
      </c>
      <c r="D436" s="118" t="s">
        <v>7</v>
      </c>
      <c r="E436" s="153" t="str">
        <f t="shared" si="91"/>
        <v>"0421"</v>
      </c>
      <c r="F436" s="119" t="str">
        <f t="shared" si="92"/>
        <v>"0421"</v>
      </c>
      <c r="G436" s="127">
        <v>0</v>
      </c>
      <c r="H436" s="127">
        <v>0</v>
      </c>
      <c r="I436" s="120" t="s">
        <v>30</v>
      </c>
      <c r="J436" s="120" t="s">
        <v>1660</v>
      </c>
      <c r="K436" s="121" t="s">
        <v>5022</v>
      </c>
      <c r="M436" s="154" t="str">
        <f t="shared" si="93"/>
        <v>ITM_0421</v>
      </c>
      <c r="N436" s="16"/>
      <c r="P436" s="17" t="str">
        <f t="shared" si="83"/>
        <v/>
      </c>
      <c r="S436" s="122">
        <f t="shared" si="84"/>
        <v>106</v>
      </c>
      <c r="T436" s="116" t="s">
        <v>2643</v>
      </c>
      <c r="U436" s="123" t="s">
        <v>2643</v>
      </c>
      <c r="V436" s="123" t="s">
        <v>2643</v>
      </c>
      <c r="W436" s="124" t="str">
        <f t="shared" si="85"/>
        <v/>
      </c>
      <c r="X436" s="125" t="str">
        <f t="shared" si="86"/>
        <v/>
      </c>
      <c r="Y436" s="126">
        <f t="shared" si="87"/>
        <v>421</v>
      </c>
      <c r="Z436" s="17" t="str">
        <f t="shared" si="88"/>
        <v>ITM_0421</v>
      </c>
      <c r="AC436" s="116" t="str">
        <f t="shared" si="90"/>
        <v/>
      </c>
      <c r="AD436" t="b">
        <f t="shared" si="89"/>
        <v>1</v>
      </c>
    </row>
    <row r="437" spans="1:30" s="17" customFormat="1">
      <c r="A437" s="116">
        <f t="shared" si="81"/>
        <v>437</v>
      </c>
      <c r="B437" s="117">
        <f t="shared" si="82"/>
        <v>422</v>
      </c>
      <c r="C437" s="118" t="s">
        <v>4932</v>
      </c>
      <c r="D437" s="118" t="s">
        <v>7</v>
      </c>
      <c r="E437" s="153" t="str">
        <f t="shared" si="91"/>
        <v>"0422"</v>
      </c>
      <c r="F437" s="119" t="str">
        <f t="shared" si="92"/>
        <v>"0422"</v>
      </c>
      <c r="G437" s="127">
        <v>0</v>
      </c>
      <c r="H437" s="127">
        <v>0</v>
      </c>
      <c r="I437" s="120" t="s">
        <v>30</v>
      </c>
      <c r="J437" s="120" t="s">
        <v>1660</v>
      </c>
      <c r="K437" s="121" t="s">
        <v>5022</v>
      </c>
      <c r="M437" s="154" t="str">
        <f t="shared" si="93"/>
        <v>ITM_0422</v>
      </c>
      <c r="N437" s="16"/>
      <c r="P437" s="17" t="str">
        <f t="shared" si="83"/>
        <v/>
      </c>
      <c r="S437" s="122">
        <f t="shared" si="84"/>
        <v>106</v>
      </c>
      <c r="T437" s="116" t="s">
        <v>2643</v>
      </c>
      <c r="U437" s="123" t="s">
        <v>2643</v>
      </c>
      <c r="V437" s="123" t="s">
        <v>2643</v>
      </c>
      <c r="W437" s="124" t="str">
        <f t="shared" si="85"/>
        <v/>
      </c>
      <c r="X437" s="125" t="str">
        <f t="shared" si="86"/>
        <v/>
      </c>
      <c r="Y437" s="126">
        <f t="shared" si="87"/>
        <v>422</v>
      </c>
      <c r="Z437" s="17" t="str">
        <f t="shared" si="88"/>
        <v>ITM_0422</v>
      </c>
      <c r="AC437" s="116" t="str">
        <f t="shared" si="90"/>
        <v/>
      </c>
      <c r="AD437" t="b">
        <f t="shared" si="89"/>
        <v>1</v>
      </c>
    </row>
    <row r="438" spans="1:30" s="47" customFormat="1">
      <c r="A438" s="57" t="str">
        <f t="shared" si="73"/>
        <v/>
      </c>
      <c r="B438" s="56">
        <f t="shared" si="74"/>
        <v>422.01</v>
      </c>
      <c r="C438" s="59" t="s">
        <v>2643</v>
      </c>
      <c r="D438" s="60"/>
      <c r="E438" s="64"/>
      <c r="F438" s="64"/>
      <c r="G438" s="65"/>
      <c r="H438" s="65"/>
      <c r="I438" s="66"/>
      <c r="J438" s="66"/>
      <c r="K438" s="67"/>
      <c r="L438" s="59"/>
      <c r="M438" s="64" t="s">
        <v>2643</v>
      </c>
      <c r="N438" s="48"/>
      <c r="O438" s="49"/>
      <c r="P438" s="49"/>
      <c r="Q438" s="49"/>
      <c r="R438" s="49"/>
      <c r="S438" s="43">
        <f t="shared" si="75"/>
        <v>106</v>
      </c>
      <c r="T438" s="96" t="s">
        <v>2643</v>
      </c>
      <c r="U438" s="94" t="s">
        <v>2643</v>
      </c>
      <c r="V438" s="94" t="s">
        <v>2643</v>
      </c>
      <c r="W438" s="44" t="str">
        <f t="shared" si="76"/>
        <v/>
      </c>
      <c r="X438" s="25" t="str">
        <f t="shared" si="77"/>
        <v/>
      </c>
      <c r="Y438" s="1">
        <f t="shared" si="78"/>
        <v>422.01</v>
      </c>
      <c r="Z438" t="str">
        <f t="shared" si="79"/>
        <v/>
      </c>
      <c r="AC438" s="116" t="str">
        <f t="shared" si="90"/>
        <v/>
      </c>
      <c r="AD438" t="b">
        <f t="shared" si="89"/>
        <v>1</v>
      </c>
    </row>
    <row r="439" spans="1:30" s="47" customFormat="1">
      <c r="A439" s="57" t="str">
        <f t="shared" si="73"/>
        <v/>
      </c>
      <c r="B439" s="56">
        <f t="shared" si="74"/>
        <v>422.02</v>
      </c>
      <c r="C439" s="59" t="s">
        <v>2643</v>
      </c>
      <c r="D439" s="60"/>
      <c r="E439" s="64"/>
      <c r="F439" s="64"/>
      <c r="G439" s="65"/>
      <c r="H439" s="65"/>
      <c r="I439" s="66"/>
      <c r="J439" s="66"/>
      <c r="K439" s="67"/>
      <c r="L439" s="59"/>
      <c r="M439" s="64" t="s">
        <v>2643</v>
      </c>
      <c r="N439" s="48"/>
      <c r="O439" s="49"/>
      <c r="P439" s="49"/>
      <c r="Q439" s="49"/>
      <c r="R439" s="49"/>
      <c r="S439" s="43">
        <f t="shared" si="75"/>
        <v>106</v>
      </c>
      <c r="T439" s="96" t="s">
        <v>2643</v>
      </c>
      <c r="U439" s="94" t="s">
        <v>2643</v>
      </c>
      <c r="V439" s="94" t="s">
        <v>2643</v>
      </c>
      <c r="W439" s="44" t="str">
        <f t="shared" si="76"/>
        <v/>
      </c>
      <c r="X439" s="25" t="str">
        <f t="shared" si="77"/>
        <v/>
      </c>
      <c r="Y439" s="1">
        <f t="shared" si="78"/>
        <v>422.02</v>
      </c>
      <c r="Z439" t="str">
        <f t="shared" si="79"/>
        <v/>
      </c>
      <c r="AC439" s="116" t="str">
        <f t="shared" si="90"/>
        <v/>
      </c>
      <c r="AD439" t="b">
        <f t="shared" si="89"/>
        <v>1</v>
      </c>
    </row>
    <row r="440" spans="1:30" s="47" customFormat="1">
      <c r="A440" s="57" t="str">
        <f t="shared" si="73"/>
        <v/>
      </c>
      <c r="B440" s="56">
        <f t="shared" si="74"/>
        <v>422.03</v>
      </c>
      <c r="C440" s="59" t="s">
        <v>3199</v>
      </c>
      <c r="D440" s="60"/>
      <c r="E440" s="64"/>
      <c r="F440" s="64"/>
      <c r="G440" s="65"/>
      <c r="H440" s="65"/>
      <c r="I440" s="66"/>
      <c r="J440" s="66"/>
      <c r="K440" s="67"/>
      <c r="L440" s="59"/>
      <c r="M440" s="64" t="s">
        <v>2643</v>
      </c>
      <c r="N440" s="48"/>
      <c r="O440" s="49"/>
      <c r="P440" s="49"/>
      <c r="Q440" s="49"/>
      <c r="R440" s="49"/>
      <c r="S440" s="43">
        <f t="shared" si="75"/>
        <v>106</v>
      </c>
      <c r="T440" s="96" t="s">
        <v>2643</v>
      </c>
      <c r="U440" s="94" t="s">
        <v>2643</v>
      </c>
      <c r="V440" s="94" t="s">
        <v>2643</v>
      </c>
      <c r="W440" s="44" t="str">
        <f t="shared" si="76"/>
        <v/>
      </c>
      <c r="X440" s="25" t="str">
        <f t="shared" si="77"/>
        <v/>
      </c>
      <c r="Y440" s="1">
        <f t="shared" si="78"/>
        <v>422.03</v>
      </c>
      <c r="Z440" t="str">
        <f t="shared" si="79"/>
        <v/>
      </c>
      <c r="AC440" s="116" t="str">
        <f t="shared" si="90"/>
        <v/>
      </c>
      <c r="AD440" t="b">
        <f t="shared" si="89"/>
        <v>1</v>
      </c>
    </row>
    <row r="441" spans="1:30">
      <c r="A441" s="57">
        <f t="shared" si="73"/>
        <v>441</v>
      </c>
      <c r="B441" s="56">
        <f t="shared" si="74"/>
        <v>423</v>
      </c>
      <c r="C441" s="60" t="s">
        <v>4716</v>
      </c>
      <c r="D441" s="60">
        <v>1</v>
      </c>
      <c r="E441" s="66" t="s">
        <v>1166</v>
      </c>
      <c r="F441" s="66" t="s">
        <v>1166</v>
      </c>
      <c r="G441" s="65">
        <v>0</v>
      </c>
      <c r="H441" s="65">
        <v>0</v>
      </c>
      <c r="I441" s="66" t="s">
        <v>3</v>
      </c>
      <c r="J441" s="66" t="s">
        <v>1661</v>
      </c>
      <c r="K441" s="67" t="s">
        <v>5197</v>
      </c>
      <c r="L441" s="68"/>
      <c r="M441" s="64" t="s">
        <v>1254</v>
      </c>
      <c r="N441" s="13"/>
      <c r="O441"/>
      <c r="P441" t="str">
        <f t="shared" si="80"/>
        <v/>
      </c>
      <c r="Q441"/>
      <c r="R441"/>
      <c r="S441" s="43">
        <f t="shared" si="75"/>
        <v>107</v>
      </c>
      <c r="T441" s="96" t="s">
        <v>3155</v>
      </c>
      <c r="U441" s="72" t="s">
        <v>2643</v>
      </c>
      <c r="V441" s="72" t="s">
        <v>3083</v>
      </c>
      <c r="W441" s="44" t="str">
        <f t="shared" si="76"/>
        <v/>
      </c>
      <c r="X441" s="25" t="str">
        <f t="shared" si="77"/>
        <v>SUM+</v>
      </c>
      <c r="Y441" s="1">
        <f t="shared" si="78"/>
        <v>423</v>
      </c>
      <c r="Z441" t="str">
        <f t="shared" si="79"/>
        <v>ITM_SIGMAPLUS</v>
      </c>
      <c r="AC441" s="116" t="str">
        <f t="shared" si="90"/>
        <v/>
      </c>
      <c r="AD441" t="b">
        <f t="shared" si="89"/>
        <v>0</v>
      </c>
    </row>
    <row r="442" spans="1:30">
      <c r="A442" s="57">
        <f t="shared" si="73"/>
        <v>442</v>
      </c>
      <c r="B442" s="56">
        <f t="shared" si="74"/>
        <v>424</v>
      </c>
      <c r="C442" s="60" t="s">
        <v>4716</v>
      </c>
      <c r="D442" s="60">
        <v>2</v>
      </c>
      <c r="E442" s="66" t="s">
        <v>1587</v>
      </c>
      <c r="F442" s="66" t="s">
        <v>1587</v>
      </c>
      <c r="G442" s="65">
        <v>0</v>
      </c>
      <c r="H442" s="65">
        <v>0</v>
      </c>
      <c r="I442" s="66" t="s">
        <v>3</v>
      </c>
      <c r="J442" s="66" t="s">
        <v>1661</v>
      </c>
      <c r="K442" s="67" t="s">
        <v>5197</v>
      </c>
      <c r="L442" s="68"/>
      <c r="M442" s="64" t="s">
        <v>2384</v>
      </c>
      <c r="N442" s="13"/>
      <c r="O442"/>
      <c r="P442" t="str">
        <f t="shared" si="80"/>
        <v/>
      </c>
      <c r="Q442"/>
      <c r="R442"/>
      <c r="S442" s="43">
        <f t="shared" si="75"/>
        <v>107</v>
      </c>
      <c r="T442" s="96" t="s">
        <v>2643</v>
      </c>
      <c r="U442" s="72" t="s">
        <v>2643</v>
      </c>
      <c r="V442" s="72" t="s">
        <v>2643</v>
      </c>
      <c r="W442" s="44" t="str">
        <f t="shared" si="76"/>
        <v/>
      </c>
      <c r="X442" s="25" t="str">
        <f t="shared" si="77"/>
        <v/>
      </c>
      <c r="Y442" s="1">
        <f t="shared" si="78"/>
        <v>424</v>
      </c>
      <c r="Z442" t="str">
        <f t="shared" si="79"/>
        <v>ITM_SIGMAMINUS</v>
      </c>
      <c r="AC442" s="116" t="str">
        <f t="shared" si="90"/>
        <v/>
      </c>
      <c r="AD442" t="b">
        <f t="shared" si="89"/>
        <v>1</v>
      </c>
    </row>
    <row r="443" spans="1:30">
      <c r="A443" s="57">
        <f t="shared" si="73"/>
        <v>443</v>
      </c>
      <c r="B443" s="56">
        <f t="shared" si="74"/>
        <v>425</v>
      </c>
      <c r="C443" s="60" t="s">
        <v>4717</v>
      </c>
      <c r="D443" s="60">
        <v>0</v>
      </c>
      <c r="E443" s="66" t="s">
        <v>1456</v>
      </c>
      <c r="F443" s="66" t="s">
        <v>568</v>
      </c>
      <c r="G443" s="65">
        <v>0</v>
      </c>
      <c r="H443" s="65">
        <v>0</v>
      </c>
      <c r="I443" s="66" t="s">
        <v>3</v>
      </c>
      <c r="J443" s="66" t="s">
        <v>1659</v>
      </c>
      <c r="K443" s="67" t="s">
        <v>5197</v>
      </c>
      <c r="L443" s="68"/>
      <c r="M443" s="64" t="s">
        <v>2084</v>
      </c>
      <c r="N443" s="13"/>
      <c r="O443"/>
      <c r="P443" t="str">
        <f t="shared" si="80"/>
        <v>NOT EQUAL</v>
      </c>
      <c r="Q443"/>
      <c r="R443"/>
      <c r="S443" s="43">
        <f t="shared" si="75"/>
        <v>108</v>
      </c>
      <c r="T443" s="96" t="s">
        <v>3155</v>
      </c>
      <c r="U443" s="72" t="s">
        <v>2643</v>
      </c>
      <c r="V443" s="72" t="s">
        <v>2643</v>
      </c>
      <c r="W443" s="44" t="str">
        <f t="shared" si="76"/>
        <v>"N" STD_SIGMA</v>
      </c>
      <c r="X443" s="25" t="str">
        <f t="shared" si="77"/>
        <v>NSUM</v>
      </c>
      <c r="Y443" s="1">
        <f t="shared" si="78"/>
        <v>425</v>
      </c>
      <c r="Z443" t="str">
        <f t="shared" si="79"/>
        <v>ITM_NSIGMA</v>
      </c>
      <c r="AC443" s="116" t="str">
        <f t="shared" si="90"/>
        <v>NSUM</v>
      </c>
      <c r="AD443" t="b">
        <f t="shared" si="89"/>
        <v>1</v>
      </c>
    </row>
    <row r="444" spans="1:30">
      <c r="A444" s="57">
        <f t="shared" si="73"/>
        <v>444</v>
      </c>
      <c r="B444" s="56">
        <f t="shared" si="74"/>
        <v>426</v>
      </c>
      <c r="C444" s="60" t="s">
        <v>4717</v>
      </c>
      <c r="D444" s="60">
        <v>1</v>
      </c>
      <c r="E444" s="66" t="s">
        <v>1582</v>
      </c>
      <c r="F444" s="66" t="s">
        <v>1582</v>
      </c>
      <c r="G444" s="65">
        <v>0</v>
      </c>
      <c r="H444" s="65">
        <v>0</v>
      </c>
      <c r="I444" s="66" t="s">
        <v>3</v>
      </c>
      <c r="J444" s="66" t="s">
        <v>1659</v>
      </c>
      <c r="K444" s="67" t="s">
        <v>5197</v>
      </c>
      <c r="L444" s="68"/>
      <c r="M444" s="64" t="s">
        <v>2376</v>
      </c>
      <c r="N444" s="13"/>
      <c r="O444"/>
      <c r="P444" t="str">
        <f t="shared" si="80"/>
        <v/>
      </c>
      <c r="Q444"/>
      <c r="R444"/>
      <c r="S444" s="43">
        <f t="shared" si="75"/>
        <v>109</v>
      </c>
      <c r="T444" s="96" t="s">
        <v>3155</v>
      </c>
      <c r="U444" s="72" t="s">
        <v>2643</v>
      </c>
      <c r="V444" s="72" t="s">
        <v>2643</v>
      </c>
      <c r="W444" s="44" t="str">
        <f t="shared" si="76"/>
        <v>STD_SIGMA "X"</v>
      </c>
      <c r="X444" s="25" t="str">
        <f t="shared" si="77"/>
        <v>SUMX</v>
      </c>
      <c r="Y444" s="1">
        <f t="shared" si="78"/>
        <v>426</v>
      </c>
      <c r="Z444" t="str">
        <f t="shared" si="79"/>
        <v>ITM_SIGMAx</v>
      </c>
      <c r="AC444" s="116" t="str">
        <f t="shared" si="90"/>
        <v>SUMX</v>
      </c>
      <c r="AD444" t="b">
        <f t="shared" si="89"/>
        <v>1</v>
      </c>
    </row>
    <row r="445" spans="1:30">
      <c r="A445" s="57">
        <f t="shared" si="73"/>
        <v>445</v>
      </c>
      <c r="B445" s="56">
        <f t="shared" si="74"/>
        <v>427</v>
      </c>
      <c r="C445" s="60" t="s">
        <v>4717</v>
      </c>
      <c r="D445" s="60">
        <v>2</v>
      </c>
      <c r="E445" s="66" t="s">
        <v>1585</v>
      </c>
      <c r="F445" s="66" t="s">
        <v>1585</v>
      </c>
      <c r="G445" s="65">
        <v>0</v>
      </c>
      <c r="H445" s="65">
        <v>0</v>
      </c>
      <c r="I445" s="66" t="s">
        <v>3</v>
      </c>
      <c r="J445" s="66" t="s">
        <v>1659</v>
      </c>
      <c r="K445" s="67" t="s">
        <v>5197</v>
      </c>
      <c r="L445" s="68"/>
      <c r="M445" s="64" t="s">
        <v>2381</v>
      </c>
      <c r="N445" s="13"/>
      <c r="O445"/>
      <c r="P445" t="str">
        <f t="shared" si="80"/>
        <v/>
      </c>
      <c r="Q445"/>
      <c r="R445"/>
      <c r="S445" s="43">
        <f t="shared" si="75"/>
        <v>110</v>
      </c>
      <c r="T445" s="96" t="s">
        <v>3155</v>
      </c>
      <c r="U445" s="72" t="s">
        <v>2643</v>
      </c>
      <c r="V445" s="72" t="s">
        <v>2643</v>
      </c>
      <c r="W445" s="44" t="str">
        <f t="shared" si="76"/>
        <v>STD_SIGMA "Y"</v>
      </c>
      <c r="X445" s="25" t="str">
        <f t="shared" si="77"/>
        <v>SUMY</v>
      </c>
      <c r="Y445" s="1">
        <f t="shared" si="78"/>
        <v>427</v>
      </c>
      <c r="Z445" t="str">
        <f t="shared" si="79"/>
        <v>ITM_SIGMAy</v>
      </c>
      <c r="AC445" s="116" t="str">
        <f t="shared" si="90"/>
        <v>SUMY</v>
      </c>
      <c r="AD445" t="b">
        <f t="shared" si="89"/>
        <v>1</v>
      </c>
    </row>
    <row r="446" spans="1:30">
      <c r="A446" s="57">
        <f t="shared" si="73"/>
        <v>446</v>
      </c>
      <c r="B446" s="56">
        <f t="shared" si="74"/>
        <v>428</v>
      </c>
      <c r="C446" s="60" t="s">
        <v>4717</v>
      </c>
      <c r="D446" s="60">
        <v>3</v>
      </c>
      <c r="E446" s="66" t="s">
        <v>1583</v>
      </c>
      <c r="F446" s="66" t="s">
        <v>1583</v>
      </c>
      <c r="G446" s="65">
        <v>0</v>
      </c>
      <c r="H446" s="65">
        <v>0</v>
      </c>
      <c r="I446" s="66" t="s">
        <v>3</v>
      </c>
      <c r="J446" s="66" t="s">
        <v>1659</v>
      </c>
      <c r="K446" s="67" t="s">
        <v>5197</v>
      </c>
      <c r="L446" s="68"/>
      <c r="M446" s="64" t="s">
        <v>2377</v>
      </c>
      <c r="N446" s="13"/>
      <c r="O446"/>
      <c r="P446" t="str">
        <f t="shared" si="80"/>
        <v/>
      </c>
      <c r="Q446"/>
      <c r="R446"/>
      <c r="S446" s="43">
        <f t="shared" si="75"/>
        <v>111</v>
      </c>
      <c r="T446" s="96" t="s">
        <v>3155</v>
      </c>
      <c r="U446" s="72" t="s">
        <v>2643</v>
      </c>
      <c r="V446" s="168" t="str">
        <f>SUBSTITUTE(SUBSTITUTE(SUBSTITUTE(SUBSTITUTE(SUBSTITUTE(SUBSTITUTE(SUBSTITUTE(SUBSTITUTE(SUBSTITUTE(SUBSTITUTE(SUBSTITUTE(SUBSTITUTE((SUBSTITUTE(SUBSTITUTE(SUBSTITUTE(SUBSTITUTE(W446,"STD_SIGMA","SUM"),"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</v>
      </c>
      <c r="W446" s="44" t="str">
        <f t="shared" si="76"/>
        <v>STD_SIGMA "X" STD_SUP_2</v>
      </c>
      <c r="X446" s="25" t="str">
        <f t="shared" si="77"/>
        <v>SMX^2</v>
      </c>
      <c r="Y446" s="1">
        <f t="shared" si="78"/>
        <v>428</v>
      </c>
      <c r="Z446" t="str">
        <f t="shared" si="79"/>
        <v>ITM_SIGMAx2</v>
      </c>
      <c r="AC446" s="116" t="str">
        <f t="shared" si="90"/>
        <v>SUMX^2</v>
      </c>
      <c r="AD446" t="b">
        <f t="shared" si="89"/>
        <v>0</v>
      </c>
    </row>
    <row r="447" spans="1:30">
      <c r="A447" s="57">
        <f t="shared" si="73"/>
        <v>447</v>
      </c>
      <c r="B447" s="56">
        <f t="shared" si="74"/>
        <v>429</v>
      </c>
      <c r="C447" s="60" t="s">
        <v>4717</v>
      </c>
      <c r="D447" s="60">
        <v>4</v>
      </c>
      <c r="E447" s="66" t="s">
        <v>1584</v>
      </c>
      <c r="F447" s="66" t="s">
        <v>1584</v>
      </c>
      <c r="G447" s="65">
        <v>0</v>
      </c>
      <c r="H447" s="65">
        <v>0</v>
      </c>
      <c r="I447" s="66" t="s">
        <v>3</v>
      </c>
      <c r="J447" s="66" t="s">
        <v>1659</v>
      </c>
      <c r="K447" s="67" t="s">
        <v>5197</v>
      </c>
      <c r="L447" s="68"/>
      <c r="M447" s="64" t="s">
        <v>2378</v>
      </c>
      <c r="N447" s="13"/>
      <c r="O447"/>
      <c r="P447" t="str">
        <f t="shared" si="80"/>
        <v/>
      </c>
      <c r="Q447"/>
      <c r="R447"/>
      <c r="S447" s="43">
        <f t="shared" si="75"/>
        <v>112</v>
      </c>
      <c r="T447" s="96" t="s">
        <v>3155</v>
      </c>
      <c r="U447" s="72" t="s">
        <v>2643</v>
      </c>
      <c r="V447" s="168" t="str">
        <f t="shared" ref="V447:V465" si="94">SUBSTITUTE(SUBSTITUTE(SUBSTITUTE(SUBSTITUTE(SUBSTITUTE(SUBSTITUTE(SUBSTITUTE(SUBSTITUTE(SUBSTITUTE(SUBSTITUTE(SUBSTITUTE(SUBSTITUTE((SUBSTITUTE(SUBSTITUTE(SUBSTITUTE(SUBSTITUTE(W447,"STD_SIGMA","SUM"),"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SMX^2Y</v>
      </c>
      <c r="W447" s="44" t="str">
        <f t="shared" si="76"/>
        <v>STD_SIGMA "X" STD_SUP_2 "Y"</v>
      </c>
      <c r="X447" s="25" t="str">
        <f t="shared" si="77"/>
        <v>SMX^2Y</v>
      </c>
      <c r="Y447" s="1">
        <f t="shared" si="78"/>
        <v>429</v>
      </c>
      <c r="Z447" t="str">
        <f t="shared" si="79"/>
        <v>ITM_SIGMAx2y</v>
      </c>
      <c r="AC447" s="116" t="str">
        <f t="shared" si="90"/>
        <v>SUMX^2Y</v>
      </c>
      <c r="AD447" t="b">
        <f t="shared" si="89"/>
        <v>0</v>
      </c>
    </row>
    <row r="448" spans="1:30">
      <c r="A448" s="57">
        <f t="shared" si="73"/>
        <v>448</v>
      </c>
      <c r="B448" s="56">
        <f t="shared" si="74"/>
        <v>430</v>
      </c>
      <c r="C448" s="60" t="s">
        <v>4717</v>
      </c>
      <c r="D448" s="60">
        <v>5</v>
      </c>
      <c r="E448" s="66" t="s">
        <v>1586</v>
      </c>
      <c r="F448" s="79" t="s">
        <v>1586</v>
      </c>
      <c r="G448" s="65">
        <v>0</v>
      </c>
      <c r="H448" s="65">
        <v>0</v>
      </c>
      <c r="I448" s="66" t="s">
        <v>3</v>
      </c>
      <c r="J448" s="66" t="s">
        <v>1659</v>
      </c>
      <c r="K448" s="67" t="s">
        <v>5197</v>
      </c>
      <c r="L448" s="68"/>
      <c r="M448" s="64" t="s">
        <v>2382</v>
      </c>
      <c r="N448" s="13"/>
      <c r="O448"/>
      <c r="P448" t="str">
        <f t="shared" si="80"/>
        <v/>
      </c>
      <c r="Q448"/>
      <c r="R448"/>
      <c r="S448" s="43">
        <f t="shared" si="75"/>
        <v>113</v>
      </c>
      <c r="T448" s="96" t="s">
        <v>3155</v>
      </c>
      <c r="U448" s="72" t="s">
        <v>2643</v>
      </c>
      <c r="V448" s="168" t="str">
        <f t="shared" si="94"/>
        <v>SMY^2</v>
      </c>
      <c r="W448" s="44" t="str">
        <f t="shared" si="76"/>
        <v>STD_SIGMA "Y" STD_SUP_2</v>
      </c>
      <c r="X448" s="25" t="str">
        <f t="shared" si="77"/>
        <v>SMY^2</v>
      </c>
      <c r="Y448" s="1">
        <f t="shared" si="78"/>
        <v>430</v>
      </c>
      <c r="Z448" t="str">
        <f t="shared" si="79"/>
        <v>ITM_SIGMAy2</v>
      </c>
      <c r="AC448" s="116" t="str">
        <f t="shared" si="90"/>
        <v>SUMY^2</v>
      </c>
      <c r="AD448" t="b">
        <f t="shared" si="89"/>
        <v>0</v>
      </c>
    </row>
    <row r="449" spans="1:30">
      <c r="A449" s="57">
        <f t="shared" si="73"/>
        <v>449</v>
      </c>
      <c r="B449" s="56">
        <f t="shared" si="74"/>
        <v>431</v>
      </c>
      <c r="C449" s="60" t="s">
        <v>4717</v>
      </c>
      <c r="D449" s="60">
        <v>6</v>
      </c>
      <c r="E449" s="80" t="s">
        <v>466</v>
      </c>
      <c r="F449" s="81" t="s">
        <v>466</v>
      </c>
      <c r="G449" s="65">
        <v>0</v>
      </c>
      <c r="H449" s="65">
        <v>0</v>
      </c>
      <c r="I449" s="66" t="s">
        <v>3</v>
      </c>
      <c r="J449" s="66" t="s">
        <v>1659</v>
      </c>
      <c r="K449" s="67" t="s">
        <v>5197</v>
      </c>
      <c r="L449" s="68"/>
      <c r="M449" s="64" t="s">
        <v>2380</v>
      </c>
      <c r="N449" s="13"/>
      <c r="O449"/>
      <c r="P449" t="str">
        <f t="shared" si="80"/>
        <v/>
      </c>
      <c r="Q449"/>
      <c r="R449"/>
      <c r="S449" s="43">
        <f t="shared" si="75"/>
        <v>114</v>
      </c>
      <c r="T449" s="96" t="s">
        <v>3155</v>
      </c>
      <c r="U449" s="72" t="s">
        <v>2643</v>
      </c>
      <c r="V449" s="168" t="str">
        <f t="shared" si="94"/>
        <v>SMXY</v>
      </c>
      <c r="W449" s="44" t="str">
        <f t="shared" si="76"/>
        <v>STD_SIGMA "XY"</v>
      </c>
      <c r="X449" s="25" t="str">
        <f t="shared" si="77"/>
        <v>SMXY</v>
      </c>
      <c r="Y449" s="1">
        <f t="shared" si="78"/>
        <v>431</v>
      </c>
      <c r="Z449" t="str">
        <f t="shared" si="79"/>
        <v>ITM_SIGMAxy</v>
      </c>
      <c r="AC449" s="116" t="str">
        <f t="shared" si="90"/>
        <v>SUMXY</v>
      </c>
      <c r="AD449" t="b">
        <f t="shared" si="89"/>
        <v>0</v>
      </c>
    </row>
    <row r="450" spans="1:30">
      <c r="A450" s="57">
        <f t="shared" si="73"/>
        <v>450</v>
      </c>
      <c r="B450" s="56">
        <f t="shared" si="74"/>
        <v>432</v>
      </c>
      <c r="C450" s="60" t="s">
        <v>4717</v>
      </c>
      <c r="D450" s="60">
        <v>7</v>
      </c>
      <c r="E450" s="80" t="s">
        <v>463</v>
      </c>
      <c r="F450" s="81" t="s">
        <v>463</v>
      </c>
      <c r="G450" s="65">
        <v>0</v>
      </c>
      <c r="H450" s="65">
        <v>0</v>
      </c>
      <c r="I450" s="66" t="s">
        <v>3</v>
      </c>
      <c r="J450" s="66" t="s">
        <v>1659</v>
      </c>
      <c r="K450" s="67" t="s">
        <v>5197</v>
      </c>
      <c r="L450" s="68"/>
      <c r="M450" s="64" t="s">
        <v>2374</v>
      </c>
      <c r="N450" s="13"/>
      <c r="O450"/>
      <c r="P450" t="str">
        <f t="shared" si="80"/>
        <v/>
      </c>
      <c r="Q450"/>
      <c r="R450"/>
      <c r="S450" s="43">
        <f t="shared" si="75"/>
        <v>115</v>
      </c>
      <c r="T450" s="96" t="s">
        <v>3155</v>
      </c>
      <c r="U450" s="72" t="s">
        <v>2643</v>
      </c>
      <c r="V450" s="168" t="str">
        <f t="shared" si="94"/>
        <v>SMLNXY</v>
      </c>
      <c r="W450" s="44" t="str">
        <f t="shared" si="76"/>
        <v>STD_SIGMA "LNXY"</v>
      </c>
      <c r="X450" s="25" t="str">
        <f t="shared" si="77"/>
        <v>SMLNXY</v>
      </c>
      <c r="Y450" s="1">
        <f t="shared" si="78"/>
        <v>432</v>
      </c>
      <c r="Z450" t="str">
        <f t="shared" si="79"/>
        <v>ITM_SIGMAlnxy</v>
      </c>
      <c r="AC450" s="116" t="str">
        <f t="shared" si="90"/>
        <v>SUMLNXY</v>
      </c>
      <c r="AD450" t="b">
        <f t="shared" si="89"/>
        <v>0</v>
      </c>
    </row>
    <row r="451" spans="1:30">
      <c r="A451" s="57">
        <f t="shared" si="73"/>
        <v>451</v>
      </c>
      <c r="B451" s="56">
        <f t="shared" si="74"/>
        <v>433</v>
      </c>
      <c r="C451" s="60" t="s">
        <v>4717</v>
      </c>
      <c r="D451" s="60">
        <v>8</v>
      </c>
      <c r="E451" s="66" t="s">
        <v>1580</v>
      </c>
      <c r="F451" s="66" t="s">
        <v>1580</v>
      </c>
      <c r="G451" s="65">
        <v>0</v>
      </c>
      <c r="H451" s="65">
        <v>0</v>
      </c>
      <c r="I451" s="66" t="s">
        <v>3</v>
      </c>
      <c r="J451" s="66" t="s">
        <v>1659</v>
      </c>
      <c r="K451" s="67" t="s">
        <v>5197</v>
      </c>
      <c r="L451" s="68"/>
      <c r="M451" s="64" t="s">
        <v>2373</v>
      </c>
      <c r="N451" s="13"/>
      <c r="O451"/>
      <c r="P451" t="str">
        <f t="shared" si="80"/>
        <v/>
      </c>
      <c r="Q451"/>
      <c r="R451"/>
      <c r="S451" s="43">
        <f t="shared" si="75"/>
        <v>116</v>
      </c>
      <c r="T451" s="96" t="s">
        <v>3155</v>
      </c>
      <c r="U451" s="72" t="s">
        <v>2643</v>
      </c>
      <c r="V451" s="168" t="str">
        <f t="shared" si="94"/>
        <v>SMLNX</v>
      </c>
      <c r="W451" s="44" t="str">
        <f t="shared" si="76"/>
        <v>STD_SIGMA "LNX"</v>
      </c>
      <c r="X451" s="25" t="str">
        <f t="shared" si="77"/>
        <v>SMLNX</v>
      </c>
      <c r="Y451" s="1">
        <f t="shared" si="78"/>
        <v>433</v>
      </c>
      <c r="Z451" t="str">
        <f t="shared" si="79"/>
        <v>ITM_SIGMAlnx</v>
      </c>
      <c r="AC451" s="116" t="str">
        <f t="shared" si="90"/>
        <v>SUMLNX</v>
      </c>
      <c r="AD451" t="b">
        <f t="shared" si="89"/>
        <v>0</v>
      </c>
    </row>
    <row r="452" spans="1:30">
      <c r="A452" s="57">
        <f t="shared" si="73"/>
        <v>452</v>
      </c>
      <c r="B452" s="56">
        <f t="shared" si="74"/>
        <v>434</v>
      </c>
      <c r="C452" s="60" t="s">
        <v>4717</v>
      </c>
      <c r="D452" s="60">
        <v>9</v>
      </c>
      <c r="E452" s="66" t="s">
        <v>461</v>
      </c>
      <c r="F452" s="66" t="s">
        <v>461</v>
      </c>
      <c r="G452" s="65">
        <v>0</v>
      </c>
      <c r="H452" s="65">
        <v>0</v>
      </c>
      <c r="I452" s="66" t="s">
        <v>3</v>
      </c>
      <c r="J452" s="66" t="s">
        <v>1659</v>
      </c>
      <c r="K452" s="67" t="s">
        <v>5197</v>
      </c>
      <c r="L452" s="68"/>
      <c r="M452" s="64" t="s">
        <v>2371</v>
      </c>
      <c r="N452" s="13"/>
      <c r="O452"/>
      <c r="P452" t="str">
        <f t="shared" si="80"/>
        <v/>
      </c>
      <c r="Q452"/>
      <c r="R452"/>
      <c r="S452" s="43">
        <f t="shared" si="75"/>
        <v>117</v>
      </c>
      <c r="T452" s="96" t="s">
        <v>3155</v>
      </c>
      <c r="U452" s="72" t="s">
        <v>2643</v>
      </c>
      <c r="V452" s="168" t="str">
        <f t="shared" si="94"/>
        <v>SMLN^2X</v>
      </c>
      <c r="W452" s="44" t="str">
        <f t="shared" si="76"/>
        <v>STD_SIGMA "LN" STD_SUP_2 "X"</v>
      </c>
      <c r="X452" s="25" t="str">
        <f t="shared" si="77"/>
        <v>SMLN^2X</v>
      </c>
      <c r="Y452" s="1">
        <f t="shared" si="78"/>
        <v>434</v>
      </c>
      <c r="Z452" t="str">
        <f t="shared" si="79"/>
        <v>ITM_SIGMAln2x</v>
      </c>
      <c r="AC452" s="116" t="str">
        <f t="shared" si="90"/>
        <v>SUMLN^2X</v>
      </c>
      <c r="AD452" t="b">
        <f t="shared" si="89"/>
        <v>0</v>
      </c>
    </row>
    <row r="453" spans="1:30">
      <c r="A453" s="57">
        <f t="shared" si="73"/>
        <v>453</v>
      </c>
      <c r="B453" s="56">
        <f t="shared" si="74"/>
        <v>435</v>
      </c>
      <c r="C453" s="60" t="s">
        <v>4717</v>
      </c>
      <c r="D453" s="60">
        <v>10</v>
      </c>
      <c r="E453" s="66" t="s">
        <v>467</v>
      </c>
      <c r="F453" s="66" t="s">
        <v>467</v>
      </c>
      <c r="G453" s="65">
        <v>0</v>
      </c>
      <c r="H453" s="65">
        <v>0</v>
      </c>
      <c r="I453" s="66" t="s">
        <v>3</v>
      </c>
      <c r="J453" s="66" t="s">
        <v>1659</v>
      </c>
      <c r="K453" s="67" t="s">
        <v>5197</v>
      </c>
      <c r="L453" s="68"/>
      <c r="M453" s="64" t="s">
        <v>2383</v>
      </c>
      <c r="N453" s="13"/>
      <c r="O453"/>
      <c r="P453" t="str">
        <f t="shared" si="80"/>
        <v/>
      </c>
      <c r="Q453"/>
      <c r="R453"/>
      <c r="S453" s="43">
        <f t="shared" si="75"/>
        <v>118</v>
      </c>
      <c r="T453" s="96" t="s">
        <v>3155</v>
      </c>
      <c r="U453" s="72" t="s">
        <v>2643</v>
      </c>
      <c r="V453" s="168" t="str">
        <f t="shared" si="94"/>
        <v>SMYLNX</v>
      </c>
      <c r="W453" s="44" t="str">
        <f t="shared" si="76"/>
        <v>STD_SIGMA "YLNX"</v>
      </c>
      <c r="X453" s="25" t="str">
        <f t="shared" si="77"/>
        <v>SMYLNX</v>
      </c>
      <c r="Y453" s="1">
        <f t="shared" si="78"/>
        <v>435</v>
      </c>
      <c r="Z453" t="str">
        <f t="shared" si="79"/>
        <v>ITM_SIGMAylnx</v>
      </c>
      <c r="AC453" s="116" t="str">
        <f t="shared" si="90"/>
        <v>SUMYLNX</v>
      </c>
      <c r="AD453" t="b">
        <f t="shared" si="89"/>
        <v>0</v>
      </c>
    </row>
    <row r="454" spans="1:30">
      <c r="A454" s="57">
        <f t="shared" si="73"/>
        <v>454</v>
      </c>
      <c r="B454" s="56">
        <f t="shared" si="74"/>
        <v>436</v>
      </c>
      <c r="C454" s="60" t="s">
        <v>4717</v>
      </c>
      <c r="D454" s="60">
        <v>11</v>
      </c>
      <c r="E454" s="66" t="s">
        <v>464</v>
      </c>
      <c r="F454" s="66" t="s">
        <v>464</v>
      </c>
      <c r="G454" s="65">
        <v>0</v>
      </c>
      <c r="H454" s="65">
        <v>0</v>
      </c>
      <c r="I454" s="66" t="s">
        <v>3</v>
      </c>
      <c r="J454" s="66" t="s">
        <v>1659</v>
      </c>
      <c r="K454" s="67" t="s">
        <v>5197</v>
      </c>
      <c r="L454" s="68"/>
      <c r="M454" s="64" t="s">
        <v>2375</v>
      </c>
      <c r="N454" s="13"/>
      <c r="O454"/>
      <c r="P454" t="str">
        <f t="shared" si="80"/>
        <v/>
      </c>
      <c r="Q454"/>
      <c r="R454"/>
      <c r="S454" s="43">
        <f t="shared" si="75"/>
        <v>119</v>
      </c>
      <c r="T454" s="96" t="s">
        <v>3155</v>
      </c>
      <c r="U454" s="72" t="s">
        <v>2643</v>
      </c>
      <c r="V454" s="168" t="str">
        <f t="shared" si="94"/>
        <v>SMLNY</v>
      </c>
      <c r="W454" s="44" t="str">
        <f t="shared" si="76"/>
        <v>STD_SIGMA "LNY"</v>
      </c>
      <c r="X454" s="25" t="str">
        <f t="shared" si="77"/>
        <v>SMLNY</v>
      </c>
      <c r="Y454" s="1">
        <f t="shared" si="78"/>
        <v>436</v>
      </c>
      <c r="Z454" t="str">
        <f t="shared" si="79"/>
        <v>ITM_SIGMAlny</v>
      </c>
      <c r="AC454" s="116" t="str">
        <f t="shared" si="90"/>
        <v>SUMLNY</v>
      </c>
      <c r="AD454" t="b">
        <f t="shared" si="89"/>
        <v>0</v>
      </c>
    </row>
    <row r="455" spans="1:30">
      <c r="A455" s="57">
        <f t="shared" ref="A455:A518" si="95">IF(B455=INT(B455),ROW(),"")</f>
        <v>455</v>
      </c>
      <c r="B455" s="56">
        <f t="shared" ref="B455:B518" si="96">IF(AND(MID(C455,2,1)&lt;&gt;"/",MID(C455,1,1)="/"),INT(B454)+1,B454+0.01)</f>
        <v>437</v>
      </c>
      <c r="C455" s="60" t="s">
        <v>4717</v>
      </c>
      <c r="D455" s="60">
        <v>12</v>
      </c>
      <c r="E455" s="66" t="s">
        <v>462</v>
      </c>
      <c r="F455" s="66" t="s">
        <v>462</v>
      </c>
      <c r="G455" s="65">
        <v>0</v>
      </c>
      <c r="H455" s="65">
        <v>0</v>
      </c>
      <c r="I455" s="66" t="s">
        <v>3</v>
      </c>
      <c r="J455" s="66" t="s">
        <v>1659</v>
      </c>
      <c r="K455" s="67" t="s">
        <v>5197</v>
      </c>
      <c r="L455" s="68"/>
      <c r="M455" s="64" t="s">
        <v>2372</v>
      </c>
      <c r="N455" s="13"/>
      <c r="O455"/>
      <c r="P455" t="str">
        <f t="shared" si="80"/>
        <v/>
      </c>
      <c r="Q455"/>
      <c r="R455"/>
      <c r="S455" s="43">
        <f t="shared" ref="S455:S518" si="97">IF(X455&lt;&gt;"",S454+1,S454)</f>
        <v>120</v>
      </c>
      <c r="T455" s="96" t="s">
        <v>3155</v>
      </c>
      <c r="U455" s="72" t="s">
        <v>2643</v>
      </c>
      <c r="V455" s="168" t="str">
        <f t="shared" si="94"/>
        <v>SMLN^2Y</v>
      </c>
      <c r="W455" s="44" t="str">
        <f t="shared" ref="W455:W518" si="98">IF( OR(U455="CNST", I455="CAT_REGS"),(E455),
IF(U455="YES",UPPER(E455),
IF(   AND(U455&lt;&gt;"NO",I455="CAT_FNCT",D455&lt;&gt;"multiply", D455&lt;&gt;"divide"),IF(J455="SLS_ENABLED",   UPPER(E455),""),"")))</f>
        <v>STD_SIGMA "LN" STD_SUP_2 "Y"</v>
      </c>
      <c r="X455" s="25" t="str">
        <f t="shared" ref="X455:X518" si="99">IF(LEN(V455)&gt;0,V455,SUBSTITUTE(SUBSTITUTE(SUBSTITUTE(SUBSTITUTE(SUBSTITUTE(SUBSTITUTE(SUBSTITUTE(SUBSTITUTE(SUBSTITUTE(SUBSTITUTE(SUBSTITUTE( (SUBSTITUTE( SUBSTITUTE( SUBSTITUTE( SUBSTITUTE(W455,"STD_SIGMA","SUM"),"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SMLN^2Y</v>
      </c>
      <c r="Y455" s="1">
        <f t="shared" ref="Y455:Y518" si="100">B455</f>
        <v>437</v>
      </c>
      <c r="Z455" t="str">
        <f t="shared" ref="Z455:Z518" si="101">M455</f>
        <v>ITM_SIGMAln2y</v>
      </c>
      <c r="AC455" s="116" t="str">
        <f t="shared" si="90"/>
        <v>SUMLN^2Y</v>
      </c>
      <c r="AD455" t="b">
        <f t="shared" si="89"/>
        <v>0</v>
      </c>
    </row>
    <row r="456" spans="1:30">
      <c r="A456" s="57">
        <f t="shared" si="95"/>
        <v>456</v>
      </c>
      <c r="B456" s="56">
        <f t="shared" si="96"/>
        <v>438</v>
      </c>
      <c r="C456" s="60" t="s">
        <v>4717</v>
      </c>
      <c r="D456" s="60">
        <v>13</v>
      </c>
      <c r="E456" s="66" t="s">
        <v>465</v>
      </c>
      <c r="F456" s="66" t="s">
        <v>465</v>
      </c>
      <c r="G456" s="65">
        <v>0</v>
      </c>
      <c r="H456" s="65">
        <v>0</v>
      </c>
      <c r="I456" s="66" t="s">
        <v>3</v>
      </c>
      <c r="J456" s="66" t="s">
        <v>1659</v>
      </c>
      <c r="K456" s="67" t="s">
        <v>5197</v>
      </c>
      <c r="L456" s="68"/>
      <c r="M456" s="64" t="s">
        <v>2379</v>
      </c>
      <c r="N456" s="13"/>
      <c r="O456"/>
      <c r="P456" t="str">
        <f t="shared" si="80"/>
        <v/>
      </c>
      <c r="Q456"/>
      <c r="R456"/>
      <c r="S456" s="43">
        <f t="shared" si="97"/>
        <v>121</v>
      </c>
      <c r="T456" s="96" t="s">
        <v>3155</v>
      </c>
      <c r="U456" s="72" t="s">
        <v>2643</v>
      </c>
      <c r="V456" s="168" t="str">
        <f t="shared" si="94"/>
        <v>SMXLNY</v>
      </c>
      <c r="W456" s="44" t="str">
        <f t="shared" si="98"/>
        <v>STD_SIGMA "XLNY"</v>
      </c>
      <c r="X456" s="25" t="str">
        <f t="shared" si="99"/>
        <v>SMXLNY</v>
      </c>
      <c r="Y456" s="1">
        <f t="shared" si="100"/>
        <v>438</v>
      </c>
      <c r="Z456" t="str">
        <f t="shared" si="101"/>
        <v>ITM_SIGMAxlny</v>
      </c>
      <c r="AC456" s="116" t="str">
        <f t="shared" si="90"/>
        <v>SUMXLNY</v>
      </c>
      <c r="AD456" t="b">
        <f t="shared" si="89"/>
        <v>0</v>
      </c>
    </row>
    <row r="457" spans="1:30">
      <c r="A457" s="57">
        <f t="shared" si="95"/>
        <v>457</v>
      </c>
      <c r="B457" s="56">
        <f t="shared" si="96"/>
        <v>439</v>
      </c>
      <c r="C457" s="60" t="s">
        <v>4717</v>
      </c>
      <c r="D457" s="60">
        <v>14</v>
      </c>
      <c r="E457" s="66" t="s">
        <v>1087</v>
      </c>
      <c r="F457" s="66" t="s">
        <v>1087</v>
      </c>
      <c r="G457" s="70">
        <v>0</v>
      </c>
      <c r="H457" s="70">
        <v>0</v>
      </c>
      <c r="I457" s="66" t="s">
        <v>3</v>
      </c>
      <c r="J457" s="66" t="s">
        <v>1659</v>
      </c>
      <c r="K457" s="67" t="s">
        <v>5197</v>
      </c>
      <c r="L457" s="68"/>
      <c r="M457" s="64" t="s">
        <v>2544</v>
      </c>
      <c r="N457" s="13"/>
      <c r="O457"/>
      <c r="P457" t="str">
        <f t="shared" si="80"/>
        <v/>
      </c>
      <c r="Q457"/>
      <c r="R457"/>
      <c r="S457" s="43">
        <f t="shared" si="97"/>
        <v>122</v>
      </c>
      <c r="T457" s="96" t="s">
        <v>3155</v>
      </c>
      <c r="U457" s="72" t="s">
        <v>2643</v>
      </c>
      <c r="V457" s="168" t="str">
        <f t="shared" si="94"/>
        <v>SMLNY/X</v>
      </c>
      <c r="W457" s="44" t="str">
        <f t="shared" si="98"/>
        <v>STD_SIGMA "LNY/X"</v>
      </c>
      <c r="X457" s="25" t="str">
        <f t="shared" si="99"/>
        <v>SMLNY/X</v>
      </c>
      <c r="Y457" s="1">
        <f t="shared" si="100"/>
        <v>439</v>
      </c>
      <c r="Z457" t="str">
        <f t="shared" si="101"/>
        <v>ITM_SIGMAlnyonx</v>
      </c>
      <c r="AC457" s="116" t="str">
        <f t="shared" si="90"/>
        <v>SUMLNY/X</v>
      </c>
      <c r="AD457" t="b">
        <f t="shared" si="89"/>
        <v>0</v>
      </c>
    </row>
    <row r="458" spans="1:30">
      <c r="A458" s="57">
        <f t="shared" si="95"/>
        <v>458</v>
      </c>
      <c r="B458" s="56">
        <f t="shared" si="96"/>
        <v>440</v>
      </c>
      <c r="C458" s="60" t="s">
        <v>4717</v>
      </c>
      <c r="D458" s="60">
        <v>15</v>
      </c>
      <c r="E458" s="66" t="s">
        <v>1088</v>
      </c>
      <c r="F458" s="66" t="s">
        <v>1088</v>
      </c>
      <c r="G458" s="70">
        <v>0</v>
      </c>
      <c r="H458" s="70">
        <v>0</v>
      </c>
      <c r="I458" s="66" t="s">
        <v>3</v>
      </c>
      <c r="J458" s="66" t="s">
        <v>1659</v>
      </c>
      <c r="K458" s="67" t="s">
        <v>5197</v>
      </c>
      <c r="L458" s="68"/>
      <c r="M458" s="64" t="s">
        <v>2545</v>
      </c>
      <c r="N458" s="13"/>
      <c r="O458"/>
      <c r="P458" t="str">
        <f t="shared" si="80"/>
        <v/>
      </c>
      <c r="Q458"/>
      <c r="R458"/>
      <c r="S458" s="43">
        <f t="shared" si="97"/>
        <v>123</v>
      </c>
      <c r="T458" s="96" t="s">
        <v>3155</v>
      </c>
      <c r="U458" s="72" t="s">
        <v>2643</v>
      </c>
      <c r="V458" s="168" t="str">
        <f t="shared" si="94"/>
        <v>SMX^2/Y</v>
      </c>
      <c r="W458" s="44" t="str">
        <f t="shared" si="98"/>
        <v>STD_SIGMA "X" STD_SUP_2 "/Y"</v>
      </c>
      <c r="X458" s="25" t="str">
        <f t="shared" si="99"/>
        <v>SMX^2/Y</v>
      </c>
      <c r="Y458" s="1">
        <f t="shared" si="100"/>
        <v>440</v>
      </c>
      <c r="Z458" t="str">
        <f t="shared" si="101"/>
        <v>ITM_SIGMAx2ony</v>
      </c>
      <c r="AC458" s="116" t="str">
        <f t="shared" si="90"/>
        <v>SUMX^2/Y</v>
      </c>
      <c r="AD458" t="b">
        <f t="shared" si="89"/>
        <v>0</v>
      </c>
    </row>
    <row r="459" spans="1:30">
      <c r="A459" s="57">
        <f t="shared" si="95"/>
        <v>459</v>
      </c>
      <c r="B459" s="56">
        <f t="shared" si="96"/>
        <v>441</v>
      </c>
      <c r="C459" s="60" t="s">
        <v>4717</v>
      </c>
      <c r="D459" s="60">
        <v>16</v>
      </c>
      <c r="E459" s="66" t="s">
        <v>1089</v>
      </c>
      <c r="F459" s="66" t="s">
        <v>1089</v>
      </c>
      <c r="G459" s="70">
        <v>0</v>
      </c>
      <c r="H459" s="70">
        <v>0</v>
      </c>
      <c r="I459" s="66" t="s">
        <v>3</v>
      </c>
      <c r="J459" s="66" t="s">
        <v>1659</v>
      </c>
      <c r="K459" s="67" t="s">
        <v>5197</v>
      </c>
      <c r="L459" s="68"/>
      <c r="M459" s="64" t="s">
        <v>2546</v>
      </c>
      <c r="N459" s="13"/>
      <c r="O459"/>
      <c r="P459" t="str">
        <f t="shared" si="80"/>
        <v/>
      </c>
      <c r="Q459"/>
      <c r="R459"/>
      <c r="S459" s="43">
        <f t="shared" si="97"/>
        <v>124</v>
      </c>
      <c r="T459" s="96" t="s">
        <v>3155</v>
      </c>
      <c r="U459" s="72" t="s">
        <v>2643</v>
      </c>
      <c r="V459" s="168" t="str">
        <f t="shared" si="94"/>
        <v>SM^1/X</v>
      </c>
      <c r="W459" s="44" t="str">
        <f t="shared" si="98"/>
        <v>STD_SIGMA STD_SUP_1 "/X"</v>
      </c>
      <c r="X459" s="25" t="str">
        <f t="shared" si="99"/>
        <v>SM^1/X</v>
      </c>
      <c r="Y459" s="1">
        <f t="shared" si="100"/>
        <v>441</v>
      </c>
      <c r="Z459" t="str">
        <f t="shared" si="101"/>
        <v>ITM_SIGMA1onx</v>
      </c>
      <c r="AC459" s="116" t="str">
        <f t="shared" si="90"/>
        <v>SUM^1/X</v>
      </c>
      <c r="AD459" t="b">
        <f t="shared" si="89"/>
        <v>0</v>
      </c>
    </row>
    <row r="460" spans="1:30">
      <c r="A460" s="57">
        <f t="shared" si="95"/>
        <v>460</v>
      </c>
      <c r="B460" s="56">
        <f t="shared" si="96"/>
        <v>442</v>
      </c>
      <c r="C460" s="60" t="s">
        <v>4717</v>
      </c>
      <c r="D460" s="60">
        <v>17</v>
      </c>
      <c r="E460" s="66" t="s">
        <v>1090</v>
      </c>
      <c r="F460" s="66" t="s">
        <v>1090</v>
      </c>
      <c r="G460" s="70">
        <v>0</v>
      </c>
      <c r="H460" s="70">
        <v>0</v>
      </c>
      <c r="I460" s="66" t="s">
        <v>3</v>
      </c>
      <c r="J460" s="66" t="s">
        <v>1659</v>
      </c>
      <c r="K460" s="67" t="s">
        <v>5197</v>
      </c>
      <c r="L460" s="68"/>
      <c r="M460" s="64" t="s">
        <v>2547</v>
      </c>
      <c r="N460" s="13"/>
      <c r="O460"/>
      <c r="P460" t="str">
        <f t="shared" si="80"/>
        <v/>
      </c>
      <c r="Q460"/>
      <c r="R460"/>
      <c r="S460" s="43">
        <f t="shared" si="97"/>
        <v>125</v>
      </c>
      <c r="T460" s="96" t="s">
        <v>3155</v>
      </c>
      <c r="U460" s="72" t="s">
        <v>2643</v>
      </c>
      <c r="V460" s="168" t="str">
        <f t="shared" si="94"/>
        <v>SM^1/X^2</v>
      </c>
      <c r="W460" s="44" t="str">
        <f t="shared" si="98"/>
        <v>STD_SIGMA STD_SUP_1 "/X" STD_SUP_2</v>
      </c>
      <c r="X460" s="25" t="str">
        <f t="shared" si="99"/>
        <v>SM^1/X^2</v>
      </c>
      <c r="Y460" s="1">
        <f t="shared" si="100"/>
        <v>442</v>
      </c>
      <c r="Z460" t="str">
        <f t="shared" si="101"/>
        <v>ITM_SIGMA1onx2</v>
      </c>
      <c r="AC460" s="116" t="str">
        <f t="shared" si="90"/>
        <v>SUM^1/X^2</v>
      </c>
      <c r="AD460" t="b">
        <f t="shared" si="89"/>
        <v>0</v>
      </c>
    </row>
    <row r="461" spans="1:30">
      <c r="A461" s="57">
        <f t="shared" si="95"/>
        <v>461</v>
      </c>
      <c r="B461" s="56">
        <f t="shared" si="96"/>
        <v>443</v>
      </c>
      <c r="C461" s="60" t="s">
        <v>4717</v>
      </c>
      <c r="D461" s="60">
        <v>18</v>
      </c>
      <c r="E461" s="66" t="s">
        <v>1091</v>
      </c>
      <c r="F461" s="66" t="s">
        <v>1091</v>
      </c>
      <c r="G461" s="70">
        <v>0</v>
      </c>
      <c r="H461" s="70">
        <v>0</v>
      </c>
      <c r="I461" s="66" t="s">
        <v>3</v>
      </c>
      <c r="J461" s="66" t="s">
        <v>1659</v>
      </c>
      <c r="K461" s="67" t="s">
        <v>5197</v>
      </c>
      <c r="L461" s="68"/>
      <c r="M461" s="64" t="s">
        <v>2548</v>
      </c>
      <c r="N461" s="13"/>
      <c r="O461"/>
      <c r="P461" t="str">
        <f t="shared" si="80"/>
        <v/>
      </c>
      <c r="Q461"/>
      <c r="R461"/>
      <c r="S461" s="43">
        <f t="shared" si="97"/>
        <v>126</v>
      </c>
      <c r="T461" s="96" t="s">
        <v>3155</v>
      </c>
      <c r="U461" s="72" t="s">
        <v>2643</v>
      </c>
      <c r="V461" s="168" t="str">
        <f t="shared" si="94"/>
        <v>SMX/Y</v>
      </c>
      <c r="W461" s="44" t="str">
        <f t="shared" si="98"/>
        <v>STD_SIGMA "X/Y"</v>
      </c>
      <c r="X461" s="25" t="str">
        <f t="shared" si="99"/>
        <v>SMX/Y</v>
      </c>
      <c r="Y461" s="1">
        <f t="shared" si="100"/>
        <v>443</v>
      </c>
      <c r="Z461" t="str">
        <f t="shared" si="101"/>
        <v>ITM_SIGMAxony</v>
      </c>
      <c r="AC461" s="116" t="str">
        <f t="shared" si="90"/>
        <v>SUMX/Y</v>
      </c>
      <c r="AD461" t="b">
        <f t="shared" si="89"/>
        <v>0</v>
      </c>
    </row>
    <row r="462" spans="1:30">
      <c r="A462" s="57">
        <f t="shared" si="95"/>
        <v>462</v>
      </c>
      <c r="B462" s="56">
        <f t="shared" si="96"/>
        <v>444</v>
      </c>
      <c r="C462" s="60" t="s">
        <v>4717</v>
      </c>
      <c r="D462" s="60">
        <v>19</v>
      </c>
      <c r="E462" s="66" t="s">
        <v>1092</v>
      </c>
      <c r="F462" s="66" t="s">
        <v>1092</v>
      </c>
      <c r="G462" s="70">
        <v>0</v>
      </c>
      <c r="H462" s="70">
        <v>0</v>
      </c>
      <c r="I462" s="66" t="s">
        <v>3</v>
      </c>
      <c r="J462" s="66" t="s">
        <v>1659</v>
      </c>
      <c r="K462" s="67" t="s">
        <v>5197</v>
      </c>
      <c r="L462" s="68"/>
      <c r="M462" s="64" t="s">
        <v>2549</v>
      </c>
      <c r="N462" s="13"/>
      <c r="O462"/>
      <c r="P462" t="str">
        <f t="shared" si="80"/>
        <v/>
      </c>
      <c r="Q462"/>
      <c r="R462"/>
      <c r="S462" s="43">
        <f t="shared" si="97"/>
        <v>127</v>
      </c>
      <c r="T462" s="96" t="s">
        <v>3155</v>
      </c>
      <c r="U462" s="72" t="s">
        <v>2643</v>
      </c>
      <c r="V462" s="168" t="str">
        <f t="shared" si="94"/>
        <v>SM^1/Y</v>
      </c>
      <c r="W462" s="44" t="str">
        <f t="shared" si="98"/>
        <v>STD_SIGMA STD_SUP_1 "/Y"</v>
      </c>
      <c r="X462" s="25" t="str">
        <f t="shared" si="99"/>
        <v>SM^1/Y</v>
      </c>
      <c r="Y462" s="1">
        <f t="shared" si="100"/>
        <v>444</v>
      </c>
      <c r="Z462" t="str">
        <f t="shared" si="101"/>
        <v>ITM_SIGMA1ony</v>
      </c>
      <c r="AC462" s="116" t="str">
        <f t="shared" si="90"/>
        <v>SUM^1/Y</v>
      </c>
      <c r="AD462" t="b">
        <f t="shared" si="89"/>
        <v>0</v>
      </c>
    </row>
    <row r="463" spans="1:30">
      <c r="A463" s="57">
        <f t="shared" si="95"/>
        <v>463</v>
      </c>
      <c r="B463" s="56">
        <f t="shared" si="96"/>
        <v>445</v>
      </c>
      <c r="C463" s="60" t="s">
        <v>4717</v>
      </c>
      <c r="D463" s="60">
        <v>20</v>
      </c>
      <c r="E463" s="66" t="s">
        <v>1093</v>
      </c>
      <c r="F463" s="66" t="s">
        <v>1093</v>
      </c>
      <c r="G463" s="70">
        <v>0</v>
      </c>
      <c r="H463" s="70">
        <v>0</v>
      </c>
      <c r="I463" s="66" t="s">
        <v>3</v>
      </c>
      <c r="J463" s="66" t="s">
        <v>1659</v>
      </c>
      <c r="K463" s="67" t="s">
        <v>5197</v>
      </c>
      <c r="L463" s="68"/>
      <c r="M463" s="64" t="s">
        <v>2550</v>
      </c>
      <c r="N463" s="13"/>
      <c r="O463"/>
      <c r="P463" t="str">
        <f t="shared" si="80"/>
        <v/>
      </c>
      <c r="Q463"/>
      <c r="R463"/>
      <c r="S463" s="43">
        <f t="shared" si="97"/>
        <v>128</v>
      </c>
      <c r="T463" s="96" t="s">
        <v>3155</v>
      </c>
      <c r="U463" s="72" t="s">
        <v>2643</v>
      </c>
      <c r="V463" s="168" t="str">
        <f t="shared" si="94"/>
        <v>SM^1/Y^2</v>
      </c>
      <c r="W463" s="44" t="str">
        <f t="shared" si="98"/>
        <v>STD_SIGMA STD_SUP_1 "/Y" STD_SUP_2</v>
      </c>
      <c r="X463" s="25" t="str">
        <f t="shared" si="99"/>
        <v>SM^1/Y^2</v>
      </c>
      <c r="Y463" s="1">
        <f t="shared" si="100"/>
        <v>445</v>
      </c>
      <c r="Z463" t="str">
        <f t="shared" si="101"/>
        <v>ITM_SIGMA1ony2</v>
      </c>
      <c r="AC463" s="116" t="str">
        <f t="shared" si="90"/>
        <v>SUM^1/Y^2</v>
      </c>
      <c r="AD463" t="b">
        <f t="shared" si="89"/>
        <v>0</v>
      </c>
    </row>
    <row r="464" spans="1:30">
      <c r="A464" s="57">
        <f t="shared" si="95"/>
        <v>464</v>
      </c>
      <c r="B464" s="56">
        <f t="shared" si="96"/>
        <v>446</v>
      </c>
      <c r="C464" s="60" t="s">
        <v>4717</v>
      </c>
      <c r="D464" s="60">
        <v>21</v>
      </c>
      <c r="E464" s="66" t="s">
        <v>1094</v>
      </c>
      <c r="F464" s="66" t="s">
        <v>1094</v>
      </c>
      <c r="G464" s="70">
        <v>0</v>
      </c>
      <c r="H464" s="70">
        <v>0</v>
      </c>
      <c r="I464" s="66" t="s">
        <v>3</v>
      </c>
      <c r="J464" s="66" t="s">
        <v>1659</v>
      </c>
      <c r="K464" s="67" t="s">
        <v>5197</v>
      </c>
      <c r="L464" s="68"/>
      <c r="M464" s="64" t="s">
        <v>2551</v>
      </c>
      <c r="N464" s="13"/>
      <c r="O464"/>
      <c r="P464" t="str">
        <f t="shared" si="80"/>
        <v/>
      </c>
      <c r="Q464"/>
      <c r="R464"/>
      <c r="S464" s="43">
        <f t="shared" si="97"/>
        <v>129</v>
      </c>
      <c r="T464" s="96" t="s">
        <v>3155</v>
      </c>
      <c r="U464" s="72" t="s">
        <v>2643</v>
      </c>
      <c r="V464" s="168" t="str">
        <f t="shared" si="94"/>
        <v>SMX^3</v>
      </c>
      <c r="W464" s="44" t="str">
        <f t="shared" si="98"/>
        <v>STD_SIGMA "X" STD_SUP_3</v>
      </c>
      <c r="X464" s="25" t="str">
        <f t="shared" si="99"/>
        <v>SMX^3</v>
      </c>
      <c r="Y464" s="1">
        <f t="shared" si="100"/>
        <v>446</v>
      </c>
      <c r="Z464" t="str">
        <f t="shared" si="101"/>
        <v>ITM_SIGMAx3</v>
      </c>
      <c r="AC464" s="116" t="str">
        <f t="shared" si="90"/>
        <v>SUMX^3</v>
      </c>
      <c r="AD464" t="b">
        <f t="shared" si="89"/>
        <v>0</v>
      </c>
    </row>
    <row r="465" spans="1:30">
      <c r="A465" s="57">
        <f t="shared" si="95"/>
        <v>465</v>
      </c>
      <c r="B465" s="56">
        <f t="shared" si="96"/>
        <v>447</v>
      </c>
      <c r="C465" s="60" t="s">
        <v>4717</v>
      </c>
      <c r="D465" s="60">
        <v>22</v>
      </c>
      <c r="E465" s="66" t="s">
        <v>1095</v>
      </c>
      <c r="F465" s="66" t="s">
        <v>1095</v>
      </c>
      <c r="G465" s="70">
        <v>0</v>
      </c>
      <c r="H465" s="70">
        <v>0</v>
      </c>
      <c r="I465" s="66" t="s">
        <v>3</v>
      </c>
      <c r="J465" s="66" t="s">
        <v>1659</v>
      </c>
      <c r="K465" s="67" t="s">
        <v>5197</v>
      </c>
      <c r="L465" s="68"/>
      <c r="M465" s="64" t="s">
        <v>2552</v>
      </c>
      <c r="N465" s="13"/>
      <c r="O465"/>
      <c r="P465" t="str">
        <f t="shared" si="80"/>
        <v/>
      </c>
      <c r="Q465"/>
      <c r="R465"/>
      <c r="S465" s="43">
        <f t="shared" si="97"/>
        <v>130</v>
      </c>
      <c r="T465" s="96" t="s">
        <v>3155</v>
      </c>
      <c r="U465" s="72" t="s">
        <v>2643</v>
      </c>
      <c r="V465" s="168" t="str">
        <f t="shared" si="94"/>
        <v>SMX^4</v>
      </c>
      <c r="W465" s="44" t="str">
        <f t="shared" si="98"/>
        <v>STD_SIGMA "X" STD_SUP_4</v>
      </c>
      <c r="X465" s="25" t="str">
        <f t="shared" si="99"/>
        <v>SMX^4</v>
      </c>
      <c r="Y465" s="1">
        <f t="shared" si="100"/>
        <v>447</v>
      </c>
      <c r="Z465" t="str">
        <f t="shared" si="101"/>
        <v>ITM_SIGMAx4</v>
      </c>
      <c r="AC465" s="116" t="str">
        <f t="shared" si="90"/>
        <v>SUMX^4</v>
      </c>
      <c r="AD465" t="b">
        <f t="shared" si="89"/>
        <v>0</v>
      </c>
    </row>
    <row r="466" spans="1:30">
      <c r="A466" s="57">
        <f t="shared" si="95"/>
        <v>466</v>
      </c>
      <c r="B466" s="56">
        <f t="shared" si="96"/>
        <v>448</v>
      </c>
      <c r="C466" s="60" t="s">
        <v>4932</v>
      </c>
      <c r="D466" s="60" t="s">
        <v>7</v>
      </c>
      <c r="E466" s="76" t="s">
        <v>3480</v>
      </c>
      <c r="F466" s="76" t="s">
        <v>3480</v>
      </c>
      <c r="G466" s="77">
        <v>0</v>
      </c>
      <c r="H466" s="77">
        <v>0</v>
      </c>
      <c r="I466" s="66" t="s">
        <v>30</v>
      </c>
      <c r="J466" s="66" t="s">
        <v>1660</v>
      </c>
      <c r="K466" s="67" t="s">
        <v>5022</v>
      </c>
      <c r="L466" s="68"/>
      <c r="M466" s="64" t="s">
        <v>4104</v>
      </c>
      <c r="N466" s="13"/>
      <c r="O466"/>
      <c r="P466" t="str">
        <f t="shared" si="80"/>
        <v/>
      </c>
      <c r="Q466"/>
      <c r="R466"/>
      <c r="S466" s="43">
        <f t="shared" si="97"/>
        <v>130</v>
      </c>
      <c r="T466" s="96" t="s">
        <v>2643</v>
      </c>
      <c r="U466" s="72" t="s">
        <v>2643</v>
      </c>
      <c r="V466" s="72" t="s">
        <v>2643</v>
      </c>
      <c r="W466" s="44" t="str">
        <f t="shared" si="98"/>
        <v/>
      </c>
      <c r="X466" s="25" t="str">
        <f t="shared" si="99"/>
        <v/>
      </c>
      <c r="Y466" s="1">
        <f t="shared" si="100"/>
        <v>448</v>
      </c>
      <c r="Z466" t="str">
        <f t="shared" si="101"/>
        <v>ITM_0448</v>
      </c>
      <c r="AC466" s="116" t="str">
        <f t="shared" si="90"/>
        <v/>
      </c>
      <c r="AD466" t="b">
        <f t="shared" si="89"/>
        <v>1</v>
      </c>
    </row>
    <row r="467" spans="1:30">
      <c r="A467" s="57">
        <f t="shared" si="95"/>
        <v>467</v>
      </c>
      <c r="B467" s="56">
        <f t="shared" si="96"/>
        <v>449</v>
      </c>
      <c r="C467" s="60" t="s">
        <v>4932</v>
      </c>
      <c r="D467" s="60" t="s">
        <v>7</v>
      </c>
      <c r="E467" s="76" t="s">
        <v>3481</v>
      </c>
      <c r="F467" s="76" t="s">
        <v>3481</v>
      </c>
      <c r="G467" s="77">
        <v>0</v>
      </c>
      <c r="H467" s="77">
        <v>0</v>
      </c>
      <c r="I467" s="66" t="s">
        <v>30</v>
      </c>
      <c r="J467" s="66" t="s">
        <v>1660</v>
      </c>
      <c r="K467" s="67" t="s">
        <v>5022</v>
      </c>
      <c r="L467" s="68"/>
      <c r="M467" s="64" t="s">
        <v>4105</v>
      </c>
      <c r="N467" s="13"/>
      <c r="O467"/>
      <c r="P467" t="str">
        <f t="shared" ref="P467:P533" si="102">IF(E467=F467,"","NOT EQUAL")</f>
        <v/>
      </c>
      <c r="Q467"/>
      <c r="R467"/>
      <c r="S467" s="43">
        <f t="shared" si="97"/>
        <v>130</v>
      </c>
      <c r="T467" s="96" t="s">
        <v>2643</v>
      </c>
      <c r="U467" s="72" t="s">
        <v>2643</v>
      </c>
      <c r="V467" s="72" t="s">
        <v>2643</v>
      </c>
      <c r="W467" s="44" t="str">
        <f t="shared" si="98"/>
        <v/>
      </c>
      <c r="X467" s="25" t="str">
        <f t="shared" si="99"/>
        <v/>
      </c>
      <c r="Y467" s="1">
        <f t="shared" si="100"/>
        <v>449</v>
      </c>
      <c r="Z467" t="str">
        <f t="shared" si="101"/>
        <v>ITM_0449</v>
      </c>
      <c r="AC467" s="116" t="str">
        <f t="shared" si="90"/>
        <v/>
      </c>
      <c r="AD467" t="b">
        <f t="shared" si="89"/>
        <v>1</v>
      </c>
    </row>
    <row r="468" spans="1:30">
      <c r="A468" s="57">
        <f t="shared" si="95"/>
        <v>468</v>
      </c>
      <c r="B468" s="56">
        <f t="shared" si="96"/>
        <v>450</v>
      </c>
      <c r="C468" s="60" t="s">
        <v>4932</v>
      </c>
      <c r="D468" s="60" t="s">
        <v>7</v>
      </c>
      <c r="E468" s="76" t="s">
        <v>3482</v>
      </c>
      <c r="F468" s="76" t="s">
        <v>3482</v>
      </c>
      <c r="G468" s="77">
        <v>0</v>
      </c>
      <c r="H468" s="77">
        <v>0</v>
      </c>
      <c r="I468" s="66" t="s">
        <v>30</v>
      </c>
      <c r="J468" s="66" t="s">
        <v>1660</v>
      </c>
      <c r="K468" s="67" t="s">
        <v>5022</v>
      </c>
      <c r="L468" s="68"/>
      <c r="M468" s="64" t="s">
        <v>4106</v>
      </c>
      <c r="N468" s="13"/>
      <c r="O468"/>
      <c r="P468" t="str">
        <f t="shared" si="102"/>
        <v/>
      </c>
      <c r="Q468"/>
      <c r="R468"/>
      <c r="S468" s="43">
        <f t="shared" si="97"/>
        <v>130</v>
      </c>
      <c r="T468" s="96" t="s">
        <v>2643</v>
      </c>
      <c r="U468" s="72" t="s">
        <v>2643</v>
      </c>
      <c r="V468" s="72" t="s">
        <v>2643</v>
      </c>
      <c r="W468" s="44" t="str">
        <f t="shared" si="98"/>
        <v/>
      </c>
      <c r="X468" s="25" t="str">
        <f t="shared" si="99"/>
        <v/>
      </c>
      <c r="Y468" s="1">
        <f t="shared" si="100"/>
        <v>450</v>
      </c>
      <c r="Z468" t="str">
        <f t="shared" si="101"/>
        <v>ITM_0450</v>
      </c>
      <c r="AC468" s="116" t="str">
        <f t="shared" si="90"/>
        <v/>
      </c>
      <c r="AD468" t="b">
        <f t="shared" si="89"/>
        <v>1</v>
      </c>
    </row>
    <row r="469" spans="1:30">
      <c r="A469" s="57">
        <f t="shared" si="95"/>
        <v>469</v>
      </c>
      <c r="B469" s="56">
        <f t="shared" si="96"/>
        <v>451</v>
      </c>
      <c r="C469" s="60" t="s">
        <v>4932</v>
      </c>
      <c r="D469" s="60" t="s">
        <v>7</v>
      </c>
      <c r="E469" s="76" t="s">
        <v>3483</v>
      </c>
      <c r="F469" s="76" t="s">
        <v>3483</v>
      </c>
      <c r="G469" s="77">
        <v>0</v>
      </c>
      <c r="H469" s="77">
        <v>0</v>
      </c>
      <c r="I469" s="66" t="s">
        <v>30</v>
      </c>
      <c r="J469" s="66" t="s">
        <v>1660</v>
      </c>
      <c r="K469" s="67" t="s">
        <v>5022</v>
      </c>
      <c r="L469" s="68"/>
      <c r="M469" s="64" t="s">
        <v>4107</v>
      </c>
      <c r="N469" s="13"/>
      <c r="O469"/>
      <c r="P469" t="str">
        <f t="shared" si="102"/>
        <v/>
      </c>
      <c r="Q469"/>
      <c r="R469"/>
      <c r="S469" s="43">
        <f t="shared" si="97"/>
        <v>130</v>
      </c>
      <c r="T469" s="96" t="s">
        <v>2643</v>
      </c>
      <c r="U469" s="72" t="s">
        <v>2643</v>
      </c>
      <c r="V469" s="72" t="s">
        <v>2643</v>
      </c>
      <c r="W469" s="44" t="str">
        <f t="shared" si="98"/>
        <v/>
      </c>
      <c r="X469" s="25" t="str">
        <f t="shared" si="99"/>
        <v/>
      </c>
      <c r="Y469" s="1">
        <f t="shared" si="100"/>
        <v>451</v>
      </c>
      <c r="Z469" t="str">
        <f t="shared" si="101"/>
        <v>ITM_0451</v>
      </c>
      <c r="AC469" s="116" t="str">
        <f t="shared" si="90"/>
        <v/>
      </c>
      <c r="AD469" t="b">
        <f t="shared" si="89"/>
        <v>1</v>
      </c>
    </row>
    <row r="470" spans="1:30">
      <c r="A470" s="57">
        <f t="shared" si="95"/>
        <v>470</v>
      </c>
      <c r="B470" s="56">
        <f t="shared" si="96"/>
        <v>452</v>
      </c>
      <c r="C470" s="60" t="s">
        <v>4932</v>
      </c>
      <c r="D470" s="60" t="s">
        <v>7</v>
      </c>
      <c r="E470" s="76" t="s">
        <v>3484</v>
      </c>
      <c r="F470" s="76" t="s">
        <v>3484</v>
      </c>
      <c r="G470" s="77">
        <v>0</v>
      </c>
      <c r="H470" s="77">
        <v>0</v>
      </c>
      <c r="I470" s="66" t="s">
        <v>30</v>
      </c>
      <c r="J470" s="66" t="s">
        <v>1660</v>
      </c>
      <c r="K470" s="67" t="s">
        <v>5022</v>
      </c>
      <c r="L470" s="68"/>
      <c r="M470" s="64" t="s">
        <v>4108</v>
      </c>
      <c r="N470" s="13"/>
      <c r="O470"/>
      <c r="P470" t="str">
        <f t="shared" si="102"/>
        <v/>
      </c>
      <c r="Q470"/>
      <c r="R470"/>
      <c r="S470" s="43">
        <f t="shared" si="97"/>
        <v>130</v>
      </c>
      <c r="T470" s="96"/>
      <c r="U470" s="72"/>
      <c r="V470" s="72"/>
      <c r="W470" s="44" t="str">
        <f t="shared" si="98"/>
        <v/>
      </c>
      <c r="X470" s="25" t="str">
        <f t="shared" si="99"/>
        <v/>
      </c>
      <c r="Y470" s="1">
        <f t="shared" si="100"/>
        <v>452</v>
      </c>
      <c r="Z470" t="str">
        <f t="shared" si="101"/>
        <v>ITM_0452</v>
      </c>
      <c r="AC470" s="116" t="str">
        <f t="shared" si="90"/>
        <v/>
      </c>
      <c r="AD470" t="b">
        <f t="shared" si="89"/>
        <v>1</v>
      </c>
    </row>
    <row r="471" spans="1:30" s="47" customFormat="1">
      <c r="A471" s="57" t="str">
        <f t="shared" si="95"/>
        <v/>
      </c>
      <c r="B471" s="56">
        <f t="shared" si="96"/>
        <v>452.01</v>
      </c>
      <c r="C471" s="59" t="s">
        <v>2643</v>
      </c>
      <c r="D471" s="60"/>
      <c r="E471" s="64"/>
      <c r="F471" s="64"/>
      <c r="G471" s="65"/>
      <c r="H471" s="65"/>
      <c r="I471" s="66"/>
      <c r="J471" s="66"/>
      <c r="K471" s="67"/>
      <c r="L471" s="59"/>
      <c r="M471" s="64" t="s">
        <v>2643</v>
      </c>
      <c r="N471" s="48"/>
      <c r="O471" s="49"/>
      <c r="P471" s="49"/>
      <c r="Q471" s="49"/>
      <c r="R471" s="49"/>
      <c r="S471" s="43">
        <f t="shared" si="97"/>
        <v>130</v>
      </c>
      <c r="T471" s="96" t="s">
        <v>2643</v>
      </c>
      <c r="U471" s="94" t="s">
        <v>2643</v>
      </c>
      <c r="V471" s="94" t="s">
        <v>2643</v>
      </c>
      <c r="W471" s="44" t="str">
        <f t="shared" si="98"/>
        <v/>
      </c>
      <c r="X471" s="25" t="str">
        <f t="shared" si="99"/>
        <v/>
      </c>
      <c r="Y471" s="1">
        <f t="shared" si="100"/>
        <v>452.01</v>
      </c>
      <c r="Z471" t="str">
        <f t="shared" si="101"/>
        <v/>
      </c>
      <c r="AC471" s="116" t="str">
        <f t="shared" si="90"/>
        <v/>
      </c>
      <c r="AD471" t="b">
        <f t="shared" si="89"/>
        <v>1</v>
      </c>
    </row>
    <row r="472" spans="1:30" s="47" customFormat="1">
      <c r="A472" s="57" t="str">
        <f t="shared" si="95"/>
        <v/>
      </c>
      <c r="B472" s="56">
        <f t="shared" si="96"/>
        <v>452.02</v>
      </c>
      <c r="C472" s="59" t="s">
        <v>2643</v>
      </c>
      <c r="D472" s="60"/>
      <c r="E472" s="64"/>
      <c r="F472" s="64"/>
      <c r="G472" s="65"/>
      <c r="H472" s="65"/>
      <c r="I472" s="66"/>
      <c r="J472" s="66"/>
      <c r="K472" s="67"/>
      <c r="L472" s="59"/>
      <c r="M472" s="64" t="s">
        <v>2643</v>
      </c>
      <c r="N472" s="48"/>
      <c r="O472" s="49"/>
      <c r="P472" s="49"/>
      <c r="Q472" s="49"/>
      <c r="R472" s="49"/>
      <c r="S472" s="43">
        <f t="shared" si="97"/>
        <v>130</v>
      </c>
      <c r="T472" s="96" t="s">
        <v>2643</v>
      </c>
      <c r="U472" s="94" t="s">
        <v>2643</v>
      </c>
      <c r="V472" s="94" t="s">
        <v>2643</v>
      </c>
      <c r="W472" s="44" t="str">
        <f t="shared" si="98"/>
        <v/>
      </c>
      <c r="X472" s="25" t="str">
        <f t="shared" si="99"/>
        <v/>
      </c>
      <c r="Y472" s="1">
        <f t="shared" si="100"/>
        <v>452.02</v>
      </c>
      <c r="Z472" t="str">
        <f t="shared" si="101"/>
        <v/>
      </c>
      <c r="AC472" s="116" t="str">
        <f t="shared" si="90"/>
        <v/>
      </c>
      <c r="AD472" t="b">
        <f t="shared" si="89"/>
        <v>1</v>
      </c>
    </row>
    <row r="473" spans="1:30" s="47" customFormat="1">
      <c r="A473" s="57" t="str">
        <f t="shared" si="95"/>
        <v/>
      </c>
      <c r="B473" s="56">
        <f t="shared" si="96"/>
        <v>452.03</v>
      </c>
      <c r="C473" s="59" t="s">
        <v>3198</v>
      </c>
      <c r="D473" s="60"/>
      <c r="E473" s="64"/>
      <c r="F473" s="64"/>
      <c r="G473" s="65"/>
      <c r="H473" s="65"/>
      <c r="I473" s="66"/>
      <c r="J473" s="66"/>
      <c r="K473" s="67"/>
      <c r="L473" s="59"/>
      <c r="M473" s="64" t="s">
        <v>2643</v>
      </c>
      <c r="N473" s="48"/>
      <c r="O473" s="49"/>
      <c r="P473" s="49"/>
      <c r="Q473" s="49"/>
      <c r="R473" s="49"/>
      <c r="S473" s="43">
        <f t="shared" si="97"/>
        <v>130</v>
      </c>
      <c r="T473" s="96" t="s">
        <v>2643</v>
      </c>
      <c r="U473" s="94" t="s">
        <v>2643</v>
      </c>
      <c r="V473" s="94" t="s">
        <v>2643</v>
      </c>
      <c r="W473" s="44" t="str">
        <f t="shared" si="98"/>
        <v/>
      </c>
      <c r="X473" s="25" t="str">
        <f t="shared" si="99"/>
        <v/>
      </c>
      <c r="Y473" s="1">
        <f t="shared" si="100"/>
        <v>452.03</v>
      </c>
      <c r="Z473" t="str">
        <f t="shared" si="101"/>
        <v/>
      </c>
      <c r="AC473" s="116" t="str">
        <f t="shared" si="90"/>
        <v/>
      </c>
      <c r="AD473" t="b">
        <f t="shared" si="89"/>
        <v>1</v>
      </c>
    </row>
    <row r="474" spans="1:30">
      <c r="A474" s="57">
        <f t="shared" si="95"/>
        <v>474</v>
      </c>
      <c r="B474" s="56">
        <f t="shared" si="96"/>
        <v>453</v>
      </c>
      <c r="C474" s="60" t="s">
        <v>4718</v>
      </c>
      <c r="D474" s="60" t="s">
        <v>2825</v>
      </c>
      <c r="E474" s="76" t="s">
        <v>2861</v>
      </c>
      <c r="F474" s="76" t="s">
        <v>2861</v>
      </c>
      <c r="G474" s="77">
        <v>0</v>
      </c>
      <c r="H474" s="77">
        <v>0</v>
      </c>
      <c r="I474" s="66" t="s">
        <v>2860</v>
      </c>
      <c r="J474" s="66" t="s">
        <v>1660</v>
      </c>
      <c r="K474" s="67" t="s">
        <v>5022</v>
      </c>
      <c r="L474" s="63" t="s">
        <v>5202</v>
      </c>
      <c r="M474" s="64" t="s">
        <v>2887</v>
      </c>
      <c r="N474" s="13"/>
      <c r="O474"/>
      <c r="P474" t="str">
        <f t="shared" si="102"/>
        <v/>
      </c>
      <c r="Q474"/>
      <c r="R474"/>
      <c r="S474" s="43">
        <f t="shared" si="97"/>
        <v>130</v>
      </c>
      <c r="T474" s="96" t="s">
        <v>2643</v>
      </c>
      <c r="U474" s="72" t="s">
        <v>2643</v>
      </c>
      <c r="V474" s="72" t="s">
        <v>2643</v>
      </c>
      <c r="W474" s="44" t="str">
        <f t="shared" si="98"/>
        <v/>
      </c>
      <c r="X474" s="25" t="str">
        <f t="shared" si="99"/>
        <v/>
      </c>
      <c r="Y474" s="1">
        <f t="shared" si="100"/>
        <v>453</v>
      </c>
      <c r="Z474" t="str">
        <f t="shared" si="101"/>
        <v>SFL_TDM24</v>
      </c>
      <c r="AC474" s="116" t="str">
        <f t="shared" si="90"/>
        <v/>
      </c>
      <c r="AD474" t="b">
        <f t="shared" si="89"/>
        <v>1</v>
      </c>
    </row>
    <row r="475" spans="1:30">
      <c r="A475" s="57">
        <f t="shared" si="95"/>
        <v>475</v>
      </c>
      <c r="B475" s="56">
        <f t="shared" si="96"/>
        <v>454</v>
      </c>
      <c r="C475" s="60" t="s">
        <v>4718</v>
      </c>
      <c r="D475" s="60" t="s">
        <v>2826</v>
      </c>
      <c r="E475" s="76" t="s">
        <v>2862</v>
      </c>
      <c r="F475" s="76" t="s">
        <v>2862</v>
      </c>
      <c r="G475" s="77">
        <v>0</v>
      </c>
      <c r="H475" s="77">
        <v>0</v>
      </c>
      <c r="I475" s="66" t="s">
        <v>2860</v>
      </c>
      <c r="J475" s="66" t="s">
        <v>1660</v>
      </c>
      <c r="K475" s="67" t="s">
        <v>5022</v>
      </c>
      <c r="L475" s="63" t="s">
        <v>5201</v>
      </c>
      <c r="M475" s="92" t="s">
        <v>2888</v>
      </c>
      <c r="N475" s="13"/>
      <c r="O475"/>
      <c r="P475" t="str">
        <f t="shared" si="102"/>
        <v/>
      </c>
      <c r="Q475"/>
      <c r="R475"/>
      <c r="S475" s="43">
        <f t="shared" si="97"/>
        <v>130</v>
      </c>
      <c r="T475" s="96" t="s">
        <v>2643</v>
      </c>
      <c r="U475" s="72" t="s">
        <v>2643</v>
      </c>
      <c r="V475" s="72" t="s">
        <v>2643</v>
      </c>
      <c r="W475" s="44" t="str">
        <f t="shared" si="98"/>
        <v/>
      </c>
      <c r="X475" s="25" t="str">
        <f t="shared" si="99"/>
        <v/>
      </c>
      <c r="Y475" s="1">
        <f t="shared" si="100"/>
        <v>454</v>
      </c>
      <c r="Z475" t="str">
        <f t="shared" si="101"/>
        <v>SFL_YMD</v>
      </c>
      <c r="AC475" s="116" t="str">
        <f t="shared" si="90"/>
        <v/>
      </c>
      <c r="AD475" t="b">
        <f t="shared" si="89"/>
        <v>1</v>
      </c>
    </row>
    <row r="476" spans="1:30">
      <c r="A476" s="57">
        <f t="shared" si="95"/>
        <v>476</v>
      </c>
      <c r="B476" s="56">
        <f t="shared" si="96"/>
        <v>455</v>
      </c>
      <c r="C476" s="60" t="s">
        <v>4718</v>
      </c>
      <c r="D476" s="60" t="s">
        <v>2827</v>
      </c>
      <c r="E476" s="76" t="s">
        <v>2863</v>
      </c>
      <c r="F476" s="76" t="s">
        <v>2863</v>
      </c>
      <c r="G476" s="77">
        <v>0</v>
      </c>
      <c r="H476" s="77">
        <v>0</v>
      </c>
      <c r="I476" s="66" t="s">
        <v>2860</v>
      </c>
      <c r="J476" s="66" t="s">
        <v>1660</v>
      </c>
      <c r="K476" s="67" t="s">
        <v>5022</v>
      </c>
      <c r="L476" s="63" t="s">
        <v>3485</v>
      </c>
      <c r="M476" s="64" t="s">
        <v>2889</v>
      </c>
      <c r="N476" s="13"/>
      <c r="O476"/>
      <c r="P476" t="str">
        <f t="shared" si="102"/>
        <v/>
      </c>
      <c r="Q476"/>
      <c r="R476"/>
      <c r="S476" s="43">
        <f t="shared" si="97"/>
        <v>130</v>
      </c>
      <c r="T476" s="96" t="s">
        <v>2643</v>
      </c>
      <c r="U476" s="72" t="s">
        <v>2643</v>
      </c>
      <c r="V476" s="72" t="s">
        <v>2643</v>
      </c>
      <c r="W476" s="44" t="str">
        <f t="shared" si="98"/>
        <v/>
      </c>
      <c r="X476" s="25" t="str">
        <f t="shared" si="99"/>
        <v/>
      </c>
      <c r="Y476" s="1">
        <f t="shared" si="100"/>
        <v>455</v>
      </c>
      <c r="Z476" t="str">
        <f t="shared" si="101"/>
        <v>SFL_DMY</v>
      </c>
      <c r="AC476" s="116" t="str">
        <f t="shared" si="90"/>
        <v/>
      </c>
      <c r="AD476" t="b">
        <f t="shared" si="89"/>
        <v>1</v>
      </c>
    </row>
    <row r="477" spans="1:30">
      <c r="A477" s="57">
        <f t="shared" si="95"/>
        <v>477</v>
      </c>
      <c r="B477" s="56">
        <f t="shared" si="96"/>
        <v>456</v>
      </c>
      <c r="C477" s="60" t="s">
        <v>4718</v>
      </c>
      <c r="D477" s="60" t="s">
        <v>2828</v>
      </c>
      <c r="E477" s="76" t="s">
        <v>2864</v>
      </c>
      <c r="F477" s="76" t="s">
        <v>2864</v>
      </c>
      <c r="G477" s="77">
        <v>0</v>
      </c>
      <c r="H477" s="77">
        <v>0</v>
      </c>
      <c r="I477" s="66" t="s">
        <v>2860</v>
      </c>
      <c r="J477" s="66" t="s">
        <v>1660</v>
      </c>
      <c r="K477" s="67" t="s">
        <v>5022</v>
      </c>
      <c r="L477" s="63" t="s">
        <v>3486</v>
      </c>
      <c r="M477" s="64" t="s">
        <v>2890</v>
      </c>
      <c r="N477" s="13"/>
      <c r="O477"/>
      <c r="P477" t="str">
        <f t="shared" si="102"/>
        <v/>
      </c>
      <c r="Q477"/>
      <c r="R477"/>
      <c r="S477" s="43">
        <f t="shared" si="97"/>
        <v>130</v>
      </c>
      <c r="T477" s="96" t="s">
        <v>2643</v>
      </c>
      <c r="U477" s="72" t="s">
        <v>2643</v>
      </c>
      <c r="V477" s="72" t="s">
        <v>2643</v>
      </c>
      <c r="W477" s="44" t="str">
        <f t="shared" si="98"/>
        <v/>
      </c>
      <c r="X477" s="25" t="str">
        <f t="shared" si="99"/>
        <v/>
      </c>
      <c r="Y477" s="1">
        <f t="shared" si="100"/>
        <v>456</v>
      </c>
      <c r="Z477" t="str">
        <f t="shared" si="101"/>
        <v>SFL_MDY</v>
      </c>
      <c r="AC477" s="116" t="str">
        <f t="shared" si="90"/>
        <v/>
      </c>
      <c r="AD477" t="b">
        <f t="shared" si="89"/>
        <v>1</v>
      </c>
    </row>
    <row r="478" spans="1:30">
      <c r="A478" s="57">
        <f t="shared" si="95"/>
        <v>478</v>
      </c>
      <c r="B478" s="56">
        <f t="shared" si="96"/>
        <v>457</v>
      </c>
      <c r="C478" s="60" t="s">
        <v>4718</v>
      </c>
      <c r="D478" s="60" t="s">
        <v>2829</v>
      </c>
      <c r="E478" s="76" t="s">
        <v>63</v>
      </c>
      <c r="F478" s="76" t="s">
        <v>63</v>
      </c>
      <c r="G478" s="77">
        <v>0</v>
      </c>
      <c r="H478" s="77">
        <v>0</v>
      </c>
      <c r="I478" s="66" t="s">
        <v>2860</v>
      </c>
      <c r="J478" s="66" t="s">
        <v>1660</v>
      </c>
      <c r="K478" s="67" t="s">
        <v>5022</v>
      </c>
      <c r="L478" s="63" t="s">
        <v>3487</v>
      </c>
      <c r="M478" s="64" t="s">
        <v>2891</v>
      </c>
      <c r="N478" s="13"/>
      <c r="O478"/>
      <c r="P478" t="str">
        <f t="shared" si="102"/>
        <v/>
      </c>
      <c r="Q478"/>
      <c r="R478"/>
      <c r="S478" s="43">
        <f t="shared" si="97"/>
        <v>130</v>
      </c>
      <c r="T478" s="96" t="s">
        <v>2643</v>
      </c>
      <c r="U478" s="72" t="s">
        <v>2643</v>
      </c>
      <c r="V478" s="72" t="s">
        <v>2643</v>
      </c>
      <c r="W478" s="44" t="str">
        <f t="shared" si="98"/>
        <v/>
      </c>
      <c r="X478" s="25" t="str">
        <f t="shared" si="99"/>
        <v/>
      </c>
      <c r="Y478" s="1">
        <f t="shared" si="100"/>
        <v>457</v>
      </c>
      <c r="Z478" t="str">
        <f t="shared" si="101"/>
        <v>SFL_CPXRES</v>
      </c>
      <c r="AC478" s="116" t="str">
        <f t="shared" si="90"/>
        <v/>
      </c>
      <c r="AD478" t="b">
        <f t="shared" si="89"/>
        <v>1</v>
      </c>
    </row>
    <row r="479" spans="1:30">
      <c r="A479" s="57">
        <f t="shared" si="95"/>
        <v>479</v>
      </c>
      <c r="B479" s="56">
        <f t="shared" si="96"/>
        <v>458</v>
      </c>
      <c r="C479" s="60" t="s">
        <v>4718</v>
      </c>
      <c r="D479" s="60" t="s">
        <v>2830</v>
      </c>
      <c r="E479" s="76" t="s">
        <v>62</v>
      </c>
      <c r="F479" s="76" t="s">
        <v>62</v>
      </c>
      <c r="G479" s="77">
        <v>0</v>
      </c>
      <c r="H479" s="77">
        <v>0</v>
      </c>
      <c r="I479" s="66" t="s">
        <v>2860</v>
      </c>
      <c r="J479" s="66" t="s">
        <v>1660</v>
      </c>
      <c r="K479" s="67" t="s">
        <v>5022</v>
      </c>
      <c r="L479" s="63" t="s">
        <v>3488</v>
      </c>
      <c r="M479" s="64" t="s">
        <v>2892</v>
      </c>
      <c r="N479" s="13"/>
      <c r="O479"/>
      <c r="P479" t="str">
        <f t="shared" si="102"/>
        <v/>
      </c>
      <c r="Q479"/>
      <c r="R479"/>
      <c r="S479" s="43">
        <f t="shared" si="97"/>
        <v>130</v>
      </c>
      <c r="T479" s="96" t="s">
        <v>2643</v>
      </c>
      <c r="U479" s="72" t="s">
        <v>2643</v>
      </c>
      <c r="V479" s="72" t="s">
        <v>2643</v>
      </c>
      <c r="W479" s="44" t="str">
        <f t="shared" si="98"/>
        <v/>
      </c>
      <c r="X479" s="25" t="str">
        <f t="shared" si="99"/>
        <v/>
      </c>
      <c r="Y479" s="1">
        <f t="shared" si="100"/>
        <v>458</v>
      </c>
      <c r="Z479" t="str">
        <f t="shared" si="101"/>
        <v>SFL_CPXj</v>
      </c>
      <c r="AC479" s="116" t="str">
        <f t="shared" si="90"/>
        <v/>
      </c>
      <c r="AD479" t="b">
        <f t="shared" si="89"/>
        <v>1</v>
      </c>
    </row>
    <row r="480" spans="1:30">
      <c r="A480" s="57">
        <f t="shared" si="95"/>
        <v>480</v>
      </c>
      <c r="B480" s="56">
        <f t="shared" si="96"/>
        <v>459</v>
      </c>
      <c r="C480" s="60" t="s">
        <v>4718</v>
      </c>
      <c r="D480" s="60" t="s">
        <v>2947</v>
      </c>
      <c r="E480" s="76" t="s">
        <v>290</v>
      </c>
      <c r="F480" s="76" t="s">
        <v>290</v>
      </c>
      <c r="G480" s="77">
        <v>0</v>
      </c>
      <c r="H480" s="77">
        <v>0</v>
      </c>
      <c r="I480" s="66" t="s">
        <v>2860</v>
      </c>
      <c r="J480" s="66" t="s">
        <v>1660</v>
      </c>
      <c r="K480" s="67" t="s">
        <v>5022</v>
      </c>
      <c r="L480" s="63"/>
      <c r="M480" s="64" t="s">
        <v>2950</v>
      </c>
      <c r="N480" s="13"/>
      <c r="O480"/>
      <c r="P480" t="str">
        <f t="shared" si="102"/>
        <v/>
      </c>
      <c r="Q480"/>
      <c r="R480"/>
      <c r="S480" s="43">
        <f t="shared" si="97"/>
        <v>130</v>
      </c>
      <c r="T480" s="96" t="s">
        <v>2643</v>
      </c>
      <c r="U480" s="72" t="s">
        <v>2643</v>
      </c>
      <c r="V480" s="72" t="s">
        <v>2643</v>
      </c>
      <c r="W480" s="44" t="str">
        <f t="shared" si="98"/>
        <v/>
      </c>
      <c r="X480" s="25" t="str">
        <f t="shared" si="99"/>
        <v/>
      </c>
      <c r="Y480" s="1">
        <f t="shared" si="100"/>
        <v>459</v>
      </c>
      <c r="Z480" t="str">
        <f t="shared" si="101"/>
        <v>SFL_POLAR</v>
      </c>
      <c r="AC480" s="116" t="str">
        <f t="shared" si="90"/>
        <v/>
      </c>
      <c r="AD480" t="b">
        <f t="shared" ref="AD480:AD543" si="103">X480=AC480</f>
        <v>1</v>
      </c>
    </row>
    <row r="481" spans="1:30">
      <c r="A481" s="57">
        <f t="shared" si="95"/>
        <v>481</v>
      </c>
      <c r="B481" s="56">
        <f t="shared" si="96"/>
        <v>460</v>
      </c>
      <c r="C481" s="60" t="s">
        <v>4718</v>
      </c>
      <c r="D481" s="60" t="s">
        <v>2831</v>
      </c>
      <c r="E481" s="76" t="s">
        <v>2865</v>
      </c>
      <c r="F481" s="76" t="s">
        <v>2865</v>
      </c>
      <c r="G481" s="77">
        <v>0</v>
      </c>
      <c r="H481" s="77">
        <v>0</v>
      </c>
      <c r="I481" s="66" t="s">
        <v>2860</v>
      </c>
      <c r="J481" s="66" t="s">
        <v>1660</v>
      </c>
      <c r="K481" s="67" t="s">
        <v>5022</v>
      </c>
      <c r="L481" s="63" t="s">
        <v>3489</v>
      </c>
      <c r="M481" s="64" t="s">
        <v>2893</v>
      </c>
      <c r="N481" s="13"/>
      <c r="O481"/>
      <c r="P481" t="str">
        <f t="shared" si="102"/>
        <v/>
      </c>
      <c r="Q481"/>
      <c r="R481"/>
      <c r="S481" s="43">
        <f t="shared" si="97"/>
        <v>131</v>
      </c>
      <c r="T481" s="96" t="s">
        <v>2643</v>
      </c>
      <c r="U481" s="72" t="s">
        <v>3082</v>
      </c>
      <c r="V481" s="72" t="s">
        <v>2643</v>
      </c>
      <c r="W481" s="44" t="str">
        <f t="shared" si="98"/>
        <v>"FRACT"</v>
      </c>
      <c r="X481" s="25" t="str">
        <f t="shared" si="99"/>
        <v>FRACT</v>
      </c>
      <c r="Y481" s="1">
        <f t="shared" si="100"/>
        <v>460</v>
      </c>
      <c r="Z481" t="str">
        <f t="shared" si="101"/>
        <v>SFL_FRACT</v>
      </c>
      <c r="AC481" s="116" t="str">
        <f t="shared" si="90"/>
        <v>FRACT</v>
      </c>
      <c r="AD481" t="b">
        <f t="shared" si="103"/>
        <v>1</v>
      </c>
    </row>
    <row r="482" spans="1:30">
      <c r="A482" s="57">
        <f t="shared" si="95"/>
        <v>482</v>
      </c>
      <c r="B482" s="56">
        <f t="shared" si="96"/>
        <v>461</v>
      </c>
      <c r="C482" s="60" t="s">
        <v>4718</v>
      </c>
      <c r="D482" s="60" t="s">
        <v>2832</v>
      </c>
      <c r="E482" s="76" t="s">
        <v>2866</v>
      </c>
      <c r="F482" s="76" t="s">
        <v>2866</v>
      </c>
      <c r="G482" s="77">
        <v>0</v>
      </c>
      <c r="H482" s="77">
        <v>0</v>
      </c>
      <c r="I482" s="66" t="s">
        <v>2860</v>
      </c>
      <c r="J482" s="66" t="s">
        <v>1660</v>
      </c>
      <c r="K482" s="67" t="s">
        <v>5022</v>
      </c>
      <c r="L482" s="63" t="s">
        <v>3490</v>
      </c>
      <c r="M482" s="64" t="s">
        <v>2894</v>
      </c>
      <c r="N482" s="13"/>
      <c r="O482"/>
      <c r="P482" t="str">
        <f t="shared" si="102"/>
        <v/>
      </c>
      <c r="Q482"/>
      <c r="R482"/>
      <c r="S482" s="43">
        <f t="shared" si="97"/>
        <v>132</v>
      </c>
      <c r="T482" s="96" t="s">
        <v>2643</v>
      </c>
      <c r="U482" s="72" t="s">
        <v>3082</v>
      </c>
      <c r="V482" s="72" t="s">
        <v>2643</v>
      </c>
      <c r="W482" s="44" t="str">
        <f t="shared" si="98"/>
        <v>"PROPFR"</v>
      </c>
      <c r="X482" s="25" t="str">
        <f t="shared" si="99"/>
        <v>PROPFR</v>
      </c>
      <c r="Y482" s="1">
        <f t="shared" si="100"/>
        <v>461</v>
      </c>
      <c r="Z482" t="str">
        <f t="shared" si="101"/>
        <v>SFL_PROPFR</v>
      </c>
      <c r="AC482" s="116" t="str">
        <f t="shared" si="90"/>
        <v>PROPFR</v>
      </c>
      <c r="AD482" t="b">
        <f t="shared" si="103"/>
        <v>1</v>
      </c>
    </row>
    <row r="483" spans="1:30">
      <c r="A483" s="57">
        <f t="shared" si="95"/>
        <v>483</v>
      </c>
      <c r="B483" s="56">
        <f t="shared" si="96"/>
        <v>462</v>
      </c>
      <c r="C483" s="60" t="s">
        <v>4718</v>
      </c>
      <c r="D483" s="60" t="s">
        <v>2833</v>
      </c>
      <c r="E483" s="76" t="s">
        <v>75</v>
      </c>
      <c r="F483" s="76" t="s">
        <v>75</v>
      </c>
      <c r="G483" s="77">
        <v>0</v>
      </c>
      <c r="H483" s="77">
        <v>0</v>
      </c>
      <c r="I483" s="66" t="s">
        <v>2860</v>
      </c>
      <c r="J483" s="66" t="s">
        <v>1660</v>
      </c>
      <c r="K483" s="67" t="s">
        <v>5022</v>
      </c>
      <c r="L483" s="63"/>
      <c r="M483" s="64" t="s">
        <v>2895</v>
      </c>
      <c r="N483" s="13"/>
      <c r="O483"/>
      <c r="P483" t="str">
        <f t="shared" si="102"/>
        <v/>
      </c>
      <c r="Q483"/>
      <c r="R483"/>
      <c r="S483" s="43">
        <f t="shared" si="97"/>
        <v>133</v>
      </c>
      <c r="T483" s="96" t="s">
        <v>2643</v>
      </c>
      <c r="U483" s="72" t="s">
        <v>3082</v>
      </c>
      <c r="V483" s="72" t="s">
        <v>2643</v>
      </c>
      <c r="W483" s="44" t="str">
        <f t="shared" si="98"/>
        <v>"DENANY"</v>
      </c>
      <c r="X483" s="25" t="str">
        <f t="shared" si="99"/>
        <v>DENANY</v>
      </c>
      <c r="Y483" s="1">
        <f t="shared" si="100"/>
        <v>462</v>
      </c>
      <c r="Z483" t="str">
        <f t="shared" si="101"/>
        <v>SFL_DENANY</v>
      </c>
      <c r="AC483" s="116" t="str">
        <f t="shared" si="90"/>
        <v>DENANY</v>
      </c>
      <c r="AD483" t="b">
        <f t="shared" si="103"/>
        <v>1</v>
      </c>
    </row>
    <row r="484" spans="1:30">
      <c r="A484" s="57">
        <f t="shared" si="95"/>
        <v>484</v>
      </c>
      <c r="B484" s="56">
        <f t="shared" si="96"/>
        <v>463</v>
      </c>
      <c r="C484" s="60" t="s">
        <v>4718</v>
      </c>
      <c r="D484" s="60" t="s">
        <v>2834</v>
      </c>
      <c r="E484" s="76" t="s">
        <v>76</v>
      </c>
      <c r="F484" s="76" t="s">
        <v>76</v>
      </c>
      <c r="G484" s="77">
        <v>0</v>
      </c>
      <c r="H484" s="77">
        <v>0</v>
      </c>
      <c r="I484" s="66" t="s">
        <v>2860</v>
      </c>
      <c r="J484" s="66" t="s">
        <v>1660</v>
      </c>
      <c r="K484" s="67" t="s">
        <v>5022</v>
      </c>
      <c r="L484" s="63"/>
      <c r="M484" s="64" t="s">
        <v>2896</v>
      </c>
      <c r="N484" s="13"/>
      <c r="O484"/>
      <c r="P484" t="str">
        <f t="shared" si="102"/>
        <v/>
      </c>
      <c r="Q484"/>
      <c r="R484"/>
      <c r="S484" s="43">
        <f t="shared" si="97"/>
        <v>134</v>
      </c>
      <c r="T484" s="96" t="s">
        <v>2643</v>
      </c>
      <c r="U484" s="72" t="s">
        <v>3082</v>
      </c>
      <c r="V484" s="72" t="s">
        <v>2643</v>
      </c>
      <c r="W484" s="44" t="str">
        <f t="shared" si="98"/>
        <v>"DENFIX"</v>
      </c>
      <c r="X484" s="25" t="str">
        <f t="shared" si="99"/>
        <v>DENFIX</v>
      </c>
      <c r="Y484" s="1">
        <f t="shared" si="100"/>
        <v>463</v>
      </c>
      <c r="Z484" t="str">
        <f t="shared" si="101"/>
        <v>SFL_DENFIX</v>
      </c>
      <c r="AC484" s="116" t="str">
        <f t="shared" si="90"/>
        <v>DENFIX</v>
      </c>
      <c r="AD484" t="b">
        <f t="shared" si="103"/>
        <v>1</v>
      </c>
    </row>
    <row r="485" spans="1:30">
      <c r="A485" s="57">
        <f t="shared" si="95"/>
        <v>485</v>
      </c>
      <c r="B485" s="56">
        <f t="shared" si="96"/>
        <v>464</v>
      </c>
      <c r="C485" s="60" t="s">
        <v>4718</v>
      </c>
      <c r="D485" s="60" t="s">
        <v>2835</v>
      </c>
      <c r="E485" s="76" t="s">
        <v>2867</v>
      </c>
      <c r="F485" s="76" t="s">
        <v>2867</v>
      </c>
      <c r="G485" s="77">
        <v>0</v>
      </c>
      <c r="H485" s="77">
        <v>0</v>
      </c>
      <c r="I485" s="66" t="s">
        <v>2860</v>
      </c>
      <c r="J485" s="66" t="s">
        <v>1660</v>
      </c>
      <c r="K485" s="67" t="s">
        <v>5022</v>
      </c>
      <c r="L485" s="63"/>
      <c r="M485" s="64" t="s">
        <v>2897</v>
      </c>
      <c r="N485" s="13"/>
      <c r="O485"/>
      <c r="P485" t="str">
        <f t="shared" si="102"/>
        <v/>
      </c>
      <c r="Q485"/>
      <c r="R485"/>
      <c r="S485" s="43">
        <f t="shared" si="97"/>
        <v>134</v>
      </c>
      <c r="T485" s="96" t="s">
        <v>2643</v>
      </c>
      <c r="U485" s="72" t="s">
        <v>2643</v>
      </c>
      <c r="V485" s="72" t="s">
        <v>2643</v>
      </c>
      <c r="W485" s="44" t="str">
        <f t="shared" si="98"/>
        <v/>
      </c>
      <c r="X485" s="25" t="str">
        <f t="shared" si="99"/>
        <v/>
      </c>
      <c r="Y485" s="1">
        <f t="shared" si="100"/>
        <v>464</v>
      </c>
      <c r="Z485" t="str">
        <f t="shared" si="101"/>
        <v>SFL_CARRY</v>
      </c>
      <c r="AC485" s="116" t="str">
        <f t="shared" si="90"/>
        <v/>
      </c>
      <c r="AD485" t="b">
        <f t="shared" si="103"/>
        <v>1</v>
      </c>
    </row>
    <row r="486" spans="1:30">
      <c r="A486" s="57">
        <f t="shared" si="95"/>
        <v>486</v>
      </c>
      <c r="B486" s="56">
        <f t="shared" si="96"/>
        <v>465</v>
      </c>
      <c r="C486" s="60" t="s">
        <v>4718</v>
      </c>
      <c r="D486" s="60" t="s">
        <v>2823</v>
      </c>
      <c r="E486" s="76" t="s">
        <v>2868</v>
      </c>
      <c r="F486" s="76" t="s">
        <v>2868</v>
      </c>
      <c r="G486" s="77">
        <v>0</v>
      </c>
      <c r="H486" s="77">
        <v>0</v>
      </c>
      <c r="I486" s="66" t="s">
        <v>2860</v>
      </c>
      <c r="J486" s="66" t="s">
        <v>1660</v>
      </c>
      <c r="K486" s="67" t="s">
        <v>5022</v>
      </c>
      <c r="L486" s="63"/>
      <c r="M486" s="64" t="s">
        <v>2898</v>
      </c>
      <c r="N486" s="13"/>
      <c r="O486"/>
      <c r="P486" t="str">
        <f t="shared" si="102"/>
        <v/>
      </c>
      <c r="Q486"/>
      <c r="R486"/>
      <c r="S486" s="43">
        <f t="shared" si="97"/>
        <v>134</v>
      </c>
      <c r="T486" s="96" t="s">
        <v>2643</v>
      </c>
      <c r="U486" s="72" t="s">
        <v>2643</v>
      </c>
      <c r="V486" s="72" t="s">
        <v>2643</v>
      </c>
      <c r="W486" s="44" t="str">
        <f t="shared" si="98"/>
        <v/>
      </c>
      <c r="X486" s="25" t="str">
        <f t="shared" si="99"/>
        <v/>
      </c>
      <c r="Y486" s="1">
        <f t="shared" si="100"/>
        <v>465</v>
      </c>
      <c r="Z486" t="str">
        <f t="shared" si="101"/>
        <v>SFL_OVERFL</v>
      </c>
      <c r="AC486" s="116" t="str">
        <f t="shared" si="90"/>
        <v/>
      </c>
      <c r="AD486" t="b">
        <f t="shared" si="103"/>
        <v>1</v>
      </c>
    </row>
    <row r="487" spans="1:30">
      <c r="A487" s="57">
        <f t="shared" si="95"/>
        <v>487</v>
      </c>
      <c r="B487" s="56">
        <f t="shared" si="96"/>
        <v>466</v>
      </c>
      <c r="C487" s="60" t="s">
        <v>4718</v>
      </c>
      <c r="D487" s="60" t="s">
        <v>2836</v>
      </c>
      <c r="E487" s="76" t="s">
        <v>2869</v>
      </c>
      <c r="F487" s="76" t="s">
        <v>2869</v>
      </c>
      <c r="G487" s="77">
        <v>0</v>
      </c>
      <c r="H487" s="77">
        <v>0</v>
      </c>
      <c r="I487" s="66" t="s">
        <v>2860</v>
      </c>
      <c r="J487" s="66" t="s">
        <v>1660</v>
      </c>
      <c r="K487" s="67" t="s">
        <v>5022</v>
      </c>
      <c r="L487" s="63"/>
      <c r="M487" s="64" t="s">
        <v>2899</v>
      </c>
      <c r="N487" s="13"/>
      <c r="O487"/>
      <c r="P487" t="str">
        <f t="shared" si="102"/>
        <v/>
      </c>
      <c r="Q487"/>
      <c r="R487"/>
      <c r="S487" s="43">
        <f t="shared" si="97"/>
        <v>134</v>
      </c>
      <c r="T487" s="96" t="s">
        <v>2643</v>
      </c>
      <c r="U487" s="72" t="s">
        <v>2643</v>
      </c>
      <c r="V487" s="72" t="s">
        <v>2643</v>
      </c>
      <c r="W487" s="44" t="str">
        <f t="shared" si="98"/>
        <v/>
      </c>
      <c r="X487" s="25" t="str">
        <f t="shared" si="99"/>
        <v/>
      </c>
      <c r="Y487" s="1">
        <f t="shared" si="100"/>
        <v>466</v>
      </c>
      <c r="Z487" t="str">
        <f t="shared" si="101"/>
        <v>SFL_LEAD0</v>
      </c>
      <c r="AC487" s="116" t="str">
        <f t="shared" si="90"/>
        <v/>
      </c>
      <c r="AD487" t="b">
        <f t="shared" si="103"/>
        <v>1</v>
      </c>
    </row>
    <row r="488" spans="1:30">
      <c r="A488" s="57">
        <f t="shared" si="95"/>
        <v>488</v>
      </c>
      <c r="B488" s="56">
        <f t="shared" si="96"/>
        <v>467</v>
      </c>
      <c r="C488" s="60" t="s">
        <v>4718</v>
      </c>
      <c r="D488" s="60" t="s">
        <v>2837</v>
      </c>
      <c r="E488" s="76" t="s">
        <v>1071</v>
      </c>
      <c r="F488" s="76" t="s">
        <v>1071</v>
      </c>
      <c r="G488" s="77">
        <v>0</v>
      </c>
      <c r="H488" s="77">
        <v>0</v>
      </c>
      <c r="I488" s="66" t="s">
        <v>2860</v>
      </c>
      <c r="J488" s="66" t="s">
        <v>1660</v>
      </c>
      <c r="K488" s="67" t="s">
        <v>5022</v>
      </c>
      <c r="L488" s="63"/>
      <c r="M488" s="64" t="s">
        <v>2900</v>
      </c>
      <c r="N488" s="13"/>
      <c r="O488"/>
      <c r="P488" t="str">
        <f t="shared" si="102"/>
        <v/>
      </c>
      <c r="Q488"/>
      <c r="R488"/>
      <c r="S488" s="43">
        <f t="shared" si="97"/>
        <v>134</v>
      </c>
      <c r="T488" s="96" t="s">
        <v>2643</v>
      </c>
      <c r="U488" s="72" t="s">
        <v>2643</v>
      </c>
      <c r="V488" s="72" t="s">
        <v>2643</v>
      </c>
      <c r="W488" s="44" t="str">
        <f t="shared" si="98"/>
        <v/>
      </c>
      <c r="X488" s="25" t="str">
        <f t="shared" si="99"/>
        <v/>
      </c>
      <c r="Y488" s="1">
        <f t="shared" si="100"/>
        <v>467</v>
      </c>
      <c r="Z488" t="str">
        <f t="shared" si="101"/>
        <v>SFL_ALPHA</v>
      </c>
      <c r="AC488" s="116" t="str">
        <f t="shared" ref="AC488:AC551" si="104">IF(LEN(X488)=0,"",SUBSTITUTE(SUBSTITUTE(SUBSTITUTE(SUBSTITUTE(SUBSTITUTE(SUBSTITUTE(SUBSTITUTE(SUBSTITUTE(SUBSTITUTE(SUBSTITUTE(SUBSTITUTE(SUBSTITUTE(SUBSTITUTE(SUBSTITUTE(SUBSTITUTE(SUBSTITUTE(SUBSTITUTE( (SUBSTITUTE( SUBSTITUTE( SUBSTITUTE( SUBSTITUTE(W488,"STD_SIGMA","SUM"),"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488" t="b">
        <f t="shared" si="103"/>
        <v>1</v>
      </c>
    </row>
    <row r="489" spans="1:30">
      <c r="A489" s="57">
        <f t="shared" si="95"/>
        <v>489</v>
      </c>
      <c r="B489" s="56">
        <f t="shared" si="96"/>
        <v>468</v>
      </c>
      <c r="C489" s="60" t="s">
        <v>4718</v>
      </c>
      <c r="D489" s="60" t="s">
        <v>2824</v>
      </c>
      <c r="E489" s="76" t="s">
        <v>2886</v>
      </c>
      <c r="F489" s="84" t="s">
        <v>2886</v>
      </c>
      <c r="G489" s="77">
        <v>0</v>
      </c>
      <c r="H489" s="77">
        <v>0</v>
      </c>
      <c r="I489" s="66" t="s">
        <v>2860</v>
      </c>
      <c r="J489" s="66" t="s">
        <v>1660</v>
      </c>
      <c r="K489" s="67" t="s">
        <v>5022</v>
      </c>
      <c r="L489" s="63"/>
      <c r="M489" s="64" t="s">
        <v>2901</v>
      </c>
      <c r="N489" s="13"/>
      <c r="O489"/>
      <c r="P489" t="str">
        <f t="shared" si="102"/>
        <v/>
      </c>
      <c r="Q489"/>
      <c r="R489"/>
      <c r="S489" s="43">
        <f t="shared" si="97"/>
        <v>134</v>
      </c>
      <c r="T489" s="96" t="s">
        <v>2643</v>
      </c>
      <c r="U489" s="72" t="s">
        <v>2643</v>
      </c>
      <c r="V489" s="72" t="s">
        <v>2643</v>
      </c>
      <c r="W489" s="44" t="str">
        <f t="shared" si="98"/>
        <v/>
      </c>
      <c r="X489" s="25" t="str">
        <f t="shared" si="99"/>
        <v/>
      </c>
      <c r="Y489" s="1">
        <f t="shared" si="100"/>
        <v>468</v>
      </c>
      <c r="Z489" t="str">
        <f t="shared" si="101"/>
        <v>SFL_alphaCAP</v>
      </c>
      <c r="AC489" s="116" t="str">
        <f t="shared" si="104"/>
        <v/>
      </c>
      <c r="AD489" t="b">
        <f t="shared" si="103"/>
        <v>1</v>
      </c>
    </row>
    <row r="490" spans="1:30">
      <c r="A490" s="57">
        <f t="shared" si="95"/>
        <v>490</v>
      </c>
      <c r="B490" s="56">
        <f t="shared" si="96"/>
        <v>469</v>
      </c>
      <c r="C490" s="60" t="s">
        <v>4718</v>
      </c>
      <c r="D490" s="60" t="s">
        <v>2838</v>
      </c>
      <c r="E490" s="82" t="s">
        <v>2870</v>
      </c>
      <c r="F490" s="83" t="s">
        <v>2870</v>
      </c>
      <c r="G490" s="77">
        <v>0</v>
      </c>
      <c r="H490" s="77">
        <v>0</v>
      </c>
      <c r="I490" s="66" t="s">
        <v>2860</v>
      </c>
      <c r="J490" s="66" t="s">
        <v>1660</v>
      </c>
      <c r="K490" s="67" t="s">
        <v>5022</v>
      </c>
      <c r="L490" s="63"/>
      <c r="M490" s="64" t="s">
        <v>2902</v>
      </c>
      <c r="N490" s="13"/>
      <c r="O490"/>
      <c r="P490" t="str">
        <f t="shared" si="102"/>
        <v/>
      </c>
      <c r="Q490"/>
      <c r="R490"/>
      <c r="S490" s="43">
        <f t="shared" si="97"/>
        <v>134</v>
      </c>
      <c r="T490" s="96" t="s">
        <v>2643</v>
      </c>
      <c r="U490" s="72" t="s">
        <v>2643</v>
      </c>
      <c r="V490" s="72" t="s">
        <v>2643</v>
      </c>
      <c r="W490" s="44" t="str">
        <f t="shared" si="98"/>
        <v/>
      </c>
      <c r="X490" s="25" t="str">
        <f t="shared" si="99"/>
        <v/>
      </c>
      <c r="Y490" s="1">
        <f t="shared" si="100"/>
        <v>469</v>
      </c>
      <c r="Z490" t="str">
        <f t="shared" si="101"/>
        <v>SFL_RUNTIM</v>
      </c>
      <c r="AC490" s="116" t="str">
        <f t="shared" si="104"/>
        <v/>
      </c>
      <c r="AD490" t="b">
        <f t="shared" si="103"/>
        <v>1</v>
      </c>
    </row>
    <row r="491" spans="1:30">
      <c r="A491" s="57">
        <f t="shared" si="95"/>
        <v>491</v>
      </c>
      <c r="B491" s="56">
        <f t="shared" si="96"/>
        <v>470</v>
      </c>
      <c r="C491" s="60" t="s">
        <v>4718</v>
      </c>
      <c r="D491" s="60" t="s">
        <v>2839</v>
      </c>
      <c r="E491" s="82" t="s">
        <v>2871</v>
      </c>
      <c r="F491" s="83" t="s">
        <v>2871</v>
      </c>
      <c r="G491" s="77">
        <v>0</v>
      </c>
      <c r="H491" s="77">
        <v>0</v>
      </c>
      <c r="I491" s="66" t="s">
        <v>2860</v>
      </c>
      <c r="J491" s="66" t="s">
        <v>1660</v>
      </c>
      <c r="K491" s="67" t="s">
        <v>5022</v>
      </c>
      <c r="L491" s="63"/>
      <c r="M491" s="64" t="s">
        <v>2903</v>
      </c>
      <c r="N491" s="13"/>
      <c r="O491"/>
      <c r="P491" t="str">
        <f t="shared" si="102"/>
        <v/>
      </c>
      <c r="Q491"/>
      <c r="R491"/>
      <c r="S491" s="43">
        <f t="shared" si="97"/>
        <v>134</v>
      </c>
      <c r="T491" s="96" t="s">
        <v>2643</v>
      </c>
      <c r="U491" s="72" t="s">
        <v>2643</v>
      </c>
      <c r="V491" s="72" t="s">
        <v>2643</v>
      </c>
      <c r="W491" s="44" t="str">
        <f t="shared" si="98"/>
        <v/>
      </c>
      <c r="X491" s="25" t="str">
        <f t="shared" si="99"/>
        <v/>
      </c>
      <c r="Y491" s="1">
        <f t="shared" si="100"/>
        <v>470</v>
      </c>
      <c r="Z491" t="str">
        <f t="shared" si="101"/>
        <v>SFL_RUNIO</v>
      </c>
      <c r="AC491" s="116" t="str">
        <f t="shared" si="104"/>
        <v/>
      </c>
      <c r="AD491" t="b">
        <f t="shared" si="103"/>
        <v>1</v>
      </c>
    </row>
    <row r="492" spans="1:30">
      <c r="A492" s="57">
        <f t="shared" si="95"/>
        <v>492</v>
      </c>
      <c r="B492" s="56">
        <f t="shared" si="96"/>
        <v>471</v>
      </c>
      <c r="C492" s="60" t="s">
        <v>4718</v>
      </c>
      <c r="D492" s="60" t="s">
        <v>2840</v>
      </c>
      <c r="E492" s="76" t="s">
        <v>2700</v>
      </c>
      <c r="F492" s="76" t="s">
        <v>2700</v>
      </c>
      <c r="G492" s="77">
        <v>0</v>
      </c>
      <c r="H492" s="77">
        <v>0</v>
      </c>
      <c r="I492" s="66" t="s">
        <v>2860</v>
      </c>
      <c r="J492" s="66" t="s">
        <v>1660</v>
      </c>
      <c r="K492" s="67" t="s">
        <v>5022</v>
      </c>
      <c r="L492" s="63"/>
      <c r="M492" s="64" t="s">
        <v>2904</v>
      </c>
      <c r="N492" s="13"/>
      <c r="O492"/>
      <c r="P492" t="str">
        <f t="shared" si="102"/>
        <v/>
      </c>
      <c r="Q492"/>
      <c r="R492"/>
      <c r="S492" s="43">
        <f t="shared" si="97"/>
        <v>134</v>
      </c>
      <c r="T492" s="96" t="s">
        <v>2643</v>
      </c>
      <c r="U492" s="72" t="s">
        <v>2643</v>
      </c>
      <c r="V492" s="72" t="s">
        <v>2643</v>
      </c>
      <c r="W492" s="44" t="str">
        <f t="shared" si="98"/>
        <v/>
      </c>
      <c r="X492" s="25" t="str">
        <f t="shared" si="99"/>
        <v/>
      </c>
      <c r="Y492" s="1">
        <f t="shared" si="100"/>
        <v>471</v>
      </c>
      <c r="Z492" t="str">
        <f t="shared" si="101"/>
        <v>SFL_PRINT</v>
      </c>
      <c r="AC492" s="116" t="str">
        <f t="shared" si="104"/>
        <v/>
      </c>
      <c r="AD492" t="b">
        <f t="shared" si="103"/>
        <v>1</v>
      </c>
    </row>
    <row r="493" spans="1:30">
      <c r="A493" s="57">
        <f t="shared" si="95"/>
        <v>493</v>
      </c>
      <c r="B493" s="56">
        <f t="shared" si="96"/>
        <v>472</v>
      </c>
      <c r="C493" s="60" t="s">
        <v>4718</v>
      </c>
      <c r="D493" s="60" t="s">
        <v>2841</v>
      </c>
      <c r="E493" s="76" t="s">
        <v>2872</v>
      </c>
      <c r="F493" s="76" t="s">
        <v>2872</v>
      </c>
      <c r="G493" s="77">
        <v>0</v>
      </c>
      <c r="H493" s="77">
        <v>0</v>
      </c>
      <c r="I493" s="66" t="s">
        <v>2860</v>
      </c>
      <c r="J493" s="66" t="s">
        <v>1660</v>
      </c>
      <c r="K493" s="67" t="s">
        <v>5022</v>
      </c>
      <c r="L493" s="63"/>
      <c r="M493" s="64" t="s">
        <v>2905</v>
      </c>
      <c r="N493" s="13"/>
      <c r="O493"/>
      <c r="P493" t="str">
        <f t="shared" si="102"/>
        <v/>
      </c>
      <c r="Q493"/>
      <c r="R493"/>
      <c r="S493" s="43">
        <f t="shared" si="97"/>
        <v>134</v>
      </c>
      <c r="T493" s="96" t="s">
        <v>2643</v>
      </c>
      <c r="U493" s="72" t="s">
        <v>2643</v>
      </c>
      <c r="V493" s="72" t="s">
        <v>2643</v>
      </c>
      <c r="W493" s="44" t="str">
        <f t="shared" si="98"/>
        <v/>
      </c>
      <c r="X493" s="25" t="str">
        <f t="shared" si="99"/>
        <v/>
      </c>
      <c r="Y493" s="1">
        <f t="shared" si="100"/>
        <v>472</v>
      </c>
      <c r="Z493" t="str">
        <f t="shared" si="101"/>
        <v>SFL_TRACE</v>
      </c>
      <c r="AC493" s="116" t="str">
        <f t="shared" si="104"/>
        <v/>
      </c>
      <c r="AD493" t="b">
        <f t="shared" si="103"/>
        <v>1</v>
      </c>
    </row>
    <row r="494" spans="1:30">
      <c r="A494" s="57">
        <f t="shared" si="95"/>
        <v>494</v>
      </c>
      <c r="B494" s="56">
        <f t="shared" si="96"/>
        <v>473</v>
      </c>
      <c r="C494" s="60" t="s">
        <v>4718</v>
      </c>
      <c r="D494" s="60" t="s">
        <v>2822</v>
      </c>
      <c r="E494" s="76" t="s">
        <v>1064</v>
      </c>
      <c r="F494" s="76" t="s">
        <v>1064</v>
      </c>
      <c r="G494" s="78">
        <v>0</v>
      </c>
      <c r="H494" s="78">
        <v>0</v>
      </c>
      <c r="I494" s="66" t="s">
        <v>2860</v>
      </c>
      <c r="J494" s="66" t="s">
        <v>1660</v>
      </c>
      <c r="K494" s="67" t="s">
        <v>5022</v>
      </c>
      <c r="L494" s="63"/>
      <c r="M494" s="64" t="s">
        <v>2906</v>
      </c>
      <c r="N494" s="13"/>
      <c r="O494"/>
      <c r="P494" t="str">
        <f t="shared" si="102"/>
        <v/>
      </c>
      <c r="Q494"/>
      <c r="R494"/>
      <c r="S494" s="43">
        <f t="shared" si="97"/>
        <v>134</v>
      </c>
      <c r="T494" s="96" t="s">
        <v>2643</v>
      </c>
      <c r="U494" s="72" t="s">
        <v>2643</v>
      </c>
      <c r="V494" s="72" t="s">
        <v>2643</v>
      </c>
      <c r="W494" s="44" t="str">
        <f t="shared" si="98"/>
        <v/>
      </c>
      <c r="X494" s="25" t="str">
        <f t="shared" si="99"/>
        <v/>
      </c>
      <c r="Y494" s="1">
        <f t="shared" si="100"/>
        <v>473</v>
      </c>
      <c r="Z494" t="str">
        <f t="shared" si="101"/>
        <v>SFL_USER</v>
      </c>
      <c r="AC494" s="116" t="str">
        <f t="shared" si="104"/>
        <v/>
      </c>
      <c r="AD494" t="b">
        <f t="shared" si="103"/>
        <v>1</v>
      </c>
    </row>
    <row r="495" spans="1:30">
      <c r="A495" s="57">
        <f t="shared" si="95"/>
        <v>495</v>
      </c>
      <c r="B495" s="56">
        <f t="shared" si="96"/>
        <v>474</v>
      </c>
      <c r="C495" s="60" t="s">
        <v>4718</v>
      </c>
      <c r="D495" s="60" t="s">
        <v>2842</v>
      </c>
      <c r="E495" s="76" t="s">
        <v>2873</v>
      </c>
      <c r="F495" s="76" t="s">
        <v>2873</v>
      </c>
      <c r="G495" s="77">
        <v>0</v>
      </c>
      <c r="H495" s="77">
        <v>0</v>
      </c>
      <c r="I495" s="66" t="s">
        <v>2860</v>
      </c>
      <c r="J495" s="66" t="s">
        <v>1660</v>
      </c>
      <c r="K495" s="67" t="s">
        <v>5022</v>
      </c>
      <c r="L495" s="63"/>
      <c r="M495" s="64" t="s">
        <v>2907</v>
      </c>
      <c r="N495" s="13"/>
      <c r="O495"/>
      <c r="P495" t="str">
        <f t="shared" si="102"/>
        <v/>
      </c>
      <c r="Q495"/>
      <c r="R495"/>
      <c r="S495" s="43">
        <f t="shared" si="97"/>
        <v>134</v>
      </c>
      <c r="T495" s="96" t="s">
        <v>2643</v>
      </c>
      <c r="U495" s="72" t="s">
        <v>2643</v>
      </c>
      <c r="V495" s="72" t="s">
        <v>2643</v>
      </c>
      <c r="W495" s="44" t="str">
        <f t="shared" si="98"/>
        <v/>
      </c>
      <c r="X495" s="25" t="str">
        <f t="shared" si="99"/>
        <v/>
      </c>
      <c r="Y495" s="1">
        <f t="shared" si="100"/>
        <v>474</v>
      </c>
      <c r="Z495" t="str">
        <f t="shared" si="101"/>
        <v>SFL_LOWBAT</v>
      </c>
      <c r="AC495" s="116" t="str">
        <f t="shared" si="104"/>
        <v/>
      </c>
      <c r="AD495" t="b">
        <f t="shared" si="103"/>
        <v>1</v>
      </c>
    </row>
    <row r="496" spans="1:30">
      <c r="A496" s="57">
        <f t="shared" si="95"/>
        <v>496</v>
      </c>
      <c r="B496" s="56">
        <f t="shared" si="96"/>
        <v>475</v>
      </c>
      <c r="C496" s="60" t="s">
        <v>4718</v>
      </c>
      <c r="D496" s="60" t="s">
        <v>2843</v>
      </c>
      <c r="E496" s="76" t="s">
        <v>366</v>
      </c>
      <c r="F496" s="76" t="s">
        <v>366</v>
      </c>
      <c r="G496" s="77">
        <v>0</v>
      </c>
      <c r="H496" s="77">
        <v>0</v>
      </c>
      <c r="I496" s="66" t="s">
        <v>2860</v>
      </c>
      <c r="J496" s="66" t="s">
        <v>1660</v>
      </c>
      <c r="K496" s="67" t="s">
        <v>5022</v>
      </c>
      <c r="L496" s="63"/>
      <c r="M496" s="64" t="s">
        <v>2908</v>
      </c>
      <c r="N496" s="13"/>
      <c r="O496"/>
      <c r="P496" t="str">
        <f t="shared" si="102"/>
        <v/>
      </c>
      <c r="Q496"/>
      <c r="R496"/>
      <c r="S496" s="43">
        <f t="shared" si="97"/>
        <v>134</v>
      </c>
      <c r="T496" s="96" t="s">
        <v>2643</v>
      </c>
      <c r="U496" s="72" t="s">
        <v>2643</v>
      </c>
      <c r="V496" s="72" t="s">
        <v>2643</v>
      </c>
      <c r="W496" s="44" t="str">
        <f t="shared" si="98"/>
        <v/>
      </c>
      <c r="X496" s="25" t="str">
        <f t="shared" si="99"/>
        <v/>
      </c>
      <c r="Y496" s="1">
        <f t="shared" si="100"/>
        <v>475</v>
      </c>
      <c r="Z496" t="str">
        <f t="shared" si="101"/>
        <v>SFL_SLOW</v>
      </c>
      <c r="AC496" s="116" t="str">
        <f t="shared" si="104"/>
        <v/>
      </c>
      <c r="AD496" t="b">
        <f t="shared" si="103"/>
        <v>1</v>
      </c>
    </row>
    <row r="497" spans="1:30">
      <c r="A497" s="57">
        <f t="shared" si="95"/>
        <v>497</v>
      </c>
      <c r="B497" s="56">
        <f t="shared" si="96"/>
        <v>476</v>
      </c>
      <c r="C497" s="60" t="s">
        <v>4718</v>
      </c>
      <c r="D497" s="60" t="s">
        <v>2844</v>
      </c>
      <c r="E497" s="76" t="s">
        <v>2874</v>
      </c>
      <c r="F497" s="76" t="s">
        <v>2874</v>
      </c>
      <c r="G497" s="77">
        <v>0</v>
      </c>
      <c r="H497" s="77">
        <v>0</v>
      </c>
      <c r="I497" s="66" t="s">
        <v>2860</v>
      </c>
      <c r="J497" s="66" t="s">
        <v>1660</v>
      </c>
      <c r="K497" s="67" t="s">
        <v>5022</v>
      </c>
      <c r="L497" s="63"/>
      <c r="M497" s="64" t="s">
        <v>2909</v>
      </c>
      <c r="N497" s="13"/>
      <c r="O497"/>
      <c r="P497" t="str">
        <f t="shared" si="102"/>
        <v/>
      </c>
      <c r="Q497"/>
      <c r="R497"/>
      <c r="S497" s="43">
        <f t="shared" si="97"/>
        <v>134</v>
      </c>
      <c r="T497" s="96" t="s">
        <v>2643</v>
      </c>
      <c r="U497" s="72" t="s">
        <v>2643</v>
      </c>
      <c r="V497" s="72" t="s">
        <v>2643</v>
      </c>
      <c r="W497" s="44" t="str">
        <f t="shared" si="98"/>
        <v/>
      </c>
      <c r="X497" s="25" t="str">
        <f t="shared" si="99"/>
        <v/>
      </c>
      <c r="Y497" s="1">
        <f t="shared" si="100"/>
        <v>476</v>
      </c>
      <c r="Z497" t="str">
        <f t="shared" si="101"/>
        <v>SFL_SPCRES</v>
      </c>
      <c r="AC497" s="116" t="str">
        <f t="shared" si="104"/>
        <v/>
      </c>
      <c r="AD497" t="b">
        <f t="shared" si="103"/>
        <v>1</v>
      </c>
    </row>
    <row r="498" spans="1:30">
      <c r="A498" s="57">
        <f t="shared" si="95"/>
        <v>498</v>
      </c>
      <c r="B498" s="56">
        <f t="shared" si="96"/>
        <v>477</v>
      </c>
      <c r="C498" s="60" t="s">
        <v>4718</v>
      </c>
      <c r="D498" s="60" t="s">
        <v>2845</v>
      </c>
      <c r="E498" s="76" t="s">
        <v>370</v>
      </c>
      <c r="F498" s="76" t="s">
        <v>370</v>
      </c>
      <c r="G498" s="77">
        <v>0</v>
      </c>
      <c r="H498" s="77">
        <v>0</v>
      </c>
      <c r="I498" s="66" t="s">
        <v>2860</v>
      </c>
      <c r="J498" s="66" t="s">
        <v>1660</v>
      </c>
      <c r="K498" s="67" t="s">
        <v>5022</v>
      </c>
      <c r="L498" s="63"/>
      <c r="M498" s="64" t="s">
        <v>2910</v>
      </c>
      <c r="N498" s="13"/>
      <c r="O498"/>
      <c r="P498" t="str">
        <f t="shared" si="102"/>
        <v/>
      </c>
      <c r="Q498"/>
      <c r="R498"/>
      <c r="S498" s="43">
        <f t="shared" si="97"/>
        <v>134</v>
      </c>
      <c r="T498" s="96" t="s">
        <v>2643</v>
      </c>
      <c r="U498" s="72" t="s">
        <v>2643</v>
      </c>
      <c r="V498" s="72" t="s">
        <v>2643</v>
      </c>
      <c r="W498" s="44" t="str">
        <f t="shared" si="98"/>
        <v/>
      </c>
      <c r="X498" s="25" t="str">
        <f t="shared" si="99"/>
        <v/>
      </c>
      <c r="Y498" s="1">
        <f t="shared" si="100"/>
        <v>477</v>
      </c>
      <c r="Z498" t="str">
        <f t="shared" si="101"/>
        <v>SFL_SSIZE8</v>
      </c>
      <c r="AC498" s="116" t="str">
        <f t="shared" si="104"/>
        <v/>
      </c>
      <c r="AD498" t="b">
        <f t="shared" si="103"/>
        <v>1</v>
      </c>
    </row>
    <row r="499" spans="1:30">
      <c r="A499" s="57">
        <f t="shared" si="95"/>
        <v>499</v>
      </c>
      <c r="B499" s="56">
        <f t="shared" si="96"/>
        <v>478</v>
      </c>
      <c r="C499" s="60" t="s">
        <v>4718</v>
      </c>
      <c r="D499" s="60" t="s">
        <v>2846</v>
      </c>
      <c r="E499" s="76" t="s">
        <v>1474</v>
      </c>
      <c r="F499" s="76" t="s">
        <v>1474</v>
      </c>
      <c r="G499" s="77">
        <v>0</v>
      </c>
      <c r="H499" s="77">
        <v>0</v>
      </c>
      <c r="I499" s="66" t="s">
        <v>2860</v>
      </c>
      <c r="J499" s="66" t="s">
        <v>1660</v>
      </c>
      <c r="K499" s="67" t="s">
        <v>5022</v>
      </c>
      <c r="L499" s="63"/>
      <c r="M499" s="64" t="s">
        <v>2911</v>
      </c>
      <c r="N499" s="13"/>
      <c r="O499"/>
      <c r="P499" t="str">
        <f t="shared" si="102"/>
        <v/>
      </c>
      <c r="Q499"/>
      <c r="R499"/>
      <c r="S499" s="43">
        <f t="shared" si="97"/>
        <v>134</v>
      </c>
      <c r="T499" s="96" t="s">
        <v>2643</v>
      </c>
      <c r="U499" s="72" t="s">
        <v>2643</v>
      </c>
      <c r="V499" s="72" t="s">
        <v>2643</v>
      </c>
      <c r="W499" s="44" t="str">
        <f t="shared" si="98"/>
        <v/>
      </c>
      <c r="X499" s="25" t="str">
        <f t="shared" si="99"/>
        <v/>
      </c>
      <c r="Y499" s="1">
        <f t="shared" si="100"/>
        <v>478</v>
      </c>
      <c r="Z499" t="str">
        <f t="shared" si="101"/>
        <v>SFL_QUIET</v>
      </c>
      <c r="AC499" s="116" t="str">
        <f t="shared" si="104"/>
        <v/>
      </c>
      <c r="AD499" t="b">
        <f t="shared" si="103"/>
        <v>1</v>
      </c>
    </row>
    <row r="500" spans="1:30">
      <c r="A500" s="57">
        <f t="shared" si="95"/>
        <v>500</v>
      </c>
      <c r="B500" s="56">
        <f t="shared" si="96"/>
        <v>479</v>
      </c>
      <c r="C500" s="60" t="s">
        <v>4718</v>
      </c>
      <c r="D500" s="60" t="s">
        <v>2847</v>
      </c>
      <c r="E500" s="76" t="s">
        <v>2875</v>
      </c>
      <c r="F500" s="76" t="s">
        <v>2875</v>
      </c>
      <c r="G500" s="77">
        <v>0</v>
      </c>
      <c r="H500" s="77">
        <v>0</v>
      </c>
      <c r="I500" s="66" t="s">
        <v>2860</v>
      </c>
      <c r="J500" s="66" t="s">
        <v>1660</v>
      </c>
      <c r="K500" s="67" t="s">
        <v>5022</v>
      </c>
      <c r="L500" s="63"/>
      <c r="M500" s="64" t="s">
        <v>2912</v>
      </c>
      <c r="N500" s="13"/>
      <c r="O500"/>
      <c r="P500" t="str">
        <f t="shared" si="102"/>
        <v/>
      </c>
      <c r="Q500"/>
      <c r="R500"/>
      <c r="S500" s="43">
        <f t="shared" si="97"/>
        <v>134</v>
      </c>
      <c r="T500" s="96" t="s">
        <v>2643</v>
      </c>
      <c r="U500" s="72" t="s">
        <v>2643</v>
      </c>
      <c r="V500" s="72" t="s">
        <v>2643</v>
      </c>
      <c r="W500" s="44" t="str">
        <f t="shared" si="98"/>
        <v/>
      </c>
      <c r="X500" s="25" t="str">
        <f t="shared" si="99"/>
        <v/>
      </c>
      <c r="Y500" s="1">
        <f t="shared" si="100"/>
        <v>479</v>
      </c>
      <c r="Z500" t="str">
        <f t="shared" si="101"/>
        <v>SFL_DECIMP</v>
      </c>
      <c r="AC500" s="116" t="str">
        <f t="shared" si="104"/>
        <v/>
      </c>
      <c r="AD500" t="b">
        <f t="shared" si="103"/>
        <v>1</v>
      </c>
    </row>
    <row r="501" spans="1:30">
      <c r="A501" s="57">
        <f t="shared" si="95"/>
        <v>501</v>
      </c>
      <c r="B501" s="56">
        <f t="shared" si="96"/>
        <v>480</v>
      </c>
      <c r="C501" s="60" t="s">
        <v>4718</v>
      </c>
      <c r="D501" s="60" t="s">
        <v>2848</v>
      </c>
      <c r="E501" s="76" t="s">
        <v>232</v>
      </c>
      <c r="F501" s="76" t="s">
        <v>232</v>
      </c>
      <c r="G501" s="78">
        <v>0</v>
      </c>
      <c r="H501" s="78">
        <v>0</v>
      </c>
      <c r="I501" s="66" t="s">
        <v>2860</v>
      </c>
      <c r="J501" s="66" t="s">
        <v>1660</v>
      </c>
      <c r="K501" s="67" t="s">
        <v>5022</v>
      </c>
      <c r="L501" s="63"/>
      <c r="M501" s="64" t="s">
        <v>2913</v>
      </c>
      <c r="N501" s="13"/>
      <c r="O501"/>
      <c r="P501" t="str">
        <f t="shared" si="102"/>
        <v/>
      </c>
      <c r="Q501"/>
      <c r="R501"/>
      <c r="S501" s="43">
        <f t="shared" si="97"/>
        <v>134</v>
      </c>
      <c r="T501" s="96" t="s">
        <v>2643</v>
      </c>
      <c r="U501" s="72" t="s">
        <v>2643</v>
      </c>
      <c r="V501" s="72" t="s">
        <v>2643</v>
      </c>
      <c r="W501" s="44" t="str">
        <f t="shared" si="98"/>
        <v/>
      </c>
      <c r="X501" s="25" t="str">
        <f t="shared" si="99"/>
        <v/>
      </c>
      <c r="Y501" s="1">
        <f t="shared" si="100"/>
        <v>480</v>
      </c>
      <c r="Z501" t="str">
        <f t="shared" si="101"/>
        <v>SFL_MULTx</v>
      </c>
      <c r="AC501" s="116" t="str">
        <f t="shared" si="104"/>
        <v/>
      </c>
      <c r="AD501" t="b">
        <f t="shared" si="103"/>
        <v>1</v>
      </c>
    </row>
    <row r="502" spans="1:30">
      <c r="A502" s="57">
        <f t="shared" si="95"/>
        <v>502</v>
      </c>
      <c r="B502" s="56">
        <f t="shared" si="96"/>
        <v>481</v>
      </c>
      <c r="C502" s="60" t="s">
        <v>4718</v>
      </c>
      <c r="D502" s="60" t="s">
        <v>2948</v>
      </c>
      <c r="E502" s="76" t="s">
        <v>2949</v>
      </c>
      <c r="F502" s="76" t="s">
        <v>2949</v>
      </c>
      <c r="G502" s="77">
        <v>0</v>
      </c>
      <c r="H502" s="77">
        <v>0</v>
      </c>
      <c r="I502" s="66" t="s">
        <v>2860</v>
      </c>
      <c r="J502" s="66" t="s">
        <v>1660</v>
      </c>
      <c r="K502" s="67" t="s">
        <v>5022</v>
      </c>
      <c r="L502" s="63"/>
      <c r="M502" s="64" t="s">
        <v>2951</v>
      </c>
      <c r="N502" s="13"/>
      <c r="O502"/>
      <c r="P502" t="str">
        <f t="shared" si="102"/>
        <v/>
      </c>
      <c r="Q502"/>
      <c r="R502"/>
      <c r="S502" s="43">
        <f t="shared" si="97"/>
        <v>134</v>
      </c>
      <c r="T502" s="96" t="s">
        <v>2643</v>
      </c>
      <c r="U502" s="72" t="s">
        <v>2643</v>
      </c>
      <c r="V502" s="72" t="s">
        <v>2643</v>
      </c>
      <c r="W502" s="44" t="str">
        <f t="shared" si="98"/>
        <v/>
      </c>
      <c r="X502" s="25" t="str">
        <f t="shared" si="99"/>
        <v/>
      </c>
      <c r="Y502" s="1">
        <f t="shared" si="100"/>
        <v>481</v>
      </c>
      <c r="Z502" t="str">
        <f t="shared" si="101"/>
        <v>SFL_ALLENG</v>
      </c>
      <c r="AC502" s="116" t="str">
        <f t="shared" si="104"/>
        <v/>
      </c>
      <c r="AD502" t="b">
        <f t="shared" si="103"/>
        <v>1</v>
      </c>
    </row>
    <row r="503" spans="1:30">
      <c r="A503" s="57">
        <f t="shared" si="95"/>
        <v>503</v>
      </c>
      <c r="B503" s="56">
        <f t="shared" si="96"/>
        <v>482</v>
      </c>
      <c r="C503" s="60" t="s">
        <v>4718</v>
      </c>
      <c r="D503" s="60" t="s">
        <v>2849</v>
      </c>
      <c r="E503" s="76" t="s">
        <v>243</v>
      </c>
      <c r="F503" s="76" t="s">
        <v>243</v>
      </c>
      <c r="G503" s="77">
        <v>0</v>
      </c>
      <c r="H503" s="77">
        <v>0</v>
      </c>
      <c r="I503" s="66" t="s">
        <v>2860</v>
      </c>
      <c r="J503" s="66" t="s">
        <v>1660</v>
      </c>
      <c r="K503" s="67" t="s">
        <v>5022</v>
      </c>
      <c r="L503" s="63"/>
      <c r="M503" s="64" t="s">
        <v>2914</v>
      </c>
      <c r="N503" s="13"/>
      <c r="O503"/>
      <c r="P503" t="str">
        <f t="shared" si="102"/>
        <v/>
      </c>
      <c r="Q503"/>
      <c r="R503"/>
      <c r="S503" s="43">
        <f t="shared" si="97"/>
        <v>134</v>
      </c>
      <c r="T503" s="96" t="s">
        <v>2643</v>
      </c>
      <c r="U503" s="72" t="s">
        <v>2643</v>
      </c>
      <c r="V503" s="72" t="s">
        <v>2643</v>
      </c>
      <c r="W503" s="44" t="str">
        <f t="shared" si="98"/>
        <v/>
      </c>
      <c r="X503" s="25" t="str">
        <f t="shared" si="99"/>
        <v/>
      </c>
      <c r="Y503" s="1">
        <f t="shared" si="100"/>
        <v>482</v>
      </c>
      <c r="Z503" t="str">
        <f t="shared" si="101"/>
        <v>SFL_GROW</v>
      </c>
      <c r="AC503" s="116" t="str">
        <f t="shared" si="104"/>
        <v/>
      </c>
      <c r="AD503" t="b">
        <f t="shared" si="103"/>
        <v>1</v>
      </c>
    </row>
    <row r="504" spans="1:30">
      <c r="A504" s="57">
        <f t="shared" si="95"/>
        <v>504</v>
      </c>
      <c r="B504" s="56">
        <f t="shared" si="96"/>
        <v>483</v>
      </c>
      <c r="C504" s="60" t="s">
        <v>4718</v>
      </c>
      <c r="D504" s="60" t="s">
        <v>2850</v>
      </c>
      <c r="E504" s="76" t="s">
        <v>2876</v>
      </c>
      <c r="F504" s="76" t="s">
        <v>2876</v>
      </c>
      <c r="G504" s="77">
        <v>0</v>
      </c>
      <c r="H504" s="77">
        <v>0</v>
      </c>
      <c r="I504" s="66" t="s">
        <v>2860</v>
      </c>
      <c r="J504" s="66" t="s">
        <v>1660</v>
      </c>
      <c r="K504" s="67" t="s">
        <v>5022</v>
      </c>
      <c r="L504" s="63"/>
      <c r="M504" s="64" t="s">
        <v>2915</v>
      </c>
      <c r="N504" s="13"/>
      <c r="O504"/>
      <c r="P504" t="str">
        <f t="shared" si="102"/>
        <v/>
      </c>
      <c r="Q504"/>
      <c r="R504"/>
      <c r="S504" s="43">
        <f t="shared" si="97"/>
        <v>134</v>
      </c>
      <c r="T504" s="96" t="s">
        <v>2643</v>
      </c>
      <c r="U504" s="72" t="s">
        <v>2643</v>
      </c>
      <c r="V504" s="72" t="s">
        <v>2643</v>
      </c>
      <c r="W504" s="44" t="str">
        <f t="shared" si="98"/>
        <v/>
      </c>
      <c r="X504" s="25" t="str">
        <f t="shared" si="99"/>
        <v/>
      </c>
      <c r="Y504" s="1">
        <f t="shared" si="100"/>
        <v>483</v>
      </c>
      <c r="Z504" t="str">
        <f t="shared" si="101"/>
        <v>SFL_AUTOFF</v>
      </c>
      <c r="AC504" s="116" t="str">
        <f t="shared" si="104"/>
        <v/>
      </c>
      <c r="AD504" t="b">
        <f t="shared" si="103"/>
        <v>1</v>
      </c>
    </row>
    <row r="505" spans="1:30">
      <c r="A505" s="57">
        <f t="shared" si="95"/>
        <v>505</v>
      </c>
      <c r="B505" s="56">
        <f t="shared" si="96"/>
        <v>484</v>
      </c>
      <c r="C505" s="60" t="s">
        <v>4718</v>
      </c>
      <c r="D505" s="60" t="s">
        <v>2851</v>
      </c>
      <c r="E505" s="76" t="s">
        <v>2877</v>
      </c>
      <c r="F505" s="76" t="s">
        <v>2877</v>
      </c>
      <c r="G505" s="77">
        <v>0</v>
      </c>
      <c r="H505" s="77">
        <v>0</v>
      </c>
      <c r="I505" s="66" t="s">
        <v>2860</v>
      </c>
      <c r="J505" s="66" t="s">
        <v>1660</v>
      </c>
      <c r="K505" s="67" t="s">
        <v>5022</v>
      </c>
      <c r="L505" s="63"/>
      <c r="M505" s="64" t="s">
        <v>2916</v>
      </c>
      <c r="N505" s="13"/>
      <c r="O505"/>
      <c r="P505" t="str">
        <f t="shared" si="102"/>
        <v/>
      </c>
      <c r="Q505"/>
      <c r="R505"/>
      <c r="S505" s="43">
        <f t="shared" si="97"/>
        <v>134</v>
      </c>
      <c r="T505" s="96" t="s">
        <v>2643</v>
      </c>
      <c r="U505" s="72" t="s">
        <v>2643</v>
      </c>
      <c r="V505" s="72" t="s">
        <v>2643</v>
      </c>
      <c r="W505" s="44" t="str">
        <f t="shared" si="98"/>
        <v/>
      </c>
      <c r="X505" s="25" t="str">
        <f t="shared" si="99"/>
        <v/>
      </c>
      <c r="Y505" s="1">
        <f t="shared" si="100"/>
        <v>484</v>
      </c>
      <c r="Z505" t="str">
        <f t="shared" si="101"/>
        <v>SFL_AUTXEQ</v>
      </c>
      <c r="AC505" s="116" t="str">
        <f t="shared" si="104"/>
        <v/>
      </c>
      <c r="AD505" t="b">
        <f t="shared" si="103"/>
        <v>1</v>
      </c>
    </row>
    <row r="506" spans="1:30">
      <c r="A506" s="57">
        <f t="shared" si="95"/>
        <v>506</v>
      </c>
      <c r="B506" s="56">
        <f t="shared" si="96"/>
        <v>485</v>
      </c>
      <c r="C506" s="60" t="s">
        <v>4718</v>
      </c>
      <c r="D506" s="60" t="s">
        <v>2852</v>
      </c>
      <c r="E506" s="76" t="s">
        <v>2878</v>
      </c>
      <c r="F506" s="76" t="s">
        <v>2878</v>
      </c>
      <c r="G506" s="77">
        <v>0</v>
      </c>
      <c r="H506" s="77">
        <v>0</v>
      </c>
      <c r="I506" s="66" t="s">
        <v>2860</v>
      </c>
      <c r="J506" s="66" t="s">
        <v>1660</v>
      </c>
      <c r="K506" s="67" t="s">
        <v>5022</v>
      </c>
      <c r="L506" s="63"/>
      <c r="M506" s="64" t="s">
        <v>2917</v>
      </c>
      <c r="N506" s="13"/>
      <c r="O506"/>
      <c r="P506" t="str">
        <f t="shared" si="102"/>
        <v/>
      </c>
      <c r="Q506"/>
      <c r="R506"/>
      <c r="S506" s="43">
        <f t="shared" si="97"/>
        <v>134</v>
      </c>
      <c r="T506" s="96" t="s">
        <v>2643</v>
      </c>
      <c r="U506" s="72" t="s">
        <v>2643</v>
      </c>
      <c r="V506" s="72" t="s">
        <v>2643</v>
      </c>
      <c r="W506" s="44" t="str">
        <f t="shared" si="98"/>
        <v/>
      </c>
      <c r="X506" s="25" t="str">
        <f t="shared" si="99"/>
        <v/>
      </c>
      <c r="Y506" s="1">
        <f t="shared" si="100"/>
        <v>485</v>
      </c>
      <c r="Z506" t="str">
        <f t="shared" si="101"/>
        <v>SFL_PRTACT</v>
      </c>
      <c r="AC506" s="116" t="str">
        <f t="shared" si="104"/>
        <v/>
      </c>
      <c r="AD506" t="b">
        <f t="shared" si="103"/>
        <v>1</v>
      </c>
    </row>
    <row r="507" spans="1:30">
      <c r="A507" s="57">
        <f t="shared" si="95"/>
        <v>507</v>
      </c>
      <c r="B507" s="56">
        <f t="shared" si="96"/>
        <v>486</v>
      </c>
      <c r="C507" s="60" t="s">
        <v>4718</v>
      </c>
      <c r="D507" s="60" t="s">
        <v>2853</v>
      </c>
      <c r="E507" s="76" t="s">
        <v>2879</v>
      </c>
      <c r="F507" s="76" t="s">
        <v>2879</v>
      </c>
      <c r="G507" s="77">
        <v>0</v>
      </c>
      <c r="H507" s="77">
        <v>0</v>
      </c>
      <c r="I507" s="66" t="s">
        <v>2860</v>
      </c>
      <c r="J507" s="66" t="s">
        <v>1660</v>
      </c>
      <c r="K507" s="67" t="s">
        <v>5022</v>
      </c>
      <c r="L507" s="63"/>
      <c r="M507" s="64" t="s">
        <v>2918</v>
      </c>
      <c r="N507" s="13"/>
      <c r="O507"/>
      <c r="P507" t="str">
        <f t="shared" si="102"/>
        <v/>
      </c>
      <c r="Q507"/>
      <c r="R507"/>
      <c r="S507" s="43">
        <f t="shared" si="97"/>
        <v>134</v>
      </c>
      <c r="T507" s="96" t="s">
        <v>2643</v>
      </c>
      <c r="U507" s="72" t="s">
        <v>2643</v>
      </c>
      <c r="V507" s="72" t="s">
        <v>2643</v>
      </c>
      <c r="W507" s="44" t="str">
        <f t="shared" si="98"/>
        <v/>
      </c>
      <c r="X507" s="25" t="str">
        <f t="shared" si="99"/>
        <v/>
      </c>
      <c r="Y507" s="1">
        <f t="shared" si="100"/>
        <v>486</v>
      </c>
      <c r="Z507" t="str">
        <f t="shared" si="101"/>
        <v>SFL_NUMIN</v>
      </c>
      <c r="AC507" s="116" t="str">
        <f t="shared" si="104"/>
        <v/>
      </c>
      <c r="AD507" t="b">
        <f t="shared" si="103"/>
        <v>1</v>
      </c>
    </row>
    <row r="508" spans="1:30">
      <c r="A508" s="57">
        <f t="shared" si="95"/>
        <v>508</v>
      </c>
      <c r="B508" s="56">
        <f t="shared" si="96"/>
        <v>487</v>
      </c>
      <c r="C508" s="60" t="s">
        <v>4718</v>
      </c>
      <c r="D508" s="60" t="s">
        <v>2854</v>
      </c>
      <c r="E508" s="76" t="s">
        <v>2880</v>
      </c>
      <c r="F508" s="76" t="s">
        <v>2880</v>
      </c>
      <c r="G508" s="77">
        <v>0</v>
      </c>
      <c r="H508" s="77">
        <v>0</v>
      </c>
      <c r="I508" s="66" t="s">
        <v>2860</v>
      </c>
      <c r="J508" s="66" t="s">
        <v>1660</v>
      </c>
      <c r="K508" s="67" t="s">
        <v>5022</v>
      </c>
      <c r="L508" s="63"/>
      <c r="M508" s="64" t="s">
        <v>2919</v>
      </c>
      <c r="N508" s="13"/>
      <c r="O508"/>
      <c r="P508" t="str">
        <f t="shared" si="102"/>
        <v/>
      </c>
      <c r="Q508"/>
      <c r="R508"/>
      <c r="S508" s="43">
        <f t="shared" si="97"/>
        <v>134</v>
      </c>
      <c r="T508" s="96" t="s">
        <v>2643</v>
      </c>
      <c r="U508" s="72" t="s">
        <v>2643</v>
      </c>
      <c r="V508" s="72" t="s">
        <v>2643</v>
      </c>
      <c r="W508" s="44" t="str">
        <f t="shared" si="98"/>
        <v/>
      </c>
      <c r="X508" s="25" t="str">
        <f t="shared" si="99"/>
        <v/>
      </c>
      <c r="Y508" s="1">
        <f t="shared" si="100"/>
        <v>487</v>
      </c>
      <c r="Z508" t="str">
        <f t="shared" si="101"/>
        <v>SFL_ALPIN</v>
      </c>
      <c r="AC508" s="116" t="str">
        <f t="shared" si="104"/>
        <v/>
      </c>
      <c r="AD508" t="b">
        <f t="shared" si="103"/>
        <v>1</v>
      </c>
    </row>
    <row r="509" spans="1:30">
      <c r="A509" s="57">
        <f t="shared" si="95"/>
        <v>509</v>
      </c>
      <c r="B509" s="56">
        <f t="shared" si="96"/>
        <v>488</v>
      </c>
      <c r="C509" s="60" t="s">
        <v>4718</v>
      </c>
      <c r="D509" s="60" t="s">
        <v>2855</v>
      </c>
      <c r="E509" s="76" t="s">
        <v>2881</v>
      </c>
      <c r="F509" s="76" t="s">
        <v>2881</v>
      </c>
      <c r="G509" s="77">
        <v>0</v>
      </c>
      <c r="H509" s="77">
        <v>0</v>
      </c>
      <c r="I509" s="66" t="s">
        <v>2860</v>
      </c>
      <c r="J509" s="66" t="s">
        <v>1660</v>
      </c>
      <c r="K509" s="67" t="s">
        <v>5022</v>
      </c>
      <c r="L509" s="63"/>
      <c r="M509" s="64" t="s">
        <v>2920</v>
      </c>
      <c r="N509" s="13"/>
      <c r="O509"/>
      <c r="P509" t="str">
        <f t="shared" si="102"/>
        <v/>
      </c>
      <c r="Q509"/>
      <c r="R509"/>
      <c r="S509" s="43">
        <f t="shared" si="97"/>
        <v>134</v>
      </c>
      <c r="T509" s="96" t="s">
        <v>2643</v>
      </c>
      <c r="U509" s="72" t="s">
        <v>2643</v>
      </c>
      <c r="V509" s="72" t="s">
        <v>2643</v>
      </c>
      <c r="W509" s="44" t="str">
        <f t="shared" si="98"/>
        <v/>
      </c>
      <c r="X509" s="25" t="str">
        <f t="shared" si="99"/>
        <v/>
      </c>
      <c r="Y509" s="1">
        <f t="shared" si="100"/>
        <v>488</v>
      </c>
      <c r="Z509" t="str">
        <f t="shared" si="101"/>
        <v>SFL_ASLIFT</v>
      </c>
      <c r="AC509" s="116" t="str">
        <f t="shared" si="104"/>
        <v/>
      </c>
      <c r="AD509" t="b">
        <f t="shared" si="103"/>
        <v>1</v>
      </c>
    </row>
    <row r="510" spans="1:30">
      <c r="A510" s="57">
        <f t="shared" si="95"/>
        <v>510</v>
      </c>
      <c r="B510" s="56">
        <f t="shared" si="96"/>
        <v>489</v>
      </c>
      <c r="C510" s="60" t="s">
        <v>4718</v>
      </c>
      <c r="D510" s="60" t="s">
        <v>2856</v>
      </c>
      <c r="E510" s="76" t="s">
        <v>2882</v>
      </c>
      <c r="F510" s="76" t="s">
        <v>2882</v>
      </c>
      <c r="G510" s="77">
        <v>0</v>
      </c>
      <c r="H510" s="77">
        <v>0</v>
      </c>
      <c r="I510" s="66" t="s">
        <v>2860</v>
      </c>
      <c r="J510" s="66" t="s">
        <v>1660</v>
      </c>
      <c r="K510" s="67" t="s">
        <v>5022</v>
      </c>
      <c r="L510" s="63"/>
      <c r="M510" s="64" t="s">
        <v>2921</v>
      </c>
      <c r="N510" s="13"/>
      <c r="O510"/>
      <c r="P510" t="str">
        <f t="shared" si="102"/>
        <v/>
      </c>
      <c r="Q510"/>
      <c r="R510"/>
      <c r="S510" s="43">
        <f t="shared" si="97"/>
        <v>134</v>
      </c>
      <c r="T510" s="96" t="s">
        <v>2643</v>
      </c>
      <c r="U510" s="72" t="s">
        <v>2643</v>
      </c>
      <c r="V510" s="72" t="s">
        <v>2643</v>
      </c>
      <c r="W510" s="44" t="str">
        <f t="shared" si="98"/>
        <v/>
      </c>
      <c r="X510" s="25" t="str">
        <f t="shared" si="99"/>
        <v/>
      </c>
      <c r="Y510" s="1">
        <f t="shared" si="100"/>
        <v>489</v>
      </c>
      <c r="Z510" t="str">
        <f t="shared" si="101"/>
        <v>SFL_IGN1ER</v>
      </c>
      <c r="AC510" s="116" t="str">
        <f t="shared" si="104"/>
        <v/>
      </c>
      <c r="AD510" t="b">
        <f t="shared" si="103"/>
        <v>1</v>
      </c>
    </row>
    <row r="511" spans="1:30">
      <c r="A511" s="57">
        <f t="shared" si="95"/>
        <v>511</v>
      </c>
      <c r="B511" s="56">
        <f t="shared" si="96"/>
        <v>490</v>
      </c>
      <c r="C511" s="60" t="s">
        <v>4718</v>
      </c>
      <c r="D511" s="60" t="s">
        <v>2857</v>
      </c>
      <c r="E511" s="76" t="s">
        <v>2883</v>
      </c>
      <c r="F511" s="76" t="s">
        <v>2883</v>
      </c>
      <c r="G511" s="78">
        <v>0</v>
      </c>
      <c r="H511" s="78">
        <v>0</v>
      </c>
      <c r="I511" s="66" t="s">
        <v>2860</v>
      </c>
      <c r="J511" s="66" t="s">
        <v>1660</v>
      </c>
      <c r="K511" s="67" t="s">
        <v>5022</v>
      </c>
      <c r="L511" s="63"/>
      <c r="M511" s="64" t="s">
        <v>2922</v>
      </c>
      <c r="N511" s="13"/>
      <c r="O511"/>
      <c r="P511" t="str">
        <f t="shared" si="102"/>
        <v/>
      </c>
      <c r="Q511"/>
      <c r="R511"/>
      <c r="S511" s="43">
        <f t="shared" si="97"/>
        <v>134</v>
      </c>
      <c r="T511" s="96" t="s">
        <v>2643</v>
      </c>
      <c r="U511" s="72" t="s">
        <v>2643</v>
      </c>
      <c r="V511" s="72" t="s">
        <v>2643</v>
      </c>
      <c r="W511" s="44" t="str">
        <f t="shared" si="98"/>
        <v/>
      </c>
      <c r="X511" s="25" t="str">
        <f t="shared" si="99"/>
        <v/>
      </c>
      <c r="Y511" s="1">
        <f t="shared" si="100"/>
        <v>490</v>
      </c>
      <c r="Z511" t="str">
        <f t="shared" si="101"/>
        <v>SFL_INTING</v>
      </c>
      <c r="AC511" s="116" t="str">
        <f t="shared" si="104"/>
        <v/>
      </c>
      <c r="AD511" t="b">
        <f t="shared" si="103"/>
        <v>1</v>
      </c>
    </row>
    <row r="512" spans="1:30">
      <c r="A512" s="57">
        <f t="shared" si="95"/>
        <v>512</v>
      </c>
      <c r="B512" s="56">
        <f t="shared" si="96"/>
        <v>491</v>
      </c>
      <c r="C512" s="60" t="s">
        <v>4718</v>
      </c>
      <c r="D512" s="60" t="s">
        <v>2858</v>
      </c>
      <c r="E512" s="76" t="s">
        <v>2884</v>
      </c>
      <c r="F512" s="76" t="s">
        <v>2884</v>
      </c>
      <c r="G512" s="77">
        <v>0</v>
      </c>
      <c r="H512" s="77">
        <v>0</v>
      </c>
      <c r="I512" s="66" t="s">
        <v>2860</v>
      </c>
      <c r="J512" s="66" t="s">
        <v>1660</v>
      </c>
      <c r="K512" s="67" t="s">
        <v>5022</v>
      </c>
      <c r="L512" s="63"/>
      <c r="M512" s="64" t="s">
        <v>2923</v>
      </c>
      <c r="N512" s="13"/>
      <c r="O512"/>
      <c r="P512" t="str">
        <f t="shared" si="102"/>
        <v/>
      </c>
      <c r="Q512"/>
      <c r="R512"/>
      <c r="S512" s="43">
        <f t="shared" si="97"/>
        <v>134</v>
      </c>
      <c r="T512" s="96" t="s">
        <v>2643</v>
      </c>
      <c r="U512" s="72" t="s">
        <v>2643</v>
      </c>
      <c r="V512" s="72" t="s">
        <v>2643</v>
      </c>
      <c r="W512" s="44" t="str">
        <f t="shared" si="98"/>
        <v/>
      </c>
      <c r="X512" s="25" t="str">
        <f t="shared" si="99"/>
        <v/>
      </c>
      <c r="Y512" s="1">
        <f t="shared" si="100"/>
        <v>491</v>
      </c>
      <c r="Z512" t="str">
        <f t="shared" si="101"/>
        <v>SFL_SOLVING</v>
      </c>
      <c r="AC512" s="116" t="str">
        <f t="shared" si="104"/>
        <v/>
      </c>
      <c r="AD512" t="b">
        <f t="shared" si="103"/>
        <v>1</v>
      </c>
    </row>
    <row r="513" spans="1:30">
      <c r="A513" s="57">
        <f t="shared" si="95"/>
        <v>513</v>
      </c>
      <c r="B513" s="56">
        <f t="shared" si="96"/>
        <v>492</v>
      </c>
      <c r="C513" s="60" t="s">
        <v>4718</v>
      </c>
      <c r="D513" s="60" t="s">
        <v>2859</v>
      </c>
      <c r="E513" s="76" t="s">
        <v>2885</v>
      </c>
      <c r="F513" s="76" t="s">
        <v>2885</v>
      </c>
      <c r="G513" s="77">
        <v>0</v>
      </c>
      <c r="H513" s="77">
        <v>0</v>
      </c>
      <c r="I513" s="66" t="s">
        <v>2860</v>
      </c>
      <c r="J513" s="66" t="s">
        <v>1660</v>
      </c>
      <c r="K513" s="67" t="s">
        <v>5022</v>
      </c>
      <c r="L513" s="63"/>
      <c r="M513" s="64" t="s">
        <v>2924</v>
      </c>
      <c r="N513" s="13"/>
      <c r="O513"/>
      <c r="P513" t="str">
        <f t="shared" si="102"/>
        <v/>
      </c>
      <c r="Q513"/>
      <c r="R513"/>
      <c r="S513" s="43">
        <f t="shared" si="97"/>
        <v>134</v>
      </c>
      <c r="T513" s="96" t="s">
        <v>2643</v>
      </c>
      <c r="U513" s="72" t="s">
        <v>2643</v>
      </c>
      <c r="V513" s="72" t="s">
        <v>2643</v>
      </c>
      <c r="W513" s="44" t="str">
        <f t="shared" si="98"/>
        <v/>
      </c>
      <c r="X513" s="25" t="str">
        <f t="shared" si="99"/>
        <v/>
      </c>
      <c r="Y513" s="1">
        <f t="shared" si="100"/>
        <v>492</v>
      </c>
      <c r="Z513" t="str">
        <f t="shared" si="101"/>
        <v>SFL_VMDISP</v>
      </c>
      <c r="AC513" s="116" t="str">
        <f t="shared" si="104"/>
        <v/>
      </c>
      <c r="AD513" t="b">
        <f t="shared" si="103"/>
        <v>1</v>
      </c>
    </row>
    <row r="514" spans="1:30">
      <c r="A514" s="57">
        <f t="shared" si="95"/>
        <v>514</v>
      </c>
      <c r="B514" s="56">
        <f t="shared" si="96"/>
        <v>493</v>
      </c>
      <c r="C514" s="60" t="s">
        <v>4718</v>
      </c>
      <c r="D514" s="60" t="s">
        <v>3131</v>
      </c>
      <c r="E514" s="76" t="s">
        <v>3132</v>
      </c>
      <c r="F514" s="76" t="s">
        <v>3132</v>
      </c>
      <c r="G514" s="77">
        <v>0</v>
      </c>
      <c r="H514" s="77">
        <v>0</v>
      </c>
      <c r="I514" s="66" t="s">
        <v>2860</v>
      </c>
      <c r="J514" s="66" t="s">
        <v>1660</v>
      </c>
      <c r="K514" s="67" t="s">
        <v>5022</v>
      </c>
      <c r="L514" s="63"/>
      <c r="M514" s="64" t="s">
        <v>3133</v>
      </c>
      <c r="N514" s="13"/>
      <c r="O514"/>
      <c r="P514" t="str">
        <f t="shared" si="102"/>
        <v/>
      </c>
      <c r="Q514"/>
      <c r="R514"/>
      <c r="S514" s="43">
        <f t="shared" si="97"/>
        <v>134</v>
      </c>
      <c r="T514" s="96" t="s">
        <v>2643</v>
      </c>
      <c r="U514" s="72" t="s">
        <v>2643</v>
      </c>
      <c r="V514" s="72" t="s">
        <v>2643</v>
      </c>
      <c r="W514" s="44" t="str">
        <f t="shared" si="98"/>
        <v/>
      </c>
      <c r="X514" s="25" t="str">
        <f t="shared" si="99"/>
        <v/>
      </c>
      <c r="Y514" s="1">
        <f t="shared" si="100"/>
        <v>493</v>
      </c>
      <c r="Z514" t="str">
        <f t="shared" si="101"/>
        <v>SFL_USB</v>
      </c>
      <c r="AC514" s="116" t="str">
        <f t="shared" si="104"/>
        <v/>
      </c>
      <c r="AD514" t="b">
        <f t="shared" si="103"/>
        <v>1</v>
      </c>
    </row>
    <row r="515" spans="1:30">
      <c r="A515" s="57">
        <f t="shared" si="95"/>
        <v>515</v>
      </c>
      <c r="B515" s="56">
        <f t="shared" si="96"/>
        <v>494</v>
      </c>
      <c r="C515" s="60" t="s">
        <v>4932</v>
      </c>
      <c r="D515" s="60" t="s">
        <v>7</v>
      </c>
      <c r="E515" s="76" t="s">
        <v>3491</v>
      </c>
      <c r="F515" s="76" t="s">
        <v>3491</v>
      </c>
      <c r="G515" s="77">
        <v>0</v>
      </c>
      <c r="H515" s="77">
        <v>0</v>
      </c>
      <c r="I515" s="66" t="s">
        <v>30</v>
      </c>
      <c r="J515" s="66" t="s">
        <v>1660</v>
      </c>
      <c r="K515" s="67" t="s">
        <v>5022</v>
      </c>
      <c r="L515" s="68"/>
      <c r="M515" s="64" t="s">
        <v>4109</v>
      </c>
      <c r="N515" s="13"/>
      <c r="O515"/>
      <c r="P515" t="str">
        <f t="shared" si="102"/>
        <v/>
      </c>
      <c r="Q515"/>
      <c r="R515"/>
      <c r="S515" s="43">
        <f t="shared" si="97"/>
        <v>134</v>
      </c>
      <c r="T515" s="96" t="s">
        <v>2643</v>
      </c>
      <c r="U515" s="72" t="s">
        <v>2643</v>
      </c>
      <c r="V515" s="72" t="s">
        <v>2643</v>
      </c>
      <c r="W515" s="44" t="str">
        <f t="shared" si="98"/>
        <v/>
      </c>
      <c r="X515" s="25" t="str">
        <f t="shared" si="99"/>
        <v/>
      </c>
      <c r="Y515" s="1">
        <f t="shared" si="100"/>
        <v>494</v>
      </c>
      <c r="Z515" t="str">
        <f t="shared" si="101"/>
        <v>ITM_0494</v>
      </c>
      <c r="AC515" s="116" t="str">
        <f t="shared" si="104"/>
        <v/>
      </c>
      <c r="AD515" t="b">
        <f t="shared" si="103"/>
        <v>1</v>
      </c>
    </row>
    <row r="516" spans="1:30">
      <c r="A516" s="57">
        <f t="shared" si="95"/>
        <v>516</v>
      </c>
      <c r="B516" s="56">
        <f t="shared" si="96"/>
        <v>495</v>
      </c>
      <c r="C516" s="60" t="s">
        <v>4932</v>
      </c>
      <c r="D516" s="60" t="s">
        <v>7</v>
      </c>
      <c r="E516" s="76" t="s">
        <v>3492</v>
      </c>
      <c r="F516" s="76" t="s">
        <v>3492</v>
      </c>
      <c r="G516" s="77">
        <v>0</v>
      </c>
      <c r="H516" s="77">
        <v>0</v>
      </c>
      <c r="I516" s="66" t="s">
        <v>30</v>
      </c>
      <c r="J516" s="66" t="s">
        <v>1660</v>
      </c>
      <c r="K516" s="67" t="s">
        <v>5022</v>
      </c>
      <c r="L516" s="68"/>
      <c r="M516" s="64" t="s">
        <v>4110</v>
      </c>
      <c r="N516" s="13"/>
      <c r="O516"/>
      <c r="P516" t="str">
        <f t="shared" si="102"/>
        <v/>
      </c>
      <c r="Q516"/>
      <c r="R516"/>
      <c r="S516" s="43">
        <f t="shared" si="97"/>
        <v>134</v>
      </c>
      <c r="T516" s="96" t="s">
        <v>2643</v>
      </c>
      <c r="U516" s="72" t="s">
        <v>2643</v>
      </c>
      <c r="V516" s="72" t="s">
        <v>2643</v>
      </c>
      <c r="W516" s="44" t="str">
        <f t="shared" si="98"/>
        <v/>
      </c>
      <c r="X516" s="25" t="str">
        <f t="shared" si="99"/>
        <v/>
      </c>
      <c r="Y516" s="1">
        <f t="shared" si="100"/>
        <v>495</v>
      </c>
      <c r="Z516" t="str">
        <f t="shared" si="101"/>
        <v>ITM_0495</v>
      </c>
      <c r="AC516" s="116" t="str">
        <f t="shared" si="104"/>
        <v/>
      </c>
      <c r="AD516" t="b">
        <f t="shared" si="103"/>
        <v>1</v>
      </c>
    </row>
    <row r="517" spans="1:30">
      <c r="A517" s="57">
        <f t="shared" si="95"/>
        <v>517</v>
      </c>
      <c r="B517" s="56">
        <f t="shared" si="96"/>
        <v>496</v>
      </c>
      <c r="C517" s="60" t="s">
        <v>4932</v>
      </c>
      <c r="D517" s="60" t="s">
        <v>7</v>
      </c>
      <c r="E517" s="76" t="s">
        <v>3493</v>
      </c>
      <c r="F517" s="76" t="s">
        <v>3493</v>
      </c>
      <c r="G517" s="77">
        <v>0</v>
      </c>
      <c r="H517" s="77">
        <v>0</v>
      </c>
      <c r="I517" s="66" t="s">
        <v>30</v>
      </c>
      <c r="J517" s="66" t="s">
        <v>1660</v>
      </c>
      <c r="K517" s="67" t="s">
        <v>5022</v>
      </c>
      <c r="L517" s="68"/>
      <c r="M517" s="64" t="s">
        <v>4111</v>
      </c>
      <c r="N517" s="13"/>
      <c r="O517"/>
      <c r="P517" t="str">
        <f t="shared" si="102"/>
        <v/>
      </c>
      <c r="Q517"/>
      <c r="R517"/>
      <c r="S517" s="43">
        <f t="shared" si="97"/>
        <v>134</v>
      </c>
      <c r="T517" s="96" t="s">
        <v>2643</v>
      </c>
      <c r="U517" s="72" t="s">
        <v>2643</v>
      </c>
      <c r="V517" s="72" t="s">
        <v>2643</v>
      </c>
      <c r="W517" s="44" t="str">
        <f t="shared" si="98"/>
        <v/>
      </c>
      <c r="X517" s="25" t="str">
        <f t="shared" si="99"/>
        <v/>
      </c>
      <c r="Y517" s="1">
        <f t="shared" si="100"/>
        <v>496</v>
      </c>
      <c r="Z517" t="str">
        <f t="shared" si="101"/>
        <v>ITM_0496</v>
      </c>
      <c r="AC517" s="116" t="str">
        <f t="shared" si="104"/>
        <v/>
      </c>
      <c r="AD517" t="b">
        <f t="shared" si="103"/>
        <v>1</v>
      </c>
    </row>
    <row r="518" spans="1:30">
      <c r="A518" s="57">
        <f t="shared" si="95"/>
        <v>518</v>
      </c>
      <c r="B518" s="56">
        <f t="shared" si="96"/>
        <v>497</v>
      </c>
      <c r="C518" s="60" t="s">
        <v>4932</v>
      </c>
      <c r="D518" s="60" t="s">
        <v>7</v>
      </c>
      <c r="E518" s="76" t="s">
        <v>3494</v>
      </c>
      <c r="F518" s="76" t="s">
        <v>3494</v>
      </c>
      <c r="G518" s="77">
        <v>0</v>
      </c>
      <c r="H518" s="77">
        <v>0</v>
      </c>
      <c r="I518" s="66" t="s">
        <v>30</v>
      </c>
      <c r="J518" s="66" t="s">
        <v>1660</v>
      </c>
      <c r="K518" s="67" t="s">
        <v>5022</v>
      </c>
      <c r="L518" s="68"/>
      <c r="M518" s="64" t="s">
        <v>4112</v>
      </c>
      <c r="N518" s="13"/>
      <c r="O518"/>
      <c r="P518" t="str">
        <f t="shared" si="102"/>
        <v/>
      </c>
      <c r="Q518"/>
      <c r="R518"/>
      <c r="S518" s="43">
        <f t="shared" si="97"/>
        <v>134</v>
      </c>
      <c r="T518" s="96" t="s">
        <v>2643</v>
      </c>
      <c r="U518" s="72" t="s">
        <v>2643</v>
      </c>
      <c r="V518" s="72" t="s">
        <v>2643</v>
      </c>
      <c r="W518" s="44" t="str">
        <f t="shared" si="98"/>
        <v/>
      </c>
      <c r="X518" s="25" t="str">
        <f t="shared" si="99"/>
        <v/>
      </c>
      <c r="Y518" s="1">
        <f t="shared" si="100"/>
        <v>497</v>
      </c>
      <c r="Z518" t="str">
        <f t="shared" si="101"/>
        <v>ITM_0497</v>
      </c>
      <c r="AC518" s="116" t="str">
        <f t="shared" si="104"/>
        <v/>
      </c>
      <c r="AD518" t="b">
        <f t="shared" si="103"/>
        <v>1</v>
      </c>
    </row>
    <row r="519" spans="1:30">
      <c r="A519" s="57">
        <f t="shared" ref="A519:A582" si="105">IF(B519=INT(B519),ROW(),"")</f>
        <v>519</v>
      </c>
      <c r="B519" s="56">
        <f t="shared" ref="B519:B582" si="106">IF(AND(MID(C519,2,1)&lt;&gt;"/",MID(C519,1,1)="/"),INT(B518)+1,B518+0.01)</f>
        <v>498</v>
      </c>
      <c r="C519" s="60" t="s">
        <v>4932</v>
      </c>
      <c r="D519" s="60" t="s">
        <v>7</v>
      </c>
      <c r="E519" s="76" t="s">
        <v>3495</v>
      </c>
      <c r="F519" s="76" t="s">
        <v>3495</v>
      </c>
      <c r="G519" s="77">
        <v>0</v>
      </c>
      <c r="H519" s="77">
        <v>0</v>
      </c>
      <c r="I519" s="66" t="s">
        <v>30</v>
      </c>
      <c r="J519" s="66" t="s">
        <v>1660</v>
      </c>
      <c r="K519" s="67" t="s">
        <v>5022</v>
      </c>
      <c r="L519" s="68"/>
      <c r="M519" s="64" t="s">
        <v>4113</v>
      </c>
      <c r="N519" s="13"/>
      <c r="O519"/>
      <c r="P519" t="str">
        <f t="shared" si="102"/>
        <v/>
      </c>
      <c r="Q519"/>
      <c r="R519"/>
      <c r="S519" s="43">
        <f t="shared" ref="S519:S582" si="107">IF(X519&lt;&gt;"",S518+1,S518)</f>
        <v>134</v>
      </c>
      <c r="T519" s="96" t="s">
        <v>2643</v>
      </c>
      <c r="U519" s="72" t="s">
        <v>2643</v>
      </c>
      <c r="V519" s="72" t="s">
        <v>2643</v>
      </c>
      <c r="W519" s="44" t="str">
        <f t="shared" ref="W519:W582" si="108">IF( OR(U519="CNST", I519="CAT_REGS"),(E519),
IF(U519="YES",UPPER(E519),
IF(   AND(U519&lt;&gt;"NO",I519="CAT_FNCT",D519&lt;&gt;"multiply", D519&lt;&gt;"divide"),IF(J519="SLS_ENABLED",   UPPER(E519),""),"")))</f>
        <v/>
      </c>
      <c r="X519" s="25" t="str">
        <f t="shared" ref="X519:X582" si="109">IF(LEN(V519)&gt;0,V519,SUBSTITUTE(SUBSTITUTE(SUBSTITUTE(SUBSTITUTE(SUBSTITUTE(SUBSTITUTE(SUBSTITUTE(SUBSTITUTE(SUBSTITUTE(SUBSTITUTE(SUBSTITUTE( (SUBSTITUTE( SUBSTITUTE( SUBSTITUTE( SUBSTITUTE(W519,"STD_SIGMA","SUM"),"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19" s="1">
        <f t="shared" ref="Y519:Y582" si="110">B519</f>
        <v>498</v>
      </c>
      <c r="Z519" t="str">
        <f t="shared" ref="Z519:Z582" si="111">M519</f>
        <v>ITM_0498</v>
      </c>
      <c r="AC519" s="116" t="str">
        <f t="shared" si="104"/>
        <v/>
      </c>
      <c r="AD519" t="b">
        <f t="shared" si="103"/>
        <v>1</v>
      </c>
    </row>
    <row r="520" spans="1:30">
      <c r="A520" s="57">
        <f t="shared" si="105"/>
        <v>520</v>
      </c>
      <c r="B520" s="56">
        <f t="shared" si="106"/>
        <v>499</v>
      </c>
      <c r="C520" s="60" t="s">
        <v>4932</v>
      </c>
      <c r="D520" s="60" t="s">
        <v>7</v>
      </c>
      <c r="E520" s="76" t="s">
        <v>3496</v>
      </c>
      <c r="F520" s="76" t="s">
        <v>3496</v>
      </c>
      <c r="G520" s="77">
        <v>0</v>
      </c>
      <c r="H520" s="77">
        <v>0</v>
      </c>
      <c r="I520" s="66" t="s">
        <v>30</v>
      </c>
      <c r="J520" s="66" t="s">
        <v>1660</v>
      </c>
      <c r="K520" s="67" t="s">
        <v>5022</v>
      </c>
      <c r="L520" s="68"/>
      <c r="M520" s="64" t="s">
        <v>4114</v>
      </c>
      <c r="N520" s="13"/>
      <c r="O520"/>
      <c r="P520" t="str">
        <f t="shared" si="102"/>
        <v/>
      </c>
      <c r="Q520"/>
      <c r="R520"/>
      <c r="S520" s="43">
        <f t="shared" si="107"/>
        <v>134</v>
      </c>
      <c r="T520" s="96" t="s">
        <v>2643</v>
      </c>
      <c r="U520" s="72" t="s">
        <v>2643</v>
      </c>
      <c r="V520" s="72" t="s">
        <v>2643</v>
      </c>
      <c r="W520" s="44" t="str">
        <f t="shared" si="108"/>
        <v/>
      </c>
      <c r="X520" s="25" t="str">
        <f t="shared" si="109"/>
        <v/>
      </c>
      <c r="Y520" s="1">
        <f t="shared" si="110"/>
        <v>499</v>
      </c>
      <c r="Z520" t="str">
        <f t="shared" si="111"/>
        <v>ITM_0499</v>
      </c>
      <c r="AC520" s="116" t="str">
        <f t="shared" si="104"/>
        <v/>
      </c>
      <c r="AD520" t="b">
        <f t="shared" si="103"/>
        <v>1</v>
      </c>
    </row>
    <row r="521" spans="1:30">
      <c r="A521" s="57">
        <f t="shared" si="105"/>
        <v>521</v>
      </c>
      <c r="B521" s="56">
        <f t="shared" si="106"/>
        <v>500</v>
      </c>
      <c r="C521" s="60" t="s">
        <v>4932</v>
      </c>
      <c r="D521" s="60" t="s">
        <v>7</v>
      </c>
      <c r="E521" s="76" t="s">
        <v>3497</v>
      </c>
      <c r="F521" s="76" t="s">
        <v>3497</v>
      </c>
      <c r="G521" s="77">
        <v>0</v>
      </c>
      <c r="H521" s="77">
        <v>0</v>
      </c>
      <c r="I521" s="66" t="s">
        <v>30</v>
      </c>
      <c r="J521" s="66" t="s">
        <v>1660</v>
      </c>
      <c r="K521" s="67" t="s">
        <v>5022</v>
      </c>
      <c r="L521" s="68"/>
      <c r="M521" s="64" t="s">
        <v>4115</v>
      </c>
      <c r="N521" s="13"/>
      <c r="O521"/>
      <c r="P521" t="str">
        <f t="shared" si="102"/>
        <v/>
      </c>
      <c r="Q521"/>
      <c r="R521"/>
      <c r="S521" s="43">
        <f t="shared" si="107"/>
        <v>134</v>
      </c>
      <c r="T521" s="96" t="s">
        <v>2643</v>
      </c>
      <c r="U521" s="72" t="s">
        <v>2643</v>
      </c>
      <c r="V521" s="72" t="s">
        <v>2643</v>
      </c>
      <c r="W521" s="44" t="str">
        <f t="shared" si="108"/>
        <v/>
      </c>
      <c r="X521" s="25" t="str">
        <f t="shared" si="109"/>
        <v/>
      </c>
      <c r="Y521" s="1">
        <f t="shared" si="110"/>
        <v>500</v>
      </c>
      <c r="Z521" t="str">
        <f t="shared" si="111"/>
        <v>ITM_0500</v>
      </c>
      <c r="AC521" s="116" t="str">
        <f t="shared" si="104"/>
        <v/>
      </c>
      <c r="AD521" t="b">
        <f t="shared" si="103"/>
        <v>1</v>
      </c>
    </row>
    <row r="522" spans="1:30">
      <c r="A522" s="57">
        <f t="shared" si="105"/>
        <v>522</v>
      </c>
      <c r="B522" s="56">
        <f t="shared" si="106"/>
        <v>501</v>
      </c>
      <c r="C522" s="60" t="s">
        <v>4932</v>
      </c>
      <c r="D522" s="60" t="s">
        <v>7</v>
      </c>
      <c r="E522" s="76" t="s">
        <v>3498</v>
      </c>
      <c r="F522" s="76" t="s">
        <v>3498</v>
      </c>
      <c r="G522" s="77">
        <v>0</v>
      </c>
      <c r="H522" s="77">
        <v>0</v>
      </c>
      <c r="I522" s="66" t="s">
        <v>30</v>
      </c>
      <c r="J522" s="66" t="s">
        <v>1660</v>
      </c>
      <c r="K522" s="67" t="s">
        <v>5022</v>
      </c>
      <c r="L522" s="68"/>
      <c r="M522" s="64" t="s">
        <v>4116</v>
      </c>
      <c r="N522" s="13"/>
      <c r="O522"/>
      <c r="P522" t="str">
        <f t="shared" si="102"/>
        <v/>
      </c>
      <c r="Q522"/>
      <c r="R522"/>
      <c r="S522" s="43">
        <f t="shared" si="107"/>
        <v>134</v>
      </c>
      <c r="T522" s="96" t="s">
        <v>2643</v>
      </c>
      <c r="U522" s="72" t="s">
        <v>2643</v>
      </c>
      <c r="V522" s="72" t="s">
        <v>2643</v>
      </c>
      <c r="W522" s="44" t="str">
        <f t="shared" si="108"/>
        <v/>
      </c>
      <c r="X522" s="25" t="str">
        <f t="shared" si="109"/>
        <v/>
      </c>
      <c r="Y522" s="1">
        <f t="shared" si="110"/>
        <v>501</v>
      </c>
      <c r="Z522" t="str">
        <f t="shared" si="111"/>
        <v>ITM_0501</v>
      </c>
      <c r="AC522" s="116" t="str">
        <f t="shared" si="104"/>
        <v/>
      </c>
      <c r="AD522" t="b">
        <f t="shared" si="103"/>
        <v>1</v>
      </c>
    </row>
    <row r="523" spans="1:30">
      <c r="A523" s="57">
        <f t="shared" si="105"/>
        <v>523</v>
      </c>
      <c r="B523" s="56">
        <f t="shared" si="106"/>
        <v>502</v>
      </c>
      <c r="C523" s="60" t="s">
        <v>4932</v>
      </c>
      <c r="D523" s="60" t="s">
        <v>7</v>
      </c>
      <c r="E523" s="76" t="s">
        <v>3499</v>
      </c>
      <c r="F523" s="76" t="s">
        <v>3499</v>
      </c>
      <c r="G523" s="77">
        <v>0</v>
      </c>
      <c r="H523" s="77">
        <v>0</v>
      </c>
      <c r="I523" s="66" t="s">
        <v>30</v>
      </c>
      <c r="J523" s="66" t="s">
        <v>1660</v>
      </c>
      <c r="K523" s="67" t="s">
        <v>5022</v>
      </c>
      <c r="L523" s="68"/>
      <c r="M523" s="64" t="s">
        <v>4117</v>
      </c>
      <c r="N523" s="13"/>
      <c r="O523"/>
      <c r="P523" t="str">
        <f t="shared" si="102"/>
        <v/>
      </c>
      <c r="Q523"/>
      <c r="R523"/>
      <c r="S523" s="43">
        <f t="shared" si="107"/>
        <v>134</v>
      </c>
      <c r="T523" s="96" t="s">
        <v>2643</v>
      </c>
      <c r="U523" s="72" t="s">
        <v>2643</v>
      </c>
      <c r="V523" s="72" t="s">
        <v>2643</v>
      </c>
      <c r="W523" s="44" t="str">
        <f t="shared" si="108"/>
        <v/>
      </c>
      <c r="X523" s="25" t="str">
        <f t="shared" si="109"/>
        <v/>
      </c>
      <c r="Y523" s="1">
        <f t="shared" si="110"/>
        <v>502</v>
      </c>
      <c r="Z523" t="str">
        <f t="shared" si="111"/>
        <v>ITM_0502</v>
      </c>
      <c r="AC523" s="116" t="str">
        <f t="shared" si="104"/>
        <v/>
      </c>
      <c r="AD523" t="b">
        <f t="shared" si="103"/>
        <v>1</v>
      </c>
    </row>
    <row r="524" spans="1:30">
      <c r="A524" s="57">
        <f t="shared" si="105"/>
        <v>524</v>
      </c>
      <c r="B524" s="56">
        <f t="shared" si="106"/>
        <v>503</v>
      </c>
      <c r="C524" s="60" t="s">
        <v>4932</v>
      </c>
      <c r="D524" s="60" t="s">
        <v>7</v>
      </c>
      <c r="E524" s="76" t="s">
        <v>3500</v>
      </c>
      <c r="F524" s="76" t="s">
        <v>3500</v>
      </c>
      <c r="G524" s="77">
        <v>0</v>
      </c>
      <c r="H524" s="77">
        <v>0</v>
      </c>
      <c r="I524" s="66" t="s">
        <v>30</v>
      </c>
      <c r="J524" s="66" t="s">
        <v>1660</v>
      </c>
      <c r="K524" s="67" t="s">
        <v>5022</v>
      </c>
      <c r="L524" s="68"/>
      <c r="M524" s="64" t="s">
        <v>4118</v>
      </c>
      <c r="N524" s="13"/>
      <c r="O524"/>
      <c r="P524" t="str">
        <f t="shared" si="102"/>
        <v/>
      </c>
      <c r="Q524"/>
      <c r="R524"/>
      <c r="S524" s="43">
        <f t="shared" si="107"/>
        <v>134</v>
      </c>
      <c r="T524" s="96" t="s">
        <v>2643</v>
      </c>
      <c r="U524" s="72" t="s">
        <v>2643</v>
      </c>
      <c r="V524" s="72" t="s">
        <v>2643</v>
      </c>
      <c r="W524" s="44" t="str">
        <f t="shared" si="108"/>
        <v/>
      </c>
      <c r="X524" s="25" t="str">
        <f t="shared" si="109"/>
        <v/>
      </c>
      <c r="Y524" s="1">
        <f t="shared" si="110"/>
        <v>503</v>
      </c>
      <c r="Z524" t="str">
        <f t="shared" si="111"/>
        <v>ITM_0503</v>
      </c>
      <c r="AC524" s="116" t="str">
        <f t="shared" si="104"/>
        <v/>
      </c>
      <c r="AD524" t="b">
        <f t="shared" si="103"/>
        <v>1</v>
      </c>
    </row>
    <row r="525" spans="1:30">
      <c r="A525" s="57">
        <f t="shared" si="105"/>
        <v>525</v>
      </c>
      <c r="B525" s="56">
        <f t="shared" si="106"/>
        <v>504</v>
      </c>
      <c r="C525" s="60" t="s">
        <v>4932</v>
      </c>
      <c r="D525" s="60" t="s">
        <v>7</v>
      </c>
      <c r="E525" s="76" t="s">
        <v>3501</v>
      </c>
      <c r="F525" s="76" t="s">
        <v>3501</v>
      </c>
      <c r="G525" s="77">
        <v>0</v>
      </c>
      <c r="H525" s="77">
        <v>0</v>
      </c>
      <c r="I525" s="66" t="s">
        <v>30</v>
      </c>
      <c r="J525" s="66" t="s">
        <v>1660</v>
      </c>
      <c r="K525" s="67" t="s">
        <v>5022</v>
      </c>
      <c r="L525" s="68"/>
      <c r="M525" s="64" t="s">
        <v>4119</v>
      </c>
      <c r="N525" s="13"/>
      <c r="O525"/>
      <c r="P525" t="str">
        <f t="shared" si="102"/>
        <v/>
      </c>
      <c r="Q525"/>
      <c r="R525"/>
      <c r="S525" s="43">
        <f t="shared" si="107"/>
        <v>134</v>
      </c>
      <c r="T525" s="96" t="s">
        <v>2643</v>
      </c>
      <c r="U525" s="72" t="s">
        <v>2643</v>
      </c>
      <c r="V525" s="72" t="s">
        <v>2643</v>
      </c>
      <c r="W525" s="44" t="str">
        <f t="shared" si="108"/>
        <v/>
      </c>
      <c r="X525" s="25" t="str">
        <f t="shared" si="109"/>
        <v/>
      </c>
      <c r="Y525" s="1">
        <f t="shared" si="110"/>
        <v>504</v>
      </c>
      <c r="Z525" t="str">
        <f t="shared" si="111"/>
        <v>ITM_0504</v>
      </c>
      <c r="AC525" s="116" t="str">
        <f t="shared" si="104"/>
        <v/>
      </c>
      <c r="AD525" t="b">
        <f t="shared" si="103"/>
        <v>1</v>
      </c>
    </row>
    <row r="526" spans="1:30">
      <c r="A526" s="57">
        <f t="shared" si="105"/>
        <v>526</v>
      </c>
      <c r="B526" s="56">
        <f t="shared" si="106"/>
        <v>505</v>
      </c>
      <c r="C526" s="60" t="s">
        <v>4932</v>
      </c>
      <c r="D526" s="60" t="s">
        <v>7</v>
      </c>
      <c r="E526" s="76" t="s">
        <v>3502</v>
      </c>
      <c r="F526" s="76" t="s">
        <v>3502</v>
      </c>
      <c r="G526" s="77">
        <v>0</v>
      </c>
      <c r="H526" s="77">
        <v>0</v>
      </c>
      <c r="I526" s="66" t="s">
        <v>30</v>
      </c>
      <c r="J526" s="66" t="s">
        <v>1660</v>
      </c>
      <c r="K526" s="67" t="s">
        <v>5022</v>
      </c>
      <c r="L526" s="68"/>
      <c r="M526" s="64" t="s">
        <v>4120</v>
      </c>
      <c r="N526" s="13"/>
      <c r="O526"/>
      <c r="P526" t="str">
        <f t="shared" si="102"/>
        <v/>
      </c>
      <c r="Q526"/>
      <c r="R526"/>
      <c r="S526" s="43">
        <f t="shared" si="107"/>
        <v>134</v>
      </c>
      <c r="T526" s="96" t="s">
        <v>2643</v>
      </c>
      <c r="U526" s="72" t="s">
        <v>2643</v>
      </c>
      <c r="V526" s="72" t="s">
        <v>2643</v>
      </c>
      <c r="W526" s="44" t="str">
        <f t="shared" si="108"/>
        <v/>
      </c>
      <c r="X526" s="25" t="str">
        <f t="shared" si="109"/>
        <v/>
      </c>
      <c r="Y526" s="1">
        <f t="shared" si="110"/>
        <v>505</v>
      </c>
      <c r="Z526" t="str">
        <f t="shared" si="111"/>
        <v>ITM_0505</v>
      </c>
      <c r="AC526" s="116" t="str">
        <f t="shared" si="104"/>
        <v/>
      </c>
      <c r="AD526" t="b">
        <f t="shared" si="103"/>
        <v>1</v>
      </c>
    </row>
    <row r="527" spans="1:30">
      <c r="A527" s="57">
        <f t="shared" si="105"/>
        <v>527</v>
      </c>
      <c r="B527" s="56">
        <f t="shared" si="106"/>
        <v>506</v>
      </c>
      <c r="C527" s="60" t="s">
        <v>4932</v>
      </c>
      <c r="D527" s="60" t="s">
        <v>7</v>
      </c>
      <c r="E527" s="76" t="s">
        <v>3503</v>
      </c>
      <c r="F527" s="76" t="s">
        <v>3503</v>
      </c>
      <c r="G527" s="77">
        <v>0</v>
      </c>
      <c r="H527" s="77">
        <v>0</v>
      </c>
      <c r="I527" s="66" t="s">
        <v>30</v>
      </c>
      <c r="J527" s="66" t="s">
        <v>1660</v>
      </c>
      <c r="K527" s="67" t="s">
        <v>5022</v>
      </c>
      <c r="L527" s="68"/>
      <c r="M527" s="64" t="s">
        <v>4121</v>
      </c>
      <c r="N527" s="13"/>
      <c r="O527"/>
      <c r="P527" t="str">
        <f t="shared" si="102"/>
        <v/>
      </c>
      <c r="Q527"/>
      <c r="R527"/>
      <c r="S527" s="43">
        <f t="shared" si="107"/>
        <v>134</v>
      </c>
      <c r="T527" s="96" t="s">
        <v>2643</v>
      </c>
      <c r="U527" s="72" t="s">
        <v>2643</v>
      </c>
      <c r="V527" s="72" t="s">
        <v>2643</v>
      </c>
      <c r="W527" s="44" t="str">
        <f t="shared" si="108"/>
        <v/>
      </c>
      <c r="X527" s="25" t="str">
        <f t="shared" si="109"/>
        <v/>
      </c>
      <c r="Y527" s="1">
        <f t="shared" si="110"/>
        <v>506</v>
      </c>
      <c r="Z527" t="str">
        <f t="shared" si="111"/>
        <v>ITM_0506</v>
      </c>
      <c r="AC527" s="116" t="str">
        <f t="shared" si="104"/>
        <v/>
      </c>
      <c r="AD527" t="b">
        <f t="shared" si="103"/>
        <v>1</v>
      </c>
    </row>
    <row r="528" spans="1:30">
      <c r="A528" s="57">
        <f t="shared" si="105"/>
        <v>528</v>
      </c>
      <c r="B528" s="56">
        <f t="shared" si="106"/>
        <v>507</v>
      </c>
      <c r="C528" s="60" t="s">
        <v>4932</v>
      </c>
      <c r="D528" s="60" t="s">
        <v>7</v>
      </c>
      <c r="E528" s="76" t="s">
        <v>3504</v>
      </c>
      <c r="F528" s="76" t="s">
        <v>3504</v>
      </c>
      <c r="G528" s="77">
        <v>0</v>
      </c>
      <c r="H528" s="77">
        <v>0</v>
      </c>
      <c r="I528" s="66" t="s">
        <v>30</v>
      </c>
      <c r="J528" s="66" t="s">
        <v>1660</v>
      </c>
      <c r="K528" s="67" t="s">
        <v>5022</v>
      </c>
      <c r="L528" s="68"/>
      <c r="M528" s="64" t="s">
        <v>4122</v>
      </c>
      <c r="N528" s="13"/>
      <c r="O528"/>
      <c r="P528" t="str">
        <f t="shared" si="102"/>
        <v/>
      </c>
      <c r="Q528"/>
      <c r="R528"/>
      <c r="S528" s="43">
        <f t="shared" si="107"/>
        <v>134</v>
      </c>
      <c r="T528" s="96" t="s">
        <v>2643</v>
      </c>
      <c r="U528" s="72" t="s">
        <v>2643</v>
      </c>
      <c r="V528" s="72" t="s">
        <v>2643</v>
      </c>
      <c r="W528" s="44" t="str">
        <f t="shared" si="108"/>
        <v/>
      </c>
      <c r="X528" s="25" t="str">
        <f t="shared" si="109"/>
        <v/>
      </c>
      <c r="Y528" s="1">
        <f t="shared" si="110"/>
        <v>507</v>
      </c>
      <c r="Z528" t="str">
        <f t="shared" si="111"/>
        <v>ITM_0507</v>
      </c>
      <c r="AC528" s="116" t="str">
        <f t="shared" si="104"/>
        <v/>
      </c>
      <c r="AD528" t="b">
        <f t="shared" si="103"/>
        <v>1</v>
      </c>
    </row>
    <row r="529" spans="1:30">
      <c r="A529" s="57">
        <f t="shared" si="105"/>
        <v>529</v>
      </c>
      <c r="B529" s="56">
        <f t="shared" si="106"/>
        <v>508</v>
      </c>
      <c r="C529" s="60" t="s">
        <v>4932</v>
      </c>
      <c r="D529" s="60" t="s">
        <v>7</v>
      </c>
      <c r="E529" s="76" t="s">
        <v>3505</v>
      </c>
      <c r="F529" s="76" t="s">
        <v>3505</v>
      </c>
      <c r="G529" s="77">
        <v>0</v>
      </c>
      <c r="H529" s="77">
        <v>0</v>
      </c>
      <c r="I529" s="66" t="s">
        <v>30</v>
      </c>
      <c r="J529" s="66" t="s">
        <v>1660</v>
      </c>
      <c r="K529" s="67" t="s">
        <v>5022</v>
      </c>
      <c r="L529" s="68"/>
      <c r="M529" s="64" t="s">
        <v>4123</v>
      </c>
      <c r="N529" s="13"/>
      <c r="O529"/>
      <c r="P529" t="str">
        <f t="shared" si="102"/>
        <v/>
      </c>
      <c r="Q529"/>
      <c r="R529"/>
      <c r="S529" s="43">
        <f t="shared" si="107"/>
        <v>134</v>
      </c>
      <c r="T529" s="96" t="s">
        <v>2643</v>
      </c>
      <c r="U529" s="72" t="s">
        <v>2643</v>
      </c>
      <c r="V529" s="72" t="s">
        <v>2643</v>
      </c>
      <c r="W529" s="44" t="str">
        <f t="shared" si="108"/>
        <v/>
      </c>
      <c r="X529" s="25" t="str">
        <f t="shared" si="109"/>
        <v/>
      </c>
      <c r="Y529" s="1">
        <f t="shared" si="110"/>
        <v>508</v>
      </c>
      <c r="Z529" t="str">
        <f t="shared" si="111"/>
        <v>ITM_0508</v>
      </c>
      <c r="AC529" s="116" t="str">
        <f t="shared" si="104"/>
        <v/>
      </c>
      <c r="AD529" t="b">
        <f t="shared" si="103"/>
        <v>1</v>
      </c>
    </row>
    <row r="530" spans="1:30">
      <c r="A530" s="57">
        <f t="shared" si="105"/>
        <v>530</v>
      </c>
      <c r="B530" s="56">
        <f t="shared" si="106"/>
        <v>509</v>
      </c>
      <c r="C530" s="60" t="s">
        <v>4932</v>
      </c>
      <c r="D530" s="60" t="s">
        <v>7</v>
      </c>
      <c r="E530" s="76" t="s">
        <v>3506</v>
      </c>
      <c r="F530" s="76" t="s">
        <v>3506</v>
      </c>
      <c r="G530" s="77">
        <v>0</v>
      </c>
      <c r="H530" s="77">
        <v>0</v>
      </c>
      <c r="I530" s="66" t="s">
        <v>30</v>
      </c>
      <c r="J530" s="66" t="s">
        <v>1660</v>
      </c>
      <c r="K530" s="67" t="s">
        <v>5022</v>
      </c>
      <c r="L530" s="68"/>
      <c r="M530" s="64" t="s">
        <v>4124</v>
      </c>
      <c r="N530" s="13"/>
      <c r="O530"/>
      <c r="P530" t="str">
        <f t="shared" si="102"/>
        <v/>
      </c>
      <c r="Q530"/>
      <c r="R530"/>
      <c r="S530" s="43">
        <f t="shared" si="107"/>
        <v>134</v>
      </c>
      <c r="T530" s="96" t="s">
        <v>2643</v>
      </c>
      <c r="U530" s="72" t="s">
        <v>2643</v>
      </c>
      <c r="V530" s="72" t="s">
        <v>2643</v>
      </c>
      <c r="W530" s="44" t="str">
        <f t="shared" si="108"/>
        <v/>
      </c>
      <c r="X530" s="25" t="str">
        <f t="shared" si="109"/>
        <v/>
      </c>
      <c r="Y530" s="1">
        <f t="shared" si="110"/>
        <v>509</v>
      </c>
      <c r="Z530" t="str">
        <f t="shared" si="111"/>
        <v>ITM_0509</v>
      </c>
      <c r="AC530" s="116" t="str">
        <f t="shared" si="104"/>
        <v/>
      </c>
      <c r="AD530" t="b">
        <f t="shared" si="103"/>
        <v>1</v>
      </c>
    </row>
    <row r="531" spans="1:30">
      <c r="A531" s="57">
        <f t="shared" si="105"/>
        <v>531</v>
      </c>
      <c r="B531" s="56">
        <f t="shared" si="106"/>
        <v>510</v>
      </c>
      <c r="C531" s="60" t="s">
        <v>4932</v>
      </c>
      <c r="D531" s="60" t="s">
        <v>7</v>
      </c>
      <c r="E531" s="76" t="s">
        <v>3507</v>
      </c>
      <c r="F531" s="76" t="s">
        <v>3507</v>
      </c>
      <c r="G531" s="77">
        <v>0</v>
      </c>
      <c r="H531" s="77">
        <v>0</v>
      </c>
      <c r="I531" s="66" t="s">
        <v>30</v>
      </c>
      <c r="J531" s="66" t="s">
        <v>1660</v>
      </c>
      <c r="K531" s="67" t="s">
        <v>5022</v>
      </c>
      <c r="L531" s="68"/>
      <c r="M531" s="64" t="s">
        <v>4125</v>
      </c>
      <c r="N531" s="13"/>
      <c r="O531"/>
      <c r="P531" t="str">
        <f t="shared" si="102"/>
        <v/>
      </c>
      <c r="Q531"/>
      <c r="R531"/>
      <c r="S531" s="43">
        <f t="shared" si="107"/>
        <v>134</v>
      </c>
      <c r="T531" s="96" t="s">
        <v>2643</v>
      </c>
      <c r="U531" s="72" t="s">
        <v>2643</v>
      </c>
      <c r="V531" s="72" t="s">
        <v>2643</v>
      </c>
      <c r="W531" s="44" t="str">
        <f t="shared" si="108"/>
        <v/>
      </c>
      <c r="X531" s="25" t="str">
        <f t="shared" si="109"/>
        <v/>
      </c>
      <c r="Y531" s="1">
        <f t="shared" si="110"/>
        <v>510</v>
      </c>
      <c r="Z531" t="str">
        <f t="shared" si="111"/>
        <v>ITM_0510</v>
      </c>
      <c r="AC531" s="116" t="str">
        <f t="shared" si="104"/>
        <v/>
      </c>
      <c r="AD531" t="b">
        <f t="shared" si="103"/>
        <v>1</v>
      </c>
    </row>
    <row r="532" spans="1:30">
      <c r="A532" s="57">
        <f t="shared" si="105"/>
        <v>532</v>
      </c>
      <c r="B532" s="56">
        <f t="shared" si="106"/>
        <v>511</v>
      </c>
      <c r="C532" s="60" t="s">
        <v>4932</v>
      </c>
      <c r="D532" s="60" t="s">
        <v>7</v>
      </c>
      <c r="E532" s="76" t="s">
        <v>3508</v>
      </c>
      <c r="F532" s="76" t="s">
        <v>3508</v>
      </c>
      <c r="G532" s="77">
        <v>0</v>
      </c>
      <c r="H532" s="77">
        <v>0</v>
      </c>
      <c r="I532" s="66" t="s">
        <v>30</v>
      </c>
      <c r="J532" s="66" t="s">
        <v>1660</v>
      </c>
      <c r="K532" s="67" t="s">
        <v>5022</v>
      </c>
      <c r="L532" s="68"/>
      <c r="M532" s="64" t="s">
        <v>4126</v>
      </c>
      <c r="N532" s="13"/>
      <c r="O532"/>
      <c r="P532" t="str">
        <f t="shared" si="102"/>
        <v/>
      </c>
      <c r="Q532"/>
      <c r="R532"/>
      <c r="S532" s="43">
        <f t="shared" si="107"/>
        <v>134</v>
      </c>
      <c r="T532" s="96" t="s">
        <v>2643</v>
      </c>
      <c r="U532" s="72" t="s">
        <v>2643</v>
      </c>
      <c r="V532" s="72" t="s">
        <v>2643</v>
      </c>
      <c r="W532" s="44" t="str">
        <f t="shared" si="108"/>
        <v/>
      </c>
      <c r="X532" s="25" t="str">
        <f t="shared" si="109"/>
        <v/>
      </c>
      <c r="Y532" s="1">
        <f t="shared" si="110"/>
        <v>511</v>
      </c>
      <c r="Z532" t="str">
        <f t="shared" si="111"/>
        <v>ITM_0511</v>
      </c>
      <c r="AC532" s="116" t="str">
        <f t="shared" si="104"/>
        <v/>
      </c>
      <c r="AD532" t="b">
        <f t="shared" si="103"/>
        <v>1</v>
      </c>
    </row>
    <row r="533" spans="1:30">
      <c r="A533" s="57">
        <f t="shared" si="105"/>
        <v>533</v>
      </c>
      <c r="B533" s="56">
        <f t="shared" si="106"/>
        <v>512</v>
      </c>
      <c r="C533" s="60" t="s">
        <v>4932</v>
      </c>
      <c r="D533" s="60" t="s">
        <v>7</v>
      </c>
      <c r="E533" s="76" t="s">
        <v>3509</v>
      </c>
      <c r="F533" s="76" t="s">
        <v>3509</v>
      </c>
      <c r="G533" s="77">
        <v>0</v>
      </c>
      <c r="H533" s="77">
        <v>0</v>
      </c>
      <c r="I533" s="66" t="s">
        <v>30</v>
      </c>
      <c r="J533" s="66" t="s">
        <v>1660</v>
      </c>
      <c r="K533" s="67" t="s">
        <v>5022</v>
      </c>
      <c r="L533" s="68"/>
      <c r="M533" s="64" t="s">
        <v>4127</v>
      </c>
      <c r="N533" s="13"/>
      <c r="O533"/>
      <c r="P533" t="str">
        <f t="shared" si="102"/>
        <v/>
      </c>
      <c r="Q533"/>
      <c r="R533"/>
      <c r="S533" s="43">
        <f t="shared" si="107"/>
        <v>134</v>
      </c>
      <c r="T533" s="96" t="s">
        <v>2643</v>
      </c>
      <c r="U533" s="72" t="s">
        <v>2643</v>
      </c>
      <c r="V533" s="72" t="s">
        <v>2643</v>
      </c>
      <c r="W533" s="44" t="str">
        <f t="shared" si="108"/>
        <v/>
      </c>
      <c r="X533" s="25" t="str">
        <f t="shared" si="109"/>
        <v/>
      </c>
      <c r="Y533" s="1">
        <f t="shared" si="110"/>
        <v>512</v>
      </c>
      <c r="Z533" t="str">
        <f t="shared" si="111"/>
        <v>ITM_0512</v>
      </c>
      <c r="AC533" s="116" t="str">
        <f t="shared" si="104"/>
        <v/>
      </c>
      <c r="AD533" t="b">
        <f t="shared" si="103"/>
        <v>1</v>
      </c>
    </row>
    <row r="534" spans="1:30">
      <c r="A534" s="57">
        <f t="shared" si="105"/>
        <v>534</v>
      </c>
      <c r="B534" s="56">
        <f t="shared" si="106"/>
        <v>513</v>
      </c>
      <c r="C534" s="60" t="s">
        <v>4932</v>
      </c>
      <c r="D534" s="60" t="s">
        <v>7</v>
      </c>
      <c r="E534" s="76" t="s">
        <v>3510</v>
      </c>
      <c r="F534" s="76" t="s">
        <v>3510</v>
      </c>
      <c r="G534" s="77">
        <v>0</v>
      </c>
      <c r="H534" s="77">
        <v>0</v>
      </c>
      <c r="I534" s="66" t="s">
        <v>30</v>
      </c>
      <c r="J534" s="66" t="s">
        <v>1660</v>
      </c>
      <c r="K534" s="67" t="s">
        <v>5022</v>
      </c>
      <c r="L534" s="68"/>
      <c r="M534" s="64" t="s">
        <v>4128</v>
      </c>
      <c r="N534" s="13"/>
      <c r="O534"/>
      <c r="P534" t="str">
        <f t="shared" ref="P534:P600" si="112">IF(E534=F534,"","NOT EQUAL")</f>
        <v/>
      </c>
      <c r="Q534"/>
      <c r="R534"/>
      <c r="S534" s="43">
        <f t="shared" si="107"/>
        <v>134</v>
      </c>
      <c r="T534" s="96" t="s">
        <v>2643</v>
      </c>
      <c r="U534" s="72" t="s">
        <v>2643</v>
      </c>
      <c r="V534" s="72" t="s">
        <v>2643</v>
      </c>
      <c r="W534" s="44" t="str">
        <f t="shared" si="108"/>
        <v/>
      </c>
      <c r="X534" s="25" t="str">
        <f t="shared" si="109"/>
        <v/>
      </c>
      <c r="Y534" s="1">
        <f t="shared" si="110"/>
        <v>513</v>
      </c>
      <c r="Z534" t="str">
        <f t="shared" si="111"/>
        <v>ITM_0513</v>
      </c>
      <c r="AC534" s="116" t="str">
        <f t="shared" si="104"/>
        <v/>
      </c>
      <c r="AD534" t="b">
        <f t="shared" si="103"/>
        <v>1</v>
      </c>
    </row>
    <row r="535" spans="1:30">
      <c r="A535" s="57">
        <f t="shared" si="105"/>
        <v>535</v>
      </c>
      <c r="B535" s="56">
        <f t="shared" si="106"/>
        <v>514</v>
      </c>
      <c r="C535" s="60" t="s">
        <v>4932</v>
      </c>
      <c r="D535" s="60" t="s">
        <v>7</v>
      </c>
      <c r="E535" s="76" t="s">
        <v>3511</v>
      </c>
      <c r="F535" s="76" t="s">
        <v>3511</v>
      </c>
      <c r="G535" s="77">
        <v>0</v>
      </c>
      <c r="H535" s="77">
        <v>0</v>
      </c>
      <c r="I535" s="66" t="s">
        <v>30</v>
      </c>
      <c r="J535" s="66" t="s">
        <v>1660</v>
      </c>
      <c r="K535" s="67" t="s">
        <v>5022</v>
      </c>
      <c r="L535" s="68"/>
      <c r="M535" s="64" t="s">
        <v>4129</v>
      </c>
      <c r="N535" s="13"/>
      <c r="O535"/>
      <c r="P535" t="str">
        <f t="shared" si="112"/>
        <v/>
      </c>
      <c r="Q535"/>
      <c r="R535"/>
      <c r="S535" s="43">
        <f t="shared" si="107"/>
        <v>134</v>
      </c>
      <c r="T535" s="96" t="s">
        <v>2643</v>
      </c>
      <c r="U535" s="72" t="s">
        <v>2643</v>
      </c>
      <c r="V535" s="72" t="s">
        <v>2643</v>
      </c>
      <c r="W535" s="44" t="str">
        <f t="shared" si="108"/>
        <v/>
      </c>
      <c r="X535" s="25" t="str">
        <f t="shared" si="109"/>
        <v/>
      </c>
      <c r="Y535" s="1">
        <f t="shared" si="110"/>
        <v>514</v>
      </c>
      <c r="Z535" t="str">
        <f t="shared" si="111"/>
        <v>ITM_0514</v>
      </c>
      <c r="AC535" s="116" t="str">
        <f t="shared" si="104"/>
        <v/>
      </c>
      <c r="AD535" t="b">
        <f t="shared" si="103"/>
        <v>1</v>
      </c>
    </row>
    <row r="536" spans="1:30">
      <c r="A536" s="57">
        <f t="shared" si="105"/>
        <v>536</v>
      </c>
      <c r="B536" s="56">
        <f t="shared" si="106"/>
        <v>515</v>
      </c>
      <c r="C536" s="60" t="s">
        <v>4932</v>
      </c>
      <c r="D536" s="60" t="s">
        <v>7</v>
      </c>
      <c r="E536" s="76" t="s">
        <v>3512</v>
      </c>
      <c r="F536" s="76" t="s">
        <v>3512</v>
      </c>
      <c r="G536" s="77">
        <v>0</v>
      </c>
      <c r="H536" s="77">
        <v>0</v>
      </c>
      <c r="I536" s="66" t="s">
        <v>30</v>
      </c>
      <c r="J536" s="66" t="s">
        <v>1660</v>
      </c>
      <c r="K536" s="67" t="s">
        <v>5022</v>
      </c>
      <c r="L536" s="68"/>
      <c r="M536" s="64" t="s">
        <v>4130</v>
      </c>
      <c r="N536" s="13"/>
      <c r="O536"/>
      <c r="P536" t="str">
        <f t="shared" si="112"/>
        <v/>
      </c>
      <c r="Q536"/>
      <c r="R536"/>
      <c r="S536" s="43">
        <f t="shared" si="107"/>
        <v>134</v>
      </c>
      <c r="T536" s="96" t="s">
        <v>2643</v>
      </c>
      <c r="U536" s="72" t="s">
        <v>2643</v>
      </c>
      <c r="V536" s="72" t="s">
        <v>2643</v>
      </c>
      <c r="W536" s="44" t="str">
        <f t="shared" si="108"/>
        <v/>
      </c>
      <c r="X536" s="25" t="str">
        <f t="shared" si="109"/>
        <v/>
      </c>
      <c r="Y536" s="1">
        <f t="shared" si="110"/>
        <v>515</v>
      </c>
      <c r="Z536" t="str">
        <f t="shared" si="111"/>
        <v>ITM_0515</v>
      </c>
      <c r="AC536" s="116" t="str">
        <f t="shared" si="104"/>
        <v/>
      </c>
      <c r="AD536" t="b">
        <f t="shared" si="103"/>
        <v>1</v>
      </c>
    </row>
    <row r="537" spans="1:30">
      <c r="A537" s="57">
        <f t="shared" si="105"/>
        <v>537</v>
      </c>
      <c r="B537" s="56">
        <f t="shared" si="106"/>
        <v>516</v>
      </c>
      <c r="C537" s="60" t="s">
        <v>4932</v>
      </c>
      <c r="D537" s="60" t="s">
        <v>7</v>
      </c>
      <c r="E537" s="76" t="s">
        <v>3513</v>
      </c>
      <c r="F537" s="76" t="s">
        <v>3513</v>
      </c>
      <c r="G537" s="77">
        <v>0</v>
      </c>
      <c r="H537" s="77">
        <v>0</v>
      </c>
      <c r="I537" s="66" t="s">
        <v>30</v>
      </c>
      <c r="J537" s="66" t="s">
        <v>1660</v>
      </c>
      <c r="K537" s="67" t="s">
        <v>5022</v>
      </c>
      <c r="L537" s="68"/>
      <c r="M537" s="64" t="s">
        <v>4131</v>
      </c>
      <c r="N537" s="13"/>
      <c r="O537"/>
      <c r="P537" t="str">
        <f t="shared" si="112"/>
        <v/>
      </c>
      <c r="Q537"/>
      <c r="R537"/>
      <c r="S537" s="43">
        <f t="shared" si="107"/>
        <v>134</v>
      </c>
      <c r="T537" s="96"/>
      <c r="U537" s="72"/>
      <c r="V537" s="72"/>
      <c r="W537" s="44" t="str">
        <f t="shared" si="108"/>
        <v/>
      </c>
      <c r="X537" s="25" t="str">
        <f t="shared" si="109"/>
        <v/>
      </c>
      <c r="Y537" s="1">
        <f t="shared" si="110"/>
        <v>516</v>
      </c>
      <c r="Z537" t="str">
        <f t="shared" si="111"/>
        <v>ITM_0516</v>
      </c>
      <c r="AC537" s="116" t="str">
        <f t="shared" si="104"/>
        <v/>
      </c>
      <c r="AD537" t="b">
        <f t="shared" si="103"/>
        <v>1</v>
      </c>
    </row>
    <row r="538" spans="1:30" s="47" customFormat="1">
      <c r="A538" s="57" t="str">
        <f t="shared" si="105"/>
        <v/>
      </c>
      <c r="B538" s="56">
        <f t="shared" si="106"/>
        <v>516.01</v>
      </c>
      <c r="C538" s="59" t="s">
        <v>2643</v>
      </c>
      <c r="D538" s="60"/>
      <c r="E538" s="64"/>
      <c r="F538" s="64"/>
      <c r="G538" s="65"/>
      <c r="H538" s="65"/>
      <c r="I538" s="66"/>
      <c r="J538" s="66"/>
      <c r="K538" s="67"/>
      <c r="L538" s="59"/>
      <c r="M538" s="64" t="s">
        <v>2643</v>
      </c>
      <c r="N538" s="48"/>
      <c r="O538" s="49"/>
      <c r="P538" s="49"/>
      <c r="Q538" s="49"/>
      <c r="R538" s="49"/>
      <c r="S538" s="43">
        <f t="shared" si="107"/>
        <v>134</v>
      </c>
      <c r="T538" s="96" t="s">
        <v>2643</v>
      </c>
      <c r="U538" s="94" t="s">
        <v>2643</v>
      </c>
      <c r="V538" s="94" t="s">
        <v>2643</v>
      </c>
      <c r="W538" s="44" t="str">
        <f t="shared" si="108"/>
        <v/>
      </c>
      <c r="X538" s="25" t="str">
        <f t="shared" si="109"/>
        <v/>
      </c>
      <c r="Y538" s="1">
        <f t="shared" si="110"/>
        <v>516.01</v>
      </c>
      <c r="Z538" t="str">
        <f t="shared" si="111"/>
        <v/>
      </c>
      <c r="AC538" s="116" t="str">
        <f t="shared" si="104"/>
        <v/>
      </c>
      <c r="AD538" t="b">
        <f t="shared" si="103"/>
        <v>1</v>
      </c>
    </row>
    <row r="539" spans="1:30" s="47" customFormat="1">
      <c r="A539" s="57" t="str">
        <f t="shared" si="105"/>
        <v/>
      </c>
      <c r="B539" s="56">
        <f t="shared" si="106"/>
        <v>516.02</v>
      </c>
      <c r="C539" s="59" t="s">
        <v>2643</v>
      </c>
      <c r="D539" s="60"/>
      <c r="E539" s="64"/>
      <c r="F539" s="64"/>
      <c r="G539" s="65"/>
      <c r="H539" s="65"/>
      <c r="I539" s="66"/>
      <c r="J539" s="66"/>
      <c r="K539" s="67"/>
      <c r="L539" s="59"/>
      <c r="M539" s="64" t="s">
        <v>2643</v>
      </c>
      <c r="N539" s="48"/>
      <c r="O539" s="49"/>
      <c r="P539" s="49"/>
      <c r="Q539" s="49"/>
      <c r="R539" s="49"/>
      <c r="S539" s="43">
        <f t="shared" si="107"/>
        <v>134</v>
      </c>
      <c r="T539" s="96" t="s">
        <v>2643</v>
      </c>
      <c r="U539" s="94" t="s">
        <v>2643</v>
      </c>
      <c r="V539" s="94" t="s">
        <v>2643</v>
      </c>
      <c r="W539" s="44" t="str">
        <f t="shared" si="108"/>
        <v/>
      </c>
      <c r="X539" s="25" t="str">
        <f t="shared" si="109"/>
        <v/>
      </c>
      <c r="Y539" s="1">
        <f t="shared" si="110"/>
        <v>516.02</v>
      </c>
      <c r="Z539" t="str">
        <f t="shared" si="111"/>
        <v/>
      </c>
      <c r="AC539" s="116" t="str">
        <f t="shared" si="104"/>
        <v/>
      </c>
      <c r="AD539" t="b">
        <f t="shared" si="103"/>
        <v>1</v>
      </c>
    </row>
    <row r="540" spans="1:30" s="47" customFormat="1">
      <c r="A540" s="57" t="str">
        <f t="shared" si="105"/>
        <v/>
      </c>
      <c r="B540" s="56">
        <f t="shared" si="106"/>
        <v>516.03</v>
      </c>
      <c r="C540" s="59" t="s">
        <v>3200</v>
      </c>
      <c r="D540" s="60"/>
      <c r="E540" s="64"/>
      <c r="F540" s="64"/>
      <c r="G540" s="65"/>
      <c r="H540" s="65"/>
      <c r="I540" s="66"/>
      <c r="J540" s="66"/>
      <c r="K540" s="67"/>
      <c r="L540" s="59"/>
      <c r="M540" s="64" t="s">
        <v>2643</v>
      </c>
      <c r="N540" s="48"/>
      <c r="O540" s="49"/>
      <c r="P540" s="49"/>
      <c r="Q540" s="49"/>
      <c r="R540" s="49"/>
      <c r="S540" s="43">
        <f t="shared" si="107"/>
        <v>134</v>
      </c>
      <c r="T540" s="96" t="s">
        <v>2643</v>
      </c>
      <c r="U540" s="94" t="s">
        <v>2643</v>
      </c>
      <c r="V540" s="94" t="s">
        <v>2643</v>
      </c>
      <c r="W540" s="44" t="str">
        <f t="shared" si="108"/>
        <v/>
      </c>
      <c r="X540" s="25" t="str">
        <f t="shared" si="109"/>
        <v/>
      </c>
      <c r="Y540" s="1">
        <f t="shared" si="110"/>
        <v>516.03</v>
      </c>
      <c r="Z540" t="str">
        <f t="shared" si="111"/>
        <v/>
      </c>
      <c r="AC540" s="116" t="str">
        <f t="shared" si="104"/>
        <v/>
      </c>
      <c r="AD540" t="b">
        <f t="shared" si="103"/>
        <v>1</v>
      </c>
    </row>
    <row r="541" spans="1:30">
      <c r="A541" s="57">
        <f t="shared" si="105"/>
        <v>541</v>
      </c>
      <c r="B541" s="56">
        <f t="shared" si="106"/>
        <v>517</v>
      </c>
      <c r="C541" s="60" t="s">
        <v>4933</v>
      </c>
      <c r="D541" s="60" t="s">
        <v>1211</v>
      </c>
      <c r="E541" s="66" t="s">
        <v>553</v>
      </c>
      <c r="F541" s="66" t="s">
        <v>553</v>
      </c>
      <c r="G541" s="65">
        <v>0</v>
      </c>
      <c r="H541" s="65">
        <v>0</v>
      </c>
      <c r="I541" s="66" t="s">
        <v>2946</v>
      </c>
      <c r="J541" s="66" t="s">
        <v>1660</v>
      </c>
      <c r="K541" s="67" t="s">
        <v>5022</v>
      </c>
      <c r="L541" s="68" t="s">
        <v>3514</v>
      </c>
      <c r="M541" s="64" t="s">
        <v>4545</v>
      </c>
      <c r="N541" s="13"/>
      <c r="O541"/>
      <c r="P541" t="str">
        <f t="shared" si="112"/>
        <v/>
      </c>
      <c r="Q541"/>
      <c r="R541"/>
      <c r="S541" s="43">
        <f t="shared" si="107"/>
        <v>135</v>
      </c>
      <c r="T541" s="96" t="s">
        <v>3174</v>
      </c>
      <c r="U541" s="72" t="s">
        <v>2643</v>
      </c>
      <c r="V541" s="72" t="s">
        <v>2643</v>
      </c>
      <c r="W541" s="44" t="str">
        <f t="shared" si="108"/>
        <v>"X"</v>
      </c>
      <c r="X541" s="25" t="str">
        <f t="shared" si="109"/>
        <v>X</v>
      </c>
      <c r="Y541" s="1">
        <f t="shared" si="110"/>
        <v>517</v>
      </c>
      <c r="Z541" t="str">
        <f t="shared" si="111"/>
        <v>ITM_STACK_X</v>
      </c>
      <c r="AC541" s="116" t="str">
        <f t="shared" si="104"/>
        <v>X</v>
      </c>
      <c r="AD541" t="b">
        <f t="shared" si="103"/>
        <v>1</v>
      </c>
    </row>
    <row r="542" spans="1:30">
      <c r="A542" s="57">
        <f t="shared" si="105"/>
        <v>542</v>
      </c>
      <c r="B542" s="56">
        <f t="shared" si="106"/>
        <v>518</v>
      </c>
      <c r="C542" s="60" t="s">
        <v>4933</v>
      </c>
      <c r="D542" s="60" t="s">
        <v>1212</v>
      </c>
      <c r="E542" s="66" t="s">
        <v>554</v>
      </c>
      <c r="F542" s="66" t="s">
        <v>554</v>
      </c>
      <c r="G542" s="65">
        <v>0</v>
      </c>
      <c r="H542" s="65">
        <v>0</v>
      </c>
      <c r="I542" s="66" t="s">
        <v>2946</v>
      </c>
      <c r="J542" s="66" t="s">
        <v>1660</v>
      </c>
      <c r="K542" s="67" t="s">
        <v>5022</v>
      </c>
      <c r="L542" s="68" t="s">
        <v>3515</v>
      </c>
      <c r="M542" s="64" t="s">
        <v>4546</v>
      </c>
      <c r="N542" s="13"/>
      <c r="O542"/>
      <c r="P542" t="str">
        <f t="shared" si="112"/>
        <v/>
      </c>
      <c r="Q542"/>
      <c r="R542"/>
      <c r="S542" s="43">
        <f t="shared" si="107"/>
        <v>136</v>
      </c>
      <c r="T542" s="96" t="s">
        <v>3174</v>
      </c>
      <c r="U542" s="72" t="s">
        <v>2643</v>
      </c>
      <c r="V542" s="72" t="s">
        <v>2643</v>
      </c>
      <c r="W542" s="44" t="str">
        <f t="shared" si="108"/>
        <v>"Y"</v>
      </c>
      <c r="X542" s="25" t="str">
        <f t="shared" si="109"/>
        <v>Y</v>
      </c>
      <c r="Y542" s="1">
        <f t="shared" si="110"/>
        <v>518</v>
      </c>
      <c r="Z542" t="str">
        <f t="shared" si="111"/>
        <v>ITM_STACK_Y</v>
      </c>
      <c r="AC542" s="116" t="str">
        <f t="shared" si="104"/>
        <v>Y</v>
      </c>
      <c r="AD542" t="b">
        <f t="shared" si="103"/>
        <v>1</v>
      </c>
    </row>
    <row r="543" spans="1:30">
      <c r="A543" s="57">
        <f t="shared" si="105"/>
        <v>543</v>
      </c>
      <c r="B543" s="56">
        <f t="shared" si="106"/>
        <v>519</v>
      </c>
      <c r="C543" s="60" t="s">
        <v>4933</v>
      </c>
      <c r="D543" s="60" t="s">
        <v>1213</v>
      </c>
      <c r="E543" s="66" t="s">
        <v>555</v>
      </c>
      <c r="F543" s="66" t="s">
        <v>555</v>
      </c>
      <c r="G543" s="65">
        <v>0</v>
      </c>
      <c r="H543" s="65">
        <v>0</v>
      </c>
      <c r="I543" s="66" t="s">
        <v>2946</v>
      </c>
      <c r="J543" s="66" t="s">
        <v>1660</v>
      </c>
      <c r="K543" s="67" t="s">
        <v>5022</v>
      </c>
      <c r="L543" s="68" t="s">
        <v>3516</v>
      </c>
      <c r="M543" s="64" t="s">
        <v>4547</v>
      </c>
      <c r="N543" s="13"/>
      <c r="O543"/>
      <c r="P543" t="str">
        <f t="shared" si="112"/>
        <v/>
      </c>
      <c r="Q543"/>
      <c r="R543"/>
      <c r="S543" s="43">
        <f t="shared" si="107"/>
        <v>137</v>
      </c>
      <c r="T543" s="96" t="s">
        <v>3174</v>
      </c>
      <c r="U543" s="72" t="s">
        <v>2643</v>
      </c>
      <c r="V543" s="72" t="s">
        <v>2643</v>
      </c>
      <c r="W543" s="44" t="str">
        <f t="shared" si="108"/>
        <v>"Z"</v>
      </c>
      <c r="X543" s="25" t="str">
        <f t="shared" si="109"/>
        <v>Z</v>
      </c>
      <c r="Y543" s="1">
        <f t="shared" si="110"/>
        <v>519</v>
      </c>
      <c r="Z543" t="str">
        <f t="shared" si="111"/>
        <v>ITM_STACK_Z</v>
      </c>
      <c r="AC543" s="116" t="str">
        <f t="shared" si="104"/>
        <v>Z</v>
      </c>
      <c r="AD543" t="b">
        <f t="shared" si="103"/>
        <v>1</v>
      </c>
    </row>
    <row r="544" spans="1:30">
      <c r="A544" s="57">
        <f t="shared" si="105"/>
        <v>544</v>
      </c>
      <c r="B544" s="56">
        <f t="shared" si="106"/>
        <v>520</v>
      </c>
      <c r="C544" s="60" t="s">
        <v>4933</v>
      </c>
      <c r="D544" s="60" t="s">
        <v>1210</v>
      </c>
      <c r="E544" s="66" t="s">
        <v>549</v>
      </c>
      <c r="F544" s="66" t="s">
        <v>549</v>
      </c>
      <c r="G544" s="65">
        <v>0</v>
      </c>
      <c r="H544" s="65">
        <v>0</v>
      </c>
      <c r="I544" s="66" t="s">
        <v>2946</v>
      </c>
      <c r="J544" s="66" t="s">
        <v>1660</v>
      </c>
      <c r="K544" s="67" t="s">
        <v>5022</v>
      </c>
      <c r="L544" s="68" t="s">
        <v>3517</v>
      </c>
      <c r="M544" s="64" t="s">
        <v>4548</v>
      </c>
      <c r="N544" s="13"/>
      <c r="O544"/>
      <c r="P544" t="str">
        <f t="shared" si="112"/>
        <v/>
      </c>
      <c r="Q544"/>
      <c r="R544"/>
      <c r="S544" s="43">
        <f t="shared" si="107"/>
        <v>138</v>
      </c>
      <c r="T544" s="96" t="s">
        <v>3174</v>
      </c>
      <c r="U544" s="72" t="s">
        <v>2643</v>
      </c>
      <c r="V544" s="72" t="s">
        <v>2643</v>
      </c>
      <c r="W544" s="44" t="str">
        <f t="shared" si="108"/>
        <v>"T"</v>
      </c>
      <c r="X544" s="25" t="str">
        <f t="shared" si="109"/>
        <v>T</v>
      </c>
      <c r="Y544" s="1">
        <f t="shared" si="110"/>
        <v>520</v>
      </c>
      <c r="Z544" t="str">
        <f t="shared" si="111"/>
        <v>ITM_STACK_T</v>
      </c>
      <c r="AC544" s="116" t="str">
        <f t="shared" si="104"/>
        <v>T</v>
      </c>
      <c r="AD544" t="b">
        <f t="shared" ref="AD544:AD607" si="113">X544=AC544</f>
        <v>1</v>
      </c>
    </row>
    <row r="545" spans="1:30">
      <c r="A545" s="57">
        <f t="shared" si="105"/>
        <v>545</v>
      </c>
      <c r="B545" s="56">
        <f t="shared" si="106"/>
        <v>521</v>
      </c>
      <c r="C545" s="60" t="s">
        <v>4933</v>
      </c>
      <c r="D545" s="60" t="s">
        <v>1206</v>
      </c>
      <c r="E545" s="66" t="s">
        <v>381</v>
      </c>
      <c r="F545" s="66" t="s">
        <v>381</v>
      </c>
      <c r="G545" s="65">
        <v>0</v>
      </c>
      <c r="H545" s="65">
        <v>0</v>
      </c>
      <c r="I545" s="66" t="s">
        <v>2946</v>
      </c>
      <c r="J545" s="66" t="s">
        <v>1660</v>
      </c>
      <c r="K545" s="67" t="s">
        <v>5022</v>
      </c>
      <c r="L545" s="68" t="s">
        <v>3518</v>
      </c>
      <c r="M545" s="64" t="s">
        <v>4549</v>
      </c>
      <c r="N545" s="13"/>
      <c r="O545"/>
      <c r="P545" t="str">
        <f t="shared" si="112"/>
        <v/>
      </c>
      <c r="Q545"/>
      <c r="R545"/>
      <c r="S545" s="43">
        <f t="shared" si="107"/>
        <v>139</v>
      </c>
      <c r="T545" s="96" t="s">
        <v>3174</v>
      </c>
      <c r="U545" s="72" t="s">
        <v>2643</v>
      </c>
      <c r="V545" s="72" t="s">
        <v>2643</v>
      </c>
      <c r="W545" s="44" t="str">
        <f t="shared" si="108"/>
        <v>"A"</v>
      </c>
      <c r="X545" s="25" t="str">
        <f t="shared" si="109"/>
        <v>A</v>
      </c>
      <c r="Y545" s="1">
        <f t="shared" si="110"/>
        <v>521</v>
      </c>
      <c r="Z545" t="str">
        <f t="shared" si="111"/>
        <v>ITM_STACK_A</v>
      </c>
      <c r="AC545" s="116" t="str">
        <f t="shared" si="104"/>
        <v>A</v>
      </c>
      <c r="AD545" t="b">
        <f t="shared" si="113"/>
        <v>1</v>
      </c>
    </row>
    <row r="546" spans="1:30">
      <c r="A546" s="57">
        <f t="shared" si="105"/>
        <v>546</v>
      </c>
      <c r="B546" s="56">
        <f t="shared" si="106"/>
        <v>522</v>
      </c>
      <c r="C546" s="60" t="s">
        <v>4933</v>
      </c>
      <c r="D546" s="60" t="s">
        <v>1207</v>
      </c>
      <c r="E546" s="66" t="s">
        <v>382</v>
      </c>
      <c r="F546" s="66" t="s">
        <v>382</v>
      </c>
      <c r="G546" s="65">
        <v>0</v>
      </c>
      <c r="H546" s="65">
        <v>0</v>
      </c>
      <c r="I546" s="66" t="s">
        <v>2946</v>
      </c>
      <c r="J546" s="66" t="s">
        <v>1660</v>
      </c>
      <c r="K546" s="67" t="s">
        <v>5022</v>
      </c>
      <c r="L546" s="68" t="s">
        <v>3519</v>
      </c>
      <c r="M546" s="64" t="s">
        <v>4550</v>
      </c>
      <c r="N546" s="13"/>
      <c r="O546"/>
      <c r="P546" t="str">
        <f t="shared" si="112"/>
        <v/>
      </c>
      <c r="Q546"/>
      <c r="R546"/>
      <c r="S546" s="43">
        <f t="shared" si="107"/>
        <v>140</v>
      </c>
      <c r="T546" s="96" t="s">
        <v>3174</v>
      </c>
      <c r="U546" s="72" t="s">
        <v>2643</v>
      </c>
      <c r="V546" s="72" t="s">
        <v>2643</v>
      </c>
      <c r="W546" s="44" t="str">
        <f t="shared" si="108"/>
        <v>"B"</v>
      </c>
      <c r="X546" s="25" t="str">
        <f t="shared" si="109"/>
        <v>B</v>
      </c>
      <c r="Y546" s="1">
        <f t="shared" si="110"/>
        <v>522</v>
      </c>
      <c r="Z546" t="str">
        <f t="shared" si="111"/>
        <v>ITM_STACK_B</v>
      </c>
      <c r="AC546" s="116" t="str">
        <f t="shared" si="104"/>
        <v>B</v>
      </c>
      <c r="AD546" t="b">
        <f t="shared" si="113"/>
        <v>1</v>
      </c>
    </row>
    <row r="547" spans="1:30">
      <c r="A547" s="57">
        <f t="shared" si="105"/>
        <v>547</v>
      </c>
      <c r="B547" s="56">
        <f t="shared" si="106"/>
        <v>523</v>
      </c>
      <c r="C547" s="60" t="s">
        <v>4933</v>
      </c>
      <c r="D547" s="60" t="s">
        <v>1208</v>
      </c>
      <c r="E547" s="66" t="s">
        <v>383</v>
      </c>
      <c r="F547" s="66" t="s">
        <v>383</v>
      </c>
      <c r="G547" s="65">
        <v>0</v>
      </c>
      <c r="H547" s="65">
        <v>0</v>
      </c>
      <c r="I547" s="66" t="s">
        <v>2946</v>
      </c>
      <c r="J547" s="66" t="s">
        <v>1660</v>
      </c>
      <c r="K547" s="67" t="s">
        <v>5022</v>
      </c>
      <c r="L547" s="68" t="s">
        <v>3520</v>
      </c>
      <c r="M547" s="64" t="s">
        <v>4551</v>
      </c>
      <c r="N547" s="13"/>
      <c r="O547"/>
      <c r="P547" t="str">
        <f t="shared" si="112"/>
        <v/>
      </c>
      <c r="Q547"/>
      <c r="R547"/>
      <c r="S547" s="43">
        <f t="shared" si="107"/>
        <v>141</v>
      </c>
      <c r="T547" s="96" t="s">
        <v>3174</v>
      </c>
      <c r="U547" s="72" t="s">
        <v>2643</v>
      </c>
      <c r="V547" s="72" t="s">
        <v>2643</v>
      </c>
      <c r="W547" s="44" t="str">
        <f t="shared" si="108"/>
        <v>"C"</v>
      </c>
      <c r="X547" s="25" t="str">
        <f t="shared" si="109"/>
        <v>C</v>
      </c>
      <c r="Y547" s="1">
        <f t="shared" si="110"/>
        <v>523</v>
      </c>
      <c r="Z547" t="str">
        <f t="shared" si="111"/>
        <v>ITM_STACK_C</v>
      </c>
      <c r="AC547" s="116" t="str">
        <f t="shared" si="104"/>
        <v>C</v>
      </c>
      <c r="AD547" t="b">
        <f t="shared" si="113"/>
        <v>1</v>
      </c>
    </row>
    <row r="548" spans="1:30">
      <c r="A548" s="57">
        <f t="shared" si="105"/>
        <v>548</v>
      </c>
      <c r="B548" s="56">
        <f t="shared" si="106"/>
        <v>524</v>
      </c>
      <c r="C548" s="60" t="s">
        <v>4933</v>
      </c>
      <c r="D548" s="60" t="s">
        <v>1209</v>
      </c>
      <c r="E548" s="66" t="s">
        <v>384</v>
      </c>
      <c r="F548" s="66" t="s">
        <v>384</v>
      </c>
      <c r="G548" s="65">
        <v>0</v>
      </c>
      <c r="H548" s="65">
        <v>0</v>
      </c>
      <c r="I548" s="66" t="s">
        <v>2946</v>
      </c>
      <c r="J548" s="66" t="s">
        <v>1660</v>
      </c>
      <c r="K548" s="67" t="s">
        <v>5022</v>
      </c>
      <c r="L548" s="68" t="s">
        <v>3521</v>
      </c>
      <c r="M548" s="64" t="s">
        <v>4552</v>
      </c>
      <c r="N548" s="13"/>
      <c r="O548"/>
      <c r="P548" t="str">
        <f t="shared" si="112"/>
        <v/>
      </c>
      <c r="Q548"/>
      <c r="R548"/>
      <c r="S548" s="43">
        <f t="shared" si="107"/>
        <v>142</v>
      </c>
      <c r="T548" s="96" t="s">
        <v>3174</v>
      </c>
      <c r="U548" s="72" t="s">
        <v>2643</v>
      </c>
      <c r="V548" s="72" t="s">
        <v>2643</v>
      </c>
      <c r="W548" s="44" t="str">
        <f t="shared" si="108"/>
        <v>"D"</v>
      </c>
      <c r="X548" s="25" t="str">
        <f t="shared" si="109"/>
        <v>D</v>
      </c>
      <c r="Y548" s="1">
        <f t="shared" si="110"/>
        <v>524</v>
      </c>
      <c r="Z548" t="str">
        <f t="shared" si="111"/>
        <v>ITM_STACK_D</v>
      </c>
      <c r="AC548" s="116" t="str">
        <f t="shared" si="104"/>
        <v>D</v>
      </c>
      <c r="AD548" t="b">
        <f t="shared" si="113"/>
        <v>1</v>
      </c>
    </row>
    <row r="549" spans="1:30">
      <c r="A549" s="57">
        <f t="shared" si="105"/>
        <v>549</v>
      </c>
      <c r="B549" s="56">
        <f t="shared" si="106"/>
        <v>525</v>
      </c>
      <c r="C549" s="60" t="s">
        <v>4933</v>
      </c>
      <c r="D549" s="60" t="s">
        <v>1200</v>
      </c>
      <c r="E549" s="66" t="s">
        <v>527</v>
      </c>
      <c r="F549" s="66" t="s">
        <v>185</v>
      </c>
      <c r="G549" s="70">
        <v>0</v>
      </c>
      <c r="H549" s="70">
        <v>0</v>
      </c>
      <c r="I549" s="66" t="s">
        <v>2946</v>
      </c>
      <c r="J549" s="66" t="s">
        <v>1660</v>
      </c>
      <c r="K549" s="67" t="s">
        <v>5022</v>
      </c>
      <c r="L549" s="68" t="s">
        <v>3522</v>
      </c>
      <c r="M549" s="64" t="s">
        <v>2496</v>
      </c>
      <c r="N549" s="13"/>
      <c r="O549"/>
      <c r="P549" t="str">
        <f t="shared" si="112"/>
        <v>NOT EQUAL</v>
      </c>
      <c r="Q549"/>
      <c r="R549"/>
      <c r="S549" s="43">
        <f t="shared" si="107"/>
        <v>143</v>
      </c>
      <c r="T549" s="96" t="s">
        <v>3174</v>
      </c>
      <c r="U549" s="72" t="s">
        <v>2643</v>
      </c>
      <c r="V549" s="72" t="s">
        <v>2643</v>
      </c>
      <c r="W549" s="44" t="str">
        <f t="shared" si="108"/>
        <v>"REG_L"</v>
      </c>
      <c r="X549" s="25" t="str">
        <f t="shared" si="109"/>
        <v>REG_L</v>
      </c>
      <c r="Y549" s="1">
        <f t="shared" si="110"/>
        <v>525</v>
      </c>
      <c r="Z549" t="str">
        <f t="shared" si="111"/>
        <v>ITM_REG_L</v>
      </c>
      <c r="AC549" s="116" t="str">
        <f t="shared" si="104"/>
        <v>REG_L</v>
      </c>
      <c r="AD549" t="b">
        <f t="shared" si="113"/>
        <v>1</v>
      </c>
    </row>
    <row r="550" spans="1:30">
      <c r="A550" s="57">
        <f t="shared" si="105"/>
        <v>550</v>
      </c>
      <c r="B550" s="56">
        <f t="shared" si="106"/>
        <v>526</v>
      </c>
      <c r="C550" s="60" t="s">
        <v>4933</v>
      </c>
      <c r="D550" s="60" t="s">
        <v>1197</v>
      </c>
      <c r="E550" s="66" t="s">
        <v>528</v>
      </c>
      <c r="F550" s="66" t="s">
        <v>150</v>
      </c>
      <c r="G550" s="70">
        <v>0</v>
      </c>
      <c r="H550" s="70">
        <v>0</v>
      </c>
      <c r="I550" s="66" t="s">
        <v>2946</v>
      </c>
      <c r="J550" s="66" t="s">
        <v>1660</v>
      </c>
      <c r="K550" s="67" t="s">
        <v>5022</v>
      </c>
      <c r="L550" s="60" t="s">
        <v>3523</v>
      </c>
      <c r="M550" s="64" t="s">
        <v>2497</v>
      </c>
      <c r="N550" s="13"/>
      <c r="O550"/>
      <c r="P550" t="str">
        <f t="shared" si="112"/>
        <v>NOT EQUAL</v>
      </c>
      <c r="Q550"/>
      <c r="R550"/>
      <c r="S550" s="43">
        <f t="shared" si="107"/>
        <v>144</v>
      </c>
      <c r="T550" s="96" t="s">
        <v>3174</v>
      </c>
      <c r="U550" s="72" t="s">
        <v>2643</v>
      </c>
      <c r="V550" s="72" t="s">
        <v>2643</v>
      </c>
      <c r="W550" s="44" t="str">
        <f t="shared" si="108"/>
        <v>"REG_I"</v>
      </c>
      <c r="X550" s="25" t="str">
        <f t="shared" si="109"/>
        <v>REG_I</v>
      </c>
      <c r="Y550" s="1">
        <f t="shared" si="110"/>
        <v>526</v>
      </c>
      <c r="Z550" t="str">
        <f t="shared" si="111"/>
        <v>ITM_REG_I</v>
      </c>
      <c r="AC550" s="116" t="str">
        <f t="shared" si="104"/>
        <v>REG_I</v>
      </c>
      <c r="AD550" t="b">
        <f t="shared" si="113"/>
        <v>1</v>
      </c>
    </row>
    <row r="551" spans="1:30">
      <c r="A551" s="57">
        <f t="shared" si="105"/>
        <v>551</v>
      </c>
      <c r="B551" s="56">
        <f t="shared" si="106"/>
        <v>527</v>
      </c>
      <c r="C551" s="60" t="s">
        <v>4933</v>
      </c>
      <c r="D551" s="60" t="s">
        <v>1198</v>
      </c>
      <c r="E551" s="66" t="s">
        <v>529</v>
      </c>
      <c r="F551" s="66" t="s">
        <v>164</v>
      </c>
      <c r="G551" s="70">
        <v>0</v>
      </c>
      <c r="H551" s="70">
        <v>0</v>
      </c>
      <c r="I551" s="66" t="s">
        <v>2946</v>
      </c>
      <c r="J551" s="66" t="s">
        <v>1660</v>
      </c>
      <c r="K551" s="67" t="s">
        <v>5022</v>
      </c>
      <c r="L551" s="60" t="s">
        <v>3524</v>
      </c>
      <c r="M551" s="64" t="s">
        <v>2498</v>
      </c>
      <c r="N551" s="13"/>
      <c r="O551"/>
      <c r="P551" t="str">
        <f t="shared" si="112"/>
        <v>NOT EQUAL</v>
      </c>
      <c r="Q551"/>
      <c r="R551"/>
      <c r="S551" s="43">
        <f t="shared" si="107"/>
        <v>145</v>
      </c>
      <c r="T551" s="96" t="s">
        <v>3174</v>
      </c>
      <c r="U551" s="72" t="s">
        <v>2643</v>
      </c>
      <c r="V551" s="72" t="s">
        <v>2643</v>
      </c>
      <c r="W551" s="44" t="str">
        <f t="shared" si="108"/>
        <v>"REG_J"</v>
      </c>
      <c r="X551" s="25" t="str">
        <f t="shared" si="109"/>
        <v>REG_J</v>
      </c>
      <c r="Y551" s="1">
        <f t="shared" si="110"/>
        <v>527</v>
      </c>
      <c r="Z551" t="str">
        <f t="shared" si="111"/>
        <v>ITM_REG_J</v>
      </c>
      <c r="AC551" s="116" t="str">
        <f t="shared" si="104"/>
        <v>REG_J</v>
      </c>
      <c r="AD551" t="b">
        <f t="shared" si="113"/>
        <v>1</v>
      </c>
    </row>
    <row r="552" spans="1:30">
      <c r="A552" s="57">
        <f t="shared" si="105"/>
        <v>552</v>
      </c>
      <c r="B552" s="56">
        <f t="shared" si="106"/>
        <v>528</v>
      </c>
      <c r="C552" s="60" t="s">
        <v>4933</v>
      </c>
      <c r="D552" s="60" t="s">
        <v>1199</v>
      </c>
      <c r="E552" s="66" t="s">
        <v>530</v>
      </c>
      <c r="F552" s="66" t="s">
        <v>171</v>
      </c>
      <c r="G552" s="70">
        <v>0</v>
      </c>
      <c r="H552" s="70">
        <v>0</v>
      </c>
      <c r="I552" s="66" t="s">
        <v>2946</v>
      </c>
      <c r="J552" s="66" t="s">
        <v>1660</v>
      </c>
      <c r="K552" s="67" t="s">
        <v>5022</v>
      </c>
      <c r="L552" s="60" t="s">
        <v>3209</v>
      </c>
      <c r="M552" s="64" t="s">
        <v>2499</v>
      </c>
      <c r="N552" s="13"/>
      <c r="O552"/>
      <c r="P552" t="str">
        <f t="shared" si="112"/>
        <v>NOT EQUAL</v>
      </c>
      <c r="Q552"/>
      <c r="R552"/>
      <c r="S552" s="43">
        <f t="shared" si="107"/>
        <v>146</v>
      </c>
      <c r="T552" s="96" t="s">
        <v>3174</v>
      </c>
      <c r="U552" s="72" t="s">
        <v>2643</v>
      </c>
      <c r="V552" s="72" t="s">
        <v>2643</v>
      </c>
      <c r="W552" s="44" t="str">
        <f t="shared" si="108"/>
        <v>"REG_K"</v>
      </c>
      <c r="X552" s="25" t="str">
        <f t="shared" si="109"/>
        <v>REG_K</v>
      </c>
      <c r="Y552" s="1">
        <f t="shared" si="110"/>
        <v>528</v>
      </c>
      <c r="Z552" t="str">
        <f t="shared" si="111"/>
        <v>ITM_REG_K</v>
      </c>
      <c r="AC552" s="116" t="str">
        <f t="shared" ref="AC552:AC615" si="114">IF(LEN(X552)=0,"",SUBSTITUTE(SUBSTITUTE(SUBSTITUTE(SUBSTITUTE(SUBSTITUTE(SUBSTITUTE(SUBSTITUTE(SUBSTITUTE(SUBSTITUTE(SUBSTITUTE(SUBSTITUTE(SUBSTITUTE(SUBSTITUTE(SUBSTITUTE(SUBSTITUTE(SUBSTITUTE(SUBSTITUTE( (SUBSTITUTE( SUBSTITUTE( SUBSTITUTE( SUBSTITUTE(W552,"STD_SIGMA","SUM"),"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REG_K</v>
      </c>
      <c r="AD552" t="b">
        <f t="shared" si="113"/>
        <v>1</v>
      </c>
    </row>
    <row r="553" spans="1:30">
      <c r="A553" s="57">
        <f t="shared" si="105"/>
        <v>553</v>
      </c>
      <c r="B553" s="56">
        <f t="shared" si="106"/>
        <v>529</v>
      </c>
      <c r="C553" s="60" t="s">
        <v>4933</v>
      </c>
      <c r="D553" s="60" t="s">
        <v>1216</v>
      </c>
      <c r="E553" s="66" t="s">
        <v>969</v>
      </c>
      <c r="F553" s="66" t="s">
        <v>969</v>
      </c>
      <c r="G553" s="70">
        <v>0</v>
      </c>
      <c r="H553" s="70">
        <v>0</v>
      </c>
      <c r="I553" s="66" t="s">
        <v>1</v>
      </c>
      <c r="J553" s="66" t="s">
        <v>1660</v>
      </c>
      <c r="K553" s="67" t="s">
        <v>5022</v>
      </c>
      <c r="L553" s="60"/>
      <c r="M553" s="64" t="s">
        <v>1216</v>
      </c>
      <c r="N553" s="13"/>
      <c r="O553"/>
      <c r="P553" t="str">
        <f t="shared" si="112"/>
        <v/>
      </c>
      <c r="Q553"/>
      <c r="R553"/>
      <c r="S553" s="43">
        <f t="shared" si="107"/>
        <v>147</v>
      </c>
      <c r="T553" s="96" t="s">
        <v>3174</v>
      </c>
      <c r="U553" s="72" t="s">
        <v>2643</v>
      </c>
      <c r="V553" s="72" t="s">
        <v>3402</v>
      </c>
      <c r="W553" s="44" t="str">
        <f t="shared" si="108"/>
        <v/>
      </c>
      <c r="X553" s="25" t="str">
        <f t="shared" si="109"/>
        <v>IND&gt;</v>
      </c>
      <c r="Y553" s="1">
        <f t="shared" si="110"/>
        <v>529</v>
      </c>
      <c r="Z553" t="str">
        <f t="shared" si="111"/>
        <v>ITM_INDIRECTION</v>
      </c>
      <c r="AC553" s="116" t="str">
        <f t="shared" si="114"/>
        <v/>
      </c>
      <c r="AD553" t="b">
        <f t="shared" si="113"/>
        <v>0</v>
      </c>
    </row>
    <row r="554" spans="1:30">
      <c r="A554" s="57">
        <f t="shared" si="105"/>
        <v>554</v>
      </c>
      <c r="B554" s="56">
        <f t="shared" si="106"/>
        <v>530</v>
      </c>
      <c r="C554" s="60" t="s">
        <v>4933</v>
      </c>
      <c r="D554" s="60" t="s">
        <v>1211</v>
      </c>
      <c r="E554" s="66" t="s">
        <v>519</v>
      </c>
      <c r="F554" s="66" t="s">
        <v>553</v>
      </c>
      <c r="G554" s="70">
        <v>0</v>
      </c>
      <c r="H554" s="70">
        <v>0</v>
      </c>
      <c r="I554" s="85" t="s">
        <v>1</v>
      </c>
      <c r="J554" s="66" t="s">
        <v>1660</v>
      </c>
      <c r="K554" s="67" t="s">
        <v>5022</v>
      </c>
      <c r="L554" s="60" t="s">
        <v>3202</v>
      </c>
      <c r="M554" s="64" t="s">
        <v>2488</v>
      </c>
      <c r="N554" s="13"/>
      <c r="O554"/>
      <c r="P554" t="str">
        <f t="shared" si="112"/>
        <v>NOT EQUAL</v>
      </c>
      <c r="Q554"/>
      <c r="R554"/>
      <c r="S554" s="43">
        <f t="shared" si="107"/>
        <v>147</v>
      </c>
      <c r="T554" s="96" t="s">
        <v>2643</v>
      </c>
      <c r="U554" s="72" t="s">
        <v>2643</v>
      </c>
      <c r="V554" s="72" t="s">
        <v>2643</v>
      </c>
      <c r="W554" s="44" t="str">
        <f t="shared" si="108"/>
        <v/>
      </c>
      <c r="X554" s="25" t="str">
        <f t="shared" si="109"/>
        <v/>
      </c>
      <c r="Y554" s="1">
        <f t="shared" si="110"/>
        <v>530</v>
      </c>
      <c r="Z554" t="str">
        <f t="shared" si="111"/>
        <v>ITM_REG_X</v>
      </c>
      <c r="AC554" s="116" t="str">
        <f t="shared" si="114"/>
        <v/>
      </c>
      <c r="AD554" t="b">
        <f t="shared" si="113"/>
        <v>1</v>
      </c>
    </row>
    <row r="555" spans="1:30">
      <c r="A555" s="57">
        <f t="shared" si="105"/>
        <v>555</v>
      </c>
      <c r="B555" s="56">
        <f t="shared" si="106"/>
        <v>531</v>
      </c>
      <c r="C555" s="60" t="s">
        <v>4933</v>
      </c>
      <c r="D555" s="60" t="s">
        <v>1212</v>
      </c>
      <c r="E555" s="66" t="s">
        <v>520</v>
      </c>
      <c r="F555" s="66" t="s">
        <v>554</v>
      </c>
      <c r="G555" s="70">
        <v>0</v>
      </c>
      <c r="H555" s="70">
        <v>0</v>
      </c>
      <c r="I555" s="85" t="s">
        <v>1</v>
      </c>
      <c r="J555" s="66" t="s">
        <v>1660</v>
      </c>
      <c r="K555" s="67" t="s">
        <v>5022</v>
      </c>
      <c r="L555" s="60" t="s">
        <v>3203</v>
      </c>
      <c r="M555" s="64" t="s">
        <v>2489</v>
      </c>
      <c r="N555" s="13"/>
      <c r="O555"/>
      <c r="P555" t="str">
        <f t="shared" si="112"/>
        <v>NOT EQUAL</v>
      </c>
      <c r="Q555"/>
      <c r="R555"/>
      <c r="S555" s="43">
        <f t="shared" si="107"/>
        <v>147</v>
      </c>
      <c r="T555" s="96" t="s">
        <v>2643</v>
      </c>
      <c r="U555" s="72" t="s">
        <v>2643</v>
      </c>
      <c r="V555" s="72" t="s">
        <v>2643</v>
      </c>
      <c r="W555" s="44" t="str">
        <f t="shared" si="108"/>
        <v/>
      </c>
      <c r="X555" s="25" t="str">
        <f t="shared" si="109"/>
        <v/>
      </c>
      <c r="Y555" s="1">
        <f t="shared" si="110"/>
        <v>531</v>
      </c>
      <c r="Z555" t="str">
        <f t="shared" si="111"/>
        <v>ITM_REG_Y</v>
      </c>
      <c r="AC555" s="116" t="str">
        <f t="shared" si="114"/>
        <v/>
      </c>
      <c r="AD555" t="b">
        <f t="shared" si="113"/>
        <v>1</v>
      </c>
    </row>
    <row r="556" spans="1:30">
      <c r="A556" s="57">
        <f t="shared" si="105"/>
        <v>556</v>
      </c>
      <c r="B556" s="56">
        <f t="shared" si="106"/>
        <v>532</v>
      </c>
      <c r="C556" s="60" t="s">
        <v>4933</v>
      </c>
      <c r="D556" s="60" t="s">
        <v>1213</v>
      </c>
      <c r="E556" s="66" t="s">
        <v>521</v>
      </c>
      <c r="F556" s="66" t="s">
        <v>555</v>
      </c>
      <c r="G556" s="75">
        <v>0</v>
      </c>
      <c r="H556" s="75">
        <v>0</v>
      </c>
      <c r="I556" s="85" t="s">
        <v>1</v>
      </c>
      <c r="J556" s="66" t="s">
        <v>1660</v>
      </c>
      <c r="K556" s="67" t="s">
        <v>5022</v>
      </c>
      <c r="L556" s="60" t="s">
        <v>3204</v>
      </c>
      <c r="M556" s="64" t="s">
        <v>2490</v>
      </c>
      <c r="N556" s="13"/>
      <c r="O556"/>
      <c r="P556" t="str">
        <f t="shared" si="112"/>
        <v>NOT EQUAL</v>
      </c>
      <c r="Q556"/>
      <c r="R556"/>
      <c r="S556" s="43">
        <f t="shared" si="107"/>
        <v>147</v>
      </c>
      <c r="T556" s="96" t="s">
        <v>2643</v>
      </c>
      <c r="U556" s="72" t="s">
        <v>2643</v>
      </c>
      <c r="V556" s="72" t="s">
        <v>2643</v>
      </c>
      <c r="W556" s="44" t="str">
        <f t="shared" si="108"/>
        <v/>
      </c>
      <c r="X556" s="25" t="str">
        <f t="shared" si="109"/>
        <v/>
      </c>
      <c r="Y556" s="1">
        <f t="shared" si="110"/>
        <v>532</v>
      </c>
      <c r="Z556" t="str">
        <f t="shared" si="111"/>
        <v>ITM_REG_Z</v>
      </c>
      <c r="AC556" s="116" t="str">
        <f t="shared" si="114"/>
        <v/>
      </c>
      <c r="AD556" t="b">
        <f t="shared" si="113"/>
        <v>1</v>
      </c>
    </row>
    <row r="557" spans="1:30">
      <c r="A557" s="57">
        <f t="shared" si="105"/>
        <v>557</v>
      </c>
      <c r="B557" s="56">
        <f t="shared" si="106"/>
        <v>533</v>
      </c>
      <c r="C557" s="60" t="s">
        <v>4933</v>
      </c>
      <c r="D557" s="60" t="s">
        <v>1210</v>
      </c>
      <c r="E557" s="66" t="s">
        <v>522</v>
      </c>
      <c r="F557" s="66" t="s">
        <v>549</v>
      </c>
      <c r="G557" s="75">
        <v>0</v>
      </c>
      <c r="H557" s="75">
        <v>0</v>
      </c>
      <c r="I557" s="85" t="s">
        <v>1</v>
      </c>
      <c r="J557" s="66" t="s">
        <v>1660</v>
      </c>
      <c r="K557" s="67" t="s">
        <v>5022</v>
      </c>
      <c r="L557" s="60" t="s">
        <v>3205</v>
      </c>
      <c r="M557" s="64" t="s">
        <v>2491</v>
      </c>
      <c r="N557" s="13"/>
      <c r="O557"/>
      <c r="P557" t="str">
        <f t="shared" si="112"/>
        <v>NOT EQUAL</v>
      </c>
      <c r="Q557"/>
      <c r="R557"/>
      <c r="S557" s="43">
        <f t="shared" si="107"/>
        <v>147</v>
      </c>
      <c r="T557" s="96" t="s">
        <v>2643</v>
      </c>
      <c r="U557" s="72" t="s">
        <v>2643</v>
      </c>
      <c r="V557" s="72" t="s">
        <v>2643</v>
      </c>
      <c r="W557" s="44" t="str">
        <f t="shared" si="108"/>
        <v/>
      </c>
      <c r="X557" s="25" t="str">
        <f t="shared" si="109"/>
        <v/>
      </c>
      <c r="Y557" s="1">
        <f t="shared" si="110"/>
        <v>533</v>
      </c>
      <c r="Z557" t="str">
        <f t="shared" si="111"/>
        <v>ITM_REG_T</v>
      </c>
      <c r="AC557" s="116" t="str">
        <f t="shared" si="114"/>
        <v/>
      </c>
      <c r="AD557" t="b">
        <f t="shared" si="113"/>
        <v>1</v>
      </c>
    </row>
    <row r="558" spans="1:30">
      <c r="A558" s="57">
        <f t="shared" si="105"/>
        <v>558</v>
      </c>
      <c r="B558" s="56">
        <f t="shared" si="106"/>
        <v>534</v>
      </c>
      <c r="C558" s="60" t="s">
        <v>4933</v>
      </c>
      <c r="D558" s="60" t="s">
        <v>1206</v>
      </c>
      <c r="E558" s="66" t="s">
        <v>523</v>
      </c>
      <c r="F558" s="66" t="s">
        <v>381</v>
      </c>
      <c r="G558" s="70">
        <v>0</v>
      </c>
      <c r="H558" s="70">
        <v>0</v>
      </c>
      <c r="I558" s="85" t="s">
        <v>2946</v>
      </c>
      <c r="J558" s="66" t="s">
        <v>1660</v>
      </c>
      <c r="K558" s="67" t="s">
        <v>5022</v>
      </c>
      <c r="L558" s="68" t="s">
        <v>3206</v>
      </c>
      <c r="M558" s="64" t="s">
        <v>2492</v>
      </c>
      <c r="N558" s="13"/>
      <c r="O558"/>
      <c r="P558" t="str">
        <f t="shared" si="112"/>
        <v>NOT EQUAL</v>
      </c>
      <c r="Q558"/>
      <c r="R558"/>
      <c r="S558" s="43">
        <f t="shared" si="107"/>
        <v>148</v>
      </c>
      <c r="T558" s="96" t="s">
        <v>3174</v>
      </c>
      <c r="U558" s="72" t="s">
        <v>2643</v>
      </c>
      <c r="V558" s="72" t="s">
        <v>2643</v>
      </c>
      <c r="W558" s="44" t="str">
        <f t="shared" si="108"/>
        <v>"REG_A"</v>
      </c>
      <c r="X558" s="25" t="str">
        <f t="shared" si="109"/>
        <v>REG_A</v>
      </c>
      <c r="Y558" s="1">
        <f t="shared" si="110"/>
        <v>534</v>
      </c>
      <c r="Z558" t="str">
        <f t="shared" si="111"/>
        <v>ITM_REG_A</v>
      </c>
      <c r="AC558" s="116" t="str">
        <f t="shared" si="114"/>
        <v>REG_A</v>
      </c>
      <c r="AD558" t="b">
        <f t="shared" si="113"/>
        <v>1</v>
      </c>
    </row>
    <row r="559" spans="1:30">
      <c r="A559" s="57">
        <f t="shared" si="105"/>
        <v>559</v>
      </c>
      <c r="B559" s="56">
        <f t="shared" si="106"/>
        <v>535</v>
      </c>
      <c r="C559" s="60" t="s">
        <v>4933</v>
      </c>
      <c r="D559" s="60" t="s">
        <v>1207</v>
      </c>
      <c r="E559" s="66" t="s">
        <v>524</v>
      </c>
      <c r="F559" s="66" t="s">
        <v>382</v>
      </c>
      <c r="G559" s="70">
        <v>0</v>
      </c>
      <c r="H559" s="70">
        <v>0</v>
      </c>
      <c r="I559" s="85" t="s">
        <v>2946</v>
      </c>
      <c r="J559" s="66" t="s">
        <v>1660</v>
      </c>
      <c r="K559" s="67" t="s">
        <v>5022</v>
      </c>
      <c r="L559" s="68" t="s">
        <v>3207</v>
      </c>
      <c r="M559" s="64" t="s">
        <v>2493</v>
      </c>
      <c r="N559" s="13"/>
      <c r="O559"/>
      <c r="P559" t="str">
        <f t="shared" si="112"/>
        <v>NOT EQUAL</v>
      </c>
      <c r="Q559"/>
      <c r="R559"/>
      <c r="S559" s="43">
        <f t="shared" si="107"/>
        <v>149</v>
      </c>
      <c r="T559" s="96" t="s">
        <v>3174</v>
      </c>
      <c r="U559" s="72" t="s">
        <v>2643</v>
      </c>
      <c r="V559" s="72" t="s">
        <v>2643</v>
      </c>
      <c r="W559" s="44" t="str">
        <f t="shared" si="108"/>
        <v>"REG_B"</v>
      </c>
      <c r="X559" s="25" t="str">
        <f t="shared" si="109"/>
        <v>REG_B</v>
      </c>
      <c r="Y559" s="1">
        <f t="shared" si="110"/>
        <v>535</v>
      </c>
      <c r="Z559" t="str">
        <f t="shared" si="111"/>
        <v>ITM_REG_B</v>
      </c>
      <c r="AC559" s="116" t="str">
        <f t="shared" si="114"/>
        <v>REG_B</v>
      </c>
      <c r="AD559" t="b">
        <f t="shared" si="113"/>
        <v>1</v>
      </c>
    </row>
    <row r="560" spans="1:30">
      <c r="A560" s="57">
        <f t="shared" si="105"/>
        <v>560</v>
      </c>
      <c r="B560" s="56">
        <f t="shared" si="106"/>
        <v>536</v>
      </c>
      <c r="C560" s="60" t="s">
        <v>4933</v>
      </c>
      <c r="D560" s="60" t="s">
        <v>1208</v>
      </c>
      <c r="E560" s="66" t="s">
        <v>525</v>
      </c>
      <c r="F560" s="66" t="s">
        <v>383</v>
      </c>
      <c r="G560" s="75">
        <v>0</v>
      </c>
      <c r="H560" s="75">
        <v>0</v>
      </c>
      <c r="I560" s="85" t="s">
        <v>2946</v>
      </c>
      <c r="J560" s="66" t="s">
        <v>1660</v>
      </c>
      <c r="K560" s="67" t="s">
        <v>5022</v>
      </c>
      <c r="L560" s="68" t="s">
        <v>3208</v>
      </c>
      <c r="M560" s="64" t="s">
        <v>2494</v>
      </c>
      <c r="N560" s="13"/>
      <c r="O560"/>
      <c r="P560" t="str">
        <f t="shared" si="112"/>
        <v>NOT EQUAL</v>
      </c>
      <c r="Q560"/>
      <c r="R560"/>
      <c r="S560" s="43">
        <f t="shared" si="107"/>
        <v>150</v>
      </c>
      <c r="T560" s="96" t="s">
        <v>3174</v>
      </c>
      <c r="U560" s="72" t="s">
        <v>2643</v>
      </c>
      <c r="V560" s="72" t="s">
        <v>2643</v>
      </c>
      <c r="W560" s="44" t="str">
        <f t="shared" si="108"/>
        <v>"REG_C"</v>
      </c>
      <c r="X560" s="25" t="str">
        <f t="shared" si="109"/>
        <v>REG_C</v>
      </c>
      <c r="Y560" s="1">
        <f t="shared" si="110"/>
        <v>536</v>
      </c>
      <c r="Z560" t="str">
        <f t="shared" si="111"/>
        <v>ITM_REG_C</v>
      </c>
      <c r="AC560" s="116" t="str">
        <f t="shared" si="114"/>
        <v>REG_C</v>
      </c>
      <c r="AD560" t="b">
        <f t="shared" si="113"/>
        <v>1</v>
      </c>
    </row>
    <row r="561" spans="1:30">
      <c r="A561" s="57">
        <f t="shared" si="105"/>
        <v>561</v>
      </c>
      <c r="B561" s="56">
        <f t="shared" si="106"/>
        <v>537</v>
      </c>
      <c r="C561" s="60" t="s">
        <v>4933</v>
      </c>
      <c r="D561" s="60" t="s">
        <v>1209</v>
      </c>
      <c r="E561" s="66" t="s">
        <v>526</v>
      </c>
      <c r="F561" s="66" t="s">
        <v>384</v>
      </c>
      <c r="G561" s="70">
        <v>0</v>
      </c>
      <c r="H561" s="70">
        <v>0</v>
      </c>
      <c r="I561" s="85" t="s">
        <v>2946</v>
      </c>
      <c r="J561" s="66" t="s">
        <v>1660</v>
      </c>
      <c r="K561" s="67" t="s">
        <v>5022</v>
      </c>
      <c r="L561" s="68" t="s">
        <v>3209</v>
      </c>
      <c r="M561" s="64" t="s">
        <v>2495</v>
      </c>
      <c r="N561" s="13"/>
      <c r="O561"/>
      <c r="P561" t="str">
        <f t="shared" si="112"/>
        <v>NOT EQUAL</v>
      </c>
      <c r="Q561"/>
      <c r="R561"/>
      <c r="S561" s="43">
        <f t="shared" si="107"/>
        <v>151</v>
      </c>
      <c r="T561" s="96" t="s">
        <v>3174</v>
      </c>
      <c r="U561" s="72" t="s">
        <v>2643</v>
      </c>
      <c r="V561" s="72" t="s">
        <v>2643</v>
      </c>
      <c r="W561" s="44" t="str">
        <f t="shared" si="108"/>
        <v>"REG_D"</v>
      </c>
      <c r="X561" s="25" t="str">
        <f t="shared" si="109"/>
        <v>REG_D</v>
      </c>
      <c r="Y561" s="1">
        <f t="shared" si="110"/>
        <v>537</v>
      </c>
      <c r="Z561" t="str">
        <f t="shared" si="111"/>
        <v>ITM_REG_D</v>
      </c>
      <c r="AC561" s="116" t="str">
        <f t="shared" si="114"/>
        <v>REG_D</v>
      </c>
      <c r="AD561" t="b">
        <f t="shared" si="113"/>
        <v>1</v>
      </c>
    </row>
    <row r="562" spans="1:30">
      <c r="A562" s="57">
        <f t="shared" si="105"/>
        <v>562</v>
      </c>
      <c r="B562" s="56">
        <f t="shared" si="106"/>
        <v>538</v>
      </c>
      <c r="C562" s="60" t="s">
        <v>4933</v>
      </c>
      <c r="D562" s="60" t="s">
        <v>3525</v>
      </c>
      <c r="E562" s="66" t="s">
        <v>581</v>
      </c>
      <c r="F562" s="66" t="s">
        <v>531</v>
      </c>
      <c r="G562" s="70">
        <v>0</v>
      </c>
      <c r="H562" s="70">
        <v>0</v>
      </c>
      <c r="I562" s="66" t="s">
        <v>1</v>
      </c>
      <c r="J562" s="66" t="s">
        <v>1660</v>
      </c>
      <c r="K562" s="67" t="s">
        <v>5022</v>
      </c>
      <c r="L562" s="68"/>
      <c r="M562" s="64" t="s">
        <v>3525</v>
      </c>
      <c r="N562" s="13"/>
      <c r="O562"/>
      <c r="P562" t="str">
        <f t="shared" si="112"/>
        <v>NOT EQUAL</v>
      </c>
      <c r="Q562"/>
      <c r="R562"/>
      <c r="S562" s="43">
        <f t="shared" si="107"/>
        <v>151</v>
      </c>
      <c r="T562" s="96" t="s">
        <v>2643</v>
      </c>
      <c r="U562" s="72" t="s">
        <v>2643</v>
      </c>
      <c r="V562" s="72" t="s">
        <v>2643</v>
      </c>
      <c r="W562" s="44" t="str">
        <f t="shared" si="108"/>
        <v/>
      </c>
      <c r="X562" s="25" t="str">
        <f t="shared" si="109"/>
        <v/>
      </c>
      <c r="Y562" s="1">
        <f t="shared" si="110"/>
        <v>538</v>
      </c>
      <c r="Z562" t="str">
        <f t="shared" si="111"/>
        <v>ITM_0</v>
      </c>
      <c r="AC562" s="116" t="str">
        <f t="shared" si="114"/>
        <v/>
      </c>
      <c r="AD562" t="b">
        <f t="shared" si="113"/>
        <v>1</v>
      </c>
    </row>
    <row r="563" spans="1:30">
      <c r="A563" s="57">
        <f t="shared" si="105"/>
        <v>563</v>
      </c>
      <c r="B563" s="56">
        <f t="shared" si="106"/>
        <v>539</v>
      </c>
      <c r="C563" s="60" t="s">
        <v>4933</v>
      </c>
      <c r="D563" s="60" t="s">
        <v>3526</v>
      </c>
      <c r="E563" s="66" t="s">
        <v>581</v>
      </c>
      <c r="F563" s="66" t="s">
        <v>532</v>
      </c>
      <c r="G563" s="75">
        <v>0</v>
      </c>
      <c r="H563" s="75">
        <v>0</v>
      </c>
      <c r="I563" s="66" t="s">
        <v>1</v>
      </c>
      <c r="J563" s="66" t="s">
        <v>1660</v>
      </c>
      <c r="K563" s="67" t="s">
        <v>5022</v>
      </c>
      <c r="L563" s="68"/>
      <c r="M563" s="64" t="s">
        <v>3526</v>
      </c>
      <c r="N563" s="13"/>
      <c r="O563"/>
      <c r="P563" t="str">
        <f t="shared" si="112"/>
        <v>NOT EQUAL</v>
      </c>
      <c r="Q563"/>
      <c r="R563"/>
      <c r="S563" s="43">
        <f t="shared" si="107"/>
        <v>151</v>
      </c>
      <c r="T563" s="96" t="s">
        <v>2643</v>
      </c>
      <c r="U563" s="72" t="s">
        <v>2643</v>
      </c>
      <c r="V563" s="72" t="s">
        <v>2643</v>
      </c>
      <c r="W563" s="44" t="str">
        <f t="shared" si="108"/>
        <v/>
      </c>
      <c r="X563" s="25" t="str">
        <f t="shared" si="109"/>
        <v/>
      </c>
      <c r="Y563" s="1">
        <f t="shared" si="110"/>
        <v>539</v>
      </c>
      <c r="Z563" t="str">
        <f t="shared" si="111"/>
        <v>ITM_1</v>
      </c>
      <c r="AC563" s="116" t="str">
        <f t="shared" si="114"/>
        <v/>
      </c>
      <c r="AD563" t="b">
        <f t="shared" si="113"/>
        <v>1</v>
      </c>
    </row>
    <row r="564" spans="1:30">
      <c r="A564" s="57">
        <f t="shared" si="105"/>
        <v>564</v>
      </c>
      <c r="B564" s="56">
        <f t="shared" si="106"/>
        <v>540</v>
      </c>
      <c r="C564" s="60" t="s">
        <v>4933</v>
      </c>
      <c r="D564" s="60" t="s">
        <v>3527</v>
      </c>
      <c r="E564" s="66" t="s">
        <v>581</v>
      </c>
      <c r="F564" s="66" t="s">
        <v>533</v>
      </c>
      <c r="G564" s="70">
        <v>0</v>
      </c>
      <c r="H564" s="70">
        <v>0</v>
      </c>
      <c r="I564" s="66" t="s">
        <v>1</v>
      </c>
      <c r="J564" s="66" t="s">
        <v>1660</v>
      </c>
      <c r="K564" s="67" t="s">
        <v>5022</v>
      </c>
      <c r="L564" s="68"/>
      <c r="M564" s="64" t="s">
        <v>3527</v>
      </c>
      <c r="N564" s="13"/>
      <c r="O564"/>
      <c r="P564" t="str">
        <f t="shared" si="112"/>
        <v>NOT EQUAL</v>
      </c>
      <c r="Q564"/>
      <c r="R564"/>
      <c r="S564" s="43">
        <f t="shared" si="107"/>
        <v>151</v>
      </c>
      <c r="T564" s="96" t="s">
        <v>2643</v>
      </c>
      <c r="U564" s="72" t="s">
        <v>2643</v>
      </c>
      <c r="V564" s="72" t="s">
        <v>2643</v>
      </c>
      <c r="W564" s="44" t="str">
        <f t="shared" si="108"/>
        <v/>
      </c>
      <c r="X564" s="25" t="str">
        <f t="shared" si="109"/>
        <v/>
      </c>
      <c r="Y564" s="1">
        <f t="shared" si="110"/>
        <v>540</v>
      </c>
      <c r="Z564" t="str">
        <f t="shared" si="111"/>
        <v>ITM_2</v>
      </c>
      <c r="AC564" s="116" t="str">
        <f t="shared" si="114"/>
        <v/>
      </c>
      <c r="AD564" t="b">
        <f t="shared" si="113"/>
        <v>1</v>
      </c>
    </row>
    <row r="565" spans="1:30">
      <c r="A565" s="57">
        <f t="shared" si="105"/>
        <v>565</v>
      </c>
      <c r="B565" s="56">
        <f t="shared" si="106"/>
        <v>541</v>
      </c>
      <c r="C565" s="60" t="s">
        <v>4933</v>
      </c>
      <c r="D565" s="60" t="s">
        <v>3528</v>
      </c>
      <c r="E565" s="66" t="s">
        <v>581</v>
      </c>
      <c r="F565" s="66" t="s">
        <v>534</v>
      </c>
      <c r="G565" s="70">
        <v>0</v>
      </c>
      <c r="H565" s="70">
        <v>0</v>
      </c>
      <c r="I565" s="66" t="s">
        <v>1</v>
      </c>
      <c r="J565" s="66" t="s">
        <v>1660</v>
      </c>
      <c r="K565" s="67" t="s">
        <v>5022</v>
      </c>
      <c r="L565" s="68"/>
      <c r="M565" s="64" t="s">
        <v>3528</v>
      </c>
      <c r="N565" s="13"/>
      <c r="O565"/>
      <c r="P565" t="str">
        <f t="shared" si="112"/>
        <v>NOT EQUAL</v>
      </c>
      <c r="Q565"/>
      <c r="R565"/>
      <c r="S565" s="43">
        <f t="shared" si="107"/>
        <v>151</v>
      </c>
      <c r="T565" s="96" t="s">
        <v>2643</v>
      </c>
      <c r="U565" s="72" t="s">
        <v>2643</v>
      </c>
      <c r="V565" s="72" t="s">
        <v>2643</v>
      </c>
      <c r="W565" s="44" t="str">
        <f t="shared" si="108"/>
        <v/>
      </c>
      <c r="X565" s="25" t="str">
        <f t="shared" si="109"/>
        <v/>
      </c>
      <c r="Y565" s="1">
        <f t="shared" si="110"/>
        <v>541</v>
      </c>
      <c r="Z565" t="str">
        <f t="shared" si="111"/>
        <v>ITM_3</v>
      </c>
      <c r="AC565" s="116" t="str">
        <f t="shared" si="114"/>
        <v/>
      </c>
      <c r="AD565" t="b">
        <f t="shared" si="113"/>
        <v>1</v>
      </c>
    </row>
    <row r="566" spans="1:30">
      <c r="A566" s="57">
        <f t="shared" si="105"/>
        <v>566</v>
      </c>
      <c r="B566" s="56">
        <f t="shared" si="106"/>
        <v>542</v>
      </c>
      <c r="C566" s="60" t="s">
        <v>4933</v>
      </c>
      <c r="D566" s="60" t="s">
        <v>3529</v>
      </c>
      <c r="E566" s="66" t="s">
        <v>581</v>
      </c>
      <c r="F566" s="66" t="s">
        <v>535</v>
      </c>
      <c r="G566" s="70">
        <v>0</v>
      </c>
      <c r="H566" s="70">
        <v>0</v>
      </c>
      <c r="I566" s="66" t="s">
        <v>1</v>
      </c>
      <c r="J566" s="66" t="s">
        <v>1660</v>
      </c>
      <c r="K566" s="67" t="s">
        <v>5022</v>
      </c>
      <c r="L566" s="68"/>
      <c r="M566" s="64" t="s">
        <v>3529</v>
      </c>
      <c r="N566" s="13"/>
      <c r="O566"/>
      <c r="P566" t="str">
        <f t="shared" si="112"/>
        <v>NOT EQUAL</v>
      </c>
      <c r="Q566"/>
      <c r="R566"/>
      <c r="S566" s="43">
        <f t="shared" si="107"/>
        <v>151</v>
      </c>
      <c r="T566" s="96" t="s">
        <v>2643</v>
      </c>
      <c r="U566" s="72" t="s">
        <v>2643</v>
      </c>
      <c r="V566" s="72" t="s">
        <v>2643</v>
      </c>
      <c r="W566" s="44" t="str">
        <f t="shared" si="108"/>
        <v/>
      </c>
      <c r="X566" s="25" t="str">
        <f t="shared" si="109"/>
        <v/>
      </c>
      <c r="Y566" s="1">
        <f t="shared" si="110"/>
        <v>542</v>
      </c>
      <c r="Z566" t="str">
        <f t="shared" si="111"/>
        <v>ITM_4</v>
      </c>
      <c r="AC566" s="116" t="str">
        <f t="shared" si="114"/>
        <v/>
      </c>
      <c r="AD566" t="b">
        <f t="shared" si="113"/>
        <v>1</v>
      </c>
    </row>
    <row r="567" spans="1:30">
      <c r="A567" s="57">
        <f t="shared" si="105"/>
        <v>567</v>
      </c>
      <c r="B567" s="56">
        <f t="shared" si="106"/>
        <v>543</v>
      </c>
      <c r="C567" s="60" t="s">
        <v>4933</v>
      </c>
      <c r="D567" s="60" t="s">
        <v>3530</v>
      </c>
      <c r="E567" s="66" t="s">
        <v>581</v>
      </c>
      <c r="F567" s="66" t="s">
        <v>536</v>
      </c>
      <c r="G567" s="70">
        <v>0</v>
      </c>
      <c r="H567" s="70">
        <v>0</v>
      </c>
      <c r="I567" s="66" t="s">
        <v>1</v>
      </c>
      <c r="J567" s="66" t="s">
        <v>1660</v>
      </c>
      <c r="K567" s="67" t="s">
        <v>5022</v>
      </c>
      <c r="L567" s="68"/>
      <c r="M567" s="64" t="s">
        <v>3530</v>
      </c>
      <c r="N567" s="13"/>
      <c r="O567"/>
      <c r="P567" t="str">
        <f t="shared" si="112"/>
        <v>NOT EQUAL</v>
      </c>
      <c r="Q567"/>
      <c r="R567"/>
      <c r="S567" s="43">
        <f t="shared" si="107"/>
        <v>151</v>
      </c>
      <c r="T567" s="96" t="s">
        <v>2643</v>
      </c>
      <c r="U567" s="72" t="s">
        <v>2643</v>
      </c>
      <c r="V567" s="72" t="s">
        <v>2643</v>
      </c>
      <c r="W567" s="44" t="str">
        <f t="shared" si="108"/>
        <v/>
      </c>
      <c r="X567" s="25" t="str">
        <f t="shared" si="109"/>
        <v/>
      </c>
      <c r="Y567" s="1">
        <f t="shared" si="110"/>
        <v>543</v>
      </c>
      <c r="Z567" t="str">
        <f t="shared" si="111"/>
        <v>ITM_5</v>
      </c>
      <c r="AC567" s="116" t="str">
        <f t="shared" si="114"/>
        <v/>
      </c>
      <c r="AD567" t="b">
        <f t="shared" si="113"/>
        <v>1</v>
      </c>
    </row>
    <row r="568" spans="1:30">
      <c r="A568" s="57">
        <f t="shared" si="105"/>
        <v>568</v>
      </c>
      <c r="B568" s="56">
        <f t="shared" si="106"/>
        <v>544</v>
      </c>
      <c r="C568" s="60" t="s">
        <v>4933</v>
      </c>
      <c r="D568" s="60" t="s">
        <v>3531</v>
      </c>
      <c r="E568" s="66" t="s">
        <v>581</v>
      </c>
      <c r="F568" s="66" t="s">
        <v>537</v>
      </c>
      <c r="G568" s="70">
        <v>0</v>
      </c>
      <c r="H568" s="70">
        <v>0</v>
      </c>
      <c r="I568" s="66" t="s">
        <v>1</v>
      </c>
      <c r="J568" s="66" t="s">
        <v>1660</v>
      </c>
      <c r="K568" s="67" t="s">
        <v>5022</v>
      </c>
      <c r="L568" s="68"/>
      <c r="M568" s="64" t="s">
        <v>3531</v>
      </c>
      <c r="N568" s="13"/>
      <c r="O568"/>
      <c r="P568" t="str">
        <f t="shared" si="112"/>
        <v>NOT EQUAL</v>
      </c>
      <c r="Q568"/>
      <c r="R568"/>
      <c r="S568" s="43">
        <f t="shared" si="107"/>
        <v>151</v>
      </c>
      <c r="T568" s="96" t="s">
        <v>2643</v>
      </c>
      <c r="U568" s="72" t="s">
        <v>2643</v>
      </c>
      <c r="V568" s="72" t="s">
        <v>2643</v>
      </c>
      <c r="W568" s="44" t="str">
        <f t="shared" si="108"/>
        <v/>
      </c>
      <c r="X568" s="25" t="str">
        <f t="shared" si="109"/>
        <v/>
      </c>
      <c r="Y568" s="1">
        <f t="shared" si="110"/>
        <v>544</v>
      </c>
      <c r="Z568" t="str">
        <f t="shared" si="111"/>
        <v>ITM_6</v>
      </c>
      <c r="AC568" s="116" t="str">
        <f t="shared" si="114"/>
        <v/>
      </c>
      <c r="AD568" t="b">
        <f t="shared" si="113"/>
        <v>1</v>
      </c>
    </row>
    <row r="569" spans="1:30">
      <c r="A569" s="57">
        <f t="shared" si="105"/>
        <v>569</v>
      </c>
      <c r="B569" s="56">
        <f t="shared" si="106"/>
        <v>545</v>
      </c>
      <c r="C569" s="60" t="s">
        <v>4933</v>
      </c>
      <c r="D569" s="60" t="s">
        <v>3532</v>
      </c>
      <c r="E569" s="66" t="s">
        <v>581</v>
      </c>
      <c r="F569" s="66" t="s">
        <v>538</v>
      </c>
      <c r="G569" s="70">
        <v>0</v>
      </c>
      <c r="H569" s="70">
        <v>0</v>
      </c>
      <c r="I569" s="66" t="s">
        <v>1</v>
      </c>
      <c r="J569" s="66" t="s">
        <v>1660</v>
      </c>
      <c r="K569" s="67" t="s">
        <v>5022</v>
      </c>
      <c r="L569" s="68"/>
      <c r="M569" s="64" t="s">
        <v>3532</v>
      </c>
      <c r="N569" s="13"/>
      <c r="O569"/>
      <c r="P569" t="str">
        <f t="shared" si="112"/>
        <v>NOT EQUAL</v>
      </c>
      <c r="Q569"/>
      <c r="R569"/>
      <c r="S569" s="43">
        <f t="shared" si="107"/>
        <v>151</v>
      </c>
      <c r="T569" s="96" t="s">
        <v>2643</v>
      </c>
      <c r="U569" s="72" t="s">
        <v>2643</v>
      </c>
      <c r="V569" s="72" t="s">
        <v>2643</v>
      </c>
      <c r="W569" s="44" t="str">
        <f t="shared" si="108"/>
        <v/>
      </c>
      <c r="X569" s="25" t="str">
        <f t="shared" si="109"/>
        <v/>
      </c>
      <c r="Y569" s="1">
        <f t="shared" si="110"/>
        <v>545</v>
      </c>
      <c r="Z569" t="str">
        <f t="shared" si="111"/>
        <v>ITM_7</v>
      </c>
      <c r="AC569" s="116" t="str">
        <f t="shared" si="114"/>
        <v/>
      </c>
      <c r="AD569" t="b">
        <f t="shared" si="113"/>
        <v>1</v>
      </c>
    </row>
    <row r="570" spans="1:30">
      <c r="A570" s="57">
        <f t="shared" si="105"/>
        <v>570</v>
      </c>
      <c r="B570" s="56">
        <f t="shared" si="106"/>
        <v>546</v>
      </c>
      <c r="C570" s="60" t="s">
        <v>4933</v>
      </c>
      <c r="D570" s="60" t="s">
        <v>3533</v>
      </c>
      <c r="E570" s="66" t="s">
        <v>581</v>
      </c>
      <c r="F570" s="66" t="s">
        <v>539</v>
      </c>
      <c r="G570" s="70">
        <v>0</v>
      </c>
      <c r="H570" s="70">
        <v>0</v>
      </c>
      <c r="I570" s="66" t="s">
        <v>1</v>
      </c>
      <c r="J570" s="66" t="s">
        <v>1660</v>
      </c>
      <c r="K570" s="67" t="s">
        <v>5022</v>
      </c>
      <c r="L570" s="68"/>
      <c r="M570" s="64" t="s">
        <v>3533</v>
      </c>
      <c r="N570" s="13"/>
      <c r="O570"/>
      <c r="P570" t="str">
        <f t="shared" si="112"/>
        <v>NOT EQUAL</v>
      </c>
      <c r="Q570"/>
      <c r="R570"/>
      <c r="S570" s="43">
        <f t="shared" si="107"/>
        <v>151</v>
      </c>
      <c r="T570" s="96" t="s">
        <v>2643</v>
      </c>
      <c r="U570" s="72" t="s">
        <v>2643</v>
      </c>
      <c r="V570" s="72" t="s">
        <v>2643</v>
      </c>
      <c r="W570" s="44" t="str">
        <f t="shared" si="108"/>
        <v/>
      </c>
      <c r="X570" s="25" t="str">
        <f t="shared" si="109"/>
        <v/>
      </c>
      <c r="Y570" s="1">
        <f t="shared" si="110"/>
        <v>546</v>
      </c>
      <c r="Z570" t="str">
        <f t="shared" si="111"/>
        <v>ITM_8</v>
      </c>
      <c r="AC570" s="116" t="str">
        <f t="shared" si="114"/>
        <v/>
      </c>
      <c r="AD570" t="b">
        <f t="shared" si="113"/>
        <v>1</v>
      </c>
    </row>
    <row r="571" spans="1:30">
      <c r="A571" s="57">
        <f t="shared" si="105"/>
        <v>571</v>
      </c>
      <c r="B571" s="56">
        <f t="shared" si="106"/>
        <v>547</v>
      </c>
      <c r="C571" s="60" t="s">
        <v>4933</v>
      </c>
      <c r="D571" s="60" t="s">
        <v>3534</v>
      </c>
      <c r="E571" s="66" t="s">
        <v>581</v>
      </c>
      <c r="F571" s="66" t="s">
        <v>540</v>
      </c>
      <c r="G571" s="70">
        <v>0</v>
      </c>
      <c r="H571" s="70">
        <v>0</v>
      </c>
      <c r="I571" s="66" t="s">
        <v>1</v>
      </c>
      <c r="J571" s="66" t="s">
        <v>1660</v>
      </c>
      <c r="K571" s="67" t="s">
        <v>5022</v>
      </c>
      <c r="L571" s="68"/>
      <c r="M571" s="64" t="s">
        <v>3534</v>
      </c>
      <c r="N571" s="13"/>
      <c r="O571"/>
      <c r="P571" t="str">
        <f t="shared" si="112"/>
        <v>NOT EQUAL</v>
      </c>
      <c r="Q571"/>
      <c r="R571"/>
      <c r="S571" s="43">
        <f t="shared" si="107"/>
        <v>151</v>
      </c>
      <c r="T571" s="96" t="s">
        <v>2643</v>
      </c>
      <c r="U571" s="72" t="s">
        <v>2643</v>
      </c>
      <c r="V571" s="72" t="s">
        <v>2643</v>
      </c>
      <c r="W571" s="44" t="str">
        <f t="shared" si="108"/>
        <v/>
      </c>
      <c r="X571" s="25" t="str">
        <f t="shared" si="109"/>
        <v/>
      </c>
      <c r="Y571" s="1">
        <f t="shared" si="110"/>
        <v>547</v>
      </c>
      <c r="Z571" t="str">
        <f t="shared" si="111"/>
        <v>ITM_9</v>
      </c>
      <c r="AC571" s="116" t="str">
        <f t="shared" si="114"/>
        <v/>
      </c>
      <c r="AD571" t="b">
        <f t="shared" si="113"/>
        <v>1</v>
      </c>
    </row>
    <row r="572" spans="1:30">
      <c r="A572" s="57">
        <f t="shared" si="105"/>
        <v>572</v>
      </c>
      <c r="B572" s="56">
        <f t="shared" si="106"/>
        <v>548</v>
      </c>
      <c r="C572" s="60" t="s">
        <v>4933</v>
      </c>
      <c r="D572" s="60" t="s">
        <v>3535</v>
      </c>
      <c r="E572" s="66" t="s">
        <v>381</v>
      </c>
      <c r="F572" s="66" t="s">
        <v>381</v>
      </c>
      <c r="G572" s="70">
        <v>0</v>
      </c>
      <c r="H572" s="70">
        <v>0</v>
      </c>
      <c r="I572" s="66" t="s">
        <v>2942</v>
      </c>
      <c r="J572" s="66" t="s">
        <v>1660</v>
      </c>
      <c r="K572" s="67" t="s">
        <v>5022</v>
      </c>
      <c r="L572" s="68"/>
      <c r="M572" s="64" t="s">
        <v>3535</v>
      </c>
      <c r="N572" s="13"/>
      <c r="O572"/>
      <c r="P572" t="str">
        <f t="shared" si="112"/>
        <v/>
      </c>
      <c r="Q572"/>
      <c r="R572"/>
      <c r="S572" s="43">
        <f t="shared" si="107"/>
        <v>151</v>
      </c>
      <c r="T572" s="96" t="s">
        <v>2643</v>
      </c>
      <c r="U572" s="72" t="s">
        <v>2643</v>
      </c>
      <c r="V572" s="72" t="s">
        <v>2643</v>
      </c>
      <c r="W572" s="44" t="str">
        <f t="shared" si="108"/>
        <v/>
      </c>
      <c r="X572" s="25" t="str">
        <f t="shared" si="109"/>
        <v/>
      </c>
      <c r="Y572" s="1">
        <f t="shared" si="110"/>
        <v>548</v>
      </c>
      <c r="Z572" t="str">
        <f t="shared" si="111"/>
        <v>ITM_A</v>
      </c>
      <c r="AC572" s="116" t="str">
        <f t="shared" si="114"/>
        <v/>
      </c>
      <c r="AD572" t="b">
        <f t="shared" si="113"/>
        <v>1</v>
      </c>
    </row>
    <row r="573" spans="1:30">
      <c r="A573" s="57">
        <f t="shared" si="105"/>
        <v>573</v>
      </c>
      <c r="B573" s="56">
        <f t="shared" si="106"/>
        <v>549</v>
      </c>
      <c r="C573" s="60" t="s">
        <v>4933</v>
      </c>
      <c r="D573" s="60" t="s">
        <v>3536</v>
      </c>
      <c r="E573" s="66" t="s">
        <v>382</v>
      </c>
      <c r="F573" s="66" t="s">
        <v>382</v>
      </c>
      <c r="G573" s="70">
        <v>0</v>
      </c>
      <c r="H573" s="70">
        <v>0</v>
      </c>
      <c r="I573" s="66" t="s">
        <v>2942</v>
      </c>
      <c r="J573" s="66" t="s">
        <v>1660</v>
      </c>
      <c r="K573" s="67" t="s">
        <v>5022</v>
      </c>
      <c r="L573" s="68"/>
      <c r="M573" s="64" t="s">
        <v>3536</v>
      </c>
      <c r="N573" s="13"/>
      <c r="O573"/>
      <c r="P573" t="str">
        <f t="shared" si="112"/>
        <v/>
      </c>
      <c r="Q573"/>
      <c r="R573"/>
      <c r="S573" s="43">
        <f t="shared" si="107"/>
        <v>151</v>
      </c>
      <c r="T573" s="96" t="s">
        <v>2643</v>
      </c>
      <c r="U573" s="72" t="s">
        <v>2643</v>
      </c>
      <c r="V573" s="72" t="s">
        <v>2643</v>
      </c>
      <c r="W573" s="44" t="str">
        <f t="shared" si="108"/>
        <v/>
      </c>
      <c r="X573" s="25" t="str">
        <f t="shared" si="109"/>
        <v/>
      </c>
      <c r="Y573" s="1">
        <f t="shared" si="110"/>
        <v>549</v>
      </c>
      <c r="Z573" t="str">
        <f t="shared" si="111"/>
        <v>ITM_B</v>
      </c>
      <c r="AC573" s="116" t="str">
        <f t="shared" si="114"/>
        <v/>
      </c>
      <c r="AD573" t="b">
        <f t="shared" si="113"/>
        <v>1</v>
      </c>
    </row>
    <row r="574" spans="1:30">
      <c r="A574" s="57">
        <f t="shared" si="105"/>
        <v>574</v>
      </c>
      <c r="B574" s="56">
        <f t="shared" si="106"/>
        <v>550</v>
      </c>
      <c r="C574" s="60" t="s">
        <v>4933</v>
      </c>
      <c r="D574" s="60" t="s">
        <v>3537</v>
      </c>
      <c r="E574" s="66" t="s">
        <v>383</v>
      </c>
      <c r="F574" s="66" t="s">
        <v>383</v>
      </c>
      <c r="G574" s="70">
        <v>0</v>
      </c>
      <c r="H574" s="70">
        <v>0</v>
      </c>
      <c r="I574" s="66" t="s">
        <v>2942</v>
      </c>
      <c r="J574" s="66" t="s">
        <v>1660</v>
      </c>
      <c r="K574" s="67" t="s">
        <v>5022</v>
      </c>
      <c r="L574" s="68"/>
      <c r="M574" s="64" t="s">
        <v>3537</v>
      </c>
      <c r="N574" s="13"/>
      <c r="O574"/>
      <c r="P574" t="str">
        <f t="shared" si="112"/>
        <v/>
      </c>
      <c r="Q574"/>
      <c r="R574"/>
      <c r="S574" s="43">
        <f t="shared" si="107"/>
        <v>151</v>
      </c>
      <c r="T574" s="96" t="s">
        <v>2643</v>
      </c>
      <c r="U574" s="72" t="s">
        <v>2643</v>
      </c>
      <c r="V574" s="72" t="s">
        <v>2643</v>
      </c>
      <c r="W574" s="44" t="str">
        <f t="shared" si="108"/>
        <v/>
      </c>
      <c r="X574" s="25" t="str">
        <f t="shared" si="109"/>
        <v/>
      </c>
      <c r="Y574" s="1">
        <f t="shared" si="110"/>
        <v>550</v>
      </c>
      <c r="Z574" t="str">
        <f t="shared" si="111"/>
        <v>ITM_C</v>
      </c>
      <c r="AC574" s="116" t="str">
        <f t="shared" si="114"/>
        <v/>
      </c>
      <c r="AD574" t="b">
        <f t="shared" si="113"/>
        <v>1</v>
      </c>
    </row>
    <row r="575" spans="1:30">
      <c r="A575" s="57">
        <f t="shared" si="105"/>
        <v>575</v>
      </c>
      <c r="B575" s="56">
        <f t="shared" si="106"/>
        <v>551</v>
      </c>
      <c r="C575" s="60" t="s">
        <v>4933</v>
      </c>
      <c r="D575" s="60" t="s">
        <v>3538</v>
      </c>
      <c r="E575" s="66" t="s">
        <v>384</v>
      </c>
      <c r="F575" s="66" t="s">
        <v>384</v>
      </c>
      <c r="G575" s="70">
        <v>0</v>
      </c>
      <c r="H575" s="70">
        <v>0</v>
      </c>
      <c r="I575" s="66" t="s">
        <v>2942</v>
      </c>
      <c r="J575" s="66" t="s">
        <v>1660</v>
      </c>
      <c r="K575" s="67" t="s">
        <v>5022</v>
      </c>
      <c r="L575" s="68"/>
      <c r="M575" s="64" t="s">
        <v>3538</v>
      </c>
      <c r="N575" s="13"/>
      <c r="O575"/>
      <c r="P575" t="str">
        <f t="shared" si="112"/>
        <v/>
      </c>
      <c r="Q575"/>
      <c r="R575"/>
      <c r="S575" s="43">
        <f t="shared" si="107"/>
        <v>151</v>
      </c>
      <c r="T575" s="96" t="s">
        <v>2643</v>
      </c>
      <c r="U575" s="72" t="s">
        <v>2643</v>
      </c>
      <c r="V575" s="72" t="s">
        <v>2643</v>
      </c>
      <c r="W575" s="44" t="str">
        <f t="shared" si="108"/>
        <v/>
      </c>
      <c r="X575" s="25" t="str">
        <f t="shared" si="109"/>
        <v/>
      </c>
      <c r="Y575" s="1">
        <f t="shared" si="110"/>
        <v>551</v>
      </c>
      <c r="Z575" t="str">
        <f t="shared" si="111"/>
        <v>ITM_D</v>
      </c>
      <c r="AC575" s="116" t="str">
        <f t="shared" si="114"/>
        <v/>
      </c>
      <c r="AD575" t="b">
        <f t="shared" si="113"/>
        <v>1</v>
      </c>
    </row>
    <row r="576" spans="1:30">
      <c r="A576" s="57">
        <f t="shared" si="105"/>
        <v>576</v>
      </c>
      <c r="B576" s="56">
        <f t="shared" si="106"/>
        <v>552</v>
      </c>
      <c r="C576" s="60" t="s">
        <v>4933</v>
      </c>
      <c r="D576" s="60" t="s">
        <v>3539</v>
      </c>
      <c r="E576" s="66" t="s">
        <v>541</v>
      </c>
      <c r="F576" s="66" t="s">
        <v>541</v>
      </c>
      <c r="G576" s="70">
        <v>0</v>
      </c>
      <c r="H576" s="70">
        <v>0</v>
      </c>
      <c r="I576" s="66" t="s">
        <v>2942</v>
      </c>
      <c r="J576" s="66" t="s">
        <v>1660</v>
      </c>
      <c r="K576" s="67" t="s">
        <v>5022</v>
      </c>
      <c r="L576" s="68"/>
      <c r="M576" s="64" t="s">
        <v>3539</v>
      </c>
      <c r="N576" s="13"/>
      <c r="O576"/>
      <c r="P576" t="str">
        <f t="shared" si="112"/>
        <v/>
      </c>
      <c r="Q576"/>
      <c r="R576"/>
      <c r="S576" s="43">
        <f t="shared" si="107"/>
        <v>151</v>
      </c>
      <c r="T576" s="96" t="s">
        <v>2643</v>
      </c>
      <c r="U576" s="72" t="s">
        <v>2643</v>
      </c>
      <c r="V576" s="72" t="s">
        <v>2643</v>
      </c>
      <c r="W576" s="44" t="str">
        <f t="shared" si="108"/>
        <v/>
      </c>
      <c r="X576" s="25" t="str">
        <f t="shared" si="109"/>
        <v/>
      </c>
      <c r="Y576" s="1">
        <f t="shared" si="110"/>
        <v>552</v>
      </c>
      <c r="Z576" t="str">
        <f t="shared" si="111"/>
        <v>ITM_E</v>
      </c>
      <c r="AC576" s="116" t="str">
        <f t="shared" si="114"/>
        <v/>
      </c>
      <c r="AD576" t="b">
        <f t="shared" si="113"/>
        <v>1</v>
      </c>
    </row>
    <row r="577" spans="1:30">
      <c r="A577" s="57">
        <f t="shared" si="105"/>
        <v>577</v>
      </c>
      <c r="B577" s="56">
        <f t="shared" si="106"/>
        <v>553</v>
      </c>
      <c r="C577" s="60" t="s">
        <v>4933</v>
      </c>
      <c r="D577" s="60" t="s">
        <v>3540</v>
      </c>
      <c r="E577" s="66" t="s">
        <v>102</v>
      </c>
      <c r="F577" s="66" t="s">
        <v>102</v>
      </c>
      <c r="G577" s="70">
        <v>0</v>
      </c>
      <c r="H577" s="70">
        <v>0</v>
      </c>
      <c r="I577" s="66" t="s">
        <v>2942</v>
      </c>
      <c r="J577" s="66" t="s">
        <v>1660</v>
      </c>
      <c r="K577" s="67" t="s">
        <v>5022</v>
      </c>
      <c r="L577" s="68"/>
      <c r="M577" s="64" t="s">
        <v>3540</v>
      </c>
      <c r="N577" s="13"/>
      <c r="O577"/>
      <c r="P577" t="str">
        <f t="shared" si="112"/>
        <v/>
      </c>
      <c r="Q577"/>
      <c r="R577"/>
      <c r="S577" s="43">
        <f t="shared" si="107"/>
        <v>151</v>
      </c>
      <c r="T577" s="96" t="s">
        <v>2643</v>
      </c>
      <c r="U577" s="72" t="s">
        <v>2643</v>
      </c>
      <c r="V577" s="72" t="s">
        <v>2643</v>
      </c>
      <c r="W577" s="44" t="str">
        <f t="shared" si="108"/>
        <v/>
      </c>
      <c r="X577" s="25" t="str">
        <f t="shared" si="109"/>
        <v/>
      </c>
      <c r="Y577" s="1">
        <f t="shared" si="110"/>
        <v>553</v>
      </c>
      <c r="Z577" t="str">
        <f t="shared" si="111"/>
        <v>ITM_F</v>
      </c>
      <c r="AC577" s="116" t="str">
        <f t="shared" si="114"/>
        <v/>
      </c>
      <c r="AD577" t="b">
        <f t="shared" si="113"/>
        <v>1</v>
      </c>
    </row>
    <row r="578" spans="1:30">
      <c r="A578" s="57">
        <f t="shared" si="105"/>
        <v>578</v>
      </c>
      <c r="B578" s="56">
        <f t="shared" si="106"/>
        <v>554</v>
      </c>
      <c r="C578" s="60" t="s">
        <v>4933</v>
      </c>
      <c r="D578" s="60" t="s">
        <v>3541</v>
      </c>
      <c r="E578" s="66" t="s">
        <v>130</v>
      </c>
      <c r="F578" s="66" t="s">
        <v>130</v>
      </c>
      <c r="G578" s="70">
        <v>0</v>
      </c>
      <c r="H578" s="70">
        <v>0</v>
      </c>
      <c r="I578" s="66" t="s">
        <v>2942</v>
      </c>
      <c r="J578" s="66" t="s">
        <v>1660</v>
      </c>
      <c r="K578" s="67" t="s">
        <v>5022</v>
      </c>
      <c r="L578" s="68"/>
      <c r="M578" s="64" t="s">
        <v>3541</v>
      </c>
      <c r="N578" s="13"/>
      <c r="O578"/>
      <c r="P578" t="str">
        <f t="shared" si="112"/>
        <v/>
      </c>
      <c r="Q578"/>
      <c r="R578"/>
      <c r="S578" s="43">
        <f t="shared" si="107"/>
        <v>151</v>
      </c>
      <c r="T578" s="96" t="s">
        <v>2643</v>
      </c>
      <c r="U578" s="72" t="s">
        <v>2643</v>
      </c>
      <c r="V578" s="72" t="s">
        <v>2643</v>
      </c>
      <c r="W578" s="44" t="str">
        <f t="shared" si="108"/>
        <v/>
      </c>
      <c r="X578" s="25" t="str">
        <f t="shared" si="109"/>
        <v/>
      </c>
      <c r="Y578" s="1">
        <f t="shared" si="110"/>
        <v>554</v>
      </c>
      <c r="Z578" t="str">
        <f t="shared" si="111"/>
        <v>ITM_G</v>
      </c>
      <c r="AC578" s="116" t="str">
        <f t="shared" si="114"/>
        <v/>
      </c>
      <c r="AD578" t="b">
        <f t="shared" si="113"/>
        <v>1</v>
      </c>
    </row>
    <row r="579" spans="1:30">
      <c r="A579" s="57">
        <f t="shared" si="105"/>
        <v>579</v>
      </c>
      <c r="B579" s="56">
        <f t="shared" si="106"/>
        <v>555</v>
      </c>
      <c r="C579" s="60" t="s">
        <v>4933</v>
      </c>
      <c r="D579" s="60" t="s">
        <v>3542</v>
      </c>
      <c r="E579" s="66" t="s">
        <v>542</v>
      </c>
      <c r="F579" s="66" t="s">
        <v>542</v>
      </c>
      <c r="G579" s="70">
        <v>0</v>
      </c>
      <c r="H579" s="70">
        <v>0</v>
      </c>
      <c r="I579" s="66" t="s">
        <v>2942</v>
      </c>
      <c r="J579" s="66" t="s">
        <v>1660</v>
      </c>
      <c r="K579" s="67" t="s">
        <v>5022</v>
      </c>
      <c r="L579" s="68"/>
      <c r="M579" s="64" t="s">
        <v>3542</v>
      </c>
      <c r="N579" s="13"/>
      <c r="O579"/>
      <c r="P579" t="str">
        <f t="shared" si="112"/>
        <v/>
      </c>
      <c r="Q579"/>
      <c r="R579"/>
      <c r="S579" s="43">
        <f t="shared" si="107"/>
        <v>151</v>
      </c>
      <c r="T579" s="96" t="s">
        <v>2643</v>
      </c>
      <c r="U579" s="72" t="s">
        <v>2643</v>
      </c>
      <c r="V579" s="72" t="s">
        <v>2643</v>
      </c>
      <c r="W579" s="44" t="str">
        <f t="shared" si="108"/>
        <v/>
      </c>
      <c r="X579" s="25" t="str">
        <f t="shared" si="109"/>
        <v/>
      </c>
      <c r="Y579" s="1">
        <f t="shared" si="110"/>
        <v>555</v>
      </c>
      <c r="Z579" t="str">
        <f t="shared" si="111"/>
        <v>ITM_H</v>
      </c>
      <c r="AC579" s="116" t="str">
        <f t="shared" si="114"/>
        <v/>
      </c>
      <c r="AD579" t="b">
        <f t="shared" si="113"/>
        <v>1</v>
      </c>
    </row>
    <row r="580" spans="1:30">
      <c r="A580" s="57">
        <f t="shared" si="105"/>
        <v>580</v>
      </c>
      <c r="B580" s="56">
        <f t="shared" si="106"/>
        <v>556</v>
      </c>
      <c r="C580" s="60" t="s">
        <v>4933</v>
      </c>
      <c r="D580" s="60" t="s">
        <v>3543</v>
      </c>
      <c r="E580" s="66" t="s">
        <v>150</v>
      </c>
      <c r="F580" s="66" t="s">
        <v>150</v>
      </c>
      <c r="G580" s="70">
        <v>0</v>
      </c>
      <c r="H580" s="70">
        <v>0</v>
      </c>
      <c r="I580" s="66" t="s">
        <v>2942</v>
      </c>
      <c r="J580" s="66" t="s">
        <v>1660</v>
      </c>
      <c r="K580" s="67" t="s">
        <v>5022</v>
      </c>
      <c r="L580" s="68"/>
      <c r="M580" s="64" t="s">
        <v>3543</v>
      </c>
      <c r="N580" s="13"/>
      <c r="O580"/>
      <c r="P580" t="str">
        <f t="shared" si="112"/>
        <v/>
      </c>
      <c r="Q580"/>
      <c r="R580"/>
      <c r="S580" s="43">
        <f t="shared" si="107"/>
        <v>151</v>
      </c>
      <c r="T580" s="96" t="s">
        <v>2643</v>
      </c>
      <c r="U580" s="72" t="s">
        <v>2643</v>
      </c>
      <c r="V580" s="72" t="s">
        <v>2643</v>
      </c>
      <c r="W580" s="44" t="str">
        <f t="shared" si="108"/>
        <v/>
      </c>
      <c r="X580" s="25" t="str">
        <f t="shared" si="109"/>
        <v/>
      </c>
      <c r="Y580" s="1">
        <f t="shared" si="110"/>
        <v>556</v>
      </c>
      <c r="Z580" t="str">
        <f t="shared" si="111"/>
        <v>ITM_I</v>
      </c>
      <c r="AC580" s="116" t="str">
        <f t="shared" si="114"/>
        <v/>
      </c>
      <c r="AD580" t="b">
        <f t="shared" si="113"/>
        <v>1</v>
      </c>
    </row>
    <row r="581" spans="1:30">
      <c r="A581" s="57">
        <f t="shared" si="105"/>
        <v>581</v>
      </c>
      <c r="B581" s="56">
        <f t="shared" si="106"/>
        <v>557</v>
      </c>
      <c r="C581" s="60" t="s">
        <v>4933</v>
      </c>
      <c r="D581" s="60" t="s">
        <v>3544</v>
      </c>
      <c r="E581" s="66" t="s">
        <v>164</v>
      </c>
      <c r="F581" s="66" t="s">
        <v>164</v>
      </c>
      <c r="G581" s="70">
        <v>0</v>
      </c>
      <c r="H581" s="70">
        <v>0</v>
      </c>
      <c r="I581" s="66" t="s">
        <v>2942</v>
      </c>
      <c r="J581" s="66" t="s">
        <v>1660</v>
      </c>
      <c r="K581" s="67" t="s">
        <v>5022</v>
      </c>
      <c r="L581" s="68"/>
      <c r="M581" s="64" t="s">
        <v>3544</v>
      </c>
      <c r="N581" s="13"/>
      <c r="O581"/>
      <c r="P581" t="str">
        <f t="shared" si="112"/>
        <v/>
      </c>
      <c r="Q581"/>
      <c r="R581"/>
      <c r="S581" s="43">
        <f t="shared" si="107"/>
        <v>151</v>
      </c>
      <c r="T581" s="96" t="s">
        <v>2643</v>
      </c>
      <c r="U581" s="72" t="s">
        <v>2643</v>
      </c>
      <c r="V581" s="72" t="s">
        <v>2643</v>
      </c>
      <c r="W581" s="44" t="str">
        <f t="shared" si="108"/>
        <v/>
      </c>
      <c r="X581" s="25" t="str">
        <f t="shared" si="109"/>
        <v/>
      </c>
      <c r="Y581" s="1">
        <f t="shared" si="110"/>
        <v>557</v>
      </c>
      <c r="Z581" t="str">
        <f t="shared" si="111"/>
        <v>ITM_J</v>
      </c>
      <c r="AC581" s="116" t="str">
        <f t="shared" si="114"/>
        <v/>
      </c>
      <c r="AD581" t="b">
        <f t="shared" si="113"/>
        <v>1</v>
      </c>
    </row>
    <row r="582" spans="1:30">
      <c r="A582" s="57">
        <f t="shared" si="105"/>
        <v>582</v>
      </c>
      <c r="B582" s="56">
        <f t="shared" si="106"/>
        <v>558</v>
      </c>
      <c r="C582" s="60" t="s">
        <v>4933</v>
      </c>
      <c r="D582" s="60" t="s">
        <v>3545</v>
      </c>
      <c r="E582" s="66" t="s">
        <v>171</v>
      </c>
      <c r="F582" s="66" t="s">
        <v>171</v>
      </c>
      <c r="G582" s="70">
        <v>0</v>
      </c>
      <c r="H582" s="70">
        <v>0</v>
      </c>
      <c r="I582" s="66" t="s">
        <v>2942</v>
      </c>
      <c r="J582" s="66" t="s">
        <v>1660</v>
      </c>
      <c r="K582" s="67" t="s">
        <v>5022</v>
      </c>
      <c r="L582" s="68"/>
      <c r="M582" s="64" t="s">
        <v>3545</v>
      </c>
      <c r="N582" s="13"/>
      <c r="O582"/>
      <c r="P582" t="str">
        <f t="shared" si="112"/>
        <v/>
      </c>
      <c r="Q582"/>
      <c r="R582"/>
      <c r="S582" s="43">
        <f t="shared" si="107"/>
        <v>151</v>
      </c>
      <c r="T582" s="96" t="s">
        <v>2643</v>
      </c>
      <c r="U582" s="72" t="s">
        <v>2643</v>
      </c>
      <c r="V582" s="72" t="s">
        <v>2643</v>
      </c>
      <c r="W582" s="44" t="str">
        <f t="shared" si="108"/>
        <v/>
      </c>
      <c r="X582" s="25" t="str">
        <f t="shared" si="109"/>
        <v/>
      </c>
      <c r="Y582" s="1">
        <f t="shared" si="110"/>
        <v>558</v>
      </c>
      <c r="Z582" t="str">
        <f t="shared" si="111"/>
        <v>ITM_K</v>
      </c>
      <c r="AC582" s="116" t="str">
        <f t="shared" si="114"/>
        <v/>
      </c>
      <c r="AD582" t="b">
        <f t="shared" si="113"/>
        <v>1</v>
      </c>
    </row>
    <row r="583" spans="1:30">
      <c r="A583" s="57">
        <f t="shared" ref="A583:A646" si="115">IF(B583=INT(B583),ROW(),"")</f>
        <v>583</v>
      </c>
      <c r="B583" s="56">
        <f t="shared" ref="B583:B646" si="116">IF(AND(MID(C583,2,1)&lt;&gt;"/",MID(C583,1,1)="/"),INT(B582)+1,B582+0.01)</f>
        <v>559</v>
      </c>
      <c r="C583" s="60" t="s">
        <v>4933</v>
      </c>
      <c r="D583" s="60" t="s">
        <v>3546</v>
      </c>
      <c r="E583" s="66" t="s">
        <v>185</v>
      </c>
      <c r="F583" s="66" t="s">
        <v>185</v>
      </c>
      <c r="G583" s="70">
        <v>0</v>
      </c>
      <c r="H583" s="70">
        <v>0</v>
      </c>
      <c r="I583" s="66" t="s">
        <v>2942</v>
      </c>
      <c r="J583" s="66" t="s">
        <v>1660</v>
      </c>
      <c r="K583" s="67" t="s">
        <v>5022</v>
      </c>
      <c r="L583" s="68"/>
      <c r="M583" s="64" t="s">
        <v>3546</v>
      </c>
      <c r="N583" s="13"/>
      <c r="O583"/>
      <c r="P583" t="str">
        <f t="shared" si="112"/>
        <v/>
      </c>
      <c r="Q583"/>
      <c r="R583"/>
      <c r="S583" s="43">
        <f t="shared" ref="S583:S646" si="117">IF(X583&lt;&gt;"",S582+1,S582)</f>
        <v>151</v>
      </c>
      <c r="T583" s="96" t="s">
        <v>2643</v>
      </c>
      <c r="U583" s="72" t="s">
        <v>2643</v>
      </c>
      <c r="V583" s="72" t="s">
        <v>2643</v>
      </c>
      <c r="W583" s="44" t="str">
        <f t="shared" ref="W583:W646" si="118">IF( OR(U583="CNST", I583="CAT_REGS"),(E583),
IF(U583="YES",UPPER(E583),
IF(   AND(U583&lt;&gt;"NO",I583="CAT_FNCT",D583&lt;&gt;"multiply", D583&lt;&gt;"divide"),IF(J583="SLS_ENABLED",   UPPER(E583),""),"")))</f>
        <v/>
      </c>
      <c r="X583" s="25" t="str">
        <f t="shared" ref="X583:X646" si="119">IF(LEN(V583)&gt;0,V583,SUBSTITUTE(SUBSTITUTE(SUBSTITUTE(SUBSTITUTE(SUBSTITUTE(SUBSTITUTE(SUBSTITUTE(SUBSTITUTE(SUBSTITUTE(SUBSTITUTE(SUBSTITUTE( (SUBSTITUTE( SUBSTITUTE( SUBSTITUTE( SUBSTITUTE(W583,"STD_SIGMA","SUM"),"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83" s="1">
        <f t="shared" ref="Y583:Y646" si="120">B583</f>
        <v>559</v>
      </c>
      <c r="Z583" t="str">
        <f t="shared" ref="Z583:Z646" si="121">M583</f>
        <v>ITM_L</v>
      </c>
      <c r="AC583" s="116" t="str">
        <f t="shared" si="114"/>
        <v/>
      </c>
      <c r="AD583" t="b">
        <f t="shared" si="113"/>
        <v>1</v>
      </c>
    </row>
    <row r="584" spans="1:30">
      <c r="A584" s="57">
        <f t="shared" si="115"/>
        <v>584</v>
      </c>
      <c r="B584" s="56">
        <f t="shared" si="116"/>
        <v>560</v>
      </c>
      <c r="C584" s="60" t="s">
        <v>4933</v>
      </c>
      <c r="D584" s="60" t="s">
        <v>3547</v>
      </c>
      <c r="E584" s="66" t="s">
        <v>543</v>
      </c>
      <c r="F584" s="66" t="s">
        <v>543</v>
      </c>
      <c r="G584" s="70">
        <v>0</v>
      </c>
      <c r="H584" s="70">
        <v>0</v>
      </c>
      <c r="I584" s="66" t="s">
        <v>2942</v>
      </c>
      <c r="J584" s="66" t="s">
        <v>1660</v>
      </c>
      <c r="K584" s="67" t="s">
        <v>5022</v>
      </c>
      <c r="L584" s="68"/>
      <c r="M584" s="64" t="s">
        <v>3547</v>
      </c>
      <c r="N584" s="13"/>
      <c r="O584"/>
      <c r="P584" t="str">
        <f t="shared" si="112"/>
        <v/>
      </c>
      <c r="Q584"/>
      <c r="R584"/>
      <c r="S584" s="43">
        <f t="shared" si="117"/>
        <v>151</v>
      </c>
      <c r="T584" s="96" t="s">
        <v>2643</v>
      </c>
      <c r="U584" s="72" t="s">
        <v>2643</v>
      </c>
      <c r="V584" s="72" t="s">
        <v>2643</v>
      </c>
      <c r="W584" s="44" t="str">
        <f t="shared" si="118"/>
        <v/>
      </c>
      <c r="X584" s="25" t="str">
        <f t="shared" si="119"/>
        <v/>
      </c>
      <c r="Y584" s="1">
        <f t="shared" si="120"/>
        <v>560</v>
      </c>
      <c r="Z584" t="str">
        <f t="shared" si="121"/>
        <v>ITM_M</v>
      </c>
      <c r="AC584" s="116" t="str">
        <f t="shared" si="114"/>
        <v/>
      </c>
      <c r="AD584" t="b">
        <f t="shared" si="113"/>
        <v>1</v>
      </c>
    </row>
    <row r="585" spans="1:30">
      <c r="A585" s="57">
        <f t="shared" si="115"/>
        <v>585</v>
      </c>
      <c r="B585" s="56">
        <f t="shared" si="116"/>
        <v>561</v>
      </c>
      <c r="C585" s="60" t="s">
        <v>4933</v>
      </c>
      <c r="D585" s="60" t="s">
        <v>3548</v>
      </c>
      <c r="E585" s="66" t="s">
        <v>544</v>
      </c>
      <c r="F585" s="66" t="s">
        <v>544</v>
      </c>
      <c r="G585" s="70">
        <v>0</v>
      </c>
      <c r="H585" s="70">
        <v>0</v>
      </c>
      <c r="I585" s="66" t="s">
        <v>2942</v>
      </c>
      <c r="J585" s="66" t="s">
        <v>1660</v>
      </c>
      <c r="K585" s="67" t="s">
        <v>5022</v>
      </c>
      <c r="L585" s="68"/>
      <c r="M585" s="64" t="s">
        <v>3548</v>
      </c>
      <c r="N585" s="13"/>
      <c r="O585"/>
      <c r="P585" t="str">
        <f t="shared" si="112"/>
        <v/>
      </c>
      <c r="Q585"/>
      <c r="R585"/>
      <c r="S585" s="43">
        <f t="shared" si="117"/>
        <v>151</v>
      </c>
      <c r="T585" s="96" t="s">
        <v>2643</v>
      </c>
      <c r="U585" s="72" t="s">
        <v>2643</v>
      </c>
      <c r="V585" s="72" t="s">
        <v>2643</v>
      </c>
      <c r="W585" s="44" t="str">
        <f t="shared" si="118"/>
        <v/>
      </c>
      <c r="X585" s="25" t="str">
        <f t="shared" si="119"/>
        <v/>
      </c>
      <c r="Y585" s="1">
        <f t="shared" si="120"/>
        <v>561</v>
      </c>
      <c r="Z585" t="str">
        <f t="shared" si="121"/>
        <v>ITM_N</v>
      </c>
      <c r="AC585" s="116" t="str">
        <f t="shared" si="114"/>
        <v/>
      </c>
      <c r="AD585" t="b">
        <f t="shared" si="113"/>
        <v>1</v>
      </c>
    </row>
    <row r="586" spans="1:30">
      <c r="A586" s="57">
        <f t="shared" si="115"/>
        <v>586</v>
      </c>
      <c r="B586" s="56">
        <f t="shared" si="116"/>
        <v>562</v>
      </c>
      <c r="C586" s="60" t="s">
        <v>4933</v>
      </c>
      <c r="D586" s="60" t="s">
        <v>3549</v>
      </c>
      <c r="E586" s="66" t="s">
        <v>545</v>
      </c>
      <c r="F586" s="66" t="s">
        <v>545</v>
      </c>
      <c r="G586" s="70">
        <v>0</v>
      </c>
      <c r="H586" s="70">
        <v>0</v>
      </c>
      <c r="I586" s="66" t="s">
        <v>2942</v>
      </c>
      <c r="J586" s="66" t="s">
        <v>1660</v>
      </c>
      <c r="K586" s="67" t="s">
        <v>5022</v>
      </c>
      <c r="L586" s="68"/>
      <c r="M586" s="64" t="s">
        <v>3549</v>
      </c>
      <c r="N586" s="13"/>
      <c r="O586"/>
      <c r="P586" t="str">
        <f t="shared" si="112"/>
        <v/>
      </c>
      <c r="Q586"/>
      <c r="R586"/>
      <c r="S586" s="43">
        <f t="shared" si="117"/>
        <v>151</v>
      </c>
      <c r="T586" s="96" t="s">
        <v>2643</v>
      </c>
      <c r="U586" s="72" t="s">
        <v>2643</v>
      </c>
      <c r="V586" s="72" t="s">
        <v>2643</v>
      </c>
      <c r="W586" s="44" t="str">
        <f t="shared" si="118"/>
        <v/>
      </c>
      <c r="X586" s="25" t="str">
        <f t="shared" si="119"/>
        <v/>
      </c>
      <c r="Y586" s="1">
        <f t="shared" si="120"/>
        <v>562</v>
      </c>
      <c r="Z586" t="str">
        <f t="shared" si="121"/>
        <v>ITM_O</v>
      </c>
      <c r="AC586" s="116" t="str">
        <f t="shared" si="114"/>
        <v/>
      </c>
      <c r="AD586" t="b">
        <f t="shared" si="113"/>
        <v>1</v>
      </c>
    </row>
    <row r="587" spans="1:30">
      <c r="A587" s="57">
        <f t="shared" si="115"/>
        <v>587</v>
      </c>
      <c r="B587" s="56">
        <f t="shared" si="116"/>
        <v>563</v>
      </c>
      <c r="C587" s="60" t="s">
        <v>4933</v>
      </c>
      <c r="D587" s="60" t="s">
        <v>3550</v>
      </c>
      <c r="E587" s="66" t="s">
        <v>546</v>
      </c>
      <c r="F587" s="66" t="s">
        <v>546</v>
      </c>
      <c r="G587" s="70">
        <v>0</v>
      </c>
      <c r="H587" s="70">
        <v>0</v>
      </c>
      <c r="I587" s="66" t="s">
        <v>2942</v>
      </c>
      <c r="J587" s="66" t="s">
        <v>1660</v>
      </c>
      <c r="K587" s="67" t="s">
        <v>5022</v>
      </c>
      <c r="L587" s="68"/>
      <c r="M587" s="64" t="s">
        <v>3550</v>
      </c>
      <c r="N587" s="13"/>
      <c r="O587"/>
      <c r="P587" t="str">
        <f t="shared" si="112"/>
        <v/>
      </c>
      <c r="Q587"/>
      <c r="R587"/>
      <c r="S587" s="43">
        <f t="shared" si="117"/>
        <v>151</v>
      </c>
      <c r="T587" s="96" t="s">
        <v>2643</v>
      </c>
      <c r="U587" s="72" t="s">
        <v>2643</v>
      </c>
      <c r="V587" s="72" t="s">
        <v>2643</v>
      </c>
      <c r="W587" s="44" t="str">
        <f t="shared" si="118"/>
        <v/>
      </c>
      <c r="X587" s="25" t="str">
        <f t="shared" si="119"/>
        <v/>
      </c>
      <c r="Y587" s="1">
        <f t="shared" si="120"/>
        <v>563</v>
      </c>
      <c r="Z587" t="str">
        <f t="shared" si="121"/>
        <v>ITM_P</v>
      </c>
      <c r="AC587" s="116" t="str">
        <f t="shared" si="114"/>
        <v/>
      </c>
      <c r="AD587" t="b">
        <f t="shared" si="113"/>
        <v>1</v>
      </c>
    </row>
    <row r="588" spans="1:30">
      <c r="A588" s="57">
        <f t="shared" si="115"/>
        <v>588</v>
      </c>
      <c r="B588" s="56">
        <f t="shared" si="116"/>
        <v>564</v>
      </c>
      <c r="C588" s="60" t="s">
        <v>4933</v>
      </c>
      <c r="D588" s="60" t="s">
        <v>3551</v>
      </c>
      <c r="E588" s="66" t="s">
        <v>547</v>
      </c>
      <c r="F588" s="66" t="s">
        <v>547</v>
      </c>
      <c r="G588" s="70">
        <v>0</v>
      </c>
      <c r="H588" s="70">
        <v>0</v>
      </c>
      <c r="I588" s="66" t="s">
        <v>2942</v>
      </c>
      <c r="J588" s="66" t="s">
        <v>1660</v>
      </c>
      <c r="K588" s="67" t="s">
        <v>5022</v>
      </c>
      <c r="L588" s="68"/>
      <c r="M588" s="64" t="s">
        <v>3551</v>
      </c>
      <c r="N588" s="13"/>
      <c r="O588"/>
      <c r="P588" t="str">
        <f t="shared" si="112"/>
        <v/>
      </c>
      <c r="Q588"/>
      <c r="R588"/>
      <c r="S588" s="43">
        <f t="shared" si="117"/>
        <v>151</v>
      </c>
      <c r="T588" s="96" t="s">
        <v>2643</v>
      </c>
      <c r="U588" s="72" t="s">
        <v>2643</v>
      </c>
      <c r="V588" s="72" t="s">
        <v>2643</v>
      </c>
      <c r="W588" s="44" t="str">
        <f t="shared" si="118"/>
        <v/>
      </c>
      <c r="X588" s="25" t="str">
        <f t="shared" si="119"/>
        <v/>
      </c>
      <c r="Y588" s="1">
        <f t="shared" si="120"/>
        <v>564</v>
      </c>
      <c r="Z588" t="str">
        <f t="shared" si="121"/>
        <v>ITM_Q</v>
      </c>
      <c r="AC588" s="116" t="str">
        <f t="shared" si="114"/>
        <v/>
      </c>
      <c r="AD588" t="b">
        <f t="shared" si="113"/>
        <v>1</v>
      </c>
    </row>
    <row r="589" spans="1:30">
      <c r="A589" s="57">
        <f t="shared" si="115"/>
        <v>589</v>
      </c>
      <c r="B589" s="56">
        <f t="shared" si="116"/>
        <v>565</v>
      </c>
      <c r="C589" s="60" t="s">
        <v>4933</v>
      </c>
      <c r="D589" s="60" t="s">
        <v>3552</v>
      </c>
      <c r="E589" s="66" t="s">
        <v>303</v>
      </c>
      <c r="F589" s="66" t="s">
        <v>303</v>
      </c>
      <c r="G589" s="70">
        <v>0</v>
      </c>
      <c r="H589" s="70">
        <v>0</v>
      </c>
      <c r="I589" s="66" t="s">
        <v>2942</v>
      </c>
      <c r="J589" s="66" t="s">
        <v>1660</v>
      </c>
      <c r="K589" s="67" t="s">
        <v>5022</v>
      </c>
      <c r="L589" s="68"/>
      <c r="M589" s="64" t="s">
        <v>3552</v>
      </c>
      <c r="N589" s="13"/>
      <c r="O589"/>
      <c r="P589" t="str">
        <f t="shared" si="112"/>
        <v/>
      </c>
      <c r="Q589"/>
      <c r="R589"/>
      <c r="S589" s="43">
        <f t="shared" si="117"/>
        <v>151</v>
      </c>
      <c r="T589" s="96" t="s">
        <v>2643</v>
      </c>
      <c r="U589" s="72" t="s">
        <v>2643</v>
      </c>
      <c r="V589" s="72" t="s">
        <v>2643</v>
      </c>
      <c r="W589" s="44" t="str">
        <f t="shared" si="118"/>
        <v/>
      </c>
      <c r="X589" s="25" t="str">
        <f t="shared" si="119"/>
        <v/>
      </c>
      <c r="Y589" s="1">
        <f t="shared" si="120"/>
        <v>565</v>
      </c>
      <c r="Z589" t="str">
        <f t="shared" si="121"/>
        <v>ITM_R</v>
      </c>
      <c r="AC589" s="116" t="str">
        <f t="shared" si="114"/>
        <v/>
      </c>
      <c r="AD589" t="b">
        <f t="shared" si="113"/>
        <v>1</v>
      </c>
    </row>
    <row r="590" spans="1:30">
      <c r="A590" s="57">
        <f t="shared" si="115"/>
        <v>590</v>
      </c>
      <c r="B590" s="56">
        <f t="shared" si="116"/>
        <v>566</v>
      </c>
      <c r="C590" s="60" t="s">
        <v>4933</v>
      </c>
      <c r="D590" s="60" t="s">
        <v>2185</v>
      </c>
      <c r="E590" s="66" t="s">
        <v>548</v>
      </c>
      <c r="F590" s="66" t="s">
        <v>548</v>
      </c>
      <c r="G590" s="70">
        <v>0</v>
      </c>
      <c r="H590" s="70">
        <v>0</v>
      </c>
      <c r="I590" s="66" t="s">
        <v>2942</v>
      </c>
      <c r="J590" s="66" t="s">
        <v>1660</v>
      </c>
      <c r="K590" s="67" t="s">
        <v>5022</v>
      </c>
      <c r="L590" s="68"/>
      <c r="M590" s="64" t="s">
        <v>2185</v>
      </c>
      <c r="N590" s="13"/>
      <c r="O590"/>
      <c r="P590" t="str">
        <f t="shared" si="112"/>
        <v/>
      </c>
      <c r="Q590"/>
      <c r="R590"/>
      <c r="S590" s="43">
        <f t="shared" si="117"/>
        <v>151</v>
      </c>
      <c r="T590" s="96" t="s">
        <v>2643</v>
      </c>
      <c r="U590" s="72" t="s">
        <v>2643</v>
      </c>
      <c r="V590" s="72" t="s">
        <v>2643</v>
      </c>
      <c r="W590" s="44" t="str">
        <f t="shared" si="118"/>
        <v/>
      </c>
      <c r="X590" s="25" t="str">
        <f t="shared" si="119"/>
        <v/>
      </c>
      <c r="Y590" s="1">
        <f t="shared" si="120"/>
        <v>566</v>
      </c>
      <c r="Z590" t="str">
        <f t="shared" si="121"/>
        <v>ITM_S</v>
      </c>
      <c r="AC590" s="116" t="str">
        <f t="shared" si="114"/>
        <v/>
      </c>
      <c r="AD590" t="b">
        <f t="shared" si="113"/>
        <v>1</v>
      </c>
    </row>
    <row r="591" spans="1:30">
      <c r="A591" s="57">
        <f t="shared" si="115"/>
        <v>591</v>
      </c>
      <c r="B591" s="56">
        <f t="shared" si="116"/>
        <v>567</v>
      </c>
      <c r="C591" s="60" t="s">
        <v>4933</v>
      </c>
      <c r="D591" s="60" t="s">
        <v>3553</v>
      </c>
      <c r="E591" s="66" t="s">
        <v>549</v>
      </c>
      <c r="F591" s="66" t="s">
        <v>549</v>
      </c>
      <c r="G591" s="70">
        <v>0</v>
      </c>
      <c r="H591" s="70">
        <v>0</v>
      </c>
      <c r="I591" s="66" t="s">
        <v>2942</v>
      </c>
      <c r="J591" s="66" t="s">
        <v>1660</v>
      </c>
      <c r="K591" s="67" t="s">
        <v>5022</v>
      </c>
      <c r="L591" s="68"/>
      <c r="M591" s="64" t="s">
        <v>3553</v>
      </c>
      <c r="N591" s="13"/>
      <c r="O591"/>
      <c r="P591" t="str">
        <f t="shared" si="112"/>
        <v/>
      </c>
      <c r="Q591"/>
      <c r="R591"/>
      <c r="S591" s="43">
        <f t="shared" si="117"/>
        <v>151</v>
      </c>
      <c r="T591" s="96" t="s">
        <v>2643</v>
      </c>
      <c r="U591" s="72" t="s">
        <v>2643</v>
      </c>
      <c r="V591" s="72" t="s">
        <v>2643</v>
      </c>
      <c r="W591" s="44" t="str">
        <f t="shared" si="118"/>
        <v/>
      </c>
      <c r="X591" s="25" t="str">
        <f t="shared" si="119"/>
        <v/>
      </c>
      <c r="Y591" s="1">
        <f t="shared" si="120"/>
        <v>567</v>
      </c>
      <c r="Z591" t="str">
        <f t="shared" si="121"/>
        <v>ITM_T</v>
      </c>
      <c r="AC591" s="116" t="str">
        <f t="shared" si="114"/>
        <v/>
      </c>
      <c r="AD591" t="b">
        <f t="shared" si="113"/>
        <v>1</v>
      </c>
    </row>
    <row r="592" spans="1:30">
      <c r="A592" s="57">
        <f t="shared" si="115"/>
        <v>592</v>
      </c>
      <c r="B592" s="56">
        <f t="shared" si="116"/>
        <v>568</v>
      </c>
      <c r="C592" s="60" t="s">
        <v>4933</v>
      </c>
      <c r="D592" s="60" t="s">
        <v>3554</v>
      </c>
      <c r="E592" s="66" t="s">
        <v>550</v>
      </c>
      <c r="F592" s="66" t="s">
        <v>550</v>
      </c>
      <c r="G592" s="70">
        <v>0</v>
      </c>
      <c r="H592" s="70">
        <v>0</v>
      </c>
      <c r="I592" s="66" t="s">
        <v>2942</v>
      </c>
      <c r="J592" s="66" t="s">
        <v>1660</v>
      </c>
      <c r="K592" s="67" t="s">
        <v>5022</v>
      </c>
      <c r="L592" s="68"/>
      <c r="M592" s="64" t="s">
        <v>3554</v>
      </c>
      <c r="N592" s="13"/>
      <c r="O592"/>
      <c r="P592" t="str">
        <f t="shared" si="112"/>
        <v/>
      </c>
      <c r="Q592"/>
      <c r="R592"/>
      <c r="S592" s="43">
        <f t="shared" si="117"/>
        <v>151</v>
      </c>
      <c r="T592" s="96" t="s">
        <v>2643</v>
      </c>
      <c r="U592" s="72" t="s">
        <v>2643</v>
      </c>
      <c r="V592" s="72" t="s">
        <v>2643</v>
      </c>
      <c r="W592" s="44" t="str">
        <f t="shared" si="118"/>
        <v/>
      </c>
      <c r="X592" s="25" t="str">
        <f t="shared" si="119"/>
        <v/>
      </c>
      <c r="Y592" s="1">
        <f t="shared" si="120"/>
        <v>568</v>
      </c>
      <c r="Z592" t="str">
        <f t="shared" si="121"/>
        <v>ITM_U</v>
      </c>
      <c r="AC592" s="116" t="str">
        <f t="shared" si="114"/>
        <v/>
      </c>
      <c r="AD592" t="b">
        <f t="shared" si="113"/>
        <v>1</v>
      </c>
    </row>
    <row r="593" spans="1:30">
      <c r="A593" s="57">
        <f t="shared" si="115"/>
        <v>593</v>
      </c>
      <c r="B593" s="56">
        <f t="shared" si="116"/>
        <v>569</v>
      </c>
      <c r="C593" s="60" t="s">
        <v>4933</v>
      </c>
      <c r="D593" s="60" t="s">
        <v>3555</v>
      </c>
      <c r="E593" s="66" t="s">
        <v>551</v>
      </c>
      <c r="F593" s="66" t="s">
        <v>551</v>
      </c>
      <c r="G593" s="70">
        <v>0</v>
      </c>
      <c r="H593" s="70">
        <v>0</v>
      </c>
      <c r="I593" s="66" t="s">
        <v>2942</v>
      </c>
      <c r="J593" s="66" t="s">
        <v>1660</v>
      </c>
      <c r="K593" s="67" t="s">
        <v>5022</v>
      </c>
      <c r="L593" s="68"/>
      <c r="M593" s="64" t="s">
        <v>3555</v>
      </c>
      <c r="N593" s="13"/>
      <c r="O593"/>
      <c r="P593" t="str">
        <f t="shared" si="112"/>
        <v/>
      </c>
      <c r="Q593"/>
      <c r="R593"/>
      <c r="S593" s="43">
        <f t="shared" si="117"/>
        <v>151</v>
      </c>
      <c r="T593" s="96" t="s">
        <v>2643</v>
      </c>
      <c r="U593" s="72" t="s">
        <v>2643</v>
      </c>
      <c r="V593" s="72" t="s">
        <v>2643</v>
      </c>
      <c r="W593" s="44" t="str">
        <f t="shared" si="118"/>
        <v/>
      </c>
      <c r="X593" s="25" t="str">
        <f t="shared" si="119"/>
        <v/>
      </c>
      <c r="Y593" s="1">
        <f t="shared" si="120"/>
        <v>569</v>
      </c>
      <c r="Z593" t="str">
        <f t="shared" si="121"/>
        <v>ITM_V</v>
      </c>
      <c r="AC593" s="116" t="str">
        <f t="shared" si="114"/>
        <v/>
      </c>
      <c r="AD593" t="b">
        <f t="shared" si="113"/>
        <v>1</v>
      </c>
    </row>
    <row r="594" spans="1:30">
      <c r="A594" s="57">
        <f t="shared" si="115"/>
        <v>594</v>
      </c>
      <c r="B594" s="56">
        <f t="shared" si="116"/>
        <v>570</v>
      </c>
      <c r="C594" s="60" t="s">
        <v>4933</v>
      </c>
      <c r="D594" s="60" t="s">
        <v>3556</v>
      </c>
      <c r="E594" s="66" t="s">
        <v>552</v>
      </c>
      <c r="F594" s="66" t="s">
        <v>552</v>
      </c>
      <c r="G594" s="70">
        <v>0</v>
      </c>
      <c r="H594" s="70">
        <v>0</v>
      </c>
      <c r="I594" s="66" t="s">
        <v>2942</v>
      </c>
      <c r="J594" s="66" t="s">
        <v>1660</v>
      </c>
      <c r="K594" s="67" t="s">
        <v>5022</v>
      </c>
      <c r="L594" s="68"/>
      <c r="M594" s="64" t="s">
        <v>3556</v>
      </c>
      <c r="N594" s="13"/>
      <c r="O594"/>
      <c r="P594" t="str">
        <f t="shared" si="112"/>
        <v/>
      </c>
      <c r="Q594"/>
      <c r="R594"/>
      <c r="S594" s="43">
        <f t="shared" si="117"/>
        <v>151</v>
      </c>
      <c r="T594" s="96" t="s">
        <v>2643</v>
      </c>
      <c r="U594" s="72" t="s">
        <v>2643</v>
      </c>
      <c r="V594" s="72" t="s">
        <v>2643</v>
      </c>
      <c r="W594" s="44" t="str">
        <f t="shared" si="118"/>
        <v/>
      </c>
      <c r="X594" s="25" t="str">
        <f t="shared" si="119"/>
        <v/>
      </c>
      <c r="Y594" s="1">
        <f t="shared" si="120"/>
        <v>570</v>
      </c>
      <c r="Z594" t="str">
        <f t="shared" si="121"/>
        <v>ITM_W</v>
      </c>
      <c r="AC594" s="116" t="str">
        <f t="shared" si="114"/>
        <v/>
      </c>
      <c r="AD594" t="b">
        <f t="shared" si="113"/>
        <v>1</v>
      </c>
    </row>
    <row r="595" spans="1:30">
      <c r="A595" s="57">
        <f t="shared" si="115"/>
        <v>595</v>
      </c>
      <c r="B595" s="56">
        <f t="shared" si="116"/>
        <v>571</v>
      </c>
      <c r="C595" s="60" t="s">
        <v>4933</v>
      </c>
      <c r="D595" s="60" t="s">
        <v>3557</v>
      </c>
      <c r="E595" s="66" t="s">
        <v>553</v>
      </c>
      <c r="F595" s="66" t="s">
        <v>553</v>
      </c>
      <c r="G595" s="70">
        <v>0</v>
      </c>
      <c r="H595" s="70">
        <v>0</v>
      </c>
      <c r="I595" s="66" t="s">
        <v>2942</v>
      </c>
      <c r="J595" s="66" t="s">
        <v>1660</v>
      </c>
      <c r="K595" s="67" t="s">
        <v>5022</v>
      </c>
      <c r="L595" s="68"/>
      <c r="M595" s="64" t="s">
        <v>3557</v>
      </c>
      <c r="N595" s="13"/>
      <c r="O595"/>
      <c r="P595" t="str">
        <f t="shared" si="112"/>
        <v/>
      </c>
      <c r="Q595"/>
      <c r="R595"/>
      <c r="S595" s="43">
        <f t="shared" si="117"/>
        <v>151</v>
      </c>
      <c r="T595" s="96" t="s">
        <v>2643</v>
      </c>
      <c r="U595" s="72" t="s">
        <v>2643</v>
      </c>
      <c r="V595" s="72" t="s">
        <v>2643</v>
      </c>
      <c r="W595" s="44" t="str">
        <f t="shared" si="118"/>
        <v/>
      </c>
      <c r="X595" s="25" t="str">
        <f t="shared" si="119"/>
        <v/>
      </c>
      <c r="Y595" s="1">
        <f t="shared" si="120"/>
        <v>571</v>
      </c>
      <c r="Z595" t="str">
        <f t="shared" si="121"/>
        <v>ITM_X</v>
      </c>
      <c r="AC595" s="116" t="str">
        <f t="shared" si="114"/>
        <v/>
      </c>
      <c r="AD595" t="b">
        <f t="shared" si="113"/>
        <v>1</v>
      </c>
    </row>
    <row r="596" spans="1:30">
      <c r="A596" s="57">
        <f t="shared" si="115"/>
        <v>596</v>
      </c>
      <c r="B596" s="56">
        <f t="shared" si="116"/>
        <v>572</v>
      </c>
      <c r="C596" s="60" t="s">
        <v>4933</v>
      </c>
      <c r="D596" s="60" t="s">
        <v>3558</v>
      </c>
      <c r="E596" s="66" t="s">
        <v>554</v>
      </c>
      <c r="F596" s="66" t="s">
        <v>554</v>
      </c>
      <c r="G596" s="70">
        <v>0</v>
      </c>
      <c r="H596" s="70">
        <v>0</v>
      </c>
      <c r="I596" s="66" t="s">
        <v>2942</v>
      </c>
      <c r="J596" s="66" t="s">
        <v>1660</v>
      </c>
      <c r="K596" s="67" t="s">
        <v>5022</v>
      </c>
      <c r="L596" s="68"/>
      <c r="M596" s="64" t="s">
        <v>3558</v>
      </c>
      <c r="N596" s="13"/>
      <c r="O596"/>
      <c r="P596" t="str">
        <f t="shared" si="112"/>
        <v/>
      </c>
      <c r="Q596"/>
      <c r="R596"/>
      <c r="S596" s="43">
        <f t="shared" si="117"/>
        <v>151</v>
      </c>
      <c r="T596" s="96" t="s">
        <v>2643</v>
      </c>
      <c r="U596" s="72" t="s">
        <v>2643</v>
      </c>
      <c r="V596" s="72" t="s">
        <v>2643</v>
      </c>
      <c r="W596" s="44" t="str">
        <f t="shared" si="118"/>
        <v/>
      </c>
      <c r="X596" s="25" t="str">
        <f t="shared" si="119"/>
        <v/>
      </c>
      <c r="Y596" s="1">
        <f t="shared" si="120"/>
        <v>572</v>
      </c>
      <c r="Z596" t="str">
        <f t="shared" si="121"/>
        <v>ITM_Y</v>
      </c>
      <c r="AC596" s="116" t="str">
        <f t="shared" si="114"/>
        <v/>
      </c>
      <c r="AD596" t="b">
        <f t="shared" si="113"/>
        <v>1</v>
      </c>
    </row>
    <row r="597" spans="1:30">
      <c r="A597" s="57">
        <f t="shared" si="115"/>
        <v>597</v>
      </c>
      <c r="B597" s="56">
        <f t="shared" si="116"/>
        <v>573</v>
      </c>
      <c r="C597" s="60" t="s">
        <v>4933</v>
      </c>
      <c r="D597" s="60" t="s">
        <v>3559</v>
      </c>
      <c r="E597" s="66" t="s">
        <v>555</v>
      </c>
      <c r="F597" s="66" t="s">
        <v>555</v>
      </c>
      <c r="G597" s="70">
        <v>0</v>
      </c>
      <c r="H597" s="70">
        <v>0</v>
      </c>
      <c r="I597" s="66" t="s">
        <v>2942</v>
      </c>
      <c r="J597" s="66" t="s">
        <v>1660</v>
      </c>
      <c r="K597" s="67" t="s">
        <v>5022</v>
      </c>
      <c r="L597" s="68"/>
      <c r="M597" s="64" t="s">
        <v>3559</v>
      </c>
      <c r="N597" s="13"/>
      <c r="O597"/>
      <c r="P597" t="str">
        <f t="shared" si="112"/>
        <v/>
      </c>
      <c r="Q597"/>
      <c r="R597"/>
      <c r="S597" s="43">
        <f t="shared" si="117"/>
        <v>151</v>
      </c>
      <c r="T597" s="96" t="s">
        <v>2643</v>
      </c>
      <c r="U597" s="72" t="s">
        <v>2643</v>
      </c>
      <c r="V597" s="72" t="s">
        <v>2643</v>
      </c>
      <c r="W597" s="44" t="str">
        <f t="shared" si="118"/>
        <v/>
      </c>
      <c r="X597" s="25" t="str">
        <f t="shared" si="119"/>
        <v/>
      </c>
      <c r="Y597" s="1">
        <f t="shared" si="120"/>
        <v>573</v>
      </c>
      <c r="Z597" t="str">
        <f t="shared" si="121"/>
        <v>ITM_Z</v>
      </c>
      <c r="AC597" s="116" t="str">
        <f t="shared" si="114"/>
        <v/>
      </c>
      <c r="AD597" t="b">
        <f t="shared" si="113"/>
        <v>1</v>
      </c>
    </row>
    <row r="598" spans="1:30">
      <c r="A598" s="57">
        <f t="shared" si="115"/>
        <v>598</v>
      </c>
      <c r="B598" s="56">
        <f t="shared" si="116"/>
        <v>574</v>
      </c>
      <c r="C598" s="60" t="s">
        <v>4933</v>
      </c>
      <c r="D598" s="60" t="s">
        <v>3560</v>
      </c>
      <c r="E598" s="66" t="s">
        <v>556</v>
      </c>
      <c r="F598" s="66" t="s">
        <v>556</v>
      </c>
      <c r="G598" s="70">
        <v>0</v>
      </c>
      <c r="H598" s="70">
        <v>0</v>
      </c>
      <c r="I598" s="66" t="s">
        <v>2943</v>
      </c>
      <c r="J598" s="66" t="s">
        <v>1660</v>
      </c>
      <c r="K598" s="67" t="s">
        <v>5022</v>
      </c>
      <c r="L598" s="68"/>
      <c r="M598" s="64" t="s">
        <v>3560</v>
      </c>
      <c r="N598" s="13"/>
      <c r="O598"/>
      <c r="P598" t="str">
        <f t="shared" si="112"/>
        <v/>
      </c>
      <c r="Q598"/>
      <c r="R598"/>
      <c r="S598" s="43">
        <f t="shared" si="117"/>
        <v>151</v>
      </c>
      <c r="T598" s="96" t="s">
        <v>2643</v>
      </c>
      <c r="U598" s="72" t="s">
        <v>2643</v>
      </c>
      <c r="V598" s="72" t="s">
        <v>2643</v>
      </c>
      <c r="W598" s="44" t="str">
        <f t="shared" si="118"/>
        <v/>
      </c>
      <c r="X598" s="25" t="str">
        <f t="shared" si="119"/>
        <v/>
      </c>
      <c r="Y598" s="1">
        <f t="shared" si="120"/>
        <v>574</v>
      </c>
      <c r="Z598" t="str">
        <f t="shared" si="121"/>
        <v>ITM_a</v>
      </c>
      <c r="AC598" s="116" t="str">
        <f t="shared" si="114"/>
        <v/>
      </c>
      <c r="AD598" t="b">
        <f t="shared" si="113"/>
        <v>1</v>
      </c>
    </row>
    <row r="599" spans="1:30">
      <c r="A599" s="57">
        <f t="shared" si="115"/>
        <v>599</v>
      </c>
      <c r="B599" s="56">
        <f t="shared" si="116"/>
        <v>575</v>
      </c>
      <c r="C599" s="60" t="s">
        <v>4933</v>
      </c>
      <c r="D599" s="60" t="s">
        <v>3561</v>
      </c>
      <c r="E599" s="66" t="s">
        <v>557</v>
      </c>
      <c r="F599" s="66" t="s">
        <v>557</v>
      </c>
      <c r="G599" s="70">
        <v>0</v>
      </c>
      <c r="H599" s="70">
        <v>0</v>
      </c>
      <c r="I599" s="66" t="s">
        <v>2943</v>
      </c>
      <c r="J599" s="66" t="s">
        <v>1660</v>
      </c>
      <c r="K599" s="67" t="s">
        <v>5022</v>
      </c>
      <c r="L599" s="68"/>
      <c r="M599" s="64" t="s">
        <v>3561</v>
      </c>
      <c r="N599" s="13"/>
      <c r="O599"/>
      <c r="P599" t="str">
        <f t="shared" si="112"/>
        <v/>
      </c>
      <c r="Q599"/>
      <c r="R599"/>
      <c r="S599" s="43">
        <f t="shared" si="117"/>
        <v>151</v>
      </c>
      <c r="T599" s="96" t="s">
        <v>2643</v>
      </c>
      <c r="U599" s="72" t="s">
        <v>2643</v>
      </c>
      <c r="V599" s="72" t="s">
        <v>2643</v>
      </c>
      <c r="W599" s="44" t="str">
        <f t="shared" si="118"/>
        <v/>
      </c>
      <c r="X599" s="25" t="str">
        <f t="shared" si="119"/>
        <v/>
      </c>
      <c r="Y599" s="1">
        <f t="shared" si="120"/>
        <v>575</v>
      </c>
      <c r="Z599" t="str">
        <f t="shared" si="121"/>
        <v>ITM_b</v>
      </c>
      <c r="AC599" s="116" t="str">
        <f t="shared" si="114"/>
        <v/>
      </c>
      <c r="AD599" t="b">
        <f t="shared" si="113"/>
        <v>1</v>
      </c>
    </row>
    <row r="600" spans="1:30">
      <c r="A600" s="57">
        <f t="shared" si="115"/>
        <v>600</v>
      </c>
      <c r="B600" s="56">
        <f t="shared" si="116"/>
        <v>576</v>
      </c>
      <c r="C600" s="60" t="s">
        <v>4933</v>
      </c>
      <c r="D600" s="60" t="s">
        <v>3562</v>
      </c>
      <c r="E600" s="66" t="s">
        <v>558</v>
      </c>
      <c r="F600" s="66" t="s">
        <v>558</v>
      </c>
      <c r="G600" s="70">
        <v>0</v>
      </c>
      <c r="H600" s="70">
        <v>0</v>
      </c>
      <c r="I600" s="66" t="s">
        <v>2943</v>
      </c>
      <c r="J600" s="66" t="s">
        <v>1660</v>
      </c>
      <c r="K600" s="67" t="s">
        <v>5022</v>
      </c>
      <c r="L600" s="68"/>
      <c r="M600" s="64" t="s">
        <v>3562</v>
      </c>
      <c r="N600" s="13"/>
      <c r="O600"/>
      <c r="P600" t="str">
        <f t="shared" si="112"/>
        <v/>
      </c>
      <c r="Q600"/>
      <c r="R600"/>
      <c r="S600" s="43">
        <f t="shared" si="117"/>
        <v>151</v>
      </c>
      <c r="T600" s="96" t="s">
        <v>2643</v>
      </c>
      <c r="U600" s="72" t="s">
        <v>2643</v>
      </c>
      <c r="V600" s="72" t="s">
        <v>2643</v>
      </c>
      <c r="W600" s="44" t="str">
        <f t="shared" si="118"/>
        <v/>
      </c>
      <c r="X600" s="25" t="str">
        <f t="shared" si="119"/>
        <v/>
      </c>
      <c r="Y600" s="1">
        <f t="shared" si="120"/>
        <v>576</v>
      </c>
      <c r="Z600" t="str">
        <f t="shared" si="121"/>
        <v>ITM_c</v>
      </c>
      <c r="AC600" s="116" t="str">
        <f t="shared" si="114"/>
        <v/>
      </c>
      <c r="AD600" t="b">
        <f t="shared" si="113"/>
        <v>1</v>
      </c>
    </row>
    <row r="601" spans="1:30">
      <c r="A601" s="57">
        <f t="shared" si="115"/>
        <v>601</v>
      </c>
      <c r="B601" s="56">
        <f t="shared" si="116"/>
        <v>577</v>
      </c>
      <c r="C601" s="60" t="s">
        <v>4933</v>
      </c>
      <c r="D601" s="60" t="s">
        <v>3563</v>
      </c>
      <c r="E601" s="66" t="s">
        <v>559</v>
      </c>
      <c r="F601" s="66" t="s">
        <v>559</v>
      </c>
      <c r="G601" s="70">
        <v>0</v>
      </c>
      <c r="H601" s="70">
        <v>0</v>
      </c>
      <c r="I601" s="66" t="s">
        <v>2943</v>
      </c>
      <c r="J601" s="66" t="s">
        <v>1660</v>
      </c>
      <c r="K601" s="67" t="s">
        <v>5022</v>
      </c>
      <c r="L601" s="68"/>
      <c r="M601" s="64" t="s">
        <v>3563</v>
      </c>
      <c r="N601" s="13"/>
      <c r="O601"/>
      <c r="P601" t="str">
        <f t="shared" ref="P601:P664" si="122">IF(E601=F601,"","NOT EQUAL")</f>
        <v/>
      </c>
      <c r="Q601"/>
      <c r="R601"/>
      <c r="S601" s="43">
        <f t="shared" si="117"/>
        <v>151</v>
      </c>
      <c r="T601" s="96" t="s">
        <v>2643</v>
      </c>
      <c r="U601" s="72" t="s">
        <v>2643</v>
      </c>
      <c r="V601" s="72" t="s">
        <v>2643</v>
      </c>
      <c r="W601" s="44" t="str">
        <f t="shared" si="118"/>
        <v/>
      </c>
      <c r="X601" s="25" t="str">
        <f t="shared" si="119"/>
        <v/>
      </c>
      <c r="Y601" s="1">
        <f t="shared" si="120"/>
        <v>577</v>
      </c>
      <c r="Z601" t="str">
        <f t="shared" si="121"/>
        <v>ITM_d</v>
      </c>
      <c r="AC601" s="116" t="str">
        <f t="shared" si="114"/>
        <v/>
      </c>
      <c r="AD601" t="b">
        <f t="shared" si="113"/>
        <v>1</v>
      </c>
    </row>
    <row r="602" spans="1:30">
      <c r="A602" s="57">
        <f t="shared" si="115"/>
        <v>602</v>
      </c>
      <c r="B602" s="56">
        <f t="shared" si="116"/>
        <v>578</v>
      </c>
      <c r="C602" s="60" t="s">
        <v>4933</v>
      </c>
      <c r="D602" s="60" t="s">
        <v>3564</v>
      </c>
      <c r="E602" s="66" t="s">
        <v>560</v>
      </c>
      <c r="F602" s="66" t="s">
        <v>560</v>
      </c>
      <c r="G602" s="70">
        <v>0</v>
      </c>
      <c r="H602" s="70">
        <v>0</v>
      </c>
      <c r="I602" s="66" t="s">
        <v>2943</v>
      </c>
      <c r="J602" s="66" t="s">
        <v>1660</v>
      </c>
      <c r="K602" s="67" t="s">
        <v>5022</v>
      </c>
      <c r="L602" s="68"/>
      <c r="M602" s="64" t="s">
        <v>3564</v>
      </c>
      <c r="N602" s="13"/>
      <c r="O602"/>
      <c r="P602" t="str">
        <f t="shared" si="122"/>
        <v/>
      </c>
      <c r="Q602"/>
      <c r="R602"/>
      <c r="S602" s="43">
        <f t="shared" si="117"/>
        <v>151</v>
      </c>
      <c r="T602" s="96" t="s">
        <v>2643</v>
      </c>
      <c r="U602" s="72" t="s">
        <v>2643</v>
      </c>
      <c r="V602" s="72" t="s">
        <v>2643</v>
      </c>
      <c r="W602" s="44" t="str">
        <f t="shared" si="118"/>
        <v/>
      </c>
      <c r="X602" s="25" t="str">
        <f t="shared" si="119"/>
        <v/>
      </c>
      <c r="Y602" s="1">
        <f t="shared" si="120"/>
        <v>578</v>
      </c>
      <c r="Z602" t="str">
        <f t="shared" si="121"/>
        <v>ITM_e</v>
      </c>
      <c r="AC602" s="116" t="str">
        <f t="shared" si="114"/>
        <v/>
      </c>
      <c r="AD602" t="b">
        <f t="shared" si="113"/>
        <v>1</v>
      </c>
    </row>
    <row r="603" spans="1:30">
      <c r="A603" s="57">
        <f t="shared" si="115"/>
        <v>603</v>
      </c>
      <c r="B603" s="56">
        <f t="shared" si="116"/>
        <v>579</v>
      </c>
      <c r="C603" s="60" t="s">
        <v>4933</v>
      </c>
      <c r="D603" s="60" t="s">
        <v>3565</v>
      </c>
      <c r="E603" s="66" t="s">
        <v>561</v>
      </c>
      <c r="F603" s="66" t="s">
        <v>561</v>
      </c>
      <c r="G603" s="75">
        <v>0</v>
      </c>
      <c r="H603" s="75">
        <v>0</v>
      </c>
      <c r="I603" s="66" t="s">
        <v>2943</v>
      </c>
      <c r="J603" s="66" t="s">
        <v>1660</v>
      </c>
      <c r="K603" s="67" t="s">
        <v>5022</v>
      </c>
      <c r="L603" s="68"/>
      <c r="M603" s="64" t="s">
        <v>3565</v>
      </c>
      <c r="N603" s="13"/>
      <c r="O603"/>
      <c r="P603" t="str">
        <f t="shared" si="122"/>
        <v/>
      </c>
      <c r="Q603"/>
      <c r="R603"/>
      <c r="S603" s="43">
        <f t="shared" si="117"/>
        <v>151</v>
      </c>
      <c r="T603" s="96" t="s">
        <v>2643</v>
      </c>
      <c r="U603" s="72" t="s">
        <v>2643</v>
      </c>
      <c r="V603" s="72" t="s">
        <v>2643</v>
      </c>
      <c r="W603" s="44" t="str">
        <f t="shared" si="118"/>
        <v/>
      </c>
      <c r="X603" s="25" t="str">
        <f t="shared" si="119"/>
        <v/>
      </c>
      <c r="Y603" s="1">
        <f t="shared" si="120"/>
        <v>579</v>
      </c>
      <c r="Z603" t="str">
        <f t="shared" si="121"/>
        <v>ITM_f</v>
      </c>
      <c r="AC603" s="116" t="str">
        <f t="shared" si="114"/>
        <v/>
      </c>
      <c r="AD603" t="b">
        <f t="shared" si="113"/>
        <v>1</v>
      </c>
    </row>
    <row r="604" spans="1:30">
      <c r="A604" s="57">
        <f t="shared" si="115"/>
        <v>604</v>
      </c>
      <c r="B604" s="56">
        <f t="shared" si="116"/>
        <v>580</v>
      </c>
      <c r="C604" s="60" t="s">
        <v>4933</v>
      </c>
      <c r="D604" s="60" t="s">
        <v>3566</v>
      </c>
      <c r="E604" s="66" t="s">
        <v>562</v>
      </c>
      <c r="F604" s="66" t="s">
        <v>562</v>
      </c>
      <c r="G604" s="70">
        <v>0</v>
      </c>
      <c r="H604" s="70">
        <v>0</v>
      </c>
      <c r="I604" s="66" t="s">
        <v>2943</v>
      </c>
      <c r="J604" s="66" t="s">
        <v>1660</v>
      </c>
      <c r="K604" s="67" t="s">
        <v>5022</v>
      </c>
      <c r="L604" s="68"/>
      <c r="M604" s="64" t="s">
        <v>3566</v>
      </c>
      <c r="N604" s="13"/>
      <c r="O604"/>
      <c r="P604" t="str">
        <f t="shared" si="122"/>
        <v/>
      </c>
      <c r="Q604"/>
      <c r="R604"/>
      <c r="S604" s="43">
        <f t="shared" si="117"/>
        <v>151</v>
      </c>
      <c r="T604" s="96" t="s">
        <v>2643</v>
      </c>
      <c r="U604" s="72" t="s">
        <v>2643</v>
      </c>
      <c r="V604" s="72" t="s">
        <v>2643</v>
      </c>
      <c r="W604" s="44" t="str">
        <f t="shared" si="118"/>
        <v/>
      </c>
      <c r="X604" s="25" t="str">
        <f t="shared" si="119"/>
        <v/>
      </c>
      <c r="Y604" s="1">
        <f t="shared" si="120"/>
        <v>580</v>
      </c>
      <c r="Z604" t="str">
        <f t="shared" si="121"/>
        <v>ITM_g</v>
      </c>
      <c r="AC604" s="116" t="str">
        <f t="shared" si="114"/>
        <v/>
      </c>
      <c r="AD604" t="b">
        <f t="shared" si="113"/>
        <v>1</v>
      </c>
    </row>
    <row r="605" spans="1:30">
      <c r="A605" s="57">
        <f t="shared" si="115"/>
        <v>605</v>
      </c>
      <c r="B605" s="56">
        <f t="shared" si="116"/>
        <v>581</v>
      </c>
      <c r="C605" s="60" t="s">
        <v>4933</v>
      </c>
      <c r="D605" s="60" t="s">
        <v>3567</v>
      </c>
      <c r="E605" s="66" t="s">
        <v>563</v>
      </c>
      <c r="F605" s="66" t="s">
        <v>563</v>
      </c>
      <c r="G605" s="70">
        <v>0</v>
      </c>
      <c r="H605" s="70">
        <v>0</v>
      </c>
      <c r="I605" s="66" t="s">
        <v>2943</v>
      </c>
      <c r="J605" s="66" t="s">
        <v>1660</v>
      </c>
      <c r="K605" s="67" t="s">
        <v>5022</v>
      </c>
      <c r="L605" s="68"/>
      <c r="M605" s="64" t="s">
        <v>3567</v>
      </c>
      <c r="N605" s="13"/>
      <c r="O605"/>
      <c r="P605" t="str">
        <f t="shared" si="122"/>
        <v/>
      </c>
      <c r="Q605"/>
      <c r="R605"/>
      <c r="S605" s="43">
        <f t="shared" si="117"/>
        <v>151</v>
      </c>
      <c r="T605" s="96" t="s">
        <v>2643</v>
      </c>
      <c r="U605" s="72" t="s">
        <v>2643</v>
      </c>
      <c r="V605" s="72" t="s">
        <v>2643</v>
      </c>
      <c r="W605" s="44" t="str">
        <f t="shared" si="118"/>
        <v/>
      </c>
      <c r="X605" s="25" t="str">
        <f t="shared" si="119"/>
        <v/>
      </c>
      <c r="Y605" s="1">
        <f t="shared" si="120"/>
        <v>581</v>
      </c>
      <c r="Z605" t="str">
        <f t="shared" si="121"/>
        <v>ITM_h</v>
      </c>
      <c r="AC605" s="116" t="str">
        <f t="shared" si="114"/>
        <v/>
      </c>
      <c r="AD605" t="b">
        <f t="shared" si="113"/>
        <v>1</v>
      </c>
    </row>
    <row r="606" spans="1:30">
      <c r="A606" s="57">
        <f t="shared" si="115"/>
        <v>606</v>
      </c>
      <c r="B606" s="56">
        <f t="shared" si="116"/>
        <v>582</v>
      </c>
      <c r="C606" s="60" t="s">
        <v>4933</v>
      </c>
      <c r="D606" s="60" t="s">
        <v>3568</v>
      </c>
      <c r="E606" s="66" t="s">
        <v>564</v>
      </c>
      <c r="F606" s="66" t="s">
        <v>564</v>
      </c>
      <c r="G606" s="70">
        <v>0</v>
      </c>
      <c r="H606" s="70">
        <v>0</v>
      </c>
      <c r="I606" s="66" t="s">
        <v>2943</v>
      </c>
      <c r="J606" s="66" t="s">
        <v>1660</v>
      </c>
      <c r="K606" s="67" t="s">
        <v>5022</v>
      </c>
      <c r="L606" s="68"/>
      <c r="M606" s="64" t="s">
        <v>3568</v>
      </c>
      <c r="N606" s="13"/>
      <c r="O606"/>
      <c r="P606" t="str">
        <f t="shared" si="122"/>
        <v/>
      </c>
      <c r="Q606"/>
      <c r="R606"/>
      <c r="S606" s="43">
        <f t="shared" si="117"/>
        <v>151</v>
      </c>
      <c r="T606" s="96" t="s">
        <v>2643</v>
      </c>
      <c r="U606" s="72" t="s">
        <v>2643</v>
      </c>
      <c r="V606" s="72" t="s">
        <v>2643</v>
      </c>
      <c r="W606" s="44" t="str">
        <f t="shared" si="118"/>
        <v/>
      </c>
      <c r="X606" s="25" t="str">
        <f t="shared" si="119"/>
        <v/>
      </c>
      <c r="Y606" s="1">
        <f t="shared" si="120"/>
        <v>582</v>
      </c>
      <c r="Z606" t="str">
        <f t="shared" si="121"/>
        <v>ITM_i</v>
      </c>
      <c r="AC606" s="116" t="str">
        <f t="shared" si="114"/>
        <v/>
      </c>
      <c r="AD606" t="b">
        <f t="shared" si="113"/>
        <v>1</v>
      </c>
    </row>
    <row r="607" spans="1:30">
      <c r="A607" s="57">
        <f t="shared" si="115"/>
        <v>607</v>
      </c>
      <c r="B607" s="56">
        <f t="shared" si="116"/>
        <v>583</v>
      </c>
      <c r="C607" s="60" t="s">
        <v>4933</v>
      </c>
      <c r="D607" s="60" t="s">
        <v>3569</v>
      </c>
      <c r="E607" s="66" t="s">
        <v>565</v>
      </c>
      <c r="F607" s="66" t="s">
        <v>565</v>
      </c>
      <c r="G607" s="70">
        <v>0</v>
      </c>
      <c r="H607" s="70">
        <v>0</v>
      </c>
      <c r="I607" s="66" t="s">
        <v>2943</v>
      </c>
      <c r="J607" s="66" t="s">
        <v>1660</v>
      </c>
      <c r="K607" s="67" t="s">
        <v>5022</v>
      </c>
      <c r="L607" s="68"/>
      <c r="M607" s="64" t="s">
        <v>3569</v>
      </c>
      <c r="N607" s="13"/>
      <c r="O607"/>
      <c r="P607" t="str">
        <f t="shared" si="122"/>
        <v/>
      </c>
      <c r="Q607"/>
      <c r="R607"/>
      <c r="S607" s="43">
        <f t="shared" si="117"/>
        <v>151</v>
      </c>
      <c r="T607" s="96" t="s">
        <v>2643</v>
      </c>
      <c r="U607" s="72" t="s">
        <v>2643</v>
      </c>
      <c r="V607" s="72" t="s">
        <v>2643</v>
      </c>
      <c r="W607" s="44" t="str">
        <f t="shared" si="118"/>
        <v/>
      </c>
      <c r="X607" s="25" t="str">
        <f t="shared" si="119"/>
        <v/>
      </c>
      <c r="Y607" s="1">
        <f t="shared" si="120"/>
        <v>583</v>
      </c>
      <c r="Z607" t="str">
        <f t="shared" si="121"/>
        <v>ITM_j</v>
      </c>
      <c r="AC607" s="116" t="str">
        <f t="shared" si="114"/>
        <v/>
      </c>
      <c r="AD607" t="b">
        <f t="shared" si="113"/>
        <v>1</v>
      </c>
    </row>
    <row r="608" spans="1:30">
      <c r="A608" s="57">
        <f t="shared" si="115"/>
        <v>608</v>
      </c>
      <c r="B608" s="56">
        <f t="shared" si="116"/>
        <v>584</v>
      </c>
      <c r="C608" s="60" t="s">
        <v>4933</v>
      </c>
      <c r="D608" s="60" t="s">
        <v>3570</v>
      </c>
      <c r="E608" s="66" t="s">
        <v>172</v>
      </c>
      <c r="F608" s="66" t="s">
        <v>172</v>
      </c>
      <c r="G608" s="70">
        <v>0</v>
      </c>
      <c r="H608" s="70">
        <v>0</v>
      </c>
      <c r="I608" s="66" t="s">
        <v>2943</v>
      </c>
      <c r="J608" s="66" t="s">
        <v>1660</v>
      </c>
      <c r="K608" s="67" t="s">
        <v>5022</v>
      </c>
      <c r="L608" s="68"/>
      <c r="M608" s="64" t="s">
        <v>3570</v>
      </c>
      <c r="N608" s="13"/>
      <c r="O608"/>
      <c r="P608" t="str">
        <f t="shared" si="122"/>
        <v/>
      </c>
      <c r="Q608"/>
      <c r="R608"/>
      <c r="S608" s="43">
        <f t="shared" si="117"/>
        <v>151</v>
      </c>
      <c r="T608" s="96" t="s">
        <v>2643</v>
      </c>
      <c r="U608" s="72" t="s">
        <v>2643</v>
      </c>
      <c r="V608" s="72" t="s">
        <v>2643</v>
      </c>
      <c r="W608" s="44" t="str">
        <f t="shared" si="118"/>
        <v/>
      </c>
      <c r="X608" s="25" t="str">
        <f t="shared" si="119"/>
        <v/>
      </c>
      <c r="Y608" s="1">
        <f t="shared" si="120"/>
        <v>584</v>
      </c>
      <c r="Z608" t="str">
        <f t="shared" si="121"/>
        <v>ITM_k</v>
      </c>
      <c r="AC608" s="116" t="str">
        <f t="shared" si="114"/>
        <v/>
      </c>
      <c r="AD608" t="b">
        <f t="shared" ref="AD608:AD671" si="123">X608=AC608</f>
        <v>1</v>
      </c>
    </row>
    <row r="609" spans="1:30">
      <c r="A609" s="57">
        <f t="shared" si="115"/>
        <v>609</v>
      </c>
      <c r="B609" s="56">
        <f t="shared" si="116"/>
        <v>585</v>
      </c>
      <c r="C609" s="60" t="s">
        <v>4933</v>
      </c>
      <c r="D609" s="60" t="s">
        <v>3571</v>
      </c>
      <c r="E609" s="66" t="s">
        <v>566</v>
      </c>
      <c r="F609" s="66" t="s">
        <v>566</v>
      </c>
      <c r="G609" s="70">
        <v>0</v>
      </c>
      <c r="H609" s="70">
        <v>0</v>
      </c>
      <c r="I609" s="66" t="s">
        <v>2943</v>
      </c>
      <c r="J609" s="66" t="s">
        <v>1660</v>
      </c>
      <c r="K609" s="67" t="s">
        <v>5022</v>
      </c>
      <c r="L609" s="68"/>
      <c r="M609" s="64" t="s">
        <v>3571</v>
      </c>
      <c r="N609" s="13"/>
      <c r="O609"/>
      <c r="P609" t="str">
        <f t="shared" si="122"/>
        <v/>
      </c>
      <c r="Q609"/>
      <c r="R609"/>
      <c r="S609" s="43">
        <f t="shared" si="117"/>
        <v>151</v>
      </c>
      <c r="T609" s="96" t="s">
        <v>2643</v>
      </c>
      <c r="U609" s="72" t="s">
        <v>2643</v>
      </c>
      <c r="V609" s="72" t="s">
        <v>2643</v>
      </c>
      <c r="W609" s="44" t="str">
        <f t="shared" si="118"/>
        <v/>
      </c>
      <c r="X609" s="25" t="str">
        <f t="shared" si="119"/>
        <v/>
      </c>
      <c r="Y609" s="1">
        <f t="shared" si="120"/>
        <v>585</v>
      </c>
      <c r="Z609" t="str">
        <f t="shared" si="121"/>
        <v>ITM_l</v>
      </c>
      <c r="AC609" s="116" t="str">
        <f t="shared" si="114"/>
        <v/>
      </c>
      <c r="AD609" t="b">
        <f t="shared" si="123"/>
        <v>1</v>
      </c>
    </row>
    <row r="610" spans="1:30">
      <c r="A610" s="57">
        <f t="shared" si="115"/>
        <v>610</v>
      </c>
      <c r="B610" s="56">
        <f t="shared" si="116"/>
        <v>586</v>
      </c>
      <c r="C610" s="60" t="s">
        <v>4933</v>
      </c>
      <c r="D610" s="60" t="s">
        <v>3572</v>
      </c>
      <c r="E610" s="66" t="s">
        <v>567</v>
      </c>
      <c r="F610" s="66" t="s">
        <v>567</v>
      </c>
      <c r="G610" s="70">
        <v>0</v>
      </c>
      <c r="H610" s="70">
        <v>0</v>
      </c>
      <c r="I610" s="66" t="s">
        <v>2943</v>
      </c>
      <c r="J610" s="66" t="s">
        <v>1660</v>
      </c>
      <c r="K610" s="67" t="s">
        <v>5022</v>
      </c>
      <c r="L610" s="68"/>
      <c r="M610" s="64" t="s">
        <v>3572</v>
      </c>
      <c r="N610" s="13"/>
      <c r="O610"/>
      <c r="P610" t="str">
        <f t="shared" si="122"/>
        <v/>
      </c>
      <c r="Q610"/>
      <c r="R610"/>
      <c r="S610" s="43">
        <f t="shared" si="117"/>
        <v>151</v>
      </c>
      <c r="T610" s="96" t="s">
        <v>2643</v>
      </c>
      <c r="U610" s="72" t="s">
        <v>2643</v>
      </c>
      <c r="V610" s="72" t="s">
        <v>2643</v>
      </c>
      <c r="W610" s="44" t="str">
        <f t="shared" si="118"/>
        <v/>
      </c>
      <c r="X610" s="25" t="str">
        <f t="shared" si="119"/>
        <v/>
      </c>
      <c r="Y610" s="1">
        <f t="shared" si="120"/>
        <v>586</v>
      </c>
      <c r="Z610" t="str">
        <f t="shared" si="121"/>
        <v>ITM_m</v>
      </c>
      <c r="AC610" s="116" t="str">
        <f t="shared" si="114"/>
        <v/>
      </c>
      <c r="AD610" t="b">
        <f t="shared" si="123"/>
        <v>1</v>
      </c>
    </row>
    <row r="611" spans="1:30">
      <c r="A611" s="57">
        <f t="shared" si="115"/>
        <v>611</v>
      </c>
      <c r="B611" s="56">
        <f t="shared" si="116"/>
        <v>587</v>
      </c>
      <c r="C611" s="60" t="s">
        <v>4933</v>
      </c>
      <c r="D611" s="60" t="s">
        <v>3573</v>
      </c>
      <c r="E611" s="66" t="s">
        <v>568</v>
      </c>
      <c r="F611" s="66" t="s">
        <v>568</v>
      </c>
      <c r="G611" s="70">
        <v>0</v>
      </c>
      <c r="H611" s="70">
        <v>0</v>
      </c>
      <c r="I611" s="66" t="s">
        <v>2943</v>
      </c>
      <c r="J611" s="66" t="s">
        <v>1660</v>
      </c>
      <c r="K611" s="67" t="s">
        <v>5022</v>
      </c>
      <c r="L611" s="68"/>
      <c r="M611" s="64" t="s">
        <v>3573</v>
      </c>
      <c r="N611" s="13"/>
      <c r="O611"/>
      <c r="P611" t="str">
        <f t="shared" si="122"/>
        <v/>
      </c>
      <c r="Q611"/>
      <c r="R611"/>
      <c r="S611" s="43">
        <f t="shared" si="117"/>
        <v>151</v>
      </c>
      <c r="T611" s="96" t="s">
        <v>2643</v>
      </c>
      <c r="U611" s="72" t="s">
        <v>2643</v>
      </c>
      <c r="V611" s="72" t="s">
        <v>2643</v>
      </c>
      <c r="W611" s="44" t="str">
        <f t="shared" si="118"/>
        <v/>
      </c>
      <c r="X611" s="25" t="str">
        <f t="shared" si="119"/>
        <v/>
      </c>
      <c r="Y611" s="1">
        <f t="shared" si="120"/>
        <v>587</v>
      </c>
      <c r="Z611" t="str">
        <f t="shared" si="121"/>
        <v>ITM_n</v>
      </c>
      <c r="AC611" s="116" t="str">
        <f t="shared" si="114"/>
        <v/>
      </c>
      <c r="AD611" t="b">
        <f t="shared" si="123"/>
        <v>1</v>
      </c>
    </row>
    <row r="612" spans="1:30">
      <c r="A612" s="57">
        <f t="shared" si="115"/>
        <v>612</v>
      </c>
      <c r="B612" s="56">
        <f t="shared" si="116"/>
        <v>588</v>
      </c>
      <c r="C612" s="60" t="s">
        <v>4933</v>
      </c>
      <c r="D612" s="60" t="s">
        <v>3574</v>
      </c>
      <c r="E612" s="66" t="s">
        <v>569</v>
      </c>
      <c r="F612" s="66" t="s">
        <v>569</v>
      </c>
      <c r="G612" s="70">
        <v>0</v>
      </c>
      <c r="H612" s="70">
        <v>0</v>
      </c>
      <c r="I612" s="66" t="s">
        <v>2943</v>
      </c>
      <c r="J612" s="66" t="s">
        <v>1660</v>
      </c>
      <c r="K612" s="67" t="s">
        <v>5022</v>
      </c>
      <c r="L612" s="68"/>
      <c r="M612" s="64" t="s">
        <v>3574</v>
      </c>
      <c r="N612" s="13"/>
      <c r="O612"/>
      <c r="P612" t="str">
        <f t="shared" si="122"/>
        <v/>
      </c>
      <c r="Q612"/>
      <c r="R612"/>
      <c r="S612" s="43">
        <f t="shared" si="117"/>
        <v>151</v>
      </c>
      <c r="T612" s="96" t="s">
        <v>2643</v>
      </c>
      <c r="U612" s="72" t="s">
        <v>2643</v>
      </c>
      <c r="V612" s="72" t="s">
        <v>2643</v>
      </c>
      <c r="W612" s="44" t="str">
        <f t="shared" si="118"/>
        <v/>
      </c>
      <c r="X612" s="25" t="str">
        <f t="shared" si="119"/>
        <v/>
      </c>
      <c r="Y612" s="1">
        <f t="shared" si="120"/>
        <v>588</v>
      </c>
      <c r="Z612" t="str">
        <f t="shared" si="121"/>
        <v>ITM_o</v>
      </c>
      <c r="AC612" s="116" t="str">
        <f t="shared" si="114"/>
        <v/>
      </c>
      <c r="AD612" t="b">
        <f t="shared" si="123"/>
        <v>1</v>
      </c>
    </row>
    <row r="613" spans="1:30">
      <c r="A613" s="57">
        <f t="shared" si="115"/>
        <v>613</v>
      </c>
      <c r="B613" s="56">
        <f t="shared" si="116"/>
        <v>589</v>
      </c>
      <c r="C613" s="60" t="s">
        <v>4933</v>
      </c>
      <c r="D613" s="60" t="s">
        <v>3575</v>
      </c>
      <c r="E613" s="66" t="s">
        <v>570</v>
      </c>
      <c r="F613" s="66" t="s">
        <v>570</v>
      </c>
      <c r="G613" s="70">
        <v>0</v>
      </c>
      <c r="H613" s="70">
        <v>0</v>
      </c>
      <c r="I613" s="66" t="s">
        <v>2943</v>
      </c>
      <c r="J613" s="66" t="s">
        <v>1660</v>
      </c>
      <c r="K613" s="67" t="s">
        <v>5022</v>
      </c>
      <c r="L613" s="68"/>
      <c r="M613" s="64" t="s">
        <v>3575</v>
      </c>
      <c r="N613" s="13"/>
      <c r="O613"/>
      <c r="P613" t="str">
        <f t="shared" si="122"/>
        <v/>
      </c>
      <c r="Q613"/>
      <c r="R613"/>
      <c r="S613" s="43">
        <f t="shared" si="117"/>
        <v>151</v>
      </c>
      <c r="T613" s="96" t="s">
        <v>2643</v>
      </c>
      <c r="U613" s="72" t="s">
        <v>2643</v>
      </c>
      <c r="V613" s="72" t="s">
        <v>2643</v>
      </c>
      <c r="W613" s="44" t="str">
        <f t="shared" si="118"/>
        <v/>
      </c>
      <c r="X613" s="25" t="str">
        <f t="shared" si="119"/>
        <v/>
      </c>
      <c r="Y613" s="1">
        <f t="shared" si="120"/>
        <v>589</v>
      </c>
      <c r="Z613" t="str">
        <f t="shared" si="121"/>
        <v>ITM_p</v>
      </c>
      <c r="AC613" s="116" t="str">
        <f t="shared" si="114"/>
        <v/>
      </c>
      <c r="AD613" t="b">
        <f t="shared" si="123"/>
        <v>1</v>
      </c>
    </row>
    <row r="614" spans="1:30">
      <c r="A614" s="57">
        <f t="shared" si="115"/>
        <v>614</v>
      </c>
      <c r="B614" s="56">
        <f t="shared" si="116"/>
        <v>590</v>
      </c>
      <c r="C614" s="60" t="s">
        <v>4933</v>
      </c>
      <c r="D614" s="60" t="s">
        <v>3576</v>
      </c>
      <c r="E614" s="66" t="s">
        <v>571</v>
      </c>
      <c r="F614" s="66" t="s">
        <v>571</v>
      </c>
      <c r="G614" s="70">
        <v>0</v>
      </c>
      <c r="H614" s="70">
        <v>0</v>
      </c>
      <c r="I614" s="66" t="s">
        <v>2943</v>
      </c>
      <c r="J614" s="66" t="s">
        <v>1660</v>
      </c>
      <c r="K614" s="67" t="s">
        <v>5022</v>
      </c>
      <c r="L614" s="68"/>
      <c r="M614" s="64" t="s">
        <v>3576</v>
      </c>
      <c r="N614" s="13"/>
      <c r="O614"/>
      <c r="P614" t="str">
        <f t="shared" si="122"/>
        <v/>
      </c>
      <c r="Q614"/>
      <c r="R614"/>
      <c r="S614" s="43">
        <f t="shared" si="117"/>
        <v>151</v>
      </c>
      <c r="T614" s="96" t="s">
        <v>2643</v>
      </c>
      <c r="U614" s="72" t="s">
        <v>2643</v>
      </c>
      <c r="V614" s="72" t="s">
        <v>2643</v>
      </c>
      <c r="W614" s="44" t="str">
        <f t="shared" si="118"/>
        <v/>
      </c>
      <c r="X614" s="25" t="str">
        <f t="shared" si="119"/>
        <v/>
      </c>
      <c r="Y614" s="1">
        <f t="shared" si="120"/>
        <v>590</v>
      </c>
      <c r="Z614" t="str">
        <f t="shared" si="121"/>
        <v>ITM_q</v>
      </c>
      <c r="AC614" s="116" t="str">
        <f t="shared" si="114"/>
        <v/>
      </c>
      <c r="AD614" t="b">
        <f t="shared" si="123"/>
        <v>1</v>
      </c>
    </row>
    <row r="615" spans="1:30">
      <c r="A615" s="57">
        <f t="shared" si="115"/>
        <v>615</v>
      </c>
      <c r="B615" s="56">
        <f t="shared" si="116"/>
        <v>591</v>
      </c>
      <c r="C615" s="60" t="s">
        <v>4933</v>
      </c>
      <c r="D615" s="60" t="s">
        <v>3577</v>
      </c>
      <c r="E615" s="66" t="s">
        <v>60</v>
      </c>
      <c r="F615" s="66" t="s">
        <v>60</v>
      </c>
      <c r="G615" s="70">
        <v>0</v>
      </c>
      <c r="H615" s="70">
        <v>0</v>
      </c>
      <c r="I615" s="66" t="s">
        <v>2943</v>
      </c>
      <c r="J615" s="66" t="s">
        <v>1660</v>
      </c>
      <c r="K615" s="67" t="s">
        <v>5022</v>
      </c>
      <c r="L615" s="68"/>
      <c r="M615" s="64" t="s">
        <v>3577</v>
      </c>
      <c r="N615" s="13"/>
      <c r="O615"/>
      <c r="P615" t="str">
        <f t="shared" si="122"/>
        <v/>
      </c>
      <c r="Q615"/>
      <c r="R615"/>
      <c r="S615" s="43">
        <f t="shared" si="117"/>
        <v>151</v>
      </c>
      <c r="T615" s="96" t="s">
        <v>2643</v>
      </c>
      <c r="U615" s="72" t="s">
        <v>2643</v>
      </c>
      <c r="V615" s="72" t="s">
        <v>2643</v>
      </c>
      <c r="W615" s="44" t="str">
        <f t="shared" si="118"/>
        <v/>
      </c>
      <c r="X615" s="25" t="str">
        <f t="shared" si="119"/>
        <v/>
      </c>
      <c r="Y615" s="1">
        <f t="shared" si="120"/>
        <v>591</v>
      </c>
      <c r="Z615" t="str">
        <f t="shared" si="121"/>
        <v>ITM_r</v>
      </c>
      <c r="AC615" s="116" t="str">
        <f t="shared" si="114"/>
        <v/>
      </c>
      <c r="AD615" t="b">
        <f t="shared" si="123"/>
        <v>1</v>
      </c>
    </row>
    <row r="616" spans="1:30">
      <c r="A616" s="57">
        <f t="shared" si="115"/>
        <v>616</v>
      </c>
      <c r="B616" s="56">
        <f t="shared" si="116"/>
        <v>592</v>
      </c>
      <c r="C616" s="60" t="s">
        <v>4933</v>
      </c>
      <c r="D616" s="60" t="s">
        <v>3578</v>
      </c>
      <c r="E616" s="66" t="s">
        <v>572</v>
      </c>
      <c r="F616" s="66" t="s">
        <v>572</v>
      </c>
      <c r="G616" s="70">
        <v>0</v>
      </c>
      <c r="H616" s="70">
        <v>0</v>
      </c>
      <c r="I616" s="66" t="s">
        <v>2943</v>
      </c>
      <c r="J616" s="66" t="s">
        <v>1660</v>
      </c>
      <c r="K616" s="67" t="s">
        <v>5022</v>
      </c>
      <c r="L616" s="68"/>
      <c r="M616" s="64" t="s">
        <v>3578</v>
      </c>
      <c r="N616" s="13"/>
      <c r="O616"/>
      <c r="P616" t="str">
        <f t="shared" si="122"/>
        <v/>
      </c>
      <c r="Q616"/>
      <c r="R616"/>
      <c r="S616" s="43">
        <f t="shared" si="117"/>
        <v>151</v>
      </c>
      <c r="T616" s="96" t="s">
        <v>2643</v>
      </c>
      <c r="U616" s="72" t="s">
        <v>2643</v>
      </c>
      <c r="V616" s="72" t="s">
        <v>2643</v>
      </c>
      <c r="W616" s="44" t="str">
        <f t="shared" si="118"/>
        <v/>
      </c>
      <c r="X616" s="25" t="str">
        <f t="shared" si="119"/>
        <v/>
      </c>
      <c r="Y616" s="1">
        <f t="shared" si="120"/>
        <v>592</v>
      </c>
      <c r="Z616" t="str">
        <f t="shared" si="121"/>
        <v>ITM_s</v>
      </c>
      <c r="AC616" s="116" t="str">
        <f t="shared" ref="AC616:AC679" si="124">IF(LEN(X616)=0,"",SUBSTITUTE(SUBSTITUTE(SUBSTITUTE(SUBSTITUTE(SUBSTITUTE(SUBSTITUTE(SUBSTITUTE(SUBSTITUTE(SUBSTITUTE(SUBSTITUTE(SUBSTITUTE(SUBSTITUTE(SUBSTITUTE(SUBSTITUTE(SUBSTITUTE(SUBSTITUTE(SUBSTITUTE( (SUBSTITUTE( SUBSTITUTE( SUBSTITUTE( SUBSTITUTE(W616,"STD_SIGMA","SUM"),"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16" t="b">
        <f t="shared" si="123"/>
        <v>1</v>
      </c>
    </row>
    <row r="617" spans="1:30">
      <c r="A617" s="57">
        <f t="shared" si="115"/>
        <v>617</v>
      </c>
      <c r="B617" s="56">
        <f t="shared" si="116"/>
        <v>593</v>
      </c>
      <c r="C617" s="60" t="s">
        <v>4933</v>
      </c>
      <c r="D617" s="60" t="s">
        <v>3579</v>
      </c>
      <c r="E617" s="66" t="s">
        <v>573</v>
      </c>
      <c r="F617" s="66" t="s">
        <v>573</v>
      </c>
      <c r="G617" s="70">
        <v>0</v>
      </c>
      <c r="H617" s="70">
        <v>0</v>
      </c>
      <c r="I617" s="66" t="s">
        <v>2943</v>
      </c>
      <c r="J617" s="66" t="s">
        <v>1660</v>
      </c>
      <c r="K617" s="67" t="s">
        <v>5022</v>
      </c>
      <c r="L617" s="68"/>
      <c r="M617" s="64" t="s">
        <v>3579</v>
      </c>
      <c r="N617" s="13"/>
      <c r="O617"/>
      <c r="P617" t="str">
        <f t="shared" si="122"/>
        <v/>
      </c>
      <c r="Q617"/>
      <c r="R617"/>
      <c r="S617" s="43">
        <f t="shared" si="117"/>
        <v>151</v>
      </c>
      <c r="T617" s="96" t="s">
        <v>2643</v>
      </c>
      <c r="U617" s="72" t="s">
        <v>2643</v>
      </c>
      <c r="V617" s="72" t="s">
        <v>2643</v>
      </c>
      <c r="W617" s="44" t="str">
        <f t="shared" si="118"/>
        <v/>
      </c>
      <c r="X617" s="25" t="str">
        <f t="shared" si="119"/>
        <v/>
      </c>
      <c r="Y617" s="1">
        <f t="shared" si="120"/>
        <v>593</v>
      </c>
      <c r="Z617" t="str">
        <f t="shared" si="121"/>
        <v>ITM_t</v>
      </c>
      <c r="AC617" s="116" t="str">
        <f t="shared" si="124"/>
        <v/>
      </c>
      <c r="AD617" t="b">
        <f t="shared" si="123"/>
        <v>1</v>
      </c>
    </row>
    <row r="618" spans="1:30">
      <c r="A618" s="57">
        <f t="shared" si="115"/>
        <v>618</v>
      </c>
      <c r="B618" s="56">
        <f t="shared" si="116"/>
        <v>594</v>
      </c>
      <c r="C618" s="60" t="s">
        <v>4933</v>
      </c>
      <c r="D618" s="60" t="s">
        <v>3580</v>
      </c>
      <c r="E618" s="66" t="s">
        <v>574</v>
      </c>
      <c r="F618" s="66" t="s">
        <v>574</v>
      </c>
      <c r="G618" s="70">
        <v>0</v>
      </c>
      <c r="H618" s="70">
        <v>0</v>
      </c>
      <c r="I618" s="66" t="s">
        <v>2943</v>
      </c>
      <c r="J618" s="66" t="s">
        <v>1660</v>
      </c>
      <c r="K618" s="67" t="s">
        <v>5022</v>
      </c>
      <c r="L618" s="68"/>
      <c r="M618" s="64" t="s">
        <v>3580</v>
      </c>
      <c r="N618" s="13"/>
      <c r="O618"/>
      <c r="P618" t="str">
        <f t="shared" si="122"/>
        <v/>
      </c>
      <c r="Q618"/>
      <c r="R618"/>
      <c r="S618" s="43">
        <f t="shared" si="117"/>
        <v>151</v>
      </c>
      <c r="T618" s="96" t="s">
        <v>2643</v>
      </c>
      <c r="U618" s="72" t="s">
        <v>2643</v>
      </c>
      <c r="V618" s="72" t="s">
        <v>2643</v>
      </c>
      <c r="W618" s="44" t="str">
        <f t="shared" si="118"/>
        <v/>
      </c>
      <c r="X618" s="25" t="str">
        <f t="shared" si="119"/>
        <v/>
      </c>
      <c r="Y618" s="1">
        <f t="shared" si="120"/>
        <v>594</v>
      </c>
      <c r="Z618" t="str">
        <f t="shared" si="121"/>
        <v>ITM_u</v>
      </c>
      <c r="AC618" s="116" t="str">
        <f t="shared" si="124"/>
        <v/>
      </c>
      <c r="AD618" t="b">
        <f t="shared" si="123"/>
        <v>1</v>
      </c>
    </row>
    <row r="619" spans="1:30">
      <c r="A619" s="57">
        <f t="shared" si="115"/>
        <v>619</v>
      </c>
      <c r="B619" s="56">
        <f t="shared" si="116"/>
        <v>595</v>
      </c>
      <c r="C619" s="60" t="s">
        <v>4933</v>
      </c>
      <c r="D619" s="60" t="s">
        <v>3581</v>
      </c>
      <c r="E619" s="66" t="s">
        <v>575</v>
      </c>
      <c r="F619" s="66" t="s">
        <v>575</v>
      </c>
      <c r="G619" s="70">
        <v>0</v>
      </c>
      <c r="H619" s="70">
        <v>0</v>
      </c>
      <c r="I619" s="66" t="s">
        <v>2943</v>
      </c>
      <c r="J619" s="66" t="s">
        <v>1660</v>
      </c>
      <c r="K619" s="67" t="s">
        <v>5022</v>
      </c>
      <c r="L619" s="68"/>
      <c r="M619" s="64" t="s">
        <v>3581</v>
      </c>
      <c r="N619" s="13"/>
      <c r="O619"/>
      <c r="P619" t="str">
        <f t="shared" si="122"/>
        <v/>
      </c>
      <c r="Q619"/>
      <c r="R619"/>
      <c r="S619" s="43">
        <f t="shared" si="117"/>
        <v>151</v>
      </c>
      <c r="T619" s="96" t="s">
        <v>2643</v>
      </c>
      <c r="U619" s="72" t="s">
        <v>2643</v>
      </c>
      <c r="V619" s="72" t="s">
        <v>2643</v>
      </c>
      <c r="W619" s="44" t="str">
        <f t="shared" si="118"/>
        <v/>
      </c>
      <c r="X619" s="25" t="str">
        <f t="shared" si="119"/>
        <v/>
      </c>
      <c r="Y619" s="1">
        <f t="shared" si="120"/>
        <v>595</v>
      </c>
      <c r="Z619" t="str">
        <f t="shared" si="121"/>
        <v>ITM_v</v>
      </c>
      <c r="AC619" s="116" t="str">
        <f t="shared" si="124"/>
        <v/>
      </c>
      <c r="AD619" t="b">
        <f t="shared" si="123"/>
        <v>1</v>
      </c>
    </row>
    <row r="620" spans="1:30">
      <c r="A620" s="57">
        <f t="shared" si="115"/>
        <v>620</v>
      </c>
      <c r="B620" s="56">
        <f t="shared" si="116"/>
        <v>596</v>
      </c>
      <c r="C620" s="60" t="s">
        <v>4933</v>
      </c>
      <c r="D620" s="60" t="s">
        <v>3582</v>
      </c>
      <c r="E620" s="66" t="s">
        <v>576</v>
      </c>
      <c r="F620" s="66" t="s">
        <v>576</v>
      </c>
      <c r="G620" s="70">
        <v>0</v>
      </c>
      <c r="H620" s="70">
        <v>0</v>
      </c>
      <c r="I620" s="66" t="s">
        <v>2943</v>
      </c>
      <c r="J620" s="66" t="s">
        <v>1660</v>
      </c>
      <c r="K620" s="67" t="s">
        <v>5022</v>
      </c>
      <c r="L620" s="68"/>
      <c r="M620" s="64" t="s">
        <v>3582</v>
      </c>
      <c r="N620" s="13"/>
      <c r="O620"/>
      <c r="P620" t="str">
        <f t="shared" si="122"/>
        <v/>
      </c>
      <c r="Q620"/>
      <c r="R620"/>
      <c r="S620" s="43">
        <f t="shared" si="117"/>
        <v>151</v>
      </c>
      <c r="T620" s="96" t="s">
        <v>2643</v>
      </c>
      <c r="U620" s="72" t="s">
        <v>2643</v>
      </c>
      <c r="V620" s="72" t="s">
        <v>2643</v>
      </c>
      <c r="W620" s="44" t="str">
        <f t="shared" si="118"/>
        <v/>
      </c>
      <c r="X620" s="25" t="str">
        <f t="shared" si="119"/>
        <v/>
      </c>
      <c r="Y620" s="1">
        <f t="shared" si="120"/>
        <v>596</v>
      </c>
      <c r="Z620" t="str">
        <f t="shared" si="121"/>
        <v>ITM_w</v>
      </c>
      <c r="AC620" s="116" t="str">
        <f t="shared" si="124"/>
        <v/>
      </c>
      <c r="AD620" t="b">
        <f t="shared" si="123"/>
        <v>1</v>
      </c>
    </row>
    <row r="621" spans="1:30">
      <c r="A621" s="57">
        <f t="shared" si="115"/>
        <v>621</v>
      </c>
      <c r="B621" s="56">
        <f t="shared" si="116"/>
        <v>597</v>
      </c>
      <c r="C621" s="60" t="s">
        <v>4933</v>
      </c>
      <c r="D621" s="60" t="s">
        <v>3583</v>
      </c>
      <c r="E621" s="66" t="s">
        <v>577</v>
      </c>
      <c r="F621" s="66" t="s">
        <v>577</v>
      </c>
      <c r="G621" s="70">
        <v>0</v>
      </c>
      <c r="H621" s="70">
        <v>0</v>
      </c>
      <c r="I621" s="66" t="s">
        <v>2943</v>
      </c>
      <c r="J621" s="66" t="s">
        <v>1660</v>
      </c>
      <c r="K621" s="67" t="s">
        <v>5022</v>
      </c>
      <c r="L621" s="68"/>
      <c r="M621" s="64" t="s">
        <v>3583</v>
      </c>
      <c r="N621" s="13"/>
      <c r="O621"/>
      <c r="P621" t="str">
        <f t="shared" si="122"/>
        <v/>
      </c>
      <c r="Q621"/>
      <c r="R621"/>
      <c r="S621" s="43">
        <f t="shared" si="117"/>
        <v>151</v>
      </c>
      <c r="T621" s="96" t="s">
        <v>2643</v>
      </c>
      <c r="U621" s="72" t="s">
        <v>2643</v>
      </c>
      <c r="V621" s="72" t="s">
        <v>2643</v>
      </c>
      <c r="W621" s="44" t="str">
        <f t="shared" si="118"/>
        <v/>
      </c>
      <c r="X621" s="25" t="str">
        <f t="shared" si="119"/>
        <v/>
      </c>
      <c r="Y621" s="1">
        <f t="shared" si="120"/>
        <v>597</v>
      </c>
      <c r="Z621" t="str">
        <f t="shared" si="121"/>
        <v>ITM_x</v>
      </c>
      <c r="AC621" s="116" t="str">
        <f t="shared" si="124"/>
        <v/>
      </c>
      <c r="AD621" t="b">
        <f t="shared" si="123"/>
        <v>1</v>
      </c>
    </row>
    <row r="622" spans="1:30">
      <c r="A622" s="57">
        <f t="shared" si="115"/>
        <v>622</v>
      </c>
      <c r="B622" s="56">
        <f t="shared" si="116"/>
        <v>598</v>
      </c>
      <c r="C622" s="60" t="s">
        <v>4933</v>
      </c>
      <c r="D622" s="60" t="s">
        <v>3584</v>
      </c>
      <c r="E622" s="66" t="s">
        <v>578</v>
      </c>
      <c r="F622" s="66" t="s">
        <v>578</v>
      </c>
      <c r="G622" s="70">
        <v>0</v>
      </c>
      <c r="H622" s="70">
        <v>0</v>
      </c>
      <c r="I622" s="66" t="s">
        <v>2943</v>
      </c>
      <c r="J622" s="66" t="s">
        <v>1660</v>
      </c>
      <c r="K622" s="67" t="s">
        <v>5022</v>
      </c>
      <c r="L622" s="68"/>
      <c r="M622" s="64" t="s">
        <v>3584</v>
      </c>
      <c r="N622" s="13"/>
      <c r="O622"/>
      <c r="P622" t="str">
        <f t="shared" si="122"/>
        <v/>
      </c>
      <c r="Q622"/>
      <c r="R622"/>
      <c r="S622" s="43">
        <f t="shared" si="117"/>
        <v>151</v>
      </c>
      <c r="T622" s="96" t="s">
        <v>2643</v>
      </c>
      <c r="U622" s="72" t="s">
        <v>2643</v>
      </c>
      <c r="V622" s="72" t="s">
        <v>2643</v>
      </c>
      <c r="W622" s="44" t="str">
        <f t="shared" si="118"/>
        <v/>
      </c>
      <c r="X622" s="25" t="str">
        <f t="shared" si="119"/>
        <v/>
      </c>
      <c r="Y622" s="1">
        <f t="shared" si="120"/>
        <v>598</v>
      </c>
      <c r="Z622" t="str">
        <f t="shared" si="121"/>
        <v>ITM_y</v>
      </c>
      <c r="AC622" s="116" t="str">
        <f t="shared" si="124"/>
        <v/>
      </c>
      <c r="AD622" t="b">
        <f t="shared" si="123"/>
        <v>1</v>
      </c>
    </row>
    <row r="623" spans="1:30">
      <c r="A623" s="57">
        <f t="shared" si="115"/>
        <v>623</v>
      </c>
      <c r="B623" s="56">
        <f t="shared" si="116"/>
        <v>599</v>
      </c>
      <c r="C623" s="60" t="s">
        <v>4933</v>
      </c>
      <c r="D623" s="60" t="s">
        <v>3585</v>
      </c>
      <c r="E623" s="66" t="s">
        <v>579</v>
      </c>
      <c r="F623" s="66" t="s">
        <v>579</v>
      </c>
      <c r="G623" s="70">
        <v>0</v>
      </c>
      <c r="H623" s="70">
        <v>0</v>
      </c>
      <c r="I623" s="66" t="s">
        <v>2943</v>
      </c>
      <c r="J623" s="66" t="s">
        <v>1660</v>
      </c>
      <c r="K623" s="67" t="s">
        <v>5022</v>
      </c>
      <c r="L623" s="68"/>
      <c r="M623" s="64" t="s">
        <v>3585</v>
      </c>
      <c r="N623" s="13"/>
      <c r="O623"/>
      <c r="P623" t="str">
        <f t="shared" si="122"/>
        <v/>
      </c>
      <c r="Q623"/>
      <c r="R623"/>
      <c r="S623" s="43">
        <f t="shared" si="117"/>
        <v>151</v>
      </c>
      <c r="T623" s="96" t="s">
        <v>2643</v>
      </c>
      <c r="U623" s="72" t="s">
        <v>2643</v>
      </c>
      <c r="V623" s="72" t="s">
        <v>2643</v>
      </c>
      <c r="W623" s="44" t="str">
        <f t="shared" si="118"/>
        <v/>
      </c>
      <c r="X623" s="25" t="str">
        <f t="shared" si="119"/>
        <v/>
      </c>
      <c r="Y623" s="1">
        <f t="shared" si="120"/>
        <v>599</v>
      </c>
      <c r="Z623" t="str">
        <f t="shared" si="121"/>
        <v>ITM_z</v>
      </c>
      <c r="AC623" s="116" t="str">
        <f t="shared" si="124"/>
        <v/>
      </c>
      <c r="AD623" t="b">
        <f t="shared" si="123"/>
        <v>1</v>
      </c>
    </row>
    <row r="624" spans="1:30">
      <c r="A624" s="57">
        <f t="shared" si="115"/>
        <v>624</v>
      </c>
      <c r="B624" s="56">
        <f t="shared" si="116"/>
        <v>600</v>
      </c>
      <c r="C624" s="60" t="s">
        <v>4933</v>
      </c>
      <c r="D624" s="60" t="s">
        <v>3586</v>
      </c>
      <c r="E624" s="66" t="s">
        <v>581</v>
      </c>
      <c r="F624" s="66" t="s">
        <v>580</v>
      </c>
      <c r="G624" s="70">
        <v>0</v>
      </c>
      <c r="H624" s="70">
        <v>0</v>
      </c>
      <c r="I624" s="66" t="s">
        <v>1</v>
      </c>
      <c r="J624" s="66" t="s">
        <v>1660</v>
      </c>
      <c r="K624" s="67" t="s">
        <v>5022</v>
      </c>
      <c r="L624" s="68"/>
      <c r="M624" s="64" t="s">
        <v>3586</v>
      </c>
      <c r="N624" s="13"/>
      <c r="O624"/>
      <c r="P624" t="str">
        <f t="shared" si="122"/>
        <v>NOT EQUAL</v>
      </c>
      <c r="Q624"/>
      <c r="R624"/>
      <c r="S624" s="43">
        <f t="shared" si="117"/>
        <v>151</v>
      </c>
      <c r="T624" s="96" t="s">
        <v>2643</v>
      </c>
      <c r="U624" s="72" t="s">
        <v>2643</v>
      </c>
      <c r="V624" s="72" t="s">
        <v>2643</v>
      </c>
      <c r="W624" s="44" t="str">
        <f t="shared" si="118"/>
        <v/>
      </c>
      <c r="X624" s="25" t="str">
        <f t="shared" si="119"/>
        <v/>
      </c>
      <c r="Y624" s="1">
        <f t="shared" si="120"/>
        <v>600</v>
      </c>
      <c r="Z624" t="str">
        <f t="shared" si="121"/>
        <v>ITM_ALPHA</v>
      </c>
      <c r="AC624" s="116" t="str">
        <f t="shared" si="124"/>
        <v/>
      </c>
      <c r="AD624" t="b">
        <f t="shared" si="123"/>
        <v>1</v>
      </c>
    </row>
    <row r="625" spans="1:30">
      <c r="A625" s="57">
        <f t="shared" si="115"/>
        <v>625</v>
      </c>
      <c r="B625" s="56">
        <f t="shared" si="116"/>
        <v>601</v>
      </c>
      <c r="C625" s="60" t="s">
        <v>4932</v>
      </c>
      <c r="D625" s="60" t="s">
        <v>7</v>
      </c>
      <c r="E625" s="76" t="s">
        <v>3587</v>
      </c>
      <c r="F625" s="76" t="s">
        <v>3587</v>
      </c>
      <c r="G625" s="77">
        <v>0</v>
      </c>
      <c r="H625" s="77">
        <v>0</v>
      </c>
      <c r="I625" s="66" t="s">
        <v>30</v>
      </c>
      <c r="J625" s="66" t="s">
        <v>1660</v>
      </c>
      <c r="K625" s="67" t="s">
        <v>5022</v>
      </c>
      <c r="L625" s="68"/>
      <c r="M625" s="64" t="s">
        <v>4132</v>
      </c>
      <c r="N625" s="13"/>
      <c r="O625"/>
      <c r="P625" t="str">
        <f t="shared" si="122"/>
        <v/>
      </c>
      <c r="Q625"/>
      <c r="R625"/>
      <c r="S625" s="43">
        <f t="shared" si="117"/>
        <v>151</v>
      </c>
      <c r="T625" s="96"/>
      <c r="U625" s="72"/>
      <c r="V625" s="72"/>
      <c r="W625" s="44" t="str">
        <f t="shared" si="118"/>
        <v/>
      </c>
      <c r="X625" s="25" t="str">
        <f t="shared" si="119"/>
        <v/>
      </c>
      <c r="Y625" s="1">
        <f t="shared" si="120"/>
        <v>601</v>
      </c>
      <c r="Z625" t="str">
        <f t="shared" si="121"/>
        <v>ITM_0601</v>
      </c>
      <c r="AC625" s="116" t="str">
        <f t="shared" si="124"/>
        <v/>
      </c>
      <c r="AD625" t="b">
        <f t="shared" si="123"/>
        <v>1</v>
      </c>
    </row>
    <row r="626" spans="1:30">
      <c r="A626" s="57">
        <f t="shared" si="115"/>
        <v>626</v>
      </c>
      <c r="B626" s="56">
        <f t="shared" si="116"/>
        <v>602</v>
      </c>
      <c r="C626" s="60" t="s">
        <v>4933</v>
      </c>
      <c r="D626" s="60" t="s">
        <v>3588</v>
      </c>
      <c r="E626" s="66" t="s">
        <v>581</v>
      </c>
      <c r="F626" s="66" t="s">
        <v>582</v>
      </c>
      <c r="G626" s="70">
        <v>0</v>
      </c>
      <c r="H626" s="70">
        <v>0</v>
      </c>
      <c r="I626" s="66" t="s">
        <v>1</v>
      </c>
      <c r="J626" s="66" t="s">
        <v>1660</v>
      </c>
      <c r="K626" s="67" t="s">
        <v>5022</v>
      </c>
      <c r="L626" s="68"/>
      <c r="M626" s="64" t="s">
        <v>3588</v>
      </c>
      <c r="N626" s="13"/>
      <c r="O626"/>
      <c r="P626" t="str">
        <f t="shared" si="122"/>
        <v>NOT EQUAL</v>
      </c>
      <c r="Q626"/>
      <c r="R626"/>
      <c r="S626" s="43">
        <f t="shared" si="117"/>
        <v>151</v>
      </c>
      <c r="T626" s="96" t="s">
        <v>2643</v>
      </c>
      <c r="U626" s="72" t="s">
        <v>2643</v>
      </c>
      <c r="V626" s="72" t="s">
        <v>2643</v>
      </c>
      <c r="W626" s="44" t="str">
        <f t="shared" si="118"/>
        <v/>
      </c>
      <c r="X626" s="25" t="str">
        <f t="shared" si="119"/>
        <v/>
      </c>
      <c r="Y626" s="1">
        <f t="shared" si="120"/>
        <v>602</v>
      </c>
      <c r="Z626" t="str">
        <f t="shared" si="121"/>
        <v>ITM_BETA</v>
      </c>
      <c r="AC626" s="116" t="str">
        <f t="shared" si="124"/>
        <v/>
      </c>
      <c r="AD626" t="b">
        <f t="shared" si="123"/>
        <v>1</v>
      </c>
    </row>
    <row r="627" spans="1:30">
      <c r="A627" s="57">
        <f t="shared" si="115"/>
        <v>627</v>
      </c>
      <c r="B627" s="56">
        <f t="shared" si="116"/>
        <v>603</v>
      </c>
      <c r="C627" s="60" t="s">
        <v>4933</v>
      </c>
      <c r="D627" s="60" t="s">
        <v>3589</v>
      </c>
      <c r="E627" s="66" t="s">
        <v>581</v>
      </c>
      <c r="F627" s="66" t="s">
        <v>583</v>
      </c>
      <c r="G627" s="70">
        <v>0</v>
      </c>
      <c r="H627" s="70">
        <v>0</v>
      </c>
      <c r="I627" s="66" t="s">
        <v>1</v>
      </c>
      <c r="J627" s="66" t="s">
        <v>1660</v>
      </c>
      <c r="K627" s="67" t="s">
        <v>5022</v>
      </c>
      <c r="L627" s="68"/>
      <c r="M627" s="64" t="s">
        <v>3589</v>
      </c>
      <c r="N627" s="13"/>
      <c r="O627"/>
      <c r="P627" t="str">
        <f t="shared" si="122"/>
        <v>NOT EQUAL</v>
      </c>
      <c r="Q627"/>
      <c r="R627"/>
      <c r="S627" s="43">
        <f t="shared" si="117"/>
        <v>151</v>
      </c>
      <c r="T627" s="96" t="s">
        <v>2643</v>
      </c>
      <c r="U627" s="72" t="s">
        <v>2643</v>
      </c>
      <c r="V627" s="72" t="s">
        <v>2643</v>
      </c>
      <c r="W627" s="44" t="str">
        <f t="shared" si="118"/>
        <v/>
      </c>
      <c r="X627" s="25" t="str">
        <f t="shared" si="119"/>
        <v/>
      </c>
      <c r="Y627" s="1">
        <f t="shared" si="120"/>
        <v>603</v>
      </c>
      <c r="Z627" t="str">
        <f t="shared" si="121"/>
        <v>ITM_GAMMA</v>
      </c>
      <c r="AC627" s="116" t="str">
        <f t="shared" si="124"/>
        <v/>
      </c>
      <c r="AD627" t="b">
        <f t="shared" si="123"/>
        <v>1</v>
      </c>
    </row>
    <row r="628" spans="1:30">
      <c r="A628" s="57">
        <f t="shared" si="115"/>
        <v>628</v>
      </c>
      <c r="B628" s="56">
        <f t="shared" si="116"/>
        <v>604</v>
      </c>
      <c r="C628" s="60" t="s">
        <v>4933</v>
      </c>
      <c r="D628" s="60" t="s">
        <v>3590</v>
      </c>
      <c r="E628" s="66" t="s">
        <v>581</v>
      </c>
      <c r="F628" s="66" t="s">
        <v>584</v>
      </c>
      <c r="G628" s="70">
        <v>0</v>
      </c>
      <c r="H628" s="70">
        <v>0</v>
      </c>
      <c r="I628" s="66" t="s">
        <v>1</v>
      </c>
      <c r="J628" s="66" t="s">
        <v>1660</v>
      </c>
      <c r="K628" s="67" t="s">
        <v>5022</v>
      </c>
      <c r="L628" s="68"/>
      <c r="M628" s="64" t="s">
        <v>3590</v>
      </c>
      <c r="N628" s="13"/>
      <c r="O628"/>
      <c r="P628" t="str">
        <f t="shared" si="122"/>
        <v>NOT EQUAL</v>
      </c>
      <c r="Q628"/>
      <c r="R628"/>
      <c r="S628" s="43">
        <f t="shared" si="117"/>
        <v>151</v>
      </c>
      <c r="T628" s="96" t="s">
        <v>2643</v>
      </c>
      <c r="U628" s="72" t="s">
        <v>2643</v>
      </c>
      <c r="V628" s="72" t="s">
        <v>2643</v>
      </c>
      <c r="W628" s="44" t="str">
        <f t="shared" si="118"/>
        <v/>
      </c>
      <c r="X628" s="25" t="str">
        <f t="shared" si="119"/>
        <v/>
      </c>
      <c r="Y628" s="1">
        <f t="shared" si="120"/>
        <v>604</v>
      </c>
      <c r="Z628" t="str">
        <f t="shared" si="121"/>
        <v>ITM_DELTA</v>
      </c>
      <c r="AC628" s="116" t="str">
        <f t="shared" si="124"/>
        <v/>
      </c>
      <c r="AD628" t="b">
        <f t="shared" si="123"/>
        <v>1</v>
      </c>
    </row>
    <row r="629" spans="1:30">
      <c r="A629" s="57">
        <f t="shared" si="115"/>
        <v>629</v>
      </c>
      <c r="B629" s="56">
        <f t="shared" si="116"/>
        <v>605</v>
      </c>
      <c r="C629" s="60" t="s">
        <v>4933</v>
      </c>
      <c r="D629" s="60" t="s">
        <v>3591</v>
      </c>
      <c r="E629" s="66" t="s">
        <v>581</v>
      </c>
      <c r="F629" s="66" t="s">
        <v>585</v>
      </c>
      <c r="G629" s="70">
        <v>0</v>
      </c>
      <c r="H629" s="70">
        <v>0</v>
      </c>
      <c r="I629" s="66" t="s">
        <v>1</v>
      </c>
      <c r="J629" s="66" t="s">
        <v>1660</v>
      </c>
      <c r="K629" s="67" t="s">
        <v>5022</v>
      </c>
      <c r="L629" s="68"/>
      <c r="M629" s="64" t="s">
        <v>3591</v>
      </c>
      <c r="N629" s="13"/>
      <c r="O629"/>
      <c r="P629" t="str">
        <f t="shared" si="122"/>
        <v>NOT EQUAL</v>
      </c>
      <c r="Q629"/>
      <c r="R629"/>
      <c r="S629" s="43">
        <f t="shared" si="117"/>
        <v>151</v>
      </c>
      <c r="T629" s="96" t="s">
        <v>2643</v>
      </c>
      <c r="U629" s="72" t="s">
        <v>2643</v>
      </c>
      <c r="V629" s="72" t="s">
        <v>2643</v>
      </c>
      <c r="W629" s="44" t="str">
        <f t="shared" si="118"/>
        <v/>
      </c>
      <c r="X629" s="25" t="str">
        <f t="shared" si="119"/>
        <v/>
      </c>
      <c r="Y629" s="1">
        <f t="shared" si="120"/>
        <v>605</v>
      </c>
      <c r="Z629" t="str">
        <f t="shared" si="121"/>
        <v>ITM_EPSILON</v>
      </c>
      <c r="AC629" s="116" t="str">
        <f t="shared" si="124"/>
        <v/>
      </c>
      <c r="AD629" t="b">
        <f t="shared" si="123"/>
        <v>1</v>
      </c>
    </row>
    <row r="630" spans="1:30">
      <c r="A630" s="57">
        <f t="shared" si="115"/>
        <v>630</v>
      </c>
      <c r="B630" s="56">
        <f t="shared" si="116"/>
        <v>606</v>
      </c>
      <c r="C630" s="60" t="s">
        <v>4932</v>
      </c>
      <c r="D630" s="60" t="s">
        <v>7</v>
      </c>
      <c r="E630" s="76" t="s">
        <v>3592</v>
      </c>
      <c r="F630" s="76" t="s">
        <v>3592</v>
      </c>
      <c r="G630" s="77">
        <v>0</v>
      </c>
      <c r="H630" s="77">
        <v>0</v>
      </c>
      <c r="I630" s="66" t="s">
        <v>30</v>
      </c>
      <c r="J630" s="66" t="s">
        <v>1660</v>
      </c>
      <c r="K630" s="67" t="s">
        <v>5022</v>
      </c>
      <c r="L630" s="68"/>
      <c r="M630" s="64" t="s">
        <v>4133</v>
      </c>
      <c r="N630" s="13"/>
      <c r="O630"/>
      <c r="P630" t="str">
        <f t="shared" si="122"/>
        <v/>
      </c>
      <c r="Q630"/>
      <c r="R630"/>
      <c r="S630" s="43">
        <f t="shared" si="117"/>
        <v>151</v>
      </c>
      <c r="T630" s="96"/>
      <c r="U630" s="72"/>
      <c r="V630" s="72"/>
      <c r="W630" s="44" t="str">
        <f t="shared" si="118"/>
        <v/>
      </c>
      <c r="X630" s="25" t="str">
        <f t="shared" si="119"/>
        <v/>
      </c>
      <c r="Y630" s="1">
        <f t="shared" si="120"/>
        <v>606</v>
      </c>
      <c r="Z630" t="str">
        <f t="shared" si="121"/>
        <v>ITM_0606</v>
      </c>
      <c r="AC630" s="116" t="str">
        <f t="shared" si="124"/>
        <v/>
      </c>
      <c r="AD630" t="b">
        <f t="shared" si="123"/>
        <v>1</v>
      </c>
    </row>
    <row r="631" spans="1:30">
      <c r="A631" s="57">
        <f t="shared" si="115"/>
        <v>631</v>
      </c>
      <c r="B631" s="56">
        <f t="shared" si="116"/>
        <v>607</v>
      </c>
      <c r="C631" s="60" t="s">
        <v>4933</v>
      </c>
      <c r="D631" s="60" t="s">
        <v>3593</v>
      </c>
      <c r="E631" s="66" t="s">
        <v>581</v>
      </c>
      <c r="F631" s="66" t="s">
        <v>586</v>
      </c>
      <c r="G631" s="70">
        <v>0</v>
      </c>
      <c r="H631" s="70">
        <v>0</v>
      </c>
      <c r="I631" s="66" t="s">
        <v>1</v>
      </c>
      <c r="J631" s="66" t="s">
        <v>1660</v>
      </c>
      <c r="K631" s="67" t="s">
        <v>5022</v>
      </c>
      <c r="L631" s="68"/>
      <c r="M631" s="64" t="s">
        <v>3593</v>
      </c>
      <c r="N631" s="13"/>
      <c r="O631"/>
      <c r="P631" t="str">
        <f t="shared" si="122"/>
        <v>NOT EQUAL</v>
      </c>
      <c r="Q631"/>
      <c r="R631"/>
      <c r="S631" s="43">
        <f t="shared" si="117"/>
        <v>151</v>
      </c>
      <c r="T631" s="96" t="s">
        <v>2643</v>
      </c>
      <c r="U631" s="72" t="s">
        <v>2643</v>
      </c>
      <c r="V631" s="72" t="s">
        <v>2643</v>
      </c>
      <c r="W631" s="44" t="str">
        <f t="shared" si="118"/>
        <v/>
      </c>
      <c r="X631" s="25" t="str">
        <f t="shared" si="119"/>
        <v/>
      </c>
      <c r="Y631" s="1">
        <f t="shared" si="120"/>
        <v>607</v>
      </c>
      <c r="Z631" t="str">
        <f t="shared" si="121"/>
        <v>ITM_ZETA</v>
      </c>
      <c r="AC631" s="116" t="str">
        <f t="shared" si="124"/>
        <v/>
      </c>
      <c r="AD631" t="b">
        <f t="shared" si="123"/>
        <v>1</v>
      </c>
    </row>
    <row r="632" spans="1:30">
      <c r="A632" s="57">
        <f t="shared" si="115"/>
        <v>632</v>
      </c>
      <c r="B632" s="56">
        <f t="shared" si="116"/>
        <v>608</v>
      </c>
      <c r="C632" s="60" t="s">
        <v>4933</v>
      </c>
      <c r="D632" s="60" t="s">
        <v>3594</v>
      </c>
      <c r="E632" s="66" t="s">
        <v>581</v>
      </c>
      <c r="F632" s="66" t="s">
        <v>587</v>
      </c>
      <c r="G632" s="75">
        <v>0</v>
      </c>
      <c r="H632" s="75">
        <v>0</v>
      </c>
      <c r="I632" s="66" t="s">
        <v>1</v>
      </c>
      <c r="J632" s="66" t="s">
        <v>1660</v>
      </c>
      <c r="K632" s="67" t="s">
        <v>5022</v>
      </c>
      <c r="L632" s="68"/>
      <c r="M632" s="64" t="s">
        <v>3594</v>
      </c>
      <c r="N632" s="13"/>
      <c r="O632"/>
      <c r="P632" t="str">
        <f t="shared" si="122"/>
        <v>NOT EQUAL</v>
      </c>
      <c r="Q632"/>
      <c r="R632"/>
      <c r="S632" s="43">
        <f t="shared" si="117"/>
        <v>151</v>
      </c>
      <c r="T632" s="96" t="s">
        <v>2643</v>
      </c>
      <c r="U632" s="72" t="s">
        <v>2643</v>
      </c>
      <c r="V632" s="72" t="s">
        <v>2643</v>
      </c>
      <c r="W632" s="44" t="str">
        <f t="shared" si="118"/>
        <v/>
      </c>
      <c r="X632" s="25" t="str">
        <f t="shared" si="119"/>
        <v/>
      </c>
      <c r="Y632" s="1">
        <f t="shared" si="120"/>
        <v>608</v>
      </c>
      <c r="Z632" t="str">
        <f t="shared" si="121"/>
        <v>ITM_ETA</v>
      </c>
      <c r="AC632" s="116" t="str">
        <f t="shared" si="124"/>
        <v/>
      </c>
      <c r="AD632" t="b">
        <f t="shared" si="123"/>
        <v>1</v>
      </c>
    </row>
    <row r="633" spans="1:30">
      <c r="A633" s="57">
        <f t="shared" si="115"/>
        <v>633</v>
      </c>
      <c r="B633" s="56">
        <f t="shared" si="116"/>
        <v>609</v>
      </c>
      <c r="C633" s="60" t="s">
        <v>4932</v>
      </c>
      <c r="D633" s="60" t="s">
        <v>7</v>
      </c>
      <c r="E633" s="76" t="s">
        <v>3595</v>
      </c>
      <c r="F633" s="76" t="s">
        <v>3595</v>
      </c>
      <c r="G633" s="77">
        <v>0</v>
      </c>
      <c r="H633" s="77">
        <v>0</v>
      </c>
      <c r="I633" s="66" t="s">
        <v>1</v>
      </c>
      <c r="J633" s="66" t="s">
        <v>1660</v>
      </c>
      <c r="K633" s="67" t="s">
        <v>5022</v>
      </c>
      <c r="L633" s="68"/>
      <c r="M633" s="64" t="s">
        <v>4134</v>
      </c>
      <c r="N633" s="13"/>
      <c r="O633"/>
      <c r="P633" t="str">
        <f t="shared" si="122"/>
        <v/>
      </c>
      <c r="Q633"/>
      <c r="R633"/>
      <c r="S633" s="43">
        <f t="shared" si="117"/>
        <v>151</v>
      </c>
      <c r="T633" s="96" t="s">
        <v>2643</v>
      </c>
      <c r="U633" s="72" t="s">
        <v>2643</v>
      </c>
      <c r="V633" s="72" t="s">
        <v>2643</v>
      </c>
      <c r="W633" s="44" t="str">
        <f t="shared" si="118"/>
        <v/>
      </c>
      <c r="X633" s="25" t="str">
        <f t="shared" si="119"/>
        <v/>
      </c>
      <c r="Y633" s="1">
        <f t="shared" si="120"/>
        <v>609</v>
      </c>
      <c r="Z633" t="str">
        <f t="shared" si="121"/>
        <v>ITM_0609</v>
      </c>
      <c r="AC633" s="116" t="str">
        <f t="shared" si="124"/>
        <v/>
      </c>
      <c r="AD633" t="b">
        <f t="shared" si="123"/>
        <v>1</v>
      </c>
    </row>
    <row r="634" spans="1:30">
      <c r="A634" s="57">
        <f t="shared" si="115"/>
        <v>634</v>
      </c>
      <c r="B634" s="56">
        <f t="shared" si="116"/>
        <v>610</v>
      </c>
      <c r="C634" s="60" t="s">
        <v>4933</v>
      </c>
      <c r="D634" s="60" t="s">
        <v>3596</v>
      </c>
      <c r="E634" s="66" t="s">
        <v>581</v>
      </c>
      <c r="F634" s="66" t="s">
        <v>588</v>
      </c>
      <c r="G634" s="70">
        <v>0</v>
      </c>
      <c r="H634" s="70">
        <v>0</v>
      </c>
      <c r="I634" s="66" t="s">
        <v>1</v>
      </c>
      <c r="J634" s="66" t="s">
        <v>1660</v>
      </c>
      <c r="K634" s="67" t="s">
        <v>5022</v>
      </c>
      <c r="L634" s="68"/>
      <c r="M634" s="64" t="s">
        <v>3596</v>
      </c>
      <c r="N634" s="13"/>
      <c r="O634"/>
      <c r="P634" t="str">
        <f t="shared" si="122"/>
        <v>NOT EQUAL</v>
      </c>
      <c r="Q634"/>
      <c r="R634"/>
      <c r="S634" s="43">
        <f t="shared" si="117"/>
        <v>151</v>
      </c>
      <c r="T634" s="96" t="s">
        <v>2643</v>
      </c>
      <c r="U634" s="72" t="s">
        <v>2643</v>
      </c>
      <c r="V634" s="72" t="s">
        <v>2643</v>
      </c>
      <c r="W634" s="44" t="str">
        <f t="shared" si="118"/>
        <v/>
      </c>
      <c r="X634" s="25" t="str">
        <f t="shared" si="119"/>
        <v/>
      </c>
      <c r="Y634" s="1">
        <f t="shared" si="120"/>
        <v>610</v>
      </c>
      <c r="Z634" t="str">
        <f t="shared" si="121"/>
        <v>ITM_THETA</v>
      </c>
      <c r="AC634" s="116" t="str">
        <f t="shared" si="124"/>
        <v/>
      </c>
      <c r="AD634" t="b">
        <f t="shared" si="123"/>
        <v>1</v>
      </c>
    </row>
    <row r="635" spans="1:30">
      <c r="A635" s="57">
        <f t="shared" si="115"/>
        <v>635</v>
      </c>
      <c r="B635" s="56">
        <f t="shared" si="116"/>
        <v>611</v>
      </c>
      <c r="C635" s="60" t="s">
        <v>4933</v>
      </c>
      <c r="D635" s="60" t="s">
        <v>3597</v>
      </c>
      <c r="E635" s="66" t="s">
        <v>581</v>
      </c>
      <c r="F635" s="66" t="s">
        <v>589</v>
      </c>
      <c r="G635" s="70">
        <v>0</v>
      </c>
      <c r="H635" s="70">
        <v>0</v>
      </c>
      <c r="I635" s="66" t="s">
        <v>1</v>
      </c>
      <c r="J635" s="66" t="s">
        <v>1660</v>
      </c>
      <c r="K635" s="67" t="s">
        <v>5022</v>
      </c>
      <c r="L635" s="68"/>
      <c r="M635" s="64" t="s">
        <v>3597</v>
      </c>
      <c r="N635" s="13"/>
      <c r="O635"/>
      <c r="P635" t="str">
        <f t="shared" si="122"/>
        <v>NOT EQUAL</v>
      </c>
      <c r="Q635"/>
      <c r="R635"/>
      <c r="S635" s="43">
        <f t="shared" si="117"/>
        <v>151</v>
      </c>
      <c r="T635" s="96" t="s">
        <v>2643</v>
      </c>
      <c r="U635" s="72" t="s">
        <v>2643</v>
      </c>
      <c r="V635" s="72" t="s">
        <v>2643</v>
      </c>
      <c r="W635" s="44" t="str">
        <f t="shared" si="118"/>
        <v/>
      </c>
      <c r="X635" s="25" t="str">
        <f t="shared" si="119"/>
        <v/>
      </c>
      <c r="Y635" s="1">
        <f t="shared" si="120"/>
        <v>611</v>
      </c>
      <c r="Z635" t="str">
        <f t="shared" si="121"/>
        <v>ITM_IOTA</v>
      </c>
      <c r="AC635" s="116" t="str">
        <f t="shared" si="124"/>
        <v/>
      </c>
      <c r="AD635" t="b">
        <f t="shared" si="123"/>
        <v>1</v>
      </c>
    </row>
    <row r="636" spans="1:30">
      <c r="A636" s="57">
        <f t="shared" si="115"/>
        <v>636</v>
      </c>
      <c r="B636" s="56">
        <f t="shared" si="116"/>
        <v>612</v>
      </c>
      <c r="C636" s="60" t="s">
        <v>4932</v>
      </c>
      <c r="D636" s="60" t="s">
        <v>7</v>
      </c>
      <c r="E636" s="76" t="s">
        <v>3598</v>
      </c>
      <c r="F636" s="76" t="s">
        <v>3598</v>
      </c>
      <c r="G636" s="77">
        <v>0</v>
      </c>
      <c r="H636" s="77">
        <v>0</v>
      </c>
      <c r="I636" s="66" t="s">
        <v>30</v>
      </c>
      <c r="J636" s="66" t="s">
        <v>1660</v>
      </c>
      <c r="K636" s="67" t="s">
        <v>5022</v>
      </c>
      <c r="L636" s="68"/>
      <c r="M636" s="64" t="s">
        <v>4135</v>
      </c>
      <c r="N636" s="13"/>
      <c r="O636"/>
      <c r="P636" t="str">
        <f t="shared" si="122"/>
        <v/>
      </c>
      <c r="Q636"/>
      <c r="R636"/>
      <c r="S636" s="43">
        <f t="shared" si="117"/>
        <v>151</v>
      </c>
      <c r="T636" s="96" t="s">
        <v>2643</v>
      </c>
      <c r="U636" s="72" t="s">
        <v>2643</v>
      </c>
      <c r="V636" s="72" t="s">
        <v>2643</v>
      </c>
      <c r="W636" s="44" t="str">
        <f t="shared" si="118"/>
        <v/>
      </c>
      <c r="X636" s="25" t="str">
        <f t="shared" si="119"/>
        <v/>
      </c>
      <c r="Y636" s="1">
        <f t="shared" si="120"/>
        <v>612</v>
      </c>
      <c r="Z636" t="str">
        <f t="shared" si="121"/>
        <v>ITM_0612</v>
      </c>
      <c r="AC636" s="116" t="str">
        <f t="shared" si="124"/>
        <v/>
      </c>
      <c r="AD636" t="b">
        <f t="shared" si="123"/>
        <v>1</v>
      </c>
    </row>
    <row r="637" spans="1:30">
      <c r="A637" s="57">
        <f t="shared" si="115"/>
        <v>637</v>
      </c>
      <c r="B637" s="56">
        <f t="shared" si="116"/>
        <v>613</v>
      </c>
      <c r="C637" s="60" t="s">
        <v>4932</v>
      </c>
      <c r="D637" s="60" t="s">
        <v>7</v>
      </c>
      <c r="E637" s="76" t="s">
        <v>3599</v>
      </c>
      <c r="F637" s="76" t="s">
        <v>3599</v>
      </c>
      <c r="G637" s="77">
        <v>0</v>
      </c>
      <c r="H637" s="77">
        <v>0</v>
      </c>
      <c r="I637" s="66" t="s">
        <v>30</v>
      </c>
      <c r="J637" s="66" t="s">
        <v>1660</v>
      </c>
      <c r="K637" s="67" t="s">
        <v>5022</v>
      </c>
      <c r="L637" s="68"/>
      <c r="M637" s="64" t="s">
        <v>4136</v>
      </c>
      <c r="N637" s="13"/>
      <c r="O637"/>
      <c r="P637" t="str">
        <f t="shared" si="122"/>
        <v/>
      </c>
      <c r="Q637"/>
      <c r="R637"/>
      <c r="S637" s="43">
        <f t="shared" si="117"/>
        <v>151</v>
      </c>
      <c r="T637" s="96" t="s">
        <v>2643</v>
      </c>
      <c r="U637" s="72" t="s">
        <v>2643</v>
      </c>
      <c r="V637" s="72" t="s">
        <v>2643</v>
      </c>
      <c r="W637" s="44" t="str">
        <f t="shared" si="118"/>
        <v/>
      </c>
      <c r="X637" s="25" t="str">
        <f t="shared" si="119"/>
        <v/>
      </c>
      <c r="Y637" s="1">
        <f t="shared" si="120"/>
        <v>613</v>
      </c>
      <c r="Z637" t="str">
        <f t="shared" si="121"/>
        <v>ITM_0613</v>
      </c>
      <c r="AC637" s="116" t="str">
        <f t="shared" si="124"/>
        <v/>
      </c>
      <c r="AD637" t="b">
        <f t="shared" si="123"/>
        <v>1</v>
      </c>
    </row>
    <row r="638" spans="1:30">
      <c r="A638" s="57">
        <f t="shared" si="115"/>
        <v>638</v>
      </c>
      <c r="B638" s="56">
        <f t="shared" si="116"/>
        <v>614</v>
      </c>
      <c r="C638" s="60" t="s">
        <v>4933</v>
      </c>
      <c r="D638" s="60" t="s">
        <v>3600</v>
      </c>
      <c r="E638" s="66" t="s">
        <v>581</v>
      </c>
      <c r="F638" s="66" t="s">
        <v>590</v>
      </c>
      <c r="G638" s="70">
        <v>0</v>
      </c>
      <c r="H638" s="70">
        <v>0</v>
      </c>
      <c r="I638" s="66" t="s">
        <v>1</v>
      </c>
      <c r="J638" s="66" t="s">
        <v>1660</v>
      </c>
      <c r="K638" s="67" t="s">
        <v>5022</v>
      </c>
      <c r="L638" s="68"/>
      <c r="M638" s="64" t="s">
        <v>3600</v>
      </c>
      <c r="N638" s="13"/>
      <c r="O638"/>
      <c r="P638" t="str">
        <f t="shared" si="122"/>
        <v>NOT EQUAL</v>
      </c>
      <c r="Q638"/>
      <c r="R638"/>
      <c r="S638" s="43">
        <f t="shared" si="117"/>
        <v>151</v>
      </c>
      <c r="T638" s="96" t="s">
        <v>2643</v>
      </c>
      <c r="U638" s="72" t="s">
        <v>2643</v>
      </c>
      <c r="V638" s="72" t="s">
        <v>2643</v>
      </c>
      <c r="W638" s="44" t="str">
        <f t="shared" si="118"/>
        <v/>
      </c>
      <c r="X638" s="25" t="str">
        <f t="shared" si="119"/>
        <v/>
      </c>
      <c r="Y638" s="1">
        <f t="shared" si="120"/>
        <v>614</v>
      </c>
      <c r="Z638" t="str">
        <f t="shared" si="121"/>
        <v>ITM_IOTA_DIALYTIKA</v>
      </c>
      <c r="AC638" s="116" t="str">
        <f t="shared" si="124"/>
        <v/>
      </c>
      <c r="AD638" t="b">
        <f t="shared" si="123"/>
        <v>1</v>
      </c>
    </row>
    <row r="639" spans="1:30">
      <c r="A639" s="57">
        <f t="shared" si="115"/>
        <v>639</v>
      </c>
      <c r="B639" s="56">
        <f t="shared" si="116"/>
        <v>615</v>
      </c>
      <c r="C639" s="60" t="s">
        <v>4933</v>
      </c>
      <c r="D639" s="60" t="s">
        <v>3601</v>
      </c>
      <c r="E639" s="66" t="s">
        <v>581</v>
      </c>
      <c r="F639" s="66" t="s">
        <v>591</v>
      </c>
      <c r="G639" s="70">
        <v>0</v>
      </c>
      <c r="H639" s="70">
        <v>0</v>
      </c>
      <c r="I639" s="66" t="s">
        <v>1</v>
      </c>
      <c r="J639" s="66" t="s">
        <v>1660</v>
      </c>
      <c r="K639" s="67" t="s">
        <v>5022</v>
      </c>
      <c r="L639" s="68"/>
      <c r="M639" s="64" t="s">
        <v>3601</v>
      </c>
      <c r="N639" s="13"/>
      <c r="O639"/>
      <c r="P639" t="str">
        <f t="shared" si="122"/>
        <v>NOT EQUAL</v>
      </c>
      <c r="Q639"/>
      <c r="R639"/>
      <c r="S639" s="43">
        <f t="shared" si="117"/>
        <v>151</v>
      </c>
      <c r="T639" s="96" t="s">
        <v>2643</v>
      </c>
      <c r="U639" s="72" t="s">
        <v>2643</v>
      </c>
      <c r="V639" s="72" t="s">
        <v>2643</v>
      </c>
      <c r="W639" s="44" t="str">
        <f t="shared" si="118"/>
        <v/>
      </c>
      <c r="X639" s="25" t="str">
        <f t="shared" si="119"/>
        <v/>
      </c>
      <c r="Y639" s="1">
        <f t="shared" si="120"/>
        <v>615</v>
      </c>
      <c r="Z639" t="str">
        <f t="shared" si="121"/>
        <v>ITM_KAPPA</v>
      </c>
      <c r="AC639" s="116" t="str">
        <f t="shared" si="124"/>
        <v/>
      </c>
      <c r="AD639" t="b">
        <f t="shared" si="123"/>
        <v>1</v>
      </c>
    </row>
    <row r="640" spans="1:30">
      <c r="A640" s="57">
        <f t="shared" si="115"/>
        <v>640</v>
      </c>
      <c r="B640" s="56">
        <f t="shared" si="116"/>
        <v>616</v>
      </c>
      <c r="C640" s="60" t="s">
        <v>4933</v>
      </c>
      <c r="D640" s="60" t="s">
        <v>3602</v>
      </c>
      <c r="E640" s="66" t="s">
        <v>581</v>
      </c>
      <c r="F640" s="66" t="s">
        <v>592</v>
      </c>
      <c r="G640" s="70">
        <v>0</v>
      </c>
      <c r="H640" s="70">
        <v>0</v>
      </c>
      <c r="I640" s="66" t="s">
        <v>1</v>
      </c>
      <c r="J640" s="66" t="s">
        <v>1660</v>
      </c>
      <c r="K640" s="67" t="s">
        <v>5022</v>
      </c>
      <c r="L640" s="68"/>
      <c r="M640" s="64" t="s">
        <v>3602</v>
      </c>
      <c r="N640" s="13"/>
      <c r="O640"/>
      <c r="P640" t="str">
        <f t="shared" si="122"/>
        <v>NOT EQUAL</v>
      </c>
      <c r="Q640"/>
      <c r="R640"/>
      <c r="S640" s="43">
        <f t="shared" si="117"/>
        <v>151</v>
      </c>
      <c r="T640" s="96" t="s">
        <v>2643</v>
      </c>
      <c r="U640" s="72" t="s">
        <v>2643</v>
      </c>
      <c r="V640" s="72" t="s">
        <v>2643</v>
      </c>
      <c r="W640" s="44" t="str">
        <f t="shared" si="118"/>
        <v/>
      </c>
      <c r="X640" s="25" t="str">
        <f t="shared" si="119"/>
        <v/>
      </c>
      <c r="Y640" s="1">
        <f t="shared" si="120"/>
        <v>616</v>
      </c>
      <c r="Z640" t="str">
        <f t="shared" si="121"/>
        <v>ITM_LAMBDA</v>
      </c>
      <c r="AC640" s="116" t="str">
        <f t="shared" si="124"/>
        <v/>
      </c>
      <c r="AD640" t="b">
        <f t="shared" si="123"/>
        <v>1</v>
      </c>
    </row>
    <row r="641" spans="1:30">
      <c r="A641" s="57">
        <f t="shared" si="115"/>
        <v>641</v>
      </c>
      <c r="B641" s="56">
        <f t="shared" si="116"/>
        <v>617</v>
      </c>
      <c r="C641" s="60" t="s">
        <v>4933</v>
      </c>
      <c r="D641" s="60" t="s">
        <v>3603</v>
      </c>
      <c r="E641" s="66" t="s">
        <v>581</v>
      </c>
      <c r="F641" s="66" t="s">
        <v>593</v>
      </c>
      <c r="G641" s="70">
        <v>0</v>
      </c>
      <c r="H641" s="70">
        <v>0</v>
      </c>
      <c r="I641" s="66" t="s">
        <v>1</v>
      </c>
      <c r="J641" s="66" t="s">
        <v>1660</v>
      </c>
      <c r="K641" s="67" t="s">
        <v>5022</v>
      </c>
      <c r="L641" s="68"/>
      <c r="M641" s="64" t="s">
        <v>3603</v>
      </c>
      <c r="N641" s="13"/>
      <c r="O641"/>
      <c r="P641" t="str">
        <f t="shared" si="122"/>
        <v>NOT EQUAL</v>
      </c>
      <c r="Q641"/>
      <c r="R641"/>
      <c r="S641" s="43">
        <f t="shared" si="117"/>
        <v>151</v>
      </c>
      <c r="T641" s="96" t="s">
        <v>2643</v>
      </c>
      <c r="U641" s="72" t="s">
        <v>2643</v>
      </c>
      <c r="V641" s="72" t="s">
        <v>2643</v>
      </c>
      <c r="W641" s="44" t="str">
        <f t="shared" si="118"/>
        <v/>
      </c>
      <c r="X641" s="25" t="str">
        <f t="shared" si="119"/>
        <v/>
      </c>
      <c r="Y641" s="1">
        <f t="shared" si="120"/>
        <v>617</v>
      </c>
      <c r="Z641" t="str">
        <f t="shared" si="121"/>
        <v>ITM_MU</v>
      </c>
      <c r="AC641" s="116" t="str">
        <f t="shared" si="124"/>
        <v/>
      </c>
      <c r="AD641" t="b">
        <f t="shared" si="123"/>
        <v>1</v>
      </c>
    </row>
    <row r="642" spans="1:30">
      <c r="A642" s="57">
        <f t="shared" si="115"/>
        <v>642</v>
      </c>
      <c r="B642" s="56">
        <f t="shared" si="116"/>
        <v>618</v>
      </c>
      <c r="C642" s="60" t="s">
        <v>4933</v>
      </c>
      <c r="D642" s="60" t="s">
        <v>3604</v>
      </c>
      <c r="E642" s="66" t="s">
        <v>581</v>
      </c>
      <c r="F642" s="66" t="s">
        <v>594</v>
      </c>
      <c r="G642" s="70">
        <v>0</v>
      </c>
      <c r="H642" s="70">
        <v>0</v>
      </c>
      <c r="I642" s="66" t="s">
        <v>1</v>
      </c>
      <c r="J642" s="66" t="s">
        <v>1660</v>
      </c>
      <c r="K642" s="67" t="s">
        <v>5022</v>
      </c>
      <c r="L642" s="68"/>
      <c r="M642" s="64" t="s">
        <v>3604</v>
      </c>
      <c r="N642" s="13"/>
      <c r="O642"/>
      <c r="P642" t="str">
        <f t="shared" si="122"/>
        <v>NOT EQUAL</v>
      </c>
      <c r="Q642"/>
      <c r="R642"/>
      <c r="S642" s="43">
        <f t="shared" si="117"/>
        <v>151</v>
      </c>
      <c r="T642" s="96" t="s">
        <v>2643</v>
      </c>
      <c r="U642" s="72" t="s">
        <v>2643</v>
      </c>
      <c r="V642" s="72" t="s">
        <v>2643</v>
      </c>
      <c r="W642" s="44" t="str">
        <f t="shared" si="118"/>
        <v/>
      </c>
      <c r="X642" s="25" t="str">
        <f t="shared" si="119"/>
        <v/>
      </c>
      <c r="Y642" s="1">
        <f t="shared" si="120"/>
        <v>618</v>
      </c>
      <c r="Z642" t="str">
        <f t="shared" si="121"/>
        <v>ITM_NU</v>
      </c>
      <c r="AC642" s="116" t="str">
        <f t="shared" si="124"/>
        <v/>
      </c>
      <c r="AD642" t="b">
        <f t="shared" si="123"/>
        <v>1</v>
      </c>
    </row>
    <row r="643" spans="1:30">
      <c r="A643" s="57">
        <f t="shared" si="115"/>
        <v>643</v>
      </c>
      <c r="B643" s="56">
        <f t="shared" si="116"/>
        <v>619</v>
      </c>
      <c r="C643" s="60" t="s">
        <v>4933</v>
      </c>
      <c r="D643" s="60" t="s">
        <v>3605</v>
      </c>
      <c r="E643" s="66" t="s">
        <v>581</v>
      </c>
      <c r="F643" s="66" t="s">
        <v>595</v>
      </c>
      <c r="G643" s="70">
        <v>0</v>
      </c>
      <c r="H643" s="70">
        <v>0</v>
      </c>
      <c r="I643" s="66" t="s">
        <v>1</v>
      </c>
      <c r="J643" s="66" t="s">
        <v>1660</v>
      </c>
      <c r="K643" s="67" t="s">
        <v>5022</v>
      </c>
      <c r="L643" s="68"/>
      <c r="M643" s="64" t="s">
        <v>3605</v>
      </c>
      <c r="N643" s="13"/>
      <c r="O643"/>
      <c r="P643" t="str">
        <f t="shared" si="122"/>
        <v>NOT EQUAL</v>
      </c>
      <c r="Q643"/>
      <c r="R643"/>
      <c r="S643" s="43">
        <f t="shared" si="117"/>
        <v>151</v>
      </c>
      <c r="T643" s="96" t="s">
        <v>2643</v>
      </c>
      <c r="U643" s="72" t="s">
        <v>2643</v>
      </c>
      <c r="V643" s="72" t="s">
        <v>2643</v>
      </c>
      <c r="W643" s="44" t="str">
        <f t="shared" si="118"/>
        <v/>
      </c>
      <c r="X643" s="25" t="str">
        <f t="shared" si="119"/>
        <v/>
      </c>
      <c r="Y643" s="1">
        <f t="shared" si="120"/>
        <v>619</v>
      </c>
      <c r="Z643" t="str">
        <f t="shared" si="121"/>
        <v>ITM_XI</v>
      </c>
      <c r="AC643" s="116" t="str">
        <f t="shared" si="124"/>
        <v/>
      </c>
      <c r="AD643" t="b">
        <f t="shared" si="123"/>
        <v>1</v>
      </c>
    </row>
    <row r="644" spans="1:30">
      <c r="A644" s="57">
        <f t="shared" si="115"/>
        <v>644</v>
      </c>
      <c r="B644" s="56">
        <f t="shared" si="116"/>
        <v>620</v>
      </c>
      <c r="C644" s="60" t="s">
        <v>4933</v>
      </c>
      <c r="D644" s="60" t="s">
        <v>3606</v>
      </c>
      <c r="E644" s="66" t="s">
        <v>581</v>
      </c>
      <c r="F644" s="66" t="s">
        <v>596</v>
      </c>
      <c r="G644" s="75">
        <v>0</v>
      </c>
      <c r="H644" s="75">
        <v>0</v>
      </c>
      <c r="I644" s="66" t="s">
        <v>1</v>
      </c>
      <c r="J644" s="66" t="s">
        <v>1660</v>
      </c>
      <c r="K644" s="67" t="s">
        <v>5022</v>
      </c>
      <c r="L644" s="68"/>
      <c r="M644" s="64" t="s">
        <v>3606</v>
      </c>
      <c r="N644" s="13"/>
      <c r="O644"/>
      <c r="P644" t="str">
        <f t="shared" si="122"/>
        <v>NOT EQUAL</v>
      </c>
      <c r="Q644"/>
      <c r="R644"/>
      <c r="S644" s="43">
        <f t="shared" si="117"/>
        <v>151</v>
      </c>
      <c r="T644" s="96" t="s">
        <v>2643</v>
      </c>
      <c r="U644" s="72" t="s">
        <v>2643</v>
      </c>
      <c r="V644" s="72" t="s">
        <v>2643</v>
      </c>
      <c r="W644" s="44" t="str">
        <f t="shared" si="118"/>
        <v/>
      </c>
      <c r="X644" s="25" t="str">
        <f t="shared" si="119"/>
        <v/>
      </c>
      <c r="Y644" s="1">
        <f t="shared" si="120"/>
        <v>620</v>
      </c>
      <c r="Z644" t="str">
        <f t="shared" si="121"/>
        <v>ITM_OMICRON</v>
      </c>
      <c r="AC644" s="116" t="str">
        <f t="shared" si="124"/>
        <v/>
      </c>
      <c r="AD644" t="b">
        <f t="shared" si="123"/>
        <v>1</v>
      </c>
    </row>
    <row r="645" spans="1:30">
      <c r="A645" s="57">
        <f t="shared" si="115"/>
        <v>645</v>
      </c>
      <c r="B645" s="56">
        <f t="shared" si="116"/>
        <v>621</v>
      </c>
      <c r="C645" s="60" t="s">
        <v>4932</v>
      </c>
      <c r="D645" s="60" t="s">
        <v>7</v>
      </c>
      <c r="E645" s="76" t="s">
        <v>3607</v>
      </c>
      <c r="F645" s="76" t="s">
        <v>3607</v>
      </c>
      <c r="G645" s="78">
        <v>0</v>
      </c>
      <c r="H645" s="78">
        <v>0</v>
      </c>
      <c r="I645" s="66" t="s">
        <v>30</v>
      </c>
      <c r="J645" s="66" t="s">
        <v>1660</v>
      </c>
      <c r="K645" s="67" t="s">
        <v>5022</v>
      </c>
      <c r="L645" s="68"/>
      <c r="M645" s="64" t="s">
        <v>4137</v>
      </c>
      <c r="N645" s="13"/>
      <c r="O645"/>
      <c r="P645" t="str">
        <f t="shared" si="122"/>
        <v/>
      </c>
      <c r="Q645"/>
      <c r="R645"/>
      <c r="S645" s="43">
        <f t="shared" si="117"/>
        <v>151</v>
      </c>
      <c r="T645" s="96" t="s">
        <v>2643</v>
      </c>
      <c r="U645" s="72" t="s">
        <v>2643</v>
      </c>
      <c r="V645" s="72" t="s">
        <v>2643</v>
      </c>
      <c r="W645" s="44" t="str">
        <f t="shared" si="118"/>
        <v/>
      </c>
      <c r="X645" s="25" t="str">
        <f t="shared" si="119"/>
        <v/>
      </c>
      <c r="Y645" s="1">
        <f t="shared" si="120"/>
        <v>621</v>
      </c>
      <c r="Z645" t="str">
        <f t="shared" si="121"/>
        <v>ITM_0621</v>
      </c>
      <c r="AC645" s="116" t="str">
        <f t="shared" si="124"/>
        <v/>
      </c>
      <c r="AD645" t="b">
        <f t="shared" si="123"/>
        <v>1</v>
      </c>
    </row>
    <row r="646" spans="1:30">
      <c r="A646" s="57">
        <f t="shared" si="115"/>
        <v>646</v>
      </c>
      <c r="B646" s="56">
        <f t="shared" si="116"/>
        <v>622</v>
      </c>
      <c r="C646" s="60" t="s">
        <v>4933</v>
      </c>
      <c r="D646" s="60" t="s">
        <v>2366</v>
      </c>
      <c r="E646" s="66" t="s">
        <v>581</v>
      </c>
      <c r="F646" s="66" t="s">
        <v>597</v>
      </c>
      <c r="G646" s="70">
        <v>0</v>
      </c>
      <c r="H646" s="70">
        <v>0</v>
      </c>
      <c r="I646" s="66" t="s">
        <v>1</v>
      </c>
      <c r="J646" s="66" t="s">
        <v>1660</v>
      </c>
      <c r="K646" s="67" t="s">
        <v>5022</v>
      </c>
      <c r="L646" s="68"/>
      <c r="M646" s="64" t="s">
        <v>2366</v>
      </c>
      <c r="N646" s="13"/>
      <c r="O646"/>
      <c r="P646" t="str">
        <f t="shared" si="122"/>
        <v>NOT EQUAL</v>
      </c>
      <c r="Q646"/>
      <c r="R646"/>
      <c r="S646" s="43">
        <f t="shared" si="117"/>
        <v>151</v>
      </c>
      <c r="T646" s="96" t="s">
        <v>2643</v>
      </c>
      <c r="U646" s="72" t="s">
        <v>2643</v>
      </c>
      <c r="V646" s="72" t="s">
        <v>2643</v>
      </c>
      <c r="W646" s="44" t="str">
        <f t="shared" si="118"/>
        <v/>
      </c>
      <c r="X646" s="25" t="str">
        <f t="shared" si="119"/>
        <v/>
      </c>
      <c r="Y646" s="1">
        <f t="shared" si="120"/>
        <v>622</v>
      </c>
      <c r="Z646" t="str">
        <f t="shared" si="121"/>
        <v>ITM_PI</v>
      </c>
      <c r="AC646" s="116" t="str">
        <f t="shared" si="124"/>
        <v/>
      </c>
      <c r="AD646" t="b">
        <f t="shared" si="123"/>
        <v>1</v>
      </c>
    </row>
    <row r="647" spans="1:30">
      <c r="A647" s="57">
        <f t="shared" ref="A647:A710" si="125">IF(B647=INT(B647),ROW(),"")</f>
        <v>647</v>
      </c>
      <c r="B647" s="56">
        <f t="shared" ref="B647:B710" si="126">IF(AND(MID(C647,2,1)&lt;&gt;"/",MID(C647,1,1)="/"),INT(B646)+1,B646+0.01)</f>
        <v>623</v>
      </c>
      <c r="C647" s="60" t="s">
        <v>4933</v>
      </c>
      <c r="D647" s="60" t="s">
        <v>3608</v>
      </c>
      <c r="E647" s="66" t="s">
        <v>581</v>
      </c>
      <c r="F647" s="66" t="s">
        <v>598</v>
      </c>
      <c r="G647" s="70">
        <v>0</v>
      </c>
      <c r="H647" s="70">
        <v>0</v>
      </c>
      <c r="I647" s="66" t="s">
        <v>1</v>
      </c>
      <c r="J647" s="66" t="s">
        <v>1660</v>
      </c>
      <c r="K647" s="67" t="s">
        <v>5022</v>
      </c>
      <c r="L647" s="68"/>
      <c r="M647" s="64" t="s">
        <v>3608</v>
      </c>
      <c r="N647" s="13"/>
      <c r="O647"/>
      <c r="P647" t="str">
        <f t="shared" si="122"/>
        <v>NOT EQUAL</v>
      </c>
      <c r="Q647"/>
      <c r="R647"/>
      <c r="S647" s="43">
        <f t="shared" ref="S647:S710" si="127">IF(X647&lt;&gt;"",S646+1,S646)</f>
        <v>151</v>
      </c>
      <c r="T647" s="96" t="s">
        <v>2643</v>
      </c>
      <c r="U647" s="72" t="s">
        <v>2643</v>
      </c>
      <c r="V647" s="72" t="s">
        <v>2643</v>
      </c>
      <c r="W647" s="44" t="str">
        <f t="shared" ref="W647:W710" si="128">IF( OR(U647="CNST", I647="CAT_REGS"),(E647),
IF(U647="YES",UPPER(E647),
IF(   AND(U647&lt;&gt;"NO",I647="CAT_FNCT",D647&lt;&gt;"multiply", D647&lt;&gt;"divide"),IF(J647="SLS_ENABLED",   UPPER(E647),""),"")))</f>
        <v/>
      </c>
      <c r="X647" s="25" t="str">
        <f t="shared" ref="X647:X710" si="129">IF(LEN(V647)&gt;0,V647,SUBSTITUTE(SUBSTITUTE(SUBSTITUTE(SUBSTITUTE(SUBSTITUTE(SUBSTITUTE(SUBSTITUTE(SUBSTITUTE(SUBSTITUTE(SUBSTITUTE(SUBSTITUTE( (SUBSTITUTE( SUBSTITUTE( SUBSTITUTE( SUBSTITUTE(W647,"STD_SIGMA","SUM"),"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47" s="1">
        <f t="shared" ref="Y647:Y710" si="130">B647</f>
        <v>623</v>
      </c>
      <c r="Z647" t="str">
        <f t="shared" ref="Z647:Z710" si="131">M647</f>
        <v>ITM_RHO</v>
      </c>
      <c r="AC647" s="116" t="str">
        <f t="shared" si="124"/>
        <v/>
      </c>
      <c r="AD647" t="b">
        <f t="shared" si="123"/>
        <v>1</v>
      </c>
    </row>
    <row r="648" spans="1:30">
      <c r="A648" s="57">
        <f t="shared" si="125"/>
        <v>648</v>
      </c>
      <c r="B648" s="56">
        <f t="shared" si="126"/>
        <v>624</v>
      </c>
      <c r="C648" s="60" t="s">
        <v>4933</v>
      </c>
      <c r="D648" s="60" t="s">
        <v>2368</v>
      </c>
      <c r="E648" s="66" t="s">
        <v>581</v>
      </c>
      <c r="F648" s="66" t="s">
        <v>599</v>
      </c>
      <c r="G648" s="70">
        <v>0</v>
      </c>
      <c r="H648" s="70">
        <v>0</v>
      </c>
      <c r="I648" s="66" t="s">
        <v>1</v>
      </c>
      <c r="J648" s="66" t="s">
        <v>1660</v>
      </c>
      <c r="K648" s="67" t="s">
        <v>5022</v>
      </c>
      <c r="L648" s="68"/>
      <c r="M648" s="64" t="s">
        <v>2368</v>
      </c>
      <c r="N648" s="13"/>
      <c r="O648"/>
      <c r="P648" t="str">
        <f t="shared" si="122"/>
        <v>NOT EQUAL</v>
      </c>
      <c r="Q648"/>
      <c r="R648"/>
      <c r="S648" s="43">
        <f t="shared" si="127"/>
        <v>151</v>
      </c>
      <c r="T648" s="96" t="s">
        <v>2643</v>
      </c>
      <c r="U648" s="72" t="s">
        <v>2643</v>
      </c>
      <c r="V648" s="72" t="s">
        <v>2643</v>
      </c>
      <c r="W648" s="44" t="str">
        <f t="shared" si="128"/>
        <v/>
      </c>
      <c r="X648" s="25" t="str">
        <f t="shared" si="129"/>
        <v/>
      </c>
      <c r="Y648" s="1">
        <f t="shared" si="130"/>
        <v>624</v>
      </c>
      <c r="Z648" t="str">
        <f t="shared" si="131"/>
        <v>ITM_SIGMA</v>
      </c>
      <c r="AC648" s="116" t="str">
        <f t="shared" si="124"/>
        <v/>
      </c>
      <c r="AD648" t="b">
        <f t="shared" si="123"/>
        <v>1</v>
      </c>
    </row>
    <row r="649" spans="1:30">
      <c r="A649" s="57">
        <f t="shared" si="125"/>
        <v>649</v>
      </c>
      <c r="B649" s="56">
        <f t="shared" si="126"/>
        <v>625</v>
      </c>
      <c r="C649" s="60" t="s">
        <v>4932</v>
      </c>
      <c r="D649" s="60" t="s">
        <v>7</v>
      </c>
      <c r="E649" s="76" t="s">
        <v>3609</v>
      </c>
      <c r="F649" s="76" t="s">
        <v>3609</v>
      </c>
      <c r="G649" s="77">
        <v>0</v>
      </c>
      <c r="H649" s="77">
        <v>0</v>
      </c>
      <c r="I649" s="66" t="s">
        <v>30</v>
      </c>
      <c r="J649" s="66" t="s">
        <v>1660</v>
      </c>
      <c r="K649" s="67" t="s">
        <v>5022</v>
      </c>
      <c r="L649" s="68"/>
      <c r="M649" s="64" t="s">
        <v>4138</v>
      </c>
      <c r="N649" s="13"/>
      <c r="O649"/>
      <c r="P649" t="str">
        <f t="shared" si="122"/>
        <v/>
      </c>
      <c r="Q649"/>
      <c r="R649"/>
      <c r="S649" s="43">
        <f t="shared" si="127"/>
        <v>151</v>
      </c>
      <c r="T649" s="96" t="s">
        <v>2643</v>
      </c>
      <c r="U649" s="72" t="s">
        <v>2643</v>
      </c>
      <c r="V649" s="72" t="s">
        <v>2643</v>
      </c>
      <c r="W649" s="44" t="str">
        <f t="shared" si="128"/>
        <v/>
      </c>
      <c r="X649" s="25" t="str">
        <f t="shared" si="129"/>
        <v/>
      </c>
      <c r="Y649" s="1">
        <f t="shared" si="130"/>
        <v>625</v>
      </c>
      <c r="Z649" t="str">
        <f t="shared" si="131"/>
        <v>ITM_0625</v>
      </c>
      <c r="AC649" s="116" t="str">
        <f t="shared" si="124"/>
        <v/>
      </c>
      <c r="AD649" t="b">
        <f t="shared" si="123"/>
        <v>1</v>
      </c>
    </row>
    <row r="650" spans="1:30">
      <c r="A650" s="57">
        <f t="shared" si="125"/>
        <v>650</v>
      </c>
      <c r="B650" s="56">
        <f t="shared" si="126"/>
        <v>626</v>
      </c>
      <c r="C650" s="60" t="s">
        <v>4933</v>
      </c>
      <c r="D650" s="60" t="s">
        <v>3610</v>
      </c>
      <c r="E650" s="66" t="s">
        <v>581</v>
      </c>
      <c r="F650" s="66" t="s">
        <v>600</v>
      </c>
      <c r="G650" s="70">
        <v>0</v>
      </c>
      <c r="H650" s="70">
        <v>0</v>
      </c>
      <c r="I650" s="66" t="s">
        <v>1</v>
      </c>
      <c r="J650" s="66" t="s">
        <v>1660</v>
      </c>
      <c r="K650" s="67" t="s">
        <v>5022</v>
      </c>
      <c r="L650" s="68"/>
      <c r="M650" s="64" t="s">
        <v>3610</v>
      </c>
      <c r="N650" s="13"/>
      <c r="O650"/>
      <c r="P650" t="str">
        <f t="shared" si="122"/>
        <v>NOT EQUAL</v>
      </c>
      <c r="Q650"/>
      <c r="R650"/>
      <c r="S650" s="43">
        <f t="shared" si="127"/>
        <v>151</v>
      </c>
      <c r="T650" s="96" t="s">
        <v>2643</v>
      </c>
      <c r="U650" s="72" t="s">
        <v>2643</v>
      </c>
      <c r="V650" s="72" t="s">
        <v>2643</v>
      </c>
      <c r="W650" s="44" t="str">
        <f t="shared" si="128"/>
        <v/>
      </c>
      <c r="X650" s="25" t="str">
        <f t="shared" si="129"/>
        <v/>
      </c>
      <c r="Y650" s="1">
        <f t="shared" si="130"/>
        <v>626</v>
      </c>
      <c r="Z650" t="str">
        <f t="shared" si="131"/>
        <v>ITM_TAU</v>
      </c>
      <c r="AC650" s="116" t="str">
        <f t="shared" si="124"/>
        <v/>
      </c>
      <c r="AD650" t="b">
        <f t="shared" si="123"/>
        <v>1</v>
      </c>
    </row>
    <row r="651" spans="1:30">
      <c r="A651" s="57">
        <f t="shared" si="125"/>
        <v>651</v>
      </c>
      <c r="B651" s="56">
        <f t="shared" si="126"/>
        <v>627</v>
      </c>
      <c r="C651" s="60" t="s">
        <v>4933</v>
      </c>
      <c r="D651" s="60" t="s">
        <v>3611</v>
      </c>
      <c r="E651" s="66" t="s">
        <v>581</v>
      </c>
      <c r="F651" s="66" t="s">
        <v>601</v>
      </c>
      <c r="G651" s="70">
        <v>0</v>
      </c>
      <c r="H651" s="70">
        <v>0</v>
      </c>
      <c r="I651" s="66" t="s">
        <v>1</v>
      </c>
      <c r="J651" s="66" t="s">
        <v>1660</v>
      </c>
      <c r="K651" s="67" t="s">
        <v>5022</v>
      </c>
      <c r="L651" s="68"/>
      <c r="M651" s="64" t="s">
        <v>3611</v>
      </c>
      <c r="N651" s="13"/>
      <c r="O651"/>
      <c r="P651" t="str">
        <f t="shared" si="122"/>
        <v>NOT EQUAL</v>
      </c>
      <c r="Q651"/>
      <c r="R651"/>
      <c r="S651" s="43">
        <f t="shared" si="127"/>
        <v>151</v>
      </c>
      <c r="T651" s="96" t="s">
        <v>2643</v>
      </c>
      <c r="U651" s="72" t="s">
        <v>2643</v>
      </c>
      <c r="V651" s="72" t="s">
        <v>2643</v>
      </c>
      <c r="W651" s="44" t="str">
        <f t="shared" si="128"/>
        <v/>
      </c>
      <c r="X651" s="25" t="str">
        <f t="shared" si="129"/>
        <v/>
      </c>
      <c r="Y651" s="1">
        <f t="shared" si="130"/>
        <v>627</v>
      </c>
      <c r="Z651" t="str">
        <f t="shared" si="131"/>
        <v>ITM_UPSILON</v>
      </c>
      <c r="AC651" s="116" t="str">
        <f t="shared" si="124"/>
        <v/>
      </c>
      <c r="AD651" t="b">
        <f t="shared" si="123"/>
        <v>1</v>
      </c>
    </row>
    <row r="652" spans="1:30">
      <c r="A652" s="57">
        <f t="shared" si="125"/>
        <v>652</v>
      </c>
      <c r="B652" s="56">
        <f t="shared" si="126"/>
        <v>628</v>
      </c>
      <c r="C652" s="60" t="s">
        <v>4932</v>
      </c>
      <c r="D652" s="60" t="s">
        <v>7</v>
      </c>
      <c r="E652" s="76" t="s">
        <v>3612</v>
      </c>
      <c r="F652" s="76" t="s">
        <v>3612</v>
      </c>
      <c r="G652" s="77">
        <v>0</v>
      </c>
      <c r="H652" s="77">
        <v>0</v>
      </c>
      <c r="I652" s="66" t="s">
        <v>30</v>
      </c>
      <c r="J652" s="66" t="s">
        <v>1660</v>
      </c>
      <c r="K652" s="67" t="s">
        <v>5022</v>
      </c>
      <c r="L652" s="68"/>
      <c r="M652" s="64" t="s">
        <v>4139</v>
      </c>
      <c r="N652" s="13"/>
      <c r="O652"/>
      <c r="P652" t="str">
        <f t="shared" si="122"/>
        <v/>
      </c>
      <c r="Q652"/>
      <c r="R652"/>
      <c r="S652" s="43">
        <f t="shared" si="127"/>
        <v>151</v>
      </c>
      <c r="T652" s="96" t="s">
        <v>2643</v>
      </c>
      <c r="U652" s="72" t="s">
        <v>2643</v>
      </c>
      <c r="V652" s="72" t="s">
        <v>2643</v>
      </c>
      <c r="W652" s="44" t="str">
        <f t="shared" si="128"/>
        <v/>
      </c>
      <c r="X652" s="25" t="str">
        <f t="shared" si="129"/>
        <v/>
      </c>
      <c r="Y652" s="1">
        <f t="shared" si="130"/>
        <v>628</v>
      </c>
      <c r="Z652" t="str">
        <f t="shared" si="131"/>
        <v>ITM_0628</v>
      </c>
      <c r="AC652" s="116" t="str">
        <f t="shared" si="124"/>
        <v/>
      </c>
      <c r="AD652" t="b">
        <f t="shared" si="123"/>
        <v>1</v>
      </c>
    </row>
    <row r="653" spans="1:30">
      <c r="A653" s="57">
        <f t="shared" si="125"/>
        <v>653</v>
      </c>
      <c r="B653" s="56">
        <f t="shared" si="126"/>
        <v>629</v>
      </c>
      <c r="C653" s="60" t="s">
        <v>4933</v>
      </c>
      <c r="D653" s="60" t="s">
        <v>3613</v>
      </c>
      <c r="E653" s="66" t="s">
        <v>581</v>
      </c>
      <c r="F653" s="66" t="s">
        <v>602</v>
      </c>
      <c r="G653" s="70">
        <v>0</v>
      </c>
      <c r="H653" s="70">
        <v>0</v>
      </c>
      <c r="I653" s="66" t="s">
        <v>1</v>
      </c>
      <c r="J653" s="66" t="s">
        <v>1660</v>
      </c>
      <c r="K653" s="67" t="s">
        <v>5022</v>
      </c>
      <c r="L653" s="68"/>
      <c r="M653" s="64" t="s">
        <v>3613</v>
      </c>
      <c r="N653" s="13"/>
      <c r="O653"/>
      <c r="P653" t="str">
        <f t="shared" si="122"/>
        <v>NOT EQUAL</v>
      </c>
      <c r="Q653"/>
      <c r="R653"/>
      <c r="S653" s="43">
        <f t="shared" si="127"/>
        <v>151</v>
      </c>
      <c r="T653" s="96" t="s">
        <v>2643</v>
      </c>
      <c r="U653" s="72" t="s">
        <v>2643</v>
      </c>
      <c r="V653" s="72" t="s">
        <v>2643</v>
      </c>
      <c r="W653" s="44" t="str">
        <f t="shared" si="128"/>
        <v/>
      </c>
      <c r="X653" s="25" t="str">
        <f t="shared" si="129"/>
        <v/>
      </c>
      <c r="Y653" s="1">
        <f t="shared" si="130"/>
        <v>629</v>
      </c>
      <c r="Z653" t="str">
        <f t="shared" si="131"/>
        <v>ITM_UPSILON_DIALYTIKA</v>
      </c>
      <c r="AC653" s="116" t="str">
        <f t="shared" si="124"/>
        <v/>
      </c>
      <c r="AD653" t="b">
        <f t="shared" si="123"/>
        <v>1</v>
      </c>
    </row>
    <row r="654" spans="1:30">
      <c r="A654" s="57">
        <f t="shared" si="125"/>
        <v>654</v>
      </c>
      <c r="B654" s="56">
        <f t="shared" si="126"/>
        <v>630</v>
      </c>
      <c r="C654" s="60" t="s">
        <v>4932</v>
      </c>
      <c r="D654" s="60" t="s">
        <v>7</v>
      </c>
      <c r="E654" s="76" t="s">
        <v>3614</v>
      </c>
      <c r="F654" s="76" t="s">
        <v>3614</v>
      </c>
      <c r="G654" s="77">
        <v>0</v>
      </c>
      <c r="H654" s="77">
        <v>0</v>
      </c>
      <c r="I654" s="66" t="s">
        <v>30</v>
      </c>
      <c r="J654" s="66" t="s">
        <v>1660</v>
      </c>
      <c r="K654" s="67" t="s">
        <v>5022</v>
      </c>
      <c r="L654" s="68"/>
      <c r="M654" s="64" t="s">
        <v>4140</v>
      </c>
      <c r="N654" s="13"/>
      <c r="O654"/>
      <c r="P654" t="str">
        <f t="shared" si="122"/>
        <v/>
      </c>
      <c r="Q654"/>
      <c r="R654"/>
      <c r="S654" s="43">
        <f t="shared" si="127"/>
        <v>151</v>
      </c>
      <c r="T654" s="96" t="s">
        <v>2643</v>
      </c>
      <c r="U654" s="72" t="s">
        <v>2643</v>
      </c>
      <c r="V654" s="72" t="s">
        <v>2643</v>
      </c>
      <c r="W654" s="44" t="str">
        <f t="shared" si="128"/>
        <v/>
      </c>
      <c r="X654" s="25" t="str">
        <f t="shared" si="129"/>
        <v/>
      </c>
      <c r="Y654" s="1">
        <f t="shared" si="130"/>
        <v>630</v>
      </c>
      <c r="Z654" t="str">
        <f t="shared" si="131"/>
        <v>ITM_0630</v>
      </c>
      <c r="AC654" s="116" t="str">
        <f t="shared" si="124"/>
        <v/>
      </c>
      <c r="AD654" t="b">
        <f t="shared" si="123"/>
        <v>1</v>
      </c>
    </row>
    <row r="655" spans="1:30">
      <c r="A655" s="57">
        <f t="shared" si="125"/>
        <v>655</v>
      </c>
      <c r="B655" s="56">
        <f t="shared" si="126"/>
        <v>631</v>
      </c>
      <c r="C655" s="60" t="s">
        <v>4933</v>
      </c>
      <c r="D655" s="60" t="s">
        <v>3615</v>
      </c>
      <c r="E655" s="66" t="s">
        <v>581</v>
      </c>
      <c r="F655" s="66" t="s">
        <v>468</v>
      </c>
      <c r="G655" s="70">
        <v>0</v>
      </c>
      <c r="H655" s="70">
        <v>0</v>
      </c>
      <c r="I655" s="66" t="s">
        <v>1</v>
      </c>
      <c r="J655" s="66" t="s">
        <v>1660</v>
      </c>
      <c r="K655" s="67" t="s">
        <v>5022</v>
      </c>
      <c r="L655" s="68"/>
      <c r="M655" s="64" t="s">
        <v>3615</v>
      </c>
      <c r="N655" s="13"/>
      <c r="O655"/>
      <c r="P655" t="str">
        <f t="shared" si="122"/>
        <v>NOT EQUAL</v>
      </c>
      <c r="Q655"/>
      <c r="R655"/>
      <c r="S655" s="43">
        <f t="shared" si="127"/>
        <v>151</v>
      </c>
      <c r="T655" s="96" t="s">
        <v>2643</v>
      </c>
      <c r="U655" s="72" t="s">
        <v>2643</v>
      </c>
      <c r="V655" s="72" t="s">
        <v>2643</v>
      </c>
      <c r="W655" s="44" t="str">
        <f t="shared" si="128"/>
        <v/>
      </c>
      <c r="X655" s="25" t="str">
        <f t="shared" si="129"/>
        <v/>
      </c>
      <c r="Y655" s="1">
        <f t="shared" si="130"/>
        <v>631</v>
      </c>
      <c r="Z655" t="str">
        <f t="shared" si="131"/>
        <v>ITM_PHI</v>
      </c>
      <c r="AC655" s="116" t="str">
        <f t="shared" si="124"/>
        <v/>
      </c>
      <c r="AD655" t="b">
        <f t="shared" si="123"/>
        <v>1</v>
      </c>
    </row>
    <row r="656" spans="1:30">
      <c r="A656" s="57">
        <f t="shared" si="125"/>
        <v>656</v>
      </c>
      <c r="B656" s="56">
        <f t="shared" si="126"/>
        <v>632</v>
      </c>
      <c r="C656" s="60" t="s">
        <v>4933</v>
      </c>
      <c r="D656" s="60" t="s">
        <v>3616</v>
      </c>
      <c r="E656" s="66" t="s">
        <v>581</v>
      </c>
      <c r="F656" s="66" t="s">
        <v>603</v>
      </c>
      <c r="G656" s="70">
        <v>0</v>
      </c>
      <c r="H656" s="70">
        <v>0</v>
      </c>
      <c r="I656" s="66" t="s">
        <v>1</v>
      </c>
      <c r="J656" s="66" t="s">
        <v>1660</v>
      </c>
      <c r="K656" s="67" t="s">
        <v>5022</v>
      </c>
      <c r="L656" s="68"/>
      <c r="M656" s="64" t="s">
        <v>3616</v>
      </c>
      <c r="N656" s="13"/>
      <c r="O656"/>
      <c r="P656" t="str">
        <f t="shared" si="122"/>
        <v>NOT EQUAL</v>
      </c>
      <c r="Q656"/>
      <c r="R656"/>
      <c r="S656" s="43">
        <f t="shared" si="127"/>
        <v>151</v>
      </c>
      <c r="T656" s="96" t="s">
        <v>2643</v>
      </c>
      <c r="U656" s="72" t="s">
        <v>2643</v>
      </c>
      <c r="V656" s="72" t="s">
        <v>2643</v>
      </c>
      <c r="W656" s="44" t="str">
        <f t="shared" si="128"/>
        <v/>
      </c>
      <c r="X656" s="25" t="str">
        <f t="shared" si="129"/>
        <v/>
      </c>
      <c r="Y656" s="1">
        <f t="shared" si="130"/>
        <v>632</v>
      </c>
      <c r="Z656" t="str">
        <f t="shared" si="131"/>
        <v>ITM_CHI</v>
      </c>
      <c r="AC656" s="116" t="str">
        <f t="shared" si="124"/>
        <v/>
      </c>
      <c r="AD656" t="b">
        <f t="shared" si="123"/>
        <v>1</v>
      </c>
    </row>
    <row r="657" spans="1:30">
      <c r="A657" s="57">
        <f t="shared" si="125"/>
        <v>657</v>
      </c>
      <c r="B657" s="56">
        <f t="shared" si="126"/>
        <v>633</v>
      </c>
      <c r="C657" s="60" t="s">
        <v>4933</v>
      </c>
      <c r="D657" s="60" t="s">
        <v>3617</v>
      </c>
      <c r="E657" s="66" t="s">
        <v>581</v>
      </c>
      <c r="F657" s="66" t="s">
        <v>604</v>
      </c>
      <c r="G657" s="70">
        <v>0</v>
      </c>
      <c r="H657" s="70">
        <v>0</v>
      </c>
      <c r="I657" s="66" t="s">
        <v>1</v>
      </c>
      <c r="J657" s="66" t="s">
        <v>1660</v>
      </c>
      <c r="K657" s="67" t="s">
        <v>5022</v>
      </c>
      <c r="L657" s="68"/>
      <c r="M657" s="64" t="s">
        <v>3617</v>
      </c>
      <c r="N657" s="13"/>
      <c r="O657"/>
      <c r="P657" t="str">
        <f t="shared" si="122"/>
        <v>NOT EQUAL</v>
      </c>
      <c r="Q657"/>
      <c r="R657"/>
      <c r="S657" s="43">
        <f t="shared" si="127"/>
        <v>151</v>
      </c>
      <c r="T657" s="96" t="s">
        <v>2643</v>
      </c>
      <c r="U657" s="72" t="s">
        <v>2643</v>
      </c>
      <c r="V657" s="72" t="s">
        <v>2643</v>
      </c>
      <c r="W657" s="44" t="str">
        <f t="shared" si="128"/>
        <v/>
      </c>
      <c r="X657" s="25" t="str">
        <f t="shared" si="129"/>
        <v/>
      </c>
      <c r="Y657" s="1">
        <f t="shared" si="130"/>
        <v>633</v>
      </c>
      <c r="Z657" t="str">
        <f t="shared" si="131"/>
        <v>ITM_PSI</v>
      </c>
      <c r="AC657" s="116" t="str">
        <f t="shared" si="124"/>
        <v/>
      </c>
      <c r="AD657" t="b">
        <f t="shared" si="123"/>
        <v>1</v>
      </c>
    </row>
    <row r="658" spans="1:30">
      <c r="A658" s="57">
        <f t="shared" si="125"/>
        <v>658</v>
      </c>
      <c r="B658" s="56">
        <f t="shared" si="126"/>
        <v>634</v>
      </c>
      <c r="C658" s="60" t="s">
        <v>4933</v>
      </c>
      <c r="D658" s="60" t="s">
        <v>3618</v>
      </c>
      <c r="E658" s="66" t="s">
        <v>581</v>
      </c>
      <c r="F658" s="66" t="s">
        <v>605</v>
      </c>
      <c r="G658" s="70">
        <v>0</v>
      </c>
      <c r="H658" s="70">
        <v>0</v>
      </c>
      <c r="I658" s="66" t="s">
        <v>1</v>
      </c>
      <c r="J658" s="66" t="s">
        <v>1660</v>
      </c>
      <c r="K658" s="67" t="s">
        <v>5022</v>
      </c>
      <c r="L658" s="68"/>
      <c r="M658" s="64" t="s">
        <v>3618</v>
      </c>
      <c r="N658" s="13"/>
      <c r="O658"/>
      <c r="P658" t="str">
        <f t="shared" si="122"/>
        <v>NOT EQUAL</v>
      </c>
      <c r="Q658"/>
      <c r="R658"/>
      <c r="S658" s="43">
        <f t="shared" si="127"/>
        <v>151</v>
      </c>
      <c r="T658" s="96" t="s">
        <v>2643</v>
      </c>
      <c r="U658" s="72" t="s">
        <v>2643</v>
      </c>
      <c r="V658" s="72" t="s">
        <v>2643</v>
      </c>
      <c r="W658" s="44" t="str">
        <f t="shared" si="128"/>
        <v/>
      </c>
      <c r="X658" s="25" t="str">
        <f t="shared" si="129"/>
        <v/>
      </c>
      <c r="Y658" s="1">
        <f t="shared" si="130"/>
        <v>634</v>
      </c>
      <c r="Z658" t="str">
        <f t="shared" si="131"/>
        <v>ITM_OMEGA</v>
      </c>
      <c r="AC658" s="116" t="str">
        <f t="shared" si="124"/>
        <v/>
      </c>
      <c r="AD658" t="b">
        <f t="shared" si="123"/>
        <v>1</v>
      </c>
    </row>
    <row r="659" spans="1:30">
      <c r="A659" s="57">
        <f t="shared" si="125"/>
        <v>659</v>
      </c>
      <c r="B659" s="56">
        <f t="shared" si="126"/>
        <v>635</v>
      </c>
      <c r="C659" s="60" t="s">
        <v>4932</v>
      </c>
      <c r="D659" s="60" t="s">
        <v>7</v>
      </c>
      <c r="E659" s="76" t="s">
        <v>3619</v>
      </c>
      <c r="F659" s="76" t="s">
        <v>3619</v>
      </c>
      <c r="G659" s="77">
        <v>0</v>
      </c>
      <c r="H659" s="77">
        <v>0</v>
      </c>
      <c r="I659" s="66" t="s">
        <v>30</v>
      </c>
      <c r="J659" s="66" t="s">
        <v>1660</v>
      </c>
      <c r="K659" s="67" t="s">
        <v>5022</v>
      </c>
      <c r="L659" s="68"/>
      <c r="M659" s="64" t="s">
        <v>4141</v>
      </c>
      <c r="N659" s="13"/>
      <c r="O659"/>
      <c r="P659" t="str">
        <f t="shared" si="122"/>
        <v/>
      </c>
      <c r="Q659"/>
      <c r="R659"/>
      <c r="S659" s="43">
        <f t="shared" si="127"/>
        <v>151</v>
      </c>
      <c r="T659" s="96" t="s">
        <v>2643</v>
      </c>
      <c r="U659" s="72" t="s">
        <v>2643</v>
      </c>
      <c r="V659" s="72" t="s">
        <v>2643</v>
      </c>
      <c r="W659" s="44" t="str">
        <f t="shared" si="128"/>
        <v/>
      </c>
      <c r="X659" s="25" t="str">
        <f t="shared" si="129"/>
        <v/>
      </c>
      <c r="Y659" s="1">
        <f t="shared" si="130"/>
        <v>635</v>
      </c>
      <c r="Z659" t="str">
        <f t="shared" si="131"/>
        <v>ITM_0635</v>
      </c>
      <c r="AC659" s="116" t="str">
        <f t="shared" si="124"/>
        <v/>
      </c>
      <c r="AD659" t="b">
        <f t="shared" si="123"/>
        <v>1</v>
      </c>
    </row>
    <row r="660" spans="1:30">
      <c r="A660" s="57">
        <f t="shared" si="125"/>
        <v>660</v>
      </c>
      <c r="B660" s="56">
        <f t="shared" si="126"/>
        <v>636</v>
      </c>
      <c r="C660" s="60" t="s">
        <v>4933</v>
      </c>
      <c r="D660" s="60" t="s">
        <v>3620</v>
      </c>
      <c r="E660" s="66" t="s">
        <v>581</v>
      </c>
      <c r="F660" s="66" t="s">
        <v>0</v>
      </c>
      <c r="G660" s="70">
        <v>0</v>
      </c>
      <c r="H660" s="70">
        <v>0</v>
      </c>
      <c r="I660" s="66" t="s">
        <v>1</v>
      </c>
      <c r="J660" s="66" t="s">
        <v>1660</v>
      </c>
      <c r="K660" s="67" t="s">
        <v>5022</v>
      </c>
      <c r="L660" s="68"/>
      <c r="M660" s="64" t="s">
        <v>3620</v>
      </c>
      <c r="N660" s="13"/>
      <c r="O660"/>
      <c r="P660" t="str">
        <f t="shared" si="122"/>
        <v>NOT EQUAL</v>
      </c>
      <c r="Q660"/>
      <c r="R660"/>
      <c r="S660" s="43">
        <f t="shared" si="127"/>
        <v>151</v>
      </c>
      <c r="T660" s="96" t="s">
        <v>2643</v>
      </c>
      <c r="U660" s="72" t="s">
        <v>2643</v>
      </c>
      <c r="V660" s="72" t="s">
        <v>2643</v>
      </c>
      <c r="W660" s="44" t="str">
        <f t="shared" si="128"/>
        <v/>
      </c>
      <c r="X660" s="25" t="str">
        <f t="shared" si="129"/>
        <v/>
      </c>
      <c r="Y660" s="1">
        <f t="shared" si="130"/>
        <v>636</v>
      </c>
      <c r="Z660" t="str">
        <f t="shared" si="131"/>
        <v>ITM_alpha</v>
      </c>
      <c r="AC660" s="116" t="str">
        <f t="shared" si="124"/>
        <v/>
      </c>
      <c r="AD660" t="b">
        <f t="shared" si="123"/>
        <v>1</v>
      </c>
    </row>
    <row r="661" spans="1:30">
      <c r="A661" s="57">
        <f t="shared" si="125"/>
        <v>661</v>
      </c>
      <c r="B661" s="56">
        <f t="shared" si="126"/>
        <v>637</v>
      </c>
      <c r="C661" s="60" t="s">
        <v>4933</v>
      </c>
      <c r="D661" s="60" t="s">
        <v>3621</v>
      </c>
      <c r="E661" s="66" t="s">
        <v>581</v>
      </c>
      <c r="F661" s="66" t="s">
        <v>606</v>
      </c>
      <c r="G661" s="70">
        <v>0</v>
      </c>
      <c r="H661" s="70">
        <v>0</v>
      </c>
      <c r="I661" s="66" t="s">
        <v>1</v>
      </c>
      <c r="J661" s="66" t="s">
        <v>1660</v>
      </c>
      <c r="K661" s="67" t="s">
        <v>5022</v>
      </c>
      <c r="L661" s="68"/>
      <c r="M661" s="64" t="s">
        <v>3621</v>
      </c>
      <c r="N661" s="13"/>
      <c r="O661"/>
      <c r="P661" t="str">
        <f t="shared" si="122"/>
        <v>NOT EQUAL</v>
      </c>
      <c r="Q661"/>
      <c r="R661"/>
      <c r="S661" s="43">
        <f t="shared" si="127"/>
        <v>151</v>
      </c>
      <c r="T661" s="96" t="s">
        <v>2643</v>
      </c>
      <c r="U661" s="72" t="s">
        <v>2643</v>
      </c>
      <c r="V661" s="72" t="s">
        <v>2643</v>
      </c>
      <c r="W661" s="44" t="str">
        <f t="shared" si="128"/>
        <v/>
      </c>
      <c r="X661" s="25" t="str">
        <f t="shared" si="129"/>
        <v/>
      </c>
      <c r="Y661" s="1">
        <f t="shared" si="130"/>
        <v>637</v>
      </c>
      <c r="Z661" t="str">
        <f t="shared" si="131"/>
        <v>ITM_alpha_TONOS</v>
      </c>
      <c r="AC661" s="116" t="str">
        <f t="shared" si="124"/>
        <v/>
      </c>
      <c r="AD661" t="b">
        <f t="shared" si="123"/>
        <v>1</v>
      </c>
    </row>
    <row r="662" spans="1:30">
      <c r="A662" s="57">
        <f t="shared" si="125"/>
        <v>662</v>
      </c>
      <c r="B662" s="56">
        <f t="shared" si="126"/>
        <v>638</v>
      </c>
      <c r="C662" s="60" t="s">
        <v>4933</v>
      </c>
      <c r="D662" s="60" t="s">
        <v>3622</v>
      </c>
      <c r="E662" s="66" t="s">
        <v>581</v>
      </c>
      <c r="F662" s="66" t="s">
        <v>607</v>
      </c>
      <c r="G662" s="70">
        <v>0</v>
      </c>
      <c r="H662" s="70">
        <v>0</v>
      </c>
      <c r="I662" s="66" t="s">
        <v>1</v>
      </c>
      <c r="J662" s="66" t="s">
        <v>1660</v>
      </c>
      <c r="K662" s="67" t="s">
        <v>5022</v>
      </c>
      <c r="L662" s="68"/>
      <c r="M662" s="64" t="s">
        <v>3622</v>
      </c>
      <c r="N662" s="13"/>
      <c r="O662"/>
      <c r="P662" t="str">
        <f t="shared" si="122"/>
        <v>NOT EQUAL</v>
      </c>
      <c r="Q662"/>
      <c r="R662"/>
      <c r="S662" s="43">
        <f t="shared" si="127"/>
        <v>151</v>
      </c>
      <c r="T662" s="96" t="s">
        <v>2643</v>
      </c>
      <c r="U662" s="72" t="s">
        <v>2643</v>
      </c>
      <c r="V662" s="72" t="s">
        <v>2643</v>
      </c>
      <c r="W662" s="44" t="str">
        <f t="shared" si="128"/>
        <v/>
      </c>
      <c r="X662" s="25" t="str">
        <f t="shared" si="129"/>
        <v/>
      </c>
      <c r="Y662" s="1">
        <f t="shared" si="130"/>
        <v>638</v>
      </c>
      <c r="Z662" t="str">
        <f t="shared" si="131"/>
        <v>ITM_beta</v>
      </c>
      <c r="AC662" s="116" t="str">
        <f t="shared" si="124"/>
        <v/>
      </c>
      <c r="AD662" t="b">
        <f t="shared" si="123"/>
        <v>1</v>
      </c>
    </row>
    <row r="663" spans="1:30">
      <c r="A663" s="57">
        <f t="shared" si="125"/>
        <v>663</v>
      </c>
      <c r="B663" s="56">
        <f t="shared" si="126"/>
        <v>639</v>
      </c>
      <c r="C663" s="60" t="s">
        <v>4933</v>
      </c>
      <c r="D663" s="60" t="s">
        <v>3623</v>
      </c>
      <c r="E663" s="66" t="s">
        <v>581</v>
      </c>
      <c r="F663" s="66" t="s">
        <v>442</v>
      </c>
      <c r="G663" s="70">
        <v>0</v>
      </c>
      <c r="H663" s="70">
        <v>0</v>
      </c>
      <c r="I663" s="66" t="s">
        <v>1</v>
      </c>
      <c r="J663" s="66" t="s">
        <v>1660</v>
      </c>
      <c r="K663" s="67" t="s">
        <v>5022</v>
      </c>
      <c r="L663" s="68"/>
      <c r="M663" s="64" t="s">
        <v>3623</v>
      </c>
      <c r="N663" s="13"/>
      <c r="O663"/>
      <c r="P663" t="str">
        <f t="shared" si="122"/>
        <v>NOT EQUAL</v>
      </c>
      <c r="Q663"/>
      <c r="R663"/>
      <c r="S663" s="43">
        <f t="shared" si="127"/>
        <v>151</v>
      </c>
      <c r="T663" s="96" t="s">
        <v>2643</v>
      </c>
      <c r="U663" s="72" t="s">
        <v>2643</v>
      </c>
      <c r="V663" s="72" t="s">
        <v>2643</v>
      </c>
      <c r="W663" s="44" t="str">
        <f t="shared" si="128"/>
        <v/>
      </c>
      <c r="X663" s="25" t="str">
        <f t="shared" si="129"/>
        <v/>
      </c>
      <c r="Y663" s="1">
        <f t="shared" si="130"/>
        <v>639</v>
      </c>
      <c r="Z663" t="str">
        <f t="shared" si="131"/>
        <v>ITM_gamma</v>
      </c>
      <c r="AC663" s="116" t="str">
        <f t="shared" si="124"/>
        <v/>
      </c>
      <c r="AD663" t="b">
        <f t="shared" si="123"/>
        <v>1</v>
      </c>
    </row>
    <row r="664" spans="1:30">
      <c r="A664" s="57">
        <f t="shared" si="125"/>
        <v>664</v>
      </c>
      <c r="B664" s="56">
        <f t="shared" si="126"/>
        <v>640</v>
      </c>
      <c r="C664" s="60" t="s">
        <v>4933</v>
      </c>
      <c r="D664" s="60" t="s">
        <v>3624</v>
      </c>
      <c r="E664" s="66" t="s">
        <v>581</v>
      </c>
      <c r="F664" s="66" t="s">
        <v>608</v>
      </c>
      <c r="G664" s="70">
        <v>0</v>
      </c>
      <c r="H664" s="70">
        <v>0</v>
      </c>
      <c r="I664" s="66" t="s">
        <v>1</v>
      </c>
      <c r="J664" s="66" t="s">
        <v>1660</v>
      </c>
      <c r="K664" s="67" t="s">
        <v>5022</v>
      </c>
      <c r="L664" s="68"/>
      <c r="M664" s="64" t="s">
        <v>3624</v>
      </c>
      <c r="N664" s="13"/>
      <c r="O664"/>
      <c r="P664" t="str">
        <f t="shared" si="122"/>
        <v>NOT EQUAL</v>
      </c>
      <c r="Q664"/>
      <c r="R664"/>
      <c r="S664" s="43">
        <f t="shared" si="127"/>
        <v>151</v>
      </c>
      <c r="T664" s="96" t="s">
        <v>2643</v>
      </c>
      <c r="U664" s="72" t="s">
        <v>2643</v>
      </c>
      <c r="V664" s="72" t="s">
        <v>2643</v>
      </c>
      <c r="W664" s="44" t="str">
        <f t="shared" si="128"/>
        <v/>
      </c>
      <c r="X664" s="25" t="str">
        <f t="shared" si="129"/>
        <v/>
      </c>
      <c r="Y664" s="1">
        <f t="shared" si="130"/>
        <v>640</v>
      </c>
      <c r="Z664" t="str">
        <f t="shared" si="131"/>
        <v>ITM_delta</v>
      </c>
      <c r="AC664" s="116" t="str">
        <f t="shared" si="124"/>
        <v/>
      </c>
      <c r="AD664" t="b">
        <f t="shared" si="123"/>
        <v>1</v>
      </c>
    </row>
    <row r="665" spans="1:30">
      <c r="A665" s="57">
        <f t="shared" si="125"/>
        <v>665</v>
      </c>
      <c r="B665" s="56">
        <f t="shared" si="126"/>
        <v>641</v>
      </c>
      <c r="C665" s="60" t="s">
        <v>4933</v>
      </c>
      <c r="D665" s="60" t="s">
        <v>2352</v>
      </c>
      <c r="E665" s="66" t="s">
        <v>581</v>
      </c>
      <c r="F665" s="66" t="s">
        <v>609</v>
      </c>
      <c r="G665" s="70">
        <v>0</v>
      </c>
      <c r="H665" s="70">
        <v>0</v>
      </c>
      <c r="I665" s="66" t="s">
        <v>1</v>
      </c>
      <c r="J665" s="66" t="s">
        <v>1660</v>
      </c>
      <c r="K665" s="67" t="s">
        <v>5022</v>
      </c>
      <c r="L665" s="68"/>
      <c r="M665" s="64" t="s">
        <v>2352</v>
      </c>
      <c r="N665" s="13"/>
      <c r="O665"/>
      <c r="P665" t="str">
        <f t="shared" ref="P665:P728" si="132">IF(E665=F665,"","NOT EQUAL")</f>
        <v>NOT EQUAL</v>
      </c>
      <c r="Q665"/>
      <c r="R665"/>
      <c r="S665" s="43">
        <f t="shared" si="127"/>
        <v>151</v>
      </c>
      <c r="T665" s="96" t="s">
        <v>2643</v>
      </c>
      <c r="U665" s="72" t="s">
        <v>2643</v>
      </c>
      <c r="V665" s="72" t="s">
        <v>2643</v>
      </c>
      <c r="W665" s="44" t="str">
        <f t="shared" si="128"/>
        <v/>
      </c>
      <c r="X665" s="25" t="str">
        <f t="shared" si="129"/>
        <v/>
      </c>
      <c r="Y665" s="1">
        <f t="shared" si="130"/>
        <v>641</v>
      </c>
      <c r="Z665" t="str">
        <f t="shared" si="131"/>
        <v>ITM_epsilon</v>
      </c>
      <c r="AC665" s="116" t="str">
        <f t="shared" si="124"/>
        <v/>
      </c>
      <c r="AD665" t="b">
        <f t="shared" si="123"/>
        <v>1</v>
      </c>
    </row>
    <row r="666" spans="1:30">
      <c r="A666" s="57">
        <f t="shared" si="125"/>
        <v>666</v>
      </c>
      <c r="B666" s="56">
        <f t="shared" si="126"/>
        <v>642</v>
      </c>
      <c r="C666" s="60" t="s">
        <v>4933</v>
      </c>
      <c r="D666" s="60" t="s">
        <v>3625</v>
      </c>
      <c r="E666" s="66" t="s">
        <v>581</v>
      </c>
      <c r="F666" s="66" t="s">
        <v>610</v>
      </c>
      <c r="G666" s="70">
        <v>0</v>
      </c>
      <c r="H666" s="70">
        <v>0</v>
      </c>
      <c r="I666" s="66" t="s">
        <v>1</v>
      </c>
      <c r="J666" s="66" t="s">
        <v>1660</v>
      </c>
      <c r="K666" s="67" t="s">
        <v>5022</v>
      </c>
      <c r="L666" s="68"/>
      <c r="M666" s="64" t="s">
        <v>3625</v>
      </c>
      <c r="N666" s="13"/>
      <c r="O666"/>
      <c r="P666" t="str">
        <f t="shared" si="132"/>
        <v>NOT EQUAL</v>
      </c>
      <c r="Q666"/>
      <c r="R666"/>
      <c r="S666" s="43">
        <f t="shared" si="127"/>
        <v>151</v>
      </c>
      <c r="T666" s="96" t="s">
        <v>2643</v>
      </c>
      <c r="U666" s="72" t="s">
        <v>2643</v>
      </c>
      <c r="V666" s="72" t="s">
        <v>2643</v>
      </c>
      <c r="W666" s="44" t="str">
        <f t="shared" si="128"/>
        <v/>
      </c>
      <c r="X666" s="25" t="str">
        <f t="shared" si="129"/>
        <v/>
      </c>
      <c r="Y666" s="1">
        <f t="shared" si="130"/>
        <v>642</v>
      </c>
      <c r="Z666" t="str">
        <f t="shared" si="131"/>
        <v>ITM_epsilon_TONOS</v>
      </c>
      <c r="AC666" s="116" t="str">
        <f t="shared" si="124"/>
        <v/>
      </c>
      <c r="AD666" t="b">
        <f t="shared" si="123"/>
        <v>1</v>
      </c>
    </row>
    <row r="667" spans="1:30">
      <c r="A667" s="57">
        <f t="shared" si="125"/>
        <v>667</v>
      </c>
      <c r="B667" s="56">
        <f t="shared" si="126"/>
        <v>643</v>
      </c>
      <c r="C667" s="60" t="s">
        <v>4933</v>
      </c>
      <c r="D667" s="60" t="s">
        <v>3626</v>
      </c>
      <c r="E667" s="66" t="s">
        <v>581</v>
      </c>
      <c r="F667" s="66" t="s">
        <v>611</v>
      </c>
      <c r="G667" s="70">
        <v>0</v>
      </c>
      <c r="H667" s="70">
        <v>0</v>
      </c>
      <c r="I667" s="66" t="s">
        <v>1</v>
      </c>
      <c r="J667" s="66" t="s">
        <v>1660</v>
      </c>
      <c r="K667" s="67" t="s">
        <v>5022</v>
      </c>
      <c r="L667" s="68"/>
      <c r="M667" s="64" t="s">
        <v>3626</v>
      </c>
      <c r="N667" s="13"/>
      <c r="O667"/>
      <c r="P667" t="str">
        <f t="shared" si="132"/>
        <v>NOT EQUAL</v>
      </c>
      <c r="Q667"/>
      <c r="R667"/>
      <c r="S667" s="43">
        <f t="shared" si="127"/>
        <v>151</v>
      </c>
      <c r="T667" s="96" t="s">
        <v>2643</v>
      </c>
      <c r="U667" s="72" t="s">
        <v>2643</v>
      </c>
      <c r="V667" s="72" t="s">
        <v>2643</v>
      </c>
      <c r="W667" s="44" t="str">
        <f t="shared" si="128"/>
        <v/>
      </c>
      <c r="X667" s="25" t="str">
        <f t="shared" si="129"/>
        <v/>
      </c>
      <c r="Y667" s="1">
        <f t="shared" si="130"/>
        <v>643</v>
      </c>
      <c r="Z667" t="str">
        <f t="shared" si="131"/>
        <v>ITM_zeta</v>
      </c>
      <c r="AC667" s="116" t="str">
        <f t="shared" si="124"/>
        <v/>
      </c>
      <c r="AD667" t="b">
        <f t="shared" si="123"/>
        <v>1</v>
      </c>
    </row>
    <row r="668" spans="1:30">
      <c r="A668" s="57">
        <f t="shared" si="125"/>
        <v>668</v>
      </c>
      <c r="B668" s="56">
        <f t="shared" si="126"/>
        <v>644</v>
      </c>
      <c r="C668" s="60" t="s">
        <v>4933</v>
      </c>
      <c r="D668" s="60" t="s">
        <v>3627</v>
      </c>
      <c r="E668" s="66" t="s">
        <v>581</v>
      </c>
      <c r="F668" s="66" t="s">
        <v>612</v>
      </c>
      <c r="G668" s="70">
        <v>0</v>
      </c>
      <c r="H668" s="70">
        <v>0</v>
      </c>
      <c r="I668" s="66" t="s">
        <v>1</v>
      </c>
      <c r="J668" s="66" t="s">
        <v>1660</v>
      </c>
      <c r="K668" s="67" t="s">
        <v>5022</v>
      </c>
      <c r="L668" s="68"/>
      <c r="M668" s="64" t="s">
        <v>3627</v>
      </c>
      <c r="N668" s="13"/>
      <c r="O668"/>
      <c r="P668" t="str">
        <f t="shared" si="132"/>
        <v>NOT EQUAL</v>
      </c>
      <c r="Q668"/>
      <c r="R668"/>
      <c r="S668" s="43">
        <f t="shared" si="127"/>
        <v>151</v>
      </c>
      <c r="T668" s="96" t="s">
        <v>2643</v>
      </c>
      <c r="U668" s="72" t="s">
        <v>2643</v>
      </c>
      <c r="V668" s="72" t="s">
        <v>2643</v>
      </c>
      <c r="W668" s="44" t="str">
        <f t="shared" si="128"/>
        <v/>
      </c>
      <c r="X668" s="25" t="str">
        <f t="shared" si="129"/>
        <v/>
      </c>
      <c r="Y668" s="1">
        <f t="shared" si="130"/>
        <v>644</v>
      </c>
      <c r="Z668" t="str">
        <f t="shared" si="131"/>
        <v>ITM_eta</v>
      </c>
      <c r="AC668" s="116" t="str">
        <f t="shared" si="124"/>
        <v/>
      </c>
      <c r="AD668" t="b">
        <f t="shared" si="123"/>
        <v>1</v>
      </c>
    </row>
    <row r="669" spans="1:30">
      <c r="A669" s="57">
        <f t="shared" si="125"/>
        <v>669</v>
      </c>
      <c r="B669" s="56">
        <f t="shared" si="126"/>
        <v>645</v>
      </c>
      <c r="C669" s="60" t="s">
        <v>4933</v>
      </c>
      <c r="D669" s="60" t="s">
        <v>3628</v>
      </c>
      <c r="E669" s="66" t="s">
        <v>581</v>
      </c>
      <c r="F669" s="66" t="s">
        <v>613</v>
      </c>
      <c r="G669" s="70">
        <v>0</v>
      </c>
      <c r="H669" s="70">
        <v>0</v>
      </c>
      <c r="I669" s="66" t="s">
        <v>1</v>
      </c>
      <c r="J669" s="66" t="s">
        <v>1660</v>
      </c>
      <c r="K669" s="67" t="s">
        <v>5022</v>
      </c>
      <c r="L669" s="68"/>
      <c r="M669" s="64" t="s">
        <v>3628</v>
      </c>
      <c r="N669" s="13"/>
      <c r="O669"/>
      <c r="P669" t="str">
        <f t="shared" si="132"/>
        <v>NOT EQUAL</v>
      </c>
      <c r="Q669"/>
      <c r="R669"/>
      <c r="S669" s="43">
        <f t="shared" si="127"/>
        <v>151</v>
      </c>
      <c r="T669" s="96" t="s">
        <v>2643</v>
      </c>
      <c r="U669" s="72" t="s">
        <v>2643</v>
      </c>
      <c r="V669" s="72" t="s">
        <v>2643</v>
      </c>
      <c r="W669" s="44" t="str">
        <f t="shared" si="128"/>
        <v/>
      </c>
      <c r="X669" s="25" t="str">
        <f t="shared" si="129"/>
        <v/>
      </c>
      <c r="Y669" s="1">
        <f t="shared" si="130"/>
        <v>645</v>
      </c>
      <c r="Z669" t="str">
        <f t="shared" si="131"/>
        <v>ITM_eta_TONOS</v>
      </c>
      <c r="AC669" s="116" t="str">
        <f t="shared" si="124"/>
        <v/>
      </c>
      <c r="AD669" t="b">
        <f t="shared" si="123"/>
        <v>1</v>
      </c>
    </row>
    <row r="670" spans="1:30">
      <c r="A670" s="57">
        <f t="shared" si="125"/>
        <v>670</v>
      </c>
      <c r="B670" s="56">
        <f t="shared" si="126"/>
        <v>646</v>
      </c>
      <c r="C670" s="60" t="s">
        <v>4933</v>
      </c>
      <c r="D670" s="60" t="s">
        <v>3629</v>
      </c>
      <c r="E670" s="66" t="s">
        <v>581</v>
      </c>
      <c r="F670" s="66" t="s">
        <v>614</v>
      </c>
      <c r="G670" s="70">
        <v>0</v>
      </c>
      <c r="H670" s="70">
        <v>0</v>
      </c>
      <c r="I670" s="66" t="s">
        <v>1</v>
      </c>
      <c r="J670" s="66" t="s">
        <v>1660</v>
      </c>
      <c r="K670" s="67" t="s">
        <v>5022</v>
      </c>
      <c r="L670" s="68"/>
      <c r="M670" s="64" t="s">
        <v>3629</v>
      </c>
      <c r="N670" s="13"/>
      <c r="O670"/>
      <c r="P670" t="str">
        <f t="shared" si="132"/>
        <v>NOT EQUAL</v>
      </c>
      <c r="Q670"/>
      <c r="R670"/>
      <c r="S670" s="43">
        <f t="shared" si="127"/>
        <v>151</v>
      </c>
      <c r="T670" s="96" t="s">
        <v>2643</v>
      </c>
      <c r="U670" s="72" t="s">
        <v>2643</v>
      </c>
      <c r="V670" s="72" t="s">
        <v>2643</v>
      </c>
      <c r="W670" s="44" t="str">
        <f t="shared" si="128"/>
        <v/>
      </c>
      <c r="X670" s="25" t="str">
        <f t="shared" si="129"/>
        <v/>
      </c>
      <c r="Y670" s="1">
        <f t="shared" si="130"/>
        <v>646</v>
      </c>
      <c r="Z670" t="str">
        <f t="shared" si="131"/>
        <v>ITM_theta</v>
      </c>
      <c r="AC670" s="116" t="str">
        <f t="shared" si="124"/>
        <v/>
      </c>
      <c r="AD670" t="b">
        <f t="shared" si="123"/>
        <v>1</v>
      </c>
    </row>
    <row r="671" spans="1:30">
      <c r="A671" s="57">
        <f t="shared" si="125"/>
        <v>671</v>
      </c>
      <c r="B671" s="56">
        <f t="shared" si="126"/>
        <v>647</v>
      </c>
      <c r="C671" s="60" t="s">
        <v>4933</v>
      </c>
      <c r="D671" s="60" t="s">
        <v>3630</v>
      </c>
      <c r="E671" s="66" t="s">
        <v>581</v>
      </c>
      <c r="F671" s="66" t="s">
        <v>615</v>
      </c>
      <c r="G671" s="70">
        <v>0</v>
      </c>
      <c r="H671" s="70">
        <v>0</v>
      </c>
      <c r="I671" s="66" t="s">
        <v>1</v>
      </c>
      <c r="J671" s="66" t="s">
        <v>1660</v>
      </c>
      <c r="K671" s="67" t="s">
        <v>5022</v>
      </c>
      <c r="L671" s="68"/>
      <c r="M671" s="64" t="s">
        <v>3630</v>
      </c>
      <c r="N671" s="13"/>
      <c r="O671"/>
      <c r="P671" t="str">
        <f t="shared" si="132"/>
        <v>NOT EQUAL</v>
      </c>
      <c r="Q671"/>
      <c r="R671"/>
      <c r="S671" s="43">
        <f t="shared" si="127"/>
        <v>151</v>
      </c>
      <c r="T671" s="96" t="s">
        <v>2643</v>
      </c>
      <c r="U671" s="72" t="s">
        <v>2643</v>
      </c>
      <c r="V671" s="72" t="s">
        <v>2643</v>
      </c>
      <c r="W671" s="44" t="str">
        <f t="shared" si="128"/>
        <v/>
      </c>
      <c r="X671" s="25" t="str">
        <f t="shared" si="129"/>
        <v/>
      </c>
      <c r="Y671" s="1">
        <f t="shared" si="130"/>
        <v>647</v>
      </c>
      <c r="Z671" t="str">
        <f t="shared" si="131"/>
        <v>ITM_iota</v>
      </c>
      <c r="AC671" s="116" t="str">
        <f t="shared" si="124"/>
        <v/>
      </c>
      <c r="AD671" t="b">
        <f t="shared" si="123"/>
        <v>1</v>
      </c>
    </row>
    <row r="672" spans="1:30">
      <c r="A672" s="57">
        <f t="shared" si="125"/>
        <v>672</v>
      </c>
      <c r="B672" s="56">
        <f t="shared" si="126"/>
        <v>648</v>
      </c>
      <c r="C672" s="60" t="s">
        <v>4933</v>
      </c>
      <c r="D672" s="60" t="s">
        <v>3631</v>
      </c>
      <c r="E672" s="66" t="s">
        <v>581</v>
      </c>
      <c r="F672" s="66" t="s">
        <v>616</v>
      </c>
      <c r="G672" s="70">
        <v>0</v>
      </c>
      <c r="H672" s="70">
        <v>0</v>
      </c>
      <c r="I672" s="66" t="s">
        <v>1</v>
      </c>
      <c r="J672" s="66" t="s">
        <v>1660</v>
      </c>
      <c r="K672" s="67" t="s">
        <v>5022</v>
      </c>
      <c r="L672" s="68"/>
      <c r="M672" s="64" t="s">
        <v>3631</v>
      </c>
      <c r="N672" s="13"/>
      <c r="O672"/>
      <c r="P672" t="str">
        <f t="shared" si="132"/>
        <v>NOT EQUAL</v>
      </c>
      <c r="Q672"/>
      <c r="R672"/>
      <c r="S672" s="43">
        <f t="shared" si="127"/>
        <v>151</v>
      </c>
      <c r="T672" s="96" t="s">
        <v>2643</v>
      </c>
      <c r="U672" s="72" t="s">
        <v>2643</v>
      </c>
      <c r="V672" s="72" t="s">
        <v>2643</v>
      </c>
      <c r="W672" s="44" t="str">
        <f t="shared" si="128"/>
        <v/>
      </c>
      <c r="X672" s="25" t="str">
        <f t="shared" si="129"/>
        <v/>
      </c>
      <c r="Y672" s="1">
        <f t="shared" si="130"/>
        <v>648</v>
      </c>
      <c r="Z672" t="str">
        <f t="shared" si="131"/>
        <v>ITM_iotaTON</v>
      </c>
      <c r="AC672" s="116" t="str">
        <f t="shared" si="124"/>
        <v/>
      </c>
      <c r="AD672" t="b">
        <f t="shared" ref="AD672:AD735" si="133">X672=AC672</f>
        <v>1</v>
      </c>
    </row>
    <row r="673" spans="1:30">
      <c r="A673" s="57">
        <f t="shared" si="125"/>
        <v>673</v>
      </c>
      <c r="B673" s="56">
        <f t="shared" si="126"/>
        <v>649</v>
      </c>
      <c r="C673" s="60" t="s">
        <v>4933</v>
      </c>
      <c r="D673" s="60" t="s">
        <v>3632</v>
      </c>
      <c r="E673" s="66" t="s">
        <v>581</v>
      </c>
      <c r="F673" s="66" t="s">
        <v>617</v>
      </c>
      <c r="G673" s="70">
        <v>0</v>
      </c>
      <c r="H673" s="70">
        <v>0</v>
      </c>
      <c r="I673" s="66" t="s">
        <v>1</v>
      </c>
      <c r="J673" s="66" t="s">
        <v>1660</v>
      </c>
      <c r="K673" s="67" t="s">
        <v>5022</v>
      </c>
      <c r="L673" s="68"/>
      <c r="M673" s="64" t="s">
        <v>3632</v>
      </c>
      <c r="N673" s="13"/>
      <c r="O673"/>
      <c r="P673" t="str">
        <f t="shared" si="132"/>
        <v>NOT EQUAL</v>
      </c>
      <c r="Q673"/>
      <c r="R673"/>
      <c r="S673" s="43">
        <f t="shared" si="127"/>
        <v>151</v>
      </c>
      <c r="T673" s="96" t="s">
        <v>2643</v>
      </c>
      <c r="U673" s="72" t="s">
        <v>2643</v>
      </c>
      <c r="V673" s="72" t="s">
        <v>2643</v>
      </c>
      <c r="W673" s="44" t="str">
        <f t="shared" si="128"/>
        <v/>
      </c>
      <c r="X673" s="25" t="str">
        <f t="shared" si="129"/>
        <v/>
      </c>
      <c r="Y673" s="1">
        <f t="shared" si="130"/>
        <v>649</v>
      </c>
      <c r="Z673" t="str">
        <f t="shared" si="131"/>
        <v>ITM_iota_DIALYTIKA_TONOS</v>
      </c>
      <c r="AC673" s="116" t="str">
        <f t="shared" si="124"/>
        <v/>
      </c>
      <c r="AD673" t="b">
        <f t="shared" si="133"/>
        <v>1</v>
      </c>
    </row>
    <row r="674" spans="1:30">
      <c r="A674" s="57">
        <f t="shared" si="125"/>
        <v>674</v>
      </c>
      <c r="B674" s="56">
        <f t="shared" si="126"/>
        <v>650</v>
      </c>
      <c r="C674" s="60" t="s">
        <v>4933</v>
      </c>
      <c r="D674" s="60" t="s">
        <v>3633</v>
      </c>
      <c r="E674" s="66" t="s">
        <v>581</v>
      </c>
      <c r="F674" s="66" t="s">
        <v>618</v>
      </c>
      <c r="G674" s="70">
        <v>0</v>
      </c>
      <c r="H674" s="70">
        <v>0</v>
      </c>
      <c r="I674" s="66" t="s">
        <v>1</v>
      </c>
      <c r="J674" s="66" t="s">
        <v>1660</v>
      </c>
      <c r="K674" s="67" t="s">
        <v>5022</v>
      </c>
      <c r="L674" s="68"/>
      <c r="M674" s="64" t="s">
        <v>3633</v>
      </c>
      <c r="N674" s="13"/>
      <c r="O674"/>
      <c r="P674" t="str">
        <f t="shared" si="132"/>
        <v>NOT EQUAL</v>
      </c>
      <c r="Q674"/>
      <c r="R674"/>
      <c r="S674" s="43">
        <f t="shared" si="127"/>
        <v>151</v>
      </c>
      <c r="T674" s="96" t="s">
        <v>2643</v>
      </c>
      <c r="U674" s="72" t="s">
        <v>2643</v>
      </c>
      <c r="V674" s="72" t="s">
        <v>2643</v>
      </c>
      <c r="W674" s="44" t="str">
        <f t="shared" si="128"/>
        <v/>
      </c>
      <c r="X674" s="25" t="str">
        <f t="shared" si="129"/>
        <v/>
      </c>
      <c r="Y674" s="1">
        <f t="shared" si="130"/>
        <v>650</v>
      </c>
      <c r="Z674" t="str">
        <f t="shared" si="131"/>
        <v>ITM_iota_DIALYTIKA</v>
      </c>
      <c r="AC674" s="116" t="str">
        <f t="shared" si="124"/>
        <v/>
      </c>
      <c r="AD674" t="b">
        <f t="shared" si="133"/>
        <v>1</v>
      </c>
    </row>
    <row r="675" spans="1:30">
      <c r="A675" s="57">
        <f t="shared" si="125"/>
        <v>675</v>
      </c>
      <c r="B675" s="56">
        <f t="shared" si="126"/>
        <v>651</v>
      </c>
      <c r="C675" s="60" t="s">
        <v>4933</v>
      </c>
      <c r="D675" s="60" t="s">
        <v>3634</v>
      </c>
      <c r="E675" s="66" t="s">
        <v>581</v>
      </c>
      <c r="F675" s="66" t="s">
        <v>619</v>
      </c>
      <c r="G675" s="70">
        <v>0</v>
      </c>
      <c r="H675" s="70">
        <v>0</v>
      </c>
      <c r="I675" s="66" t="s">
        <v>1</v>
      </c>
      <c r="J675" s="66" t="s">
        <v>1660</v>
      </c>
      <c r="K675" s="67" t="s">
        <v>5022</v>
      </c>
      <c r="L675" s="68"/>
      <c r="M675" s="64" t="s">
        <v>3634</v>
      </c>
      <c r="N675" s="13"/>
      <c r="O675"/>
      <c r="P675" t="str">
        <f t="shared" si="132"/>
        <v>NOT EQUAL</v>
      </c>
      <c r="Q675"/>
      <c r="R675"/>
      <c r="S675" s="43">
        <f t="shared" si="127"/>
        <v>151</v>
      </c>
      <c r="T675" s="96" t="s">
        <v>2643</v>
      </c>
      <c r="U675" s="72" t="s">
        <v>2643</v>
      </c>
      <c r="V675" s="72" t="s">
        <v>2643</v>
      </c>
      <c r="W675" s="44" t="str">
        <f t="shared" si="128"/>
        <v/>
      </c>
      <c r="X675" s="25" t="str">
        <f t="shared" si="129"/>
        <v/>
      </c>
      <c r="Y675" s="1">
        <f t="shared" si="130"/>
        <v>651</v>
      </c>
      <c r="Z675" t="str">
        <f t="shared" si="131"/>
        <v>ITM_kappa</v>
      </c>
      <c r="AC675" s="116" t="str">
        <f t="shared" si="124"/>
        <v/>
      </c>
      <c r="AD675" t="b">
        <f t="shared" si="133"/>
        <v>1</v>
      </c>
    </row>
    <row r="676" spans="1:30">
      <c r="A676" s="57">
        <f t="shared" si="125"/>
        <v>676</v>
      </c>
      <c r="B676" s="56">
        <f t="shared" si="126"/>
        <v>652</v>
      </c>
      <c r="C676" s="60" t="s">
        <v>4933</v>
      </c>
      <c r="D676" s="60" t="s">
        <v>3635</v>
      </c>
      <c r="E676" s="66" t="s">
        <v>581</v>
      </c>
      <c r="F676" s="66" t="s">
        <v>620</v>
      </c>
      <c r="G676" s="70">
        <v>0</v>
      </c>
      <c r="H676" s="70">
        <v>0</v>
      </c>
      <c r="I676" s="66" t="s">
        <v>1</v>
      </c>
      <c r="J676" s="66" t="s">
        <v>1660</v>
      </c>
      <c r="K676" s="67" t="s">
        <v>5022</v>
      </c>
      <c r="L676" s="68"/>
      <c r="M676" s="64" t="s">
        <v>3635</v>
      </c>
      <c r="N676" s="13"/>
      <c r="O676"/>
      <c r="P676" t="str">
        <f t="shared" si="132"/>
        <v>NOT EQUAL</v>
      </c>
      <c r="Q676"/>
      <c r="R676"/>
      <c r="S676" s="43">
        <f t="shared" si="127"/>
        <v>151</v>
      </c>
      <c r="T676" s="96" t="s">
        <v>2643</v>
      </c>
      <c r="U676" s="72" t="s">
        <v>2643</v>
      </c>
      <c r="V676" s="72" t="s">
        <v>2643</v>
      </c>
      <c r="W676" s="44" t="str">
        <f t="shared" si="128"/>
        <v/>
      </c>
      <c r="X676" s="25" t="str">
        <f t="shared" si="129"/>
        <v/>
      </c>
      <c r="Y676" s="1">
        <f t="shared" si="130"/>
        <v>652</v>
      </c>
      <c r="Z676" t="str">
        <f t="shared" si="131"/>
        <v>ITM_lambda</v>
      </c>
      <c r="AC676" s="116" t="str">
        <f t="shared" si="124"/>
        <v/>
      </c>
      <c r="AD676" t="b">
        <f t="shared" si="133"/>
        <v>1</v>
      </c>
    </row>
    <row r="677" spans="1:30">
      <c r="A677" s="57">
        <f t="shared" si="125"/>
        <v>677</v>
      </c>
      <c r="B677" s="56">
        <f t="shared" si="126"/>
        <v>653</v>
      </c>
      <c r="C677" s="60" t="s">
        <v>4933</v>
      </c>
      <c r="D677" s="60" t="s">
        <v>3636</v>
      </c>
      <c r="E677" s="66" t="s">
        <v>581</v>
      </c>
      <c r="F677" s="66" t="s">
        <v>621</v>
      </c>
      <c r="G677" s="70">
        <v>0</v>
      </c>
      <c r="H677" s="70">
        <v>0</v>
      </c>
      <c r="I677" s="66" t="s">
        <v>1</v>
      </c>
      <c r="J677" s="66" t="s">
        <v>1660</v>
      </c>
      <c r="K677" s="67" t="s">
        <v>5022</v>
      </c>
      <c r="L677" s="68"/>
      <c r="M677" s="64" t="s">
        <v>3636</v>
      </c>
      <c r="N677" s="13"/>
      <c r="O677"/>
      <c r="P677" t="str">
        <f t="shared" si="132"/>
        <v>NOT EQUAL</v>
      </c>
      <c r="Q677"/>
      <c r="R677"/>
      <c r="S677" s="43">
        <f t="shared" si="127"/>
        <v>151</v>
      </c>
      <c r="T677" s="96" t="s">
        <v>2643</v>
      </c>
      <c r="U677" s="72" t="s">
        <v>2643</v>
      </c>
      <c r="V677" s="72" t="s">
        <v>2643</v>
      </c>
      <c r="W677" s="44" t="str">
        <f t="shared" si="128"/>
        <v/>
      </c>
      <c r="X677" s="25" t="str">
        <f t="shared" si="129"/>
        <v/>
      </c>
      <c r="Y677" s="1">
        <f t="shared" si="130"/>
        <v>653</v>
      </c>
      <c r="Z677" t="str">
        <f t="shared" si="131"/>
        <v>ITM_mu</v>
      </c>
      <c r="AC677" s="116" t="str">
        <f t="shared" si="124"/>
        <v/>
      </c>
      <c r="AD677" t="b">
        <f t="shared" si="133"/>
        <v>1</v>
      </c>
    </row>
    <row r="678" spans="1:30">
      <c r="A678" s="57">
        <f t="shared" si="125"/>
        <v>678</v>
      </c>
      <c r="B678" s="56">
        <f t="shared" si="126"/>
        <v>654</v>
      </c>
      <c r="C678" s="60" t="s">
        <v>4933</v>
      </c>
      <c r="D678" s="60" t="s">
        <v>3637</v>
      </c>
      <c r="E678" s="66" t="s">
        <v>581</v>
      </c>
      <c r="F678" s="66" t="s">
        <v>622</v>
      </c>
      <c r="G678" s="70">
        <v>0</v>
      </c>
      <c r="H678" s="70">
        <v>0</v>
      </c>
      <c r="I678" s="66" t="s">
        <v>1</v>
      </c>
      <c r="J678" s="66" t="s">
        <v>1660</v>
      </c>
      <c r="K678" s="67" t="s">
        <v>5022</v>
      </c>
      <c r="L678" s="68"/>
      <c r="M678" s="64" t="s">
        <v>3637</v>
      </c>
      <c r="N678" s="13"/>
      <c r="O678"/>
      <c r="P678" t="str">
        <f t="shared" si="132"/>
        <v>NOT EQUAL</v>
      </c>
      <c r="Q678"/>
      <c r="R678"/>
      <c r="S678" s="43">
        <f t="shared" si="127"/>
        <v>151</v>
      </c>
      <c r="T678" s="96" t="s">
        <v>2643</v>
      </c>
      <c r="U678" s="72" t="s">
        <v>2643</v>
      </c>
      <c r="V678" s="72" t="s">
        <v>2643</v>
      </c>
      <c r="W678" s="44" t="str">
        <f t="shared" si="128"/>
        <v/>
      </c>
      <c r="X678" s="25" t="str">
        <f t="shared" si="129"/>
        <v/>
      </c>
      <c r="Y678" s="1">
        <f t="shared" si="130"/>
        <v>654</v>
      </c>
      <c r="Z678" t="str">
        <f t="shared" si="131"/>
        <v>ITM_nu</v>
      </c>
      <c r="AC678" s="116" t="str">
        <f t="shared" si="124"/>
        <v/>
      </c>
      <c r="AD678" t="b">
        <f t="shared" si="133"/>
        <v>1</v>
      </c>
    </row>
    <row r="679" spans="1:30">
      <c r="A679" s="57">
        <f t="shared" si="125"/>
        <v>679</v>
      </c>
      <c r="B679" s="56">
        <f t="shared" si="126"/>
        <v>655</v>
      </c>
      <c r="C679" s="60" t="s">
        <v>4933</v>
      </c>
      <c r="D679" s="60" t="s">
        <v>3638</v>
      </c>
      <c r="E679" s="66" t="s">
        <v>581</v>
      </c>
      <c r="F679" s="66" t="s">
        <v>623</v>
      </c>
      <c r="G679" s="70">
        <v>0</v>
      </c>
      <c r="H679" s="70">
        <v>0</v>
      </c>
      <c r="I679" s="66" t="s">
        <v>1</v>
      </c>
      <c r="J679" s="66" t="s">
        <v>1660</v>
      </c>
      <c r="K679" s="67" t="s">
        <v>5022</v>
      </c>
      <c r="L679" s="68"/>
      <c r="M679" s="64" t="s">
        <v>3638</v>
      </c>
      <c r="N679" s="13"/>
      <c r="O679"/>
      <c r="P679" t="str">
        <f t="shared" si="132"/>
        <v>NOT EQUAL</v>
      </c>
      <c r="Q679"/>
      <c r="R679"/>
      <c r="S679" s="43">
        <f t="shared" si="127"/>
        <v>151</v>
      </c>
      <c r="T679" s="96" t="s">
        <v>2643</v>
      </c>
      <c r="U679" s="72" t="s">
        <v>2643</v>
      </c>
      <c r="V679" s="72" t="s">
        <v>2643</v>
      </c>
      <c r="W679" s="44" t="str">
        <f t="shared" si="128"/>
        <v/>
      </c>
      <c r="X679" s="25" t="str">
        <f t="shared" si="129"/>
        <v/>
      </c>
      <c r="Y679" s="1">
        <f t="shared" si="130"/>
        <v>655</v>
      </c>
      <c r="Z679" t="str">
        <f t="shared" si="131"/>
        <v>ITM_xi</v>
      </c>
      <c r="AC679" s="116" t="str">
        <f t="shared" si="124"/>
        <v/>
      </c>
      <c r="AD679" t="b">
        <f t="shared" si="133"/>
        <v>1</v>
      </c>
    </row>
    <row r="680" spans="1:30">
      <c r="A680" s="57">
        <f t="shared" si="125"/>
        <v>680</v>
      </c>
      <c r="B680" s="56">
        <f t="shared" si="126"/>
        <v>656</v>
      </c>
      <c r="C680" s="60" t="s">
        <v>4933</v>
      </c>
      <c r="D680" s="60" t="s">
        <v>3639</v>
      </c>
      <c r="E680" s="66" t="s">
        <v>581</v>
      </c>
      <c r="F680" s="66" t="s">
        <v>624</v>
      </c>
      <c r="G680" s="70">
        <v>0</v>
      </c>
      <c r="H680" s="70">
        <v>0</v>
      </c>
      <c r="I680" s="66" t="s">
        <v>1</v>
      </c>
      <c r="J680" s="66" t="s">
        <v>1660</v>
      </c>
      <c r="K680" s="67" t="s">
        <v>5022</v>
      </c>
      <c r="L680" s="68"/>
      <c r="M680" s="64" t="s">
        <v>3639</v>
      </c>
      <c r="N680" s="13"/>
      <c r="O680"/>
      <c r="P680" t="str">
        <f t="shared" si="132"/>
        <v>NOT EQUAL</v>
      </c>
      <c r="Q680"/>
      <c r="R680"/>
      <c r="S680" s="43">
        <f t="shared" si="127"/>
        <v>151</v>
      </c>
      <c r="T680" s="96" t="s">
        <v>2643</v>
      </c>
      <c r="U680" s="72" t="s">
        <v>2643</v>
      </c>
      <c r="V680" s="72" t="s">
        <v>2643</v>
      </c>
      <c r="W680" s="44" t="str">
        <f t="shared" si="128"/>
        <v/>
      </c>
      <c r="X680" s="25" t="str">
        <f t="shared" si="129"/>
        <v/>
      </c>
      <c r="Y680" s="1">
        <f t="shared" si="130"/>
        <v>656</v>
      </c>
      <c r="Z680" t="str">
        <f t="shared" si="131"/>
        <v>ITM_omicron</v>
      </c>
      <c r="AC680" s="116" t="str">
        <f t="shared" ref="AC680:AC743" si="134">IF(LEN(X680)=0,"",SUBSTITUTE(SUBSTITUTE(SUBSTITUTE(SUBSTITUTE(SUBSTITUTE(SUBSTITUTE(SUBSTITUTE(SUBSTITUTE(SUBSTITUTE(SUBSTITUTE(SUBSTITUTE(SUBSTITUTE(SUBSTITUTE(SUBSTITUTE(SUBSTITUTE(SUBSTITUTE(SUBSTITUTE( (SUBSTITUTE( SUBSTITUTE( SUBSTITUTE( SUBSTITUTE(W680,"STD_SIGMA","SUM"),"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80" t="b">
        <f t="shared" si="133"/>
        <v>1</v>
      </c>
    </row>
    <row r="681" spans="1:30">
      <c r="A681" s="57">
        <f t="shared" si="125"/>
        <v>681</v>
      </c>
      <c r="B681" s="56">
        <f t="shared" si="126"/>
        <v>657</v>
      </c>
      <c r="C681" s="60" t="s">
        <v>4933</v>
      </c>
      <c r="D681" s="60" t="s">
        <v>3640</v>
      </c>
      <c r="E681" s="66" t="s">
        <v>581</v>
      </c>
      <c r="F681" s="66" t="s">
        <v>625</v>
      </c>
      <c r="G681" s="70">
        <v>0</v>
      </c>
      <c r="H681" s="70">
        <v>0</v>
      </c>
      <c r="I681" s="66" t="s">
        <v>1</v>
      </c>
      <c r="J681" s="66" t="s">
        <v>1660</v>
      </c>
      <c r="K681" s="67" t="s">
        <v>5022</v>
      </c>
      <c r="L681" s="68"/>
      <c r="M681" s="64" t="s">
        <v>3640</v>
      </c>
      <c r="N681" s="13"/>
      <c r="O681"/>
      <c r="P681" t="str">
        <f t="shared" si="132"/>
        <v>NOT EQUAL</v>
      </c>
      <c r="Q681"/>
      <c r="R681"/>
      <c r="S681" s="43">
        <f t="shared" si="127"/>
        <v>151</v>
      </c>
      <c r="T681" s="96" t="s">
        <v>2643</v>
      </c>
      <c r="U681" s="72" t="s">
        <v>2643</v>
      </c>
      <c r="V681" s="72" t="s">
        <v>2643</v>
      </c>
      <c r="W681" s="44" t="str">
        <f t="shared" si="128"/>
        <v/>
      </c>
      <c r="X681" s="25" t="str">
        <f t="shared" si="129"/>
        <v/>
      </c>
      <c r="Y681" s="1">
        <f t="shared" si="130"/>
        <v>657</v>
      </c>
      <c r="Z681" t="str">
        <f t="shared" si="131"/>
        <v>ITM_omicron_TONOS</v>
      </c>
      <c r="AC681" s="116" t="str">
        <f t="shared" si="134"/>
        <v/>
      </c>
      <c r="AD681" t="b">
        <f t="shared" si="133"/>
        <v>1</v>
      </c>
    </row>
    <row r="682" spans="1:30">
      <c r="A682" s="57">
        <f t="shared" si="125"/>
        <v>682</v>
      </c>
      <c r="B682" s="56">
        <f t="shared" si="126"/>
        <v>658</v>
      </c>
      <c r="C682" s="60" t="s">
        <v>4933</v>
      </c>
      <c r="D682" s="60" t="s">
        <v>2367</v>
      </c>
      <c r="E682" s="66" t="s">
        <v>581</v>
      </c>
      <c r="F682" s="66" t="s">
        <v>459</v>
      </c>
      <c r="G682" s="70">
        <v>0</v>
      </c>
      <c r="H682" s="70">
        <v>0</v>
      </c>
      <c r="I682" s="66" t="s">
        <v>1</v>
      </c>
      <c r="J682" s="66" t="s">
        <v>1660</v>
      </c>
      <c r="K682" s="67" t="s">
        <v>5022</v>
      </c>
      <c r="L682" s="68"/>
      <c r="M682" s="64" t="s">
        <v>2367</v>
      </c>
      <c r="N682" s="13"/>
      <c r="O682"/>
      <c r="P682" t="str">
        <f t="shared" si="132"/>
        <v>NOT EQUAL</v>
      </c>
      <c r="Q682"/>
      <c r="R682"/>
      <c r="S682" s="43">
        <f t="shared" si="127"/>
        <v>151</v>
      </c>
      <c r="T682" s="96" t="s">
        <v>2643</v>
      </c>
      <c r="U682" s="72" t="s">
        <v>2643</v>
      </c>
      <c r="V682" s="72" t="s">
        <v>2643</v>
      </c>
      <c r="W682" s="44" t="str">
        <f t="shared" si="128"/>
        <v/>
      </c>
      <c r="X682" s="25" t="str">
        <f t="shared" si="129"/>
        <v/>
      </c>
      <c r="Y682" s="1">
        <f t="shared" si="130"/>
        <v>658</v>
      </c>
      <c r="Z682" t="str">
        <f t="shared" si="131"/>
        <v>ITM_pi</v>
      </c>
      <c r="AC682" s="116" t="str">
        <f t="shared" si="134"/>
        <v/>
      </c>
      <c r="AD682" t="b">
        <f t="shared" si="133"/>
        <v>1</v>
      </c>
    </row>
    <row r="683" spans="1:30">
      <c r="A683" s="57">
        <f t="shared" si="125"/>
        <v>683</v>
      </c>
      <c r="B683" s="56">
        <f t="shared" si="126"/>
        <v>659</v>
      </c>
      <c r="C683" s="60" t="s">
        <v>4933</v>
      </c>
      <c r="D683" s="60" t="s">
        <v>3641</v>
      </c>
      <c r="E683" s="66" t="s">
        <v>581</v>
      </c>
      <c r="F683" s="66" t="s">
        <v>626</v>
      </c>
      <c r="G683" s="70">
        <v>0</v>
      </c>
      <c r="H683" s="70">
        <v>0</v>
      </c>
      <c r="I683" s="66" t="s">
        <v>1</v>
      </c>
      <c r="J683" s="66" t="s">
        <v>1660</v>
      </c>
      <c r="K683" s="67" t="s">
        <v>5022</v>
      </c>
      <c r="L683" s="68"/>
      <c r="M683" s="64" t="s">
        <v>3641</v>
      </c>
      <c r="N683" s="13"/>
      <c r="O683"/>
      <c r="P683" t="str">
        <f t="shared" si="132"/>
        <v>NOT EQUAL</v>
      </c>
      <c r="Q683"/>
      <c r="R683"/>
      <c r="S683" s="43">
        <f t="shared" si="127"/>
        <v>151</v>
      </c>
      <c r="T683" s="96" t="s">
        <v>2643</v>
      </c>
      <c r="U683" s="72" t="s">
        <v>2643</v>
      </c>
      <c r="V683" s="72" t="s">
        <v>2643</v>
      </c>
      <c r="W683" s="44" t="str">
        <f t="shared" si="128"/>
        <v/>
      </c>
      <c r="X683" s="25" t="str">
        <f t="shared" si="129"/>
        <v/>
      </c>
      <c r="Y683" s="1">
        <f t="shared" si="130"/>
        <v>659</v>
      </c>
      <c r="Z683" t="str">
        <f t="shared" si="131"/>
        <v>ITM_rho</v>
      </c>
      <c r="AC683" s="116" t="str">
        <f t="shared" si="134"/>
        <v/>
      </c>
      <c r="AD683" t="b">
        <f t="shared" si="133"/>
        <v>1</v>
      </c>
    </row>
    <row r="684" spans="1:30">
      <c r="A684" s="57">
        <f t="shared" si="125"/>
        <v>684</v>
      </c>
      <c r="B684" s="56">
        <f t="shared" si="126"/>
        <v>660</v>
      </c>
      <c r="C684" s="60" t="s">
        <v>4933</v>
      </c>
      <c r="D684" s="60" t="s">
        <v>2369</v>
      </c>
      <c r="E684" s="66" t="s">
        <v>581</v>
      </c>
      <c r="F684" s="66" t="s">
        <v>627</v>
      </c>
      <c r="G684" s="70">
        <v>0</v>
      </c>
      <c r="H684" s="70">
        <v>0</v>
      </c>
      <c r="I684" s="66" t="s">
        <v>1</v>
      </c>
      <c r="J684" s="66" t="s">
        <v>1660</v>
      </c>
      <c r="K684" s="67" t="s">
        <v>5022</v>
      </c>
      <c r="L684" s="68"/>
      <c r="M684" s="64" t="s">
        <v>2369</v>
      </c>
      <c r="N684" s="13"/>
      <c r="O684"/>
      <c r="P684" t="str">
        <f t="shared" si="132"/>
        <v>NOT EQUAL</v>
      </c>
      <c r="Q684"/>
      <c r="R684"/>
      <c r="S684" s="43">
        <f t="shared" si="127"/>
        <v>151</v>
      </c>
      <c r="T684" s="96" t="s">
        <v>2643</v>
      </c>
      <c r="U684" s="72" t="s">
        <v>2643</v>
      </c>
      <c r="V684" s="72" t="s">
        <v>2643</v>
      </c>
      <c r="W684" s="44" t="str">
        <f t="shared" si="128"/>
        <v/>
      </c>
      <c r="X684" s="25" t="str">
        <f t="shared" si="129"/>
        <v/>
      </c>
      <c r="Y684" s="1">
        <f t="shared" si="130"/>
        <v>660</v>
      </c>
      <c r="Z684" t="str">
        <f t="shared" si="131"/>
        <v>ITM_sigma</v>
      </c>
      <c r="AC684" s="116" t="str">
        <f t="shared" si="134"/>
        <v/>
      </c>
      <c r="AD684" t="b">
        <f t="shared" si="133"/>
        <v>1</v>
      </c>
    </row>
    <row r="685" spans="1:30">
      <c r="A685" s="57">
        <f t="shared" si="125"/>
        <v>685</v>
      </c>
      <c r="B685" s="56">
        <f t="shared" si="126"/>
        <v>661</v>
      </c>
      <c r="C685" s="60" t="s">
        <v>4933</v>
      </c>
      <c r="D685" s="60" t="s">
        <v>3642</v>
      </c>
      <c r="E685" s="66" t="s">
        <v>581</v>
      </c>
      <c r="F685" s="66" t="s">
        <v>628</v>
      </c>
      <c r="G685" s="70">
        <v>0</v>
      </c>
      <c r="H685" s="70">
        <v>0</v>
      </c>
      <c r="I685" s="66" t="s">
        <v>1</v>
      </c>
      <c r="J685" s="66" t="s">
        <v>1660</v>
      </c>
      <c r="K685" s="67" t="s">
        <v>5022</v>
      </c>
      <c r="L685" s="68"/>
      <c r="M685" s="64" t="s">
        <v>3642</v>
      </c>
      <c r="N685" s="13"/>
      <c r="O685"/>
      <c r="P685" t="str">
        <f t="shared" si="132"/>
        <v>NOT EQUAL</v>
      </c>
      <c r="Q685"/>
      <c r="R685"/>
      <c r="S685" s="43">
        <f t="shared" si="127"/>
        <v>151</v>
      </c>
      <c r="T685" s="96" t="s">
        <v>2643</v>
      </c>
      <c r="U685" s="72" t="s">
        <v>2643</v>
      </c>
      <c r="V685" s="72" t="s">
        <v>2643</v>
      </c>
      <c r="W685" s="44" t="str">
        <f t="shared" si="128"/>
        <v/>
      </c>
      <c r="X685" s="25" t="str">
        <f t="shared" si="129"/>
        <v/>
      </c>
      <c r="Y685" s="1">
        <f t="shared" si="130"/>
        <v>661</v>
      </c>
      <c r="Z685" t="str">
        <f t="shared" si="131"/>
        <v>ITM_sigma_end</v>
      </c>
      <c r="AC685" s="116" t="str">
        <f t="shared" si="134"/>
        <v/>
      </c>
      <c r="AD685" t="b">
        <f t="shared" si="133"/>
        <v>1</v>
      </c>
    </row>
    <row r="686" spans="1:30">
      <c r="A686" s="57">
        <f t="shared" si="125"/>
        <v>686</v>
      </c>
      <c r="B686" s="56">
        <f t="shared" si="126"/>
        <v>662</v>
      </c>
      <c r="C686" s="60" t="s">
        <v>4933</v>
      </c>
      <c r="D686" s="60" t="s">
        <v>3643</v>
      </c>
      <c r="E686" s="66" t="s">
        <v>581</v>
      </c>
      <c r="F686" s="66" t="s">
        <v>629</v>
      </c>
      <c r="G686" s="70">
        <v>0</v>
      </c>
      <c r="H686" s="70">
        <v>0</v>
      </c>
      <c r="I686" s="66" t="s">
        <v>1</v>
      </c>
      <c r="J686" s="66" t="s">
        <v>1660</v>
      </c>
      <c r="K686" s="67" t="s">
        <v>5022</v>
      </c>
      <c r="L686" s="68"/>
      <c r="M686" s="64" t="s">
        <v>3643</v>
      </c>
      <c r="N686" s="13"/>
      <c r="O686"/>
      <c r="P686" t="str">
        <f t="shared" si="132"/>
        <v>NOT EQUAL</v>
      </c>
      <c r="Q686"/>
      <c r="R686"/>
      <c r="S686" s="43">
        <f t="shared" si="127"/>
        <v>151</v>
      </c>
      <c r="T686" s="96" t="s">
        <v>2643</v>
      </c>
      <c r="U686" s="72" t="s">
        <v>2643</v>
      </c>
      <c r="V686" s="72" t="s">
        <v>2643</v>
      </c>
      <c r="W686" s="44" t="str">
        <f t="shared" si="128"/>
        <v/>
      </c>
      <c r="X686" s="25" t="str">
        <f t="shared" si="129"/>
        <v/>
      </c>
      <c r="Y686" s="1">
        <f t="shared" si="130"/>
        <v>662</v>
      </c>
      <c r="Z686" t="str">
        <f t="shared" si="131"/>
        <v>ITM_tau</v>
      </c>
      <c r="AC686" s="116" t="str">
        <f t="shared" si="134"/>
        <v/>
      </c>
      <c r="AD686" t="b">
        <f t="shared" si="133"/>
        <v>1</v>
      </c>
    </row>
    <row r="687" spans="1:30">
      <c r="A687" s="57">
        <f t="shared" si="125"/>
        <v>687</v>
      </c>
      <c r="B687" s="56">
        <f t="shared" si="126"/>
        <v>663</v>
      </c>
      <c r="C687" s="60" t="s">
        <v>4933</v>
      </c>
      <c r="D687" s="60" t="s">
        <v>3644</v>
      </c>
      <c r="E687" s="66" t="s">
        <v>581</v>
      </c>
      <c r="F687" s="66" t="s">
        <v>630</v>
      </c>
      <c r="G687" s="70">
        <v>0</v>
      </c>
      <c r="H687" s="70">
        <v>0</v>
      </c>
      <c r="I687" s="66" t="s">
        <v>1</v>
      </c>
      <c r="J687" s="66" t="s">
        <v>1660</v>
      </c>
      <c r="K687" s="67" t="s">
        <v>5022</v>
      </c>
      <c r="L687" s="68"/>
      <c r="M687" s="64" t="s">
        <v>3644</v>
      </c>
      <c r="N687" s="13"/>
      <c r="O687"/>
      <c r="P687" t="str">
        <f t="shared" si="132"/>
        <v>NOT EQUAL</v>
      </c>
      <c r="Q687"/>
      <c r="R687"/>
      <c r="S687" s="43">
        <f t="shared" si="127"/>
        <v>151</v>
      </c>
      <c r="T687" s="96" t="s">
        <v>2643</v>
      </c>
      <c r="U687" s="72" t="s">
        <v>2643</v>
      </c>
      <c r="V687" s="72" t="s">
        <v>2643</v>
      </c>
      <c r="W687" s="44" t="str">
        <f t="shared" si="128"/>
        <v/>
      </c>
      <c r="X687" s="25" t="str">
        <f t="shared" si="129"/>
        <v/>
      </c>
      <c r="Y687" s="1">
        <f t="shared" si="130"/>
        <v>663</v>
      </c>
      <c r="Z687" t="str">
        <f t="shared" si="131"/>
        <v>ITM_upsilon</v>
      </c>
      <c r="AC687" s="116" t="str">
        <f t="shared" si="134"/>
        <v/>
      </c>
      <c r="AD687" t="b">
        <f t="shared" si="133"/>
        <v>1</v>
      </c>
    </row>
    <row r="688" spans="1:30">
      <c r="A688" s="57">
        <f t="shared" si="125"/>
        <v>688</v>
      </c>
      <c r="B688" s="56">
        <f t="shared" si="126"/>
        <v>664</v>
      </c>
      <c r="C688" s="60" t="s">
        <v>4933</v>
      </c>
      <c r="D688" s="60" t="s">
        <v>3645</v>
      </c>
      <c r="E688" s="66" t="s">
        <v>581</v>
      </c>
      <c r="F688" s="66" t="s">
        <v>631</v>
      </c>
      <c r="G688" s="70">
        <v>0</v>
      </c>
      <c r="H688" s="70">
        <v>0</v>
      </c>
      <c r="I688" s="66" t="s">
        <v>1</v>
      </c>
      <c r="J688" s="66" t="s">
        <v>1660</v>
      </c>
      <c r="K688" s="67" t="s">
        <v>5022</v>
      </c>
      <c r="L688" s="68"/>
      <c r="M688" s="64" t="s">
        <v>3645</v>
      </c>
      <c r="N688" s="13"/>
      <c r="O688"/>
      <c r="P688" t="str">
        <f t="shared" si="132"/>
        <v>NOT EQUAL</v>
      </c>
      <c r="Q688"/>
      <c r="R688"/>
      <c r="S688" s="43">
        <f t="shared" si="127"/>
        <v>151</v>
      </c>
      <c r="T688" s="96" t="s">
        <v>2643</v>
      </c>
      <c r="U688" s="72" t="s">
        <v>2643</v>
      </c>
      <c r="V688" s="72" t="s">
        <v>2643</v>
      </c>
      <c r="W688" s="44" t="str">
        <f t="shared" si="128"/>
        <v/>
      </c>
      <c r="X688" s="25" t="str">
        <f t="shared" si="129"/>
        <v/>
      </c>
      <c r="Y688" s="1">
        <f t="shared" si="130"/>
        <v>664</v>
      </c>
      <c r="Z688" t="str">
        <f t="shared" si="131"/>
        <v>ITM_upsilon_TONOS</v>
      </c>
      <c r="AC688" s="116" t="str">
        <f t="shared" si="134"/>
        <v/>
      </c>
      <c r="AD688" t="b">
        <f t="shared" si="133"/>
        <v>1</v>
      </c>
    </row>
    <row r="689" spans="1:30">
      <c r="A689" s="57">
        <f t="shared" si="125"/>
        <v>689</v>
      </c>
      <c r="B689" s="56">
        <f t="shared" si="126"/>
        <v>665</v>
      </c>
      <c r="C689" s="60" t="s">
        <v>4933</v>
      </c>
      <c r="D689" s="60" t="s">
        <v>3646</v>
      </c>
      <c r="E689" s="66" t="s">
        <v>581</v>
      </c>
      <c r="F689" s="66" t="s">
        <v>632</v>
      </c>
      <c r="G689" s="70">
        <v>0</v>
      </c>
      <c r="H689" s="70">
        <v>0</v>
      </c>
      <c r="I689" s="66" t="s">
        <v>1</v>
      </c>
      <c r="J689" s="66" t="s">
        <v>1660</v>
      </c>
      <c r="K689" s="67" t="s">
        <v>5022</v>
      </c>
      <c r="L689" s="68"/>
      <c r="M689" s="64" t="s">
        <v>3646</v>
      </c>
      <c r="N689" s="13"/>
      <c r="O689"/>
      <c r="P689" t="str">
        <f t="shared" si="132"/>
        <v>NOT EQUAL</v>
      </c>
      <c r="Q689"/>
      <c r="R689"/>
      <c r="S689" s="43">
        <f t="shared" si="127"/>
        <v>151</v>
      </c>
      <c r="T689" s="96" t="s">
        <v>2643</v>
      </c>
      <c r="U689" s="72" t="s">
        <v>2643</v>
      </c>
      <c r="V689" s="72" t="s">
        <v>2643</v>
      </c>
      <c r="W689" s="44" t="str">
        <f t="shared" si="128"/>
        <v/>
      </c>
      <c r="X689" s="25" t="str">
        <f t="shared" si="129"/>
        <v/>
      </c>
      <c r="Y689" s="1">
        <f t="shared" si="130"/>
        <v>665</v>
      </c>
      <c r="Z689" t="str">
        <f t="shared" si="131"/>
        <v>ITM_upsilon_DIALYTIKA</v>
      </c>
      <c r="AC689" s="116" t="str">
        <f t="shared" si="134"/>
        <v/>
      </c>
      <c r="AD689" t="b">
        <f t="shared" si="133"/>
        <v>1</v>
      </c>
    </row>
    <row r="690" spans="1:30">
      <c r="A690" s="57">
        <f t="shared" si="125"/>
        <v>690</v>
      </c>
      <c r="B690" s="56">
        <f t="shared" si="126"/>
        <v>666</v>
      </c>
      <c r="C690" s="60" t="s">
        <v>4933</v>
      </c>
      <c r="D690" s="60" t="s">
        <v>3647</v>
      </c>
      <c r="E690" s="66" t="s">
        <v>581</v>
      </c>
      <c r="F690" s="66" t="s">
        <v>633</v>
      </c>
      <c r="G690" s="70">
        <v>0</v>
      </c>
      <c r="H690" s="70">
        <v>0</v>
      </c>
      <c r="I690" s="66" t="s">
        <v>1</v>
      </c>
      <c r="J690" s="66" t="s">
        <v>1660</v>
      </c>
      <c r="K690" s="67" t="s">
        <v>5022</v>
      </c>
      <c r="L690" s="68"/>
      <c r="M690" s="64" t="s">
        <v>3647</v>
      </c>
      <c r="N690" s="13"/>
      <c r="O690"/>
      <c r="P690" t="str">
        <f t="shared" si="132"/>
        <v>NOT EQUAL</v>
      </c>
      <c r="Q690"/>
      <c r="R690"/>
      <c r="S690" s="43">
        <f t="shared" si="127"/>
        <v>151</v>
      </c>
      <c r="T690" s="96" t="s">
        <v>2643</v>
      </c>
      <c r="U690" s="72" t="s">
        <v>2643</v>
      </c>
      <c r="V690" s="72" t="s">
        <v>2643</v>
      </c>
      <c r="W690" s="44" t="str">
        <f t="shared" si="128"/>
        <v/>
      </c>
      <c r="X690" s="25" t="str">
        <f t="shared" si="129"/>
        <v/>
      </c>
      <c r="Y690" s="1">
        <f t="shared" si="130"/>
        <v>666</v>
      </c>
      <c r="Z690" t="str">
        <f t="shared" si="131"/>
        <v>ITM_upsilon_DIALYTIKA_TONOS</v>
      </c>
      <c r="AC690" s="116" t="str">
        <f t="shared" si="134"/>
        <v/>
      </c>
      <c r="AD690" t="b">
        <f t="shared" si="133"/>
        <v>1</v>
      </c>
    </row>
    <row r="691" spans="1:30">
      <c r="A691" s="57">
        <f t="shared" si="125"/>
        <v>691</v>
      </c>
      <c r="B691" s="56">
        <f t="shared" si="126"/>
        <v>667</v>
      </c>
      <c r="C691" s="60" t="s">
        <v>4933</v>
      </c>
      <c r="D691" s="60" t="s">
        <v>3648</v>
      </c>
      <c r="E691" s="66" t="s">
        <v>581</v>
      </c>
      <c r="F691" s="66" t="s">
        <v>634</v>
      </c>
      <c r="G691" s="70">
        <v>0</v>
      </c>
      <c r="H691" s="70">
        <v>0</v>
      </c>
      <c r="I691" s="66" t="s">
        <v>1</v>
      </c>
      <c r="J691" s="66" t="s">
        <v>1660</v>
      </c>
      <c r="K691" s="67" t="s">
        <v>5022</v>
      </c>
      <c r="L691" s="68"/>
      <c r="M691" s="64" t="s">
        <v>3648</v>
      </c>
      <c r="N691" s="13"/>
      <c r="O691"/>
      <c r="P691" t="str">
        <f t="shared" si="132"/>
        <v>NOT EQUAL</v>
      </c>
      <c r="Q691"/>
      <c r="R691"/>
      <c r="S691" s="43">
        <f t="shared" si="127"/>
        <v>151</v>
      </c>
      <c r="T691" s="96" t="s">
        <v>2643</v>
      </c>
      <c r="U691" s="72" t="s">
        <v>2643</v>
      </c>
      <c r="V691" s="72" t="s">
        <v>2643</v>
      </c>
      <c r="W691" s="44" t="str">
        <f t="shared" si="128"/>
        <v/>
      </c>
      <c r="X691" s="25" t="str">
        <f t="shared" si="129"/>
        <v/>
      </c>
      <c r="Y691" s="1">
        <f t="shared" si="130"/>
        <v>667</v>
      </c>
      <c r="Z691" t="str">
        <f t="shared" si="131"/>
        <v>ITM_phi</v>
      </c>
      <c r="AC691" s="116" t="str">
        <f t="shared" si="134"/>
        <v/>
      </c>
      <c r="AD691" t="b">
        <f t="shared" si="133"/>
        <v>1</v>
      </c>
    </row>
    <row r="692" spans="1:30">
      <c r="A692" s="57">
        <f t="shared" si="125"/>
        <v>692</v>
      </c>
      <c r="B692" s="56">
        <f t="shared" si="126"/>
        <v>668</v>
      </c>
      <c r="C692" s="60" t="s">
        <v>4933</v>
      </c>
      <c r="D692" s="60" t="s">
        <v>3649</v>
      </c>
      <c r="E692" s="66" t="s">
        <v>581</v>
      </c>
      <c r="F692" s="66" t="s">
        <v>635</v>
      </c>
      <c r="G692" s="70">
        <v>0</v>
      </c>
      <c r="H692" s="70">
        <v>0</v>
      </c>
      <c r="I692" s="66" t="s">
        <v>1</v>
      </c>
      <c r="J692" s="66" t="s">
        <v>1660</v>
      </c>
      <c r="K692" s="67" t="s">
        <v>5022</v>
      </c>
      <c r="L692" s="68"/>
      <c r="M692" s="64" t="s">
        <v>3649</v>
      </c>
      <c r="N692" s="13"/>
      <c r="O692"/>
      <c r="P692" t="str">
        <f t="shared" si="132"/>
        <v>NOT EQUAL</v>
      </c>
      <c r="Q692"/>
      <c r="R692"/>
      <c r="S692" s="43">
        <f t="shared" si="127"/>
        <v>151</v>
      </c>
      <c r="T692" s="96" t="s">
        <v>2643</v>
      </c>
      <c r="U692" s="72" t="s">
        <v>2643</v>
      </c>
      <c r="V692" s="72" t="s">
        <v>2643</v>
      </c>
      <c r="W692" s="44" t="str">
        <f t="shared" si="128"/>
        <v/>
      </c>
      <c r="X692" s="25" t="str">
        <f t="shared" si="129"/>
        <v/>
      </c>
      <c r="Y692" s="1">
        <f t="shared" si="130"/>
        <v>668</v>
      </c>
      <c r="Z692" t="str">
        <f t="shared" si="131"/>
        <v>ITM_chi</v>
      </c>
      <c r="AC692" s="116" t="str">
        <f t="shared" si="134"/>
        <v/>
      </c>
      <c r="AD692" t="b">
        <f t="shared" si="133"/>
        <v>1</v>
      </c>
    </row>
    <row r="693" spans="1:30">
      <c r="A693" s="57">
        <f t="shared" si="125"/>
        <v>693</v>
      </c>
      <c r="B693" s="56">
        <f t="shared" si="126"/>
        <v>669</v>
      </c>
      <c r="C693" s="60" t="s">
        <v>4933</v>
      </c>
      <c r="D693" s="60" t="s">
        <v>3650</v>
      </c>
      <c r="E693" s="66" t="s">
        <v>581</v>
      </c>
      <c r="F693" s="66" t="s">
        <v>636</v>
      </c>
      <c r="G693" s="70">
        <v>0</v>
      </c>
      <c r="H693" s="70">
        <v>0</v>
      </c>
      <c r="I693" s="66" t="s">
        <v>1</v>
      </c>
      <c r="J693" s="66" t="s">
        <v>1660</v>
      </c>
      <c r="K693" s="67" t="s">
        <v>5022</v>
      </c>
      <c r="L693" s="68"/>
      <c r="M693" s="64" t="s">
        <v>3650</v>
      </c>
      <c r="N693" s="13"/>
      <c r="O693"/>
      <c r="P693" t="str">
        <f t="shared" si="132"/>
        <v>NOT EQUAL</v>
      </c>
      <c r="Q693"/>
      <c r="R693"/>
      <c r="S693" s="43">
        <f t="shared" si="127"/>
        <v>151</v>
      </c>
      <c r="T693" s="96" t="s">
        <v>2643</v>
      </c>
      <c r="U693" s="72" t="s">
        <v>2643</v>
      </c>
      <c r="V693" s="72" t="s">
        <v>2643</v>
      </c>
      <c r="W693" s="44" t="str">
        <f t="shared" si="128"/>
        <v/>
      </c>
      <c r="X693" s="25" t="str">
        <f t="shared" si="129"/>
        <v/>
      </c>
      <c r="Y693" s="1">
        <f t="shared" si="130"/>
        <v>669</v>
      </c>
      <c r="Z693" t="str">
        <f t="shared" si="131"/>
        <v>ITM_psi</v>
      </c>
      <c r="AC693" s="116" t="str">
        <f t="shared" si="134"/>
        <v/>
      </c>
      <c r="AD693" t="b">
        <f t="shared" si="133"/>
        <v>1</v>
      </c>
    </row>
    <row r="694" spans="1:30">
      <c r="A694" s="57">
        <f t="shared" si="125"/>
        <v>694</v>
      </c>
      <c r="B694" s="56">
        <f t="shared" si="126"/>
        <v>670</v>
      </c>
      <c r="C694" s="60" t="s">
        <v>4933</v>
      </c>
      <c r="D694" s="60" t="s">
        <v>3651</v>
      </c>
      <c r="E694" s="66" t="s">
        <v>581</v>
      </c>
      <c r="F694" s="66" t="s">
        <v>470</v>
      </c>
      <c r="G694" s="70">
        <v>0</v>
      </c>
      <c r="H694" s="70">
        <v>0</v>
      </c>
      <c r="I694" s="66" t="s">
        <v>1</v>
      </c>
      <c r="J694" s="66" t="s">
        <v>1660</v>
      </c>
      <c r="K694" s="67" t="s">
        <v>5022</v>
      </c>
      <c r="L694" s="68"/>
      <c r="M694" s="64" t="s">
        <v>3651</v>
      </c>
      <c r="N694" s="13"/>
      <c r="O694"/>
      <c r="P694" t="str">
        <f t="shared" si="132"/>
        <v>NOT EQUAL</v>
      </c>
      <c r="Q694"/>
      <c r="R694"/>
      <c r="S694" s="43">
        <f t="shared" si="127"/>
        <v>151</v>
      </c>
      <c r="T694" s="96" t="s">
        <v>2643</v>
      </c>
      <c r="U694" s="72" t="s">
        <v>2643</v>
      </c>
      <c r="V694" s="72" t="s">
        <v>2643</v>
      </c>
      <c r="W694" s="44" t="str">
        <f t="shared" si="128"/>
        <v/>
      </c>
      <c r="X694" s="25" t="str">
        <f t="shared" si="129"/>
        <v/>
      </c>
      <c r="Y694" s="1">
        <f t="shared" si="130"/>
        <v>670</v>
      </c>
      <c r="Z694" t="str">
        <f t="shared" si="131"/>
        <v>ITM_omega</v>
      </c>
      <c r="AC694" s="116" t="str">
        <f t="shared" si="134"/>
        <v/>
      </c>
      <c r="AD694" t="b">
        <f t="shared" si="133"/>
        <v>1</v>
      </c>
    </row>
    <row r="695" spans="1:30">
      <c r="A695" s="57">
        <f t="shared" si="125"/>
        <v>695</v>
      </c>
      <c r="B695" s="56">
        <f t="shared" si="126"/>
        <v>671</v>
      </c>
      <c r="C695" s="60" t="s">
        <v>4933</v>
      </c>
      <c r="D695" s="60" t="s">
        <v>3652</v>
      </c>
      <c r="E695" s="66" t="s">
        <v>581</v>
      </c>
      <c r="F695" s="66" t="s">
        <v>637</v>
      </c>
      <c r="G695" s="70">
        <v>0</v>
      </c>
      <c r="H695" s="70">
        <v>0</v>
      </c>
      <c r="I695" s="66" t="s">
        <v>1</v>
      </c>
      <c r="J695" s="66" t="s">
        <v>1660</v>
      </c>
      <c r="K695" s="67" t="s">
        <v>5022</v>
      </c>
      <c r="L695" s="68"/>
      <c r="M695" s="64" t="s">
        <v>3652</v>
      </c>
      <c r="N695" s="13"/>
      <c r="O695"/>
      <c r="P695" t="str">
        <f t="shared" si="132"/>
        <v>NOT EQUAL</v>
      </c>
      <c r="Q695"/>
      <c r="R695"/>
      <c r="S695" s="43">
        <f t="shared" si="127"/>
        <v>151</v>
      </c>
      <c r="T695" s="96" t="s">
        <v>2643</v>
      </c>
      <c r="U695" s="72" t="s">
        <v>2643</v>
      </c>
      <c r="V695" s="72" t="s">
        <v>2643</v>
      </c>
      <c r="W695" s="44" t="str">
        <f t="shared" si="128"/>
        <v/>
      </c>
      <c r="X695" s="25" t="str">
        <f t="shared" si="129"/>
        <v/>
      </c>
      <c r="Y695" s="1">
        <f t="shared" si="130"/>
        <v>671</v>
      </c>
      <c r="Z695" t="str">
        <f t="shared" si="131"/>
        <v>ITM_omega_TONOS</v>
      </c>
      <c r="AC695" s="116" t="str">
        <f t="shared" si="134"/>
        <v/>
      </c>
      <c r="AD695" t="b">
        <f t="shared" si="133"/>
        <v>1</v>
      </c>
    </row>
    <row r="696" spans="1:30">
      <c r="A696" s="57">
        <f t="shared" si="125"/>
        <v>696</v>
      </c>
      <c r="B696" s="56">
        <f t="shared" si="126"/>
        <v>672</v>
      </c>
      <c r="C696" s="60" t="s">
        <v>4932</v>
      </c>
      <c r="D696" s="60" t="s">
        <v>7</v>
      </c>
      <c r="E696" s="76" t="s">
        <v>3653</v>
      </c>
      <c r="F696" s="76" t="s">
        <v>3653</v>
      </c>
      <c r="G696" s="77">
        <v>0</v>
      </c>
      <c r="H696" s="77">
        <v>0</v>
      </c>
      <c r="I696" s="66" t="s">
        <v>30</v>
      </c>
      <c r="J696" s="66" t="s">
        <v>1660</v>
      </c>
      <c r="K696" s="67" t="s">
        <v>5022</v>
      </c>
      <c r="L696" s="68"/>
      <c r="M696" s="64" t="s">
        <v>4142</v>
      </c>
      <c r="N696" s="13"/>
      <c r="O696"/>
      <c r="P696" t="str">
        <f t="shared" si="132"/>
        <v/>
      </c>
      <c r="Q696"/>
      <c r="R696"/>
      <c r="S696" s="43">
        <f t="shared" si="127"/>
        <v>151</v>
      </c>
      <c r="T696" s="96" t="s">
        <v>2643</v>
      </c>
      <c r="U696" s="72" t="s">
        <v>2643</v>
      </c>
      <c r="V696" s="72" t="s">
        <v>2643</v>
      </c>
      <c r="W696" s="44" t="str">
        <f t="shared" si="128"/>
        <v/>
      </c>
      <c r="X696" s="25" t="str">
        <f t="shared" si="129"/>
        <v/>
      </c>
      <c r="Y696" s="1">
        <f t="shared" si="130"/>
        <v>672</v>
      </c>
      <c r="Z696" t="str">
        <f t="shared" si="131"/>
        <v>ITM_0672</v>
      </c>
      <c r="AC696" s="116" t="str">
        <f t="shared" si="134"/>
        <v/>
      </c>
      <c r="AD696" t="b">
        <f t="shared" si="133"/>
        <v>1</v>
      </c>
    </row>
    <row r="697" spans="1:30">
      <c r="A697" s="57">
        <f t="shared" si="125"/>
        <v>697</v>
      </c>
      <c r="B697" s="56">
        <f t="shared" si="126"/>
        <v>673</v>
      </c>
      <c r="C697" s="60" t="s">
        <v>4932</v>
      </c>
      <c r="D697" s="60" t="s">
        <v>7</v>
      </c>
      <c r="E697" s="76" t="s">
        <v>3654</v>
      </c>
      <c r="F697" s="76" t="s">
        <v>3654</v>
      </c>
      <c r="G697" s="77">
        <v>0</v>
      </c>
      <c r="H697" s="77">
        <v>0</v>
      </c>
      <c r="I697" s="66" t="s">
        <v>30</v>
      </c>
      <c r="J697" s="66" t="s">
        <v>1660</v>
      </c>
      <c r="K697" s="67" t="s">
        <v>5022</v>
      </c>
      <c r="L697" s="68"/>
      <c r="M697" s="64" t="s">
        <v>4143</v>
      </c>
      <c r="N697" s="13"/>
      <c r="O697"/>
      <c r="P697" t="str">
        <f t="shared" si="132"/>
        <v/>
      </c>
      <c r="Q697"/>
      <c r="R697"/>
      <c r="S697" s="43">
        <f t="shared" si="127"/>
        <v>151</v>
      </c>
      <c r="T697" s="96" t="s">
        <v>2643</v>
      </c>
      <c r="U697" s="72" t="s">
        <v>2643</v>
      </c>
      <c r="V697" s="72" t="s">
        <v>2643</v>
      </c>
      <c r="W697" s="44" t="str">
        <f t="shared" si="128"/>
        <v/>
      </c>
      <c r="X697" s="25" t="str">
        <f t="shared" si="129"/>
        <v/>
      </c>
      <c r="Y697" s="1">
        <f t="shared" si="130"/>
        <v>673</v>
      </c>
      <c r="Z697" t="str">
        <f t="shared" si="131"/>
        <v>ITM_0673</v>
      </c>
      <c r="AC697" s="116" t="str">
        <f t="shared" si="134"/>
        <v/>
      </c>
      <c r="AD697" t="b">
        <f t="shared" si="133"/>
        <v>1</v>
      </c>
    </row>
    <row r="698" spans="1:30">
      <c r="A698" s="57">
        <f t="shared" si="125"/>
        <v>698</v>
      </c>
      <c r="B698" s="56">
        <f t="shared" si="126"/>
        <v>674</v>
      </c>
      <c r="C698" s="60" t="s">
        <v>4932</v>
      </c>
      <c r="D698" s="60" t="s">
        <v>7</v>
      </c>
      <c r="E698" s="76" t="s">
        <v>3655</v>
      </c>
      <c r="F698" s="76" t="s">
        <v>3655</v>
      </c>
      <c r="G698" s="77">
        <v>0</v>
      </c>
      <c r="H698" s="77">
        <v>0</v>
      </c>
      <c r="I698" s="66" t="s">
        <v>30</v>
      </c>
      <c r="J698" s="66" t="s">
        <v>1660</v>
      </c>
      <c r="K698" s="67" t="s">
        <v>5022</v>
      </c>
      <c r="L698" s="68"/>
      <c r="M698" s="64" t="s">
        <v>4144</v>
      </c>
      <c r="N698" s="13"/>
      <c r="O698"/>
      <c r="P698" t="str">
        <f t="shared" si="132"/>
        <v/>
      </c>
      <c r="Q698"/>
      <c r="R698"/>
      <c r="S698" s="43">
        <f t="shared" si="127"/>
        <v>151</v>
      </c>
      <c r="T698" s="96" t="s">
        <v>2643</v>
      </c>
      <c r="U698" s="72" t="s">
        <v>2643</v>
      </c>
      <c r="V698" s="72" t="s">
        <v>2643</v>
      </c>
      <c r="W698" s="44" t="str">
        <f t="shared" si="128"/>
        <v/>
      </c>
      <c r="X698" s="25" t="str">
        <f t="shared" si="129"/>
        <v/>
      </c>
      <c r="Y698" s="1">
        <f t="shared" si="130"/>
        <v>674</v>
      </c>
      <c r="Z698" t="str">
        <f t="shared" si="131"/>
        <v>ITM_0674</v>
      </c>
      <c r="AC698" s="116" t="str">
        <f t="shared" si="134"/>
        <v/>
      </c>
      <c r="AD698" t="b">
        <f t="shared" si="133"/>
        <v>1</v>
      </c>
    </row>
    <row r="699" spans="1:30">
      <c r="A699" s="57">
        <f t="shared" si="125"/>
        <v>699</v>
      </c>
      <c r="B699" s="56">
        <f t="shared" si="126"/>
        <v>675</v>
      </c>
      <c r="C699" s="60" t="s">
        <v>4932</v>
      </c>
      <c r="D699" s="60" t="s">
        <v>7</v>
      </c>
      <c r="E699" s="76" t="s">
        <v>3656</v>
      </c>
      <c r="F699" s="76" t="s">
        <v>3656</v>
      </c>
      <c r="G699" s="77">
        <v>0</v>
      </c>
      <c r="H699" s="77">
        <v>0</v>
      </c>
      <c r="I699" s="66" t="s">
        <v>30</v>
      </c>
      <c r="J699" s="66" t="s">
        <v>1660</v>
      </c>
      <c r="K699" s="67" t="s">
        <v>5022</v>
      </c>
      <c r="L699" s="68"/>
      <c r="M699" s="64" t="s">
        <v>4145</v>
      </c>
      <c r="N699" s="13"/>
      <c r="O699"/>
      <c r="P699" t="str">
        <f t="shared" si="132"/>
        <v/>
      </c>
      <c r="Q699"/>
      <c r="R699"/>
      <c r="S699" s="43">
        <f t="shared" si="127"/>
        <v>151</v>
      </c>
      <c r="T699" s="96" t="s">
        <v>2643</v>
      </c>
      <c r="U699" s="72" t="s">
        <v>2643</v>
      </c>
      <c r="V699" s="72" t="s">
        <v>2643</v>
      </c>
      <c r="W699" s="44" t="str">
        <f t="shared" si="128"/>
        <v/>
      </c>
      <c r="X699" s="25" t="str">
        <f t="shared" si="129"/>
        <v/>
      </c>
      <c r="Y699" s="1">
        <f t="shared" si="130"/>
        <v>675</v>
      </c>
      <c r="Z699" t="str">
        <f t="shared" si="131"/>
        <v>ITM_0675</v>
      </c>
      <c r="AC699" s="116" t="str">
        <f t="shared" si="134"/>
        <v/>
      </c>
      <c r="AD699" t="b">
        <f t="shared" si="133"/>
        <v>1</v>
      </c>
    </row>
    <row r="700" spans="1:30">
      <c r="A700" s="57">
        <f t="shared" si="125"/>
        <v>700</v>
      </c>
      <c r="B700" s="56">
        <f t="shared" si="126"/>
        <v>676</v>
      </c>
      <c r="C700" s="60" t="s">
        <v>4932</v>
      </c>
      <c r="D700" s="60" t="s">
        <v>7</v>
      </c>
      <c r="E700" s="76" t="s">
        <v>3657</v>
      </c>
      <c r="F700" s="76" t="s">
        <v>3657</v>
      </c>
      <c r="G700" s="77">
        <v>0</v>
      </c>
      <c r="H700" s="77">
        <v>0</v>
      </c>
      <c r="I700" s="66" t="s">
        <v>30</v>
      </c>
      <c r="J700" s="66" t="s">
        <v>1660</v>
      </c>
      <c r="K700" s="67" t="s">
        <v>5022</v>
      </c>
      <c r="L700" s="68"/>
      <c r="M700" s="64" t="s">
        <v>4146</v>
      </c>
      <c r="N700" s="13"/>
      <c r="O700"/>
      <c r="P700" t="str">
        <f t="shared" si="132"/>
        <v/>
      </c>
      <c r="Q700"/>
      <c r="R700"/>
      <c r="S700" s="43">
        <f t="shared" si="127"/>
        <v>151</v>
      </c>
      <c r="T700" s="96" t="s">
        <v>2643</v>
      </c>
      <c r="U700" s="72" t="s">
        <v>2643</v>
      </c>
      <c r="V700" s="72" t="s">
        <v>2643</v>
      </c>
      <c r="W700" s="44" t="str">
        <f t="shared" si="128"/>
        <v/>
      </c>
      <c r="X700" s="25" t="str">
        <f t="shared" si="129"/>
        <v/>
      </c>
      <c r="Y700" s="1">
        <f t="shared" si="130"/>
        <v>676</v>
      </c>
      <c r="Z700" t="str">
        <f t="shared" si="131"/>
        <v>ITM_0676</v>
      </c>
      <c r="AC700" s="116" t="str">
        <f t="shared" si="134"/>
        <v/>
      </c>
      <c r="AD700" t="b">
        <f t="shared" si="133"/>
        <v>1</v>
      </c>
    </row>
    <row r="701" spans="1:30">
      <c r="A701" s="57">
        <f t="shared" si="125"/>
        <v>701</v>
      </c>
      <c r="B701" s="56">
        <f t="shared" si="126"/>
        <v>677</v>
      </c>
      <c r="C701" s="60" t="s">
        <v>4932</v>
      </c>
      <c r="D701" s="60" t="s">
        <v>7</v>
      </c>
      <c r="E701" s="76" t="s">
        <v>3658</v>
      </c>
      <c r="F701" s="76" t="s">
        <v>3658</v>
      </c>
      <c r="G701" s="77">
        <v>0</v>
      </c>
      <c r="H701" s="77">
        <v>0</v>
      </c>
      <c r="I701" s="66" t="s">
        <v>30</v>
      </c>
      <c r="J701" s="66" t="s">
        <v>1660</v>
      </c>
      <c r="K701" s="67" t="s">
        <v>5022</v>
      </c>
      <c r="L701" s="68"/>
      <c r="M701" s="64" t="s">
        <v>4147</v>
      </c>
      <c r="N701" s="13"/>
      <c r="O701"/>
      <c r="P701" t="str">
        <f t="shared" si="132"/>
        <v/>
      </c>
      <c r="Q701"/>
      <c r="R701"/>
      <c r="S701" s="43">
        <f t="shared" si="127"/>
        <v>151</v>
      </c>
      <c r="T701" s="96" t="s">
        <v>2643</v>
      </c>
      <c r="U701" s="72" t="s">
        <v>2643</v>
      </c>
      <c r="V701" s="72" t="s">
        <v>2643</v>
      </c>
      <c r="W701" s="44" t="str">
        <f t="shared" si="128"/>
        <v/>
      </c>
      <c r="X701" s="25" t="str">
        <f t="shared" si="129"/>
        <v/>
      </c>
      <c r="Y701" s="1">
        <f t="shared" si="130"/>
        <v>677</v>
      </c>
      <c r="Z701" t="str">
        <f t="shared" si="131"/>
        <v>ITM_0677</v>
      </c>
      <c r="AC701" s="116" t="str">
        <f t="shared" si="134"/>
        <v/>
      </c>
      <c r="AD701" t="b">
        <f t="shared" si="133"/>
        <v>1</v>
      </c>
    </row>
    <row r="702" spans="1:30">
      <c r="A702" s="57">
        <f t="shared" si="125"/>
        <v>702</v>
      </c>
      <c r="B702" s="56">
        <f t="shared" si="126"/>
        <v>678</v>
      </c>
      <c r="C702" s="60" t="s">
        <v>4933</v>
      </c>
      <c r="D702" s="60" t="s">
        <v>3659</v>
      </c>
      <c r="E702" s="66" t="s">
        <v>638</v>
      </c>
      <c r="F702" s="66" t="s">
        <v>638</v>
      </c>
      <c r="G702" s="70">
        <v>0</v>
      </c>
      <c r="H702" s="70">
        <v>0</v>
      </c>
      <c r="I702" s="66" t="s">
        <v>2942</v>
      </c>
      <c r="J702" s="66" t="s">
        <v>1660</v>
      </c>
      <c r="K702" s="67" t="s">
        <v>5022</v>
      </c>
      <c r="L702" s="68"/>
      <c r="M702" s="64" t="s">
        <v>3659</v>
      </c>
      <c r="N702" s="13"/>
      <c r="O702"/>
      <c r="P702" t="str">
        <f t="shared" si="132"/>
        <v/>
      </c>
      <c r="Q702"/>
      <c r="R702"/>
      <c r="S702" s="43">
        <f t="shared" si="127"/>
        <v>151</v>
      </c>
      <c r="T702" s="96" t="s">
        <v>2643</v>
      </c>
      <c r="U702" s="72" t="s">
        <v>2643</v>
      </c>
      <c r="V702" s="72" t="s">
        <v>2643</v>
      </c>
      <c r="W702" s="44" t="str">
        <f t="shared" si="128"/>
        <v/>
      </c>
      <c r="X702" s="25" t="str">
        <f t="shared" si="129"/>
        <v/>
      </c>
      <c r="Y702" s="1">
        <f t="shared" si="130"/>
        <v>678</v>
      </c>
      <c r="Z702" t="str">
        <f t="shared" si="131"/>
        <v>ITM_A_MACRON</v>
      </c>
      <c r="AC702" s="116" t="str">
        <f t="shared" si="134"/>
        <v/>
      </c>
      <c r="AD702" t="b">
        <f t="shared" si="133"/>
        <v>1</v>
      </c>
    </row>
    <row r="703" spans="1:30">
      <c r="A703" s="57">
        <f t="shared" si="125"/>
        <v>703</v>
      </c>
      <c r="B703" s="56">
        <f t="shared" si="126"/>
        <v>679</v>
      </c>
      <c r="C703" s="60" t="s">
        <v>4933</v>
      </c>
      <c r="D703" s="60" t="s">
        <v>3660</v>
      </c>
      <c r="E703" s="66" t="s">
        <v>639</v>
      </c>
      <c r="F703" s="66" t="s">
        <v>639</v>
      </c>
      <c r="G703" s="70">
        <v>0</v>
      </c>
      <c r="H703" s="70">
        <v>0</v>
      </c>
      <c r="I703" s="66" t="s">
        <v>2942</v>
      </c>
      <c r="J703" s="66" t="s">
        <v>1660</v>
      </c>
      <c r="K703" s="67" t="s">
        <v>5022</v>
      </c>
      <c r="L703" s="68"/>
      <c r="M703" s="64" t="s">
        <v>3660</v>
      </c>
      <c r="N703" s="13"/>
      <c r="O703"/>
      <c r="P703" t="str">
        <f t="shared" si="132"/>
        <v/>
      </c>
      <c r="Q703"/>
      <c r="R703"/>
      <c r="S703" s="43">
        <f t="shared" si="127"/>
        <v>151</v>
      </c>
      <c r="T703" s="96" t="s">
        <v>2643</v>
      </c>
      <c r="U703" s="72" t="s">
        <v>2643</v>
      </c>
      <c r="V703" s="72" t="s">
        <v>2643</v>
      </c>
      <c r="W703" s="44" t="str">
        <f t="shared" si="128"/>
        <v/>
      </c>
      <c r="X703" s="25" t="str">
        <f t="shared" si="129"/>
        <v/>
      </c>
      <c r="Y703" s="1">
        <f t="shared" si="130"/>
        <v>679</v>
      </c>
      <c r="Z703" t="str">
        <f t="shared" si="131"/>
        <v>ITM_A_ACUTE</v>
      </c>
      <c r="AC703" s="116" t="str">
        <f t="shared" si="134"/>
        <v/>
      </c>
      <c r="AD703" t="b">
        <f t="shared" si="133"/>
        <v>1</v>
      </c>
    </row>
    <row r="704" spans="1:30">
      <c r="A704" s="57">
        <f t="shared" si="125"/>
        <v>704</v>
      </c>
      <c r="B704" s="56">
        <f t="shared" si="126"/>
        <v>680</v>
      </c>
      <c r="C704" s="60" t="s">
        <v>4933</v>
      </c>
      <c r="D704" s="60" t="s">
        <v>3661</v>
      </c>
      <c r="E704" s="66" t="s">
        <v>640</v>
      </c>
      <c r="F704" s="66" t="s">
        <v>640</v>
      </c>
      <c r="G704" s="70">
        <v>0</v>
      </c>
      <c r="H704" s="70">
        <v>0</v>
      </c>
      <c r="I704" s="66" t="s">
        <v>2942</v>
      </c>
      <c r="J704" s="66" t="s">
        <v>1660</v>
      </c>
      <c r="K704" s="67" t="s">
        <v>5022</v>
      </c>
      <c r="L704" s="68"/>
      <c r="M704" s="64" t="s">
        <v>3661</v>
      </c>
      <c r="N704" s="13"/>
      <c r="O704"/>
      <c r="P704" t="str">
        <f t="shared" si="132"/>
        <v/>
      </c>
      <c r="Q704"/>
      <c r="R704"/>
      <c r="S704" s="43">
        <f t="shared" si="127"/>
        <v>151</v>
      </c>
      <c r="T704" s="96" t="s">
        <v>2643</v>
      </c>
      <c r="U704" s="72" t="s">
        <v>2643</v>
      </c>
      <c r="V704" s="72" t="s">
        <v>2643</v>
      </c>
      <c r="W704" s="44" t="str">
        <f t="shared" si="128"/>
        <v/>
      </c>
      <c r="X704" s="25" t="str">
        <f t="shared" si="129"/>
        <v/>
      </c>
      <c r="Y704" s="1">
        <f t="shared" si="130"/>
        <v>680</v>
      </c>
      <c r="Z704" t="str">
        <f t="shared" si="131"/>
        <v>ITM_A_BREVE</v>
      </c>
      <c r="AC704" s="116" t="str">
        <f t="shared" si="134"/>
        <v/>
      </c>
      <c r="AD704" t="b">
        <f t="shared" si="133"/>
        <v>1</v>
      </c>
    </row>
    <row r="705" spans="1:30">
      <c r="A705" s="57">
        <f t="shared" si="125"/>
        <v>705</v>
      </c>
      <c r="B705" s="56">
        <f t="shared" si="126"/>
        <v>681</v>
      </c>
      <c r="C705" s="60" t="s">
        <v>4933</v>
      </c>
      <c r="D705" s="60" t="s">
        <v>3662</v>
      </c>
      <c r="E705" s="66" t="s">
        <v>641</v>
      </c>
      <c r="F705" s="66" t="s">
        <v>641</v>
      </c>
      <c r="G705" s="70">
        <v>0</v>
      </c>
      <c r="H705" s="70">
        <v>0</v>
      </c>
      <c r="I705" s="66" t="s">
        <v>2942</v>
      </c>
      <c r="J705" s="66" t="s">
        <v>1660</v>
      </c>
      <c r="K705" s="67" t="s">
        <v>5022</v>
      </c>
      <c r="L705" s="68"/>
      <c r="M705" s="64" t="s">
        <v>3662</v>
      </c>
      <c r="N705" s="13"/>
      <c r="O705"/>
      <c r="P705" t="str">
        <f t="shared" si="132"/>
        <v/>
      </c>
      <c r="Q705"/>
      <c r="R705"/>
      <c r="S705" s="43">
        <f t="shared" si="127"/>
        <v>151</v>
      </c>
      <c r="T705" s="96" t="s">
        <v>2643</v>
      </c>
      <c r="U705" s="72" t="s">
        <v>2643</v>
      </c>
      <c r="V705" s="72" t="s">
        <v>2643</v>
      </c>
      <c r="W705" s="44" t="str">
        <f t="shared" si="128"/>
        <v/>
      </c>
      <c r="X705" s="25" t="str">
        <f t="shared" si="129"/>
        <v/>
      </c>
      <c r="Y705" s="1">
        <f t="shared" si="130"/>
        <v>681</v>
      </c>
      <c r="Z705" t="str">
        <f t="shared" si="131"/>
        <v>ITM_A_GRAVE</v>
      </c>
      <c r="AC705" s="116" t="str">
        <f t="shared" si="134"/>
        <v/>
      </c>
      <c r="AD705" t="b">
        <f t="shared" si="133"/>
        <v>1</v>
      </c>
    </row>
    <row r="706" spans="1:30">
      <c r="A706" s="57">
        <f t="shared" si="125"/>
        <v>706</v>
      </c>
      <c r="B706" s="56">
        <f t="shared" si="126"/>
        <v>682</v>
      </c>
      <c r="C706" s="60" t="s">
        <v>4933</v>
      </c>
      <c r="D706" s="60" t="s">
        <v>3663</v>
      </c>
      <c r="E706" s="66" t="s">
        <v>642</v>
      </c>
      <c r="F706" s="66" t="s">
        <v>642</v>
      </c>
      <c r="G706" s="70">
        <v>0</v>
      </c>
      <c r="H706" s="70">
        <v>0</v>
      </c>
      <c r="I706" s="66" t="s">
        <v>2942</v>
      </c>
      <c r="J706" s="66" t="s">
        <v>1660</v>
      </c>
      <c r="K706" s="67" t="s">
        <v>5022</v>
      </c>
      <c r="L706" s="68"/>
      <c r="M706" s="64" t="s">
        <v>3663</v>
      </c>
      <c r="N706" s="13"/>
      <c r="O706"/>
      <c r="P706" t="str">
        <f t="shared" si="132"/>
        <v/>
      </c>
      <c r="Q706"/>
      <c r="R706"/>
      <c r="S706" s="43">
        <f t="shared" si="127"/>
        <v>151</v>
      </c>
      <c r="T706" s="96" t="s">
        <v>2643</v>
      </c>
      <c r="U706" s="72" t="s">
        <v>2643</v>
      </c>
      <c r="V706" s="72" t="s">
        <v>2643</v>
      </c>
      <c r="W706" s="44" t="str">
        <f t="shared" si="128"/>
        <v/>
      </c>
      <c r="X706" s="25" t="str">
        <f t="shared" si="129"/>
        <v/>
      </c>
      <c r="Y706" s="1">
        <f t="shared" si="130"/>
        <v>682</v>
      </c>
      <c r="Z706" t="str">
        <f t="shared" si="131"/>
        <v>ITM_A_DIARESIS</v>
      </c>
      <c r="AC706" s="116" t="str">
        <f t="shared" si="134"/>
        <v/>
      </c>
      <c r="AD706" t="b">
        <f t="shared" si="133"/>
        <v>1</v>
      </c>
    </row>
    <row r="707" spans="1:30">
      <c r="A707" s="57">
        <f t="shared" si="125"/>
        <v>707</v>
      </c>
      <c r="B707" s="56">
        <f t="shared" si="126"/>
        <v>683</v>
      </c>
      <c r="C707" s="60" t="s">
        <v>4933</v>
      </c>
      <c r="D707" s="60" t="s">
        <v>3664</v>
      </c>
      <c r="E707" s="66" t="s">
        <v>643</v>
      </c>
      <c r="F707" s="66" t="s">
        <v>643</v>
      </c>
      <c r="G707" s="70">
        <v>0</v>
      </c>
      <c r="H707" s="70">
        <v>0</v>
      </c>
      <c r="I707" s="66" t="s">
        <v>2942</v>
      </c>
      <c r="J707" s="66" t="s">
        <v>1660</v>
      </c>
      <c r="K707" s="67" t="s">
        <v>5022</v>
      </c>
      <c r="L707" s="68"/>
      <c r="M707" s="64" t="s">
        <v>3664</v>
      </c>
      <c r="N707" s="13"/>
      <c r="O707"/>
      <c r="P707" t="str">
        <f t="shared" si="132"/>
        <v/>
      </c>
      <c r="Q707"/>
      <c r="R707"/>
      <c r="S707" s="43">
        <f t="shared" si="127"/>
        <v>151</v>
      </c>
      <c r="T707" s="96" t="s">
        <v>2643</v>
      </c>
      <c r="U707" s="72" t="s">
        <v>2643</v>
      </c>
      <c r="V707" s="72" t="s">
        <v>2643</v>
      </c>
      <c r="W707" s="44" t="str">
        <f t="shared" si="128"/>
        <v/>
      </c>
      <c r="X707" s="25" t="str">
        <f t="shared" si="129"/>
        <v/>
      </c>
      <c r="Y707" s="1">
        <f t="shared" si="130"/>
        <v>683</v>
      </c>
      <c r="Z707" t="str">
        <f t="shared" si="131"/>
        <v>ITM_A_TILDE</v>
      </c>
      <c r="AC707" s="116" t="str">
        <f t="shared" si="134"/>
        <v/>
      </c>
      <c r="AD707" t="b">
        <f t="shared" si="133"/>
        <v>1</v>
      </c>
    </row>
    <row r="708" spans="1:30">
      <c r="A708" s="57">
        <f t="shared" si="125"/>
        <v>708</v>
      </c>
      <c r="B708" s="56">
        <f t="shared" si="126"/>
        <v>684</v>
      </c>
      <c r="C708" s="60" t="s">
        <v>4933</v>
      </c>
      <c r="D708" s="60" t="s">
        <v>3665</v>
      </c>
      <c r="E708" s="66" t="s">
        <v>644</v>
      </c>
      <c r="F708" s="66" t="s">
        <v>644</v>
      </c>
      <c r="G708" s="70">
        <v>0</v>
      </c>
      <c r="H708" s="70">
        <v>0</v>
      </c>
      <c r="I708" s="66" t="s">
        <v>2942</v>
      </c>
      <c r="J708" s="66" t="s">
        <v>1660</v>
      </c>
      <c r="K708" s="67" t="s">
        <v>5022</v>
      </c>
      <c r="L708" s="68"/>
      <c r="M708" s="64" t="s">
        <v>3665</v>
      </c>
      <c r="N708" s="13"/>
      <c r="O708"/>
      <c r="P708" t="str">
        <f t="shared" si="132"/>
        <v/>
      </c>
      <c r="Q708"/>
      <c r="R708"/>
      <c r="S708" s="43">
        <f t="shared" si="127"/>
        <v>151</v>
      </c>
      <c r="T708" s="96" t="s">
        <v>2643</v>
      </c>
      <c r="U708" s="72" t="s">
        <v>2643</v>
      </c>
      <c r="V708" s="72" t="s">
        <v>2643</v>
      </c>
      <c r="W708" s="44" t="str">
        <f t="shared" si="128"/>
        <v/>
      </c>
      <c r="X708" s="25" t="str">
        <f t="shared" si="129"/>
        <v/>
      </c>
      <c r="Y708" s="1">
        <f t="shared" si="130"/>
        <v>684</v>
      </c>
      <c r="Z708" t="str">
        <f t="shared" si="131"/>
        <v>ITM_A_CIRC</v>
      </c>
      <c r="AC708" s="116" t="str">
        <f t="shared" si="134"/>
        <v/>
      </c>
      <c r="AD708" t="b">
        <f t="shared" si="133"/>
        <v>1</v>
      </c>
    </row>
    <row r="709" spans="1:30">
      <c r="A709" s="57">
        <f t="shared" si="125"/>
        <v>709</v>
      </c>
      <c r="B709" s="56">
        <f t="shared" si="126"/>
        <v>685</v>
      </c>
      <c r="C709" s="60" t="s">
        <v>4933</v>
      </c>
      <c r="D709" s="60" t="s">
        <v>3666</v>
      </c>
      <c r="E709" s="66" t="s">
        <v>645</v>
      </c>
      <c r="F709" s="66" t="s">
        <v>645</v>
      </c>
      <c r="G709" s="70">
        <v>0</v>
      </c>
      <c r="H709" s="70">
        <v>0</v>
      </c>
      <c r="I709" s="66" t="s">
        <v>2942</v>
      </c>
      <c r="J709" s="66" t="s">
        <v>1660</v>
      </c>
      <c r="K709" s="67" t="s">
        <v>5022</v>
      </c>
      <c r="L709" s="68"/>
      <c r="M709" s="64" t="s">
        <v>3666</v>
      </c>
      <c r="N709" s="13"/>
      <c r="O709"/>
      <c r="P709" t="str">
        <f t="shared" si="132"/>
        <v/>
      </c>
      <c r="Q709"/>
      <c r="R709"/>
      <c r="S709" s="43">
        <f t="shared" si="127"/>
        <v>151</v>
      </c>
      <c r="T709" s="96" t="s">
        <v>2643</v>
      </c>
      <c r="U709" s="72" t="s">
        <v>2643</v>
      </c>
      <c r="V709" s="72" t="s">
        <v>2643</v>
      </c>
      <c r="W709" s="44" t="str">
        <f t="shared" si="128"/>
        <v/>
      </c>
      <c r="X709" s="25" t="str">
        <f t="shared" si="129"/>
        <v/>
      </c>
      <c r="Y709" s="1">
        <f t="shared" si="130"/>
        <v>685</v>
      </c>
      <c r="Z709" t="str">
        <f t="shared" si="131"/>
        <v>ITM_A_RING</v>
      </c>
      <c r="AC709" s="116" t="str">
        <f t="shared" si="134"/>
        <v/>
      </c>
      <c r="AD709" t="b">
        <f t="shared" si="133"/>
        <v>1</v>
      </c>
    </row>
    <row r="710" spans="1:30">
      <c r="A710" s="57">
        <f t="shared" si="125"/>
        <v>710</v>
      </c>
      <c r="B710" s="56">
        <f t="shared" si="126"/>
        <v>686</v>
      </c>
      <c r="C710" s="60" t="s">
        <v>4933</v>
      </c>
      <c r="D710" s="60" t="s">
        <v>3667</v>
      </c>
      <c r="E710" s="66" t="s">
        <v>646</v>
      </c>
      <c r="F710" s="66" t="s">
        <v>646</v>
      </c>
      <c r="G710" s="70">
        <v>0</v>
      </c>
      <c r="H710" s="70">
        <v>0</v>
      </c>
      <c r="I710" s="66" t="s">
        <v>2942</v>
      </c>
      <c r="J710" s="66" t="s">
        <v>1660</v>
      </c>
      <c r="K710" s="67" t="s">
        <v>5022</v>
      </c>
      <c r="L710" s="68"/>
      <c r="M710" s="64" t="s">
        <v>3667</v>
      </c>
      <c r="N710" s="13"/>
      <c r="O710"/>
      <c r="P710" t="str">
        <f t="shared" si="132"/>
        <v/>
      </c>
      <c r="Q710"/>
      <c r="R710"/>
      <c r="S710" s="43">
        <f t="shared" si="127"/>
        <v>151</v>
      </c>
      <c r="T710" s="96" t="s">
        <v>2643</v>
      </c>
      <c r="U710" s="72" t="s">
        <v>2643</v>
      </c>
      <c r="V710" s="72" t="s">
        <v>2643</v>
      </c>
      <c r="W710" s="44" t="str">
        <f t="shared" si="128"/>
        <v/>
      </c>
      <c r="X710" s="25" t="str">
        <f t="shared" si="129"/>
        <v/>
      </c>
      <c r="Y710" s="1">
        <f t="shared" si="130"/>
        <v>686</v>
      </c>
      <c r="Z710" t="str">
        <f t="shared" si="131"/>
        <v>ITM_AE</v>
      </c>
      <c r="AC710" s="116" t="str">
        <f t="shared" si="134"/>
        <v/>
      </c>
      <c r="AD710" t="b">
        <f t="shared" si="133"/>
        <v>1</v>
      </c>
    </row>
    <row r="711" spans="1:30">
      <c r="A711" s="57">
        <f t="shared" ref="A711:A774" si="135">IF(B711=INT(B711),ROW(),"")</f>
        <v>711</v>
      </c>
      <c r="B711" s="56">
        <f t="shared" ref="B711:B774" si="136">IF(AND(MID(C711,2,1)&lt;&gt;"/",MID(C711,1,1)="/"),INT(B710)+1,B710+0.01)</f>
        <v>687</v>
      </c>
      <c r="C711" s="60" t="s">
        <v>4933</v>
      </c>
      <c r="D711" s="60" t="s">
        <v>3668</v>
      </c>
      <c r="E711" s="66" t="s">
        <v>647</v>
      </c>
      <c r="F711" s="66" t="s">
        <v>647</v>
      </c>
      <c r="G711" s="70">
        <v>0</v>
      </c>
      <c r="H711" s="70">
        <v>0</v>
      </c>
      <c r="I711" s="66" t="s">
        <v>2942</v>
      </c>
      <c r="J711" s="66" t="s">
        <v>1660</v>
      </c>
      <c r="K711" s="67" t="s">
        <v>5022</v>
      </c>
      <c r="L711" s="68"/>
      <c r="M711" s="64" t="s">
        <v>3668</v>
      </c>
      <c r="N711" s="13"/>
      <c r="O711"/>
      <c r="P711" t="str">
        <f t="shared" si="132"/>
        <v/>
      </c>
      <c r="Q711"/>
      <c r="R711"/>
      <c r="S711" s="43">
        <f t="shared" ref="S711:S774" si="137">IF(X711&lt;&gt;"",S710+1,S710)</f>
        <v>151</v>
      </c>
      <c r="T711" s="96" t="s">
        <v>2643</v>
      </c>
      <c r="U711" s="72" t="s">
        <v>2643</v>
      </c>
      <c r="V711" s="72" t="s">
        <v>2643</v>
      </c>
      <c r="W711" s="44" t="str">
        <f t="shared" ref="W711:W774" si="138">IF( OR(U711="CNST", I711="CAT_REGS"),(E711),
IF(U711="YES",UPPER(E711),
IF(   AND(U711&lt;&gt;"NO",I711="CAT_FNCT",D711&lt;&gt;"multiply", D711&lt;&gt;"divide"),IF(J711="SLS_ENABLED",   UPPER(E711),""),"")))</f>
        <v/>
      </c>
      <c r="X711" s="25" t="str">
        <f t="shared" ref="X711:X774" si="139">IF(LEN(V711)&gt;0,V711,SUBSTITUTE(SUBSTITUTE(SUBSTITUTE(SUBSTITUTE(SUBSTITUTE(SUBSTITUTE(SUBSTITUTE(SUBSTITUTE(SUBSTITUTE(SUBSTITUTE(SUBSTITUTE( (SUBSTITUTE( SUBSTITUTE( SUBSTITUTE( SUBSTITUTE(W711,"STD_SIGMA","SUM"),"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11" s="1">
        <f t="shared" ref="Y711:Y774" si="140">B711</f>
        <v>687</v>
      </c>
      <c r="Z711" t="str">
        <f t="shared" ref="Z711:Z774" si="141">M711</f>
        <v>ITM_A_OGONEK</v>
      </c>
      <c r="AC711" s="116" t="str">
        <f t="shared" si="134"/>
        <v/>
      </c>
      <c r="AD711" t="b">
        <f t="shared" si="133"/>
        <v>1</v>
      </c>
    </row>
    <row r="712" spans="1:30">
      <c r="A712" s="57">
        <f t="shared" si="135"/>
        <v>712</v>
      </c>
      <c r="B712" s="56">
        <f t="shared" si="136"/>
        <v>688</v>
      </c>
      <c r="C712" s="60" t="s">
        <v>4933</v>
      </c>
      <c r="D712" s="60" t="s">
        <v>3669</v>
      </c>
      <c r="E712" s="66" t="s">
        <v>648</v>
      </c>
      <c r="F712" s="66" t="s">
        <v>648</v>
      </c>
      <c r="G712" s="70">
        <v>0</v>
      </c>
      <c r="H712" s="70">
        <v>0</v>
      </c>
      <c r="I712" s="66" t="s">
        <v>2942</v>
      </c>
      <c r="J712" s="66" t="s">
        <v>1660</v>
      </c>
      <c r="K712" s="67" t="s">
        <v>5022</v>
      </c>
      <c r="L712" s="68"/>
      <c r="M712" s="64" t="s">
        <v>3669</v>
      </c>
      <c r="N712" s="13"/>
      <c r="O712"/>
      <c r="P712" t="str">
        <f t="shared" si="132"/>
        <v/>
      </c>
      <c r="Q712"/>
      <c r="R712"/>
      <c r="S712" s="43">
        <f t="shared" si="137"/>
        <v>151</v>
      </c>
      <c r="T712" s="96" t="s">
        <v>2643</v>
      </c>
      <c r="U712" s="72" t="s">
        <v>2643</v>
      </c>
      <c r="V712" s="72" t="s">
        <v>2643</v>
      </c>
      <c r="W712" s="44" t="str">
        <f t="shared" si="138"/>
        <v/>
      </c>
      <c r="X712" s="25" t="str">
        <f t="shared" si="139"/>
        <v/>
      </c>
      <c r="Y712" s="1">
        <f t="shared" si="140"/>
        <v>688</v>
      </c>
      <c r="Z712" t="str">
        <f t="shared" si="141"/>
        <v>ITM_C_ACUTE</v>
      </c>
      <c r="AC712" s="116" t="str">
        <f t="shared" si="134"/>
        <v/>
      </c>
      <c r="AD712" t="b">
        <f t="shared" si="133"/>
        <v>1</v>
      </c>
    </row>
    <row r="713" spans="1:30">
      <c r="A713" s="57">
        <f t="shared" si="135"/>
        <v>713</v>
      </c>
      <c r="B713" s="56">
        <f t="shared" si="136"/>
        <v>689</v>
      </c>
      <c r="C713" s="60" t="s">
        <v>4933</v>
      </c>
      <c r="D713" s="60" t="s">
        <v>3670</v>
      </c>
      <c r="E713" s="66" t="s">
        <v>649</v>
      </c>
      <c r="F713" s="66" t="s">
        <v>649</v>
      </c>
      <c r="G713" s="70">
        <v>0</v>
      </c>
      <c r="H713" s="70">
        <v>0</v>
      </c>
      <c r="I713" s="66" t="s">
        <v>2942</v>
      </c>
      <c r="J713" s="66" t="s">
        <v>1660</v>
      </c>
      <c r="K713" s="67" t="s">
        <v>5022</v>
      </c>
      <c r="L713" s="68"/>
      <c r="M713" s="64" t="s">
        <v>3670</v>
      </c>
      <c r="N713" s="13"/>
      <c r="O713"/>
      <c r="P713" t="str">
        <f t="shared" si="132"/>
        <v/>
      </c>
      <c r="Q713"/>
      <c r="R713"/>
      <c r="S713" s="43">
        <f t="shared" si="137"/>
        <v>151</v>
      </c>
      <c r="T713" s="96" t="s">
        <v>2643</v>
      </c>
      <c r="U713" s="72" t="s">
        <v>2643</v>
      </c>
      <c r="V713" s="72" t="s">
        <v>2643</v>
      </c>
      <c r="W713" s="44" t="str">
        <f t="shared" si="138"/>
        <v/>
      </c>
      <c r="X713" s="25" t="str">
        <f t="shared" si="139"/>
        <v/>
      </c>
      <c r="Y713" s="1">
        <f t="shared" si="140"/>
        <v>689</v>
      </c>
      <c r="Z713" t="str">
        <f t="shared" si="141"/>
        <v>ITM_C_CARON</v>
      </c>
      <c r="AC713" s="116" t="str">
        <f t="shared" si="134"/>
        <v/>
      </c>
      <c r="AD713" t="b">
        <f t="shared" si="133"/>
        <v>1</v>
      </c>
    </row>
    <row r="714" spans="1:30">
      <c r="A714" s="57">
        <f t="shared" si="135"/>
        <v>714</v>
      </c>
      <c r="B714" s="56">
        <f t="shared" si="136"/>
        <v>690</v>
      </c>
      <c r="C714" s="60" t="s">
        <v>4933</v>
      </c>
      <c r="D714" s="60" t="s">
        <v>3671</v>
      </c>
      <c r="E714" s="66" t="s">
        <v>650</v>
      </c>
      <c r="F714" s="66" t="s">
        <v>650</v>
      </c>
      <c r="G714" s="70">
        <v>0</v>
      </c>
      <c r="H714" s="70">
        <v>0</v>
      </c>
      <c r="I714" s="66" t="s">
        <v>2942</v>
      </c>
      <c r="J714" s="66" t="s">
        <v>1660</v>
      </c>
      <c r="K714" s="67" t="s">
        <v>5022</v>
      </c>
      <c r="L714" s="68"/>
      <c r="M714" s="64" t="s">
        <v>3671</v>
      </c>
      <c r="N714" s="13"/>
      <c r="O714"/>
      <c r="P714" t="str">
        <f t="shared" si="132"/>
        <v/>
      </c>
      <c r="Q714"/>
      <c r="R714"/>
      <c r="S714" s="43">
        <f t="shared" si="137"/>
        <v>151</v>
      </c>
      <c r="T714" s="96" t="s">
        <v>2643</v>
      </c>
      <c r="U714" s="72" t="s">
        <v>2643</v>
      </c>
      <c r="V714" s="72" t="s">
        <v>2643</v>
      </c>
      <c r="W714" s="44" t="str">
        <f t="shared" si="138"/>
        <v/>
      </c>
      <c r="X714" s="25" t="str">
        <f t="shared" si="139"/>
        <v/>
      </c>
      <c r="Y714" s="1">
        <f t="shared" si="140"/>
        <v>690</v>
      </c>
      <c r="Z714" t="str">
        <f t="shared" si="141"/>
        <v>ITM_C_CEDILLA</v>
      </c>
      <c r="AC714" s="116" t="str">
        <f t="shared" si="134"/>
        <v/>
      </c>
      <c r="AD714" t="b">
        <f t="shared" si="133"/>
        <v>1</v>
      </c>
    </row>
    <row r="715" spans="1:30">
      <c r="A715" s="57">
        <f t="shared" si="135"/>
        <v>715</v>
      </c>
      <c r="B715" s="56">
        <f t="shared" si="136"/>
        <v>691</v>
      </c>
      <c r="C715" s="60" t="s">
        <v>4933</v>
      </c>
      <c r="D715" s="60" t="s">
        <v>3672</v>
      </c>
      <c r="E715" s="66" t="s">
        <v>651</v>
      </c>
      <c r="F715" s="66" t="s">
        <v>651</v>
      </c>
      <c r="G715" s="70">
        <v>0</v>
      </c>
      <c r="H715" s="70">
        <v>0</v>
      </c>
      <c r="I715" s="66" t="s">
        <v>2942</v>
      </c>
      <c r="J715" s="66" t="s">
        <v>1660</v>
      </c>
      <c r="K715" s="67" t="s">
        <v>5022</v>
      </c>
      <c r="L715" s="68"/>
      <c r="M715" s="64" t="s">
        <v>3672</v>
      </c>
      <c r="N715" s="13"/>
      <c r="O715"/>
      <c r="P715" t="str">
        <f t="shared" si="132"/>
        <v/>
      </c>
      <c r="Q715"/>
      <c r="R715"/>
      <c r="S715" s="43">
        <f t="shared" si="137"/>
        <v>151</v>
      </c>
      <c r="T715" s="96" t="s">
        <v>2643</v>
      </c>
      <c r="U715" s="72" t="s">
        <v>2643</v>
      </c>
      <c r="V715" s="72" t="s">
        <v>2643</v>
      </c>
      <c r="W715" s="44" t="str">
        <f t="shared" si="138"/>
        <v/>
      </c>
      <c r="X715" s="25" t="str">
        <f t="shared" si="139"/>
        <v/>
      </c>
      <c r="Y715" s="1">
        <f t="shared" si="140"/>
        <v>691</v>
      </c>
      <c r="Z715" t="str">
        <f t="shared" si="141"/>
        <v>ITM_D_STROKE</v>
      </c>
      <c r="AC715" s="116" t="str">
        <f t="shared" si="134"/>
        <v/>
      </c>
      <c r="AD715" t="b">
        <f t="shared" si="133"/>
        <v>1</v>
      </c>
    </row>
    <row r="716" spans="1:30">
      <c r="A716" s="57">
        <f t="shared" si="135"/>
        <v>716</v>
      </c>
      <c r="B716" s="56">
        <f t="shared" si="136"/>
        <v>692</v>
      </c>
      <c r="C716" s="60" t="s">
        <v>4933</v>
      </c>
      <c r="D716" s="60" t="s">
        <v>3673</v>
      </c>
      <c r="E716" s="66" t="s">
        <v>652</v>
      </c>
      <c r="F716" s="66" t="s">
        <v>652</v>
      </c>
      <c r="G716" s="70">
        <v>0</v>
      </c>
      <c r="H716" s="70">
        <v>0</v>
      </c>
      <c r="I716" s="66" t="s">
        <v>2942</v>
      </c>
      <c r="J716" s="66" t="s">
        <v>1660</v>
      </c>
      <c r="K716" s="67" t="s">
        <v>5022</v>
      </c>
      <c r="L716" s="68"/>
      <c r="M716" s="64" t="s">
        <v>3673</v>
      </c>
      <c r="N716" s="13"/>
      <c r="O716"/>
      <c r="P716" t="str">
        <f t="shared" si="132"/>
        <v/>
      </c>
      <c r="Q716"/>
      <c r="R716"/>
      <c r="S716" s="43">
        <f t="shared" si="137"/>
        <v>151</v>
      </c>
      <c r="T716" s="96" t="s">
        <v>2643</v>
      </c>
      <c r="U716" s="72" t="s">
        <v>2643</v>
      </c>
      <c r="V716" s="72" t="s">
        <v>2643</v>
      </c>
      <c r="W716" s="44" t="str">
        <f t="shared" si="138"/>
        <v/>
      </c>
      <c r="X716" s="25" t="str">
        <f t="shared" si="139"/>
        <v/>
      </c>
      <c r="Y716" s="1">
        <f t="shared" si="140"/>
        <v>692</v>
      </c>
      <c r="Z716" t="str">
        <f t="shared" si="141"/>
        <v>ITM_D_CARON</v>
      </c>
      <c r="AC716" s="116" t="str">
        <f t="shared" si="134"/>
        <v/>
      </c>
      <c r="AD716" t="b">
        <f t="shared" si="133"/>
        <v>1</v>
      </c>
    </row>
    <row r="717" spans="1:30">
      <c r="A717" s="57">
        <f t="shared" si="135"/>
        <v>717</v>
      </c>
      <c r="B717" s="56">
        <f t="shared" si="136"/>
        <v>693</v>
      </c>
      <c r="C717" s="60" t="s">
        <v>4933</v>
      </c>
      <c r="D717" s="60" t="s">
        <v>3674</v>
      </c>
      <c r="E717" s="66" t="s">
        <v>653</v>
      </c>
      <c r="F717" s="66" t="s">
        <v>653</v>
      </c>
      <c r="G717" s="70">
        <v>0</v>
      </c>
      <c r="H717" s="70">
        <v>0</v>
      </c>
      <c r="I717" s="66" t="s">
        <v>2942</v>
      </c>
      <c r="J717" s="66" t="s">
        <v>1660</v>
      </c>
      <c r="K717" s="67" t="s">
        <v>5022</v>
      </c>
      <c r="L717" s="68"/>
      <c r="M717" s="64" t="s">
        <v>3674</v>
      </c>
      <c r="N717" s="13"/>
      <c r="O717"/>
      <c r="P717" t="str">
        <f t="shared" si="132"/>
        <v/>
      </c>
      <c r="Q717"/>
      <c r="R717"/>
      <c r="S717" s="43">
        <f t="shared" si="137"/>
        <v>151</v>
      </c>
      <c r="T717" s="96" t="s">
        <v>2643</v>
      </c>
      <c r="U717" s="72" t="s">
        <v>2643</v>
      </c>
      <c r="V717" s="72" t="s">
        <v>2643</v>
      </c>
      <c r="W717" s="44" t="str">
        <f t="shared" si="138"/>
        <v/>
      </c>
      <c r="X717" s="25" t="str">
        <f t="shared" si="139"/>
        <v/>
      </c>
      <c r="Y717" s="1">
        <f t="shared" si="140"/>
        <v>693</v>
      </c>
      <c r="Z717" t="str">
        <f t="shared" si="141"/>
        <v>ITM_E_MACRON</v>
      </c>
      <c r="AC717" s="116" t="str">
        <f t="shared" si="134"/>
        <v/>
      </c>
      <c r="AD717" t="b">
        <f t="shared" si="133"/>
        <v>1</v>
      </c>
    </row>
    <row r="718" spans="1:30">
      <c r="A718" s="57">
        <f t="shared" si="135"/>
        <v>718</v>
      </c>
      <c r="B718" s="56">
        <f t="shared" si="136"/>
        <v>694</v>
      </c>
      <c r="C718" s="60" t="s">
        <v>4933</v>
      </c>
      <c r="D718" s="60" t="s">
        <v>3675</v>
      </c>
      <c r="E718" s="66" t="s">
        <v>654</v>
      </c>
      <c r="F718" s="66" t="s">
        <v>654</v>
      </c>
      <c r="G718" s="70">
        <v>0</v>
      </c>
      <c r="H718" s="70">
        <v>0</v>
      </c>
      <c r="I718" s="66" t="s">
        <v>2942</v>
      </c>
      <c r="J718" s="66" t="s">
        <v>1660</v>
      </c>
      <c r="K718" s="67" t="s">
        <v>5022</v>
      </c>
      <c r="L718" s="68"/>
      <c r="M718" s="64" t="s">
        <v>3675</v>
      </c>
      <c r="N718" s="13"/>
      <c r="O718"/>
      <c r="P718" t="str">
        <f t="shared" si="132"/>
        <v/>
      </c>
      <c r="Q718"/>
      <c r="R718"/>
      <c r="S718" s="43">
        <f t="shared" si="137"/>
        <v>151</v>
      </c>
      <c r="T718" s="96" t="s">
        <v>2643</v>
      </c>
      <c r="U718" s="72" t="s">
        <v>2643</v>
      </c>
      <c r="V718" s="72" t="s">
        <v>2643</v>
      </c>
      <c r="W718" s="44" t="str">
        <f t="shared" si="138"/>
        <v/>
      </c>
      <c r="X718" s="25" t="str">
        <f t="shared" si="139"/>
        <v/>
      </c>
      <c r="Y718" s="1">
        <f t="shared" si="140"/>
        <v>694</v>
      </c>
      <c r="Z718" t="str">
        <f t="shared" si="141"/>
        <v>ITM_E_ACUTE</v>
      </c>
      <c r="AC718" s="116" t="str">
        <f t="shared" si="134"/>
        <v/>
      </c>
      <c r="AD718" t="b">
        <f t="shared" si="133"/>
        <v>1</v>
      </c>
    </row>
    <row r="719" spans="1:30">
      <c r="A719" s="57">
        <f t="shared" si="135"/>
        <v>719</v>
      </c>
      <c r="B719" s="56">
        <f t="shared" si="136"/>
        <v>695</v>
      </c>
      <c r="C719" s="60" t="s">
        <v>4933</v>
      </c>
      <c r="D719" s="60" t="s">
        <v>3676</v>
      </c>
      <c r="E719" s="66" t="s">
        <v>655</v>
      </c>
      <c r="F719" s="66" t="s">
        <v>655</v>
      </c>
      <c r="G719" s="70">
        <v>0</v>
      </c>
      <c r="H719" s="70">
        <v>0</v>
      </c>
      <c r="I719" s="66" t="s">
        <v>2942</v>
      </c>
      <c r="J719" s="66" t="s">
        <v>1660</v>
      </c>
      <c r="K719" s="67" t="s">
        <v>5022</v>
      </c>
      <c r="L719" s="68"/>
      <c r="M719" s="64" t="s">
        <v>3676</v>
      </c>
      <c r="N719" s="13"/>
      <c r="O719"/>
      <c r="P719" t="str">
        <f t="shared" si="132"/>
        <v/>
      </c>
      <c r="Q719"/>
      <c r="R719"/>
      <c r="S719" s="43">
        <f t="shared" si="137"/>
        <v>151</v>
      </c>
      <c r="T719" s="96" t="s">
        <v>2643</v>
      </c>
      <c r="U719" s="72" t="s">
        <v>2643</v>
      </c>
      <c r="V719" s="72" t="s">
        <v>2643</v>
      </c>
      <c r="W719" s="44" t="str">
        <f t="shared" si="138"/>
        <v/>
      </c>
      <c r="X719" s="25" t="str">
        <f t="shared" si="139"/>
        <v/>
      </c>
      <c r="Y719" s="1">
        <f t="shared" si="140"/>
        <v>695</v>
      </c>
      <c r="Z719" t="str">
        <f t="shared" si="141"/>
        <v>ITM_E_BREVE</v>
      </c>
      <c r="AC719" s="116" t="str">
        <f t="shared" si="134"/>
        <v/>
      </c>
      <c r="AD719" t="b">
        <f t="shared" si="133"/>
        <v>1</v>
      </c>
    </row>
    <row r="720" spans="1:30">
      <c r="A720" s="57">
        <f t="shared" si="135"/>
        <v>720</v>
      </c>
      <c r="B720" s="56">
        <f t="shared" si="136"/>
        <v>696</v>
      </c>
      <c r="C720" s="60" t="s">
        <v>4933</v>
      </c>
      <c r="D720" s="60" t="s">
        <v>3677</v>
      </c>
      <c r="E720" s="66" t="s">
        <v>656</v>
      </c>
      <c r="F720" s="66" t="s">
        <v>656</v>
      </c>
      <c r="G720" s="70">
        <v>0</v>
      </c>
      <c r="H720" s="70">
        <v>0</v>
      </c>
      <c r="I720" s="66" t="s">
        <v>2942</v>
      </c>
      <c r="J720" s="66" t="s">
        <v>1660</v>
      </c>
      <c r="K720" s="67" t="s">
        <v>5022</v>
      </c>
      <c r="L720" s="68"/>
      <c r="M720" s="64" t="s">
        <v>3677</v>
      </c>
      <c r="N720" s="13"/>
      <c r="O720"/>
      <c r="P720" t="str">
        <f t="shared" si="132"/>
        <v/>
      </c>
      <c r="Q720"/>
      <c r="R720"/>
      <c r="S720" s="43">
        <f t="shared" si="137"/>
        <v>151</v>
      </c>
      <c r="T720" s="96" t="s">
        <v>2643</v>
      </c>
      <c r="U720" s="72" t="s">
        <v>2643</v>
      </c>
      <c r="V720" s="72" t="s">
        <v>2643</v>
      </c>
      <c r="W720" s="44" t="str">
        <f t="shared" si="138"/>
        <v/>
      </c>
      <c r="X720" s="25" t="str">
        <f t="shared" si="139"/>
        <v/>
      </c>
      <c r="Y720" s="1">
        <f t="shared" si="140"/>
        <v>696</v>
      </c>
      <c r="Z720" t="str">
        <f t="shared" si="141"/>
        <v>ITM_E_GRAVE</v>
      </c>
      <c r="AC720" s="116" t="str">
        <f t="shared" si="134"/>
        <v/>
      </c>
      <c r="AD720" t="b">
        <f t="shared" si="133"/>
        <v>1</v>
      </c>
    </row>
    <row r="721" spans="1:30">
      <c r="A721" s="57">
        <f t="shared" si="135"/>
        <v>721</v>
      </c>
      <c r="B721" s="56">
        <f t="shared" si="136"/>
        <v>697</v>
      </c>
      <c r="C721" s="60" t="s">
        <v>4933</v>
      </c>
      <c r="D721" s="60" t="s">
        <v>3678</v>
      </c>
      <c r="E721" s="66" t="s">
        <v>657</v>
      </c>
      <c r="F721" s="66" t="s">
        <v>657</v>
      </c>
      <c r="G721" s="70">
        <v>0</v>
      </c>
      <c r="H721" s="70">
        <v>0</v>
      </c>
      <c r="I721" s="66" t="s">
        <v>2942</v>
      </c>
      <c r="J721" s="66" t="s">
        <v>1660</v>
      </c>
      <c r="K721" s="67" t="s">
        <v>5022</v>
      </c>
      <c r="L721" s="65"/>
      <c r="M721" s="64" t="s">
        <v>3678</v>
      </c>
      <c r="N721" s="13"/>
      <c r="O721"/>
      <c r="P721" t="str">
        <f t="shared" si="132"/>
        <v/>
      </c>
      <c r="Q721"/>
      <c r="R721"/>
      <c r="S721" s="43">
        <f t="shared" si="137"/>
        <v>151</v>
      </c>
      <c r="T721" s="96" t="s">
        <v>2643</v>
      </c>
      <c r="U721" s="72" t="s">
        <v>2643</v>
      </c>
      <c r="V721" s="72" t="s">
        <v>2643</v>
      </c>
      <c r="W721" s="44" t="str">
        <f t="shared" si="138"/>
        <v/>
      </c>
      <c r="X721" s="25" t="str">
        <f t="shared" si="139"/>
        <v/>
      </c>
      <c r="Y721" s="1">
        <f t="shared" si="140"/>
        <v>697</v>
      </c>
      <c r="Z721" t="str">
        <f t="shared" si="141"/>
        <v>ITM_E_DIARESIS</v>
      </c>
      <c r="AC721" s="116" t="str">
        <f t="shared" si="134"/>
        <v/>
      </c>
      <c r="AD721" t="b">
        <f t="shared" si="133"/>
        <v>1</v>
      </c>
    </row>
    <row r="722" spans="1:30">
      <c r="A722" s="57">
        <f t="shared" si="135"/>
        <v>722</v>
      </c>
      <c r="B722" s="56">
        <f t="shared" si="136"/>
        <v>698</v>
      </c>
      <c r="C722" s="60" t="s">
        <v>4933</v>
      </c>
      <c r="D722" s="60" t="s">
        <v>3679</v>
      </c>
      <c r="E722" s="66" t="s">
        <v>658</v>
      </c>
      <c r="F722" s="66" t="s">
        <v>658</v>
      </c>
      <c r="G722" s="70">
        <v>0</v>
      </c>
      <c r="H722" s="70">
        <v>0</v>
      </c>
      <c r="I722" s="66" t="s">
        <v>2942</v>
      </c>
      <c r="J722" s="66" t="s">
        <v>1660</v>
      </c>
      <c r="K722" s="67" t="s">
        <v>5022</v>
      </c>
      <c r="L722" s="74"/>
      <c r="M722" s="64" t="s">
        <v>3679</v>
      </c>
      <c r="N722" s="13"/>
      <c r="O722"/>
      <c r="P722" t="str">
        <f t="shared" si="132"/>
        <v/>
      </c>
      <c r="Q722"/>
      <c r="R722"/>
      <c r="S722" s="43">
        <f t="shared" si="137"/>
        <v>151</v>
      </c>
      <c r="T722" s="96" t="s">
        <v>2643</v>
      </c>
      <c r="U722" s="72" t="s">
        <v>2643</v>
      </c>
      <c r="V722" s="72" t="s">
        <v>2643</v>
      </c>
      <c r="W722" s="44" t="str">
        <f t="shared" si="138"/>
        <v/>
      </c>
      <c r="X722" s="25" t="str">
        <f t="shared" si="139"/>
        <v/>
      </c>
      <c r="Y722" s="1">
        <f t="shared" si="140"/>
        <v>698</v>
      </c>
      <c r="Z722" t="str">
        <f t="shared" si="141"/>
        <v>ITM_E_CIRC</v>
      </c>
      <c r="AC722" s="116" t="str">
        <f t="shared" si="134"/>
        <v/>
      </c>
      <c r="AD722" t="b">
        <f t="shared" si="133"/>
        <v>1</v>
      </c>
    </row>
    <row r="723" spans="1:30">
      <c r="A723" s="57">
        <f t="shared" si="135"/>
        <v>723</v>
      </c>
      <c r="B723" s="56">
        <f t="shared" si="136"/>
        <v>699</v>
      </c>
      <c r="C723" s="60" t="s">
        <v>4933</v>
      </c>
      <c r="D723" s="60" t="s">
        <v>3680</v>
      </c>
      <c r="E723" s="66" t="s">
        <v>659</v>
      </c>
      <c r="F723" s="66" t="s">
        <v>659</v>
      </c>
      <c r="G723" s="70">
        <v>0</v>
      </c>
      <c r="H723" s="70">
        <v>0</v>
      </c>
      <c r="I723" s="66" t="s">
        <v>2942</v>
      </c>
      <c r="J723" s="66" t="s">
        <v>1660</v>
      </c>
      <c r="K723" s="67" t="s">
        <v>5022</v>
      </c>
      <c r="L723" s="68"/>
      <c r="M723" s="64" t="s">
        <v>3680</v>
      </c>
      <c r="N723" s="13"/>
      <c r="O723"/>
      <c r="P723" t="str">
        <f t="shared" si="132"/>
        <v/>
      </c>
      <c r="Q723"/>
      <c r="R723"/>
      <c r="S723" s="43">
        <f t="shared" si="137"/>
        <v>151</v>
      </c>
      <c r="T723" s="96" t="s">
        <v>2643</v>
      </c>
      <c r="U723" s="72" t="s">
        <v>2643</v>
      </c>
      <c r="V723" s="72" t="s">
        <v>2643</v>
      </c>
      <c r="W723" s="44" t="str">
        <f t="shared" si="138"/>
        <v/>
      </c>
      <c r="X723" s="25" t="str">
        <f t="shared" si="139"/>
        <v/>
      </c>
      <c r="Y723" s="1">
        <f t="shared" si="140"/>
        <v>699</v>
      </c>
      <c r="Z723" t="str">
        <f t="shared" si="141"/>
        <v>ITM_E_OGONEK</v>
      </c>
      <c r="AC723" s="116" t="str">
        <f t="shared" si="134"/>
        <v/>
      </c>
      <c r="AD723" t="b">
        <f t="shared" si="133"/>
        <v>1</v>
      </c>
    </row>
    <row r="724" spans="1:30">
      <c r="A724" s="57">
        <f t="shared" si="135"/>
        <v>724</v>
      </c>
      <c r="B724" s="56">
        <f t="shared" si="136"/>
        <v>700</v>
      </c>
      <c r="C724" s="60" t="s">
        <v>4933</v>
      </c>
      <c r="D724" s="60" t="s">
        <v>3681</v>
      </c>
      <c r="E724" s="66" t="s">
        <v>660</v>
      </c>
      <c r="F724" s="66" t="s">
        <v>660</v>
      </c>
      <c r="G724" s="70">
        <v>0</v>
      </c>
      <c r="H724" s="70">
        <v>0</v>
      </c>
      <c r="I724" s="66" t="s">
        <v>2942</v>
      </c>
      <c r="J724" s="66" t="s">
        <v>1660</v>
      </c>
      <c r="K724" s="67" t="s">
        <v>5022</v>
      </c>
      <c r="L724" s="68"/>
      <c r="M724" s="64" t="s">
        <v>3681</v>
      </c>
      <c r="N724" s="13"/>
      <c r="O724"/>
      <c r="P724" t="str">
        <f t="shared" si="132"/>
        <v/>
      </c>
      <c r="Q724"/>
      <c r="R724"/>
      <c r="S724" s="43">
        <f t="shared" si="137"/>
        <v>151</v>
      </c>
      <c r="T724" s="96" t="s">
        <v>2643</v>
      </c>
      <c r="U724" s="72" t="s">
        <v>2643</v>
      </c>
      <c r="V724" s="72" t="s">
        <v>2643</v>
      </c>
      <c r="W724" s="44" t="str">
        <f t="shared" si="138"/>
        <v/>
      </c>
      <c r="X724" s="25" t="str">
        <f t="shared" si="139"/>
        <v/>
      </c>
      <c r="Y724" s="1">
        <f t="shared" si="140"/>
        <v>700</v>
      </c>
      <c r="Z724" t="str">
        <f t="shared" si="141"/>
        <v>ITM_G_BREVE</v>
      </c>
      <c r="AC724" s="116" t="str">
        <f t="shared" si="134"/>
        <v/>
      </c>
      <c r="AD724" t="b">
        <f t="shared" si="133"/>
        <v>1</v>
      </c>
    </row>
    <row r="725" spans="1:30">
      <c r="A725" s="57">
        <f t="shared" si="135"/>
        <v>725</v>
      </c>
      <c r="B725" s="56">
        <f t="shared" si="136"/>
        <v>701</v>
      </c>
      <c r="C725" s="60" t="s">
        <v>4932</v>
      </c>
      <c r="D725" s="60" t="s">
        <v>7</v>
      </c>
      <c r="E725" s="76" t="s">
        <v>3682</v>
      </c>
      <c r="F725" s="76" t="s">
        <v>3682</v>
      </c>
      <c r="G725" s="77">
        <v>0</v>
      </c>
      <c r="H725" s="77">
        <v>0</v>
      </c>
      <c r="I725" s="66" t="s">
        <v>30</v>
      </c>
      <c r="J725" s="66" t="s">
        <v>1660</v>
      </c>
      <c r="K725" s="67" t="s">
        <v>5022</v>
      </c>
      <c r="L725" s="68"/>
      <c r="M725" s="64" t="s">
        <v>4148</v>
      </c>
      <c r="N725" s="13"/>
      <c r="O725"/>
      <c r="P725" t="str">
        <f t="shared" si="132"/>
        <v/>
      </c>
      <c r="Q725"/>
      <c r="R725"/>
      <c r="S725" s="43">
        <f t="shared" si="137"/>
        <v>151</v>
      </c>
      <c r="T725" s="96" t="s">
        <v>2643</v>
      </c>
      <c r="U725" s="72" t="s">
        <v>2643</v>
      </c>
      <c r="V725" s="72" t="s">
        <v>2643</v>
      </c>
      <c r="W725" s="44" t="str">
        <f t="shared" si="138"/>
        <v/>
      </c>
      <c r="X725" s="25" t="str">
        <f t="shared" si="139"/>
        <v/>
      </c>
      <c r="Y725" s="1">
        <f t="shared" si="140"/>
        <v>701</v>
      </c>
      <c r="Z725" t="str">
        <f t="shared" si="141"/>
        <v>ITM_0701</v>
      </c>
      <c r="AC725" s="116" t="str">
        <f t="shared" si="134"/>
        <v/>
      </c>
      <c r="AD725" t="b">
        <f t="shared" si="133"/>
        <v>1</v>
      </c>
    </row>
    <row r="726" spans="1:30">
      <c r="A726" s="57">
        <f t="shared" si="135"/>
        <v>726</v>
      </c>
      <c r="B726" s="56">
        <f t="shared" si="136"/>
        <v>702</v>
      </c>
      <c r="C726" s="60" t="s">
        <v>4933</v>
      </c>
      <c r="D726" s="60" t="s">
        <v>3683</v>
      </c>
      <c r="E726" s="66" t="s">
        <v>661</v>
      </c>
      <c r="F726" s="66" t="s">
        <v>661</v>
      </c>
      <c r="G726" s="70">
        <v>0</v>
      </c>
      <c r="H726" s="70">
        <v>0</v>
      </c>
      <c r="I726" s="66" t="s">
        <v>2942</v>
      </c>
      <c r="J726" s="66" t="s">
        <v>1660</v>
      </c>
      <c r="K726" s="67" t="s">
        <v>5022</v>
      </c>
      <c r="L726" s="68"/>
      <c r="M726" s="64" t="s">
        <v>3683</v>
      </c>
      <c r="N726" s="13"/>
      <c r="O726"/>
      <c r="P726" t="str">
        <f t="shared" si="132"/>
        <v/>
      </c>
      <c r="Q726"/>
      <c r="R726"/>
      <c r="S726" s="43">
        <f t="shared" si="137"/>
        <v>151</v>
      </c>
      <c r="T726" s="96" t="s">
        <v>2643</v>
      </c>
      <c r="U726" s="72" t="s">
        <v>2643</v>
      </c>
      <c r="V726" s="72" t="s">
        <v>2643</v>
      </c>
      <c r="W726" s="44" t="str">
        <f t="shared" si="138"/>
        <v/>
      </c>
      <c r="X726" s="25" t="str">
        <f t="shared" si="139"/>
        <v/>
      </c>
      <c r="Y726" s="1">
        <f t="shared" si="140"/>
        <v>702</v>
      </c>
      <c r="Z726" t="str">
        <f t="shared" si="141"/>
        <v>ITM_I_MACRON</v>
      </c>
      <c r="AC726" s="116" t="str">
        <f t="shared" si="134"/>
        <v/>
      </c>
      <c r="AD726" t="b">
        <f t="shared" si="133"/>
        <v>1</v>
      </c>
    </row>
    <row r="727" spans="1:30">
      <c r="A727" s="57">
        <f t="shared" si="135"/>
        <v>727</v>
      </c>
      <c r="B727" s="56">
        <f t="shared" si="136"/>
        <v>703</v>
      </c>
      <c r="C727" s="60" t="s">
        <v>4933</v>
      </c>
      <c r="D727" s="60" t="s">
        <v>3684</v>
      </c>
      <c r="E727" s="66" t="s">
        <v>662</v>
      </c>
      <c r="F727" s="79" t="s">
        <v>662</v>
      </c>
      <c r="G727" s="70">
        <v>0</v>
      </c>
      <c r="H727" s="70">
        <v>0</v>
      </c>
      <c r="I727" s="66" t="s">
        <v>2942</v>
      </c>
      <c r="J727" s="66" t="s">
        <v>1660</v>
      </c>
      <c r="K727" s="67" t="s">
        <v>5022</v>
      </c>
      <c r="L727" s="68"/>
      <c r="M727" s="64" t="s">
        <v>3684</v>
      </c>
      <c r="N727" s="13"/>
      <c r="O727"/>
      <c r="P727" t="str">
        <f t="shared" si="132"/>
        <v/>
      </c>
      <c r="Q727"/>
      <c r="R727"/>
      <c r="S727" s="43">
        <f t="shared" si="137"/>
        <v>151</v>
      </c>
      <c r="T727" s="96" t="s">
        <v>2643</v>
      </c>
      <c r="U727" s="72" t="s">
        <v>2643</v>
      </c>
      <c r="V727" s="72" t="s">
        <v>2643</v>
      </c>
      <c r="W727" s="44" t="str">
        <f t="shared" si="138"/>
        <v/>
      </c>
      <c r="X727" s="25" t="str">
        <f t="shared" si="139"/>
        <v/>
      </c>
      <c r="Y727" s="1">
        <f t="shared" si="140"/>
        <v>703</v>
      </c>
      <c r="Z727" t="str">
        <f t="shared" si="141"/>
        <v>ITM_I_ACUTE</v>
      </c>
      <c r="AC727" s="116" t="str">
        <f t="shared" si="134"/>
        <v/>
      </c>
      <c r="AD727" t="b">
        <f t="shared" si="133"/>
        <v>1</v>
      </c>
    </row>
    <row r="728" spans="1:30">
      <c r="A728" s="57">
        <f t="shared" si="135"/>
        <v>728</v>
      </c>
      <c r="B728" s="56">
        <f t="shared" si="136"/>
        <v>704</v>
      </c>
      <c r="C728" s="60" t="s">
        <v>4933</v>
      </c>
      <c r="D728" s="60" t="s">
        <v>3685</v>
      </c>
      <c r="E728" s="80" t="s">
        <v>663</v>
      </c>
      <c r="F728" s="81" t="s">
        <v>663</v>
      </c>
      <c r="G728" s="70">
        <v>0</v>
      </c>
      <c r="H728" s="70">
        <v>0</v>
      </c>
      <c r="I728" s="66" t="s">
        <v>2942</v>
      </c>
      <c r="J728" s="66" t="s">
        <v>1660</v>
      </c>
      <c r="K728" s="67" t="s">
        <v>5022</v>
      </c>
      <c r="L728" s="68"/>
      <c r="M728" s="64" t="s">
        <v>3685</v>
      </c>
      <c r="N728" s="13"/>
      <c r="O728"/>
      <c r="P728" t="str">
        <f t="shared" si="132"/>
        <v/>
      </c>
      <c r="Q728"/>
      <c r="R728"/>
      <c r="S728" s="43">
        <f t="shared" si="137"/>
        <v>151</v>
      </c>
      <c r="T728" s="96" t="s">
        <v>2643</v>
      </c>
      <c r="U728" s="72" t="s">
        <v>2643</v>
      </c>
      <c r="V728" s="72" t="s">
        <v>2643</v>
      </c>
      <c r="W728" s="44" t="str">
        <f t="shared" si="138"/>
        <v/>
      </c>
      <c r="X728" s="25" t="str">
        <f t="shared" si="139"/>
        <v/>
      </c>
      <c r="Y728" s="1">
        <f t="shared" si="140"/>
        <v>704</v>
      </c>
      <c r="Z728" t="str">
        <f t="shared" si="141"/>
        <v>ITM_I_BREVE</v>
      </c>
      <c r="AC728" s="116" t="str">
        <f t="shared" si="134"/>
        <v/>
      </c>
      <c r="AD728" t="b">
        <f t="shared" si="133"/>
        <v>1</v>
      </c>
    </row>
    <row r="729" spans="1:30">
      <c r="A729" s="57">
        <f t="shared" si="135"/>
        <v>729</v>
      </c>
      <c r="B729" s="56">
        <f t="shared" si="136"/>
        <v>705</v>
      </c>
      <c r="C729" s="60" t="s">
        <v>4933</v>
      </c>
      <c r="D729" s="60" t="s">
        <v>3686</v>
      </c>
      <c r="E729" s="80" t="s">
        <v>664</v>
      </c>
      <c r="F729" s="81" t="s">
        <v>664</v>
      </c>
      <c r="G729" s="70">
        <v>0</v>
      </c>
      <c r="H729" s="70">
        <v>0</v>
      </c>
      <c r="I729" s="66" t="s">
        <v>2942</v>
      </c>
      <c r="J729" s="66" t="s">
        <v>1660</v>
      </c>
      <c r="K729" s="67" t="s">
        <v>5022</v>
      </c>
      <c r="L729" s="65"/>
      <c r="M729" s="64" t="s">
        <v>3686</v>
      </c>
      <c r="N729" s="13"/>
      <c r="O729"/>
      <c r="P729" t="str">
        <f t="shared" ref="P729:P792" si="142">IF(E729=F729,"","NOT EQUAL")</f>
        <v/>
      </c>
      <c r="Q729"/>
      <c r="R729"/>
      <c r="S729" s="43">
        <f t="shared" si="137"/>
        <v>151</v>
      </c>
      <c r="T729" s="96" t="s">
        <v>2643</v>
      </c>
      <c r="U729" s="72" t="s">
        <v>2643</v>
      </c>
      <c r="V729" s="72" t="s">
        <v>2643</v>
      </c>
      <c r="W729" s="44" t="str">
        <f t="shared" si="138"/>
        <v/>
      </c>
      <c r="X729" s="25" t="str">
        <f t="shared" si="139"/>
        <v/>
      </c>
      <c r="Y729" s="1">
        <f t="shared" si="140"/>
        <v>705</v>
      </c>
      <c r="Z729" t="str">
        <f t="shared" si="141"/>
        <v>ITM_I_GRAVE</v>
      </c>
      <c r="AC729" s="116" t="str">
        <f t="shared" si="134"/>
        <v/>
      </c>
      <c r="AD729" t="b">
        <f t="shared" si="133"/>
        <v>1</v>
      </c>
    </row>
    <row r="730" spans="1:30">
      <c r="A730" s="57">
        <f t="shared" si="135"/>
        <v>730</v>
      </c>
      <c r="B730" s="56">
        <f t="shared" si="136"/>
        <v>706</v>
      </c>
      <c r="C730" s="60" t="s">
        <v>4933</v>
      </c>
      <c r="D730" s="60" t="s">
        <v>3687</v>
      </c>
      <c r="E730" s="66" t="s">
        <v>665</v>
      </c>
      <c r="F730" s="66" t="s">
        <v>665</v>
      </c>
      <c r="G730" s="70">
        <v>0</v>
      </c>
      <c r="H730" s="70">
        <v>0</v>
      </c>
      <c r="I730" s="66" t="s">
        <v>2942</v>
      </c>
      <c r="J730" s="66" t="s">
        <v>1660</v>
      </c>
      <c r="K730" s="67" t="s">
        <v>5022</v>
      </c>
      <c r="L730" s="68"/>
      <c r="M730" s="64" t="s">
        <v>3687</v>
      </c>
      <c r="N730" s="13"/>
      <c r="O730"/>
      <c r="P730" t="str">
        <f t="shared" si="142"/>
        <v/>
      </c>
      <c r="Q730"/>
      <c r="R730"/>
      <c r="S730" s="43">
        <f t="shared" si="137"/>
        <v>151</v>
      </c>
      <c r="T730" s="96" t="s">
        <v>2643</v>
      </c>
      <c r="U730" s="72" t="s">
        <v>2643</v>
      </c>
      <c r="V730" s="72" t="s">
        <v>2643</v>
      </c>
      <c r="W730" s="44" t="str">
        <f t="shared" si="138"/>
        <v/>
      </c>
      <c r="X730" s="25" t="str">
        <f t="shared" si="139"/>
        <v/>
      </c>
      <c r="Y730" s="1">
        <f t="shared" si="140"/>
        <v>706</v>
      </c>
      <c r="Z730" t="str">
        <f t="shared" si="141"/>
        <v>ITM_I_DIARESIS</v>
      </c>
      <c r="AC730" s="116" t="str">
        <f t="shared" si="134"/>
        <v/>
      </c>
      <c r="AD730" t="b">
        <f t="shared" si="133"/>
        <v>1</v>
      </c>
    </row>
    <row r="731" spans="1:30">
      <c r="A731" s="57">
        <f t="shared" si="135"/>
        <v>731</v>
      </c>
      <c r="B731" s="56">
        <f t="shared" si="136"/>
        <v>707</v>
      </c>
      <c r="C731" s="60" t="s">
        <v>4933</v>
      </c>
      <c r="D731" s="60" t="s">
        <v>3688</v>
      </c>
      <c r="E731" s="66" t="s">
        <v>666</v>
      </c>
      <c r="F731" s="66" t="s">
        <v>666</v>
      </c>
      <c r="G731" s="70">
        <v>0</v>
      </c>
      <c r="H731" s="70">
        <v>0</v>
      </c>
      <c r="I731" s="66" t="s">
        <v>2942</v>
      </c>
      <c r="J731" s="66" t="s">
        <v>1660</v>
      </c>
      <c r="K731" s="67" t="s">
        <v>5022</v>
      </c>
      <c r="L731" s="68"/>
      <c r="M731" s="64" t="s">
        <v>3688</v>
      </c>
      <c r="N731" s="13"/>
      <c r="O731"/>
      <c r="P731" t="str">
        <f t="shared" si="142"/>
        <v/>
      </c>
      <c r="Q731"/>
      <c r="R731"/>
      <c r="S731" s="43">
        <f t="shared" si="137"/>
        <v>151</v>
      </c>
      <c r="T731" s="96" t="s">
        <v>2643</v>
      </c>
      <c r="U731" s="72" t="s">
        <v>2643</v>
      </c>
      <c r="V731" s="72" t="s">
        <v>2643</v>
      </c>
      <c r="W731" s="44" t="str">
        <f t="shared" si="138"/>
        <v/>
      </c>
      <c r="X731" s="25" t="str">
        <f t="shared" si="139"/>
        <v/>
      </c>
      <c r="Y731" s="1">
        <f t="shared" si="140"/>
        <v>707</v>
      </c>
      <c r="Z731" t="str">
        <f t="shared" si="141"/>
        <v>ITM_I_CIRC</v>
      </c>
      <c r="AC731" s="116" t="str">
        <f t="shared" si="134"/>
        <v/>
      </c>
      <c r="AD731" t="b">
        <f t="shared" si="133"/>
        <v>1</v>
      </c>
    </row>
    <row r="732" spans="1:30">
      <c r="A732" s="57">
        <f t="shared" si="135"/>
        <v>732</v>
      </c>
      <c r="B732" s="56">
        <f t="shared" si="136"/>
        <v>708</v>
      </c>
      <c r="C732" s="60" t="s">
        <v>4933</v>
      </c>
      <c r="D732" s="60" t="s">
        <v>3689</v>
      </c>
      <c r="E732" s="66" t="s">
        <v>667</v>
      </c>
      <c r="F732" s="66" t="s">
        <v>667</v>
      </c>
      <c r="G732" s="70">
        <v>0</v>
      </c>
      <c r="H732" s="70">
        <v>0</v>
      </c>
      <c r="I732" s="66" t="s">
        <v>2942</v>
      </c>
      <c r="J732" s="66" t="s">
        <v>1660</v>
      </c>
      <c r="K732" s="67" t="s">
        <v>5022</v>
      </c>
      <c r="L732" s="68"/>
      <c r="M732" s="64" t="s">
        <v>3689</v>
      </c>
      <c r="N732" s="13"/>
      <c r="O732"/>
      <c r="P732" t="str">
        <f t="shared" si="142"/>
        <v/>
      </c>
      <c r="Q732"/>
      <c r="R732"/>
      <c r="S732" s="43">
        <f t="shared" si="137"/>
        <v>151</v>
      </c>
      <c r="T732" s="96" t="s">
        <v>2643</v>
      </c>
      <c r="U732" s="72" t="s">
        <v>2643</v>
      </c>
      <c r="V732" s="72" t="s">
        <v>2643</v>
      </c>
      <c r="W732" s="44" t="str">
        <f t="shared" si="138"/>
        <v/>
      </c>
      <c r="X732" s="25" t="str">
        <f t="shared" si="139"/>
        <v/>
      </c>
      <c r="Y732" s="1">
        <f t="shared" si="140"/>
        <v>708</v>
      </c>
      <c r="Z732" t="str">
        <f t="shared" si="141"/>
        <v>ITM_I_OGONEK</v>
      </c>
      <c r="AC732" s="116" t="str">
        <f t="shared" si="134"/>
        <v/>
      </c>
      <c r="AD732" t="b">
        <f t="shared" si="133"/>
        <v>1</v>
      </c>
    </row>
    <row r="733" spans="1:30">
      <c r="A733" s="57">
        <f t="shared" si="135"/>
        <v>733</v>
      </c>
      <c r="B733" s="56">
        <f t="shared" si="136"/>
        <v>709</v>
      </c>
      <c r="C733" s="60" t="s">
        <v>4933</v>
      </c>
      <c r="D733" s="60" t="s">
        <v>3690</v>
      </c>
      <c r="E733" s="66" t="s">
        <v>668</v>
      </c>
      <c r="F733" s="66" t="s">
        <v>668</v>
      </c>
      <c r="G733" s="70">
        <v>0</v>
      </c>
      <c r="H733" s="70">
        <v>0</v>
      </c>
      <c r="I733" s="66" t="s">
        <v>2942</v>
      </c>
      <c r="J733" s="66" t="s">
        <v>1660</v>
      </c>
      <c r="K733" s="67" t="s">
        <v>5022</v>
      </c>
      <c r="L733" s="68"/>
      <c r="M733" s="64" t="s">
        <v>3690</v>
      </c>
      <c r="N733" s="13"/>
      <c r="O733"/>
      <c r="P733" t="str">
        <f t="shared" si="142"/>
        <v/>
      </c>
      <c r="Q733"/>
      <c r="R733"/>
      <c r="S733" s="43">
        <f t="shared" si="137"/>
        <v>151</v>
      </c>
      <c r="T733" s="96" t="s">
        <v>2643</v>
      </c>
      <c r="U733" s="72" t="s">
        <v>2643</v>
      </c>
      <c r="V733" s="72" t="s">
        <v>2643</v>
      </c>
      <c r="W733" s="44" t="str">
        <f t="shared" si="138"/>
        <v/>
      </c>
      <c r="X733" s="25" t="str">
        <f t="shared" si="139"/>
        <v/>
      </c>
      <c r="Y733" s="1">
        <f t="shared" si="140"/>
        <v>709</v>
      </c>
      <c r="Z733" t="str">
        <f t="shared" si="141"/>
        <v>ITM_I_DOT</v>
      </c>
      <c r="AC733" s="116" t="str">
        <f t="shared" si="134"/>
        <v/>
      </c>
      <c r="AD733" t="b">
        <f t="shared" si="133"/>
        <v>1</v>
      </c>
    </row>
    <row r="734" spans="1:30">
      <c r="A734" s="57">
        <f t="shared" si="135"/>
        <v>734</v>
      </c>
      <c r="B734" s="56">
        <f t="shared" si="136"/>
        <v>710</v>
      </c>
      <c r="C734" s="60" t="s">
        <v>4933</v>
      </c>
      <c r="D734" s="60" t="s">
        <v>3691</v>
      </c>
      <c r="E734" s="66" t="s">
        <v>150</v>
      </c>
      <c r="F734" s="66" t="s">
        <v>150</v>
      </c>
      <c r="G734" s="70">
        <v>0</v>
      </c>
      <c r="H734" s="70">
        <v>0</v>
      </c>
      <c r="I734" s="66" t="s">
        <v>1</v>
      </c>
      <c r="J734" s="66" t="s">
        <v>1660</v>
      </c>
      <c r="K734" s="67" t="s">
        <v>5022</v>
      </c>
      <c r="L734" s="68"/>
      <c r="M734" s="64" t="s">
        <v>3691</v>
      </c>
      <c r="N734" s="13"/>
      <c r="O734"/>
      <c r="P734" t="str">
        <f t="shared" si="142"/>
        <v/>
      </c>
      <c r="Q734"/>
      <c r="R734"/>
      <c r="S734" s="43">
        <f t="shared" si="137"/>
        <v>151</v>
      </c>
      <c r="T734" s="96" t="s">
        <v>2643</v>
      </c>
      <c r="U734" s="72" t="s">
        <v>2643</v>
      </c>
      <c r="V734" s="72" t="s">
        <v>2643</v>
      </c>
      <c r="W734" s="44" t="str">
        <f t="shared" si="138"/>
        <v/>
      </c>
      <c r="X734" s="25" t="str">
        <f t="shared" si="139"/>
        <v/>
      </c>
      <c r="Y734" s="1">
        <f t="shared" si="140"/>
        <v>710</v>
      </c>
      <c r="Z734" t="str">
        <f t="shared" si="141"/>
        <v>ITM_I_DOTLESS</v>
      </c>
      <c r="AC734" s="116" t="str">
        <f t="shared" si="134"/>
        <v/>
      </c>
      <c r="AD734" t="b">
        <f t="shared" si="133"/>
        <v>1</v>
      </c>
    </row>
    <row r="735" spans="1:30">
      <c r="A735" s="57">
        <f t="shared" si="135"/>
        <v>735</v>
      </c>
      <c r="B735" s="56">
        <f t="shared" si="136"/>
        <v>711</v>
      </c>
      <c r="C735" s="60" t="s">
        <v>4933</v>
      </c>
      <c r="D735" s="60" t="s">
        <v>3692</v>
      </c>
      <c r="E735" s="66" t="s">
        <v>669</v>
      </c>
      <c r="F735" s="66" t="s">
        <v>669</v>
      </c>
      <c r="G735" s="70">
        <v>0</v>
      </c>
      <c r="H735" s="70">
        <v>0</v>
      </c>
      <c r="I735" s="66" t="s">
        <v>2942</v>
      </c>
      <c r="J735" s="66" t="s">
        <v>1660</v>
      </c>
      <c r="K735" s="67" t="s">
        <v>5022</v>
      </c>
      <c r="L735" s="68"/>
      <c r="M735" s="64" t="s">
        <v>3692</v>
      </c>
      <c r="N735" s="13"/>
      <c r="O735"/>
      <c r="P735" t="str">
        <f t="shared" si="142"/>
        <v/>
      </c>
      <c r="Q735"/>
      <c r="R735"/>
      <c r="S735" s="43">
        <f t="shared" si="137"/>
        <v>151</v>
      </c>
      <c r="T735" s="96" t="s">
        <v>2643</v>
      </c>
      <c r="U735" s="72" t="s">
        <v>2643</v>
      </c>
      <c r="V735" s="72" t="s">
        <v>2643</v>
      </c>
      <c r="W735" s="44" t="str">
        <f t="shared" si="138"/>
        <v/>
      </c>
      <c r="X735" s="25" t="str">
        <f t="shared" si="139"/>
        <v/>
      </c>
      <c r="Y735" s="1">
        <f t="shared" si="140"/>
        <v>711</v>
      </c>
      <c r="Z735" t="str">
        <f t="shared" si="141"/>
        <v>ITM_L_STROKE</v>
      </c>
      <c r="AC735" s="116" t="str">
        <f t="shared" si="134"/>
        <v/>
      </c>
      <c r="AD735" t="b">
        <f t="shared" si="133"/>
        <v>1</v>
      </c>
    </row>
    <row r="736" spans="1:30">
      <c r="A736" s="57">
        <f t="shared" si="135"/>
        <v>736</v>
      </c>
      <c r="B736" s="56">
        <f t="shared" si="136"/>
        <v>712</v>
      </c>
      <c r="C736" s="60" t="s">
        <v>4933</v>
      </c>
      <c r="D736" s="60" t="s">
        <v>3693</v>
      </c>
      <c r="E736" s="66" t="s">
        <v>670</v>
      </c>
      <c r="F736" s="66" t="s">
        <v>670</v>
      </c>
      <c r="G736" s="70">
        <v>0</v>
      </c>
      <c r="H736" s="70">
        <v>0</v>
      </c>
      <c r="I736" s="66" t="s">
        <v>2942</v>
      </c>
      <c r="J736" s="66" t="s">
        <v>1660</v>
      </c>
      <c r="K736" s="67" t="s">
        <v>5022</v>
      </c>
      <c r="L736" s="65"/>
      <c r="M736" s="64" t="s">
        <v>3693</v>
      </c>
      <c r="N736" s="13"/>
      <c r="O736"/>
      <c r="P736" t="str">
        <f t="shared" si="142"/>
        <v/>
      </c>
      <c r="Q736"/>
      <c r="R736"/>
      <c r="S736" s="43">
        <f t="shared" si="137"/>
        <v>151</v>
      </c>
      <c r="T736" s="96" t="s">
        <v>2643</v>
      </c>
      <c r="U736" s="72" t="s">
        <v>2643</v>
      </c>
      <c r="V736" s="72" t="s">
        <v>2643</v>
      </c>
      <c r="W736" s="44" t="str">
        <f t="shared" si="138"/>
        <v/>
      </c>
      <c r="X736" s="25" t="str">
        <f t="shared" si="139"/>
        <v/>
      </c>
      <c r="Y736" s="1">
        <f t="shared" si="140"/>
        <v>712</v>
      </c>
      <c r="Z736" t="str">
        <f t="shared" si="141"/>
        <v>ITM_L_ACUTE</v>
      </c>
      <c r="AC736" s="116" t="str">
        <f t="shared" si="134"/>
        <v/>
      </c>
      <c r="AD736" t="b">
        <f t="shared" ref="AD736:AD799" si="143">X736=AC736</f>
        <v>1</v>
      </c>
    </row>
    <row r="737" spans="1:30">
      <c r="A737" s="57">
        <f t="shared" si="135"/>
        <v>737</v>
      </c>
      <c r="B737" s="56">
        <f t="shared" si="136"/>
        <v>713</v>
      </c>
      <c r="C737" s="60" t="s">
        <v>4933</v>
      </c>
      <c r="D737" s="60" t="s">
        <v>3694</v>
      </c>
      <c r="E737" s="66" t="s">
        <v>671</v>
      </c>
      <c r="F737" s="66" t="s">
        <v>671</v>
      </c>
      <c r="G737" s="70">
        <v>0</v>
      </c>
      <c r="H737" s="70">
        <v>0</v>
      </c>
      <c r="I737" s="66" t="s">
        <v>2942</v>
      </c>
      <c r="J737" s="66" t="s">
        <v>1660</v>
      </c>
      <c r="K737" s="67" t="s">
        <v>5022</v>
      </c>
      <c r="L737" s="68"/>
      <c r="M737" s="64" t="s">
        <v>3694</v>
      </c>
      <c r="N737" s="13"/>
      <c r="O737"/>
      <c r="P737" t="str">
        <f t="shared" si="142"/>
        <v/>
      </c>
      <c r="Q737"/>
      <c r="R737"/>
      <c r="S737" s="43">
        <f t="shared" si="137"/>
        <v>151</v>
      </c>
      <c r="T737" s="96" t="s">
        <v>2643</v>
      </c>
      <c r="U737" s="72" t="s">
        <v>2643</v>
      </c>
      <c r="V737" s="72" t="s">
        <v>2643</v>
      </c>
      <c r="W737" s="44" t="str">
        <f t="shared" si="138"/>
        <v/>
      </c>
      <c r="X737" s="25" t="str">
        <f t="shared" si="139"/>
        <v/>
      </c>
      <c r="Y737" s="1">
        <f t="shared" si="140"/>
        <v>713</v>
      </c>
      <c r="Z737" t="str">
        <f t="shared" si="141"/>
        <v>ITM_L_APOSTROPHE</v>
      </c>
      <c r="AC737" s="116" t="str">
        <f t="shared" si="134"/>
        <v/>
      </c>
      <c r="AD737" t="b">
        <f t="shared" si="143"/>
        <v>1</v>
      </c>
    </row>
    <row r="738" spans="1:30">
      <c r="A738" s="57">
        <f t="shared" si="135"/>
        <v>738</v>
      </c>
      <c r="B738" s="56">
        <f t="shared" si="136"/>
        <v>714</v>
      </c>
      <c r="C738" s="60" t="s">
        <v>4933</v>
      </c>
      <c r="D738" s="60" t="s">
        <v>3695</v>
      </c>
      <c r="E738" s="66" t="s">
        <v>672</v>
      </c>
      <c r="F738" s="66" t="s">
        <v>672</v>
      </c>
      <c r="G738" s="70">
        <v>0</v>
      </c>
      <c r="H738" s="70">
        <v>0</v>
      </c>
      <c r="I738" s="66" t="s">
        <v>2942</v>
      </c>
      <c r="J738" s="66" t="s">
        <v>1660</v>
      </c>
      <c r="K738" s="67" t="s">
        <v>5022</v>
      </c>
      <c r="L738" s="68"/>
      <c r="M738" s="64" t="s">
        <v>3695</v>
      </c>
      <c r="N738" s="13"/>
      <c r="O738"/>
      <c r="P738" t="str">
        <f t="shared" si="142"/>
        <v/>
      </c>
      <c r="Q738"/>
      <c r="R738"/>
      <c r="S738" s="43">
        <f t="shared" si="137"/>
        <v>151</v>
      </c>
      <c r="T738" s="96" t="s">
        <v>2643</v>
      </c>
      <c r="U738" s="72" t="s">
        <v>2643</v>
      </c>
      <c r="V738" s="72" t="s">
        <v>2643</v>
      </c>
      <c r="W738" s="44" t="str">
        <f t="shared" si="138"/>
        <v/>
      </c>
      <c r="X738" s="25" t="str">
        <f t="shared" si="139"/>
        <v/>
      </c>
      <c r="Y738" s="1">
        <f t="shared" si="140"/>
        <v>714</v>
      </c>
      <c r="Z738" t="str">
        <f t="shared" si="141"/>
        <v>ITM_N_ACUTE</v>
      </c>
      <c r="AC738" s="116" t="str">
        <f t="shared" si="134"/>
        <v/>
      </c>
      <c r="AD738" t="b">
        <f t="shared" si="143"/>
        <v>1</v>
      </c>
    </row>
    <row r="739" spans="1:30">
      <c r="A739" s="57">
        <f t="shared" si="135"/>
        <v>739</v>
      </c>
      <c r="B739" s="56">
        <f t="shared" si="136"/>
        <v>715</v>
      </c>
      <c r="C739" s="60" t="s">
        <v>4933</v>
      </c>
      <c r="D739" s="60" t="s">
        <v>3696</v>
      </c>
      <c r="E739" s="66" t="s">
        <v>673</v>
      </c>
      <c r="F739" s="66" t="s">
        <v>673</v>
      </c>
      <c r="G739" s="70">
        <v>0</v>
      </c>
      <c r="H739" s="70">
        <v>0</v>
      </c>
      <c r="I739" s="66" t="s">
        <v>2942</v>
      </c>
      <c r="J739" s="66" t="s">
        <v>1660</v>
      </c>
      <c r="K739" s="67" t="s">
        <v>5022</v>
      </c>
      <c r="L739" s="68"/>
      <c r="M739" s="64" t="s">
        <v>3696</v>
      </c>
      <c r="N739" s="13"/>
      <c r="O739"/>
      <c r="P739" t="str">
        <f t="shared" si="142"/>
        <v/>
      </c>
      <c r="Q739"/>
      <c r="R739"/>
      <c r="S739" s="43">
        <f t="shared" si="137"/>
        <v>151</v>
      </c>
      <c r="T739" s="96" t="s">
        <v>2643</v>
      </c>
      <c r="U739" s="72" t="s">
        <v>2643</v>
      </c>
      <c r="V739" s="72" t="s">
        <v>2643</v>
      </c>
      <c r="W739" s="44" t="str">
        <f t="shared" si="138"/>
        <v/>
      </c>
      <c r="X739" s="25" t="str">
        <f t="shared" si="139"/>
        <v/>
      </c>
      <c r="Y739" s="1">
        <f t="shared" si="140"/>
        <v>715</v>
      </c>
      <c r="Z739" t="str">
        <f t="shared" si="141"/>
        <v>ITM_N_CARON</v>
      </c>
      <c r="AC739" s="116" t="str">
        <f t="shared" si="134"/>
        <v/>
      </c>
      <c r="AD739" t="b">
        <f t="shared" si="143"/>
        <v>1</v>
      </c>
    </row>
    <row r="740" spans="1:30">
      <c r="A740" s="57">
        <f t="shared" si="135"/>
        <v>740</v>
      </c>
      <c r="B740" s="56">
        <f t="shared" si="136"/>
        <v>716</v>
      </c>
      <c r="C740" s="60" t="s">
        <v>4933</v>
      </c>
      <c r="D740" s="60" t="s">
        <v>3697</v>
      </c>
      <c r="E740" s="66" t="s">
        <v>674</v>
      </c>
      <c r="F740" s="66" t="s">
        <v>674</v>
      </c>
      <c r="G740" s="70">
        <v>0</v>
      </c>
      <c r="H740" s="70">
        <v>0</v>
      </c>
      <c r="I740" s="66" t="s">
        <v>2942</v>
      </c>
      <c r="J740" s="66" t="s">
        <v>1660</v>
      </c>
      <c r="K740" s="67" t="s">
        <v>5022</v>
      </c>
      <c r="L740" s="68"/>
      <c r="M740" s="64" t="s">
        <v>3697</v>
      </c>
      <c r="N740" s="13"/>
      <c r="O740"/>
      <c r="P740" t="str">
        <f t="shared" si="142"/>
        <v/>
      </c>
      <c r="Q740"/>
      <c r="R740"/>
      <c r="S740" s="43">
        <f t="shared" si="137"/>
        <v>151</v>
      </c>
      <c r="T740" s="96" t="s">
        <v>2643</v>
      </c>
      <c r="U740" s="72" t="s">
        <v>2643</v>
      </c>
      <c r="V740" s="72" t="s">
        <v>2643</v>
      </c>
      <c r="W740" s="44" t="str">
        <f t="shared" si="138"/>
        <v/>
      </c>
      <c r="X740" s="25" t="str">
        <f t="shared" si="139"/>
        <v/>
      </c>
      <c r="Y740" s="1">
        <f t="shared" si="140"/>
        <v>716</v>
      </c>
      <c r="Z740" t="str">
        <f t="shared" si="141"/>
        <v>ITM_N_TILDE</v>
      </c>
      <c r="AC740" s="116" t="str">
        <f t="shared" si="134"/>
        <v/>
      </c>
      <c r="AD740" t="b">
        <f t="shared" si="143"/>
        <v>1</v>
      </c>
    </row>
    <row r="741" spans="1:30">
      <c r="A741" s="57">
        <f t="shared" si="135"/>
        <v>741</v>
      </c>
      <c r="B741" s="56">
        <f t="shared" si="136"/>
        <v>717</v>
      </c>
      <c r="C741" s="60" t="s">
        <v>4933</v>
      </c>
      <c r="D741" s="60" t="s">
        <v>3698</v>
      </c>
      <c r="E741" s="66" t="s">
        <v>675</v>
      </c>
      <c r="F741" s="66" t="s">
        <v>675</v>
      </c>
      <c r="G741" s="70">
        <v>0</v>
      </c>
      <c r="H741" s="70">
        <v>0</v>
      </c>
      <c r="I741" s="66" t="s">
        <v>2942</v>
      </c>
      <c r="J741" s="66" t="s">
        <v>1660</v>
      </c>
      <c r="K741" s="67" t="s">
        <v>5022</v>
      </c>
      <c r="L741" s="68"/>
      <c r="M741" s="64" t="s">
        <v>3698</v>
      </c>
      <c r="N741" s="13"/>
      <c r="O741"/>
      <c r="P741" t="str">
        <f t="shared" si="142"/>
        <v/>
      </c>
      <c r="Q741"/>
      <c r="R741"/>
      <c r="S741" s="43">
        <f t="shared" si="137"/>
        <v>151</v>
      </c>
      <c r="T741" s="96" t="s">
        <v>2643</v>
      </c>
      <c r="U741" s="72" t="s">
        <v>2643</v>
      </c>
      <c r="V741" s="72" t="s">
        <v>2643</v>
      </c>
      <c r="W741" s="44" t="str">
        <f t="shared" si="138"/>
        <v/>
      </c>
      <c r="X741" s="25" t="str">
        <f t="shared" si="139"/>
        <v/>
      </c>
      <c r="Y741" s="1">
        <f t="shared" si="140"/>
        <v>717</v>
      </c>
      <c r="Z741" t="str">
        <f t="shared" si="141"/>
        <v>ITM_O_MACRON</v>
      </c>
      <c r="AC741" s="116" t="str">
        <f t="shared" si="134"/>
        <v/>
      </c>
      <c r="AD741" t="b">
        <f t="shared" si="143"/>
        <v>1</v>
      </c>
    </row>
    <row r="742" spans="1:30">
      <c r="A742" s="57">
        <f t="shared" si="135"/>
        <v>742</v>
      </c>
      <c r="B742" s="56">
        <f t="shared" si="136"/>
        <v>718</v>
      </c>
      <c r="C742" s="60" t="s">
        <v>4933</v>
      </c>
      <c r="D742" s="60" t="s">
        <v>3699</v>
      </c>
      <c r="E742" s="66" t="s">
        <v>676</v>
      </c>
      <c r="F742" s="66" t="s">
        <v>676</v>
      </c>
      <c r="G742" s="70">
        <v>0</v>
      </c>
      <c r="H742" s="70">
        <v>0</v>
      </c>
      <c r="I742" s="66" t="s">
        <v>2942</v>
      </c>
      <c r="J742" s="66" t="s">
        <v>1660</v>
      </c>
      <c r="K742" s="67" t="s">
        <v>5022</v>
      </c>
      <c r="L742" s="68"/>
      <c r="M742" s="64" t="s">
        <v>3699</v>
      </c>
      <c r="N742" s="13"/>
      <c r="O742"/>
      <c r="P742" t="str">
        <f t="shared" si="142"/>
        <v/>
      </c>
      <c r="Q742"/>
      <c r="R742"/>
      <c r="S742" s="43">
        <f t="shared" si="137"/>
        <v>151</v>
      </c>
      <c r="T742" s="96" t="s">
        <v>2643</v>
      </c>
      <c r="U742" s="72" t="s">
        <v>2643</v>
      </c>
      <c r="V742" s="72" t="s">
        <v>2643</v>
      </c>
      <c r="W742" s="44" t="str">
        <f t="shared" si="138"/>
        <v/>
      </c>
      <c r="X742" s="25" t="str">
        <f t="shared" si="139"/>
        <v/>
      </c>
      <c r="Y742" s="1">
        <f t="shared" si="140"/>
        <v>718</v>
      </c>
      <c r="Z742" t="str">
        <f t="shared" si="141"/>
        <v>ITM_O_ACUTE</v>
      </c>
      <c r="AC742" s="116" t="str">
        <f t="shared" si="134"/>
        <v/>
      </c>
      <c r="AD742" t="b">
        <f t="shared" si="143"/>
        <v>1</v>
      </c>
    </row>
    <row r="743" spans="1:30">
      <c r="A743" s="57">
        <f t="shared" si="135"/>
        <v>743</v>
      </c>
      <c r="B743" s="56">
        <f t="shared" si="136"/>
        <v>719</v>
      </c>
      <c r="C743" s="60" t="s">
        <v>4933</v>
      </c>
      <c r="D743" s="60" t="s">
        <v>3700</v>
      </c>
      <c r="E743" s="66" t="s">
        <v>677</v>
      </c>
      <c r="F743" s="66" t="s">
        <v>677</v>
      </c>
      <c r="G743" s="70">
        <v>0</v>
      </c>
      <c r="H743" s="70">
        <v>0</v>
      </c>
      <c r="I743" s="66" t="s">
        <v>2942</v>
      </c>
      <c r="J743" s="66" t="s">
        <v>1660</v>
      </c>
      <c r="K743" s="67" t="s">
        <v>5022</v>
      </c>
      <c r="L743" s="68"/>
      <c r="M743" s="64" t="s">
        <v>3700</v>
      </c>
      <c r="N743" s="13"/>
      <c r="O743"/>
      <c r="P743" t="str">
        <f t="shared" si="142"/>
        <v/>
      </c>
      <c r="Q743"/>
      <c r="R743"/>
      <c r="S743" s="43">
        <f t="shared" si="137"/>
        <v>151</v>
      </c>
      <c r="T743" s="96" t="s">
        <v>2643</v>
      </c>
      <c r="U743" s="72" t="s">
        <v>2643</v>
      </c>
      <c r="V743" s="72" t="s">
        <v>2643</v>
      </c>
      <c r="W743" s="44" t="str">
        <f t="shared" si="138"/>
        <v/>
      </c>
      <c r="X743" s="25" t="str">
        <f t="shared" si="139"/>
        <v/>
      </c>
      <c r="Y743" s="1">
        <f t="shared" si="140"/>
        <v>719</v>
      </c>
      <c r="Z743" t="str">
        <f t="shared" si="141"/>
        <v>ITM_O_BREVE</v>
      </c>
      <c r="AC743" s="116" t="str">
        <f t="shared" si="134"/>
        <v/>
      </c>
      <c r="AD743" t="b">
        <f t="shared" si="143"/>
        <v>1</v>
      </c>
    </row>
    <row r="744" spans="1:30">
      <c r="A744" s="57">
        <f t="shared" si="135"/>
        <v>744</v>
      </c>
      <c r="B744" s="56">
        <f t="shared" si="136"/>
        <v>720</v>
      </c>
      <c r="C744" s="60" t="s">
        <v>4933</v>
      </c>
      <c r="D744" s="60" t="s">
        <v>3701</v>
      </c>
      <c r="E744" s="66" t="s">
        <v>678</v>
      </c>
      <c r="F744" s="66" t="s">
        <v>678</v>
      </c>
      <c r="G744" s="70">
        <v>0</v>
      </c>
      <c r="H744" s="70">
        <v>0</v>
      </c>
      <c r="I744" s="66" t="s">
        <v>2942</v>
      </c>
      <c r="J744" s="66" t="s">
        <v>1660</v>
      </c>
      <c r="K744" s="67" t="s">
        <v>5022</v>
      </c>
      <c r="L744" s="68"/>
      <c r="M744" s="64" t="s">
        <v>3701</v>
      </c>
      <c r="N744" s="13"/>
      <c r="O744"/>
      <c r="P744" t="str">
        <f t="shared" si="142"/>
        <v/>
      </c>
      <c r="Q744"/>
      <c r="R744"/>
      <c r="S744" s="43">
        <f t="shared" si="137"/>
        <v>151</v>
      </c>
      <c r="T744" s="96" t="s">
        <v>2643</v>
      </c>
      <c r="U744" s="72" t="s">
        <v>2643</v>
      </c>
      <c r="V744" s="72" t="s">
        <v>2643</v>
      </c>
      <c r="W744" s="44" t="str">
        <f t="shared" si="138"/>
        <v/>
      </c>
      <c r="X744" s="25" t="str">
        <f t="shared" si="139"/>
        <v/>
      </c>
      <c r="Y744" s="1">
        <f t="shared" si="140"/>
        <v>720</v>
      </c>
      <c r="Z744" t="str">
        <f t="shared" si="141"/>
        <v>ITM_O_GRAVE</v>
      </c>
      <c r="AC744" s="116" t="str">
        <f t="shared" ref="AC744:AC807" si="144">IF(LEN(X744)=0,"",SUBSTITUTE(SUBSTITUTE(SUBSTITUTE(SUBSTITUTE(SUBSTITUTE(SUBSTITUTE(SUBSTITUTE(SUBSTITUTE(SUBSTITUTE(SUBSTITUTE(SUBSTITUTE(SUBSTITUTE(SUBSTITUTE(SUBSTITUTE(SUBSTITUTE(SUBSTITUTE(SUBSTITUTE( (SUBSTITUTE( SUBSTITUTE( SUBSTITUTE( SUBSTITUTE(W744,"STD_SIGMA","SUM"),"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744" t="b">
        <f t="shared" si="143"/>
        <v>1</v>
      </c>
    </row>
    <row r="745" spans="1:30">
      <c r="A745" s="57">
        <f t="shared" si="135"/>
        <v>745</v>
      </c>
      <c r="B745" s="56">
        <f t="shared" si="136"/>
        <v>721</v>
      </c>
      <c r="C745" s="60" t="s">
        <v>4933</v>
      </c>
      <c r="D745" s="60" t="s">
        <v>3702</v>
      </c>
      <c r="E745" s="66" t="s">
        <v>679</v>
      </c>
      <c r="F745" s="66" t="s">
        <v>679</v>
      </c>
      <c r="G745" s="70">
        <v>0</v>
      </c>
      <c r="H745" s="70">
        <v>0</v>
      </c>
      <c r="I745" s="66" t="s">
        <v>2942</v>
      </c>
      <c r="J745" s="66" t="s">
        <v>1660</v>
      </c>
      <c r="K745" s="67" t="s">
        <v>5022</v>
      </c>
      <c r="L745" s="68"/>
      <c r="M745" s="64" t="s">
        <v>3702</v>
      </c>
      <c r="N745" s="13"/>
      <c r="O745"/>
      <c r="P745" t="str">
        <f t="shared" si="142"/>
        <v/>
      </c>
      <c r="Q745"/>
      <c r="R745"/>
      <c r="S745" s="43">
        <f t="shared" si="137"/>
        <v>151</v>
      </c>
      <c r="T745" s="96" t="s">
        <v>2643</v>
      </c>
      <c r="U745" s="72" t="s">
        <v>2643</v>
      </c>
      <c r="V745" s="72" t="s">
        <v>2643</v>
      </c>
      <c r="W745" s="44" t="str">
        <f t="shared" si="138"/>
        <v/>
      </c>
      <c r="X745" s="25" t="str">
        <f t="shared" si="139"/>
        <v/>
      </c>
      <c r="Y745" s="1">
        <f t="shared" si="140"/>
        <v>721</v>
      </c>
      <c r="Z745" t="str">
        <f t="shared" si="141"/>
        <v>ITM_O_DIARESIS</v>
      </c>
      <c r="AC745" s="116" t="str">
        <f t="shared" si="144"/>
        <v/>
      </c>
      <c r="AD745" t="b">
        <f t="shared" si="143"/>
        <v>1</v>
      </c>
    </row>
    <row r="746" spans="1:30">
      <c r="A746" s="57">
        <f t="shared" si="135"/>
        <v>746</v>
      </c>
      <c r="B746" s="56">
        <f t="shared" si="136"/>
        <v>722</v>
      </c>
      <c r="C746" s="60" t="s">
        <v>4933</v>
      </c>
      <c r="D746" s="60" t="s">
        <v>3703</v>
      </c>
      <c r="E746" s="66" t="s">
        <v>680</v>
      </c>
      <c r="F746" s="66" t="s">
        <v>680</v>
      </c>
      <c r="G746" s="70">
        <v>0</v>
      </c>
      <c r="H746" s="70">
        <v>0</v>
      </c>
      <c r="I746" s="66" t="s">
        <v>2942</v>
      </c>
      <c r="J746" s="66" t="s">
        <v>1660</v>
      </c>
      <c r="K746" s="67" t="s">
        <v>5022</v>
      </c>
      <c r="L746" s="68"/>
      <c r="M746" s="64" t="s">
        <v>3703</v>
      </c>
      <c r="N746" s="13"/>
      <c r="O746"/>
      <c r="P746" t="str">
        <f t="shared" si="142"/>
        <v/>
      </c>
      <c r="Q746"/>
      <c r="R746"/>
      <c r="S746" s="43">
        <f t="shared" si="137"/>
        <v>151</v>
      </c>
      <c r="T746" s="96" t="s">
        <v>2643</v>
      </c>
      <c r="U746" s="72" t="s">
        <v>2643</v>
      </c>
      <c r="V746" s="72" t="s">
        <v>2643</v>
      </c>
      <c r="W746" s="44" t="str">
        <f t="shared" si="138"/>
        <v/>
      </c>
      <c r="X746" s="25" t="str">
        <f t="shared" si="139"/>
        <v/>
      </c>
      <c r="Y746" s="1">
        <f t="shared" si="140"/>
        <v>722</v>
      </c>
      <c r="Z746" t="str">
        <f t="shared" si="141"/>
        <v>ITM_O_TILDE</v>
      </c>
      <c r="AC746" s="116" t="str">
        <f t="shared" si="144"/>
        <v/>
      </c>
      <c r="AD746" t="b">
        <f t="shared" si="143"/>
        <v>1</v>
      </c>
    </row>
    <row r="747" spans="1:30">
      <c r="A747" s="57">
        <f t="shared" si="135"/>
        <v>747</v>
      </c>
      <c r="B747" s="56">
        <f t="shared" si="136"/>
        <v>723</v>
      </c>
      <c r="C747" s="60" t="s">
        <v>4933</v>
      </c>
      <c r="D747" s="60" t="s">
        <v>3704</v>
      </c>
      <c r="E747" s="66" t="s">
        <v>681</v>
      </c>
      <c r="F747" s="66" t="s">
        <v>681</v>
      </c>
      <c r="G747" s="70">
        <v>0</v>
      </c>
      <c r="H747" s="70">
        <v>0</v>
      </c>
      <c r="I747" s="66" t="s">
        <v>2942</v>
      </c>
      <c r="J747" s="66" t="s">
        <v>1660</v>
      </c>
      <c r="K747" s="67" t="s">
        <v>5022</v>
      </c>
      <c r="L747" s="68"/>
      <c r="M747" s="64" t="s">
        <v>3704</v>
      </c>
      <c r="N747" s="13"/>
      <c r="O747"/>
      <c r="P747" t="str">
        <f t="shared" si="142"/>
        <v/>
      </c>
      <c r="Q747"/>
      <c r="R747"/>
      <c r="S747" s="43">
        <f t="shared" si="137"/>
        <v>151</v>
      </c>
      <c r="T747" s="96" t="s">
        <v>2643</v>
      </c>
      <c r="U747" s="72" t="s">
        <v>2643</v>
      </c>
      <c r="V747" s="72" t="s">
        <v>2643</v>
      </c>
      <c r="W747" s="44" t="str">
        <f t="shared" si="138"/>
        <v/>
      </c>
      <c r="X747" s="25" t="str">
        <f t="shared" si="139"/>
        <v/>
      </c>
      <c r="Y747" s="1">
        <f t="shared" si="140"/>
        <v>723</v>
      </c>
      <c r="Z747" t="str">
        <f t="shared" si="141"/>
        <v>ITM_O_CIRC</v>
      </c>
      <c r="AC747" s="116" t="str">
        <f t="shared" si="144"/>
        <v/>
      </c>
      <c r="AD747" t="b">
        <f t="shared" si="143"/>
        <v>1</v>
      </c>
    </row>
    <row r="748" spans="1:30">
      <c r="A748" s="57">
        <f t="shared" si="135"/>
        <v>748</v>
      </c>
      <c r="B748" s="56">
        <f t="shared" si="136"/>
        <v>724</v>
      </c>
      <c r="C748" s="60" t="s">
        <v>4933</v>
      </c>
      <c r="D748" s="60" t="s">
        <v>3705</v>
      </c>
      <c r="E748" s="66" t="s">
        <v>682</v>
      </c>
      <c r="F748" s="66" t="s">
        <v>682</v>
      </c>
      <c r="G748" s="70">
        <v>0</v>
      </c>
      <c r="H748" s="70">
        <v>0</v>
      </c>
      <c r="I748" s="66" t="s">
        <v>2942</v>
      </c>
      <c r="J748" s="66" t="s">
        <v>1660</v>
      </c>
      <c r="K748" s="67" t="s">
        <v>5022</v>
      </c>
      <c r="L748" s="68"/>
      <c r="M748" s="64" t="s">
        <v>3705</v>
      </c>
      <c r="N748" s="13"/>
      <c r="O748"/>
      <c r="P748" t="str">
        <f t="shared" si="142"/>
        <v/>
      </c>
      <c r="Q748"/>
      <c r="R748"/>
      <c r="S748" s="43">
        <f t="shared" si="137"/>
        <v>151</v>
      </c>
      <c r="T748" s="96" t="s">
        <v>2643</v>
      </c>
      <c r="U748" s="72" t="s">
        <v>2643</v>
      </c>
      <c r="V748" s="72" t="s">
        <v>2643</v>
      </c>
      <c r="W748" s="44" t="str">
        <f t="shared" si="138"/>
        <v/>
      </c>
      <c r="X748" s="25" t="str">
        <f t="shared" si="139"/>
        <v/>
      </c>
      <c r="Y748" s="1">
        <f t="shared" si="140"/>
        <v>724</v>
      </c>
      <c r="Z748" t="str">
        <f t="shared" si="141"/>
        <v>ITM_O_STROKE</v>
      </c>
      <c r="AC748" s="116" t="str">
        <f t="shared" si="144"/>
        <v/>
      </c>
      <c r="AD748" t="b">
        <f t="shared" si="143"/>
        <v>1</v>
      </c>
    </row>
    <row r="749" spans="1:30">
      <c r="A749" s="57">
        <f t="shared" si="135"/>
        <v>749</v>
      </c>
      <c r="B749" s="56">
        <f t="shared" si="136"/>
        <v>725</v>
      </c>
      <c r="C749" s="60" t="s">
        <v>4933</v>
      </c>
      <c r="D749" s="60" t="s">
        <v>3706</v>
      </c>
      <c r="E749" s="66" t="s">
        <v>683</v>
      </c>
      <c r="F749" s="66" t="s">
        <v>683</v>
      </c>
      <c r="G749" s="70">
        <v>0</v>
      </c>
      <c r="H749" s="70">
        <v>0</v>
      </c>
      <c r="I749" s="66" t="s">
        <v>2942</v>
      </c>
      <c r="J749" s="66" t="s">
        <v>1660</v>
      </c>
      <c r="K749" s="67" t="s">
        <v>5022</v>
      </c>
      <c r="L749" s="68"/>
      <c r="M749" s="64" t="s">
        <v>3706</v>
      </c>
      <c r="N749" s="13"/>
      <c r="O749"/>
      <c r="P749" t="str">
        <f t="shared" si="142"/>
        <v/>
      </c>
      <c r="Q749"/>
      <c r="R749"/>
      <c r="S749" s="43">
        <f t="shared" si="137"/>
        <v>151</v>
      </c>
      <c r="T749" s="96" t="s">
        <v>2643</v>
      </c>
      <c r="U749" s="72" t="s">
        <v>2643</v>
      </c>
      <c r="V749" s="72" t="s">
        <v>2643</v>
      </c>
      <c r="W749" s="44" t="str">
        <f t="shared" si="138"/>
        <v/>
      </c>
      <c r="X749" s="25" t="str">
        <f t="shared" si="139"/>
        <v/>
      </c>
      <c r="Y749" s="1">
        <f t="shared" si="140"/>
        <v>725</v>
      </c>
      <c r="Z749" t="str">
        <f t="shared" si="141"/>
        <v>ITM_OE</v>
      </c>
      <c r="AC749" s="116" t="str">
        <f t="shared" si="144"/>
        <v/>
      </c>
      <c r="AD749" t="b">
        <f t="shared" si="143"/>
        <v>1</v>
      </c>
    </row>
    <row r="750" spans="1:30">
      <c r="A750" s="57">
        <f t="shared" si="135"/>
        <v>750</v>
      </c>
      <c r="B750" s="56">
        <f t="shared" si="136"/>
        <v>726</v>
      </c>
      <c r="C750" s="60" t="s">
        <v>4932</v>
      </c>
      <c r="D750" s="60" t="s">
        <v>7</v>
      </c>
      <c r="E750" s="76" t="s">
        <v>3707</v>
      </c>
      <c r="F750" s="76" t="s">
        <v>3707</v>
      </c>
      <c r="G750" s="77">
        <v>0</v>
      </c>
      <c r="H750" s="77">
        <v>0</v>
      </c>
      <c r="I750" s="66" t="s">
        <v>30</v>
      </c>
      <c r="J750" s="66" t="s">
        <v>1660</v>
      </c>
      <c r="K750" s="67" t="s">
        <v>5022</v>
      </c>
      <c r="L750" s="68"/>
      <c r="M750" s="64" t="s">
        <v>4149</v>
      </c>
      <c r="N750" s="13"/>
      <c r="O750"/>
      <c r="P750" t="str">
        <f t="shared" si="142"/>
        <v/>
      </c>
      <c r="Q750"/>
      <c r="R750"/>
      <c r="S750" s="43">
        <f t="shared" si="137"/>
        <v>151</v>
      </c>
      <c r="T750" s="96" t="s">
        <v>2643</v>
      </c>
      <c r="U750" s="72" t="s">
        <v>2643</v>
      </c>
      <c r="V750" s="72" t="s">
        <v>2643</v>
      </c>
      <c r="W750" s="44" t="str">
        <f t="shared" si="138"/>
        <v/>
      </c>
      <c r="X750" s="25" t="str">
        <f t="shared" si="139"/>
        <v/>
      </c>
      <c r="Y750" s="1">
        <f t="shared" si="140"/>
        <v>726</v>
      </c>
      <c r="Z750" t="str">
        <f t="shared" si="141"/>
        <v>ITM_0726</v>
      </c>
      <c r="AC750" s="116" t="str">
        <f t="shared" si="144"/>
        <v/>
      </c>
      <c r="AD750" t="b">
        <f t="shared" si="143"/>
        <v>1</v>
      </c>
    </row>
    <row r="751" spans="1:30">
      <c r="A751" s="57">
        <f t="shared" si="135"/>
        <v>751</v>
      </c>
      <c r="B751" s="56">
        <f t="shared" si="136"/>
        <v>727</v>
      </c>
      <c r="C751" s="60" t="s">
        <v>4932</v>
      </c>
      <c r="D751" s="60" t="s">
        <v>7</v>
      </c>
      <c r="E751" s="76" t="s">
        <v>3708</v>
      </c>
      <c r="F751" s="76" t="s">
        <v>3708</v>
      </c>
      <c r="G751" s="77">
        <v>0</v>
      </c>
      <c r="H751" s="77">
        <v>0</v>
      </c>
      <c r="I751" s="66" t="s">
        <v>30</v>
      </c>
      <c r="J751" s="66" t="s">
        <v>1660</v>
      </c>
      <c r="K751" s="67" t="s">
        <v>5022</v>
      </c>
      <c r="L751" s="68"/>
      <c r="M751" s="64" t="s">
        <v>4150</v>
      </c>
      <c r="N751" s="13"/>
      <c r="O751"/>
      <c r="P751" t="str">
        <f t="shared" si="142"/>
        <v/>
      </c>
      <c r="Q751"/>
      <c r="R751"/>
      <c r="S751" s="43">
        <f t="shared" si="137"/>
        <v>151</v>
      </c>
      <c r="T751" s="96" t="s">
        <v>2643</v>
      </c>
      <c r="U751" s="72" t="s">
        <v>2643</v>
      </c>
      <c r="V751" s="72" t="s">
        <v>2643</v>
      </c>
      <c r="W751" s="44" t="str">
        <f t="shared" si="138"/>
        <v/>
      </c>
      <c r="X751" s="25" t="str">
        <f t="shared" si="139"/>
        <v/>
      </c>
      <c r="Y751" s="1">
        <f t="shared" si="140"/>
        <v>727</v>
      </c>
      <c r="Z751" t="str">
        <f t="shared" si="141"/>
        <v>ITM_0727</v>
      </c>
      <c r="AC751" s="116" t="str">
        <f t="shared" si="144"/>
        <v/>
      </c>
      <c r="AD751" t="b">
        <f t="shared" si="143"/>
        <v>1</v>
      </c>
    </row>
    <row r="752" spans="1:30">
      <c r="A752" s="57">
        <f t="shared" si="135"/>
        <v>752</v>
      </c>
      <c r="B752" s="56">
        <f t="shared" si="136"/>
        <v>728</v>
      </c>
      <c r="C752" s="60" t="s">
        <v>4933</v>
      </c>
      <c r="D752" s="60" t="s">
        <v>3709</v>
      </c>
      <c r="E752" s="66" t="s">
        <v>753</v>
      </c>
      <c r="F752" s="66" t="s">
        <v>753</v>
      </c>
      <c r="G752" s="70">
        <v>0</v>
      </c>
      <c r="H752" s="70">
        <v>0</v>
      </c>
      <c r="I752" s="66" t="s">
        <v>2942</v>
      </c>
      <c r="J752" s="66" t="s">
        <v>1660</v>
      </c>
      <c r="K752" s="67" t="s">
        <v>5022</v>
      </c>
      <c r="L752" s="68"/>
      <c r="M752" s="64" t="s">
        <v>3709</v>
      </c>
      <c r="N752" s="13"/>
      <c r="O752"/>
      <c r="P752" t="str">
        <f t="shared" si="142"/>
        <v/>
      </c>
      <c r="Q752"/>
      <c r="R752"/>
      <c r="S752" s="43">
        <f t="shared" si="137"/>
        <v>151</v>
      </c>
      <c r="T752" s="96" t="s">
        <v>2643</v>
      </c>
      <c r="U752" s="72" t="s">
        <v>2643</v>
      </c>
      <c r="V752" s="72" t="s">
        <v>2643</v>
      </c>
      <c r="W752" s="44" t="str">
        <f t="shared" si="138"/>
        <v/>
      </c>
      <c r="X752" s="25" t="str">
        <f t="shared" si="139"/>
        <v/>
      </c>
      <c r="Y752" s="1">
        <f t="shared" si="140"/>
        <v>728</v>
      </c>
      <c r="Z752" t="str">
        <f t="shared" si="141"/>
        <v>ITM_S_SHARP</v>
      </c>
      <c r="AC752" s="116" t="str">
        <f t="shared" si="144"/>
        <v/>
      </c>
      <c r="AD752" t="b">
        <f t="shared" si="143"/>
        <v>1</v>
      </c>
    </row>
    <row r="753" spans="1:30">
      <c r="A753" s="57">
        <f t="shared" si="135"/>
        <v>753</v>
      </c>
      <c r="B753" s="56">
        <f t="shared" si="136"/>
        <v>729</v>
      </c>
      <c r="C753" s="60" t="s">
        <v>4933</v>
      </c>
      <c r="D753" s="60" t="s">
        <v>3710</v>
      </c>
      <c r="E753" s="66" t="s">
        <v>684</v>
      </c>
      <c r="F753" s="66" t="s">
        <v>684</v>
      </c>
      <c r="G753" s="70">
        <v>0</v>
      </c>
      <c r="H753" s="70">
        <v>0</v>
      </c>
      <c r="I753" s="66" t="s">
        <v>2942</v>
      </c>
      <c r="J753" s="66" t="s">
        <v>1660</v>
      </c>
      <c r="K753" s="67" t="s">
        <v>5022</v>
      </c>
      <c r="L753" s="68"/>
      <c r="M753" s="64" t="s">
        <v>3710</v>
      </c>
      <c r="N753" s="13"/>
      <c r="O753"/>
      <c r="P753" t="str">
        <f t="shared" si="142"/>
        <v/>
      </c>
      <c r="Q753"/>
      <c r="R753"/>
      <c r="S753" s="43">
        <f t="shared" si="137"/>
        <v>151</v>
      </c>
      <c r="T753" s="96" t="s">
        <v>2643</v>
      </c>
      <c r="U753" s="72" t="s">
        <v>2643</v>
      </c>
      <c r="V753" s="72" t="s">
        <v>2643</v>
      </c>
      <c r="W753" s="44" t="str">
        <f t="shared" si="138"/>
        <v/>
      </c>
      <c r="X753" s="25" t="str">
        <f t="shared" si="139"/>
        <v/>
      </c>
      <c r="Y753" s="1">
        <f t="shared" si="140"/>
        <v>729</v>
      </c>
      <c r="Z753" t="str">
        <f t="shared" si="141"/>
        <v>ITM_S_ACUTE</v>
      </c>
      <c r="AC753" s="116" t="str">
        <f t="shared" si="144"/>
        <v/>
      </c>
      <c r="AD753" t="b">
        <f t="shared" si="143"/>
        <v>1</v>
      </c>
    </row>
    <row r="754" spans="1:30">
      <c r="A754" s="57">
        <f t="shared" si="135"/>
        <v>754</v>
      </c>
      <c r="B754" s="56">
        <f t="shared" si="136"/>
        <v>730</v>
      </c>
      <c r="C754" s="60" t="s">
        <v>4933</v>
      </c>
      <c r="D754" s="60" t="s">
        <v>3711</v>
      </c>
      <c r="E754" s="66" t="s">
        <v>685</v>
      </c>
      <c r="F754" s="66" t="s">
        <v>685</v>
      </c>
      <c r="G754" s="70">
        <v>0</v>
      </c>
      <c r="H754" s="70">
        <v>0</v>
      </c>
      <c r="I754" s="66" t="s">
        <v>2942</v>
      </c>
      <c r="J754" s="66" t="s">
        <v>1660</v>
      </c>
      <c r="K754" s="67" t="s">
        <v>5022</v>
      </c>
      <c r="L754" s="68"/>
      <c r="M754" s="64" t="s">
        <v>3711</v>
      </c>
      <c r="N754" s="13"/>
      <c r="O754"/>
      <c r="P754" t="str">
        <f t="shared" si="142"/>
        <v/>
      </c>
      <c r="Q754"/>
      <c r="R754"/>
      <c r="S754" s="43">
        <f t="shared" si="137"/>
        <v>151</v>
      </c>
      <c r="T754" s="96" t="s">
        <v>2643</v>
      </c>
      <c r="U754" s="72" t="s">
        <v>2643</v>
      </c>
      <c r="V754" s="72" t="s">
        <v>2643</v>
      </c>
      <c r="W754" s="44" t="str">
        <f t="shared" si="138"/>
        <v/>
      </c>
      <c r="X754" s="25" t="str">
        <f t="shared" si="139"/>
        <v/>
      </c>
      <c r="Y754" s="1">
        <f t="shared" si="140"/>
        <v>730</v>
      </c>
      <c r="Z754" t="str">
        <f t="shared" si="141"/>
        <v>ITM_S_CARON</v>
      </c>
      <c r="AC754" s="116" t="str">
        <f t="shared" si="144"/>
        <v/>
      </c>
      <c r="AD754" t="b">
        <f t="shared" si="143"/>
        <v>1</v>
      </c>
    </row>
    <row r="755" spans="1:30">
      <c r="A755" s="57">
        <f t="shared" si="135"/>
        <v>755</v>
      </c>
      <c r="B755" s="56">
        <f t="shared" si="136"/>
        <v>731</v>
      </c>
      <c r="C755" s="60" t="s">
        <v>4933</v>
      </c>
      <c r="D755" s="60" t="s">
        <v>3712</v>
      </c>
      <c r="E755" s="66" t="s">
        <v>686</v>
      </c>
      <c r="F755" s="66" t="s">
        <v>686</v>
      </c>
      <c r="G755" s="70">
        <v>0</v>
      </c>
      <c r="H755" s="70">
        <v>0</v>
      </c>
      <c r="I755" s="66" t="s">
        <v>2942</v>
      </c>
      <c r="J755" s="66" t="s">
        <v>1660</v>
      </c>
      <c r="K755" s="67" t="s">
        <v>5022</v>
      </c>
      <c r="L755" s="68"/>
      <c r="M755" s="64" t="s">
        <v>3712</v>
      </c>
      <c r="N755" s="13"/>
      <c r="O755"/>
      <c r="P755" t="str">
        <f t="shared" si="142"/>
        <v/>
      </c>
      <c r="Q755"/>
      <c r="R755"/>
      <c r="S755" s="43">
        <f t="shared" si="137"/>
        <v>151</v>
      </c>
      <c r="T755" s="96" t="s">
        <v>2643</v>
      </c>
      <c r="U755" s="72" t="s">
        <v>2643</v>
      </c>
      <c r="V755" s="72" t="s">
        <v>2643</v>
      </c>
      <c r="W755" s="44" t="str">
        <f t="shared" si="138"/>
        <v/>
      </c>
      <c r="X755" s="25" t="str">
        <f t="shared" si="139"/>
        <v/>
      </c>
      <c r="Y755" s="1">
        <f t="shared" si="140"/>
        <v>731</v>
      </c>
      <c r="Z755" t="str">
        <f t="shared" si="141"/>
        <v>ITM_S_CEDILLA</v>
      </c>
      <c r="AC755" s="116" t="str">
        <f t="shared" si="144"/>
        <v/>
      </c>
      <c r="AD755" t="b">
        <f t="shared" si="143"/>
        <v>1</v>
      </c>
    </row>
    <row r="756" spans="1:30">
      <c r="A756" s="57">
        <f t="shared" si="135"/>
        <v>756</v>
      </c>
      <c r="B756" s="56">
        <f t="shared" si="136"/>
        <v>732</v>
      </c>
      <c r="C756" s="60" t="s">
        <v>4933</v>
      </c>
      <c r="D756" s="60" t="s">
        <v>3713</v>
      </c>
      <c r="E756" s="66" t="s">
        <v>687</v>
      </c>
      <c r="F756" s="66" t="s">
        <v>687</v>
      </c>
      <c r="G756" s="70">
        <v>0</v>
      </c>
      <c r="H756" s="70">
        <v>0</v>
      </c>
      <c r="I756" s="66" t="s">
        <v>2942</v>
      </c>
      <c r="J756" s="66" t="s">
        <v>1660</v>
      </c>
      <c r="K756" s="67" t="s">
        <v>5022</v>
      </c>
      <c r="L756" s="68"/>
      <c r="M756" s="64" t="s">
        <v>3713</v>
      </c>
      <c r="N756" s="13"/>
      <c r="O756"/>
      <c r="P756" t="str">
        <f t="shared" si="142"/>
        <v/>
      </c>
      <c r="Q756"/>
      <c r="R756"/>
      <c r="S756" s="43">
        <f t="shared" si="137"/>
        <v>151</v>
      </c>
      <c r="T756" s="96" t="s">
        <v>2643</v>
      </c>
      <c r="U756" s="72" t="s">
        <v>2643</v>
      </c>
      <c r="V756" s="72" t="s">
        <v>2643</v>
      </c>
      <c r="W756" s="44" t="str">
        <f t="shared" si="138"/>
        <v/>
      </c>
      <c r="X756" s="25" t="str">
        <f t="shared" si="139"/>
        <v/>
      </c>
      <c r="Y756" s="1">
        <f t="shared" si="140"/>
        <v>732</v>
      </c>
      <c r="Z756" t="str">
        <f t="shared" si="141"/>
        <v>ITM_T_CARON</v>
      </c>
      <c r="AC756" s="116" t="str">
        <f t="shared" si="144"/>
        <v/>
      </c>
      <c r="AD756" t="b">
        <f t="shared" si="143"/>
        <v>1</v>
      </c>
    </row>
    <row r="757" spans="1:30">
      <c r="A757" s="57">
        <f t="shared" si="135"/>
        <v>757</v>
      </c>
      <c r="B757" s="56">
        <f t="shared" si="136"/>
        <v>733</v>
      </c>
      <c r="C757" s="60" t="s">
        <v>4933</v>
      </c>
      <c r="D757" s="60" t="s">
        <v>3714</v>
      </c>
      <c r="E757" s="66" t="s">
        <v>688</v>
      </c>
      <c r="F757" s="66" t="s">
        <v>688</v>
      </c>
      <c r="G757" s="70">
        <v>0</v>
      </c>
      <c r="H757" s="70">
        <v>0</v>
      </c>
      <c r="I757" s="66" t="s">
        <v>2942</v>
      </c>
      <c r="J757" s="66" t="s">
        <v>1660</v>
      </c>
      <c r="K757" s="67" t="s">
        <v>5022</v>
      </c>
      <c r="L757" s="68"/>
      <c r="M757" s="64" t="s">
        <v>3714</v>
      </c>
      <c r="N757" s="13"/>
      <c r="O757"/>
      <c r="P757" t="str">
        <f t="shared" si="142"/>
        <v/>
      </c>
      <c r="Q757"/>
      <c r="R757"/>
      <c r="S757" s="43">
        <f t="shared" si="137"/>
        <v>151</v>
      </c>
      <c r="T757" s="96" t="s">
        <v>2643</v>
      </c>
      <c r="U757" s="72" t="s">
        <v>2643</v>
      </c>
      <c r="V757" s="72" t="s">
        <v>2643</v>
      </c>
      <c r="W757" s="44" t="str">
        <f t="shared" si="138"/>
        <v/>
      </c>
      <c r="X757" s="25" t="str">
        <f t="shared" si="139"/>
        <v/>
      </c>
      <c r="Y757" s="1">
        <f t="shared" si="140"/>
        <v>733</v>
      </c>
      <c r="Z757" t="str">
        <f t="shared" si="141"/>
        <v>ITM_T_CEDILLA</v>
      </c>
      <c r="AC757" s="116" t="str">
        <f t="shared" si="144"/>
        <v/>
      </c>
      <c r="AD757" t="b">
        <f t="shared" si="143"/>
        <v>1</v>
      </c>
    </row>
    <row r="758" spans="1:30">
      <c r="A758" s="57">
        <f t="shared" si="135"/>
        <v>758</v>
      </c>
      <c r="B758" s="56">
        <f t="shared" si="136"/>
        <v>734</v>
      </c>
      <c r="C758" s="60" t="s">
        <v>4933</v>
      </c>
      <c r="D758" s="60" t="s">
        <v>3715</v>
      </c>
      <c r="E758" s="66" t="s">
        <v>689</v>
      </c>
      <c r="F758" s="66" t="s">
        <v>689</v>
      </c>
      <c r="G758" s="70">
        <v>0</v>
      </c>
      <c r="H758" s="70">
        <v>0</v>
      </c>
      <c r="I758" s="66" t="s">
        <v>2942</v>
      </c>
      <c r="J758" s="66" t="s">
        <v>1660</v>
      </c>
      <c r="K758" s="67" t="s">
        <v>5022</v>
      </c>
      <c r="L758" s="65"/>
      <c r="M758" s="64" t="s">
        <v>3715</v>
      </c>
      <c r="N758" s="13"/>
      <c r="O758"/>
      <c r="P758" t="str">
        <f t="shared" si="142"/>
        <v/>
      </c>
      <c r="Q758"/>
      <c r="R758"/>
      <c r="S758" s="43">
        <f t="shared" si="137"/>
        <v>151</v>
      </c>
      <c r="T758" s="96" t="s">
        <v>2643</v>
      </c>
      <c r="U758" s="72" t="s">
        <v>2643</v>
      </c>
      <c r="V758" s="72" t="s">
        <v>2643</v>
      </c>
      <c r="W758" s="44" t="str">
        <f t="shared" si="138"/>
        <v/>
      </c>
      <c r="X758" s="25" t="str">
        <f t="shared" si="139"/>
        <v/>
      </c>
      <c r="Y758" s="1">
        <f t="shared" si="140"/>
        <v>734</v>
      </c>
      <c r="Z758" t="str">
        <f t="shared" si="141"/>
        <v>ITM_U_MACRON</v>
      </c>
      <c r="AC758" s="116" t="str">
        <f t="shared" si="144"/>
        <v/>
      </c>
      <c r="AD758" t="b">
        <f t="shared" si="143"/>
        <v>1</v>
      </c>
    </row>
    <row r="759" spans="1:30">
      <c r="A759" s="57">
        <f t="shared" si="135"/>
        <v>759</v>
      </c>
      <c r="B759" s="56">
        <f t="shared" si="136"/>
        <v>735</v>
      </c>
      <c r="C759" s="60" t="s">
        <v>4933</v>
      </c>
      <c r="D759" s="60" t="s">
        <v>3716</v>
      </c>
      <c r="E759" s="66" t="s">
        <v>690</v>
      </c>
      <c r="F759" s="66" t="s">
        <v>690</v>
      </c>
      <c r="G759" s="70">
        <v>0</v>
      </c>
      <c r="H759" s="70">
        <v>0</v>
      </c>
      <c r="I759" s="66" t="s">
        <v>2942</v>
      </c>
      <c r="J759" s="66" t="s">
        <v>1660</v>
      </c>
      <c r="K759" s="67" t="s">
        <v>5022</v>
      </c>
      <c r="L759" s="68"/>
      <c r="M759" s="64" t="s">
        <v>3716</v>
      </c>
      <c r="N759" s="13"/>
      <c r="O759"/>
      <c r="P759" t="str">
        <f t="shared" si="142"/>
        <v/>
      </c>
      <c r="Q759"/>
      <c r="R759"/>
      <c r="S759" s="43">
        <f t="shared" si="137"/>
        <v>151</v>
      </c>
      <c r="T759" s="96" t="s">
        <v>2643</v>
      </c>
      <c r="U759" s="72" t="s">
        <v>2643</v>
      </c>
      <c r="V759" s="72" t="s">
        <v>2643</v>
      </c>
      <c r="W759" s="44" t="str">
        <f t="shared" si="138"/>
        <v/>
      </c>
      <c r="X759" s="25" t="str">
        <f t="shared" si="139"/>
        <v/>
      </c>
      <c r="Y759" s="1">
        <f t="shared" si="140"/>
        <v>735</v>
      </c>
      <c r="Z759" t="str">
        <f t="shared" si="141"/>
        <v>ITM_U_ACUTE</v>
      </c>
      <c r="AC759" s="116" t="str">
        <f t="shared" si="144"/>
        <v/>
      </c>
      <c r="AD759" t="b">
        <f t="shared" si="143"/>
        <v>1</v>
      </c>
    </row>
    <row r="760" spans="1:30">
      <c r="A760" s="57">
        <f t="shared" si="135"/>
        <v>760</v>
      </c>
      <c r="B760" s="56">
        <f t="shared" si="136"/>
        <v>736</v>
      </c>
      <c r="C760" s="60" t="s">
        <v>4933</v>
      </c>
      <c r="D760" s="60" t="s">
        <v>3717</v>
      </c>
      <c r="E760" s="66" t="s">
        <v>691</v>
      </c>
      <c r="F760" s="66" t="s">
        <v>691</v>
      </c>
      <c r="G760" s="70">
        <v>0</v>
      </c>
      <c r="H760" s="70">
        <v>0</v>
      </c>
      <c r="I760" s="66" t="s">
        <v>2942</v>
      </c>
      <c r="J760" s="66" t="s">
        <v>1660</v>
      </c>
      <c r="K760" s="67" t="s">
        <v>5022</v>
      </c>
      <c r="L760" s="68"/>
      <c r="M760" s="64" t="s">
        <v>3717</v>
      </c>
      <c r="N760" s="13"/>
      <c r="O760"/>
      <c r="P760" t="str">
        <f t="shared" si="142"/>
        <v/>
      </c>
      <c r="Q760"/>
      <c r="R760"/>
      <c r="S760" s="43">
        <f t="shared" si="137"/>
        <v>151</v>
      </c>
      <c r="T760" s="96" t="s">
        <v>2643</v>
      </c>
      <c r="U760" s="72" t="s">
        <v>2643</v>
      </c>
      <c r="V760" s="72" t="s">
        <v>2643</v>
      </c>
      <c r="W760" s="44" t="str">
        <f t="shared" si="138"/>
        <v/>
      </c>
      <c r="X760" s="25" t="str">
        <f t="shared" si="139"/>
        <v/>
      </c>
      <c r="Y760" s="1">
        <f t="shared" si="140"/>
        <v>736</v>
      </c>
      <c r="Z760" t="str">
        <f t="shared" si="141"/>
        <v>ITM_U_BREVE</v>
      </c>
      <c r="AC760" s="116" t="str">
        <f t="shared" si="144"/>
        <v/>
      </c>
      <c r="AD760" t="b">
        <f t="shared" si="143"/>
        <v>1</v>
      </c>
    </row>
    <row r="761" spans="1:30">
      <c r="A761" s="57">
        <f t="shared" si="135"/>
        <v>761</v>
      </c>
      <c r="B761" s="56">
        <f t="shared" si="136"/>
        <v>737</v>
      </c>
      <c r="C761" s="60" t="s">
        <v>4933</v>
      </c>
      <c r="D761" s="60" t="s">
        <v>3718</v>
      </c>
      <c r="E761" s="66" t="s">
        <v>692</v>
      </c>
      <c r="F761" s="66" t="s">
        <v>692</v>
      </c>
      <c r="G761" s="70">
        <v>0</v>
      </c>
      <c r="H761" s="70">
        <v>0</v>
      </c>
      <c r="I761" s="66" t="s">
        <v>2942</v>
      </c>
      <c r="J761" s="66" t="s">
        <v>1660</v>
      </c>
      <c r="K761" s="67" t="s">
        <v>5022</v>
      </c>
      <c r="L761" s="68"/>
      <c r="M761" s="64" t="s">
        <v>3718</v>
      </c>
      <c r="N761" s="13"/>
      <c r="O761"/>
      <c r="P761" t="str">
        <f t="shared" si="142"/>
        <v/>
      </c>
      <c r="Q761"/>
      <c r="R761"/>
      <c r="S761" s="43">
        <f t="shared" si="137"/>
        <v>151</v>
      </c>
      <c r="T761" s="96" t="s">
        <v>2643</v>
      </c>
      <c r="U761" s="72" t="s">
        <v>2643</v>
      </c>
      <c r="V761" s="72" t="s">
        <v>2643</v>
      </c>
      <c r="W761" s="44" t="str">
        <f t="shared" si="138"/>
        <v/>
      </c>
      <c r="X761" s="25" t="str">
        <f t="shared" si="139"/>
        <v/>
      </c>
      <c r="Y761" s="1">
        <f t="shared" si="140"/>
        <v>737</v>
      </c>
      <c r="Z761" t="str">
        <f t="shared" si="141"/>
        <v>ITM_U_GRAVE</v>
      </c>
      <c r="AC761" s="116" t="str">
        <f t="shared" si="144"/>
        <v/>
      </c>
      <c r="AD761" t="b">
        <f t="shared" si="143"/>
        <v>1</v>
      </c>
    </row>
    <row r="762" spans="1:30">
      <c r="A762" s="57">
        <f t="shared" si="135"/>
        <v>762</v>
      </c>
      <c r="B762" s="56">
        <f t="shared" si="136"/>
        <v>738</v>
      </c>
      <c r="C762" s="60" t="s">
        <v>4933</v>
      </c>
      <c r="D762" s="60" t="s">
        <v>3719</v>
      </c>
      <c r="E762" s="66" t="s">
        <v>693</v>
      </c>
      <c r="F762" s="66" t="s">
        <v>693</v>
      </c>
      <c r="G762" s="70">
        <v>0</v>
      </c>
      <c r="H762" s="70">
        <v>0</v>
      </c>
      <c r="I762" s="66" t="s">
        <v>2942</v>
      </c>
      <c r="J762" s="66" t="s">
        <v>1660</v>
      </c>
      <c r="K762" s="67" t="s">
        <v>5022</v>
      </c>
      <c r="L762" s="68"/>
      <c r="M762" s="64" t="s">
        <v>3719</v>
      </c>
      <c r="N762" s="13"/>
      <c r="O762"/>
      <c r="P762" t="str">
        <f t="shared" si="142"/>
        <v/>
      </c>
      <c r="Q762"/>
      <c r="R762"/>
      <c r="S762" s="43">
        <f t="shared" si="137"/>
        <v>151</v>
      </c>
      <c r="T762" s="96" t="s">
        <v>2643</v>
      </c>
      <c r="U762" s="72" t="s">
        <v>2643</v>
      </c>
      <c r="V762" s="72" t="s">
        <v>2643</v>
      </c>
      <c r="W762" s="44" t="str">
        <f t="shared" si="138"/>
        <v/>
      </c>
      <c r="X762" s="25" t="str">
        <f t="shared" si="139"/>
        <v/>
      </c>
      <c r="Y762" s="1">
        <f t="shared" si="140"/>
        <v>738</v>
      </c>
      <c r="Z762" t="str">
        <f t="shared" si="141"/>
        <v>ITM_U_DIARESIS</v>
      </c>
      <c r="AC762" s="116" t="str">
        <f t="shared" si="144"/>
        <v/>
      </c>
      <c r="AD762" t="b">
        <f t="shared" si="143"/>
        <v>1</v>
      </c>
    </row>
    <row r="763" spans="1:30">
      <c r="A763" s="57">
        <f t="shared" si="135"/>
        <v>763</v>
      </c>
      <c r="B763" s="56">
        <f t="shared" si="136"/>
        <v>739</v>
      </c>
      <c r="C763" s="60" t="s">
        <v>4933</v>
      </c>
      <c r="D763" s="60" t="s">
        <v>3720</v>
      </c>
      <c r="E763" s="66" t="s">
        <v>694</v>
      </c>
      <c r="F763" s="66" t="s">
        <v>694</v>
      </c>
      <c r="G763" s="70">
        <v>0</v>
      </c>
      <c r="H763" s="70">
        <v>0</v>
      </c>
      <c r="I763" s="66" t="s">
        <v>2942</v>
      </c>
      <c r="J763" s="66" t="s">
        <v>1660</v>
      </c>
      <c r="K763" s="67" t="s">
        <v>5022</v>
      </c>
      <c r="L763" s="68"/>
      <c r="M763" s="64" t="s">
        <v>3720</v>
      </c>
      <c r="N763" s="13"/>
      <c r="O763"/>
      <c r="P763" t="str">
        <f t="shared" si="142"/>
        <v/>
      </c>
      <c r="Q763"/>
      <c r="R763"/>
      <c r="S763" s="43">
        <f t="shared" si="137"/>
        <v>151</v>
      </c>
      <c r="T763" s="96" t="s">
        <v>2643</v>
      </c>
      <c r="U763" s="72" t="s">
        <v>2643</v>
      </c>
      <c r="V763" s="72" t="s">
        <v>2643</v>
      </c>
      <c r="W763" s="44" t="str">
        <f t="shared" si="138"/>
        <v/>
      </c>
      <c r="X763" s="25" t="str">
        <f t="shared" si="139"/>
        <v/>
      </c>
      <c r="Y763" s="1">
        <f t="shared" si="140"/>
        <v>739</v>
      </c>
      <c r="Z763" t="str">
        <f t="shared" si="141"/>
        <v>ITM_U_TILDE</v>
      </c>
      <c r="AC763" s="116" t="str">
        <f t="shared" si="144"/>
        <v/>
      </c>
      <c r="AD763" t="b">
        <f t="shared" si="143"/>
        <v>1</v>
      </c>
    </row>
    <row r="764" spans="1:30">
      <c r="A764" s="57">
        <f t="shared" si="135"/>
        <v>764</v>
      </c>
      <c r="B764" s="56">
        <f t="shared" si="136"/>
        <v>740</v>
      </c>
      <c r="C764" s="60" t="s">
        <v>4933</v>
      </c>
      <c r="D764" s="60" t="s">
        <v>3721</v>
      </c>
      <c r="E764" s="66" t="s">
        <v>695</v>
      </c>
      <c r="F764" s="66" t="s">
        <v>695</v>
      </c>
      <c r="G764" s="70">
        <v>0</v>
      </c>
      <c r="H764" s="70">
        <v>0</v>
      </c>
      <c r="I764" s="66" t="s">
        <v>2942</v>
      </c>
      <c r="J764" s="66" t="s">
        <v>1660</v>
      </c>
      <c r="K764" s="67" t="s">
        <v>5022</v>
      </c>
      <c r="L764" s="65"/>
      <c r="M764" s="64" t="s">
        <v>3721</v>
      </c>
      <c r="N764" s="13"/>
      <c r="O764"/>
      <c r="P764" t="str">
        <f t="shared" si="142"/>
        <v/>
      </c>
      <c r="Q764"/>
      <c r="R764"/>
      <c r="S764" s="43">
        <f t="shared" si="137"/>
        <v>151</v>
      </c>
      <c r="T764" s="96" t="s">
        <v>2643</v>
      </c>
      <c r="U764" s="72" t="s">
        <v>2643</v>
      </c>
      <c r="V764" s="72" t="s">
        <v>2643</v>
      </c>
      <c r="W764" s="44" t="str">
        <f t="shared" si="138"/>
        <v/>
      </c>
      <c r="X764" s="25" t="str">
        <f t="shared" si="139"/>
        <v/>
      </c>
      <c r="Y764" s="1">
        <f t="shared" si="140"/>
        <v>740</v>
      </c>
      <c r="Z764" t="str">
        <f t="shared" si="141"/>
        <v>ITM_U_CIRC</v>
      </c>
      <c r="AC764" s="116" t="str">
        <f t="shared" si="144"/>
        <v/>
      </c>
      <c r="AD764" t="b">
        <f t="shared" si="143"/>
        <v>1</v>
      </c>
    </row>
    <row r="765" spans="1:30">
      <c r="A765" s="57">
        <f t="shared" si="135"/>
        <v>765</v>
      </c>
      <c r="B765" s="56">
        <f t="shared" si="136"/>
        <v>741</v>
      </c>
      <c r="C765" s="60" t="s">
        <v>4933</v>
      </c>
      <c r="D765" s="60" t="s">
        <v>3722</v>
      </c>
      <c r="E765" s="66" t="s">
        <v>696</v>
      </c>
      <c r="F765" s="66" t="s">
        <v>696</v>
      </c>
      <c r="G765" s="70">
        <v>0</v>
      </c>
      <c r="H765" s="70">
        <v>0</v>
      </c>
      <c r="I765" s="66" t="s">
        <v>2942</v>
      </c>
      <c r="J765" s="66" t="s">
        <v>1660</v>
      </c>
      <c r="K765" s="67" t="s">
        <v>5022</v>
      </c>
      <c r="L765" s="65"/>
      <c r="M765" s="64" t="s">
        <v>3722</v>
      </c>
      <c r="N765" s="13"/>
      <c r="O765"/>
      <c r="P765" t="str">
        <f t="shared" si="142"/>
        <v/>
      </c>
      <c r="Q765"/>
      <c r="R765"/>
      <c r="S765" s="43">
        <f t="shared" si="137"/>
        <v>151</v>
      </c>
      <c r="T765" s="96" t="s">
        <v>2643</v>
      </c>
      <c r="U765" s="72" t="s">
        <v>2643</v>
      </c>
      <c r="V765" s="72" t="s">
        <v>2643</v>
      </c>
      <c r="W765" s="44" t="str">
        <f t="shared" si="138"/>
        <v/>
      </c>
      <c r="X765" s="25" t="str">
        <f t="shared" si="139"/>
        <v/>
      </c>
      <c r="Y765" s="1">
        <f t="shared" si="140"/>
        <v>741</v>
      </c>
      <c r="Z765" t="str">
        <f t="shared" si="141"/>
        <v>ITM_U_RING</v>
      </c>
      <c r="AC765" s="116" t="str">
        <f t="shared" si="144"/>
        <v/>
      </c>
      <c r="AD765" t="b">
        <f t="shared" si="143"/>
        <v>1</v>
      </c>
    </row>
    <row r="766" spans="1:30">
      <c r="A766" s="57">
        <f t="shared" si="135"/>
        <v>766</v>
      </c>
      <c r="B766" s="56">
        <f t="shared" si="136"/>
        <v>742</v>
      </c>
      <c r="C766" s="60" t="s">
        <v>4933</v>
      </c>
      <c r="D766" s="60" t="s">
        <v>3723</v>
      </c>
      <c r="E766" s="66" t="s">
        <v>697</v>
      </c>
      <c r="F766" s="66" t="s">
        <v>697</v>
      </c>
      <c r="G766" s="70">
        <v>0</v>
      </c>
      <c r="H766" s="70">
        <v>0</v>
      </c>
      <c r="I766" s="66" t="s">
        <v>2942</v>
      </c>
      <c r="J766" s="66" t="s">
        <v>1660</v>
      </c>
      <c r="K766" s="67" t="s">
        <v>5022</v>
      </c>
      <c r="L766" s="68"/>
      <c r="M766" s="64" t="s">
        <v>3723</v>
      </c>
      <c r="N766" s="13"/>
      <c r="O766"/>
      <c r="P766" t="str">
        <f t="shared" si="142"/>
        <v/>
      </c>
      <c r="Q766"/>
      <c r="R766"/>
      <c r="S766" s="43">
        <f t="shared" si="137"/>
        <v>151</v>
      </c>
      <c r="T766" s="96" t="s">
        <v>2643</v>
      </c>
      <c r="U766" s="72" t="s">
        <v>2643</v>
      </c>
      <c r="V766" s="72" t="s">
        <v>2643</v>
      </c>
      <c r="W766" s="44" t="str">
        <f t="shared" si="138"/>
        <v/>
      </c>
      <c r="X766" s="25" t="str">
        <f t="shared" si="139"/>
        <v/>
      </c>
      <c r="Y766" s="1">
        <f t="shared" si="140"/>
        <v>742</v>
      </c>
      <c r="Z766" t="str">
        <f t="shared" si="141"/>
        <v>ITM_W_CIRC</v>
      </c>
      <c r="AC766" s="116" t="str">
        <f t="shared" si="144"/>
        <v/>
      </c>
      <c r="AD766" t="b">
        <f t="shared" si="143"/>
        <v>1</v>
      </c>
    </row>
    <row r="767" spans="1:30">
      <c r="A767" s="57">
        <f t="shared" si="135"/>
        <v>767</v>
      </c>
      <c r="B767" s="56">
        <f t="shared" si="136"/>
        <v>743</v>
      </c>
      <c r="C767" s="60" t="s">
        <v>4932</v>
      </c>
      <c r="D767" s="60" t="s">
        <v>7</v>
      </c>
      <c r="E767" s="76" t="s">
        <v>3724</v>
      </c>
      <c r="F767" s="76" t="s">
        <v>3724</v>
      </c>
      <c r="G767" s="77">
        <v>0</v>
      </c>
      <c r="H767" s="77">
        <v>0</v>
      </c>
      <c r="I767" s="66" t="s">
        <v>30</v>
      </c>
      <c r="J767" s="66" t="s">
        <v>1660</v>
      </c>
      <c r="K767" s="67" t="s">
        <v>5022</v>
      </c>
      <c r="L767" s="68"/>
      <c r="M767" s="64" t="s">
        <v>4151</v>
      </c>
      <c r="N767" s="13"/>
      <c r="O767"/>
      <c r="P767" t="str">
        <f t="shared" si="142"/>
        <v/>
      </c>
      <c r="Q767"/>
      <c r="R767"/>
      <c r="S767" s="43">
        <f t="shared" si="137"/>
        <v>151</v>
      </c>
      <c r="T767" s="96" t="s">
        <v>2643</v>
      </c>
      <c r="U767" s="72" t="s">
        <v>2643</v>
      </c>
      <c r="V767" s="72" t="s">
        <v>2643</v>
      </c>
      <c r="W767" s="44" t="str">
        <f t="shared" si="138"/>
        <v/>
      </c>
      <c r="X767" s="25" t="str">
        <f t="shared" si="139"/>
        <v/>
      </c>
      <c r="Y767" s="1">
        <f t="shared" si="140"/>
        <v>743</v>
      </c>
      <c r="Z767" t="str">
        <f t="shared" si="141"/>
        <v>ITM_0743</v>
      </c>
      <c r="AC767" s="116" t="str">
        <f t="shared" si="144"/>
        <v/>
      </c>
      <c r="AD767" t="b">
        <f t="shared" si="143"/>
        <v>1</v>
      </c>
    </row>
    <row r="768" spans="1:30">
      <c r="A768" s="57">
        <f t="shared" si="135"/>
        <v>768</v>
      </c>
      <c r="B768" s="56">
        <f t="shared" si="136"/>
        <v>744</v>
      </c>
      <c r="C768" s="60" t="s">
        <v>4932</v>
      </c>
      <c r="D768" s="60" t="s">
        <v>7</v>
      </c>
      <c r="E768" s="76" t="s">
        <v>3725</v>
      </c>
      <c r="F768" s="76" t="s">
        <v>3725</v>
      </c>
      <c r="G768" s="77">
        <v>0</v>
      </c>
      <c r="H768" s="77">
        <v>0</v>
      </c>
      <c r="I768" s="66" t="s">
        <v>30</v>
      </c>
      <c r="J768" s="66" t="s">
        <v>1660</v>
      </c>
      <c r="K768" s="67" t="s">
        <v>5022</v>
      </c>
      <c r="L768" s="68"/>
      <c r="M768" s="64" t="s">
        <v>4152</v>
      </c>
      <c r="N768" s="13"/>
      <c r="O768"/>
      <c r="P768" t="str">
        <f t="shared" si="142"/>
        <v/>
      </c>
      <c r="Q768"/>
      <c r="R768"/>
      <c r="S768" s="43">
        <f t="shared" si="137"/>
        <v>151</v>
      </c>
      <c r="T768" s="96" t="s">
        <v>2643</v>
      </c>
      <c r="U768" s="72" t="s">
        <v>2643</v>
      </c>
      <c r="V768" s="72" t="s">
        <v>2643</v>
      </c>
      <c r="W768" s="44" t="str">
        <f t="shared" si="138"/>
        <v/>
      </c>
      <c r="X768" s="25" t="str">
        <f t="shared" si="139"/>
        <v/>
      </c>
      <c r="Y768" s="1">
        <f t="shared" si="140"/>
        <v>744</v>
      </c>
      <c r="Z768" t="str">
        <f t="shared" si="141"/>
        <v>ITM_0744</v>
      </c>
      <c r="AC768" s="116" t="str">
        <f t="shared" si="144"/>
        <v/>
      </c>
      <c r="AD768" t="b">
        <f t="shared" si="143"/>
        <v>1</v>
      </c>
    </row>
    <row r="769" spans="1:30">
      <c r="A769" s="57">
        <f t="shared" si="135"/>
        <v>769</v>
      </c>
      <c r="B769" s="56">
        <f t="shared" si="136"/>
        <v>745</v>
      </c>
      <c r="C769" s="60" t="s">
        <v>4932</v>
      </c>
      <c r="D769" s="60" t="s">
        <v>7</v>
      </c>
      <c r="E769" s="76" t="s">
        <v>3726</v>
      </c>
      <c r="F769" s="76" t="s">
        <v>3726</v>
      </c>
      <c r="G769" s="77">
        <v>0</v>
      </c>
      <c r="H769" s="77">
        <v>0</v>
      </c>
      <c r="I769" s="66" t="s">
        <v>30</v>
      </c>
      <c r="J769" s="66" t="s">
        <v>1660</v>
      </c>
      <c r="K769" s="67" t="s">
        <v>5022</v>
      </c>
      <c r="L769" s="68"/>
      <c r="M769" s="64" t="s">
        <v>4153</v>
      </c>
      <c r="N769" s="13"/>
      <c r="O769"/>
      <c r="P769" t="str">
        <f t="shared" si="142"/>
        <v/>
      </c>
      <c r="Q769"/>
      <c r="R769"/>
      <c r="S769" s="43">
        <f t="shared" si="137"/>
        <v>151</v>
      </c>
      <c r="T769" s="96" t="s">
        <v>2643</v>
      </c>
      <c r="U769" s="72" t="s">
        <v>2643</v>
      </c>
      <c r="V769" s="72" t="s">
        <v>2643</v>
      </c>
      <c r="W769" s="44" t="str">
        <f t="shared" si="138"/>
        <v/>
      </c>
      <c r="X769" s="25" t="str">
        <f t="shared" si="139"/>
        <v/>
      </c>
      <c r="Y769" s="1">
        <f t="shared" si="140"/>
        <v>745</v>
      </c>
      <c r="Z769" t="str">
        <f t="shared" si="141"/>
        <v>ITM_0745</v>
      </c>
      <c r="AC769" s="116" t="str">
        <f t="shared" si="144"/>
        <v/>
      </c>
      <c r="AD769" t="b">
        <f t="shared" si="143"/>
        <v>1</v>
      </c>
    </row>
    <row r="770" spans="1:30">
      <c r="A770" s="57">
        <f t="shared" si="135"/>
        <v>770</v>
      </c>
      <c r="B770" s="56">
        <f t="shared" si="136"/>
        <v>746</v>
      </c>
      <c r="C770" s="60" t="s">
        <v>4933</v>
      </c>
      <c r="D770" s="60" t="s">
        <v>3727</v>
      </c>
      <c r="E770" s="66" t="s">
        <v>698</v>
      </c>
      <c r="F770" s="66" t="s">
        <v>698</v>
      </c>
      <c r="G770" s="70">
        <v>0</v>
      </c>
      <c r="H770" s="70">
        <v>0</v>
      </c>
      <c r="I770" s="66" t="s">
        <v>2942</v>
      </c>
      <c r="J770" s="66" t="s">
        <v>1660</v>
      </c>
      <c r="K770" s="67" t="s">
        <v>5022</v>
      </c>
      <c r="L770" s="68"/>
      <c r="M770" s="64" t="s">
        <v>3727</v>
      </c>
      <c r="N770" s="13"/>
      <c r="O770"/>
      <c r="P770" t="str">
        <f t="shared" si="142"/>
        <v/>
      </c>
      <c r="Q770"/>
      <c r="R770"/>
      <c r="S770" s="43">
        <f t="shared" si="137"/>
        <v>151</v>
      </c>
      <c r="T770" s="96" t="s">
        <v>2643</v>
      </c>
      <c r="U770" s="72" t="s">
        <v>2643</v>
      </c>
      <c r="V770" s="72" t="s">
        <v>2643</v>
      </c>
      <c r="W770" s="44" t="str">
        <f t="shared" si="138"/>
        <v/>
      </c>
      <c r="X770" s="25" t="str">
        <f t="shared" si="139"/>
        <v/>
      </c>
      <c r="Y770" s="1">
        <f t="shared" si="140"/>
        <v>746</v>
      </c>
      <c r="Z770" t="str">
        <f t="shared" si="141"/>
        <v>ITM_Y_CIRC</v>
      </c>
      <c r="AC770" s="116" t="str">
        <f t="shared" si="144"/>
        <v/>
      </c>
      <c r="AD770" t="b">
        <f t="shared" si="143"/>
        <v>1</v>
      </c>
    </row>
    <row r="771" spans="1:30">
      <c r="A771" s="57">
        <f t="shared" si="135"/>
        <v>771</v>
      </c>
      <c r="B771" s="56">
        <f t="shared" si="136"/>
        <v>747</v>
      </c>
      <c r="C771" s="60" t="s">
        <v>4933</v>
      </c>
      <c r="D771" s="60" t="s">
        <v>3728</v>
      </c>
      <c r="E771" s="66" t="s">
        <v>699</v>
      </c>
      <c r="F771" s="66" t="s">
        <v>699</v>
      </c>
      <c r="G771" s="70">
        <v>0</v>
      </c>
      <c r="H771" s="70">
        <v>0</v>
      </c>
      <c r="I771" s="66" t="s">
        <v>2942</v>
      </c>
      <c r="J771" s="66" t="s">
        <v>1660</v>
      </c>
      <c r="K771" s="67" t="s">
        <v>5022</v>
      </c>
      <c r="L771" s="68"/>
      <c r="M771" s="64" t="s">
        <v>3728</v>
      </c>
      <c r="N771" s="13"/>
      <c r="O771"/>
      <c r="P771" t="str">
        <f t="shared" si="142"/>
        <v/>
      </c>
      <c r="Q771"/>
      <c r="R771"/>
      <c r="S771" s="43">
        <f t="shared" si="137"/>
        <v>151</v>
      </c>
      <c r="T771" s="96" t="s">
        <v>2643</v>
      </c>
      <c r="U771" s="72" t="s">
        <v>2643</v>
      </c>
      <c r="V771" s="72" t="s">
        <v>2643</v>
      </c>
      <c r="W771" s="44" t="str">
        <f t="shared" si="138"/>
        <v/>
      </c>
      <c r="X771" s="25" t="str">
        <f t="shared" si="139"/>
        <v/>
      </c>
      <c r="Y771" s="1">
        <f t="shared" si="140"/>
        <v>747</v>
      </c>
      <c r="Z771" t="str">
        <f t="shared" si="141"/>
        <v>ITM_Y_ACUTE</v>
      </c>
      <c r="AC771" s="116" t="str">
        <f t="shared" si="144"/>
        <v/>
      </c>
      <c r="AD771" t="b">
        <f t="shared" si="143"/>
        <v>1</v>
      </c>
    </row>
    <row r="772" spans="1:30">
      <c r="A772" s="57">
        <f t="shared" si="135"/>
        <v>772</v>
      </c>
      <c r="B772" s="56">
        <f t="shared" si="136"/>
        <v>748</v>
      </c>
      <c r="C772" s="60" t="s">
        <v>4933</v>
      </c>
      <c r="D772" s="60" t="s">
        <v>3729</v>
      </c>
      <c r="E772" s="66" t="s">
        <v>700</v>
      </c>
      <c r="F772" s="66" t="s">
        <v>700</v>
      </c>
      <c r="G772" s="70">
        <v>0</v>
      </c>
      <c r="H772" s="70">
        <v>0</v>
      </c>
      <c r="I772" s="66" t="s">
        <v>2942</v>
      </c>
      <c r="J772" s="66" t="s">
        <v>1660</v>
      </c>
      <c r="K772" s="67" t="s">
        <v>5022</v>
      </c>
      <c r="L772" s="68"/>
      <c r="M772" s="64" t="s">
        <v>3729</v>
      </c>
      <c r="N772" s="13"/>
      <c r="O772"/>
      <c r="P772" t="str">
        <f t="shared" si="142"/>
        <v/>
      </c>
      <c r="Q772"/>
      <c r="R772"/>
      <c r="S772" s="43">
        <f t="shared" si="137"/>
        <v>151</v>
      </c>
      <c r="T772" s="96" t="s">
        <v>2643</v>
      </c>
      <c r="U772" s="72" t="s">
        <v>2643</v>
      </c>
      <c r="V772" s="72" t="s">
        <v>2643</v>
      </c>
      <c r="W772" s="44" t="str">
        <f t="shared" si="138"/>
        <v/>
      </c>
      <c r="X772" s="25" t="str">
        <f t="shared" si="139"/>
        <v/>
      </c>
      <c r="Y772" s="1">
        <f t="shared" si="140"/>
        <v>748</v>
      </c>
      <c r="Z772" t="str">
        <f t="shared" si="141"/>
        <v>ITM_Y_DIARESIS</v>
      </c>
      <c r="AC772" s="116" t="str">
        <f t="shared" si="144"/>
        <v/>
      </c>
      <c r="AD772" t="b">
        <f t="shared" si="143"/>
        <v>1</v>
      </c>
    </row>
    <row r="773" spans="1:30">
      <c r="A773" s="57">
        <f t="shared" si="135"/>
        <v>773</v>
      </c>
      <c r="B773" s="56">
        <f t="shared" si="136"/>
        <v>749</v>
      </c>
      <c r="C773" s="60" t="s">
        <v>4933</v>
      </c>
      <c r="D773" s="60" t="s">
        <v>3730</v>
      </c>
      <c r="E773" s="66" t="s">
        <v>701</v>
      </c>
      <c r="F773" s="66" t="s">
        <v>701</v>
      </c>
      <c r="G773" s="70">
        <v>0</v>
      </c>
      <c r="H773" s="70">
        <v>0</v>
      </c>
      <c r="I773" s="66" t="s">
        <v>2942</v>
      </c>
      <c r="J773" s="66" t="s">
        <v>1660</v>
      </c>
      <c r="K773" s="67" t="s">
        <v>5022</v>
      </c>
      <c r="L773" s="68"/>
      <c r="M773" s="64" t="s">
        <v>3730</v>
      </c>
      <c r="N773" s="13"/>
      <c r="O773"/>
      <c r="P773" t="str">
        <f t="shared" si="142"/>
        <v/>
      </c>
      <c r="Q773"/>
      <c r="R773"/>
      <c r="S773" s="43">
        <f t="shared" si="137"/>
        <v>151</v>
      </c>
      <c r="T773" s="96" t="s">
        <v>2643</v>
      </c>
      <c r="U773" s="72" t="s">
        <v>2643</v>
      </c>
      <c r="V773" s="72" t="s">
        <v>2643</v>
      </c>
      <c r="W773" s="44" t="str">
        <f t="shared" si="138"/>
        <v/>
      </c>
      <c r="X773" s="25" t="str">
        <f t="shared" si="139"/>
        <v/>
      </c>
      <c r="Y773" s="1">
        <f t="shared" si="140"/>
        <v>749</v>
      </c>
      <c r="Z773" t="str">
        <f t="shared" si="141"/>
        <v>ITM_Z_ACUTE</v>
      </c>
      <c r="AC773" s="116" t="str">
        <f t="shared" si="144"/>
        <v/>
      </c>
      <c r="AD773" t="b">
        <f t="shared" si="143"/>
        <v>1</v>
      </c>
    </row>
    <row r="774" spans="1:30">
      <c r="A774" s="57">
        <f t="shared" si="135"/>
        <v>774</v>
      </c>
      <c r="B774" s="56">
        <f t="shared" si="136"/>
        <v>750</v>
      </c>
      <c r="C774" s="60" t="s">
        <v>4933</v>
      </c>
      <c r="D774" s="60" t="s">
        <v>3731</v>
      </c>
      <c r="E774" s="66" t="s">
        <v>702</v>
      </c>
      <c r="F774" s="66" t="s">
        <v>702</v>
      </c>
      <c r="G774" s="70">
        <v>0</v>
      </c>
      <c r="H774" s="70">
        <v>0</v>
      </c>
      <c r="I774" s="66" t="s">
        <v>2942</v>
      </c>
      <c r="J774" s="66" t="s">
        <v>1660</v>
      </c>
      <c r="K774" s="67" t="s">
        <v>5022</v>
      </c>
      <c r="L774" s="68"/>
      <c r="M774" s="64" t="s">
        <v>3731</v>
      </c>
      <c r="N774" s="13"/>
      <c r="O774"/>
      <c r="P774" t="str">
        <f t="shared" si="142"/>
        <v/>
      </c>
      <c r="Q774"/>
      <c r="R774"/>
      <c r="S774" s="43">
        <f t="shared" si="137"/>
        <v>151</v>
      </c>
      <c r="T774" s="96" t="s">
        <v>2643</v>
      </c>
      <c r="U774" s="72" t="s">
        <v>2643</v>
      </c>
      <c r="V774" s="72" t="s">
        <v>2643</v>
      </c>
      <c r="W774" s="44" t="str">
        <f t="shared" si="138"/>
        <v/>
      </c>
      <c r="X774" s="25" t="str">
        <f t="shared" si="139"/>
        <v/>
      </c>
      <c r="Y774" s="1">
        <f t="shared" si="140"/>
        <v>750</v>
      </c>
      <c r="Z774" t="str">
        <f t="shared" si="141"/>
        <v>ITM_Z_CARON</v>
      </c>
      <c r="AC774" s="116" t="str">
        <f t="shared" si="144"/>
        <v/>
      </c>
      <c r="AD774" t="b">
        <f t="shared" si="143"/>
        <v>1</v>
      </c>
    </row>
    <row r="775" spans="1:30">
      <c r="A775" s="57">
        <f t="shared" ref="A775:A838" si="145">IF(B775=INT(B775),ROW(),"")</f>
        <v>775</v>
      </c>
      <c r="B775" s="56">
        <f t="shared" ref="B775:B838" si="146">IF(AND(MID(C775,2,1)&lt;&gt;"/",MID(C775,1,1)="/"),INT(B774)+1,B774+0.01)</f>
        <v>751</v>
      </c>
      <c r="C775" s="60" t="s">
        <v>4933</v>
      </c>
      <c r="D775" s="60" t="s">
        <v>3732</v>
      </c>
      <c r="E775" s="66" t="s">
        <v>703</v>
      </c>
      <c r="F775" s="66" t="s">
        <v>703</v>
      </c>
      <c r="G775" s="70">
        <v>0</v>
      </c>
      <c r="H775" s="70">
        <v>0</v>
      </c>
      <c r="I775" s="66" t="s">
        <v>2942</v>
      </c>
      <c r="J775" s="66" t="s">
        <v>1660</v>
      </c>
      <c r="K775" s="67" t="s">
        <v>5022</v>
      </c>
      <c r="L775" s="68"/>
      <c r="M775" s="64" t="s">
        <v>3732</v>
      </c>
      <c r="N775" s="13"/>
      <c r="O775"/>
      <c r="P775" t="str">
        <f t="shared" si="142"/>
        <v/>
      </c>
      <c r="Q775"/>
      <c r="R775"/>
      <c r="S775" s="43">
        <f t="shared" ref="S775:S838" si="147">IF(X775&lt;&gt;"",S774+1,S774)</f>
        <v>151</v>
      </c>
      <c r="T775" s="96" t="s">
        <v>2643</v>
      </c>
      <c r="U775" s="72" t="s">
        <v>2643</v>
      </c>
      <c r="V775" s="72" t="s">
        <v>2643</v>
      </c>
      <c r="W775" s="44" t="str">
        <f t="shared" ref="W775:W838" si="148">IF( OR(U775="CNST", I775="CAT_REGS"),(E775),
IF(U775="YES",UPPER(E775),
IF(   AND(U775&lt;&gt;"NO",I775="CAT_FNCT",D775&lt;&gt;"multiply", D775&lt;&gt;"divide"),IF(J775="SLS_ENABLED",   UPPER(E775),""),"")))</f>
        <v/>
      </c>
      <c r="X775" s="25" t="str">
        <f t="shared" ref="X775:X838" si="149">IF(LEN(V775)&gt;0,V775,SUBSTITUTE(SUBSTITUTE(SUBSTITUTE(SUBSTITUTE(SUBSTITUTE(SUBSTITUTE(SUBSTITUTE(SUBSTITUTE(SUBSTITUTE(SUBSTITUTE(SUBSTITUTE( (SUBSTITUTE( SUBSTITUTE( SUBSTITUTE( SUBSTITUTE(W775,"STD_SIGMA","SUM"),"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75" s="1">
        <f t="shared" ref="Y775:Y838" si="150">B775</f>
        <v>751</v>
      </c>
      <c r="Z775" t="str">
        <f t="shared" ref="Z775:Z838" si="151">M775</f>
        <v>ITM_Z_DOT</v>
      </c>
      <c r="AC775" s="116" t="str">
        <f t="shared" si="144"/>
        <v/>
      </c>
      <c r="AD775" t="b">
        <f t="shared" si="143"/>
        <v>1</v>
      </c>
    </row>
    <row r="776" spans="1:30">
      <c r="A776" s="57">
        <f t="shared" si="145"/>
        <v>776</v>
      </c>
      <c r="B776" s="56">
        <f t="shared" si="146"/>
        <v>752</v>
      </c>
      <c r="C776" s="60" t="s">
        <v>4932</v>
      </c>
      <c r="D776" s="60" t="s">
        <v>7</v>
      </c>
      <c r="E776" s="76" t="s">
        <v>3733</v>
      </c>
      <c r="F776" s="76" t="s">
        <v>3733</v>
      </c>
      <c r="G776" s="77">
        <v>0</v>
      </c>
      <c r="H776" s="77">
        <v>0</v>
      </c>
      <c r="I776" s="66" t="s">
        <v>30</v>
      </c>
      <c r="J776" s="66" t="s">
        <v>1660</v>
      </c>
      <c r="K776" s="67" t="s">
        <v>5022</v>
      </c>
      <c r="L776" s="68"/>
      <c r="M776" s="64" t="s">
        <v>4154</v>
      </c>
      <c r="N776" s="13"/>
      <c r="O776"/>
      <c r="P776" t="str">
        <f t="shared" si="142"/>
        <v/>
      </c>
      <c r="Q776"/>
      <c r="R776"/>
      <c r="S776" s="43">
        <f t="shared" si="147"/>
        <v>151</v>
      </c>
      <c r="T776" s="96" t="s">
        <v>2643</v>
      </c>
      <c r="U776" s="72" t="s">
        <v>2643</v>
      </c>
      <c r="V776" s="72" t="s">
        <v>2643</v>
      </c>
      <c r="W776" s="44" t="str">
        <f t="shared" si="148"/>
        <v/>
      </c>
      <c r="X776" s="25" t="str">
        <f t="shared" si="149"/>
        <v/>
      </c>
      <c r="Y776" s="1">
        <f t="shared" si="150"/>
        <v>752</v>
      </c>
      <c r="Z776" t="str">
        <f t="shared" si="151"/>
        <v>ITM_0752</v>
      </c>
      <c r="AC776" s="116" t="str">
        <f t="shared" si="144"/>
        <v/>
      </c>
      <c r="AD776" t="b">
        <f t="shared" si="143"/>
        <v>1</v>
      </c>
    </row>
    <row r="777" spans="1:30">
      <c r="A777" s="57">
        <f t="shared" si="145"/>
        <v>777</v>
      </c>
      <c r="B777" s="56">
        <f t="shared" si="146"/>
        <v>753</v>
      </c>
      <c r="C777" s="60" t="s">
        <v>4932</v>
      </c>
      <c r="D777" s="60" t="s">
        <v>7</v>
      </c>
      <c r="E777" s="76" t="s">
        <v>3734</v>
      </c>
      <c r="F777" s="76" t="s">
        <v>3734</v>
      </c>
      <c r="G777" s="77">
        <v>0</v>
      </c>
      <c r="H777" s="77">
        <v>0</v>
      </c>
      <c r="I777" s="66" t="s">
        <v>30</v>
      </c>
      <c r="J777" s="66" t="s">
        <v>1660</v>
      </c>
      <c r="K777" s="67" t="s">
        <v>5022</v>
      </c>
      <c r="L777" s="68"/>
      <c r="M777" s="64" t="s">
        <v>4155</v>
      </c>
      <c r="N777" s="13"/>
      <c r="O777"/>
      <c r="P777" t="str">
        <f t="shared" si="142"/>
        <v/>
      </c>
      <c r="Q777"/>
      <c r="R777"/>
      <c r="S777" s="43">
        <f t="shared" si="147"/>
        <v>151</v>
      </c>
      <c r="T777" s="96" t="s">
        <v>2643</v>
      </c>
      <c r="U777" s="72" t="s">
        <v>2643</v>
      </c>
      <c r="V777" s="72" t="s">
        <v>2643</v>
      </c>
      <c r="W777" s="44" t="str">
        <f t="shared" si="148"/>
        <v/>
      </c>
      <c r="X777" s="25" t="str">
        <f t="shared" si="149"/>
        <v/>
      </c>
      <c r="Y777" s="1">
        <f t="shared" si="150"/>
        <v>753</v>
      </c>
      <c r="Z777" t="str">
        <f t="shared" si="151"/>
        <v>ITM_0753</v>
      </c>
      <c r="AC777" s="116" t="str">
        <f t="shared" si="144"/>
        <v/>
      </c>
      <c r="AD777" t="b">
        <f t="shared" si="143"/>
        <v>1</v>
      </c>
    </row>
    <row r="778" spans="1:30">
      <c r="A778" s="57">
        <f t="shared" si="145"/>
        <v>778</v>
      </c>
      <c r="B778" s="56">
        <f t="shared" si="146"/>
        <v>754</v>
      </c>
      <c r="C778" s="60" t="s">
        <v>4932</v>
      </c>
      <c r="D778" s="60" t="s">
        <v>7</v>
      </c>
      <c r="E778" s="76" t="s">
        <v>3735</v>
      </c>
      <c r="F778" s="76" t="s">
        <v>3735</v>
      </c>
      <c r="G778" s="77">
        <v>0</v>
      </c>
      <c r="H778" s="77">
        <v>0</v>
      </c>
      <c r="I778" s="66" t="s">
        <v>30</v>
      </c>
      <c r="J778" s="66" t="s">
        <v>1660</v>
      </c>
      <c r="K778" s="67" t="s">
        <v>5022</v>
      </c>
      <c r="L778" s="68"/>
      <c r="M778" s="64" t="s">
        <v>4156</v>
      </c>
      <c r="N778" s="13"/>
      <c r="O778"/>
      <c r="P778" t="str">
        <f t="shared" si="142"/>
        <v/>
      </c>
      <c r="Q778"/>
      <c r="R778"/>
      <c r="S778" s="43">
        <f t="shared" si="147"/>
        <v>151</v>
      </c>
      <c r="T778" s="96" t="s">
        <v>2643</v>
      </c>
      <c r="U778" s="72" t="s">
        <v>2643</v>
      </c>
      <c r="V778" s="72" t="s">
        <v>2643</v>
      </c>
      <c r="W778" s="44" t="str">
        <f t="shared" si="148"/>
        <v/>
      </c>
      <c r="X778" s="25" t="str">
        <f t="shared" si="149"/>
        <v/>
      </c>
      <c r="Y778" s="1">
        <f t="shared" si="150"/>
        <v>754</v>
      </c>
      <c r="Z778" t="str">
        <f t="shared" si="151"/>
        <v>ITM_0754</v>
      </c>
      <c r="AC778" s="116" t="str">
        <f t="shared" si="144"/>
        <v/>
      </c>
      <c r="AD778" t="b">
        <f t="shared" si="143"/>
        <v>1</v>
      </c>
    </row>
    <row r="779" spans="1:30">
      <c r="A779" s="57">
        <f t="shared" si="145"/>
        <v>779</v>
      </c>
      <c r="B779" s="56">
        <f t="shared" si="146"/>
        <v>755</v>
      </c>
      <c r="C779" s="60" t="s">
        <v>4932</v>
      </c>
      <c r="D779" s="60" t="s">
        <v>7</v>
      </c>
      <c r="E779" s="76" t="s">
        <v>3736</v>
      </c>
      <c r="F779" s="76" t="s">
        <v>3736</v>
      </c>
      <c r="G779" s="77">
        <v>0</v>
      </c>
      <c r="H779" s="77">
        <v>0</v>
      </c>
      <c r="I779" s="66" t="s">
        <v>30</v>
      </c>
      <c r="J779" s="66" t="s">
        <v>1660</v>
      </c>
      <c r="K779" s="67" t="s">
        <v>5022</v>
      </c>
      <c r="L779" s="68"/>
      <c r="M779" s="64" t="s">
        <v>4157</v>
      </c>
      <c r="N779" s="13"/>
      <c r="O779"/>
      <c r="P779" t="str">
        <f t="shared" si="142"/>
        <v/>
      </c>
      <c r="Q779"/>
      <c r="R779"/>
      <c r="S779" s="43">
        <f t="shared" si="147"/>
        <v>151</v>
      </c>
      <c r="T779" s="96" t="s">
        <v>2643</v>
      </c>
      <c r="U779" s="72" t="s">
        <v>2643</v>
      </c>
      <c r="V779" s="72" t="s">
        <v>2643</v>
      </c>
      <c r="W779" s="44" t="str">
        <f t="shared" si="148"/>
        <v/>
      </c>
      <c r="X779" s="25" t="str">
        <f t="shared" si="149"/>
        <v/>
      </c>
      <c r="Y779" s="1">
        <f t="shared" si="150"/>
        <v>755</v>
      </c>
      <c r="Z779" t="str">
        <f t="shared" si="151"/>
        <v>ITM_0755</v>
      </c>
      <c r="AC779" s="116" t="str">
        <f t="shared" si="144"/>
        <v/>
      </c>
      <c r="AD779" t="b">
        <f t="shared" si="143"/>
        <v>1</v>
      </c>
    </row>
    <row r="780" spans="1:30">
      <c r="A780" s="57">
        <f t="shared" si="145"/>
        <v>780</v>
      </c>
      <c r="B780" s="56">
        <f t="shared" si="146"/>
        <v>756</v>
      </c>
      <c r="C780" s="60" t="s">
        <v>4932</v>
      </c>
      <c r="D780" s="60" t="s">
        <v>7</v>
      </c>
      <c r="E780" s="76" t="s">
        <v>3737</v>
      </c>
      <c r="F780" s="76" t="s">
        <v>3737</v>
      </c>
      <c r="G780" s="77">
        <v>0</v>
      </c>
      <c r="H780" s="77">
        <v>0</v>
      </c>
      <c r="I780" s="66" t="s">
        <v>30</v>
      </c>
      <c r="J780" s="66" t="s">
        <v>1660</v>
      </c>
      <c r="K780" s="67" t="s">
        <v>5022</v>
      </c>
      <c r="L780" s="68"/>
      <c r="M780" s="64" t="s">
        <v>4158</v>
      </c>
      <c r="N780" s="13"/>
      <c r="O780"/>
      <c r="P780" t="str">
        <f t="shared" si="142"/>
        <v/>
      </c>
      <c r="Q780"/>
      <c r="R780"/>
      <c r="S780" s="43">
        <f t="shared" si="147"/>
        <v>151</v>
      </c>
      <c r="T780" s="96" t="s">
        <v>2643</v>
      </c>
      <c r="U780" s="72" t="s">
        <v>2643</v>
      </c>
      <c r="V780" s="72" t="s">
        <v>2643</v>
      </c>
      <c r="W780" s="44" t="str">
        <f t="shared" si="148"/>
        <v/>
      </c>
      <c r="X780" s="25" t="str">
        <f t="shared" si="149"/>
        <v/>
      </c>
      <c r="Y780" s="1">
        <f t="shared" si="150"/>
        <v>756</v>
      </c>
      <c r="Z780" t="str">
        <f t="shared" si="151"/>
        <v>ITM_0756</v>
      </c>
      <c r="AC780" s="116" t="str">
        <f t="shared" si="144"/>
        <v/>
      </c>
      <c r="AD780" t="b">
        <f t="shared" si="143"/>
        <v>1</v>
      </c>
    </row>
    <row r="781" spans="1:30">
      <c r="A781" s="57">
        <f t="shared" si="145"/>
        <v>781</v>
      </c>
      <c r="B781" s="56">
        <f t="shared" si="146"/>
        <v>757</v>
      </c>
      <c r="C781" s="60" t="s">
        <v>4932</v>
      </c>
      <c r="D781" s="60" t="s">
        <v>7</v>
      </c>
      <c r="E781" s="76" t="s">
        <v>3738</v>
      </c>
      <c r="F781" s="76" t="s">
        <v>3738</v>
      </c>
      <c r="G781" s="77">
        <v>0</v>
      </c>
      <c r="H781" s="77">
        <v>0</v>
      </c>
      <c r="I781" s="66" t="s">
        <v>30</v>
      </c>
      <c r="J781" s="66" t="s">
        <v>1660</v>
      </c>
      <c r="K781" s="67" t="s">
        <v>5022</v>
      </c>
      <c r="L781" s="68"/>
      <c r="M781" s="64" t="s">
        <v>4159</v>
      </c>
      <c r="N781" s="13"/>
      <c r="O781"/>
      <c r="P781" t="str">
        <f t="shared" si="142"/>
        <v/>
      </c>
      <c r="Q781"/>
      <c r="R781"/>
      <c r="S781" s="43">
        <f t="shared" si="147"/>
        <v>151</v>
      </c>
      <c r="T781" s="96" t="s">
        <v>2643</v>
      </c>
      <c r="U781" s="72" t="s">
        <v>2643</v>
      </c>
      <c r="V781" s="72" t="s">
        <v>2643</v>
      </c>
      <c r="W781" s="44" t="str">
        <f t="shared" si="148"/>
        <v/>
      </c>
      <c r="X781" s="25" t="str">
        <f t="shared" si="149"/>
        <v/>
      </c>
      <c r="Y781" s="1">
        <f t="shared" si="150"/>
        <v>757</v>
      </c>
      <c r="Z781" t="str">
        <f t="shared" si="151"/>
        <v>ITM_0757</v>
      </c>
      <c r="AC781" s="116" t="str">
        <f t="shared" si="144"/>
        <v/>
      </c>
      <c r="AD781" t="b">
        <f t="shared" si="143"/>
        <v>1</v>
      </c>
    </row>
    <row r="782" spans="1:30">
      <c r="A782" s="57">
        <f t="shared" si="145"/>
        <v>782</v>
      </c>
      <c r="B782" s="56">
        <f t="shared" si="146"/>
        <v>758</v>
      </c>
      <c r="C782" s="60" t="s">
        <v>4933</v>
      </c>
      <c r="D782" s="60" t="s">
        <v>3739</v>
      </c>
      <c r="E782" s="66" t="s">
        <v>704</v>
      </c>
      <c r="F782" s="66" t="s">
        <v>704</v>
      </c>
      <c r="G782" s="70">
        <v>0</v>
      </c>
      <c r="H782" s="70">
        <v>0</v>
      </c>
      <c r="I782" s="66" t="s">
        <v>2943</v>
      </c>
      <c r="J782" s="66" t="s">
        <v>1660</v>
      </c>
      <c r="K782" s="67" t="s">
        <v>5022</v>
      </c>
      <c r="L782" s="68"/>
      <c r="M782" s="64" t="s">
        <v>3739</v>
      </c>
      <c r="N782" s="13"/>
      <c r="O782"/>
      <c r="P782" t="str">
        <f t="shared" si="142"/>
        <v/>
      </c>
      <c r="Q782"/>
      <c r="R782"/>
      <c r="S782" s="43">
        <f t="shared" si="147"/>
        <v>151</v>
      </c>
      <c r="T782" s="96" t="s">
        <v>2643</v>
      </c>
      <c r="U782" s="72" t="s">
        <v>2643</v>
      </c>
      <c r="V782" s="72" t="s">
        <v>2643</v>
      </c>
      <c r="W782" s="44" t="str">
        <f t="shared" si="148"/>
        <v/>
      </c>
      <c r="X782" s="25" t="str">
        <f t="shared" si="149"/>
        <v/>
      </c>
      <c r="Y782" s="1">
        <f t="shared" si="150"/>
        <v>758</v>
      </c>
      <c r="Z782" t="str">
        <f t="shared" si="151"/>
        <v>ITM_a_MACRON</v>
      </c>
      <c r="AC782" s="116" t="str">
        <f t="shared" si="144"/>
        <v/>
      </c>
      <c r="AD782" t="b">
        <f t="shared" si="143"/>
        <v>1</v>
      </c>
    </row>
    <row r="783" spans="1:30">
      <c r="A783" s="57">
        <f t="shared" si="145"/>
        <v>783</v>
      </c>
      <c r="B783" s="56">
        <f t="shared" si="146"/>
        <v>759</v>
      </c>
      <c r="C783" s="60" t="s">
        <v>4933</v>
      </c>
      <c r="D783" s="60" t="s">
        <v>3740</v>
      </c>
      <c r="E783" s="66" t="s">
        <v>705</v>
      </c>
      <c r="F783" s="66" t="s">
        <v>705</v>
      </c>
      <c r="G783" s="70">
        <v>0</v>
      </c>
      <c r="H783" s="70">
        <v>0</v>
      </c>
      <c r="I783" s="66" t="s">
        <v>2943</v>
      </c>
      <c r="J783" s="66" t="s">
        <v>1660</v>
      </c>
      <c r="K783" s="67" t="s">
        <v>5022</v>
      </c>
      <c r="L783" s="68"/>
      <c r="M783" s="64" t="s">
        <v>3740</v>
      </c>
      <c r="N783" s="13"/>
      <c r="O783"/>
      <c r="P783" t="str">
        <f t="shared" si="142"/>
        <v/>
      </c>
      <c r="Q783"/>
      <c r="R783"/>
      <c r="S783" s="43">
        <f t="shared" si="147"/>
        <v>151</v>
      </c>
      <c r="T783" s="96" t="s">
        <v>2643</v>
      </c>
      <c r="U783" s="72" t="s">
        <v>2643</v>
      </c>
      <c r="V783" s="72" t="s">
        <v>2643</v>
      </c>
      <c r="W783" s="44" t="str">
        <f t="shared" si="148"/>
        <v/>
      </c>
      <c r="X783" s="25" t="str">
        <f t="shared" si="149"/>
        <v/>
      </c>
      <c r="Y783" s="1">
        <f t="shared" si="150"/>
        <v>759</v>
      </c>
      <c r="Z783" t="str">
        <f t="shared" si="151"/>
        <v>ITM_a_ACUTE</v>
      </c>
      <c r="AC783" s="116" t="str">
        <f t="shared" si="144"/>
        <v/>
      </c>
      <c r="AD783" t="b">
        <f t="shared" si="143"/>
        <v>1</v>
      </c>
    </row>
    <row r="784" spans="1:30">
      <c r="A784" s="57">
        <f t="shared" si="145"/>
        <v>784</v>
      </c>
      <c r="B784" s="56">
        <f t="shared" si="146"/>
        <v>760</v>
      </c>
      <c r="C784" s="60" t="s">
        <v>4933</v>
      </c>
      <c r="D784" s="60" t="s">
        <v>3741</v>
      </c>
      <c r="E784" s="66" t="s">
        <v>706</v>
      </c>
      <c r="F784" s="66" t="s">
        <v>706</v>
      </c>
      <c r="G784" s="70">
        <v>0</v>
      </c>
      <c r="H784" s="70">
        <v>0</v>
      </c>
      <c r="I784" s="66" t="s">
        <v>2943</v>
      </c>
      <c r="J784" s="66" t="s">
        <v>1660</v>
      </c>
      <c r="K784" s="67" t="s">
        <v>5022</v>
      </c>
      <c r="L784" s="68"/>
      <c r="M784" s="64" t="s">
        <v>3741</v>
      </c>
      <c r="N784" s="13"/>
      <c r="O784"/>
      <c r="P784" t="str">
        <f t="shared" si="142"/>
        <v/>
      </c>
      <c r="Q784"/>
      <c r="R784"/>
      <c r="S784" s="43">
        <f t="shared" si="147"/>
        <v>151</v>
      </c>
      <c r="T784" s="96" t="s">
        <v>2643</v>
      </c>
      <c r="U784" s="72" t="s">
        <v>2643</v>
      </c>
      <c r="V784" s="72" t="s">
        <v>2643</v>
      </c>
      <c r="W784" s="44" t="str">
        <f t="shared" si="148"/>
        <v/>
      </c>
      <c r="X784" s="25" t="str">
        <f t="shared" si="149"/>
        <v/>
      </c>
      <c r="Y784" s="1">
        <f t="shared" si="150"/>
        <v>760</v>
      </c>
      <c r="Z784" t="str">
        <f t="shared" si="151"/>
        <v>ITM_a_BREVE</v>
      </c>
      <c r="AC784" s="116" t="str">
        <f t="shared" si="144"/>
        <v/>
      </c>
      <c r="AD784" t="b">
        <f t="shared" si="143"/>
        <v>1</v>
      </c>
    </row>
    <row r="785" spans="1:30">
      <c r="A785" s="57">
        <f t="shared" si="145"/>
        <v>785</v>
      </c>
      <c r="B785" s="56">
        <f t="shared" si="146"/>
        <v>761</v>
      </c>
      <c r="C785" s="60" t="s">
        <v>4933</v>
      </c>
      <c r="D785" s="60" t="s">
        <v>3742</v>
      </c>
      <c r="E785" s="66" t="s">
        <v>707</v>
      </c>
      <c r="F785" s="66" t="s">
        <v>707</v>
      </c>
      <c r="G785" s="70">
        <v>0</v>
      </c>
      <c r="H785" s="70">
        <v>0</v>
      </c>
      <c r="I785" s="66" t="s">
        <v>2943</v>
      </c>
      <c r="J785" s="66" t="s">
        <v>1660</v>
      </c>
      <c r="K785" s="67" t="s">
        <v>5022</v>
      </c>
      <c r="L785" s="68"/>
      <c r="M785" s="64" t="s">
        <v>3742</v>
      </c>
      <c r="N785" s="13"/>
      <c r="O785"/>
      <c r="P785" t="str">
        <f t="shared" si="142"/>
        <v/>
      </c>
      <c r="Q785"/>
      <c r="R785"/>
      <c r="S785" s="43">
        <f t="shared" si="147"/>
        <v>151</v>
      </c>
      <c r="T785" s="96" t="s">
        <v>2643</v>
      </c>
      <c r="U785" s="72" t="s">
        <v>2643</v>
      </c>
      <c r="V785" s="72" t="s">
        <v>2643</v>
      </c>
      <c r="W785" s="44" t="str">
        <f t="shared" si="148"/>
        <v/>
      </c>
      <c r="X785" s="25" t="str">
        <f t="shared" si="149"/>
        <v/>
      </c>
      <c r="Y785" s="1">
        <f t="shared" si="150"/>
        <v>761</v>
      </c>
      <c r="Z785" t="str">
        <f t="shared" si="151"/>
        <v>ITM_a_GRAVE</v>
      </c>
      <c r="AC785" s="116" t="str">
        <f t="shared" si="144"/>
        <v/>
      </c>
      <c r="AD785" t="b">
        <f t="shared" si="143"/>
        <v>1</v>
      </c>
    </row>
    <row r="786" spans="1:30">
      <c r="A786" s="57">
        <f t="shared" si="145"/>
        <v>786</v>
      </c>
      <c r="B786" s="56">
        <f t="shared" si="146"/>
        <v>762</v>
      </c>
      <c r="C786" s="60" t="s">
        <v>4933</v>
      </c>
      <c r="D786" s="60" t="s">
        <v>3743</v>
      </c>
      <c r="E786" s="66" t="s">
        <v>708</v>
      </c>
      <c r="F786" s="66" t="s">
        <v>708</v>
      </c>
      <c r="G786" s="70">
        <v>0</v>
      </c>
      <c r="H786" s="70">
        <v>0</v>
      </c>
      <c r="I786" s="66" t="s">
        <v>2943</v>
      </c>
      <c r="J786" s="66" t="s">
        <v>1660</v>
      </c>
      <c r="K786" s="67" t="s">
        <v>5022</v>
      </c>
      <c r="L786" s="68"/>
      <c r="M786" s="64" t="s">
        <v>3743</v>
      </c>
      <c r="N786" s="13"/>
      <c r="O786"/>
      <c r="P786" t="str">
        <f t="shared" si="142"/>
        <v/>
      </c>
      <c r="Q786"/>
      <c r="R786"/>
      <c r="S786" s="43">
        <f t="shared" si="147"/>
        <v>151</v>
      </c>
      <c r="T786" s="96" t="s">
        <v>2643</v>
      </c>
      <c r="U786" s="72" t="s">
        <v>2643</v>
      </c>
      <c r="V786" s="72" t="s">
        <v>2643</v>
      </c>
      <c r="W786" s="44" t="str">
        <f t="shared" si="148"/>
        <v/>
      </c>
      <c r="X786" s="25" t="str">
        <f t="shared" si="149"/>
        <v/>
      </c>
      <c r="Y786" s="1">
        <f t="shared" si="150"/>
        <v>762</v>
      </c>
      <c r="Z786" t="str">
        <f t="shared" si="151"/>
        <v>ITM_a_DIARESIS</v>
      </c>
      <c r="AC786" s="116" t="str">
        <f t="shared" si="144"/>
        <v/>
      </c>
      <c r="AD786" t="b">
        <f t="shared" si="143"/>
        <v>1</v>
      </c>
    </row>
    <row r="787" spans="1:30">
      <c r="A787" s="57">
        <f t="shared" si="145"/>
        <v>787</v>
      </c>
      <c r="B787" s="56">
        <f t="shared" si="146"/>
        <v>763</v>
      </c>
      <c r="C787" s="60" t="s">
        <v>4933</v>
      </c>
      <c r="D787" s="60" t="s">
        <v>3744</v>
      </c>
      <c r="E787" s="66" t="s">
        <v>709</v>
      </c>
      <c r="F787" s="66" t="s">
        <v>709</v>
      </c>
      <c r="G787" s="70">
        <v>0</v>
      </c>
      <c r="H787" s="70">
        <v>0</v>
      </c>
      <c r="I787" s="66" t="s">
        <v>2943</v>
      </c>
      <c r="J787" s="66" t="s">
        <v>1660</v>
      </c>
      <c r="K787" s="67" t="s">
        <v>5022</v>
      </c>
      <c r="L787" s="68"/>
      <c r="M787" s="64" t="s">
        <v>3744</v>
      </c>
      <c r="N787" s="13"/>
      <c r="O787"/>
      <c r="P787" t="str">
        <f t="shared" si="142"/>
        <v/>
      </c>
      <c r="Q787"/>
      <c r="R787"/>
      <c r="S787" s="43">
        <f t="shared" si="147"/>
        <v>151</v>
      </c>
      <c r="T787" s="96" t="s">
        <v>2643</v>
      </c>
      <c r="U787" s="72" t="s">
        <v>2643</v>
      </c>
      <c r="V787" s="72" t="s">
        <v>2643</v>
      </c>
      <c r="W787" s="44" t="str">
        <f t="shared" si="148"/>
        <v/>
      </c>
      <c r="X787" s="25" t="str">
        <f t="shared" si="149"/>
        <v/>
      </c>
      <c r="Y787" s="1">
        <f t="shared" si="150"/>
        <v>763</v>
      </c>
      <c r="Z787" t="str">
        <f t="shared" si="151"/>
        <v>ITM_a_TILDE</v>
      </c>
      <c r="AC787" s="116" t="str">
        <f t="shared" si="144"/>
        <v/>
      </c>
      <c r="AD787" t="b">
        <f t="shared" si="143"/>
        <v>1</v>
      </c>
    </row>
    <row r="788" spans="1:30">
      <c r="A788" s="57">
        <f t="shared" si="145"/>
        <v>788</v>
      </c>
      <c r="B788" s="56">
        <f t="shared" si="146"/>
        <v>764</v>
      </c>
      <c r="C788" s="60" t="s">
        <v>4933</v>
      </c>
      <c r="D788" s="60" t="s">
        <v>3745</v>
      </c>
      <c r="E788" s="66" t="s">
        <v>710</v>
      </c>
      <c r="F788" s="66" t="s">
        <v>710</v>
      </c>
      <c r="G788" s="70">
        <v>0</v>
      </c>
      <c r="H788" s="70">
        <v>0</v>
      </c>
      <c r="I788" s="66" t="s">
        <v>2943</v>
      </c>
      <c r="J788" s="66" t="s">
        <v>1660</v>
      </c>
      <c r="K788" s="67" t="s">
        <v>5022</v>
      </c>
      <c r="L788" s="68"/>
      <c r="M788" s="64" t="s">
        <v>3745</v>
      </c>
      <c r="N788" s="13"/>
      <c r="O788"/>
      <c r="P788" t="str">
        <f t="shared" si="142"/>
        <v/>
      </c>
      <c r="Q788"/>
      <c r="R788"/>
      <c r="S788" s="43">
        <f t="shared" si="147"/>
        <v>151</v>
      </c>
      <c r="T788" s="96" t="s">
        <v>2643</v>
      </c>
      <c r="U788" s="72" t="s">
        <v>2643</v>
      </c>
      <c r="V788" s="72" t="s">
        <v>2643</v>
      </c>
      <c r="W788" s="44" t="str">
        <f t="shared" si="148"/>
        <v/>
      </c>
      <c r="X788" s="25" t="str">
        <f t="shared" si="149"/>
        <v/>
      </c>
      <c r="Y788" s="1">
        <f t="shared" si="150"/>
        <v>764</v>
      </c>
      <c r="Z788" t="str">
        <f t="shared" si="151"/>
        <v>ITM_a_CIRC</v>
      </c>
      <c r="AC788" s="116" t="str">
        <f t="shared" si="144"/>
        <v/>
      </c>
      <c r="AD788" t="b">
        <f t="shared" si="143"/>
        <v>1</v>
      </c>
    </row>
    <row r="789" spans="1:30">
      <c r="A789" s="57">
        <f t="shared" si="145"/>
        <v>789</v>
      </c>
      <c r="B789" s="56">
        <f t="shared" si="146"/>
        <v>765</v>
      </c>
      <c r="C789" s="60" t="s">
        <v>4933</v>
      </c>
      <c r="D789" s="60" t="s">
        <v>3746</v>
      </c>
      <c r="E789" s="66" t="s">
        <v>711</v>
      </c>
      <c r="F789" s="66" t="s">
        <v>711</v>
      </c>
      <c r="G789" s="70">
        <v>0</v>
      </c>
      <c r="H789" s="70">
        <v>0</v>
      </c>
      <c r="I789" s="66" t="s">
        <v>2943</v>
      </c>
      <c r="J789" s="66" t="s">
        <v>1660</v>
      </c>
      <c r="K789" s="67" t="s">
        <v>5022</v>
      </c>
      <c r="L789" s="68"/>
      <c r="M789" s="64" t="s">
        <v>3746</v>
      </c>
      <c r="N789" s="13"/>
      <c r="O789"/>
      <c r="P789" t="str">
        <f t="shared" si="142"/>
        <v/>
      </c>
      <c r="Q789"/>
      <c r="R789"/>
      <c r="S789" s="43">
        <f t="shared" si="147"/>
        <v>151</v>
      </c>
      <c r="T789" s="96" t="s">
        <v>2643</v>
      </c>
      <c r="U789" s="72" t="s">
        <v>2643</v>
      </c>
      <c r="V789" s="72" t="s">
        <v>2643</v>
      </c>
      <c r="W789" s="44" t="str">
        <f t="shared" si="148"/>
        <v/>
      </c>
      <c r="X789" s="25" t="str">
        <f t="shared" si="149"/>
        <v/>
      </c>
      <c r="Y789" s="1">
        <f t="shared" si="150"/>
        <v>765</v>
      </c>
      <c r="Z789" t="str">
        <f t="shared" si="151"/>
        <v>ITM_a_RING</v>
      </c>
      <c r="AC789" s="116" t="str">
        <f t="shared" si="144"/>
        <v/>
      </c>
      <c r="AD789" t="b">
        <f t="shared" si="143"/>
        <v>1</v>
      </c>
    </row>
    <row r="790" spans="1:30">
      <c r="A790" s="57">
        <f t="shared" si="145"/>
        <v>790</v>
      </c>
      <c r="B790" s="56">
        <f t="shared" si="146"/>
        <v>766</v>
      </c>
      <c r="C790" s="60" t="s">
        <v>4933</v>
      </c>
      <c r="D790" s="60" t="s">
        <v>3747</v>
      </c>
      <c r="E790" s="66" t="s">
        <v>712</v>
      </c>
      <c r="F790" s="66" t="s">
        <v>712</v>
      </c>
      <c r="G790" s="70">
        <v>0</v>
      </c>
      <c r="H790" s="70">
        <v>0</v>
      </c>
      <c r="I790" s="66" t="s">
        <v>2943</v>
      </c>
      <c r="J790" s="66" t="s">
        <v>1660</v>
      </c>
      <c r="K790" s="67" t="s">
        <v>5022</v>
      </c>
      <c r="L790" s="68"/>
      <c r="M790" s="64" t="s">
        <v>3747</v>
      </c>
      <c r="N790" s="13"/>
      <c r="O790"/>
      <c r="P790" t="str">
        <f t="shared" si="142"/>
        <v/>
      </c>
      <c r="Q790"/>
      <c r="R790"/>
      <c r="S790" s="43">
        <f t="shared" si="147"/>
        <v>151</v>
      </c>
      <c r="T790" s="96" t="s">
        <v>2643</v>
      </c>
      <c r="U790" s="72" t="s">
        <v>2643</v>
      </c>
      <c r="V790" s="72" t="s">
        <v>2643</v>
      </c>
      <c r="W790" s="44" t="str">
        <f t="shared" si="148"/>
        <v/>
      </c>
      <c r="X790" s="25" t="str">
        <f t="shared" si="149"/>
        <v/>
      </c>
      <c r="Y790" s="1">
        <f t="shared" si="150"/>
        <v>766</v>
      </c>
      <c r="Z790" t="str">
        <f t="shared" si="151"/>
        <v>ITM_ae</v>
      </c>
      <c r="AC790" s="116" t="str">
        <f t="shared" si="144"/>
        <v/>
      </c>
      <c r="AD790" t="b">
        <f t="shared" si="143"/>
        <v>1</v>
      </c>
    </row>
    <row r="791" spans="1:30">
      <c r="A791" s="57">
        <f t="shared" si="145"/>
        <v>791</v>
      </c>
      <c r="B791" s="56">
        <f t="shared" si="146"/>
        <v>767</v>
      </c>
      <c r="C791" s="60" t="s">
        <v>4933</v>
      </c>
      <c r="D791" s="60" t="s">
        <v>3748</v>
      </c>
      <c r="E791" s="66" t="s">
        <v>713</v>
      </c>
      <c r="F791" s="66" t="s">
        <v>713</v>
      </c>
      <c r="G791" s="70">
        <v>0</v>
      </c>
      <c r="H791" s="70">
        <v>0</v>
      </c>
      <c r="I791" s="66" t="s">
        <v>2943</v>
      </c>
      <c r="J791" s="66" t="s">
        <v>1660</v>
      </c>
      <c r="K791" s="67" t="s">
        <v>5022</v>
      </c>
      <c r="L791" s="68"/>
      <c r="M791" s="64" t="s">
        <v>3748</v>
      </c>
      <c r="N791" s="13"/>
      <c r="O791"/>
      <c r="P791" t="str">
        <f t="shared" si="142"/>
        <v/>
      </c>
      <c r="Q791"/>
      <c r="R791"/>
      <c r="S791" s="43">
        <f t="shared" si="147"/>
        <v>151</v>
      </c>
      <c r="T791" s="96" t="s">
        <v>2643</v>
      </c>
      <c r="U791" s="72" t="s">
        <v>2643</v>
      </c>
      <c r="V791" s="72" t="s">
        <v>2643</v>
      </c>
      <c r="W791" s="44" t="str">
        <f t="shared" si="148"/>
        <v/>
      </c>
      <c r="X791" s="25" t="str">
        <f t="shared" si="149"/>
        <v/>
      </c>
      <c r="Y791" s="1">
        <f t="shared" si="150"/>
        <v>767</v>
      </c>
      <c r="Z791" t="str">
        <f t="shared" si="151"/>
        <v>ITM_a_OGONEK</v>
      </c>
      <c r="AC791" s="116" t="str">
        <f t="shared" si="144"/>
        <v/>
      </c>
      <c r="AD791" t="b">
        <f t="shared" si="143"/>
        <v>1</v>
      </c>
    </row>
    <row r="792" spans="1:30">
      <c r="A792" s="57">
        <f t="shared" si="145"/>
        <v>792</v>
      </c>
      <c r="B792" s="56">
        <f t="shared" si="146"/>
        <v>768</v>
      </c>
      <c r="C792" s="60" t="s">
        <v>4933</v>
      </c>
      <c r="D792" s="60" t="s">
        <v>3749</v>
      </c>
      <c r="E792" s="66" t="s">
        <v>714</v>
      </c>
      <c r="F792" s="66" t="s">
        <v>714</v>
      </c>
      <c r="G792" s="75">
        <v>0</v>
      </c>
      <c r="H792" s="75">
        <v>0</v>
      </c>
      <c r="I792" s="66" t="s">
        <v>2943</v>
      </c>
      <c r="J792" s="66" t="s">
        <v>1660</v>
      </c>
      <c r="K792" s="67" t="s">
        <v>5022</v>
      </c>
      <c r="L792" s="68"/>
      <c r="M792" s="64" t="s">
        <v>3749</v>
      </c>
      <c r="N792" s="13"/>
      <c r="O792"/>
      <c r="P792" t="str">
        <f t="shared" si="142"/>
        <v/>
      </c>
      <c r="Q792"/>
      <c r="R792"/>
      <c r="S792" s="43">
        <f t="shared" si="147"/>
        <v>151</v>
      </c>
      <c r="T792" s="96" t="s">
        <v>2643</v>
      </c>
      <c r="U792" s="72" t="s">
        <v>2643</v>
      </c>
      <c r="V792" s="72" t="s">
        <v>2643</v>
      </c>
      <c r="W792" s="44" t="str">
        <f t="shared" si="148"/>
        <v/>
      </c>
      <c r="X792" s="25" t="str">
        <f t="shared" si="149"/>
        <v/>
      </c>
      <c r="Y792" s="1">
        <f t="shared" si="150"/>
        <v>768</v>
      </c>
      <c r="Z792" t="str">
        <f t="shared" si="151"/>
        <v>ITM_c_ACUTE</v>
      </c>
      <c r="AC792" s="116" t="str">
        <f t="shared" si="144"/>
        <v/>
      </c>
      <c r="AD792" t="b">
        <f t="shared" si="143"/>
        <v>1</v>
      </c>
    </row>
    <row r="793" spans="1:30">
      <c r="A793" s="57">
        <f t="shared" si="145"/>
        <v>793</v>
      </c>
      <c r="B793" s="56">
        <f t="shared" si="146"/>
        <v>769</v>
      </c>
      <c r="C793" s="60" t="s">
        <v>4933</v>
      </c>
      <c r="D793" s="60" t="s">
        <v>3750</v>
      </c>
      <c r="E793" s="66" t="s">
        <v>715</v>
      </c>
      <c r="F793" s="66" t="s">
        <v>715</v>
      </c>
      <c r="G793" s="75">
        <v>0</v>
      </c>
      <c r="H793" s="75">
        <v>0</v>
      </c>
      <c r="I793" s="66" t="s">
        <v>2943</v>
      </c>
      <c r="J793" s="66" t="s">
        <v>1660</v>
      </c>
      <c r="K793" s="67" t="s">
        <v>5022</v>
      </c>
      <c r="L793" s="68"/>
      <c r="M793" s="64" t="s">
        <v>3750</v>
      </c>
      <c r="N793" s="13"/>
      <c r="O793"/>
      <c r="P793" t="str">
        <f t="shared" ref="P793:P856" si="152">IF(E793=F793,"","NOT EQUAL")</f>
        <v/>
      </c>
      <c r="Q793"/>
      <c r="R793"/>
      <c r="S793" s="43">
        <f t="shared" si="147"/>
        <v>151</v>
      </c>
      <c r="T793" s="96" t="s">
        <v>2643</v>
      </c>
      <c r="U793" s="72" t="s">
        <v>2643</v>
      </c>
      <c r="V793" s="72" t="s">
        <v>2643</v>
      </c>
      <c r="W793" s="44" t="str">
        <f t="shared" si="148"/>
        <v/>
      </c>
      <c r="X793" s="25" t="str">
        <f t="shared" si="149"/>
        <v/>
      </c>
      <c r="Y793" s="1">
        <f t="shared" si="150"/>
        <v>769</v>
      </c>
      <c r="Z793" t="str">
        <f t="shared" si="151"/>
        <v>ITM_c_CARON</v>
      </c>
      <c r="AC793" s="116" t="str">
        <f t="shared" si="144"/>
        <v/>
      </c>
      <c r="AD793" t="b">
        <f t="shared" si="143"/>
        <v>1</v>
      </c>
    </row>
    <row r="794" spans="1:30">
      <c r="A794" s="57">
        <f t="shared" si="145"/>
        <v>794</v>
      </c>
      <c r="B794" s="56">
        <f t="shared" si="146"/>
        <v>770</v>
      </c>
      <c r="C794" s="60" t="s">
        <v>4933</v>
      </c>
      <c r="D794" s="60" t="s">
        <v>3751</v>
      </c>
      <c r="E794" s="66" t="s">
        <v>716</v>
      </c>
      <c r="F794" s="66" t="s">
        <v>716</v>
      </c>
      <c r="G794" s="70">
        <v>0</v>
      </c>
      <c r="H794" s="70">
        <v>0</v>
      </c>
      <c r="I794" s="66" t="s">
        <v>2943</v>
      </c>
      <c r="J794" s="66" t="s">
        <v>1660</v>
      </c>
      <c r="K794" s="67" t="s">
        <v>5022</v>
      </c>
      <c r="L794" s="68"/>
      <c r="M794" s="64" t="s">
        <v>3751</v>
      </c>
      <c r="N794" s="13"/>
      <c r="O794"/>
      <c r="P794" t="str">
        <f t="shared" si="152"/>
        <v/>
      </c>
      <c r="Q794"/>
      <c r="R794"/>
      <c r="S794" s="43">
        <f t="shared" si="147"/>
        <v>151</v>
      </c>
      <c r="T794" s="96" t="s">
        <v>2643</v>
      </c>
      <c r="U794" s="72" t="s">
        <v>2643</v>
      </c>
      <c r="V794" s="72" t="s">
        <v>2643</v>
      </c>
      <c r="W794" s="44" t="str">
        <f t="shared" si="148"/>
        <v/>
      </c>
      <c r="X794" s="25" t="str">
        <f t="shared" si="149"/>
        <v/>
      </c>
      <c r="Y794" s="1">
        <f t="shared" si="150"/>
        <v>770</v>
      </c>
      <c r="Z794" t="str">
        <f t="shared" si="151"/>
        <v>ITM_c_CEDILLA</v>
      </c>
      <c r="AC794" s="116" t="str">
        <f t="shared" si="144"/>
        <v/>
      </c>
      <c r="AD794" t="b">
        <f t="shared" si="143"/>
        <v>1</v>
      </c>
    </row>
    <row r="795" spans="1:30">
      <c r="A795" s="57">
        <f t="shared" si="145"/>
        <v>795</v>
      </c>
      <c r="B795" s="56">
        <f t="shared" si="146"/>
        <v>771</v>
      </c>
      <c r="C795" s="60" t="s">
        <v>4933</v>
      </c>
      <c r="D795" s="60" t="s">
        <v>3752</v>
      </c>
      <c r="E795" s="66" t="s">
        <v>717</v>
      </c>
      <c r="F795" s="66" t="s">
        <v>717</v>
      </c>
      <c r="G795" s="70">
        <v>0</v>
      </c>
      <c r="H795" s="70">
        <v>0</v>
      </c>
      <c r="I795" s="66" t="s">
        <v>2943</v>
      </c>
      <c r="J795" s="66" t="s">
        <v>1660</v>
      </c>
      <c r="K795" s="67" t="s">
        <v>5022</v>
      </c>
      <c r="L795" s="68"/>
      <c r="M795" s="64" t="s">
        <v>3752</v>
      </c>
      <c r="N795" s="13"/>
      <c r="O795"/>
      <c r="P795" t="str">
        <f t="shared" si="152"/>
        <v/>
      </c>
      <c r="Q795"/>
      <c r="R795"/>
      <c r="S795" s="43">
        <f t="shared" si="147"/>
        <v>151</v>
      </c>
      <c r="T795" s="96" t="s">
        <v>2643</v>
      </c>
      <c r="U795" s="72" t="s">
        <v>2643</v>
      </c>
      <c r="V795" s="72" t="s">
        <v>2643</v>
      </c>
      <c r="W795" s="44" t="str">
        <f t="shared" si="148"/>
        <v/>
      </c>
      <c r="X795" s="25" t="str">
        <f t="shared" si="149"/>
        <v/>
      </c>
      <c r="Y795" s="1">
        <f t="shared" si="150"/>
        <v>771</v>
      </c>
      <c r="Z795" t="str">
        <f t="shared" si="151"/>
        <v>ITM_d_STROKE</v>
      </c>
      <c r="AC795" s="116" t="str">
        <f t="shared" si="144"/>
        <v/>
      </c>
      <c r="AD795" t="b">
        <f t="shared" si="143"/>
        <v>1</v>
      </c>
    </row>
    <row r="796" spans="1:30">
      <c r="A796" s="57">
        <f t="shared" si="145"/>
        <v>796</v>
      </c>
      <c r="B796" s="56">
        <f t="shared" si="146"/>
        <v>772</v>
      </c>
      <c r="C796" s="60" t="s">
        <v>4933</v>
      </c>
      <c r="D796" s="60" t="s">
        <v>3753</v>
      </c>
      <c r="E796" s="66" t="s">
        <v>718</v>
      </c>
      <c r="F796" s="66" t="s">
        <v>718</v>
      </c>
      <c r="G796" s="70">
        <v>0</v>
      </c>
      <c r="H796" s="70">
        <v>0</v>
      </c>
      <c r="I796" s="66" t="s">
        <v>2943</v>
      </c>
      <c r="J796" s="66" t="s">
        <v>1660</v>
      </c>
      <c r="K796" s="67" t="s">
        <v>5022</v>
      </c>
      <c r="L796" s="68"/>
      <c r="M796" s="64" t="s">
        <v>3753</v>
      </c>
      <c r="N796" s="13"/>
      <c r="O796"/>
      <c r="P796" t="str">
        <f t="shared" si="152"/>
        <v/>
      </c>
      <c r="Q796"/>
      <c r="R796"/>
      <c r="S796" s="43">
        <f t="shared" si="147"/>
        <v>151</v>
      </c>
      <c r="T796" s="96" t="s">
        <v>2643</v>
      </c>
      <c r="U796" s="72" t="s">
        <v>2643</v>
      </c>
      <c r="V796" s="72" t="s">
        <v>2643</v>
      </c>
      <c r="W796" s="44" t="str">
        <f t="shared" si="148"/>
        <v/>
      </c>
      <c r="X796" s="25" t="str">
        <f t="shared" si="149"/>
        <v/>
      </c>
      <c r="Y796" s="1">
        <f t="shared" si="150"/>
        <v>772</v>
      </c>
      <c r="Z796" t="str">
        <f t="shared" si="151"/>
        <v>ITM_d_APOSTROPHE</v>
      </c>
      <c r="AC796" s="116" t="str">
        <f t="shared" si="144"/>
        <v/>
      </c>
      <c r="AD796" t="b">
        <f t="shared" si="143"/>
        <v>1</v>
      </c>
    </row>
    <row r="797" spans="1:30">
      <c r="A797" s="57">
        <f t="shared" si="145"/>
        <v>797</v>
      </c>
      <c r="B797" s="56">
        <f t="shared" si="146"/>
        <v>773</v>
      </c>
      <c r="C797" s="60" t="s">
        <v>4933</v>
      </c>
      <c r="D797" s="60" t="s">
        <v>3754</v>
      </c>
      <c r="E797" s="66" t="s">
        <v>719</v>
      </c>
      <c r="F797" s="66" t="s">
        <v>719</v>
      </c>
      <c r="G797" s="70">
        <v>0</v>
      </c>
      <c r="H797" s="70">
        <v>0</v>
      </c>
      <c r="I797" s="66" t="s">
        <v>2943</v>
      </c>
      <c r="J797" s="66" t="s">
        <v>1660</v>
      </c>
      <c r="K797" s="67" t="s">
        <v>5022</v>
      </c>
      <c r="L797" s="68"/>
      <c r="M797" s="64" t="s">
        <v>3754</v>
      </c>
      <c r="N797" s="13"/>
      <c r="O797"/>
      <c r="P797" t="str">
        <f t="shared" si="152"/>
        <v/>
      </c>
      <c r="Q797"/>
      <c r="R797"/>
      <c r="S797" s="43">
        <f t="shared" si="147"/>
        <v>151</v>
      </c>
      <c r="T797" s="96" t="s">
        <v>2643</v>
      </c>
      <c r="U797" s="72" t="s">
        <v>2643</v>
      </c>
      <c r="V797" s="72" t="s">
        <v>2643</v>
      </c>
      <c r="W797" s="44" t="str">
        <f t="shared" si="148"/>
        <v/>
      </c>
      <c r="X797" s="25" t="str">
        <f t="shared" si="149"/>
        <v/>
      </c>
      <c r="Y797" s="1">
        <f t="shared" si="150"/>
        <v>773</v>
      </c>
      <c r="Z797" t="str">
        <f t="shared" si="151"/>
        <v>ITM_e_MACRON</v>
      </c>
      <c r="AC797" s="116" t="str">
        <f t="shared" si="144"/>
        <v/>
      </c>
      <c r="AD797" t="b">
        <f t="shared" si="143"/>
        <v>1</v>
      </c>
    </row>
    <row r="798" spans="1:30">
      <c r="A798" s="57">
        <f t="shared" si="145"/>
        <v>798</v>
      </c>
      <c r="B798" s="56">
        <f t="shared" si="146"/>
        <v>774</v>
      </c>
      <c r="C798" s="60" t="s">
        <v>4933</v>
      </c>
      <c r="D798" s="60" t="s">
        <v>3755</v>
      </c>
      <c r="E798" s="66" t="s">
        <v>720</v>
      </c>
      <c r="F798" s="66" t="s">
        <v>720</v>
      </c>
      <c r="G798" s="70">
        <v>0</v>
      </c>
      <c r="H798" s="70">
        <v>0</v>
      </c>
      <c r="I798" s="66" t="s">
        <v>2943</v>
      </c>
      <c r="J798" s="66" t="s">
        <v>1660</v>
      </c>
      <c r="K798" s="67" t="s">
        <v>5022</v>
      </c>
      <c r="L798" s="68"/>
      <c r="M798" s="64" t="s">
        <v>3755</v>
      </c>
      <c r="N798" s="13"/>
      <c r="O798"/>
      <c r="P798" t="str">
        <f t="shared" si="152"/>
        <v/>
      </c>
      <c r="Q798"/>
      <c r="R798"/>
      <c r="S798" s="43">
        <f t="shared" si="147"/>
        <v>151</v>
      </c>
      <c r="T798" s="96" t="s">
        <v>2643</v>
      </c>
      <c r="U798" s="72" t="s">
        <v>2643</v>
      </c>
      <c r="V798" s="72" t="s">
        <v>2643</v>
      </c>
      <c r="W798" s="44" t="str">
        <f t="shared" si="148"/>
        <v/>
      </c>
      <c r="X798" s="25" t="str">
        <f t="shared" si="149"/>
        <v/>
      </c>
      <c r="Y798" s="1">
        <f t="shared" si="150"/>
        <v>774</v>
      </c>
      <c r="Z798" t="str">
        <f t="shared" si="151"/>
        <v>ITM_e_ACUTE</v>
      </c>
      <c r="AC798" s="116" t="str">
        <f t="shared" si="144"/>
        <v/>
      </c>
      <c r="AD798" t="b">
        <f t="shared" si="143"/>
        <v>1</v>
      </c>
    </row>
    <row r="799" spans="1:30">
      <c r="A799" s="57">
        <f t="shared" si="145"/>
        <v>799</v>
      </c>
      <c r="B799" s="56">
        <f t="shared" si="146"/>
        <v>775</v>
      </c>
      <c r="C799" s="60" t="s">
        <v>4933</v>
      </c>
      <c r="D799" s="60" t="s">
        <v>3756</v>
      </c>
      <c r="E799" s="66" t="s">
        <v>721</v>
      </c>
      <c r="F799" s="66" t="s">
        <v>721</v>
      </c>
      <c r="G799" s="70">
        <v>0</v>
      </c>
      <c r="H799" s="70">
        <v>0</v>
      </c>
      <c r="I799" s="66" t="s">
        <v>2943</v>
      </c>
      <c r="J799" s="66" t="s">
        <v>1660</v>
      </c>
      <c r="K799" s="67" t="s">
        <v>5022</v>
      </c>
      <c r="L799" s="68"/>
      <c r="M799" s="64" t="s">
        <v>3756</v>
      </c>
      <c r="N799" s="13"/>
      <c r="O799"/>
      <c r="P799" t="str">
        <f t="shared" si="152"/>
        <v/>
      </c>
      <c r="Q799"/>
      <c r="R799"/>
      <c r="S799" s="43">
        <f t="shared" si="147"/>
        <v>151</v>
      </c>
      <c r="T799" s="96" t="s">
        <v>2643</v>
      </c>
      <c r="U799" s="72" t="s">
        <v>2643</v>
      </c>
      <c r="V799" s="72" t="s">
        <v>2643</v>
      </c>
      <c r="W799" s="44" t="str">
        <f t="shared" si="148"/>
        <v/>
      </c>
      <c r="X799" s="25" t="str">
        <f t="shared" si="149"/>
        <v/>
      </c>
      <c r="Y799" s="1">
        <f t="shared" si="150"/>
        <v>775</v>
      </c>
      <c r="Z799" t="str">
        <f t="shared" si="151"/>
        <v>ITM_e_BREVE</v>
      </c>
      <c r="AC799" s="116" t="str">
        <f t="shared" si="144"/>
        <v/>
      </c>
      <c r="AD799" t="b">
        <f t="shared" si="143"/>
        <v>1</v>
      </c>
    </row>
    <row r="800" spans="1:30">
      <c r="A800" s="57">
        <f t="shared" si="145"/>
        <v>800</v>
      </c>
      <c r="B800" s="56">
        <f t="shared" si="146"/>
        <v>776</v>
      </c>
      <c r="C800" s="60" t="s">
        <v>4933</v>
      </c>
      <c r="D800" s="60" t="s">
        <v>3757</v>
      </c>
      <c r="E800" s="66" t="s">
        <v>722</v>
      </c>
      <c r="F800" s="66" t="s">
        <v>722</v>
      </c>
      <c r="G800" s="70">
        <v>0</v>
      </c>
      <c r="H800" s="70">
        <v>0</v>
      </c>
      <c r="I800" s="66" t="s">
        <v>2943</v>
      </c>
      <c r="J800" s="66" t="s">
        <v>1660</v>
      </c>
      <c r="K800" s="67" t="s">
        <v>5022</v>
      </c>
      <c r="L800" s="68"/>
      <c r="M800" s="64" t="s">
        <v>3757</v>
      </c>
      <c r="N800" s="13"/>
      <c r="O800"/>
      <c r="P800" t="str">
        <f t="shared" si="152"/>
        <v/>
      </c>
      <c r="Q800"/>
      <c r="R800"/>
      <c r="S800" s="43">
        <f t="shared" si="147"/>
        <v>151</v>
      </c>
      <c r="T800" s="96" t="s">
        <v>2643</v>
      </c>
      <c r="U800" s="72" t="s">
        <v>2643</v>
      </c>
      <c r="V800" s="72" t="s">
        <v>2643</v>
      </c>
      <c r="W800" s="44" t="str">
        <f t="shared" si="148"/>
        <v/>
      </c>
      <c r="X800" s="25" t="str">
        <f t="shared" si="149"/>
        <v/>
      </c>
      <c r="Y800" s="1">
        <f t="shared" si="150"/>
        <v>776</v>
      </c>
      <c r="Z800" t="str">
        <f t="shared" si="151"/>
        <v>ITM_e_GRAVE</v>
      </c>
      <c r="AC800" s="116" t="str">
        <f t="shared" si="144"/>
        <v/>
      </c>
      <c r="AD800" t="b">
        <f t="shared" ref="AD800:AD863" si="153">X800=AC800</f>
        <v>1</v>
      </c>
    </row>
    <row r="801" spans="1:30">
      <c r="A801" s="57">
        <f t="shared" si="145"/>
        <v>801</v>
      </c>
      <c r="B801" s="56">
        <f t="shared" si="146"/>
        <v>777</v>
      </c>
      <c r="C801" s="60" t="s">
        <v>4933</v>
      </c>
      <c r="D801" s="60" t="s">
        <v>3758</v>
      </c>
      <c r="E801" s="66" t="s">
        <v>723</v>
      </c>
      <c r="F801" s="66" t="s">
        <v>723</v>
      </c>
      <c r="G801" s="70">
        <v>0</v>
      </c>
      <c r="H801" s="70">
        <v>0</v>
      </c>
      <c r="I801" s="66" t="s">
        <v>2943</v>
      </c>
      <c r="J801" s="66" t="s">
        <v>1660</v>
      </c>
      <c r="K801" s="67" t="s">
        <v>5022</v>
      </c>
      <c r="L801" s="68"/>
      <c r="M801" s="64" t="s">
        <v>3758</v>
      </c>
      <c r="N801" s="13"/>
      <c r="O801"/>
      <c r="P801" t="str">
        <f t="shared" si="152"/>
        <v/>
      </c>
      <c r="Q801"/>
      <c r="R801"/>
      <c r="S801" s="43">
        <f t="shared" si="147"/>
        <v>151</v>
      </c>
      <c r="T801" s="96" t="s">
        <v>2643</v>
      </c>
      <c r="U801" s="72" t="s">
        <v>2643</v>
      </c>
      <c r="V801" s="72" t="s">
        <v>2643</v>
      </c>
      <c r="W801" s="44" t="str">
        <f t="shared" si="148"/>
        <v/>
      </c>
      <c r="X801" s="25" t="str">
        <f t="shared" si="149"/>
        <v/>
      </c>
      <c r="Y801" s="1">
        <f t="shared" si="150"/>
        <v>777</v>
      </c>
      <c r="Z801" t="str">
        <f t="shared" si="151"/>
        <v>ITM_e_DIARESIS</v>
      </c>
      <c r="AC801" s="116" t="str">
        <f t="shared" si="144"/>
        <v/>
      </c>
      <c r="AD801" t="b">
        <f t="shared" si="153"/>
        <v>1</v>
      </c>
    </row>
    <row r="802" spans="1:30">
      <c r="A802" s="57">
        <f t="shared" si="145"/>
        <v>802</v>
      </c>
      <c r="B802" s="56">
        <f t="shared" si="146"/>
        <v>778</v>
      </c>
      <c r="C802" s="60" t="s">
        <v>4933</v>
      </c>
      <c r="D802" s="60" t="s">
        <v>3759</v>
      </c>
      <c r="E802" s="66" t="s">
        <v>724</v>
      </c>
      <c r="F802" s="66" t="s">
        <v>724</v>
      </c>
      <c r="G802" s="70">
        <v>0</v>
      </c>
      <c r="H802" s="70">
        <v>0</v>
      </c>
      <c r="I802" s="66" t="s">
        <v>2943</v>
      </c>
      <c r="J802" s="66" t="s">
        <v>1660</v>
      </c>
      <c r="K802" s="67" t="s">
        <v>5022</v>
      </c>
      <c r="L802" s="68"/>
      <c r="M802" s="64" t="s">
        <v>3759</v>
      </c>
      <c r="N802" s="13"/>
      <c r="O802"/>
      <c r="P802" t="str">
        <f t="shared" si="152"/>
        <v/>
      </c>
      <c r="Q802"/>
      <c r="R802"/>
      <c r="S802" s="43">
        <f t="shared" si="147"/>
        <v>151</v>
      </c>
      <c r="T802" s="96" t="s">
        <v>2643</v>
      </c>
      <c r="U802" s="72" t="s">
        <v>2643</v>
      </c>
      <c r="V802" s="72" t="s">
        <v>2643</v>
      </c>
      <c r="W802" s="44" t="str">
        <f t="shared" si="148"/>
        <v/>
      </c>
      <c r="X802" s="25" t="str">
        <f t="shared" si="149"/>
        <v/>
      </c>
      <c r="Y802" s="1">
        <f t="shared" si="150"/>
        <v>778</v>
      </c>
      <c r="Z802" t="str">
        <f t="shared" si="151"/>
        <v>ITM_e_CIRC</v>
      </c>
      <c r="AC802" s="116" t="str">
        <f t="shared" si="144"/>
        <v/>
      </c>
      <c r="AD802" t="b">
        <f t="shared" si="153"/>
        <v>1</v>
      </c>
    </row>
    <row r="803" spans="1:30">
      <c r="A803" s="57">
        <f t="shared" si="145"/>
        <v>803</v>
      </c>
      <c r="B803" s="56">
        <f t="shared" si="146"/>
        <v>779</v>
      </c>
      <c r="C803" s="60" t="s">
        <v>4933</v>
      </c>
      <c r="D803" s="60" t="s">
        <v>3760</v>
      </c>
      <c r="E803" s="66" t="s">
        <v>725</v>
      </c>
      <c r="F803" s="66" t="s">
        <v>725</v>
      </c>
      <c r="G803" s="70">
        <v>0</v>
      </c>
      <c r="H803" s="70">
        <v>0</v>
      </c>
      <c r="I803" s="66" t="s">
        <v>2943</v>
      </c>
      <c r="J803" s="66" t="s">
        <v>1660</v>
      </c>
      <c r="K803" s="67" t="s">
        <v>5022</v>
      </c>
      <c r="L803" s="68"/>
      <c r="M803" s="64" t="s">
        <v>3760</v>
      </c>
      <c r="N803" s="13"/>
      <c r="O803"/>
      <c r="P803" t="str">
        <f t="shared" si="152"/>
        <v/>
      </c>
      <c r="Q803"/>
      <c r="R803"/>
      <c r="S803" s="43">
        <f t="shared" si="147"/>
        <v>151</v>
      </c>
      <c r="T803" s="96" t="s">
        <v>2643</v>
      </c>
      <c r="U803" s="72" t="s">
        <v>2643</v>
      </c>
      <c r="V803" s="72" t="s">
        <v>2643</v>
      </c>
      <c r="W803" s="44" t="str">
        <f t="shared" si="148"/>
        <v/>
      </c>
      <c r="X803" s="25" t="str">
        <f t="shared" si="149"/>
        <v/>
      </c>
      <c r="Y803" s="1">
        <f t="shared" si="150"/>
        <v>779</v>
      </c>
      <c r="Z803" t="str">
        <f t="shared" si="151"/>
        <v>ITM_e_OGONEK</v>
      </c>
      <c r="AC803" s="116" t="str">
        <f t="shared" si="144"/>
        <v/>
      </c>
      <c r="AD803" t="b">
        <f t="shared" si="153"/>
        <v>1</v>
      </c>
    </row>
    <row r="804" spans="1:30">
      <c r="A804" s="57">
        <f t="shared" si="145"/>
        <v>804</v>
      </c>
      <c r="B804" s="56">
        <f t="shared" si="146"/>
        <v>780</v>
      </c>
      <c r="C804" s="60" t="s">
        <v>4933</v>
      </c>
      <c r="D804" s="60" t="s">
        <v>3761</v>
      </c>
      <c r="E804" s="66" t="s">
        <v>726</v>
      </c>
      <c r="F804" s="66" t="s">
        <v>726</v>
      </c>
      <c r="G804" s="70">
        <v>0</v>
      </c>
      <c r="H804" s="70">
        <v>0</v>
      </c>
      <c r="I804" s="66" t="s">
        <v>2943</v>
      </c>
      <c r="J804" s="66" t="s">
        <v>1660</v>
      </c>
      <c r="K804" s="67" t="s">
        <v>5022</v>
      </c>
      <c r="L804" s="68"/>
      <c r="M804" s="64" t="s">
        <v>3761</v>
      </c>
      <c r="N804" s="13"/>
      <c r="O804"/>
      <c r="P804" t="str">
        <f t="shared" si="152"/>
        <v/>
      </c>
      <c r="Q804"/>
      <c r="R804"/>
      <c r="S804" s="43">
        <f t="shared" si="147"/>
        <v>151</v>
      </c>
      <c r="T804" s="96" t="s">
        <v>2643</v>
      </c>
      <c r="U804" s="72" t="s">
        <v>2643</v>
      </c>
      <c r="V804" s="72" t="s">
        <v>2643</v>
      </c>
      <c r="W804" s="44" t="str">
        <f t="shared" si="148"/>
        <v/>
      </c>
      <c r="X804" s="25" t="str">
        <f t="shared" si="149"/>
        <v/>
      </c>
      <c r="Y804" s="1">
        <f t="shared" si="150"/>
        <v>780</v>
      </c>
      <c r="Z804" t="str">
        <f t="shared" si="151"/>
        <v>ITM_g_BREVE</v>
      </c>
      <c r="AC804" s="116" t="str">
        <f t="shared" si="144"/>
        <v/>
      </c>
      <c r="AD804" t="b">
        <f t="shared" si="153"/>
        <v>1</v>
      </c>
    </row>
    <row r="805" spans="1:30">
      <c r="A805" s="57">
        <f t="shared" si="145"/>
        <v>805</v>
      </c>
      <c r="B805" s="56">
        <f t="shared" si="146"/>
        <v>781</v>
      </c>
      <c r="C805" s="60" t="s">
        <v>4933</v>
      </c>
      <c r="D805" s="60" t="s">
        <v>3762</v>
      </c>
      <c r="E805" s="66" t="s">
        <v>581</v>
      </c>
      <c r="F805" s="66" t="s">
        <v>727</v>
      </c>
      <c r="G805" s="70">
        <v>0</v>
      </c>
      <c r="H805" s="70">
        <v>0</v>
      </c>
      <c r="I805" s="66" t="s">
        <v>1</v>
      </c>
      <c r="J805" s="66" t="s">
        <v>1660</v>
      </c>
      <c r="K805" s="67" t="s">
        <v>5022</v>
      </c>
      <c r="L805" s="68"/>
      <c r="M805" s="64" t="s">
        <v>3762</v>
      </c>
      <c r="N805" s="13"/>
      <c r="O805"/>
      <c r="P805" t="str">
        <f t="shared" si="152"/>
        <v>NOT EQUAL</v>
      </c>
      <c r="Q805"/>
      <c r="R805"/>
      <c r="S805" s="43">
        <f t="shared" si="147"/>
        <v>151</v>
      </c>
      <c r="T805" s="96" t="s">
        <v>2643</v>
      </c>
      <c r="U805" s="72" t="s">
        <v>2643</v>
      </c>
      <c r="V805" s="72" t="s">
        <v>2643</v>
      </c>
      <c r="W805" s="44" t="str">
        <f t="shared" si="148"/>
        <v/>
      </c>
      <c r="X805" s="25" t="str">
        <f t="shared" si="149"/>
        <v/>
      </c>
      <c r="Y805" s="1">
        <f t="shared" si="150"/>
        <v>781</v>
      </c>
      <c r="Z805" t="str">
        <f t="shared" si="151"/>
        <v>ITM_h_STROKE</v>
      </c>
      <c r="AC805" s="116" t="str">
        <f t="shared" si="144"/>
        <v/>
      </c>
      <c r="AD805" t="b">
        <f t="shared" si="153"/>
        <v>1</v>
      </c>
    </row>
    <row r="806" spans="1:30">
      <c r="A806" s="57">
        <f t="shared" si="145"/>
        <v>806</v>
      </c>
      <c r="B806" s="56">
        <f t="shared" si="146"/>
        <v>782</v>
      </c>
      <c r="C806" s="60" t="s">
        <v>4933</v>
      </c>
      <c r="D806" s="60" t="s">
        <v>3763</v>
      </c>
      <c r="E806" s="66" t="s">
        <v>728</v>
      </c>
      <c r="F806" s="66" t="s">
        <v>728</v>
      </c>
      <c r="G806" s="70">
        <v>0</v>
      </c>
      <c r="H806" s="70">
        <v>0</v>
      </c>
      <c r="I806" s="66" t="s">
        <v>2943</v>
      </c>
      <c r="J806" s="66" t="s">
        <v>1660</v>
      </c>
      <c r="K806" s="67" t="s">
        <v>5022</v>
      </c>
      <c r="L806" s="68"/>
      <c r="M806" s="64" t="s">
        <v>3763</v>
      </c>
      <c r="N806" s="13"/>
      <c r="O806"/>
      <c r="P806" t="str">
        <f t="shared" si="152"/>
        <v/>
      </c>
      <c r="Q806"/>
      <c r="R806"/>
      <c r="S806" s="43">
        <f t="shared" si="147"/>
        <v>151</v>
      </c>
      <c r="T806" s="96" t="s">
        <v>2643</v>
      </c>
      <c r="U806" s="72" t="s">
        <v>2643</v>
      </c>
      <c r="V806" s="72" t="s">
        <v>2643</v>
      </c>
      <c r="W806" s="44" t="str">
        <f t="shared" si="148"/>
        <v/>
      </c>
      <c r="X806" s="25" t="str">
        <f t="shared" si="149"/>
        <v/>
      </c>
      <c r="Y806" s="1">
        <f t="shared" si="150"/>
        <v>782</v>
      </c>
      <c r="Z806" t="str">
        <f t="shared" si="151"/>
        <v>ITM_i_MACRON</v>
      </c>
      <c r="AC806" s="116" t="str">
        <f t="shared" si="144"/>
        <v/>
      </c>
      <c r="AD806" t="b">
        <f t="shared" si="153"/>
        <v>1</v>
      </c>
    </row>
    <row r="807" spans="1:30">
      <c r="A807" s="57">
        <f t="shared" si="145"/>
        <v>807</v>
      </c>
      <c r="B807" s="56">
        <f t="shared" si="146"/>
        <v>783</v>
      </c>
      <c r="C807" s="60" t="s">
        <v>4933</v>
      </c>
      <c r="D807" s="60" t="s">
        <v>3764</v>
      </c>
      <c r="E807" s="66" t="s">
        <v>729</v>
      </c>
      <c r="F807" s="66" t="s">
        <v>729</v>
      </c>
      <c r="G807" s="70">
        <v>0</v>
      </c>
      <c r="H807" s="70">
        <v>0</v>
      </c>
      <c r="I807" s="66" t="s">
        <v>2943</v>
      </c>
      <c r="J807" s="66" t="s">
        <v>1660</v>
      </c>
      <c r="K807" s="67" t="s">
        <v>5022</v>
      </c>
      <c r="L807" s="68"/>
      <c r="M807" s="64" t="s">
        <v>3764</v>
      </c>
      <c r="N807" s="13"/>
      <c r="O807"/>
      <c r="P807" t="str">
        <f t="shared" si="152"/>
        <v/>
      </c>
      <c r="Q807"/>
      <c r="R807"/>
      <c r="S807" s="43">
        <f t="shared" si="147"/>
        <v>151</v>
      </c>
      <c r="T807" s="96" t="s">
        <v>2643</v>
      </c>
      <c r="U807" s="72" t="s">
        <v>2643</v>
      </c>
      <c r="V807" s="72" t="s">
        <v>2643</v>
      </c>
      <c r="W807" s="44" t="str">
        <f t="shared" si="148"/>
        <v/>
      </c>
      <c r="X807" s="25" t="str">
        <f t="shared" si="149"/>
        <v/>
      </c>
      <c r="Y807" s="1">
        <f t="shared" si="150"/>
        <v>783</v>
      </c>
      <c r="Z807" t="str">
        <f t="shared" si="151"/>
        <v>ITM_i_ACUTE</v>
      </c>
      <c r="AC807" s="116" t="str">
        <f t="shared" si="144"/>
        <v/>
      </c>
      <c r="AD807" t="b">
        <f t="shared" si="153"/>
        <v>1</v>
      </c>
    </row>
    <row r="808" spans="1:30">
      <c r="A808" s="57">
        <f t="shared" si="145"/>
        <v>808</v>
      </c>
      <c r="B808" s="56">
        <f t="shared" si="146"/>
        <v>784</v>
      </c>
      <c r="C808" s="60" t="s">
        <v>4933</v>
      </c>
      <c r="D808" s="60" t="s">
        <v>3765</v>
      </c>
      <c r="E808" s="66" t="s">
        <v>730</v>
      </c>
      <c r="F808" s="66" t="s">
        <v>730</v>
      </c>
      <c r="G808" s="70">
        <v>0</v>
      </c>
      <c r="H808" s="70">
        <v>0</v>
      </c>
      <c r="I808" s="66" t="s">
        <v>2943</v>
      </c>
      <c r="J808" s="66" t="s">
        <v>1660</v>
      </c>
      <c r="K808" s="67" t="s">
        <v>5022</v>
      </c>
      <c r="L808" s="65"/>
      <c r="M808" s="64" t="s">
        <v>3765</v>
      </c>
      <c r="N808" s="13"/>
      <c r="O808"/>
      <c r="P808" t="str">
        <f t="shared" si="152"/>
        <v/>
      </c>
      <c r="Q808"/>
      <c r="R808"/>
      <c r="S808" s="43">
        <f t="shared" si="147"/>
        <v>151</v>
      </c>
      <c r="T808" s="96" t="s">
        <v>2643</v>
      </c>
      <c r="U808" s="72" t="s">
        <v>2643</v>
      </c>
      <c r="V808" s="72" t="s">
        <v>2643</v>
      </c>
      <c r="W808" s="44" t="str">
        <f t="shared" si="148"/>
        <v/>
      </c>
      <c r="X808" s="25" t="str">
        <f t="shared" si="149"/>
        <v/>
      </c>
      <c r="Y808" s="1">
        <f t="shared" si="150"/>
        <v>784</v>
      </c>
      <c r="Z808" t="str">
        <f t="shared" si="151"/>
        <v>ITM_i_BREVE</v>
      </c>
      <c r="AC808" s="116" t="str">
        <f t="shared" ref="AC808:AC871" si="154">IF(LEN(X808)=0,"",SUBSTITUTE(SUBSTITUTE(SUBSTITUTE(SUBSTITUTE(SUBSTITUTE(SUBSTITUTE(SUBSTITUTE(SUBSTITUTE(SUBSTITUTE(SUBSTITUTE(SUBSTITUTE(SUBSTITUTE(SUBSTITUTE(SUBSTITUTE(SUBSTITUTE(SUBSTITUTE(SUBSTITUTE( (SUBSTITUTE( SUBSTITUTE( SUBSTITUTE( SUBSTITUTE(W808,"STD_SIGMA","SUM"),"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808" t="b">
        <f t="shared" si="153"/>
        <v>1</v>
      </c>
    </row>
    <row r="809" spans="1:30">
      <c r="A809" s="57">
        <f t="shared" si="145"/>
        <v>809</v>
      </c>
      <c r="B809" s="56">
        <f t="shared" si="146"/>
        <v>785</v>
      </c>
      <c r="C809" s="60" t="s">
        <v>4933</v>
      </c>
      <c r="D809" s="60" t="s">
        <v>3766</v>
      </c>
      <c r="E809" s="66" t="s">
        <v>731</v>
      </c>
      <c r="F809" s="66" t="s">
        <v>731</v>
      </c>
      <c r="G809" s="70">
        <v>0</v>
      </c>
      <c r="H809" s="70">
        <v>0</v>
      </c>
      <c r="I809" s="66" t="s">
        <v>2943</v>
      </c>
      <c r="J809" s="66" t="s">
        <v>1660</v>
      </c>
      <c r="K809" s="67" t="s">
        <v>5022</v>
      </c>
      <c r="L809" s="68"/>
      <c r="M809" s="64" t="s">
        <v>3766</v>
      </c>
      <c r="N809" s="13"/>
      <c r="O809"/>
      <c r="P809" t="str">
        <f t="shared" si="152"/>
        <v/>
      </c>
      <c r="Q809"/>
      <c r="R809"/>
      <c r="S809" s="43">
        <f t="shared" si="147"/>
        <v>151</v>
      </c>
      <c r="T809" s="96" t="s">
        <v>2643</v>
      </c>
      <c r="U809" s="72" t="s">
        <v>2643</v>
      </c>
      <c r="V809" s="72" t="s">
        <v>2643</v>
      </c>
      <c r="W809" s="44" t="str">
        <f t="shared" si="148"/>
        <v/>
      </c>
      <c r="X809" s="25" t="str">
        <f t="shared" si="149"/>
        <v/>
      </c>
      <c r="Y809" s="1">
        <f t="shared" si="150"/>
        <v>785</v>
      </c>
      <c r="Z809" t="str">
        <f t="shared" si="151"/>
        <v>ITM_i_GRAVE</v>
      </c>
      <c r="AC809" s="116" t="str">
        <f t="shared" si="154"/>
        <v/>
      </c>
      <c r="AD809" t="b">
        <f t="shared" si="153"/>
        <v>1</v>
      </c>
    </row>
    <row r="810" spans="1:30">
      <c r="A810" s="57">
        <f t="shared" si="145"/>
        <v>810</v>
      </c>
      <c r="B810" s="56">
        <f t="shared" si="146"/>
        <v>786</v>
      </c>
      <c r="C810" s="60" t="s">
        <v>4933</v>
      </c>
      <c r="D810" s="60" t="s">
        <v>3767</v>
      </c>
      <c r="E810" s="66" t="s">
        <v>732</v>
      </c>
      <c r="F810" s="66" t="s">
        <v>732</v>
      </c>
      <c r="G810" s="70">
        <v>0</v>
      </c>
      <c r="H810" s="70">
        <v>0</v>
      </c>
      <c r="I810" s="66" t="s">
        <v>2943</v>
      </c>
      <c r="J810" s="66" t="s">
        <v>1660</v>
      </c>
      <c r="K810" s="67" t="s">
        <v>5022</v>
      </c>
      <c r="L810" s="65"/>
      <c r="M810" s="64" t="s">
        <v>3767</v>
      </c>
      <c r="N810" s="13"/>
      <c r="O810"/>
      <c r="P810" t="str">
        <f t="shared" si="152"/>
        <v/>
      </c>
      <c r="Q810"/>
      <c r="R810"/>
      <c r="S810" s="43">
        <f t="shared" si="147"/>
        <v>151</v>
      </c>
      <c r="T810" s="96" t="s">
        <v>2643</v>
      </c>
      <c r="U810" s="72" t="s">
        <v>2643</v>
      </c>
      <c r="V810" s="72" t="s">
        <v>2643</v>
      </c>
      <c r="W810" s="44" t="str">
        <f t="shared" si="148"/>
        <v/>
      </c>
      <c r="X810" s="25" t="str">
        <f t="shared" si="149"/>
        <v/>
      </c>
      <c r="Y810" s="1">
        <f t="shared" si="150"/>
        <v>786</v>
      </c>
      <c r="Z810" t="str">
        <f t="shared" si="151"/>
        <v>ITM_i_DIARESIS</v>
      </c>
      <c r="AC810" s="116" t="str">
        <f t="shared" si="154"/>
        <v/>
      </c>
      <c r="AD810" t="b">
        <f t="shared" si="153"/>
        <v>1</v>
      </c>
    </row>
    <row r="811" spans="1:30">
      <c r="A811" s="57">
        <f t="shared" si="145"/>
        <v>811</v>
      </c>
      <c r="B811" s="56">
        <f t="shared" si="146"/>
        <v>787</v>
      </c>
      <c r="C811" s="60" t="s">
        <v>4933</v>
      </c>
      <c r="D811" s="60" t="s">
        <v>3768</v>
      </c>
      <c r="E811" s="66" t="s">
        <v>733</v>
      </c>
      <c r="F811" s="66" t="s">
        <v>733</v>
      </c>
      <c r="G811" s="70">
        <v>0</v>
      </c>
      <c r="H811" s="70">
        <v>0</v>
      </c>
      <c r="I811" s="66" t="s">
        <v>2943</v>
      </c>
      <c r="J811" s="66" t="s">
        <v>1660</v>
      </c>
      <c r="K811" s="67" t="s">
        <v>5022</v>
      </c>
      <c r="L811" s="68"/>
      <c r="M811" s="64" t="s">
        <v>3768</v>
      </c>
      <c r="N811" s="13"/>
      <c r="O811"/>
      <c r="P811" t="str">
        <f t="shared" si="152"/>
        <v/>
      </c>
      <c r="Q811"/>
      <c r="R811"/>
      <c r="S811" s="43">
        <f t="shared" si="147"/>
        <v>151</v>
      </c>
      <c r="T811" s="96" t="s">
        <v>2643</v>
      </c>
      <c r="U811" s="72" t="s">
        <v>2643</v>
      </c>
      <c r="V811" s="72" t="s">
        <v>2643</v>
      </c>
      <c r="W811" s="44" t="str">
        <f t="shared" si="148"/>
        <v/>
      </c>
      <c r="X811" s="25" t="str">
        <f t="shared" si="149"/>
        <v/>
      </c>
      <c r="Y811" s="1">
        <f t="shared" si="150"/>
        <v>787</v>
      </c>
      <c r="Z811" t="str">
        <f t="shared" si="151"/>
        <v>ITM_i_CIRC</v>
      </c>
      <c r="AC811" s="116" t="str">
        <f t="shared" si="154"/>
        <v/>
      </c>
      <c r="AD811" t="b">
        <f t="shared" si="153"/>
        <v>1</v>
      </c>
    </row>
    <row r="812" spans="1:30">
      <c r="A812" s="57">
        <f t="shared" si="145"/>
        <v>812</v>
      </c>
      <c r="B812" s="56">
        <f t="shared" si="146"/>
        <v>788</v>
      </c>
      <c r="C812" s="60" t="s">
        <v>4933</v>
      </c>
      <c r="D812" s="60" t="s">
        <v>3769</v>
      </c>
      <c r="E812" s="66" t="s">
        <v>734</v>
      </c>
      <c r="F812" s="66" t="s">
        <v>734</v>
      </c>
      <c r="G812" s="70">
        <v>0</v>
      </c>
      <c r="H812" s="70">
        <v>0</v>
      </c>
      <c r="I812" s="66" t="s">
        <v>2943</v>
      </c>
      <c r="J812" s="66" t="s">
        <v>1660</v>
      </c>
      <c r="K812" s="67" t="s">
        <v>5022</v>
      </c>
      <c r="L812" s="68"/>
      <c r="M812" s="64" t="s">
        <v>3769</v>
      </c>
      <c r="N812" s="13"/>
      <c r="O812"/>
      <c r="P812" t="str">
        <f t="shared" si="152"/>
        <v/>
      </c>
      <c r="Q812"/>
      <c r="R812"/>
      <c r="S812" s="43">
        <f t="shared" si="147"/>
        <v>151</v>
      </c>
      <c r="T812" s="96" t="s">
        <v>2643</v>
      </c>
      <c r="U812" s="72" t="s">
        <v>2643</v>
      </c>
      <c r="V812" s="72" t="s">
        <v>2643</v>
      </c>
      <c r="W812" s="44" t="str">
        <f t="shared" si="148"/>
        <v/>
      </c>
      <c r="X812" s="25" t="str">
        <f t="shared" si="149"/>
        <v/>
      </c>
      <c r="Y812" s="1">
        <f t="shared" si="150"/>
        <v>788</v>
      </c>
      <c r="Z812" t="str">
        <f t="shared" si="151"/>
        <v>ITM_i_OGONEK</v>
      </c>
      <c r="AC812" s="116" t="str">
        <f t="shared" si="154"/>
        <v/>
      </c>
      <c r="AD812" t="b">
        <f t="shared" si="153"/>
        <v>1</v>
      </c>
    </row>
    <row r="813" spans="1:30">
      <c r="A813" s="57">
        <f t="shared" si="145"/>
        <v>813</v>
      </c>
      <c r="B813" s="56">
        <f t="shared" si="146"/>
        <v>789</v>
      </c>
      <c r="C813" s="60" t="s">
        <v>4933</v>
      </c>
      <c r="D813" s="60" t="s">
        <v>3770</v>
      </c>
      <c r="E813" s="66" t="s">
        <v>564</v>
      </c>
      <c r="F813" s="66" t="s">
        <v>564</v>
      </c>
      <c r="G813" s="70">
        <v>0</v>
      </c>
      <c r="H813" s="70">
        <v>0</v>
      </c>
      <c r="I813" s="66" t="s">
        <v>1</v>
      </c>
      <c r="J813" s="66" t="s">
        <v>1660</v>
      </c>
      <c r="K813" s="67" t="s">
        <v>5022</v>
      </c>
      <c r="L813" s="68"/>
      <c r="M813" s="64" t="s">
        <v>3770</v>
      </c>
      <c r="N813" s="13"/>
      <c r="O813"/>
      <c r="P813" t="str">
        <f t="shared" si="152"/>
        <v/>
      </c>
      <c r="Q813"/>
      <c r="R813"/>
      <c r="S813" s="43">
        <f t="shared" si="147"/>
        <v>151</v>
      </c>
      <c r="T813" s="96" t="s">
        <v>2643</v>
      </c>
      <c r="U813" s="72" t="s">
        <v>2643</v>
      </c>
      <c r="V813" s="72" t="s">
        <v>2643</v>
      </c>
      <c r="W813" s="44" t="str">
        <f t="shared" si="148"/>
        <v/>
      </c>
      <c r="X813" s="25" t="str">
        <f t="shared" si="149"/>
        <v/>
      </c>
      <c r="Y813" s="1">
        <f t="shared" si="150"/>
        <v>789</v>
      </c>
      <c r="Z813" t="str">
        <f t="shared" si="151"/>
        <v>ITM_i_DOT</v>
      </c>
      <c r="AC813" s="116" t="str">
        <f t="shared" si="154"/>
        <v/>
      </c>
      <c r="AD813" t="b">
        <f t="shared" si="153"/>
        <v>1</v>
      </c>
    </row>
    <row r="814" spans="1:30">
      <c r="A814" s="57">
        <f t="shared" si="145"/>
        <v>814</v>
      </c>
      <c r="B814" s="56">
        <f t="shared" si="146"/>
        <v>790</v>
      </c>
      <c r="C814" s="60" t="s">
        <v>4933</v>
      </c>
      <c r="D814" s="60" t="s">
        <v>3771</v>
      </c>
      <c r="E814" s="66" t="s">
        <v>735</v>
      </c>
      <c r="F814" s="66" t="s">
        <v>735</v>
      </c>
      <c r="G814" s="70">
        <v>0</v>
      </c>
      <c r="H814" s="70">
        <v>0</v>
      </c>
      <c r="I814" s="66" t="s">
        <v>2943</v>
      </c>
      <c r="J814" s="66" t="s">
        <v>1660</v>
      </c>
      <c r="K814" s="67" t="s">
        <v>5022</v>
      </c>
      <c r="L814" s="68"/>
      <c r="M814" s="64" t="s">
        <v>3771</v>
      </c>
      <c r="N814" s="13"/>
      <c r="O814"/>
      <c r="P814" t="str">
        <f t="shared" si="152"/>
        <v/>
      </c>
      <c r="Q814"/>
      <c r="R814"/>
      <c r="S814" s="43">
        <f t="shared" si="147"/>
        <v>151</v>
      </c>
      <c r="T814" s="96" t="s">
        <v>2643</v>
      </c>
      <c r="U814" s="72" t="s">
        <v>2643</v>
      </c>
      <c r="V814" s="72" t="s">
        <v>2643</v>
      </c>
      <c r="W814" s="44" t="str">
        <f t="shared" si="148"/>
        <v/>
      </c>
      <c r="X814" s="25" t="str">
        <f t="shared" si="149"/>
        <v/>
      </c>
      <c r="Y814" s="1">
        <f t="shared" si="150"/>
        <v>790</v>
      </c>
      <c r="Z814" t="str">
        <f t="shared" si="151"/>
        <v>ITM_i_DOTLESS</v>
      </c>
      <c r="AC814" s="116" t="str">
        <f t="shared" si="154"/>
        <v/>
      </c>
      <c r="AD814" t="b">
        <f t="shared" si="153"/>
        <v>1</v>
      </c>
    </row>
    <row r="815" spans="1:30">
      <c r="A815" s="57">
        <f t="shared" si="145"/>
        <v>815</v>
      </c>
      <c r="B815" s="56">
        <f t="shared" si="146"/>
        <v>791</v>
      </c>
      <c r="C815" s="60" t="s">
        <v>4933</v>
      </c>
      <c r="D815" s="60" t="s">
        <v>3772</v>
      </c>
      <c r="E815" s="66" t="s">
        <v>736</v>
      </c>
      <c r="F815" s="66" t="s">
        <v>736</v>
      </c>
      <c r="G815" s="70">
        <v>0</v>
      </c>
      <c r="H815" s="70">
        <v>0</v>
      </c>
      <c r="I815" s="66" t="s">
        <v>2943</v>
      </c>
      <c r="J815" s="66" t="s">
        <v>1660</v>
      </c>
      <c r="K815" s="67" t="s">
        <v>5022</v>
      </c>
      <c r="L815" s="68"/>
      <c r="M815" s="64" t="s">
        <v>3772</v>
      </c>
      <c r="N815" s="13"/>
      <c r="O815"/>
      <c r="P815" t="str">
        <f t="shared" si="152"/>
        <v/>
      </c>
      <c r="Q815"/>
      <c r="R815"/>
      <c r="S815" s="43">
        <f t="shared" si="147"/>
        <v>151</v>
      </c>
      <c r="T815" s="96" t="s">
        <v>2643</v>
      </c>
      <c r="U815" s="72" t="s">
        <v>2643</v>
      </c>
      <c r="V815" s="72" t="s">
        <v>2643</v>
      </c>
      <c r="W815" s="44" t="str">
        <f t="shared" si="148"/>
        <v/>
      </c>
      <c r="X815" s="25" t="str">
        <f t="shared" si="149"/>
        <v/>
      </c>
      <c r="Y815" s="1">
        <f t="shared" si="150"/>
        <v>791</v>
      </c>
      <c r="Z815" t="str">
        <f t="shared" si="151"/>
        <v>ITM_l_STROKE</v>
      </c>
      <c r="AC815" s="116" t="str">
        <f t="shared" si="154"/>
        <v/>
      </c>
      <c r="AD815" t="b">
        <f t="shared" si="153"/>
        <v>1</v>
      </c>
    </row>
    <row r="816" spans="1:30">
      <c r="A816" s="57">
        <f t="shared" si="145"/>
        <v>816</v>
      </c>
      <c r="B816" s="56">
        <f t="shared" si="146"/>
        <v>792</v>
      </c>
      <c r="C816" s="60" t="s">
        <v>4933</v>
      </c>
      <c r="D816" s="60" t="s">
        <v>3773</v>
      </c>
      <c r="E816" s="66" t="s">
        <v>737</v>
      </c>
      <c r="F816" s="66" t="s">
        <v>737</v>
      </c>
      <c r="G816" s="70">
        <v>0</v>
      </c>
      <c r="H816" s="70">
        <v>0</v>
      </c>
      <c r="I816" s="66" t="s">
        <v>2943</v>
      </c>
      <c r="J816" s="66" t="s">
        <v>1660</v>
      </c>
      <c r="K816" s="67" t="s">
        <v>5022</v>
      </c>
      <c r="L816" s="68"/>
      <c r="M816" s="64" t="s">
        <v>3773</v>
      </c>
      <c r="N816" s="13"/>
      <c r="O816"/>
      <c r="P816" t="str">
        <f t="shared" si="152"/>
        <v/>
      </c>
      <c r="Q816"/>
      <c r="R816"/>
      <c r="S816" s="43">
        <f t="shared" si="147"/>
        <v>151</v>
      </c>
      <c r="T816" s="96" t="s">
        <v>2643</v>
      </c>
      <c r="U816" s="72" t="s">
        <v>2643</v>
      </c>
      <c r="V816" s="72" t="s">
        <v>2643</v>
      </c>
      <c r="W816" s="44" t="str">
        <f t="shared" si="148"/>
        <v/>
      </c>
      <c r="X816" s="25" t="str">
        <f t="shared" si="149"/>
        <v/>
      </c>
      <c r="Y816" s="1">
        <f t="shared" si="150"/>
        <v>792</v>
      </c>
      <c r="Z816" t="str">
        <f t="shared" si="151"/>
        <v>ITM_l_ACUTE</v>
      </c>
      <c r="AC816" s="116" t="str">
        <f t="shared" si="154"/>
        <v/>
      </c>
      <c r="AD816" t="b">
        <f t="shared" si="153"/>
        <v>1</v>
      </c>
    </row>
    <row r="817" spans="1:30">
      <c r="A817" s="57">
        <f t="shared" si="145"/>
        <v>817</v>
      </c>
      <c r="B817" s="56">
        <f t="shared" si="146"/>
        <v>793</v>
      </c>
      <c r="C817" s="60" t="s">
        <v>4933</v>
      </c>
      <c r="D817" s="60" t="s">
        <v>3774</v>
      </c>
      <c r="E817" s="66" t="s">
        <v>738</v>
      </c>
      <c r="F817" s="66" t="s">
        <v>738</v>
      </c>
      <c r="G817" s="70">
        <v>0</v>
      </c>
      <c r="H817" s="70">
        <v>0</v>
      </c>
      <c r="I817" s="66" t="s">
        <v>2943</v>
      </c>
      <c r="J817" s="66" t="s">
        <v>1660</v>
      </c>
      <c r="K817" s="67" t="s">
        <v>5022</v>
      </c>
      <c r="L817" s="68"/>
      <c r="M817" s="64" t="s">
        <v>3774</v>
      </c>
      <c r="N817" s="13"/>
      <c r="O817"/>
      <c r="P817" t="str">
        <f t="shared" si="152"/>
        <v/>
      </c>
      <c r="Q817"/>
      <c r="R817"/>
      <c r="S817" s="43">
        <f t="shared" si="147"/>
        <v>151</v>
      </c>
      <c r="T817" s="96" t="s">
        <v>2643</v>
      </c>
      <c r="U817" s="72" t="s">
        <v>2643</v>
      </c>
      <c r="V817" s="72" t="s">
        <v>2643</v>
      </c>
      <c r="W817" s="44" t="str">
        <f t="shared" si="148"/>
        <v/>
      </c>
      <c r="X817" s="25" t="str">
        <f t="shared" si="149"/>
        <v/>
      </c>
      <c r="Y817" s="1">
        <f t="shared" si="150"/>
        <v>793</v>
      </c>
      <c r="Z817" t="str">
        <f t="shared" si="151"/>
        <v>ITM_l_APOSTROPHE</v>
      </c>
      <c r="AC817" s="116" t="str">
        <f t="shared" si="154"/>
        <v/>
      </c>
      <c r="AD817" t="b">
        <f t="shared" si="153"/>
        <v>1</v>
      </c>
    </row>
    <row r="818" spans="1:30">
      <c r="A818" s="57">
        <f t="shared" si="145"/>
        <v>818</v>
      </c>
      <c r="B818" s="56">
        <f t="shared" si="146"/>
        <v>794</v>
      </c>
      <c r="C818" s="60" t="s">
        <v>4933</v>
      </c>
      <c r="D818" s="60" t="s">
        <v>3775</v>
      </c>
      <c r="E818" s="66" t="s">
        <v>739</v>
      </c>
      <c r="F818" s="66" t="s">
        <v>739</v>
      </c>
      <c r="G818" s="70">
        <v>0</v>
      </c>
      <c r="H818" s="70">
        <v>0</v>
      </c>
      <c r="I818" s="66" t="s">
        <v>2943</v>
      </c>
      <c r="J818" s="66" t="s">
        <v>1660</v>
      </c>
      <c r="K818" s="67" t="s">
        <v>5022</v>
      </c>
      <c r="L818" s="68"/>
      <c r="M818" s="64" t="s">
        <v>3775</v>
      </c>
      <c r="N818" s="13"/>
      <c r="O818"/>
      <c r="P818" t="str">
        <f t="shared" si="152"/>
        <v/>
      </c>
      <c r="Q818"/>
      <c r="R818"/>
      <c r="S818" s="43">
        <f t="shared" si="147"/>
        <v>151</v>
      </c>
      <c r="T818" s="96" t="s">
        <v>2643</v>
      </c>
      <c r="U818" s="72" t="s">
        <v>2643</v>
      </c>
      <c r="V818" s="72" t="s">
        <v>2643</v>
      </c>
      <c r="W818" s="44" t="str">
        <f t="shared" si="148"/>
        <v/>
      </c>
      <c r="X818" s="25" t="str">
        <f t="shared" si="149"/>
        <v/>
      </c>
      <c r="Y818" s="1">
        <f t="shared" si="150"/>
        <v>794</v>
      </c>
      <c r="Z818" t="str">
        <f t="shared" si="151"/>
        <v>ITM_n_ACUTE</v>
      </c>
      <c r="AC818" s="116" t="str">
        <f t="shared" si="154"/>
        <v/>
      </c>
      <c r="AD818" t="b">
        <f t="shared" si="153"/>
        <v>1</v>
      </c>
    </row>
    <row r="819" spans="1:30">
      <c r="A819" s="57">
        <f t="shared" si="145"/>
        <v>819</v>
      </c>
      <c r="B819" s="56">
        <f t="shared" si="146"/>
        <v>795</v>
      </c>
      <c r="C819" s="60" t="s">
        <v>4933</v>
      </c>
      <c r="D819" s="60" t="s">
        <v>3776</v>
      </c>
      <c r="E819" s="66" t="s">
        <v>740</v>
      </c>
      <c r="F819" s="66" t="s">
        <v>740</v>
      </c>
      <c r="G819" s="70">
        <v>0</v>
      </c>
      <c r="H819" s="70">
        <v>0</v>
      </c>
      <c r="I819" s="66" t="s">
        <v>2943</v>
      </c>
      <c r="J819" s="66" t="s">
        <v>1660</v>
      </c>
      <c r="K819" s="67" t="s">
        <v>5022</v>
      </c>
      <c r="L819" s="68"/>
      <c r="M819" s="64" t="s">
        <v>3776</v>
      </c>
      <c r="N819" s="13"/>
      <c r="O819"/>
      <c r="P819" t="str">
        <f t="shared" si="152"/>
        <v/>
      </c>
      <c r="Q819"/>
      <c r="R819"/>
      <c r="S819" s="43">
        <f t="shared" si="147"/>
        <v>151</v>
      </c>
      <c r="T819" s="96" t="s">
        <v>2643</v>
      </c>
      <c r="U819" s="72" t="s">
        <v>2643</v>
      </c>
      <c r="V819" s="72" t="s">
        <v>2643</v>
      </c>
      <c r="W819" s="44" t="str">
        <f t="shared" si="148"/>
        <v/>
      </c>
      <c r="X819" s="25" t="str">
        <f t="shared" si="149"/>
        <v/>
      </c>
      <c r="Y819" s="1">
        <f t="shared" si="150"/>
        <v>795</v>
      </c>
      <c r="Z819" t="str">
        <f t="shared" si="151"/>
        <v>ITM_n_CARON</v>
      </c>
      <c r="AC819" s="116" t="str">
        <f t="shared" si="154"/>
        <v/>
      </c>
      <c r="AD819" t="b">
        <f t="shared" si="153"/>
        <v>1</v>
      </c>
    </row>
    <row r="820" spans="1:30">
      <c r="A820" s="57">
        <f t="shared" si="145"/>
        <v>820</v>
      </c>
      <c r="B820" s="56">
        <f t="shared" si="146"/>
        <v>796</v>
      </c>
      <c r="C820" s="60" t="s">
        <v>4933</v>
      </c>
      <c r="D820" s="60" t="s">
        <v>3777</v>
      </c>
      <c r="E820" s="66" t="s">
        <v>741</v>
      </c>
      <c r="F820" s="66" t="s">
        <v>741</v>
      </c>
      <c r="G820" s="70">
        <v>0</v>
      </c>
      <c r="H820" s="70">
        <v>0</v>
      </c>
      <c r="I820" s="66" t="s">
        <v>2943</v>
      </c>
      <c r="J820" s="66" t="s">
        <v>1660</v>
      </c>
      <c r="K820" s="67" t="s">
        <v>5022</v>
      </c>
      <c r="L820" s="68"/>
      <c r="M820" s="64" t="s">
        <v>3777</v>
      </c>
      <c r="N820" s="13"/>
      <c r="O820"/>
      <c r="P820" t="str">
        <f t="shared" si="152"/>
        <v/>
      </c>
      <c r="Q820"/>
      <c r="R820"/>
      <c r="S820" s="43">
        <f t="shared" si="147"/>
        <v>151</v>
      </c>
      <c r="T820" s="96" t="s">
        <v>2643</v>
      </c>
      <c r="U820" s="72" t="s">
        <v>2643</v>
      </c>
      <c r="V820" s="72" t="s">
        <v>2643</v>
      </c>
      <c r="W820" s="44" t="str">
        <f t="shared" si="148"/>
        <v/>
      </c>
      <c r="X820" s="25" t="str">
        <f t="shared" si="149"/>
        <v/>
      </c>
      <c r="Y820" s="1">
        <f t="shared" si="150"/>
        <v>796</v>
      </c>
      <c r="Z820" t="str">
        <f t="shared" si="151"/>
        <v>ITM_n_TILDE</v>
      </c>
      <c r="AC820" s="116" t="str">
        <f t="shared" si="154"/>
        <v/>
      </c>
      <c r="AD820" t="b">
        <f t="shared" si="153"/>
        <v>1</v>
      </c>
    </row>
    <row r="821" spans="1:30">
      <c r="A821" s="57">
        <f t="shared" si="145"/>
        <v>821</v>
      </c>
      <c r="B821" s="56">
        <f t="shared" si="146"/>
        <v>797</v>
      </c>
      <c r="C821" s="60" t="s">
        <v>4933</v>
      </c>
      <c r="D821" s="60" t="s">
        <v>3778</v>
      </c>
      <c r="E821" s="66" t="s">
        <v>742</v>
      </c>
      <c r="F821" s="66" t="s">
        <v>742</v>
      </c>
      <c r="G821" s="70">
        <v>0</v>
      </c>
      <c r="H821" s="70">
        <v>0</v>
      </c>
      <c r="I821" s="66" t="s">
        <v>2943</v>
      </c>
      <c r="J821" s="66" t="s">
        <v>1660</v>
      </c>
      <c r="K821" s="67" t="s">
        <v>5022</v>
      </c>
      <c r="L821" s="68"/>
      <c r="M821" s="64" t="s">
        <v>3778</v>
      </c>
      <c r="N821" s="13"/>
      <c r="O821"/>
      <c r="P821" t="str">
        <f t="shared" si="152"/>
        <v/>
      </c>
      <c r="Q821"/>
      <c r="R821"/>
      <c r="S821" s="43">
        <f t="shared" si="147"/>
        <v>151</v>
      </c>
      <c r="T821" s="96" t="s">
        <v>2643</v>
      </c>
      <c r="U821" s="72" t="s">
        <v>2643</v>
      </c>
      <c r="V821" s="72" t="s">
        <v>2643</v>
      </c>
      <c r="W821" s="44" t="str">
        <f t="shared" si="148"/>
        <v/>
      </c>
      <c r="X821" s="25" t="str">
        <f t="shared" si="149"/>
        <v/>
      </c>
      <c r="Y821" s="1">
        <f t="shared" si="150"/>
        <v>797</v>
      </c>
      <c r="Z821" t="str">
        <f t="shared" si="151"/>
        <v>ITM_o_MACRON</v>
      </c>
      <c r="AC821" s="116" t="str">
        <f t="shared" si="154"/>
        <v/>
      </c>
      <c r="AD821" t="b">
        <f t="shared" si="153"/>
        <v>1</v>
      </c>
    </row>
    <row r="822" spans="1:30">
      <c r="A822" s="57">
        <f t="shared" si="145"/>
        <v>822</v>
      </c>
      <c r="B822" s="56">
        <f t="shared" si="146"/>
        <v>798</v>
      </c>
      <c r="C822" s="60" t="s">
        <v>4933</v>
      </c>
      <c r="D822" s="60" t="s">
        <v>3779</v>
      </c>
      <c r="E822" s="66" t="s">
        <v>743</v>
      </c>
      <c r="F822" s="66" t="s">
        <v>743</v>
      </c>
      <c r="G822" s="70">
        <v>0</v>
      </c>
      <c r="H822" s="70">
        <v>0</v>
      </c>
      <c r="I822" s="66" t="s">
        <v>2943</v>
      </c>
      <c r="J822" s="66" t="s">
        <v>1660</v>
      </c>
      <c r="K822" s="67" t="s">
        <v>5022</v>
      </c>
      <c r="L822" s="68"/>
      <c r="M822" s="64" t="s">
        <v>3779</v>
      </c>
      <c r="N822" s="13"/>
      <c r="O822"/>
      <c r="P822" t="str">
        <f t="shared" si="152"/>
        <v/>
      </c>
      <c r="Q822"/>
      <c r="R822"/>
      <c r="S822" s="43">
        <f t="shared" si="147"/>
        <v>151</v>
      </c>
      <c r="T822" s="96" t="s">
        <v>2643</v>
      </c>
      <c r="U822" s="72" t="s">
        <v>2643</v>
      </c>
      <c r="V822" s="72" t="s">
        <v>2643</v>
      </c>
      <c r="W822" s="44" t="str">
        <f t="shared" si="148"/>
        <v/>
      </c>
      <c r="X822" s="25" t="str">
        <f t="shared" si="149"/>
        <v/>
      </c>
      <c r="Y822" s="1">
        <f t="shared" si="150"/>
        <v>798</v>
      </c>
      <c r="Z822" t="str">
        <f t="shared" si="151"/>
        <v>ITM_o_ACUTE</v>
      </c>
      <c r="AC822" s="116" t="str">
        <f t="shared" si="154"/>
        <v/>
      </c>
      <c r="AD822" t="b">
        <f t="shared" si="153"/>
        <v>1</v>
      </c>
    </row>
    <row r="823" spans="1:30">
      <c r="A823" s="57">
        <f t="shared" si="145"/>
        <v>823</v>
      </c>
      <c r="B823" s="56">
        <f t="shared" si="146"/>
        <v>799</v>
      </c>
      <c r="C823" s="60" t="s">
        <v>4933</v>
      </c>
      <c r="D823" s="60" t="s">
        <v>3780</v>
      </c>
      <c r="E823" s="66" t="s">
        <v>744</v>
      </c>
      <c r="F823" s="66" t="s">
        <v>744</v>
      </c>
      <c r="G823" s="70">
        <v>0</v>
      </c>
      <c r="H823" s="70">
        <v>0</v>
      </c>
      <c r="I823" s="66" t="s">
        <v>2943</v>
      </c>
      <c r="J823" s="66" t="s">
        <v>1660</v>
      </c>
      <c r="K823" s="67" t="s">
        <v>5022</v>
      </c>
      <c r="L823" s="68"/>
      <c r="M823" s="64" t="s">
        <v>3780</v>
      </c>
      <c r="N823" s="13"/>
      <c r="O823"/>
      <c r="P823" t="str">
        <f t="shared" si="152"/>
        <v/>
      </c>
      <c r="Q823"/>
      <c r="R823"/>
      <c r="S823" s="43">
        <f t="shared" si="147"/>
        <v>151</v>
      </c>
      <c r="T823" s="96" t="s">
        <v>2643</v>
      </c>
      <c r="U823" s="72" t="s">
        <v>2643</v>
      </c>
      <c r="V823" s="72" t="s">
        <v>2643</v>
      </c>
      <c r="W823" s="44" t="str">
        <f t="shared" si="148"/>
        <v/>
      </c>
      <c r="X823" s="25" t="str">
        <f t="shared" si="149"/>
        <v/>
      </c>
      <c r="Y823" s="1">
        <f t="shared" si="150"/>
        <v>799</v>
      </c>
      <c r="Z823" t="str">
        <f t="shared" si="151"/>
        <v>ITM_o_BREVE</v>
      </c>
      <c r="AC823" s="116" t="str">
        <f t="shared" si="154"/>
        <v/>
      </c>
      <c r="AD823" t="b">
        <f t="shared" si="153"/>
        <v>1</v>
      </c>
    </row>
    <row r="824" spans="1:30">
      <c r="A824" s="57">
        <f t="shared" si="145"/>
        <v>824</v>
      </c>
      <c r="B824" s="56">
        <f t="shared" si="146"/>
        <v>800</v>
      </c>
      <c r="C824" s="60" t="s">
        <v>4933</v>
      </c>
      <c r="D824" s="60" t="s">
        <v>3781</v>
      </c>
      <c r="E824" s="66" t="s">
        <v>745</v>
      </c>
      <c r="F824" s="66" t="s">
        <v>745</v>
      </c>
      <c r="G824" s="70">
        <v>0</v>
      </c>
      <c r="H824" s="70">
        <v>0</v>
      </c>
      <c r="I824" s="66" t="s">
        <v>2943</v>
      </c>
      <c r="J824" s="66" t="s">
        <v>1660</v>
      </c>
      <c r="K824" s="67" t="s">
        <v>5022</v>
      </c>
      <c r="L824" s="68"/>
      <c r="M824" s="64" t="s">
        <v>3781</v>
      </c>
      <c r="N824" s="13"/>
      <c r="O824"/>
      <c r="P824" t="str">
        <f t="shared" si="152"/>
        <v/>
      </c>
      <c r="Q824"/>
      <c r="R824"/>
      <c r="S824" s="43">
        <f t="shared" si="147"/>
        <v>151</v>
      </c>
      <c r="T824" s="96" t="s">
        <v>2643</v>
      </c>
      <c r="U824" s="72" t="s">
        <v>2643</v>
      </c>
      <c r="V824" s="72" t="s">
        <v>2643</v>
      </c>
      <c r="W824" s="44" t="str">
        <f t="shared" si="148"/>
        <v/>
      </c>
      <c r="X824" s="25" t="str">
        <f t="shared" si="149"/>
        <v/>
      </c>
      <c r="Y824" s="1">
        <f t="shared" si="150"/>
        <v>800</v>
      </c>
      <c r="Z824" t="str">
        <f t="shared" si="151"/>
        <v>ITM_o_GRAVE</v>
      </c>
      <c r="AC824" s="116" t="str">
        <f t="shared" si="154"/>
        <v/>
      </c>
      <c r="AD824" t="b">
        <f t="shared" si="153"/>
        <v>1</v>
      </c>
    </row>
    <row r="825" spans="1:30">
      <c r="A825" s="57">
        <f t="shared" si="145"/>
        <v>825</v>
      </c>
      <c r="B825" s="56">
        <f t="shared" si="146"/>
        <v>801</v>
      </c>
      <c r="C825" s="60" t="s">
        <v>4933</v>
      </c>
      <c r="D825" s="60" t="s">
        <v>3782</v>
      </c>
      <c r="E825" s="66" t="s">
        <v>746</v>
      </c>
      <c r="F825" s="66" t="s">
        <v>746</v>
      </c>
      <c r="G825" s="70">
        <v>0</v>
      </c>
      <c r="H825" s="70">
        <v>0</v>
      </c>
      <c r="I825" s="66" t="s">
        <v>2943</v>
      </c>
      <c r="J825" s="66" t="s">
        <v>1660</v>
      </c>
      <c r="K825" s="67" t="s">
        <v>5022</v>
      </c>
      <c r="L825" s="68"/>
      <c r="M825" s="64" t="s">
        <v>3782</v>
      </c>
      <c r="N825" s="13"/>
      <c r="O825"/>
      <c r="P825" t="str">
        <f t="shared" si="152"/>
        <v/>
      </c>
      <c r="Q825"/>
      <c r="R825"/>
      <c r="S825" s="43">
        <f t="shared" si="147"/>
        <v>151</v>
      </c>
      <c r="T825" s="96" t="s">
        <v>2643</v>
      </c>
      <c r="U825" s="72" t="s">
        <v>2643</v>
      </c>
      <c r="V825" s="72" t="s">
        <v>2643</v>
      </c>
      <c r="W825" s="44" t="str">
        <f t="shared" si="148"/>
        <v/>
      </c>
      <c r="X825" s="25" t="str">
        <f t="shared" si="149"/>
        <v/>
      </c>
      <c r="Y825" s="1">
        <f t="shared" si="150"/>
        <v>801</v>
      </c>
      <c r="Z825" t="str">
        <f t="shared" si="151"/>
        <v>ITM_o_DIARESIS</v>
      </c>
      <c r="AC825" s="116" t="str">
        <f t="shared" si="154"/>
        <v/>
      </c>
      <c r="AD825" t="b">
        <f t="shared" si="153"/>
        <v>1</v>
      </c>
    </row>
    <row r="826" spans="1:30">
      <c r="A826" s="57">
        <f t="shared" si="145"/>
        <v>826</v>
      </c>
      <c r="B826" s="56">
        <f t="shared" si="146"/>
        <v>802</v>
      </c>
      <c r="C826" s="60" t="s">
        <v>4933</v>
      </c>
      <c r="D826" s="60" t="s">
        <v>3783</v>
      </c>
      <c r="E826" s="66" t="s">
        <v>747</v>
      </c>
      <c r="F826" s="66" t="s">
        <v>747</v>
      </c>
      <c r="G826" s="70">
        <v>0</v>
      </c>
      <c r="H826" s="70">
        <v>0</v>
      </c>
      <c r="I826" s="66" t="s">
        <v>2943</v>
      </c>
      <c r="J826" s="66" t="s">
        <v>1660</v>
      </c>
      <c r="K826" s="67" t="s">
        <v>5022</v>
      </c>
      <c r="L826" s="68"/>
      <c r="M826" s="64" t="s">
        <v>3783</v>
      </c>
      <c r="N826" s="13"/>
      <c r="O826"/>
      <c r="P826" t="str">
        <f t="shared" si="152"/>
        <v/>
      </c>
      <c r="Q826"/>
      <c r="R826"/>
      <c r="S826" s="43">
        <f t="shared" si="147"/>
        <v>151</v>
      </c>
      <c r="T826" s="96" t="s">
        <v>2643</v>
      </c>
      <c r="U826" s="72" t="s">
        <v>2643</v>
      </c>
      <c r="V826" s="72" t="s">
        <v>2643</v>
      </c>
      <c r="W826" s="44" t="str">
        <f t="shared" si="148"/>
        <v/>
      </c>
      <c r="X826" s="25" t="str">
        <f t="shared" si="149"/>
        <v/>
      </c>
      <c r="Y826" s="1">
        <f t="shared" si="150"/>
        <v>802</v>
      </c>
      <c r="Z826" t="str">
        <f t="shared" si="151"/>
        <v>ITM_o_TILDE</v>
      </c>
      <c r="AC826" s="116" t="str">
        <f t="shared" si="154"/>
        <v/>
      </c>
      <c r="AD826" t="b">
        <f t="shared" si="153"/>
        <v>1</v>
      </c>
    </row>
    <row r="827" spans="1:30">
      <c r="A827" s="57">
        <f t="shared" si="145"/>
        <v>827</v>
      </c>
      <c r="B827" s="56">
        <f t="shared" si="146"/>
        <v>803</v>
      </c>
      <c r="C827" s="60" t="s">
        <v>4933</v>
      </c>
      <c r="D827" s="60" t="s">
        <v>3784</v>
      </c>
      <c r="E827" s="66" t="s">
        <v>748</v>
      </c>
      <c r="F827" s="66" t="s">
        <v>748</v>
      </c>
      <c r="G827" s="70">
        <v>0</v>
      </c>
      <c r="H827" s="70">
        <v>0</v>
      </c>
      <c r="I827" s="66" t="s">
        <v>2943</v>
      </c>
      <c r="J827" s="66" t="s">
        <v>1660</v>
      </c>
      <c r="K827" s="67" t="s">
        <v>5022</v>
      </c>
      <c r="L827" s="68"/>
      <c r="M827" s="64" t="s">
        <v>3784</v>
      </c>
      <c r="N827" s="13"/>
      <c r="O827"/>
      <c r="P827" t="str">
        <f t="shared" si="152"/>
        <v/>
      </c>
      <c r="Q827"/>
      <c r="R827"/>
      <c r="S827" s="43">
        <f t="shared" si="147"/>
        <v>151</v>
      </c>
      <c r="T827" s="96" t="s">
        <v>2643</v>
      </c>
      <c r="U827" s="72" t="s">
        <v>2643</v>
      </c>
      <c r="V827" s="72" t="s">
        <v>2643</v>
      </c>
      <c r="W827" s="44" t="str">
        <f t="shared" si="148"/>
        <v/>
      </c>
      <c r="X827" s="25" t="str">
        <f t="shared" si="149"/>
        <v/>
      </c>
      <c r="Y827" s="1">
        <f t="shared" si="150"/>
        <v>803</v>
      </c>
      <c r="Z827" t="str">
        <f t="shared" si="151"/>
        <v>ITM_o_CIRC</v>
      </c>
      <c r="AC827" s="116" t="str">
        <f t="shared" si="154"/>
        <v/>
      </c>
      <c r="AD827" t="b">
        <f t="shared" si="153"/>
        <v>1</v>
      </c>
    </row>
    <row r="828" spans="1:30">
      <c r="A828" s="57">
        <f t="shared" si="145"/>
        <v>828</v>
      </c>
      <c r="B828" s="56">
        <f t="shared" si="146"/>
        <v>804</v>
      </c>
      <c r="C828" s="60" t="s">
        <v>4933</v>
      </c>
      <c r="D828" s="60" t="s">
        <v>3785</v>
      </c>
      <c r="E828" s="66" t="s">
        <v>749</v>
      </c>
      <c r="F828" s="66" t="s">
        <v>749</v>
      </c>
      <c r="G828" s="70">
        <v>0</v>
      </c>
      <c r="H828" s="70">
        <v>0</v>
      </c>
      <c r="I828" s="66" t="s">
        <v>2943</v>
      </c>
      <c r="J828" s="66" t="s">
        <v>1660</v>
      </c>
      <c r="K828" s="67" t="s">
        <v>5022</v>
      </c>
      <c r="L828" s="68"/>
      <c r="M828" s="64" t="s">
        <v>3785</v>
      </c>
      <c r="N828" s="13"/>
      <c r="O828"/>
      <c r="P828" t="str">
        <f t="shared" si="152"/>
        <v/>
      </c>
      <c r="Q828"/>
      <c r="R828"/>
      <c r="S828" s="43">
        <f t="shared" si="147"/>
        <v>151</v>
      </c>
      <c r="T828" s="96" t="s">
        <v>2643</v>
      </c>
      <c r="U828" s="72" t="s">
        <v>2643</v>
      </c>
      <c r="V828" s="72" t="s">
        <v>2643</v>
      </c>
      <c r="W828" s="44" t="str">
        <f t="shared" si="148"/>
        <v/>
      </c>
      <c r="X828" s="25" t="str">
        <f t="shared" si="149"/>
        <v/>
      </c>
      <c r="Y828" s="1">
        <f t="shared" si="150"/>
        <v>804</v>
      </c>
      <c r="Z828" t="str">
        <f t="shared" si="151"/>
        <v>ITM_o_STROKE</v>
      </c>
      <c r="AC828" s="116" t="str">
        <f t="shared" si="154"/>
        <v/>
      </c>
      <c r="AD828" t="b">
        <f t="shared" si="153"/>
        <v>1</v>
      </c>
    </row>
    <row r="829" spans="1:30">
      <c r="A829" s="57">
        <f t="shared" si="145"/>
        <v>829</v>
      </c>
      <c r="B829" s="56">
        <f t="shared" si="146"/>
        <v>805</v>
      </c>
      <c r="C829" s="60" t="s">
        <v>4933</v>
      </c>
      <c r="D829" s="60" t="s">
        <v>3786</v>
      </c>
      <c r="E829" s="66" t="s">
        <v>750</v>
      </c>
      <c r="F829" s="66" t="s">
        <v>750</v>
      </c>
      <c r="G829" s="70">
        <v>0</v>
      </c>
      <c r="H829" s="70">
        <v>0</v>
      </c>
      <c r="I829" s="66" t="s">
        <v>2943</v>
      </c>
      <c r="J829" s="66" t="s">
        <v>1660</v>
      </c>
      <c r="K829" s="67" t="s">
        <v>5022</v>
      </c>
      <c r="L829" s="68"/>
      <c r="M829" s="64" t="s">
        <v>3786</v>
      </c>
      <c r="N829" s="13"/>
      <c r="O829"/>
      <c r="P829" t="str">
        <f t="shared" si="152"/>
        <v/>
      </c>
      <c r="Q829"/>
      <c r="R829"/>
      <c r="S829" s="43">
        <f t="shared" si="147"/>
        <v>151</v>
      </c>
      <c r="T829" s="96" t="s">
        <v>2643</v>
      </c>
      <c r="U829" s="72" t="s">
        <v>2643</v>
      </c>
      <c r="V829" s="72" t="s">
        <v>2643</v>
      </c>
      <c r="W829" s="44" t="str">
        <f t="shared" si="148"/>
        <v/>
      </c>
      <c r="X829" s="25" t="str">
        <f t="shared" si="149"/>
        <v/>
      </c>
      <c r="Y829" s="1">
        <f t="shared" si="150"/>
        <v>805</v>
      </c>
      <c r="Z829" t="str">
        <f t="shared" si="151"/>
        <v>ITM_oe</v>
      </c>
      <c r="AC829" s="116" t="str">
        <f t="shared" si="154"/>
        <v/>
      </c>
      <c r="AD829" t="b">
        <f t="shared" si="153"/>
        <v>1</v>
      </c>
    </row>
    <row r="830" spans="1:30">
      <c r="A830" s="57">
        <f t="shared" si="145"/>
        <v>830</v>
      </c>
      <c r="B830" s="56">
        <f t="shared" si="146"/>
        <v>806</v>
      </c>
      <c r="C830" s="60" t="s">
        <v>4933</v>
      </c>
      <c r="D830" s="60" t="s">
        <v>3787</v>
      </c>
      <c r="E830" s="66" t="s">
        <v>751</v>
      </c>
      <c r="F830" s="66" t="s">
        <v>751</v>
      </c>
      <c r="G830" s="70">
        <v>0</v>
      </c>
      <c r="H830" s="70">
        <v>0</v>
      </c>
      <c r="I830" s="66" t="s">
        <v>2943</v>
      </c>
      <c r="J830" s="66" t="s">
        <v>1660</v>
      </c>
      <c r="K830" s="67" t="s">
        <v>5022</v>
      </c>
      <c r="L830" s="68"/>
      <c r="M830" s="64" t="s">
        <v>3787</v>
      </c>
      <c r="N830" s="13"/>
      <c r="O830"/>
      <c r="P830" t="str">
        <f t="shared" si="152"/>
        <v/>
      </c>
      <c r="Q830"/>
      <c r="R830"/>
      <c r="S830" s="43">
        <f t="shared" si="147"/>
        <v>151</v>
      </c>
      <c r="T830" s="96" t="s">
        <v>2643</v>
      </c>
      <c r="U830" s="72" t="s">
        <v>2643</v>
      </c>
      <c r="V830" s="72" t="s">
        <v>2643</v>
      </c>
      <c r="W830" s="44" t="str">
        <f t="shared" si="148"/>
        <v/>
      </c>
      <c r="X830" s="25" t="str">
        <f t="shared" si="149"/>
        <v/>
      </c>
      <c r="Y830" s="1">
        <f t="shared" si="150"/>
        <v>806</v>
      </c>
      <c r="Z830" t="str">
        <f t="shared" si="151"/>
        <v>ITM_r_CARON</v>
      </c>
      <c r="AC830" s="116" t="str">
        <f t="shared" si="154"/>
        <v/>
      </c>
      <c r="AD830" t="b">
        <f t="shared" si="153"/>
        <v>1</v>
      </c>
    </row>
    <row r="831" spans="1:30">
      <c r="A831" s="57">
        <f t="shared" si="145"/>
        <v>831</v>
      </c>
      <c r="B831" s="56">
        <f t="shared" si="146"/>
        <v>807</v>
      </c>
      <c r="C831" s="60" t="s">
        <v>4933</v>
      </c>
      <c r="D831" s="60" t="s">
        <v>3788</v>
      </c>
      <c r="E831" s="66" t="s">
        <v>752</v>
      </c>
      <c r="F831" s="66" t="s">
        <v>752</v>
      </c>
      <c r="G831" s="70">
        <v>0</v>
      </c>
      <c r="H831" s="70">
        <v>0</v>
      </c>
      <c r="I831" s="66" t="s">
        <v>2943</v>
      </c>
      <c r="J831" s="66" t="s">
        <v>1660</v>
      </c>
      <c r="K831" s="67" t="s">
        <v>5022</v>
      </c>
      <c r="L831" s="68"/>
      <c r="M831" s="64" t="s">
        <v>3788</v>
      </c>
      <c r="N831" s="13"/>
      <c r="O831"/>
      <c r="P831" t="str">
        <f t="shared" si="152"/>
        <v/>
      </c>
      <c r="Q831"/>
      <c r="R831"/>
      <c r="S831" s="43">
        <f t="shared" si="147"/>
        <v>151</v>
      </c>
      <c r="T831" s="96" t="s">
        <v>2643</v>
      </c>
      <c r="U831" s="72" t="s">
        <v>2643</v>
      </c>
      <c r="V831" s="72" t="s">
        <v>2643</v>
      </c>
      <c r="W831" s="44" t="str">
        <f t="shared" si="148"/>
        <v/>
      </c>
      <c r="X831" s="25" t="str">
        <f t="shared" si="149"/>
        <v/>
      </c>
      <c r="Y831" s="1">
        <f t="shared" si="150"/>
        <v>807</v>
      </c>
      <c r="Z831" t="str">
        <f t="shared" si="151"/>
        <v>ITM_r_ACUTE</v>
      </c>
      <c r="AC831" s="116" t="str">
        <f t="shared" si="154"/>
        <v/>
      </c>
      <c r="AD831" t="b">
        <f t="shared" si="153"/>
        <v>1</v>
      </c>
    </row>
    <row r="832" spans="1:30">
      <c r="A832" s="57">
        <f t="shared" si="145"/>
        <v>832</v>
      </c>
      <c r="B832" s="56">
        <f t="shared" si="146"/>
        <v>808</v>
      </c>
      <c r="C832" s="60" t="s">
        <v>4933</v>
      </c>
      <c r="D832" s="60" t="s">
        <v>3789</v>
      </c>
      <c r="E832" s="66" t="s">
        <v>753</v>
      </c>
      <c r="F832" s="66" t="s">
        <v>753</v>
      </c>
      <c r="G832" s="70">
        <v>0</v>
      </c>
      <c r="H832" s="70">
        <v>0</v>
      </c>
      <c r="I832" s="66" t="s">
        <v>2943</v>
      </c>
      <c r="J832" s="66" t="s">
        <v>1660</v>
      </c>
      <c r="K832" s="67" t="s">
        <v>5022</v>
      </c>
      <c r="L832" s="68"/>
      <c r="M832" s="64" t="s">
        <v>3789</v>
      </c>
      <c r="N832" s="13"/>
      <c r="O832"/>
      <c r="P832" t="str">
        <f t="shared" si="152"/>
        <v/>
      </c>
      <c r="Q832"/>
      <c r="R832"/>
      <c r="S832" s="43">
        <f t="shared" si="147"/>
        <v>151</v>
      </c>
      <c r="T832" s="96" t="s">
        <v>2643</v>
      </c>
      <c r="U832" s="72" t="s">
        <v>2643</v>
      </c>
      <c r="V832" s="72" t="s">
        <v>2643</v>
      </c>
      <c r="W832" s="44" t="str">
        <f t="shared" si="148"/>
        <v/>
      </c>
      <c r="X832" s="25" t="str">
        <f t="shared" si="149"/>
        <v/>
      </c>
      <c r="Y832" s="1">
        <f t="shared" si="150"/>
        <v>808</v>
      </c>
      <c r="Z832" t="str">
        <f t="shared" si="151"/>
        <v>ITM_s_SHARP</v>
      </c>
      <c r="AC832" s="116" t="str">
        <f t="shared" si="154"/>
        <v/>
      </c>
      <c r="AD832" t="b">
        <f t="shared" si="153"/>
        <v>1</v>
      </c>
    </row>
    <row r="833" spans="1:30">
      <c r="A833" s="57">
        <f t="shared" si="145"/>
        <v>833</v>
      </c>
      <c r="B833" s="56">
        <f t="shared" si="146"/>
        <v>809</v>
      </c>
      <c r="C833" s="60" t="s">
        <v>4933</v>
      </c>
      <c r="D833" s="60" t="s">
        <v>3790</v>
      </c>
      <c r="E833" s="66" t="s">
        <v>754</v>
      </c>
      <c r="F833" s="66" t="s">
        <v>754</v>
      </c>
      <c r="G833" s="70">
        <v>0</v>
      </c>
      <c r="H833" s="70">
        <v>0</v>
      </c>
      <c r="I833" s="66" t="s">
        <v>2943</v>
      </c>
      <c r="J833" s="66" t="s">
        <v>1660</v>
      </c>
      <c r="K833" s="67" t="s">
        <v>5022</v>
      </c>
      <c r="L833" s="68"/>
      <c r="M833" s="64" t="s">
        <v>3790</v>
      </c>
      <c r="N833" s="13"/>
      <c r="O833"/>
      <c r="P833" t="str">
        <f t="shared" si="152"/>
        <v/>
      </c>
      <c r="Q833"/>
      <c r="R833"/>
      <c r="S833" s="43">
        <f t="shared" si="147"/>
        <v>151</v>
      </c>
      <c r="T833" s="96" t="s">
        <v>2643</v>
      </c>
      <c r="U833" s="72" t="s">
        <v>2643</v>
      </c>
      <c r="V833" s="72" t="s">
        <v>2643</v>
      </c>
      <c r="W833" s="44" t="str">
        <f t="shared" si="148"/>
        <v/>
      </c>
      <c r="X833" s="25" t="str">
        <f t="shared" si="149"/>
        <v/>
      </c>
      <c r="Y833" s="1">
        <f t="shared" si="150"/>
        <v>809</v>
      </c>
      <c r="Z833" t="str">
        <f t="shared" si="151"/>
        <v>ITM_s_ACUTE</v>
      </c>
      <c r="AC833" s="116" t="str">
        <f t="shared" si="154"/>
        <v/>
      </c>
      <c r="AD833" t="b">
        <f t="shared" si="153"/>
        <v>1</v>
      </c>
    </row>
    <row r="834" spans="1:30">
      <c r="A834" s="57">
        <f t="shared" si="145"/>
        <v>834</v>
      </c>
      <c r="B834" s="56">
        <f t="shared" si="146"/>
        <v>810</v>
      </c>
      <c r="C834" s="60" t="s">
        <v>4933</v>
      </c>
      <c r="D834" s="60" t="s">
        <v>3791</v>
      </c>
      <c r="E834" s="66" t="s">
        <v>755</v>
      </c>
      <c r="F834" s="66" t="s">
        <v>755</v>
      </c>
      <c r="G834" s="70">
        <v>0</v>
      </c>
      <c r="H834" s="70">
        <v>0</v>
      </c>
      <c r="I834" s="66" t="s">
        <v>2943</v>
      </c>
      <c r="J834" s="66" t="s">
        <v>1660</v>
      </c>
      <c r="K834" s="67" t="s">
        <v>5022</v>
      </c>
      <c r="L834" s="68"/>
      <c r="M834" s="64" t="s">
        <v>3791</v>
      </c>
      <c r="N834" s="13"/>
      <c r="O834"/>
      <c r="P834" t="str">
        <f t="shared" si="152"/>
        <v/>
      </c>
      <c r="Q834"/>
      <c r="R834"/>
      <c r="S834" s="43">
        <f t="shared" si="147"/>
        <v>151</v>
      </c>
      <c r="T834" s="96" t="s">
        <v>2643</v>
      </c>
      <c r="U834" s="72" t="s">
        <v>2643</v>
      </c>
      <c r="V834" s="72" t="s">
        <v>2643</v>
      </c>
      <c r="W834" s="44" t="str">
        <f t="shared" si="148"/>
        <v/>
      </c>
      <c r="X834" s="25" t="str">
        <f t="shared" si="149"/>
        <v/>
      </c>
      <c r="Y834" s="1">
        <f t="shared" si="150"/>
        <v>810</v>
      </c>
      <c r="Z834" t="str">
        <f t="shared" si="151"/>
        <v>ITM_s_CARON</v>
      </c>
      <c r="AC834" s="116" t="str">
        <f t="shared" si="154"/>
        <v/>
      </c>
      <c r="AD834" t="b">
        <f t="shared" si="153"/>
        <v>1</v>
      </c>
    </row>
    <row r="835" spans="1:30">
      <c r="A835" s="57">
        <f t="shared" si="145"/>
        <v>835</v>
      </c>
      <c r="B835" s="56">
        <f t="shared" si="146"/>
        <v>811</v>
      </c>
      <c r="C835" s="60" t="s">
        <v>4933</v>
      </c>
      <c r="D835" s="60" t="s">
        <v>3792</v>
      </c>
      <c r="E835" s="66" t="s">
        <v>756</v>
      </c>
      <c r="F835" s="66" t="s">
        <v>756</v>
      </c>
      <c r="G835" s="70">
        <v>0</v>
      </c>
      <c r="H835" s="70">
        <v>0</v>
      </c>
      <c r="I835" s="66" t="s">
        <v>2943</v>
      </c>
      <c r="J835" s="66" t="s">
        <v>1660</v>
      </c>
      <c r="K835" s="67" t="s">
        <v>5022</v>
      </c>
      <c r="L835" s="68"/>
      <c r="M835" s="64" t="s">
        <v>3792</v>
      </c>
      <c r="N835" s="13"/>
      <c r="O835"/>
      <c r="P835" t="str">
        <f t="shared" si="152"/>
        <v/>
      </c>
      <c r="Q835"/>
      <c r="R835"/>
      <c r="S835" s="43">
        <f t="shared" si="147"/>
        <v>151</v>
      </c>
      <c r="T835" s="96" t="s">
        <v>2643</v>
      </c>
      <c r="U835" s="72" t="s">
        <v>2643</v>
      </c>
      <c r="V835" s="72" t="s">
        <v>2643</v>
      </c>
      <c r="W835" s="44" t="str">
        <f t="shared" si="148"/>
        <v/>
      </c>
      <c r="X835" s="25" t="str">
        <f t="shared" si="149"/>
        <v/>
      </c>
      <c r="Y835" s="1">
        <f t="shared" si="150"/>
        <v>811</v>
      </c>
      <c r="Z835" t="str">
        <f t="shared" si="151"/>
        <v>ITM_s_CEDILLA</v>
      </c>
      <c r="AC835" s="116" t="str">
        <f t="shared" si="154"/>
        <v/>
      </c>
      <c r="AD835" t="b">
        <f t="shared" si="153"/>
        <v>1</v>
      </c>
    </row>
    <row r="836" spans="1:30">
      <c r="A836" s="57">
        <f t="shared" si="145"/>
        <v>836</v>
      </c>
      <c r="B836" s="56">
        <f t="shared" si="146"/>
        <v>812</v>
      </c>
      <c r="C836" s="60" t="s">
        <v>4933</v>
      </c>
      <c r="D836" s="60" t="s">
        <v>3793</v>
      </c>
      <c r="E836" s="66" t="s">
        <v>757</v>
      </c>
      <c r="F836" s="66" t="s">
        <v>757</v>
      </c>
      <c r="G836" s="70">
        <v>0</v>
      </c>
      <c r="H836" s="70">
        <v>0</v>
      </c>
      <c r="I836" s="66" t="s">
        <v>2943</v>
      </c>
      <c r="J836" s="66" t="s">
        <v>1660</v>
      </c>
      <c r="K836" s="67" t="s">
        <v>5022</v>
      </c>
      <c r="L836" s="68"/>
      <c r="M836" s="64" t="s">
        <v>3793</v>
      </c>
      <c r="N836" s="13"/>
      <c r="O836"/>
      <c r="P836" t="str">
        <f t="shared" si="152"/>
        <v/>
      </c>
      <c r="Q836"/>
      <c r="R836"/>
      <c r="S836" s="43">
        <f t="shared" si="147"/>
        <v>151</v>
      </c>
      <c r="T836" s="96" t="s">
        <v>2643</v>
      </c>
      <c r="U836" s="72" t="s">
        <v>2643</v>
      </c>
      <c r="V836" s="72" t="s">
        <v>2643</v>
      </c>
      <c r="W836" s="44" t="str">
        <f t="shared" si="148"/>
        <v/>
      </c>
      <c r="X836" s="25" t="str">
        <f t="shared" si="149"/>
        <v/>
      </c>
      <c r="Y836" s="1">
        <f t="shared" si="150"/>
        <v>812</v>
      </c>
      <c r="Z836" t="str">
        <f t="shared" si="151"/>
        <v>ITM_t_APOSTROPHE</v>
      </c>
      <c r="AC836" s="116" t="str">
        <f t="shared" si="154"/>
        <v/>
      </c>
      <c r="AD836" t="b">
        <f t="shared" si="153"/>
        <v>1</v>
      </c>
    </row>
    <row r="837" spans="1:30">
      <c r="A837" s="57">
        <f t="shared" si="145"/>
        <v>837</v>
      </c>
      <c r="B837" s="56">
        <f t="shared" si="146"/>
        <v>813</v>
      </c>
      <c r="C837" s="60" t="s">
        <v>4933</v>
      </c>
      <c r="D837" s="60" t="s">
        <v>3794</v>
      </c>
      <c r="E837" s="66" t="s">
        <v>758</v>
      </c>
      <c r="F837" s="66" t="s">
        <v>758</v>
      </c>
      <c r="G837" s="70">
        <v>0</v>
      </c>
      <c r="H837" s="70">
        <v>0</v>
      </c>
      <c r="I837" s="66" t="s">
        <v>2943</v>
      </c>
      <c r="J837" s="66" t="s">
        <v>1660</v>
      </c>
      <c r="K837" s="67" t="s">
        <v>5022</v>
      </c>
      <c r="L837" s="68"/>
      <c r="M837" s="64" t="s">
        <v>3794</v>
      </c>
      <c r="N837" s="13"/>
      <c r="O837"/>
      <c r="P837" t="str">
        <f t="shared" si="152"/>
        <v/>
      </c>
      <c r="Q837"/>
      <c r="R837"/>
      <c r="S837" s="43">
        <f t="shared" si="147"/>
        <v>151</v>
      </c>
      <c r="T837" s="96" t="s">
        <v>2643</v>
      </c>
      <c r="U837" s="72" t="s">
        <v>2643</v>
      </c>
      <c r="V837" s="72" t="s">
        <v>2643</v>
      </c>
      <c r="W837" s="44" t="str">
        <f t="shared" si="148"/>
        <v/>
      </c>
      <c r="X837" s="25" t="str">
        <f t="shared" si="149"/>
        <v/>
      </c>
      <c r="Y837" s="1">
        <f t="shared" si="150"/>
        <v>813</v>
      </c>
      <c r="Z837" t="str">
        <f t="shared" si="151"/>
        <v>ITM_t_CEDILLA</v>
      </c>
      <c r="AC837" s="116" t="str">
        <f t="shared" si="154"/>
        <v/>
      </c>
      <c r="AD837" t="b">
        <f t="shared" si="153"/>
        <v>1</v>
      </c>
    </row>
    <row r="838" spans="1:30">
      <c r="A838" s="57">
        <f t="shared" si="145"/>
        <v>838</v>
      </c>
      <c r="B838" s="56">
        <f t="shared" si="146"/>
        <v>814</v>
      </c>
      <c r="C838" s="60" t="s">
        <v>4933</v>
      </c>
      <c r="D838" s="60" t="s">
        <v>3795</v>
      </c>
      <c r="E838" s="66" t="s">
        <v>759</v>
      </c>
      <c r="F838" s="66" t="s">
        <v>759</v>
      </c>
      <c r="G838" s="70">
        <v>0</v>
      </c>
      <c r="H838" s="70">
        <v>0</v>
      </c>
      <c r="I838" s="66" t="s">
        <v>2943</v>
      </c>
      <c r="J838" s="66" t="s">
        <v>1660</v>
      </c>
      <c r="K838" s="67" t="s">
        <v>5022</v>
      </c>
      <c r="L838" s="68"/>
      <c r="M838" s="64" t="s">
        <v>3795</v>
      </c>
      <c r="N838" s="13"/>
      <c r="O838"/>
      <c r="P838" t="str">
        <f t="shared" si="152"/>
        <v/>
      </c>
      <c r="Q838"/>
      <c r="R838"/>
      <c r="S838" s="43">
        <f t="shared" si="147"/>
        <v>151</v>
      </c>
      <c r="T838" s="96" t="s">
        <v>2643</v>
      </c>
      <c r="U838" s="72" t="s">
        <v>2643</v>
      </c>
      <c r="V838" s="72" t="s">
        <v>2643</v>
      </c>
      <c r="W838" s="44" t="str">
        <f t="shared" si="148"/>
        <v/>
      </c>
      <c r="X838" s="25" t="str">
        <f t="shared" si="149"/>
        <v/>
      </c>
      <c r="Y838" s="1">
        <f t="shared" si="150"/>
        <v>814</v>
      </c>
      <c r="Z838" t="str">
        <f t="shared" si="151"/>
        <v>ITM_u_MACRON</v>
      </c>
      <c r="AC838" s="116" t="str">
        <f t="shared" si="154"/>
        <v/>
      </c>
      <c r="AD838" t="b">
        <f t="shared" si="153"/>
        <v>1</v>
      </c>
    </row>
    <row r="839" spans="1:30">
      <c r="A839" s="57">
        <f t="shared" ref="A839:A902" si="155">IF(B839=INT(B839),ROW(),"")</f>
        <v>839</v>
      </c>
      <c r="B839" s="56">
        <f t="shared" ref="B839:B902" si="156">IF(AND(MID(C839,2,1)&lt;&gt;"/",MID(C839,1,1)="/"),INT(B838)+1,B838+0.01)</f>
        <v>815</v>
      </c>
      <c r="C839" s="60" t="s">
        <v>4933</v>
      </c>
      <c r="D839" s="60" t="s">
        <v>3796</v>
      </c>
      <c r="E839" s="66" t="s">
        <v>760</v>
      </c>
      <c r="F839" s="66" t="s">
        <v>760</v>
      </c>
      <c r="G839" s="70">
        <v>0</v>
      </c>
      <c r="H839" s="70">
        <v>0</v>
      </c>
      <c r="I839" s="66" t="s">
        <v>2943</v>
      </c>
      <c r="J839" s="66" t="s">
        <v>1660</v>
      </c>
      <c r="K839" s="67" t="s">
        <v>5022</v>
      </c>
      <c r="L839" s="68"/>
      <c r="M839" s="64" t="s">
        <v>3796</v>
      </c>
      <c r="N839" s="13"/>
      <c r="O839"/>
      <c r="P839" t="str">
        <f t="shared" si="152"/>
        <v/>
      </c>
      <c r="Q839"/>
      <c r="R839"/>
      <c r="S839" s="43">
        <f t="shared" ref="S839:S902" si="157">IF(X839&lt;&gt;"",S838+1,S838)</f>
        <v>151</v>
      </c>
      <c r="T839" s="96" t="s">
        <v>2643</v>
      </c>
      <c r="U839" s="72" t="s">
        <v>2643</v>
      </c>
      <c r="V839" s="72" t="s">
        <v>2643</v>
      </c>
      <c r="W839" s="44" t="str">
        <f t="shared" ref="W839:W902" si="158">IF( OR(U839="CNST", I839="CAT_REGS"),(E839),
IF(U839="YES",UPPER(E839),
IF(   AND(U839&lt;&gt;"NO",I839="CAT_FNCT",D839&lt;&gt;"multiply", D839&lt;&gt;"divide"),IF(J839="SLS_ENABLED",   UPPER(E839),""),"")))</f>
        <v/>
      </c>
      <c r="X839" s="25" t="str">
        <f t="shared" ref="X839:X902" si="159">IF(LEN(V839)&gt;0,V839,SUBSTITUTE(SUBSTITUTE(SUBSTITUTE(SUBSTITUTE(SUBSTITUTE(SUBSTITUTE(SUBSTITUTE(SUBSTITUTE(SUBSTITUTE(SUBSTITUTE(SUBSTITUTE( (SUBSTITUTE( SUBSTITUTE( SUBSTITUTE( SUBSTITUTE(W839,"STD_SIGMA","SUM"),"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39" s="1">
        <f t="shared" ref="Y839:Y902" si="160">B839</f>
        <v>815</v>
      </c>
      <c r="Z839" t="str">
        <f t="shared" ref="Z839:Z902" si="161">M839</f>
        <v>ITM_u_ACUTE</v>
      </c>
      <c r="AC839" s="116" t="str">
        <f t="shared" si="154"/>
        <v/>
      </c>
      <c r="AD839" t="b">
        <f t="shared" si="153"/>
        <v>1</v>
      </c>
    </row>
    <row r="840" spans="1:30">
      <c r="A840" s="57">
        <f t="shared" si="155"/>
        <v>840</v>
      </c>
      <c r="B840" s="56">
        <f t="shared" si="156"/>
        <v>816</v>
      </c>
      <c r="C840" s="60" t="s">
        <v>4933</v>
      </c>
      <c r="D840" s="60" t="s">
        <v>3797</v>
      </c>
      <c r="E840" s="66" t="s">
        <v>761</v>
      </c>
      <c r="F840" s="66" t="s">
        <v>761</v>
      </c>
      <c r="G840" s="70">
        <v>0</v>
      </c>
      <c r="H840" s="70">
        <v>0</v>
      </c>
      <c r="I840" s="66" t="s">
        <v>2943</v>
      </c>
      <c r="J840" s="66" t="s">
        <v>1660</v>
      </c>
      <c r="K840" s="67" t="s">
        <v>5022</v>
      </c>
      <c r="L840" s="68"/>
      <c r="M840" s="64" t="s">
        <v>3797</v>
      </c>
      <c r="N840" s="13"/>
      <c r="O840"/>
      <c r="P840" t="str">
        <f t="shared" si="152"/>
        <v/>
      </c>
      <c r="Q840"/>
      <c r="R840"/>
      <c r="S840" s="43">
        <f t="shared" si="157"/>
        <v>151</v>
      </c>
      <c r="T840" s="96" t="s">
        <v>2643</v>
      </c>
      <c r="U840" s="72" t="s">
        <v>2643</v>
      </c>
      <c r="V840" s="72" t="s">
        <v>2643</v>
      </c>
      <c r="W840" s="44" t="str">
        <f t="shared" si="158"/>
        <v/>
      </c>
      <c r="X840" s="25" t="str">
        <f t="shared" si="159"/>
        <v/>
      </c>
      <c r="Y840" s="1">
        <f t="shared" si="160"/>
        <v>816</v>
      </c>
      <c r="Z840" t="str">
        <f t="shared" si="161"/>
        <v>ITM_u_BREVE</v>
      </c>
      <c r="AC840" s="116" t="str">
        <f t="shared" si="154"/>
        <v/>
      </c>
      <c r="AD840" t="b">
        <f t="shared" si="153"/>
        <v>1</v>
      </c>
    </row>
    <row r="841" spans="1:30">
      <c r="A841" s="57">
        <f t="shared" si="155"/>
        <v>841</v>
      </c>
      <c r="B841" s="56">
        <f t="shared" si="156"/>
        <v>817</v>
      </c>
      <c r="C841" s="60" t="s">
        <v>4933</v>
      </c>
      <c r="D841" s="60" t="s">
        <v>3798</v>
      </c>
      <c r="E841" s="66" t="s">
        <v>762</v>
      </c>
      <c r="F841" s="66" t="s">
        <v>762</v>
      </c>
      <c r="G841" s="70">
        <v>0</v>
      </c>
      <c r="H841" s="70">
        <v>0</v>
      </c>
      <c r="I841" s="66" t="s">
        <v>2943</v>
      </c>
      <c r="J841" s="66" t="s">
        <v>1660</v>
      </c>
      <c r="K841" s="67" t="s">
        <v>5022</v>
      </c>
      <c r="L841" s="68"/>
      <c r="M841" s="64" t="s">
        <v>3798</v>
      </c>
      <c r="N841" s="13"/>
      <c r="O841"/>
      <c r="P841" t="str">
        <f t="shared" si="152"/>
        <v/>
      </c>
      <c r="Q841"/>
      <c r="R841"/>
      <c r="S841" s="43">
        <f t="shared" si="157"/>
        <v>151</v>
      </c>
      <c r="T841" s="96" t="s">
        <v>2643</v>
      </c>
      <c r="U841" s="72" t="s">
        <v>2643</v>
      </c>
      <c r="V841" s="72" t="s">
        <v>2643</v>
      </c>
      <c r="W841" s="44" t="str">
        <f t="shared" si="158"/>
        <v/>
      </c>
      <c r="X841" s="25" t="str">
        <f t="shared" si="159"/>
        <v/>
      </c>
      <c r="Y841" s="1">
        <f t="shared" si="160"/>
        <v>817</v>
      </c>
      <c r="Z841" t="str">
        <f t="shared" si="161"/>
        <v>ITM_u_GRAVE</v>
      </c>
      <c r="AC841" s="116" t="str">
        <f t="shared" si="154"/>
        <v/>
      </c>
      <c r="AD841" t="b">
        <f t="shared" si="153"/>
        <v>1</v>
      </c>
    </row>
    <row r="842" spans="1:30">
      <c r="A842" s="57">
        <f t="shared" si="155"/>
        <v>842</v>
      </c>
      <c r="B842" s="56">
        <f t="shared" si="156"/>
        <v>818</v>
      </c>
      <c r="C842" s="60" t="s">
        <v>4933</v>
      </c>
      <c r="D842" s="60" t="s">
        <v>3799</v>
      </c>
      <c r="E842" s="66" t="s">
        <v>763</v>
      </c>
      <c r="F842" s="66" t="s">
        <v>763</v>
      </c>
      <c r="G842" s="70">
        <v>0</v>
      </c>
      <c r="H842" s="70">
        <v>0</v>
      </c>
      <c r="I842" s="66" t="s">
        <v>2943</v>
      </c>
      <c r="J842" s="66" t="s">
        <v>1660</v>
      </c>
      <c r="K842" s="67" t="s">
        <v>5022</v>
      </c>
      <c r="L842" s="68"/>
      <c r="M842" s="64" t="s">
        <v>3799</v>
      </c>
      <c r="N842" s="13"/>
      <c r="O842"/>
      <c r="P842" t="str">
        <f t="shared" si="152"/>
        <v/>
      </c>
      <c r="Q842"/>
      <c r="R842"/>
      <c r="S842" s="43">
        <f t="shared" si="157"/>
        <v>151</v>
      </c>
      <c r="T842" s="96" t="s">
        <v>2643</v>
      </c>
      <c r="U842" s="72" t="s">
        <v>2643</v>
      </c>
      <c r="V842" s="72" t="s">
        <v>2643</v>
      </c>
      <c r="W842" s="44" t="str">
        <f t="shared" si="158"/>
        <v/>
      </c>
      <c r="X842" s="25" t="str">
        <f t="shared" si="159"/>
        <v/>
      </c>
      <c r="Y842" s="1">
        <f t="shared" si="160"/>
        <v>818</v>
      </c>
      <c r="Z842" t="str">
        <f t="shared" si="161"/>
        <v>ITM_u_DIARESIS</v>
      </c>
      <c r="AC842" s="116" t="str">
        <f t="shared" si="154"/>
        <v/>
      </c>
      <c r="AD842" t="b">
        <f t="shared" si="153"/>
        <v>1</v>
      </c>
    </row>
    <row r="843" spans="1:30">
      <c r="A843" s="57">
        <f t="shared" si="155"/>
        <v>843</v>
      </c>
      <c r="B843" s="56">
        <f t="shared" si="156"/>
        <v>819</v>
      </c>
      <c r="C843" s="60" t="s">
        <v>4933</v>
      </c>
      <c r="D843" s="60" t="s">
        <v>3800</v>
      </c>
      <c r="E843" s="66" t="s">
        <v>764</v>
      </c>
      <c r="F843" s="66" t="s">
        <v>764</v>
      </c>
      <c r="G843" s="70">
        <v>0</v>
      </c>
      <c r="H843" s="70">
        <v>0</v>
      </c>
      <c r="I843" s="66" t="s">
        <v>2943</v>
      </c>
      <c r="J843" s="66" t="s">
        <v>1660</v>
      </c>
      <c r="K843" s="67" t="s">
        <v>5022</v>
      </c>
      <c r="L843" s="68"/>
      <c r="M843" s="64" t="s">
        <v>3800</v>
      </c>
      <c r="N843" s="13"/>
      <c r="O843"/>
      <c r="P843" t="str">
        <f t="shared" si="152"/>
        <v/>
      </c>
      <c r="Q843"/>
      <c r="R843"/>
      <c r="S843" s="43">
        <f t="shared" si="157"/>
        <v>151</v>
      </c>
      <c r="T843" s="96" t="s">
        <v>2643</v>
      </c>
      <c r="U843" s="72" t="s">
        <v>2643</v>
      </c>
      <c r="V843" s="72" t="s">
        <v>2643</v>
      </c>
      <c r="W843" s="44" t="str">
        <f t="shared" si="158"/>
        <v/>
      </c>
      <c r="X843" s="25" t="str">
        <f t="shared" si="159"/>
        <v/>
      </c>
      <c r="Y843" s="1">
        <f t="shared" si="160"/>
        <v>819</v>
      </c>
      <c r="Z843" t="str">
        <f t="shared" si="161"/>
        <v>ITM_u_TILDE</v>
      </c>
      <c r="AC843" s="116" t="str">
        <f t="shared" si="154"/>
        <v/>
      </c>
      <c r="AD843" t="b">
        <f t="shared" si="153"/>
        <v>1</v>
      </c>
    </row>
    <row r="844" spans="1:30">
      <c r="A844" s="57">
        <f t="shared" si="155"/>
        <v>844</v>
      </c>
      <c r="B844" s="56">
        <f t="shared" si="156"/>
        <v>820</v>
      </c>
      <c r="C844" s="60" t="s">
        <v>4933</v>
      </c>
      <c r="D844" s="60" t="s">
        <v>3801</v>
      </c>
      <c r="E844" s="66" t="s">
        <v>765</v>
      </c>
      <c r="F844" s="66" t="s">
        <v>765</v>
      </c>
      <c r="G844" s="70">
        <v>0</v>
      </c>
      <c r="H844" s="70">
        <v>0</v>
      </c>
      <c r="I844" s="66" t="s">
        <v>2943</v>
      </c>
      <c r="J844" s="66" t="s">
        <v>1660</v>
      </c>
      <c r="K844" s="67" t="s">
        <v>5022</v>
      </c>
      <c r="L844" s="68"/>
      <c r="M844" s="64" t="s">
        <v>3801</v>
      </c>
      <c r="N844" s="13"/>
      <c r="O844"/>
      <c r="P844" t="str">
        <f t="shared" si="152"/>
        <v/>
      </c>
      <c r="Q844"/>
      <c r="R844"/>
      <c r="S844" s="43">
        <f t="shared" si="157"/>
        <v>151</v>
      </c>
      <c r="T844" s="96" t="s">
        <v>2643</v>
      </c>
      <c r="U844" s="72" t="s">
        <v>2643</v>
      </c>
      <c r="V844" s="72" t="s">
        <v>2643</v>
      </c>
      <c r="W844" s="44" t="str">
        <f t="shared" si="158"/>
        <v/>
      </c>
      <c r="X844" s="25" t="str">
        <f t="shared" si="159"/>
        <v/>
      </c>
      <c r="Y844" s="1">
        <f t="shared" si="160"/>
        <v>820</v>
      </c>
      <c r="Z844" t="str">
        <f t="shared" si="161"/>
        <v>ITM_u_CIRC</v>
      </c>
      <c r="AC844" s="116" t="str">
        <f t="shared" si="154"/>
        <v/>
      </c>
      <c r="AD844" t="b">
        <f t="shared" si="153"/>
        <v>1</v>
      </c>
    </row>
    <row r="845" spans="1:30">
      <c r="A845" s="57">
        <f t="shared" si="155"/>
        <v>845</v>
      </c>
      <c r="B845" s="56">
        <f t="shared" si="156"/>
        <v>821</v>
      </c>
      <c r="C845" s="60" t="s">
        <v>4933</v>
      </c>
      <c r="D845" s="60" t="s">
        <v>3802</v>
      </c>
      <c r="E845" s="66" t="s">
        <v>766</v>
      </c>
      <c r="F845" s="66" t="s">
        <v>766</v>
      </c>
      <c r="G845" s="70">
        <v>0</v>
      </c>
      <c r="H845" s="70">
        <v>0</v>
      </c>
      <c r="I845" s="66" t="s">
        <v>2943</v>
      </c>
      <c r="J845" s="66" t="s">
        <v>1660</v>
      </c>
      <c r="K845" s="67" t="s">
        <v>5022</v>
      </c>
      <c r="L845" s="68"/>
      <c r="M845" s="64" t="s">
        <v>3802</v>
      </c>
      <c r="N845" s="13"/>
      <c r="O845"/>
      <c r="P845" t="str">
        <f t="shared" si="152"/>
        <v/>
      </c>
      <c r="Q845"/>
      <c r="R845"/>
      <c r="S845" s="43">
        <f t="shared" si="157"/>
        <v>151</v>
      </c>
      <c r="T845" s="96" t="s">
        <v>2643</v>
      </c>
      <c r="U845" s="72" t="s">
        <v>2643</v>
      </c>
      <c r="V845" s="72" t="s">
        <v>2643</v>
      </c>
      <c r="W845" s="44" t="str">
        <f t="shared" si="158"/>
        <v/>
      </c>
      <c r="X845" s="25" t="str">
        <f t="shared" si="159"/>
        <v/>
      </c>
      <c r="Y845" s="1">
        <f t="shared" si="160"/>
        <v>821</v>
      </c>
      <c r="Z845" t="str">
        <f t="shared" si="161"/>
        <v>ITM_u_RING</v>
      </c>
      <c r="AC845" s="116" t="str">
        <f t="shared" si="154"/>
        <v/>
      </c>
      <c r="AD845" t="b">
        <f t="shared" si="153"/>
        <v>1</v>
      </c>
    </row>
    <row r="846" spans="1:30">
      <c r="A846" s="57">
        <f t="shared" si="155"/>
        <v>846</v>
      </c>
      <c r="B846" s="56">
        <f t="shared" si="156"/>
        <v>822</v>
      </c>
      <c r="C846" s="60" t="s">
        <v>4933</v>
      </c>
      <c r="D846" s="60" t="s">
        <v>3803</v>
      </c>
      <c r="E846" s="66" t="s">
        <v>767</v>
      </c>
      <c r="F846" s="66" t="s">
        <v>767</v>
      </c>
      <c r="G846" s="70">
        <v>0</v>
      </c>
      <c r="H846" s="70">
        <v>0</v>
      </c>
      <c r="I846" s="66" t="s">
        <v>2943</v>
      </c>
      <c r="J846" s="66" t="s">
        <v>1660</v>
      </c>
      <c r="K846" s="67" t="s">
        <v>5022</v>
      </c>
      <c r="L846" s="68"/>
      <c r="M846" s="64" t="s">
        <v>3803</v>
      </c>
      <c r="N846" s="13"/>
      <c r="O846"/>
      <c r="P846" t="str">
        <f t="shared" si="152"/>
        <v/>
      </c>
      <c r="Q846"/>
      <c r="R846"/>
      <c r="S846" s="43">
        <f t="shared" si="157"/>
        <v>151</v>
      </c>
      <c r="T846" s="96" t="s">
        <v>2643</v>
      </c>
      <c r="U846" s="72" t="s">
        <v>2643</v>
      </c>
      <c r="V846" s="72" t="s">
        <v>2643</v>
      </c>
      <c r="W846" s="44" t="str">
        <f t="shared" si="158"/>
        <v/>
      </c>
      <c r="X846" s="25" t="str">
        <f t="shared" si="159"/>
        <v/>
      </c>
      <c r="Y846" s="1">
        <f t="shared" si="160"/>
        <v>822</v>
      </c>
      <c r="Z846" t="str">
        <f t="shared" si="161"/>
        <v>ITM_w_CIRC</v>
      </c>
      <c r="AC846" s="116" t="str">
        <f t="shared" si="154"/>
        <v/>
      </c>
      <c r="AD846" t="b">
        <f t="shared" si="153"/>
        <v>1</v>
      </c>
    </row>
    <row r="847" spans="1:30">
      <c r="A847" s="57">
        <f t="shared" si="155"/>
        <v>847</v>
      </c>
      <c r="B847" s="56">
        <f t="shared" si="156"/>
        <v>823</v>
      </c>
      <c r="C847" s="60" t="s">
        <v>4933</v>
      </c>
      <c r="D847" s="60" t="s">
        <v>3804</v>
      </c>
      <c r="E847" s="66" t="s">
        <v>581</v>
      </c>
      <c r="F847" s="66" t="s">
        <v>768</v>
      </c>
      <c r="G847" s="70">
        <v>0</v>
      </c>
      <c r="H847" s="70">
        <v>0</v>
      </c>
      <c r="I847" s="66" t="s">
        <v>1</v>
      </c>
      <c r="J847" s="66" t="s">
        <v>1660</v>
      </c>
      <c r="K847" s="67" t="s">
        <v>5022</v>
      </c>
      <c r="L847" s="68"/>
      <c r="M847" s="64" t="s">
        <v>3804</v>
      </c>
      <c r="N847" s="13"/>
      <c r="O847"/>
      <c r="P847" t="str">
        <f t="shared" si="152"/>
        <v>NOT EQUAL</v>
      </c>
      <c r="Q847"/>
      <c r="R847"/>
      <c r="S847" s="43">
        <f t="shared" si="157"/>
        <v>151</v>
      </c>
      <c r="T847" s="96" t="s">
        <v>2643</v>
      </c>
      <c r="U847" s="72" t="s">
        <v>2643</v>
      </c>
      <c r="V847" s="72" t="s">
        <v>2643</v>
      </c>
      <c r="W847" s="44" t="str">
        <f t="shared" si="158"/>
        <v/>
      </c>
      <c r="X847" s="25" t="str">
        <f t="shared" si="159"/>
        <v/>
      </c>
      <c r="Y847" s="1">
        <f t="shared" si="160"/>
        <v>823</v>
      </c>
      <c r="Z847" t="str">
        <f t="shared" si="161"/>
        <v>ITM_x_BAR</v>
      </c>
      <c r="AC847" s="116" t="str">
        <f t="shared" si="154"/>
        <v/>
      </c>
      <c r="AD847" t="b">
        <f t="shared" si="153"/>
        <v>1</v>
      </c>
    </row>
    <row r="848" spans="1:30">
      <c r="A848" s="57">
        <f t="shared" si="155"/>
        <v>848</v>
      </c>
      <c r="B848" s="56">
        <f t="shared" si="156"/>
        <v>824</v>
      </c>
      <c r="C848" s="60" t="s">
        <v>4933</v>
      </c>
      <c r="D848" s="60" t="s">
        <v>3805</v>
      </c>
      <c r="E848" s="66" t="s">
        <v>581</v>
      </c>
      <c r="F848" s="66" t="s">
        <v>419</v>
      </c>
      <c r="G848" s="70">
        <v>0</v>
      </c>
      <c r="H848" s="70">
        <v>0</v>
      </c>
      <c r="I848" s="66" t="s">
        <v>1</v>
      </c>
      <c r="J848" s="66" t="s">
        <v>1660</v>
      </c>
      <c r="K848" s="67" t="s">
        <v>5022</v>
      </c>
      <c r="L848" s="68"/>
      <c r="M848" s="64" t="s">
        <v>3805</v>
      </c>
      <c r="N848" s="13"/>
      <c r="O848"/>
      <c r="P848" t="str">
        <f t="shared" si="152"/>
        <v>NOT EQUAL</v>
      </c>
      <c r="Q848"/>
      <c r="R848"/>
      <c r="S848" s="43">
        <f t="shared" si="157"/>
        <v>151</v>
      </c>
      <c r="T848" s="96" t="s">
        <v>2643</v>
      </c>
      <c r="U848" s="72" t="s">
        <v>2643</v>
      </c>
      <c r="V848" s="72" t="s">
        <v>2643</v>
      </c>
      <c r="W848" s="44" t="str">
        <f t="shared" si="158"/>
        <v/>
      </c>
      <c r="X848" s="25" t="str">
        <f t="shared" si="159"/>
        <v/>
      </c>
      <c r="Y848" s="1">
        <f t="shared" si="160"/>
        <v>824</v>
      </c>
      <c r="Z848" t="str">
        <f t="shared" si="161"/>
        <v>ITM_x_CIRC</v>
      </c>
      <c r="AC848" s="116" t="str">
        <f t="shared" si="154"/>
        <v/>
      </c>
      <c r="AD848" t="b">
        <f t="shared" si="153"/>
        <v>1</v>
      </c>
    </row>
    <row r="849" spans="1:30">
      <c r="A849" s="57">
        <f t="shared" si="155"/>
        <v>849</v>
      </c>
      <c r="B849" s="56">
        <f t="shared" si="156"/>
        <v>825</v>
      </c>
      <c r="C849" s="60" t="s">
        <v>4933</v>
      </c>
      <c r="D849" s="60" t="s">
        <v>3806</v>
      </c>
      <c r="E849" s="66" t="s">
        <v>581</v>
      </c>
      <c r="F849" s="66" t="s">
        <v>769</v>
      </c>
      <c r="G849" s="70">
        <v>0</v>
      </c>
      <c r="H849" s="70">
        <v>0</v>
      </c>
      <c r="I849" s="66" t="s">
        <v>1</v>
      </c>
      <c r="J849" s="66" t="s">
        <v>1660</v>
      </c>
      <c r="K849" s="67" t="s">
        <v>5022</v>
      </c>
      <c r="L849" s="68"/>
      <c r="M849" s="64" t="s">
        <v>3806</v>
      </c>
      <c r="N849" s="13"/>
      <c r="O849"/>
      <c r="P849" t="str">
        <f t="shared" si="152"/>
        <v>NOT EQUAL</v>
      </c>
      <c r="Q849"/>
      <c r="R849"/>
      <c r="S849" s="43">
        <f t="shared" si="157"/>
        <v>151</v>
      </c>
      <c r="T849" s="96" t="s">
        <v>2643</v>
      </c>
      <c r="U849" s="72" t="s">
        <v>2643</v>
      </c>
      <c r="V849" s="72" t="s">
        <v>2643</v>
      </c>
      <c r="W849" s="44" t="str">
        <f t="shared" si="158"/>
        <v/>
      </c>
      <c r="X849" s="25" t="str">
        <f t="shared" si="159"/>
        <v/>
      </c>
      <c r="Y849" s="1">
        <f t="shared" si="160"/>
        <v>825</v>
      </c>
      <c r="Z849" t="str">
        <f t="shared" si="161"/>
        <v>ITM_y_BAR</v>
      </c>
      <c r="AC849" s="116" t="str">
        <f t="shared" si="154"/>
        <v/>
      </c>
      <c r="AD849" t="b">
        <f t="shared" si="153"/>
        <v>1</v>
      </c>
    </row>
    <row r="850" spans="1:30">
      <c r="A850" s="57">
        <f t="shared" si="155"/>
        <v>850</v>
      </c>
      <c r="B850" s="56">
        <f t="shared" si="156"/>
        <v>826</v>
      </c>
      <c r="C850" s="60" t="s">
        <v>4933</v>
      </c>
      <c r="D850" s="60" t="s">
        <v>3807</v>
      </c>
      <c r="E850" s="66" t="s">
        <v>431</v>
      </c>
      <c r="F850" s="66" t="s">
        <v>431</v>
      </c>
      <c r="G850" s="70">
        <v>0</v>
      </c>
      <c r="H850" s="70">
        <v>0</v>
      </c>
      <c r="I850" s="66" t="s">
        <v>2943</v>
      </c>
      <c r="J850" s="66" t="s">
        <v>1660</v>
      </c>
      <c r="K850" s="67" t="s">
        <v>5022</v>
      </c>
      <c r="L850" s="68"/>
      <c r="M850" s="64" t="s">
        <v>3807</v>
      </c>
      <c r="N850" s="13"/>
      <c r="O850"/>
      <c r="P850" t="str">
        <f t="shared" si="152"/>
        <v/>
      </c>
      <c r="Q850"/>
      <c r="R850"/>
      <c r="S850" s="43">
        <f t="shared" si="157"/>
        <v>151</v>
      </c>
      <c r="T850" s="96" t="s">
        <v>2643</v>
      </c>
      <c r="U850" s="72" t="s">
        <v>2643</v>
      </c>
      <c r="V850" s="72" t="s">
        <v>2643</v>
      </c>
      <c r="W850" s="44" t="str">
        <f t="shared" si="158"/>
        <v/>
      </c>
      <c r="X850" s="25" t="str">
        <f t="shared" si="159"/>
        <v/>
      </c>
      <c r="Y850" s="1">
        <f t="shared" si="160"/>
        <v>826</v>
      </c>
      <c r="Z850" t="str">
        <f t="shared" si="161"/>
        <v>ITM_y_CIRC</v>
      </c>
      <c r="AC850" s="116" t="str">
        <f t="shared" si="154"/>
        <v/>
      </c>
      <c r="AD850" t="b">
        <f t="shared" si="153"/>
        <v>1</v>
      </c>
    </row>
    <row r="851" spans="1:30">
      <c r="A851" s="57">
        <f t="shared" si="155"/>
        <v>851</v>
      </c>
      <c r="B851" s="56">
        <f t="shared" si="156"/>
        <v>827</v>
      </c>
      <c r="C851" s="60" t="s">
        <v>4933</v>
      </c>
      <c r="D851" s="60" t="s">
        <v>3808</v>
      </c>
      <c r="E851" s="66" t="s">
        <v>770</v>
      </c>
      <c r="F851" s="66" t="s">
        <v>770</v>
      </c>
      <c r="G851" s="70">
        <v>0</v>
      </c>
      <c r="H851" s="70">
        <v>0</v>
      </c>
      <c r="I851" s="66" t="s">
        <v>2943</v>
      </c>
      <c r="J851" s="66" t="s">
        <v>1660</v>
      </c>
      <c r="K851" s="67" t="s">
        <v>5022</v>
      </c>
      <c r="L851" s="68"/>
      <c r="M851" s="64" t="s">
        <v>3808</v>
      </c>
      <c r="N851" s="13"/>
      <c r="O851"/>
      <c r="P851" t="str">
        <f t="shared" si="152"/>
        <v/>
      </c>
      <c r="Q851"/>
      <c r="R851"/>
      <c r="S851" s="43">
        <f t="shared" si="157"/>
        <v>151</v>
      </c>
      <c r="T851" s="96" t="s">
        <v>2643</v>
      </c>
      <c r="U851" s="72" t="s">
        <v>2643</v>
      </c>
      <c r="V851" s="72" t="s">
        <v>2643</v>
      </c>
      <c r="W851" s="44" t="str">
        <f t="shared" si="158"/>
        <v/>
      </c>
      <c r="X851" s="25" t="str">
        <f t="shared" si="159"/>
        <v/>
      </c>
      <c r="Y851" s="1">
        <f t="shared" si="160"/>
        <v>827</v>
      </c>
      <c r="Z851" t="str">
        <f t="shared" si="161"/>
        <v>ITM_y_ACUTE</v>
      </c>
      <c r="AC851" s="116" t="str">
        <f t="shared" si="154"/>
        <v/>
      </c>
      <c r="AD851" t="b">
        <f t="shared" si="153"/>
        <v>1</v>
      </c>
    </row>
    <row r="852" spans="1:30">
      <c r="A852" s="57">
        <f t="shared" si="155"/>
        <v>852</v>
      </c>
      <c r="B852" s="56">
        <f t="shared" si="156"/>
        <v>828</v>
      </c>
      <c r="C852" s="60" t="s">
        <v>4933</v>
      </c>
      <c r="D852" s="60" t="s">
        <v>3809</v>
      </c>
      <c r="E852" s="66" t="s">
        <v>771</v>
      </c>
      <c r="F852" s="66" t="s">
        <v>771</v>
      </c>
      <c r="G852" s="70">
        <v>0</v>
      </c>
      <c r="H852" s="70">
        <v>0</v>
      </c>
      <c r="I852" s="66" t="s">
        <v>2943</v>
      </c>
      <c r="J852" s="66" t="s">
        <v>1660</v>
      </c>
      <c r="K852" s="67" t="s">
        <v>5022</v>
      </c>
      <c r="L852" s="68"/>
      <c r="M852" s="64" t="s">
        <v>3809</v>
      </c>
      <c r="N852" s="13"/>
      <c r="O852"/>
      <c r="P852" t="str">
        <f t="shared" si="152"/>
        <v/>
      </c>
      <c r="Q852"/>
      <c r="R852"/>
      <c r="S852" s="43">
        <f t="shared" si="157"/>
        <v>151</v>
      </c>
      <c r="T852" s="96" t="s">
        <v>2643</v>
      </c>
      <c r="U852" s="72" t="s">
        <v>2643</v>
      </c>
      <c r="V852" s="72" t="s">
        <v>2643</v>
      </c>
      <c r="W852" s="44" t="str">
        <f t="shared" si="158"/>
        <v/>
      </c>
      <c r="X852" s="25" t="str">
        <f t="shared" si="159"/>
        <v/>
      </c>
      <c r="Y852" s="1">
        <f t="shared" si="160"/>
        <v>828</v>
      </c>
      <c r="Z852" t="str">
        <f t="shared" si="161"/>
        <v>ITM_y_DIARESIS</v>
      </c>
      <c r="AC852" s="116" t="str">
        <f t="shared" si="154"/>
        <v/>
      </c>
      <c r="AD852" t="b">
        <f t="shared" si="153"/>
        <v>1</v>
      </c>
    </row>
    <row r="853" spans="1:30">
      <c r="A853" s="57">
        <f t="shared" si="155"/>
        <v>853</v>
      </c>
      <c r="B853" s="56">
        <f t="shared" si="156"/>
        <v>829</v>
      </c>
      <c r="C853" s="60" t="s">
        <v>4933</v>
      </c>
      <c r="D853" s="60" t="s">
        <v>3810</v>
      </c>
      <c r="E853" s="66" t="s">
        <v>772</v>
      </c>
      <c r="F853" s="66" t="s">
        <v>772</v>
      </c>
      <c r="G853" s="70">
        <v>0</v>
      </c>
      <c r="H853" s="70">
        <v>0</v>
      </c>
      <c r="I853" s="66" t="s">
        <v>2943</v>
      </c>
      <c r="J853" s="66" t="s">
        <v>1660</v>
      </c>
      <c r="K853" s="67" t="s">
        <v>5022</v>
      </c>
      <c r="L853" s="68"/>
      <c r="M853" s="64" t="s">
        <v>3810</v>
      </c>
      <c r="N853" s="13"/>
      <c r="O853"/>
      <c r="P853" t="str">
        <f t="shared" si="152"/>
        <v/>
      </c>
      <c r="Q853"/>
      <c r="R853"/>
      <c r="S853" s="43">
        <f t="shared" si="157"/>
        <v>151</v>
      </c>
      <c r="T853" s="96" t="s">
        <v>2643</v>
      </c>
      <c r="U853" s="72" t="s">
        <v>2643</v>
      </c>
      <c r="V853" s="72" t="s">
        <v>2643</v>
      </c>
      <c r="W853" s="44" t="str">
        <f t="shared" si="158"/>
        <v/>
      </c>
      <c r="X853" s="25" t="str">
        <f t="shared" si="159"/>
        <v/>
      </c>
      <c r="Y853" s="1">
        <f t="shared" si="160"/>
        <v>829</v>
      </c>
      <c r="Z853" t="str">
        <f t="shared" si="161"/>
        <v>ITM_z_ACUTE</v>
      </c>
      <c r="AC853" s="116" t="str">
        <f t="shared" si="154"/>
        <v/>
      </c>
      <c r="AD853" t="b">
        <f t="shared" si="153"/>
        <v>1</v>
      </c>
    </row>
    <row r="854" spans="1:30">
      <c r="A854" s="57">
        <f t="shared" si="155"/>
        <v>854</v>
      </c>
      <c r="B854" s="56">
        <f t="shared" si="156"/>
        <v>830</v>
      </c>
      <c r="C854" s="60" t="s">
        <v>4933</v>
      </c>
      <c r="D854" s="60" t="s">
        <v>3811</v>
      </c>
      <c r="E854" s="66" t="s">
        <v>773</v>
      </c>
      <c r="F854" s="66" t="s">
        <v>773</v>
      </c>
      <c r="G854" s="75">
        <v>0</v>
      </c>
      <c r="H854" s="75">
        <v>0</v>
      </c>
      <c r="I854" s="66" t="s">
        <v>2943</v>
      </c>
      <c r="J854" s="66" t="s">
        <v>1660</v>
      </c>
      <c r="K854" s="67" t="s">
        <v>5022</v>
      </c>
      <c r="L854" s="68"/>
      <c r="M854" s="64" t="s">
        <v>3811</v>
      </c>
      <c r="N854" s="13"/>
      <c r="O854"/>
      <c r="P854" t="str">
        <f t="shared" si="152"/>
        <v/>
      </c>
      <c r="Q854"/>
      <c r="R854"/>
      <c r="S854" s="43">
        <f t="shared" si="157"/>
        <v>151</v>
      </c>
      <c r="T854" s="96" t="s">
        <v>2643</v>
      </c>
      <c r="U854" s="72" t="s">
        <v>2643</v>
      </c>
      <c r="V854" s="72" t="s">
        <v>2643</v>
      </c>
      <c r="W854" s="44" t="str">
        <f t="shared" si="158"/>
        <v/>
      </c>
      <c r="X854" s="25" t="str">
        <f t="shared" si="159"/>
        <v/>
      </c>
      <c r="Y854" s="1">
        <f t="shared" si="160"/>
        <v>830</v>
      </c>
      <c r="Z854" t="str">
        <f t="shared" si="161"/>
        <v>ITM_z_CARON</v>
      </c>
      <c r="AC854" s="116" t="str">
        <f t="shared" si="154"/>
        <v/>
      </c>
      <c r="AD854" t="b">
        <f t="shared" si="153"/>
        <v>1</v>
      </c>
    </row>
    <row r="855" spans="1:30">
      <c r="A855" s="57">
        <f t="shared" si="155"/>
        <v>855</v>
      </c>
      <c r="B855" s="56">
        <f t="shared" si="156"/>
        <v>831</v>
      </c>
      <c r="C855" s="60" t="s">
        <v>4933</v>
      </c>
      <c r="D855" s="60" t="s">
        <v>3812</v>
      </c>
      <c r="E855" s="66" t="s">
        <v>774</v>
      </c>
      <c r="F855" s="79" t="s">
        <v>774</v>
      </c>
      <c r="G855" s="75">
        <v>0</v>
      </c>
      <c r="H855" s="75">
        <v>0</v>
      </c>
      <c r="I855" s="66" t="s">
        <v>2943</v>
      </c>
      <c r="J855" s="66" t="s">
        <v>1660</v>
      </c>
      <c r="K855" s="67" t="s">
        <v>5022</v>
      </c>
      <c r="L855" s="68"/>
      <c r="M855" s="64" t="s">
        <v>3812</v>
      </c>
      <c r="N855" s="13"/>
      <c r="O855"/>
      <c r="P855" t="str">
        <f t="shared" si="152"/>
        <v/>
      </c>
      <c r="Q855"/>
      <c r="R855"/>
      <c r="S855" s="43">
        <f t="shared" si="157"/>
        <v>151</v>
      </c>
      <c r="T855" s="96" t="s">
        <v>2643</v>
      </c>
      <c r="U855" s="72" t="s">
        <v>2643</v>
      </c>
      <c r="V855" s="72" t="s">
        <v>2643</v>
      </c>
      <c r="W855" s="44" t="str">
        <f t="shared" si="158"/>
        <v/>
      </c>
      <c r="X855" s="25" t="str">
        <f t="shared" si="159"/>
        <v/>
      </c>
      <c r="Y855" s="1">
        <f t="shared" si="160"/>
        <v>831</v>
      </c>
      <c r="Z855" t="str">
        <f t="shared" si="161"/>
        <v>ITM_z_DOT</v>
      </c>
      <c r="AC855" s="116" t="str">
        <f t="shared" si="154"/>
        <v/>
      </c>
      <c r="AD855" t="b">
        <f t="shared" si="153"/>
        <v>1</v>
      </c>
    </row>
    <row r="856" spans="1:30">
      <c r="A856" s="57">
        <f t="shared" si="155"/>
        <v>856</v>
      </c>
      <c r="B856" s="56">
        <f t="shared" si="156"/>
        <v>832</v>
      </c>
      <c r="C856" s="60" t="s">
        <v>4932</v>
      </c>
      <c r="D856" s="60" t="s">
        <v>7</v>
      </c>
      <c r="E856" s="82" t="s">
        <v>3813</v>
      </c>
      <c r="F856" s="83" t="s">
        <v>3813</v>
      </c>
      <c r="G856" s="78">
        <v>0</v>
      </c>
      <c r="H856" s="78">
        <v>0</v>
      </c>
      <c r="I856" s="66" t="s">
        <v>30</v>
      </c>
      <c r="J856" s="66" t="s">
        <v>1660</v>
      </c>
      <c r="K856" s="67" t="s">
        <v>5022</v>
      </c>
      <c r="L856" s="68"/>
      <c r="M856" s="64" t="s">
        <v>4160</v>
      </c>
      <c r="N856" s="13"/>
      <c r="O856"/>
      <c r="P856" t="str">
        <f t="shared" si="152"/>
        <v/>
      </c>
      <c r="Q856"/>
      <c r="R856"/>
      <c r="S856" s="43">
        <f t="shared" si="157"/>
        <v>151</v>
      </c>
      <c r="T856" s="96" t="s">
        <v>2643</v>
      </c>
      <c r="U856" s="72" t="s">
        <v>2643</v>
      </c>
      <c r="V856" s="72" t="s">
        <v>2643</v>
      </c>
      <c r="W856" s="44" t="str">
        <f t="shared" si="158"/>
        <v/>
      </c>
      <c r="X856" s="25" t="str">
        <f t="shared" si="159"/>
        <v/>
      </c>
      <c r="Y856" s="1">
        <f t="shared" si="160"/>
        <v>832</v>
      </c>
      <c r="Z856" t="str">
        <f t="shared" si="161"/>
        <v>ITM_0832</v>
      </c>
      <c r="AC856" s="116" t="str">
        <f t="shared" si="154"/>
        <v/>
      </c>
      <c r="AD856" t="b">
        <f t="shared" si="153"/>
        <v>1</v>
      </c>
    </row>
    <row r="857" spans="1:30">
      <c r="A857" s="57">
        <f t="shared" si="155"/>
        <v>857</v>
      </c>
      <c r="B857" s="56">
        <f t="shared" si="156"/>
        <v>833</v>
      </c>
      <c r="C857" s="60" t="s">
        <v>4932</v>
      </c>
      <c r="D857" s="60" t="s">
        <v>7</v>
      </c>
      <c r="E857" s="76" t="s">
        <v>3814</v>
      </c>
      <c r="F857" s="76" t="s">
        <v>3814</v>
      </c>
      <c r="G857" s="77">
        <v>0</v>
      </c>
      <c r="H857" s="77">
        <v>0</v>
      </c>
      <c r="I857" s="66" t="s">
        <v>30</v>
      </c>
      <c r="J857" s="66" t="s">
        <v>1660</v>
      </c>
      <c r="K857" s="67" t="s">
        <v>5022</v>
      </c>
      <c r="L857" s="68"/>
      <c r="M857" s="64" t="s">
        <v>4161</v>
      </c>
      <c r="N857" s="13"/>
      <c r="O857"/>
      <c r="P857" t="str">
        <f t="shared" ref="P857:P920" si="162">IF(E857=F857,"","NOT EQUAL")</f>
        <v/>
      </c>
      <c r="Q857"/>
      <c r="R857"/>
      <c r="S857" s="43">
        <f t="shared" si="157"/>
        <v>151</v>
      </c>
      <c r="T857" s="96" t="s">
        <v>2643</v>
      </c>
      <c r="U857" s="72" t="s">
        <v>2643</v>
      </c>
      <c r="V857" s="72" t="s">
        <v>2643</v>
      </c>
      <c r="W857" s="44" t="str">
        <f t="shared" si="158"/>
        <v/>
      </c>
      <c r="X857" s="25" t="str">
        <f t="shared" si="159"/>
        <v/>
      </c>
      <c r="Y857" s="1">
        <f t="shared" si="160"/>
        <v>833</v>
      </c>
      <c r="Z857" t="str">
        <f t="shared" si="161"/>
        <v>ITM_0833</v>
      </c>
      <c r="AC857" s="116" t="str">
        <f t="shared" si="154"/>
        <v/>
      </c>
      <c r="AD857" t="b">
        <f t="shared" si="153"/>
        <v>1</v>
      </c>
    </row>
    <row r="858" spans="1:30">
      <c r="A858" s="57">
        <f t="shared" si="155"/>
        <v>858</v>
      </c>
      <c r="B858" s="56">
        <f t="shared" si="156"/>
        <v>834</v>
      </c>
      <c r="C858" s="60" t="s">
        <v>4932</v>
      </c>
      <c r="D858" s="60" t="s">
        <v>7</v>
      </c>
      <c r="E858" s="76" t="s">
        <v>3815</v>
      </c>
      <c r="F858" s="76" t="s">
        <v>3815</v>
      </c>
      <c r="G858" s="77">
        <v>0</v>
      </c>
      <c r="H858" s="77">
        <v>0</v>
      </c>
      <c r="I858" s="66" t="s">
        <v>30</v>
      </c>
      <c r="J858" s="66" t="s">
        <v>1660</v>
      </c>
      <c r="K858" s="67" t="s">
        <v>5022</v>
      </c>
      <c r="L858" s="68"/>
      <c r="M858" s="64" t="s">
        <v>4162</v>
      </c>
      <c r="N858" s="13"/>
      <c r="O858"/>
      <c r="P858" t="str">
        <f t="shared" si="162"/>
        <v/>
      </c>
      <c r="Q858"/>
      <c r="R858"/>
      <c r="S858" s="43">
        <f t="shared" si="157"/>
        <v>151</v>
      </c>
      <c r="T858" s="96" t="s">
        <v>2643</v>
      </c>
      <c r="U858" s="72" t="s">
        <v>2643</v>
      </c>
      <c r="V858" s="72" t="s">
        <v>2643</v>
      </c>
      <c r="W858" s="44" t="str">
        <f t="shared" si="158"/>
        <v/>
      </c>
      <c r="X858" s="25" t="str">
        <f t="shared" si="159"/>
        <v/>
      </c>
      <c r="Y858" s="1">
        <f t="shared" si="160"/>
        <v>834</v>
      </c>
      <c r="Z858" t="str">
        <f t="shared" si="161"/>
        <v>ITM_0834</v>
      </c>
      <c r="AC858" s="116" t="str">
        <f t="shared" si="154"/>
        <v/>
      </c>
      <c r="AD858" t="b">
        <f t="shared" si="153"/>
        <v>1</v>
      </c>
    </row>
    <row r="859" spans="1:30">
      <c r="A859" s="57">
        <f t="shared" si="155"/>
        <v>859</v>
      </c>
      <c r="B859" s="56">
        <f t="shared" si="156"/>
        <v>835</v>
      </c>
      <c r="C859" s="60" t="s">
        <v>4932</v>
      </c>
      <c r="D859" s="60" t="s">
        <v>7</v>
      </c>
      <c r="E859" s="76" t="s">
        <v>3816</v>
      </c>
      <c r="F859" s="76" t="s">
        <v>3816</v>
      </c>
      <c r="G859" s="77">
        <v>0</v>
      </c>
      <c r="H859" s="77">
        <v>0</v>
      </c>
      <c r="I859" s="66" t="s">
        <v>30</v>
      </c>
      <c r="J859" s="66" t="s">
        <v>1660</v>
      </c>
      <c r="K859" s="67" t="s">
        <v>5022</v>
      </c>
      <c r="L859" s="68"/>
      <c r="M859" s="64" t="s">
        <v>4163</v>
      </c>
      <c r="N859" s="13"/>
      <c r="O859"/>
      <c r="P859" t="str">
        <f t="shared" si="162"/>
        <v/>
      </c>
      <c r="Q859"/>
      <c r="R859"/>
      <c r="S859" s="43">
        <f t="shared" si="157"/>
        <v>151</v>
      </c>
      <c r="T859" s="96" t="s">
        <v>2643</v>
      </c>
      <c r="U859" s="72" t="s">
        <v>2643</v>
      </c>
      <c r="V859" s="72" t="s">
        <v>2643</v>
      </c>
      <c r="W859" s="44" t="str">
        <f t="shared" si="158"/>
        <v/>
      </c>
      <c r="X859" s="25" t="str">
        <f t="shared" si="159"/>
        <v/>
      </c>
      <c r="Y859" s="1">
        <f t="shared" si="160"/>
        <v>835</v>
      </c>
      <c r="Z859" t="str">
        <f t="shared" si="161"/>
        <v>ITM_0835</v>
      </c>
      <c r="AC859" s="116" t="str">
        <f t="shared" si="154"/>
        <v/>
      </c>
      <c r="AD859" t="b">
        <f t="shared" si="153"/>
        <v>1</v>
      </c>
    </row>
    <row r="860" spans="1:30">
      <c r="A860" s="57">
        <f t="shared" si="155"/>
        <v>860</v>
      </c>
      <c r="B860" s="56">
        <f t="shared" si="156"/>
        <v>836</v>
      </c>
      <c r="C860" s="60" t="s">
        <v>4932</v>
      </c>
      <c r="D860" s="60" t="s">
        <v>7</v>
      </c>
      <c r="E860" s="76" t="s">
        <v>3817</v>
      </c>
      <c r="F860" s="76" t="s">
        <v>3817</v>
      </c>
      <c r="G860" s="77">
        <v>0</v>
      </c>
      <c r="H860" s="77">
        <v>0</v>
      </c>
      <c r="I860" s="66" t="s">
        <v>30</v>
      </c>
      <c r="J860" s="66" t="s">
        <v>1660</v>
      </c>
      <c r="K860" s="67" t="s">
        <v>5022</v>
      </c>
      <c r="L860" s="68"/>
      <c r="M860" s="64" t="s">
        <v>4164</v>
      </c>
      <c r="N860" s="13"/>
      <c r="O860"/>
      <c r="P860" t="str">
        <f t="shared" si="162"/>
        <v/>
      </c>
      <c r="Q860"/>
      <c r="R860"/>
      <c r="S860" s="43">
        <f t="shared" si="157"/>
        <v>151</v>
      </c>
      <c r="T860" s="96" t="s">
        <v>2643</v>
      </c>
      <c r="U860" s="72" t="s">
        <v>2643</v>
      </c>
      <c r="V860" s="72" t="s">
        <v>2643</v>
      </c>
      <c r="W860" s="44" t="str">
        <f t="shared" si="158"/>
        <v/>
      </c>
      <c r="X860" s="25" t="str">
        <f t="shared" si="159"/>
        <v/>
      </c>
      <c r="Y860" s="1">
        <f t="shared" si="160"/>
        <v>836</v>
      </c>
      <c r="Z860" t="str">
        <f t="shared" si="161"/>
        <v>ITM_0836</v>
      </c>
      <c r="AC860" s="116" t="str">
        <f t="shared" si="154"/>
        <v/>
      </c>
      <c r="AD860" t="b">
        <f t="shared" si="153"/>
        <v>1</v>
      </c>
    </row>
    <row r="861" spans="1:30">
      <c r="A861" s="57">
        <f t="shared" si="155"/>
        <v>861</v>
      </c>
      <c r="B861" s="56">
        <f t="shared" si="156"/>
        <v>837</v>
      </c>
      <c r="C861" s="60" t="s">
        <v>4932</v>
      </c>
      <c r="D861" s="60" t="s">
        <v>7</v>
      </c>
      <c r="E861" s="76" t="s">
        <v>3818</v>
      </c>
      <c r="F861" s="76" t="s">
        <v>3818</v>
      </c>
      <c r="G861" s="77">
        <v>0</v>
      </c>
      <c r="H861" s="77">
        <v>0</v>
      </c>
      <c r="I861" s="66" t="s">
        <v>30</v>
      </c>
      <c r="J861" s="66" t="s">
        <v>1660</v>
      </c>
      <c r="K861" s="67" t="s">
        <v>5022</v>
      </c>
      <c r="L861" s="68"/>
      <c r="M861" s="64" t="s">
        <v>4165</v>
      </c>
      <c r="N861" s="13"/>
      <c r="O861"/>
      <c r="P861" t="str">
        <f t="shared" si="162"/>
        <v/>
      </c>
      <c r="Q861"/>
      <c r="R861"/>
      <c r="S861" s="43">
        <f t="shared" si="157"/>
        <v>151</v>
      </c>
      <c r="T861" s="96" t="s">
        <v>2643</v>
      </c>
      <c r="U861" s="72" t="s">
        <v>2643</v>
      </c>
      <c r="V861" s="72" t="s">
        <v>2643</v>
      </c>
      <c r="W861" s="44" t="str">
        <f t="shared" si="158"/>
        <v/>
      </c>
      <c r="X861" s="25" t="str">
        <f t="shared" si="159"/>
        <v/>
      </c>
      <c r="Y861" s="1">
        <f t="shared" si="160"/>
        <v>837</v>
      </c>
      <c r="Z861" t="str">
        <f t="shared" si="161"/>
        <v>ITM_0837</v>
      </c>
      <c r="AC861" s="116" t="str">
        <f t="shared" si="154"/>
        <v/>
      </c>
      <c r="AD861" t="b">
        <f t="shared" si="153"/>
        <v>1</v>
      </c>
    </row>
    <row r="862" spans="1:30">
      <c r="A862" s="57">
        <f t="shared" si="155"/>
        <v>862</v>
      </c>
      <c r="B862" s="56">
        <f t="shared" si="156"/>
        <v>838</v>
      </c>
      <c r="C862" s="60" t="s">
        <v>4932</v>
      </c>
      <c r="D862" s="60" t="s">
        <v>7</v>
      </c>
      <c r="E862" s="66" t="s">
        <v>581</v>
      </c>
      <c r="F862" s="66" t="s">
        <v>780</v>
      </c>
      <c r="G862" s="70">
        <v>0</v>
      </c>
      <c r="H862" s="70">
        <v>0</v>
      </c>
      <c r="I862" s="66" t="s">
        <v>1</v>
      </c>
      <c r="J862" s="66" t="s">
        <v>1660</v>
      </c>
      <c r="K862" s="67" t="s">
        <v>5022</v>
      </c>
      <c r="L862" s="68"/>
      <c r="M862" s="64" t="s">
        <v>4166</v>
      </c>
      <c r="N862" s="13"/>
      <c r="O862"/>
      <c r="P862" t="str">
        <f t="shared" si="162"/>
        <v>NOT EQUAL</v>
      </c>
      <c r="Q862"/>
      <c r="R862"/>
      <c r="S862" s="43">
        <f t="shared" si="157"/>
        <v>151</v>
      </c>
      <c r="T862" s="96" t="s">
        <v>2643</v>
      </c>
      <c r="U862" s="72" t="s">
        <v>2643</v>
      </c>
      <c r="V862" s="72" t="s">
        <v>2643</v>
      </c>
      <c r="W862" s="44" t="str">
        <f t="shared" si="158"/>
        <v/>
      </c>
      <c r="X862" s="25" t="str">
        <f t="shared" si="159"/>
        <v/>
      </c>
      <c r="Y862" s="1">
        <f t="shared" si="160"/>
        <v>838</v>
      </c>
      <c r="Z862" t="str">
        <f t="shared" si="161"/>
        <v>ITM_SUB_alpha</v>
      </c>
      <c r="AC862" s="116" t="str">
        <f t="shared" si="154"/>
        <v/>
      </c>
      <c r="AD862" t="b">
        <f t="shared" si="153"/>
        <v>1</v>
      </c>
    </row>
    <row r="863" spans="1:30">
      <c r="A863" s="57">
        <f t="shared" si="155"/>
        <v>863</v>
      </c>
      <c r="B863" s="56">
        <f t="shared" si="156"/>
        <v>839</v>
      </c>
      <c r="C863" s="60" t="s">
        <v>4932</v>
      </c>
      <c r="D863" s="60" t="s">
        <v>7</v>
      </c>
      <c r="E863" s="80" t="s">
        <v>581</v>
      </c>
      <c r="F863" s="81" t="s">
        <v>781</v>
      </c>
      <c r="G863" s="75">
        <v>0</v>
      </c>
      <c r="H863" s="75">
        <v>0</v>
      </c>
      <c r="I863" s="66" t="s">
        <v>1</v>
      </c>
      <c r="J863" s="66" t="s">
        <v>1660</v>
      </c>
      <c r="K863" s="67" t="s">
        <v>5022</v>
      </c>
      <c r="L863" s="68"/>
      <c r="M863" s="64" t="s">
        <v>4167</v>
      </c>
      <c r="N863" s="13"/>
      <c r="O863"/>
      <c r="P863" t="str">
        <f t="shared" si="162"/>
        <v>NOT EQUAL</v>
      </c>
      <c r="Q863"/>
      <c r="R863"/>
      <c r="S863" s="43">
        <f t="shared" si="157"/>
        <v>151</v>
      </c>
      <c r="T863" s="96" t="s">
        <v>2643</v>
      </c>
      <c r="U863" s="72" t="s">
        <v>2643</v>
      </c>
      <c r="V863" s="72" t="s">
        <v>2643</v>
      </c>
      <c r="W863" s="44" t="str">
        <f t="shared" si="158"/>
        <v/>
      </c>
      <c r="X863" s="25" t="str">
        <f t="shared" si="159"/>
        <v/>
      </c>
      <c r="Y863" s="1">
        <f t="shared" si="160"/>
        <v>839</v>
      </c>
      <c r="Z863" t="str">
        <f t="shared" si="161"/>
        <v>ITM_SUB_delta</v>
      </c>
      <c r="AC863" s="116" t="str">
        <f t="shared" si="154"/>
        <v/>
      </c>
      <c r="AD863" t="b">
        <f t="shared" si="153"/>
        <v>1</v>
      </c>
    </row>
    <row r="864" spans="1:30">
      <c r="A864" s="57">
        <f t="shared" si="155"/>
        <v>864</v>
      </c>
      <c r="B864" s="56">
        <f t="shared" si="156"/>
        <v>840</v>
      </c>
      <c r="C864" s="60" t="s">
        <v>4932</v>
      </c>
      <c r="D864" s="60" t="s">
        <v>7</v>
      </c>
      <c r="E864" s="66" t="s">
        <v>581</v>
      </c>
      <c r="F864" s="66" t="s">
        <v>782</v>
      </c>
      <c r="G864" s="75">
        <v>0</v>
      </c>
      <c r="H864" s="75">
        <v>0</v>
      </c>
      <c r="I864" s="66" t="s">
        <v>1</v>
      </c>
      <c r="J864" s="66" t="s">
        <v>1660</v>
      </c>
      <c r="K864" s="67" t="s">
        <v>5022</v>
      </c>
      <c r="L864" s="68"/>
      <c r="M864" s="64" t="s">
        <v>4168</v>
      </c>
      <c r="N864" s="13"/>
      <c r="O864"/>
      <c r="P864" t="str">
        <f t="shared" si="162"/>
        <v>NOT EQUAL</v>
      </c>
      <c r="Q864"/>
      <c r="R864"/>
      <c r="S864" s="43">
        <f t="shared" si="157"/>
        <v>151</v>
      </c>
      <c r="T864" s="96" t="s">
        <v>2643</v>
      </c>
      <c r="U864" s="72" t="s">
        <v>2643</v>
      </c>
      <c r="V864" s="72" t="s">
        <v>2643</v>
      </c>
      <c r="W864" s="44" t="str">
        <f t="shared" si="158"/>
        <v/>
      </c>
      <c r="X864" s="25" t="str">
        <f t="shared" si="159"/>
        <v/>
      </c>
      <c r="Y864" s="1">
        <f t="shared" si="160"/>
        <v>840</v>
      </c>
      <c r="Z864" t="str">
        <f t="shared" si="161"/>
        <v>ITM_SUB_mu</v>
      </c>
      <c r="AC864" s="116" t="str">
        <f t="shared" si="154"/>
        <v/>
      </c>
      <c r="AD864" t="b">
        <f t="shared" ref="AD864:AD927" si="163">X864=AC864</f>
        <v>1</v>
      </c>
    </row>
    <row r="865" spans="1:30">
      <c r="A865" s="57">
        <f t="shared" si="155"/>
        <v>865</v>
      </c>
      <c r="B865" s="56">
        <f t="shared" si="156"/>
        <v>841</v>
      </c>
      <c r="C865" s="60" t="s">
        <v>4933</v>
      </c>
      <c r="D865" s="60" t="s">
        <v>3819</v>
      </c>
      <c r="E865" s="66" t="s">
        <v>581</v>
      </c>
      <c r="F865" s="66" t="s">
        <v>783</v>
      </c>
      <c r="G865" s="75">
        <v>0</v>
      </c>
      <c r="H865" s="75">
        <v>0</v>
      </c>
      <c r="I865" s="66" t="s">
        <v>1</v>
      </c>
      <c r="J865" s="66" t="s">
        <v>1660</v>
      </c>
      <c r="K865" s="67" t="s">
        <v>5022</v>
      </c>
      <c r="L865" s="68"/>
      <c r="M865" s="64" t="s">
        <v>3819</v>
      </c>
      <c r="N865" s="13"/>
      <c r="O865"/>
      <c r="P865" t="str">
        <f t="shared" si="162"/>
        <v>NOT EQUAL</v>
      </c>
      <c r="Q865"/>
      <c r="R865"/>
      <c r="S865" s="43">
        <f t="shared" si="157"/>
        <v>151</v>
      </c>
      <c r="T865" s="96" t="s">
        <v>2643</v>
      </c>
      <c r="U865" s="72" t="s">
        <v>2643</v>
      </c>
      <c r="V865" s="72" t="s">
        <v>2643</v>
      </c>
      <c r="W865" s="44" t="str">
        <f t="shared" si="158"/>
        <v/>
      </c>
      <c r="X865" s="25" t="str">
        <f t="shared" si="159"/>
        <v/>
      </c>
      <c r="Y865" s="1">
        <f t="shared" si="160"/>
        <v>841</v>
      </c>
      <c r="Z865" t="str">
        <f t="shared" si="161"/>
        <v>ITM_SUB_SUN</v>
      </c>
      <c r="AC865" s="116" t="str">
        <f t="shared" si="154"/>
        <v/>
      </c>
      <c r="AD865" t="b">
        <f t="shared" si="163"/>
        <v>1</v>
      </c>
    </row>
    <row r="866" spans="1:30">
      <c r="A866" s="57">
        <f t="shared" si="155"/>
        <v>866</v>
      </c>
      <c r="B866" s="56">
        <f t="shared" si="156"/>
        <v>842</v>
      </c>
      <c r="C866" s="60" t="s">
        <v>4932</v>
      </c>
      <c r="D866" s="60" t="s">
        <v>7</v>
      </c>
      <c r="E866" s="66" t="s">
        <v>581</v>
      </c>
      <c r="F866" s="66" t="s">
        <v>784</v>
      </c>
      <c r="G866" s="75">
        <v>0</v>
      </c>
      <c r="H866" s="75">
        <v>0</v>
      </c>
      <c r="I866" s="66" t="s">
        <v>1</v>
      </c>
      <c r="J866" s="66" t="s">
        <v>1660</v>
      </c>
      <c r="K866" s="67" t="s">
        <v>5022</v>
      </c>
      <c r="L866" s="68"/>
      <c r="M866" s="64" t="s">
        <v>4169</v>
      </c>
      <c r="N866" s="13"/>
      <c r="O866"/>
      <c r="P866" t="str">
        <f t="shared" si="162"/>
        <v>NOT EQUAL</v>
      </c>
      <c r="Q866"/>
      <c r="R866"/>
      <c r="S866" s="43">
        <f t="shared" si="157"/>
        <v>151</v>
      </c>
      <c r="T866" s="96" t="s">
        <v>2643</v>
      </c>
      <c r="U866" s="72" t="s">
        <v>2643</v>
      </c>
      <c r="V866" s="72" t="s">
        <v>2643</v>
      </c>
      <c r="W866" s="44" t="str">
        <f t="shared" si="158"/>
        <v/>
      </c>
      <c r="X866" s="25" t="str">
        <f t="shared" si="159"/>
        <v/>
      </c>
      <c r="Y866" s="1">
        <f t="shared" si="160"/>
        <v>842</v>
      </c>
      <c r="Z866" t="str">
        <f t="shared" si="161"/>
        <v>ITM_SUB_SUN_b</v>
      </c>
      <c r="AC866" s="116" t="str">
        <f t="shared" si="154"/>
        <v/>
      </c>
      <c r="AD866" t="b">
        <f t="shared" si="163"/>
        <v>1</v>
      </c>
    </row>
    <row r="867" spans="1:30">
      <c r="A867" s="57">
        <f t="shared" si="155"/>
        <v>867</v>
      </c>
      <c r="B867" s="56">
        <f t="shared" si="156"/>
        <v>843</v>
      </c>
      <c r="C867" s="60" t="s">
        <v>4933</v>
      </c>
      <c r="D867" s="60" t="s">
        <v>3820</v>
      </c>
      <c r="E867" s="66" t="s">
        <v>581</v>
      </c>
      <c r="F867" s="66" t="s">
        <v>785</v>
      </c>
      <c r="G867" s="75">
        <v>0</v>
      </c>
      <c r="H867" s="75">
        <v>0</v>
      </c>
      <c r="I867" s="66" t="s">
        <v>1</v>
      </c>
      <c r="J867" s="66" t="s">
        <v>1660</v>
      </c>
      <c r="K867" s="67" t="s">
        <v>5022</v>
      </c>
      <c r="L867" s="68"/>
      <c r="M867" s="64" t="s">
        <v>3820</v>
      </c>
      <c r="N867" s="13"/>
      <c r="O867"/>
      <c r="P867" t="str">
        <f t="shared" si="162"/>
        <v>NOT EQUAL</v>
      </c>
      <c r="Q867"/>
      <c r="R867"/>
      <c r="S867" s="43">
        <f t="shared" si="157"/>
        <v>151</v>
      </c>
      <c r="T867" s="96" t="s">
        <v>2643</v>
      </c>
      <c r="U867" s="72" t="s">
        <v>2643</v>
      </c>
      <c r="V867" s="72" t="s">
        <v>2643</v>
      </c>
      <c r="W867" s="44" t="str">
        <f t="shared" si="158"/>
        <v/>
      </c>
      <c r="X867" s="25" t="str">
        <f t="shared" si="159"/>
        <v/>
      </c>
      <c r="Y867" s="1">
        <f t="shared" si="160"/>
        <v>843</v>
      </c>
      <c r="Z867" t="str">
        <f t="shared" si="161"/>
        <v>ITM_SUB_EARTH</v>
      </c>
      <c r="AC867" s="116" t="str">
        <f t="shared" si="154"/>
        <v/>
      </c>
      <c r="AD867" t="b">
        <f t="shared" si="163"/>
        <v>1</v>
      </c>
    </row>
    <row r="868" spans="1:30">
      <c r="A868" s="57">
        <f t="shared" si="155"/>
        <v>868</v>
      </c>
      <c r="B868" s="56">
        <f t="shared" si="156"/>
        <v>844</v>
      </c>
      <c r="C868" s="60" t="s">
        <v>4932</v>
      </c>
      <c r="D868" s="60" t="s">
        <v>7</v>
      </c>
      <c r="E868" s="66" t="s">
        <v>581</v>
      </c>
      <c r="F868" s="66" t="s">
        <v>786</v>
      </c>
      <c r="G868" s="75">
        <v>0</v>
      </c>
      <c r="H868" s="75">
        <v>0</v>
      </c>
      <c r="I868" s="66" t="s">
        <v>1</v>
      </c>
      <c r="J868" s="66" t="s">
        <v>1660</v>
      </c>
      <c r="K868" s="67" t="s">
        <v>5022</v>
      </c>
      <c r="L868" s="68"/>
      <c r="M868" s="64" t="s">
        <v>4170</v>
      </c>
      <c r="N868" s="13"/>
      <c r="O868"/>
      <c r="P868" t="str">
        <f t="shared" si="162"/>
        <v>NOT EQUAL</v>
      </c>
      <c r="Q868"/>
      <c r="R868"/>
      <c r="S868" s="43">
        <f t="shared" si="157"/>
        <v>151</v>
      </c>
      <c r="T868" s="96" t="s">
        <v>2643</v>
      </c>
      <c r="U868" s="72" t="s">
        <v>2643</v>
      </c>
      <c r="V868" s="72" t="s">
        <v>2643</v>
      </c>
      <c r="W868" s="44" t="str">
        <f t="shared" si="158"/>
        <v/>
      </c>
      <c r="X868" s="25" t="str">
        <f t="shared" si="159"/>
        <v/>
      </c>
      <c r="Y868" s="1">
        <f t="shared" si="160"/>
        <v>844</v>
      </c>
      <c r="Z868" t="str">
        <f t="shared" si="161"/>
        <v>ITM_SUB_EARTH_b</v>
      </c>
      <c r="AC868" s="116" t="str">
        <f t="shared" si="154"/>
        <v/>
      </c>
      <c r="AD868" t="b">
        <f t="shared" si="163"/>
        <v>1</v>
      </c>
    </row>
    <row r="869" spans="1:30">
      <c r="A869" s="57">
        <f t="shared" si="155"/>
        <v>869</v>
      </c>
      <c r="B869" s="56">
        <f t="shared" si="156"/>
        <v>845</v>
      </c>
      <c r="C869" s="60" t="s">
        <v>4932</v>
      </c>
      <c r="D869" s="60" t="s">
        <v>7</v>
      </c>
      <c r="E869" s="66" t="s">
        <v>581</v>
      </c>
      <c r="F869" s="66" t="s">
        <v>787</v>
      </c>
      <c r="G869" s="75">
        <v>0</v>
      </c>
      <c r="H869" s="75">
        <v>0</v>
      </c>
      <c r="I869" s="66" t="s">
        <v>1</v>
      </c>
      <c r="J869" s="66" t="s">
        <v>1660</v>
      </c>
      <c r="K869" s="67" t="s">
        <v>5022</v>
      </c>
      <c r="L869" s="68"/>
      <c r="M869" s="64" t="s">
        <v>4171</v>
      </c>
      <c r="N869" s="13"/>
      <c r="O869"/>
      <c r="P869" t="str">
        <f t="shared" si="162"/>
        <v>NOT EQUAL</v>
      </c>
      <c r="Q869"/>
      <c r="R869"/>
      <c r="S869" s="43">
        <f t="shared" si="157"/>
        <v>151</v>
      </c>
      <c r="T869" s="96" t="s">
        <v>2643</v>
      </c>
      <c r="U869" s="72" t="s">
        <v>2643</v>
      </c>
      <c r="V869" s="72" t="s">
        <v>2643</v>
      </c>
      <c r="W869" s="44" t="str">
        <f t="shared" si="158"/>
        <v/>
      </c>
      <c r="X869" s="25" t="str">
        <f t="shared" si="159"/>
        <v/>
      </c>
      <c r="Y869" s="1">
        <f t="shared" si="160"/>
        <v>845</v>
      </c>
      <c r="Z869" t="str">
        <f t="shared" si="161"/>
        <v>ITM_SUB_PLUS</v>
      </c>
      <c r="AC869" s="116" t="str">
        <f t="shared" si="154"/>
        <v/>
      </c>
      <c r="AD869" t="b">
        <f t="shared" si="163"/>
        <v>1</v>
      </c>
    </row>
    <row r="870" spans="1:30">
      <c r="A870" s="57">
        <f t="shared" si="155"/>
        <v>870</v>
      </c>
      <c r="B870" s="56">
        <f t="shared" si="156"/>
        <v>846</v>
      </c>
      <c r="C870" s="60" t="s">
        <v>4932</v>
      </c>
      <c r="D870" s="60" t="s">
        <v>7</v>
      </c>
      <c r="E870" s="66" t="s">
        <v>581</v>
      </c>
      <c r="F870" s="66" t="s">
        <v>788</v>
      </c>
      <c r="G870" s="75">
        <v>0</v>
      </c>
      <c r="H870" s="75">
        <v>0</v>
      </c>
      <c r="I870" s="66" t="s">
        <v>1</v>
      </c>
      <c r="J870" s="66" t="s">
        <v>1660</v>
      </c>
      <c r="K870" s="67" t="s">
        <v>5022</v>
      </c>
      <c r="L870" s="68"/>
      <c r="M870" s="64" t="s">
        <v>4172</v>
      </c>
      <c r="N870" s="13"/>
      <c r="O870"/>
      <c r="P870" t="str">
        <f t="shared" si="162"/>
        <v>NOT EQUAL</v>
      </c>
      <c r="Q870"/>
      <c r="R870"/>
      <c r="S870" s="43">
        <f t="shared" si="157"/>
        <v>151</v>
      </c>
      <c r="T870" s="96" t="s">
        <v>2643</v>
      </c>
      <c r="U870" s="72" t="s">
        <v>2643</v>
      </c>
      <c r="V870" s="72" t="s">
        <v>2643</v>
      </c>
      <c r="W870" s="44" t="str">
        <f t="shared" si="158"/>
        <v/>
      </c>
      <c r="X870" s="25" t="str">
        <f t="shared" si="159"/>
        <v/>
      </c>
      <c r="Y870" s="1">
        <f t="shared" si="160"/>
        <v>846</v>
      </c>
      <c r="Z870" t="str">
        <f t="shared" si="161"/>
        <v>ITM_SUB_MINUS</v>
      </c>
      <c r="AC870" s="116" t="str">
        <f t="shared" si="154"/>
        <v/>
      </c>
      <c r="AD870" t="b">
        <f t="shared" si="163"/>
        <v>1</v>
      </c>
    </row>
    <row r="871" spans="1:30">
      <c r="A871" s="57">
        <f t="shared" si="155"/>
        <v>871</v>
      </c>
      <c r="B871" s="56">
        <f t="shared" si="156"/>
        <v>847</v>
      </c>
      <c r="C871" s="60" t="s">
        <v>4933</v>
      </c>
      <c r="D871" s="60" t="s">
        <v>3821</v>
      </c>
      <c r="E871" s="66" t="s">
        <v>581</v>
      </c>
      <c r="F871" s="66" t="s">
        <v>789</v>
      </c>
      <c r="G871" s="75">
        <v>0</v>
      </c>
      <c r="H871" s="75">
        <v>0</v>
      </c>
      <c r="I871" s="66" t="s">
        <v>1</v>
      </c>
      <c r="J871" s="66" t="s">
        <v>1660</v>
      </c>
      <c r="K871" s="67" t="s">
        <v>5022</v>
      </c>
      <c r="L871" s="68"/>
      <c r="M871" s="64" t="s">
        <v>3821</v>
      </c>
      <c r="N871" s="13"/>
      <c r="O871"/>
      <c r="P871" t="str">
        <f t="shared" si="162"/>
        <v>NOT EQUAL</v>
      </c>
      <c r="Q871"/>
      <c r="R871"/>
      <c r="S871" s="43">
        <f t="shared" si="157"/>
        <v>151</v>
      </c>
      <c r="T871" s="96" t="s">
        <v>2643</v>
      </c>
      <c r="U871" s="72" t="s">
        <v>2643</v>
      </c>
      <c r="V871" s="72" t="s">
        <v>2643</v>
      </c>
      <c r="W871" s="44" t="str">
        <f t="shared" si="158"/>
        <v/>
      </c>
      <c r="X871" s="25" t="str">
        <f t="shared" si="159"/>
        <v/>
      </c>
      <c r="Y871" s="1">
        <f t="shared" si="160"/>
        <v>847</v>
      </c>
      <c r="Z871" t="str">
        <f t="shared" si="161"/>
        <v>ITM_SUB_INFINITY</v>
      </c>
      <c r="AC871" s="116" t="str">
        <f t="shared" si="154"/>
        <v/>
      </c>
      <c r="AD871" t="b">
        <f t="shared" si="163"/>
        <v>1</v>
      </c>
    </row>
    <row r="872" spans="1:30">
      <c r="A872" s="57">
        <f t="shared" si="155"/>
        <v>872</v>
      </c>
      <c r="B872" s="56">
        <f t="shared" si="156"/>
        <v>848</v>
      </c>
      <c r="C872" s="60" t="s">
        <v>4932</v>
      </c>
      <c r="D872" s="60" t="s">
        <v>7</v>
      </c>
      <c r="E872" s="66" t="s">
        <v>581</v>
      </c>
      <c r="F872" s="66" t="s">
        <v>790</v>
      </c>
      <c r="G872" s="75">
        <v>0</v>
      </c>
      <c r="H872" s="75">
        <v>0</v>
      </c>
      <c r="I872" s="66" t="s">
        <v>1</v>
      </c>
      <c r="J872" s="66" t="s">
        <v>1660</v>
      </c>
      <c r="K872" s="67" t="s">
        <v>5022</v>
      </c>
      <c r="L872" s="68"/>
      <c r="M872" s="64" t="s">
        <v>4173</v>
      </c>
      <c r="N872" s="13"/>
      <c r="O872"/>
      <c r="P872" t="str">
        <f t="shared" si="162"/>
        <v>NOT EQUAL</v>
      </c>
      <c r="Q872"/>
      <c r="R872"/>
      <c r="S872" s="43">
        <f t="shared" si="157"/>
        <v>151</v>
      </c>
      <c r="T872" s="96" t="s">
        <v>2643</v>
      </c>
      <c r="U872" s="72" t="s">
        <v>2643</v>
      </c>
      <c r="V872" s="72" t="s">
        <v>2643</v>
      </c>
      <c r="W872" s="44" t="str">
        <f t="shared" si="158"/>
        <v/>
      </c>
      <c r="X872" s="25" t="str">
        <f t="shared" si="159"/>
        <v/>
      </c>
      <c r="Y872" s="1">
        <f t="shared" si="160"/>
        <v>848</v>
      </c>
      <c r="Z872" t="str">
        <f t="shared" si="161"/>
        <v>ITM_SUB_0</v>
      </c>
      <c r="AC872" s="116" t="str">
        <f t="shared" ref="AC872:AC935" si="164">IF(LEN(X872)=0,"",SUBSTITUTE(SUBSTITUTE(SUBSTITUTE(SUBSTITUTE(SUBSTITUTE(SUBSTITUTE(SUBSTITUTE(SUBSTITUTE(SUBSTITUTE(SUBSTITUTE(SUBSTITUTE(SUBSTITUTE(SUBSTITUTE(SUBSTITUTE(SUBSTITUTE(SUBSTITUTE(SUBSTITUTE( (SUBSTITUTE( SUBSTITUTE( SUBSTITUTE( SUBSTITUTE(W872,"STD_SIGMA","SUM"),"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872" t="b">
        <f t="shared" si="163"/>
        <v>1</v>
      </c>
    </row>
    <row r="873" spans="1:30">
      <c r="A873" s="57">
        <f t="shared" si="155"/>
        <v>873</v>
      </c>
      <c r="B873" s="56">
        <f t="shared" si="156"/>
        <v>849</v>
      </c>
      <c r="C873" s="60" t="s">
        <v>4932</v>
      </c>
      <c r="D873" s="60" t="s">
        <v>7</v>
      </c>
      <c r="E873" s="66" t="s">
        <v>581</v>
      </c>
      <c r="F873" s="66" t="s">
        <v>791</v>
      </c>
      <c r="G873" s="75">
        <v>0</v>
      </c>
      <c r="H873" s="75">
        <v>0</v>
      </c>
      <c r="I873" s="66" t="s">
        <v>1</v>
      </c>
      <c r="J873" s="66" t="s">
        <v>1660</v>
      </c>
      <c r="K873" s="67" t="s">
        <v>5022</v>
      </c>
      <c r="L873" s="68"/>
      <c r="M873" s="64" t="s">
        <v>4174</v>
      </c>
      <c r="N873" s="13"/>
      <c r="O873"/>
      <c r="P873" t="str">
        <f t="shared" si="162"/>
        <v>NOT EQUAL</v>
      </c>
      <c r="Q873"/>
      <c r="R873"/>
      <c r="S873" s="43">
        <f t="shared" si="157"/>
        <v>151</v>
      </c>
      <c r="T873" s="96" t="s">
        <v>2643</v>
      </c>
      <c r="U873" s="72" t="s">
        <v>2643</v>
      </c>
      <c r="V873" s="72" t="s">
        <v>2643</v>
      </c>
      <c r="W873" s="44" t="str">
        <f t="shared" si="158"/>
        <v/>
      </c>
      <c r="X873" s="25" t="str">
        <f t="shared" si="159"/>
        <v/>
      </c>
      <c r="Y873" s="1">
        <f t="shared" si="160"/>
        <v>849</v>
      </c>
      <c r="Z873" t="str">
        <f t="shared" si="161"/>
        <v>ITM_SUB_1</v>
      </c>
      <c r="AC873" s="116" t="str">
        <f t="shared" si="164"/>
        <v/>
      </c>
      <c r="AD873" t="b">
        <f t="shared" si="163"/>
        <v>1</v>
      </c>
    </row>
    <row r="874" spans="1:30">
      <c r="A874" s="57">
        <f t="shared" si="155"/>
        <v>874</v>
      </c>
      <c r="B874" s="56">
        <f t="shared" si="156"/>
        <v>850</v>
      </c>
      <c r="C874" s="60" t="s">
        <v>4932</v>
      </c>
      <c r="D874" s="60" t="s">
        <v>7</v>
      </c>
      <c r="E874" s="66" t="s">
        <v>581</v>
      </c>
      <c r="F874" s="66" t="s">
        <v>792</v>
      </c>
      <c r="G874" s="75">
        <v>0</v>
      </c>
      <c r="H874" s="75">
        <v>0</v>
      </c>
      <c r="I874" s="66" t="s">
        <v>1</v>
      </c>
      <c r="J874" s="66" t="s">
        <v>1660</v>
      </c>
      <c r="K874" s="67" t="s">
        <v>5022</v>
      </c>
      <c r="L874" s="68"/>
      <c r="M874" s="64" t="s">
        <v>4175</v>
      </c>
      <c r="N874" s="13"/>
      <c r="O874"/>
      <c r="P874" t="str">
        <f t="shared" si="162"/>
        <v>NOT EQUAL</v>
      </c>
      <c r="Q874"/>
      <c r="R874"/>
      <c r="S874" s="43">
        <f t="shared" si="157"/>
        <v>151</v>
      </c>
      <c r="T874" s="96" t="s">
        <v>2643</v>
      </c>
      <c r="U874" s="72" t="s">
        <v>2643</v>
      </c>
      <c r="V874" s="72" t="s">
        <v>2643</v>
      </c>
      <c r="W874" s="44" t="str">
        <f t="shared" si="158"/>
        <v/>
      </c>
      <c r="X874" s="25" t="str">
        <f t="shared" si="159"/>
        <v/>
      </c>
      <c r="Y874" s="1">
        <f t="shared" si="160"/>
        <v>850</v>
      </c>
      <c r="Z874" t="str">
        <f t="shared" si="161"/>
        <v>ITM_SUB_2</v>
      </c>
      <c r="AC874" s="116" t="str">
        <f t="shared" si="164"/>
        <v/>
      </c>
      <c r="AD874" t="b">
        <f t="shared" si="163"/>
        <v>1</v>
      </c>
    </row>
    <row r="875" spans="1:30">
      <c r="A875" s="57">
        <f t="shared" si="155"/>
        <v>875</v>
      </c>
      <c r="B875" s="56">
        <f t="shared" si="156"/>
        <v>851</v>
      </c>
      <c r="C875" s="60" t="s">
        <v>4932</v>
      </c>
      <c r="D875" s="60" t="s">
        <v>7</v>
      </c>
      <c r="E875" s="66" t="s">
        <v>581</v>
      </c>
      <c r="F875" s="66" t="s">
        <v>793</v>
      </c>
      <c r="G875" s="75">
        <v>0</v>
      </c>
      <c r="H875" s="75">
        <v>0</v>
      </c>
      <c r="I875" s="66" t="s">
        <v>1</v>
      </c>
      <c r="J875" s="66" t="s">
        <v>1660</v>
      </c>
      <c r="K875" s="67" t="s">
        <v>5022</v>
      </c>
      <c r="L875" s="68"/>
      <c r="M875" s="64" t="s">
        <v>4176</v>
      </c>
      <c r="N875" s="13"/>
      <c r="O875"/>
      <c r="P875" t="str">
        <f t="shared" si="162"/>
        <v>NOT EQUAL</v>
      </c>
      <c r="Q875"/>
      <c r="R875"/>
      <c r="S875" s="43">
        <f t="shared" si="157"/>
        <v>151</v>
      </c>
      <c r="T875" s="96" t="s">
        <v>2643</v>
      </c>
      <c r="U875" s="72" t="s">
        <v>2643</v>
      </c>
      <c r="V875" s="72" t="s">
        <v>2643</v>
      </c>
      <c r="W875" s="44" t="str">
        <f t="shared" si="158"/>
        <v/>
      </c>
      <c r="X875" s="25" t="str">
        <f t="shared" si="159"/>
        <v/>
      </c>
      <c r="Y875" s="1">
        <f t="shared" si="160"/>
        <v>851</v>
      </c>
      <c r="Z875" t="str">
        <f t="shared" si="161"/>
        <v>ITM_SUB_3</v>
      </c>
      <c r="AC875" s="116" t="str">
        <f t="shared" si="164"/>
        <v/>
      </c>
      <c r="AD875" t="b">
        <f t="shared" si="163"/>
        <v>1</v>
      </c>
    </row>
    <row r="876" spans="1:30">
      <c r="A876" s="57">
        <f t="shared" si="155"/>
        <v>876</v>
      </c>
      <c r="B876" s="56">
        <f t="shared" si="156"/>
        <v>852</v>
      </c>
      <c r="C876" s="60" t="s">
        <v>4932</v>
      </c>
      <c r="D876" s="60" t="s">
        <v>7</v>
      </c>
      <c r="E876" s="66" t="s">
        <v>581</v>
      </c>
      <c r="F876" s="66" t="s">
        <v>794</v>
      </c>
      <c r="G876" s="75">
        <v>0</v>
      </c>
      <c r="H876" s="75">
        <v>0</v>
      </c>
      <c r="I876" s="66" t="s">
        <v>1</v>
      </c>
      <c r="J876" s="66" t="s">
        <v>1660</v>
      </c>
      <c r="K876" s="67" t="s">
        <v>5022</v>
      </c>
      <c r="L876" s="68"/>
      <c r="M876" s="64" t="s">
        <v>4177</v>
      </c>
      <c r="N876" s="13"/>
      <c r="O876"/>
      <c r="P876" t="str">
        <f t="shared" si="162"/>
        <v>NOT EQUAL</v>
      </c>
      <c r="Q876"/>
      <c r="R876"/>
      <c r="S876" s="43">
        <f t="shared" si="157"/>
        <v>151</v>
      </c>
      <c r="T876" s="96" t="s">
        <v>2643</v>
      </c>
      <c r="U876" s="72" t="s">
        <v>2643</v>
      </c>
      <c r="V876" s="72" t="s">
        <v>2643</v>
      </c>
      <c r="W876" s="44" t="str">
        <f t="shared" si="158"/>
        <v/>
      </c>
      <c r="X876" s="25" t="str">
        <f t="shared" si="159"/>
        <v/>
      </c>
      <c r="Y876" s="1">
        <f t="shared" si="160"/>
        <v>852</v>
      </c>
      <c r="Z876" t="str">
        <f t="shared" si="161"/>
        <v>ITM_SUB_4</v>
      </c>
      <c r="AC876" s="116" t="str">
        <f t="shared" si="164"/>
        <v/>
      </c>
      <c r="AD876" t="b">
        <f t="shared" si="163"/>
        <v>1</v>
      </c>
    </row>
    <row r="877" spans="1:30">
      <c r="A877" s="57">
        <f t="shared" si="155"/>
        <v>877</v>
      </c>
      <c r="B877" s="56">
        <f t="shared" si="156"/>
        <v>853</v>
      </c>
      <c r="C877" s="60" t="s">
        <v>4932</v>
      </c>
      <c r="D877" s="60" t="s">
        <v>7</v>
      </c>
      <c r="E877" s="66" t="s">
        <v>581</v>
      </c>
      <c r="F877" s="66" t="s">
        <v>795</v>
      </c>
      <c r="G877" s="75">
        <v>0</v>
      </c>
      <c r="H877" s="75">
        <v>0</v>
      </c>
      <c r="I877" s="66" t="s">
        <v>1</v>
      </c>
      <c r="J877" s="66" t="s">
        <v>1660</v>
      </c>
      <c r="K877" s="67" t="s">
        <v>5022</v>
      </c>
      <c r="L877" s="68"/>
      <c r="M877" s="64" t="s">
        <v>4178</v>
      </c>
      <c r="N877" s="13"/>
      <c r="O877"/>
      <c r="P877" t="str">
        <f t="shared" si="162"/>
        <v>NOT EQUAL</v>
      </c>
      <c r="Q877"/>
      <c r="R877"/>
      <c r="S877" s="43">
        <f t="shared" si="157"/>
        <v>151</v>
      </c>
      <c r="T877" s="96" t="s">
        <v>2643</v>
      </c>
      <c r="U877" s="72" t="s">
        <v>2643</v>
      </c>
      <c r="V877" s="72" t="s">
        <v>2643</v>
      </c>
      <c r="W877" s="44" t="str">
        <f t="shared" si="158"/>
        <v/>
      </c>
      <c r="X877" s="25" t="str">
        <f t="shared" si="159"/>
        <v/>
      </c>
      <c r="Y877" s="1">
        <f t="shared" si="160"/>
        <v>853</v>
      </c>
      <c r="Z877" t="str">
        <f t="shared" si="161"/>
        <v>ITM_SUB_5</v>
      </c>
      <c r="AC877" s="116" t="str">
        <f t="shared" si="164"/>
        <v/>
      </c>
      <c r="AD877" t="b">
        <f t="shared" si="163"/>
        <v>1</v>
      </c>
    </row>
    <row r="878" spans="1:30">
      <c r="A878" s="57">
        <f t="shared" si="155"/>
        <v>878</v>
      </c>
      <c r="B878" s="56">
        <f t="shared" si="156"/>
        <v>854</v>
      </c>
      <c r="C878" s="60" t="s">
        <v>4932</v>
      </c>
      <c r="D878" s="60" t="s">
        <v>7</v>
      </c>
      <c r="E878" s="66" t="s">
        <v>581</v>
      </c>
      <c r="F878" s="66" t="s">
        <v>796</v>
      </c>
      <c r="G878" s="75">
        <v>0</v>
      </c>
      <c r="H878" s="75">
        <v>0</v>
      </c>
      <c r="I878" s="66" t="s">
        <v>1</v>
      </c>
      <c r="J878" s="66" t="s">
        <v>1660</v>
      </c>
      <c r="K878" s="67" t="s">
        <v>5022</v>
      </c>
      <c r="L878" s="68"/>
      <c r="M878" s="64" t="s">
        <v>4179</v>
      </c>
      <c r="N878" s="13"/>
      <c r="O878"/>
      <c r="P878" t="str">
        <f t="shared" si="162"/>
        <v>NOT EQUAL</v>
      </c>
      <c r="Q878"/>
      <c r="R878"/>
      <c r="S878" s="43">
        <f t="shared" si="157"/>
        <v>151</v>
      </c>
      <c r="T878" s="96" t="s">
        <v>2643</v>
      </c>
      <c r="U878" s="72" t="s">
        <v>2643</v>
      </c>
      <c r="V878" s="72" t="s">
        <v>2643</v>
      </c>
      <c r="W878" s="44" t="str">
        <f t="shared" si="158"/>
        <v/>
      </c>
      <c r="X878" s="25" t="str">
        <f t="shared" si="159"/>
        <v/>
      </c>
      <c r="Y878" s="1">
        <f t="shared" si="160"/>
        <v>854</v>
      </c>
      <c r="Z878" t="str">
        <f t="shared" si="161"/>
        <v>ITM_SUB_6</v>
      </c>
      <c r="AC878" s="116" t="str">
        <f t="shared" si="164"/>
        <v/>
      </c>
      <c r="AD878" t="b">
        <f t="shared" si="163"/>
        <v>1</v>
      </c>
    </row>
    <row r="879" spans="1:30">
      <c r="A879" s="57">
        <f t="shared" si="155"/>
        <v>879</v>
      </c>
      <c r="B879" s="56">
        <f t="shared" si="156"/>
        <v>855</v>
      </c>
      <c r="C879" s="60" t="s">
        <v>4932</v>
      </c>
      <c r="D879" s="60" t="s">
        <v>7</v>
      </c>
      <c r="E879" s="66" t="s">
        <v>581</v>
      </c>
      <c r="F879" s="66" t="s">
        <v>797</v>
      </c>
      <c r="G879" s="75">
        <v>0</v>
      </c>
      <c r="H879" s="75">
        <v>0</v>
      </c>
      <c r="I879" s="66" t="s">
        <v>1</v>
      </c>
      <c r="J879" s="66" t="s">
        <v>1660</v>
      </c>
      <c r="K879" s="67" t="s">
        <v>5022</v>
      </c>
      <c r="L879" s="68"/>
      <c r="M879" s="64" t="s">
        <v>4180</v>
      </c>
      <c r="N879" s="13"/>
      <c r="O879"/>
      <c r="P879" t="str">
        <f t="shared" si="162"/>
        <v>NOT EQUAL</v>
      </c>
      <c r="Q879"/>
      <c r="R879"/>
      <c r="S879" s="43">
        <f t="shared" si="157"/>
        <v>151</v>
      </c>
      <c r="T879" s="96" t="s">
        <v>2643</v>
      </c>
      <c r="U879" s="72" t="s">
        <v>2643</v>
      </c>
      <c r="V879" s="72" t="s">
        <v>2643</v>
      </c>
      <c r="W879" s="44" t="str">
        <f t="shared" si="158"/>
        <v/>
      </c>
      <c r="X879" s="25" t="str">
        <f t="shared" si="159"/>
        <v/>
      </c>
      <c r="Y879" s="1">
        <f t="shared" si="160"/>
        <v>855</v>
      </c>
      <c r="Z879" t="str">
        <f t="shared" si="161"/>
        <v>ITM_SUB_7</v>
      </c>
      <c r="AC879" s="116" t="str">
        <f t="shared" si="164"/>
        <v/>
      </c>
      <c r="AD879" t="b">
        <f t="shared" si="163"/>
        <v>1</v>
      </c>
    </row>
    <row r="880" spans="1:30">
      <c r="A880" s="57">
        <f t="shared" si="155"/>
        <v>880</v>
      </c>
      <c r="B880" s="56">
        <f t="shared" si="156"/>
        <v>856</v>
      </c>
      <c r="C880" s="60" t="s">
        <v>4932</v>
      </c>
      <c r="D880" s="60" t="s">
        <v>7</v>
      </c>
      <c r="E880" s="66" t="s">
        <v>581</v>
      </c>
      <c r="F880" s="66" t="s">
        <v>798</v>
      </c>
      <c r="G880" s="75">
        <v>0</v>
      </c>
      <c r="H880" s="75">
        <v>0</v>
      </c>
      <c r="I880" s="66" t="s">
        <v>1</v>
      </c>
      <c r="J880" s="66" t="s">
        <v>1660</v>
      </c>
      <c r="K880" s="67" t="s">
        <v>5022</v>
      </c>
      <c r="L880" s="68"/>
      <c r="M880" s="64" t="s">
        <v>4181</v>
      </c>
      <c r="N880" s="13"/>
      <c r="O880"/>
      <c r="P880" t="str">
        <f t="shared" si="162"/>
        <v>NOT EQUAL</v>
      </c>
      <c r="Q880"/>
      <c r="R880"/>
      <c r="S880" s="43">
        <f t="shared" si="157"/>
        <v>151</v>
      </c>
      <c r="T880" s="96" t="s">
        <v>2643</v>
      </c>
      <c r="U880" s="72" t="s">
        <v>2643</v>
      </c>
      <c r="V880" s="72" t="s">
        <v>2643</v>
      </c>
      <c r="W880" s="44" t="str">
        <f t="shared" si="158"/>
        <v/>
      </c>
      <c r="X880" s="25" t="str">
        <f t="shared" si="159"/>
        <v/>
      </c>
      <c r="Y880" s="1">
        <f t="shared" si="160"/>
        <v>856</v>
      </c>
      <c r="Z880" t="str">
        <f t="shared" si="161"/>
        <v>ITM_SUB_8</v>
      </c>
      <c r="AC880" s="116" t="str">
        <f t="shared" si="164"/>
        <v/>
      </c>
      <c r="AD880" t="b">
        <f t="shared" si="163"/>
        <v>1</v>
      </c>
    </row>
    <row r="881" spans="1:30">
      <c r="A881" s="57">
        <f t="shared" si="155"/>
        <v>881</v>
      </c>
      <c r="B881" s="56">
        <f t="shared" si="156"/>
        <v>857</v>
      </c>
      <c r="C881" s="60" t="s">
        <v>4932</v>
      </c>
      <c r="D881" s="60" t="s">
        <v>7</v>
      </c>
      <c r="E881" s="66" t="s">
        <v>581</v>
      </c>
      <c r="F881" s="66" t="s">
        <v>799</v>
      </c>
      <c r="G881" s="75">
        <v>0</v>
      </c>
      <c r="H881" s="75">
        <v>0</v>
      </c>
      <c r="I881" s="66" t="s">
        <v>1</v>
      </c>
      <c r="J881" s="66" t="s">
        <v>1660</v>
      </c>
      <c r="K881" s="67" t="s">
        <v>5022</v>
      </c>
      <c r="L881" s="68"/>
      <c r="M881" s="64" t="s">
        <v>4182</v>
      </c>
      <c r="N881" s="13"/>
      <c r="O881"/>
      <c r="P881" t="str">
        <f t="shared" si="162"/>
        <v>NOT EQUAL</v>
      </c>
      <c r="Q881"/>
      <c r="R881"/>
      <c r="S881" s="43">
        <f t="shared" si="157"/>
        <v>151</v>
      </c>
      <c r="T881" s="96" t="s">
        <v>2643</v>
      </c>
      <c r="U881" s="72" t="s">
        <v>2643</v>
      </c>
      <c r="V881" s="72" t="s">
        <v>2643</v>
      </c>
      <c r="W881" s="44" t="str">
        <f t="shared" si="158"/>
        <v/>
      </c>
      <c r="X881" s="25" t="str">
        <f t="shared" si="159"/>
        <v/>
      </c>
      <c r="Y881" s="1">
        <f t="shared" si="160"/>
        <v>857</v>
      </c>
      <c r="Z881" t="str">
        <f t="shared" si="161"/>
        <v>ITM_SUB_9</v>
      </c>
      <c r="AC881" s="116" t="str">
        <f t="shared" si="164"/>
        <v/>
      </c>
      <c r="AD881" t="b">
        <f t="shared" si="163"/>
        <v>1</v>
      </c>
    </row>
    <row r="882" spans="1:30">
      <c r="A882" s="57">
        <f t="shared" si="155"/>
        <v>882</v>
      </c>
      <c r="B882" s="56">
        <f t="shared" si="156"/>
        <v>858</v>
      </c>
      <c r="C882" s="60" t="s">
        <v>4932</v>
      </c>
      <c r="D882" s="60" t="s">
        <v>7</v>
      </c>
      <c r="E882" s="66" t="s">
        <v>581</v>
      </c>
      <c r="F882" s="66" t="s">
        <v>800</v>
      </c>
      <c r="G882" s="75">
        <v>0</v>
      </c>
      <c r="H882" s="75">
        <v>0</v>
      </c>
      <c r="I882" s="66" t="s">
        <v>1</v>
      </c>
      <c r="J882" s="66" t="s">
        <v>1660</v>
      </c>
      <c r="K882" s="67" t="s">
        <v>5022</v>
      </c>
      <c r="L882" s="68"/>
      <c r="M882" s="64" t="s">
        <v>4183</v>
      </c>
      <c r="N882" s="13"/>
      <c r="O882"/>
      <c r="P882" t="str">
        <f t="shared" si="162"/>
        <v>NOT EQUAL</v>
      </c>
      <c r="Q882"/>
      <c r="R882"/>
      <c r="S882" s="43">
        <f t="shared" si="157"/>
        <v>151</v>
      </c>
      <c r="T882" s="96" t="s">
        <v>2643</v>
      </c>
      <c r="U882" s="72" t="s">
        <v>2643</v>
      </c>
      <c r="V882" s="72" t="s">
        <v>2643</v>
      </c>
      <c r="W882" s="44" t="str">
        <f t="shared" si="158"/>
        <v/>
      </c>
      <c r="X882" s="25" t="str">
        <f t="shared" si="159"/>
        <v/>
      </c>
      <c r="Y882" s="1">
        <f t="shared" si="160"/>
        <v>858</v>
      </c>
      <c r="Z882" t="str">
        <f t="shared" si="161"/>
        <v>ITM_SUB_10</v>
      </c>
      <c r="AC882" s="116" t="str">
        <f t="shared" si="164"/>
        <v/>
      </c>
      <c r="AD882" t="b">
        <f t="shared" si="163"/>
        <v>1</v>
      </c>
    </row>
    <row r="883" spans="1:30">
      <c r="A883" s="57">
        <f t="shared" si="155"/>
        <v>883</v>
      </c>
      <c r="B883" s="56">
        <f t="shared" si="156"/>
        <v>859</v>
      </c>
      <c r="C883" s="60" t="s">
        <v>4932</v>
      </c>
      <c r="D883" s="60" t="s">
        <v>7</v>
      </c>
      <c r="E883" s="66" t="s">
        <v>581</v>
      </c>
      <c r="F883" s="66" t="s">
        <v>801</v>
      </c>
      <c r="G883" s="70">
        <v>0</v>
      </c>
      <c r="H883" s="70">
        <v>0</v>
      </c>
      <c r="I883" s="66" t="s">
        <v>1</v>
      </c>
      <c r="J883" s="66" t="s">
        <v>1660</v>
      </c>
      <c r="K883" s="67" t="s">
        <v>5022</v>
      </c>
      <c r="L883" s="68"/>
      <c r="M883" s="64" t="s">
        <v>4184</v>
      </c>
      <c r="N883" s="13"/>
      <c r="O883"/>
      <c r="P883" t="str">
        <f t="shared" si="162"/>
        <v>NOT EQUAL</v>
      </c>
      <c r="Q883"/>
      <c r="R883"/>
      <c r="S883" s="43">
        <f t="shared" si="157"/>
        <v>151</v>
      </c>
      <c r="T883" s="96" t="s">
        <v>2643</v>
      </c>
      <c r="U883" s="72" t="s">
        <v>2643</v>
      </c>
      <c r="V883" s="72" t="s">
        <v>2643</v>
      </c>
      <c r="W883" s="44" t="str">
        <f t="shared" si="158"/>
        <v/>
      </c>
      <c r="X883" s="25" t="str">
        <f t="shared" si="159"/>
        <v/>
      </c>
      <c r="Y883" s="1">
        <f t="shared" si="160"/>
        <v>859</v>
      </c>
      <c r="Z883" t="str">
        <f t="shared" si="161"/>
        <v>ITM_SUB_A</v>
      </c>
      <c r="AC883" s="116" t="str">
        <f t="shared" si="164"/>
        <v/>
      </c>
      <c r="AD883" t="b">
        <f t="shared" si="163"/>
        <v>1</v>
      </c>
    </row>
    <row r="884" spans="1:30">
      <c r="A884" s="57">
        <f t="shared" si="155"/>
        <v>884</v>
      </c>
      <c r="B884" s="56">
        <f t="shared" si="156"/>
        <v>860</v>
      </c>
      <c r="C884" s="60" t="s">
        <v>4932</v>
      </c>
      <c r="D884" s="60" t="s">
        <v>7</v>
      </c>
      <c r="E884" s="66" t="s">
        <v>581</v>
      </c>
      <c r="F884" s="66" t="s">
        <v>802</v>
      </c>
      <c r="G884" s="70">
        <v>0</v>
      </c>
      <c r="H884" s="70">
        <v>0</v>
      </c>
      <c r="I884" s="66" t="s">
        <v>1</v>
      </c>
      <c r="J884" s="66" t="s">
        <v>1660</v>
      </c>
      <c r="K884" s="67" t="s">
        <v>5022</v>
      </c>
      <c r="L884" s="68"/>
      <c r="M884" s="64" t="s">
        <v>4185</v>
      </c>
      <c r="N884" s="13"/>
      <c r="O884"/>
      <c r="P884" t="str">
        <f t="shared" si="162"/>
        <v>NOT EQUAL</v>
      </c>
      <c r="Q884"/>
      <c r="R884"/>
      <c r="S884" s="43">
        <f t="shared" si="157"/>
        <v>151</v>
      </c>
      <c r="T884" s="96" t="s">
        <v>2643</v>
      </c>
      <c r="U884" s="72" t="s">
        <v>2643</v>
      </c>
      <c r="V884" s="72" t="s">
        <v>2643</v>
      </c>
      <c r="W884" s="44" t="str">
        <f t="shared" si="158"/>
        <v/>
      </c>
      <c r="X884" s="25" t="str">
        <f t="shared" si="159"/>
        <v/>
      </c>
      <c r="Y884" s="1">
        <f t="shared" si="160"/>
        <v>860</v>
      </c>
      <c r="Z884" t="str">
        <f t="shared" si="161"/>
        <v>ITM_SUB_B</v>
      </c>
      <c r="AC884" s="116" t="str">
        <f t="shared" si="164"/>
        <v/>
      </c>
      <c r="AD884" t="b">
        <f t="shared" si="163"/>
        <v>1</v>
      </c>
    </row>
    <row r="885" spans="1:30">
      <c r="A885" s="57">
        <f t="shared" si="155"/>
        <v>885</v>
      </c>
      <c r="B885" s="56">
        <f t="shared" si="156"/>
        <v>861</v>
      </c>
      <c r="C885" s="60" t="s">
        <v>4932</v>
      </c>
      <c r="D885" s="60" t="s">
        <v>7</v>
      </c>
      <c r="E885" s="66" t="s">
        <v>581</v>
      </c>
      <c r="F885" s="66" t="s">
        <v>803</v>
      </c>
      <c r="G885" s="70">
        <v>0</v>
      </c>
      <c r="H885" s="70">
        <v>0</v>
      </c>
      <c r="I885" s="66" t="s">
        <v>1</v>
      </c>
      <c r="J885" s="66" t="s">
        <v>1660</v>
      </c>
      <c r="K885" s="67" t="s">
        <v>5022</v>
      </c>
      <c r="L885" s="68"/>
      <c r="M885" s="64" t="s">
        <v>4186</v>
      </c>
      <c r="N885" s="13"/>
      <c r="O885"/>
      <c r="P885" t="str">
        <f t="shared" si="162"/>
        <v>NOT EQUAL</v>
      </c>
      <c r="Q885"/>
      <c r="R885"/>
      <c r="S885" s="43">
        <f t="shared" si="157"/>
        <v>151</v>
      </c>
      <c r="T885" s="96" t="s">
        <v>2643</v>
      </c>
      <c r="U885" s="72" t="s">
        <v>2643</v>
      </c>
      <c r="V885" s="72" t="s">
        <v>2643</v>
      </c>
      <c r="W885" s="44" t="str">
        <f t="shared" si="158"/>
        <v/>
      </c>
      <c r="X885" s="25" t="str">
        <f t="shared" si="159"/>
        <v/>
      </c>
      <c r="Y885" s="1">
        <f t="shared" si="160"/>
        <v>861</v>
      </c>
      <c r="Z885" t="str">
        <f t="shared" si="161"/>
        <v>ITM_SUB_C</v>
      </c>
      <c r="AC885" s="116" t="str">
        <f t="shared" si="164"/>
        <v/>
      </c>
      <c r="AD885" t="b">
        <f t="shared" si="163"/>
        <v>1</v>
      </c>
    </row>
    <row r="886" spans="1:30">
      <c r="A886" s="57">
        <f t="shared" si="155"/>
        <v>886</v>
      </c>
      <c r="B886" s="56">
        <f t="shared" si="156"/>
        <v>862</v>
      </c>
      <c r="C886" s="60" t="s">
        <v>4932</v>
      </c>
      <c r="D886" s="60" t="s">
        <v>7</v>
      </c>
      <c r="E886" s="66" t="s">
        <v>581</v>
      </c>
      <c r="F886" s="66" t="s">
        <v>804</v>
      </c>
      <c r="G886" s="70">
        <v>0</v>
      </c>
      <c r="H886" s="70">
        <v>0</v>
      </c>
      <c r="I886" s="66" t="s">
        <v>1</v>
      </c>
      <c r="J886" s="66" t="s">
        <v>1660</v>
      </c>
      <c r="K886" s="67" t="s">
        <v>5022</v>
      </c>
      <c r="L886" s="68"/>
      <c r="M886" s="64" t="s">
        <v>4187</v>
      </c>
      <c r="N886" s="13"/>
      <c r="O886"/>
      <c r="P886" t="str">
        <f t="shared" si="162"/>
        <v>NOT EQUAL</v>
      </c>
      <c r="Q886"/>
      <c r="R886"/>
      <c r="S886" s="43">
        <f t="shared" si="157"/>
        <v>151</v>
      </c>
      <c r="T886" s="96" t="s">
        <v>2643</v>
      </c>
      <c r="U886" s="72" t="s">
        <v>2643</v>
      </c>
      <c r="V886" s="72" t="s">
        <v>2643</v>
      </c>
      <c r="W886" s="44" t="str">
        <f t="shared" si="158"/>
        <v/>
      </c>
      <c r="X886" s="25" t="str">
        <f t="shared" si="159"/>
        <v/>
      </c>
      <c r="Y886" s="1">
        <f t="shared" si="160"/>
        <v>862</v>
      </c>
      <c r="Z886" t="str">
        <f t="shared" si="161"/>
        <v>ITM_SUB_D</v>
      </c>
      <c r="AC886" s="116" t="str">
        <f t="shared" si="164"/>
        <v/>
      </c>
      <c r="AD886" t="b">
        <f t="shared" si="163"/>
        <v>1</v>
      </c>
    </row>
    <row r="887" spans="1:30">
      <c r="A887" s="57">
        <f t="shared" si="155"/>
        <v>887</v>
      </c>
      <c r="B887" s="56">
        <f t="shared" si="156"/>
        <v>863</v>
      </c>
      <c r="C887" s="60" t="s">
        <v>4932</v>
      </c>
      <c r="D887" s="60" t="s">
        <v>7</v>
      </c>
      <c r="E887" s="66" t="s">
        <v>581</v>
      </c>
      <c r="F887" s="66" t="s">
        <v>805</v>
      </c>
      <c r="G887" s="70">
        <v>0</v>
      </c>
      <c r="H887" s="70">
        <v>0</v>
      </c>
      <c r="I887" s="66" t="s">
        <v>1</v>
      </c>
      <c r="J887" s="66" t="s">
        <v>1660</v>
      </c>
      <c r="K887" s="67" t="s">
        <v>5022</v>
      </c>
      <c r="L887" s="68"/>
      <c r="M887" s="64" t="s">
        <v>4188</v>
      </c>
      <c r="N887" s="13"/>
      <c r="O887"/>
      <c r="P887" t="str">
        <f t="shared" si="162"/>
        <v>NOT EQUAL</v>
      </c>
      <c r="Q887"/>
      <c r="R887"/>
      <c r="S887" s="43">
        <f t="shared" si="157"/>
        <v>151</v>
      </c>
      <c r="T887" s="96" t="s">
        <v>2643</v>
      </c>
      <c r="U887" s="72" t="s">
        <v>2643</v>
      </c>
      <c r="V887" s="72" t="s">
        <v>2643</v>
      </c>
      <c r="W887" s="44" t="str">
        <f t="shared" si="158"/>
        <v/>
      </c>
      <c r="X887" s="25" t="str">
        <f t="shared" si="159"/>
        <v/>
      </c>
      <c r="Y887" s="1">
        <f t="shared" si="160"/>
        <v>863</v>
      </c>
      <c r="Z887" t="str">
        <f t="shared" si="161"/>
        <v>ITM_SUB_E</v>
      </c>
      <c r="AC887" s="116" t="str">
        <f t="shared" si="164"/>
        <v/>
      </c>
      <c r="AD887" t="b">
        <f t="shared" si="163"/>
        <v>1</v>
      </c>
    </row>
    <row r="888" spans="1:30">
      <c r="A888" s="57">
        <f t="shared" si="155"/>
        <v>888</v>
      </c>
      <c r="B888" s="56">
        <f t="shared" si="156"/>
        <v>864</v>
      </c>
      <c r="C888" s="60" t="s">
        <v>4932</v>
      </c>
      <c r="D888" s="60" t="s">
        <v>7</v>
      </c>
      <c r="E888" s="66" t="s">
        <v>581</v>
      </c>
      <c r="F888" s="66" t="s">
        <v>806</v>
      </c>
      <c r="G888" s="70">
        <v>0</v>
      </c>
      <c r="H888" s="70">
        <v>0</v>
      </c>
      <c r="I888" s="66" t="s">
        <v>1</v>
      </c>
      <c r="J888" s="66" t="s">
        <v>1660</v>
      </c>
      <c r="K888" s="67" t="s">
        <v>5022</v>
      </c>
      <c r="L888" s="68"/>
      <c r="M888" s="64" t="s">
        <v>4189</v>
      </c>
      <c r="N888" s="13"/>
      <c r="O888"/>
      <c r="P888" t="str">
        <f t="shared" si="162"/>
        <v>NOT EQUAL</v>
      </c>
      <c r="Q888"/>
      <c r="R888"/>
      <c r="S888" s="43">
        <f t="shared" si="157"/>
        <v>151</v>
      </c>
      <c r="T888" s="96" t="s">
        <v>2643</v>
      </c>
      <c r="U888" s="72" t="s">
        <v>2643</v>
      </c>
      <c r="V888" s="72" t="s">
        <v>2643</v>
      </c>
      <c r="W888" s="44" t="str">
        <f t="shared" si="158"/>
        <v/>
      </c>
      <c r="X888" s="25" t="str">
        <f t="shared" si="159"/>
        <v/>
      </c>
      <c r="Y888" s="1">
        <f t="shared" si="160"/>
        <v>864</v>
      </c>
      <c r="Z888" t="str">
        <f t="shared" si="161"/>
        <v>ITM_SUB_F</v>
      </c>
      <c r="AC888" s="116" t="str">
        <f t="shared" si="164"/>
        <v/>
      </c>
      <c r="AD888" t="b">
        <f t="shared" si="163"/>
        <v>1</v>
      </c>
    </row>
    <row r="889" spans="1:30">
      <c r="A889" s="57">
        <f t="shared" si="155"/>
        <v>889</v>
      </c>
      <c r="B889" s="56">
        <f t="shared" si="156"/>
        <v>865</v>
      </c>
      <c r="C889" s="60" t="s">
        <v>4932</v>
      </c>
      <c r="D889" s="60" t="s">
        <v>7</v>
      </c>
      <c r="E889" s="66" t="s">
        <v>581</v>
      </c>
      <c r="F889" s="66" t="s">
        <v>807</v>
      </c>
      <c r="G889" s="70">
        <v>0</v>
      </c>
      <c r="H889" s="70">
        <v>0</v>
      </c>
      <c r="I889" s="66" t="s">
        <v>1</v>
      </c>
      <c r="J889" s="66" t="s">
        <v>1660</v>
      </c>
      <c r="K889" s="67" t="s">
        <v>5022</v>
      </c>
      <c r="L889" s="68"/>
      <c r="M889" s="64" t="s">
        <v>4190</v>
      </c>
      <c r="N889" s="13"/>
      <c r="O889"/>
      <c r="P889" t="str">
        <f t="shared" si="162"/>
        <v>NOT EQUAL</v>
      </c>
      <c r="Q889"/>
      <c r="R889"/>
      <c r="S889" s="43">
        <f t="shared" si="157"/>
        <v>151</v>
      </c>
      <c r="T889" s="96" t="s">
        <v>2643</v>
      </c>
      <c r="U889" s="72" t="s">
        <v>2643</v>
      </c>
      <c r="V889" s="72" t="s">
        <v>2643</v>
      </c>
      <c r="W889" s="44" t="str">
        <f t="shared" si="158"/>
        <v/>
      </c>
      <c r="X889" s="25" t="str">
        <f t="shared" si="159"/>
        <v/>
      </c>
      <c r="Y889" s="1">
        <f t="shared" si="160"/>
        <v>865</v>
      </c>
      <c r="Z889" t="str">
        <f t="shared" si="161"/>
        <v>ITM_SUB_G</v>
      </c>
      <c r="AC889" s="116" t="str">
        <f t="shared" si="164"/>
        <v/>
      </c>
      <c r="AD889" t="b">
        <f t="shared" si="163"/>
        <v>1</v>
      </c>
    </row>
    <row r="890" spans="1:30">
      <c r="A890" s="57">
        <f t="shared" si="155"/>
        <v>890</v>
      </c>
      <c r="B890" s="56">
        <f t="shared" si="156"/>
        <v>866</v>
      </c>
      <c r="C890" s="60" t="s">
        <v>4932</v>
      </c>
      <c r="D890" s="60" t="s">
        <v>7</v>
      </c>
      <c r="E890" s="66" t="s">
        <v>581</v>
      </c>
      <c r="F890" s="66" t="s">
        <v>808</v>
      </c>
      <c r="G890" s="70">
        <v>0</v>
      </c>
      <c r="H890" s="70">
        <v>0</v>
      </c>
      <c r="I890" s="66" t="s">
        <v>1</v>
      </c>
      <c r="J890" s="66" t="s">
        <v>1660</v>
      </c>
      <c r="K890" s="67" t="s">
        <v>5022</v>
      </c>
      <c r="L890" s="68"/>
      <c r="M890" s="64" t="s">
        <v>4191</v>
      </c>
      <c r="N890" s="13"/>
      <c r="O890"/>
      <c r="P890" t="str">
        <f t="shared" si="162"/>
        <v>NOT EQUAL</v>
      </c>
      <c r="Q890"/>
      <c r="R890"/>
      <c r="S890" s="43">
        <f t="shared" si="157"/>
        <v>151</v>
      </c>
      <c r="T890" s="96" t="s">
        <v>2643</v>
      </c>
      <c r="U890" s="72" t="s">
        <v>2643</v>
      </c>
      <c r="V890" s="72" t="s">
        <v>2643</v>
      </c>
      <c r="W890" s="44" t="str">
        <f t="shared" si="158"/>
        <v/>
      </c>
      <c r="X890" s="25" t="str">
        <f t="shared" si="159"/>
        <v/>
      </c>
      <c r="Y890" s="1">
        <f t="shared" si="160"/>
        <v>866</v>
      </c>
      <c r="Z890" t="str">
        <f t="shared" si="161"/>
        <v>ITM_SUB_H</v>
      </c>
      <c r="AC890" s="116" t="str">
        <f t="shared" si="164"/>
        <v/>
      </c>
      <c r="AD890" t="b">
        <f t="shared" si="163"/>
        <v>1</v>
      </c>
    </row>
    <row r="891" spans="1:30">
      <c r="A891" s="57">
        <f t="shared" si="155"/>
        <v>891</v>
      </c>
      <c r="B891" s="56">
        <f t="shared" si="156"/>
        <v>867</v>
      </c>
      <c r="C891" s="60" t="s">
        <v>4932</v>
      </c>
      <c r="D891" s="60" t="s">
        <v>7</v>
      </c>
      <c r="E891" s="66" t="s">
        <v>581</v>
      </c>
      <c r="F891" s="66" t="s">
        <v>809</v>
      </c>
      <c r="G891" s="70">
        <v>0</v>
      </c>
      <c r="H891" s="70">
        <v>0</v>
      </c>
      <c r="I891" s="66" t="s">
        <v>1</v>
      </c>
      <c r="J891" s="66" t="s">
        <v>1660</v>
      </c>
      <c r="K891" s="67" t="s">
        <v>5022</v>
      </c>
      <c r="L891" s="68"/>
      <c r="M891" s="64" t="s">
        <v>4192</v>
      </c>
      <c r="N891" s="13"/>
      <c r="O891"/>
      <c r="P891" t="str">
        <f t="shared" si="162"/>
        <v>NOT EQUAL</v>
      </c>
      <c r="Q891"/>
      <c r="R891"/>
      <c r="S891" s="43">
        <f t="shared" si="157"/>
        <v>151</v>
      </c>
      <c r="T891" s="96" t="s">
        <v>2643</v>
      </c>
      <c r="U891" s="72" t="s">
        <v>2643</v>
      </c>
      <c r="V891" s="72" t="s">
        <v>2643</v>
      </c>
      <c r="W891" s="44" t="str">
        <f t="shared" si="158"/>
        <v/>
      </c>
      <c r="X891" s="25" t="str">
        <f t="shared" si="159"/>
        <v/>
      </c>
      <c r="Y891" s="1">
        <f t="shared" si="160"/>
        <v>867</v>
      </c>
      <c r="Z891" t="str">
        <f t="shared" si="161"/>
        <v>ITM_SUB_I</v>
      </c>
      <c r="AC891" s="116" t="str">
        <f t="shared" si="164"/>
        <v/>
      </c>
      <c r="AD891" t="b">
        <f t="shared" si="163"/>
        <v>1</v>
      </c>
    </row>
    <row r="892" spans="1:30">
      <c r="A892" s="57">
        <f t="shared" si="155"/>
        <v>892</v>
      </c>
      <c r="B892" s="56">
        <f t="shared" si="156"/>
        <v>868</v>
      </c>
      <c r="C892" s="60" t="s">
        <v>4932</v>
      </c>
      <c r="D892" s="60" t="s">
        <v>7</v>
      </c>
      <c r="E892" s="66" t="s">
        <v>581</v>
      </c>
      <c r="F892" s="66" t="s">
        <v>810</v>
      </c>
      <c r="G892" s="70">
        <v>0</v>
      </c>
      <c r="H892" s="70">
        <v>0</v>
      </c>
      <c r="I892" s="66" t="s">
        <v>1</v>
      </c>
      <c r="J892" s="66" t="s">
        <v>1660</v>
      </c>
      <c r="K892" s="67" t="s">
        <v>5022</v>
      </c>
      <c r="L892" s="68"/>
      <c r="M892" s="64" t="s">
        <v>4193</v>
      </c>
      <c r="N892" s="13"/>
      <c r="O892"/>
      <c r="P892" t="str">
        <f t="shared" si="162"/>
        <v>NOT EQUAL</v>
      </c>
      <c r="Q892"/>
      <c r="R892"/>
      <c r="S892" s="43">
        <f t="shared" si="157"/>
        <v>151</v>
      </c>
      <c r="T892" s="96" t="s">
        <v>2643</v>
      </c>
      <c r="U892" s="72" t="s">
        <v>2643</v>
      </c>
      <c r="V892" s="72" t="s">
        <v>2643</v>
      </c>
      <c r="W892" s="44" t="str">
        <f t="shared" si="158"/>
        <v/>
      </c>
      <c r="X892" s="25" t="str">
        <f t="shared" si="159"/>
        <v/>
      </c>
      <c r="Y892" s="1">
        <f t="shared" si="160"/>
        <v>868</v>
      </c>
      <c r="Z892" t="str">
        <f t="shared" si="161"/>
        <v>ITM_SUB_J</v>
      </c>
      <c r="AC892" s="116" t="str">
        <f t="shared" si="164"/>
        <v/>
      </c>
      <c r="AD892" t="b">
        <f t="shared" si="163"/>
        <v>1</v>
      </c>
    </row>
    <row r="893" spans="1:30">
      <c r="A893" s="57">
        <f t="shared" si="155"/>
        <v>893</v>
      </c>
      <c r="B893" s="56">
        <f t="shared" si="156"/>
        <v>869</v>
      </c>
      <c r="C893" s="60" t="s">
        <v>4932</v>
      </c>
      <c r="D893" s="60" t="s">
        <v>7</v>
      </c>
      <c r="E893" s="66" t="s">
        <v>581</v>
      </c>
      <c r="F893" s="66" t="s">
        <v>811</v>
      </c>
      <c r="G893" s="70">
        <v>0</v>
      </c>
      <c r="H893" s="70">
        <v>0</v>
      </c>
      <c r="I893" s="66" t="s">
        <v>1</v>
      </c>
      <c r="J893" s="66" t="s">
        <v>1660</v>
      </c>
      <c r="K893" s="67" t="s">
        <v>5022</v>
      </c>
      <c r="L893" s="68"/>
      <c r="M893" s="64" t="s">
        <v>4194</v>
      </c>
      <c r="N893" s="13"/>
      <c r="O893"/>
      <c r="P893" t="str">
        <f t="shared" si="162"/>
        <v>NOT EQUAL</v>
      </c>
      <c r="Q893"/>
      <c r="R893"/>
      <c r="S893" s="43">
        <f t="shared" si="157"/>
        <v>151</v>
      </c>
      <c r="T893" s="96" t="s">
        <v>2643</v>
      </c>
      <c r="U893" s="72" t="s">
        <v>2643</v>
      </c>
      <c r="V893" s="72" t="s">
        <v>2643</v>
      </c>
      <c r="W893" s="44" t="str">
        <f t="shared" si="158"/>
        <v/>
      </c>
      <c r="X893" s="25" t="str">
        <f t="shared" si="159"/>
        <v/>
      </c>
      <c r="Y893" s="1">
        <f t="shared" si="160"/>
        <v>869</v>
      </c>
      <c r="Z893" t="str">
        <f t="shared" si="161"/>
        <v>ITM_SUB_K</v>
      </c>
      <c r="AC893" s="116" t="str">
        <f t="shared" si="164"/>
        <v/>
      </c>
      <c r="AD893" t="b">
        <f t="shared" si="163"/>
        <v>1</v>
      </c>
    </row>
    <row r="894" spans="1:30">
      <c r="A894" s="57">
        <f t="shared" si="155"/>
        <v>894</v>
      </c>
      <c r="B894" s="56">
        <f t="shared" si="156"/>
        <v>870</v>
      </c>
      <c r="C894" s="60" t="s">
        <v>4932</v>
      </c>
      <c r="D894" s="60" t="s">
        <v>7</v>
      </c>
      <c r="E894" s="66" t="s">
        <v>581</v>
      </c>
      <c r="F894" s="66" t="s">
        <v>812</v>
      </c>
      <c r="G894" s="70">
        <v>0</v>
      </c>
      <c r="H894" s="70">
        <v>0</v>
      </c>
      <c r="I894" s="66" t="s">
        <v>1</v>
      </c>
      <c r="J894" s="66" t="s">
        <v>1660</v>
      </c>
      <c r="K894" s="67" t="s">
        <v>5022</v>
      </c>
      <c r="L894" s="68"/>
      <c r="M894" s="64" t="s">
        <v>4195</v>
      </c>
      <c r="N894" s="13"/>
      <c r="O894"/>
      <c r="P894" t="str">
        <f t="shared" si="162"/>
        <v>NOT EQUAL</v>
      </c>
      <c r="Q894"/>
      <c r="R894"/>
      <c r="S894" s="43">
        <f t="shared" si="157"/>
        <v>151</v>
      </c>
      <c r="T894" s="96" t="s">
        <v>2643</v>
      </c>
      <c r="U894" s="72" t="s">
        <v>2643</v>
      </c>
      <c r="V894" s="72" t="s">
        <v>2643</v>
      </c>
      <c r="W894" s="44" t="str">
        <f t="shared" si="158"/>
        <v/>
      </c>
      <c r="X894" s="25" t="str">
        <f t="shared" si="159"/>
        <v/>
      </c>
      <c r="Y894" s="1">
        <f t="shared" si="160"/>
        <v>870</v>
      </c>
      <c r="Z894" t="str">
        <f t="shared" si="161"/>
        <v>ITM_SUB_L</v>
      </c>
      <c r="AC894" s="116" t="str">
        <f t="shared" si="164"/>
        <v/>
      </c>
      <c r="AD894" t="b">
        <f t="shared" si="163"/>
        <v>1</v>
      </c>
    </row>
    <row r="895" spans="1:30">
      <c r="A895" s="57">
        <f t="shared" si="155"/>
        <v>895</v>
      </c>
      <c r="B895" s="56">
        <f t="shared" si="156"/>
        <v>871</v>
      </c>
      <c r="C895" s="60" t="s">
        <v>4932</v>
      </c>
      <c r="D895" s="60" t="s">
        <v>7</v>
      </c>
      <c r="E895" s="66" t="s">
        <v>581</v>
      </c>
      <c r="F895" s="66" t="s">
        <v>813</v>
      </c>
      <c r="G895" s="70">
        <v>0</v>
      </c>
      <c r="H895" s="70">
        <v>0</v>
      </c>
      <c r="I895" s="66" t="s">
        <v>1</v>
      </c>
      <c r="J895" s="66" t="s">
        <v>1660</v>
      </c>
      <c r="K895" s="67" t="s">
        <v>5022</v>
      </c>
      <c r="L895" s="68"/>
      <c r="M895" s="64" t="s">
        <v>4196</v>
      </c>
      <c r="N895" s="13"/>
      <c r="O895"/>
      <c r="P895" t="str">
        <f t="shared" si="162"/>
        <v>NOT EQUAL</v>
      </c>
      <c r="Q895"/>
      <c r="R895"/>
      <c r="S895" s="43">
        <f t="shared" si="157"/>
        <v>151</v>
      </c>
      <c r="T895" s="96" t="s">
        <v>2643</v>
      </c>
      <c r="U895" s="72" t="s">
        <v>2643</v>
      </c>
      <c r="V895" s="72" t="s">
        <v>2643</v>
      </c>
      <c r="W895" s="44" t="str">
        <f t="shared" si="158"/>
        <v/>
      </c>
      <c r="X895" s="25" t="str">
        <f t="shared" si="159"/>
        <v/>
      </c>
      <c r="Y895" s="1">
        <f t="shared" si="160"/>
        <v>871</v>
      </c>
      <c r="Z895" t="str">
        <f t="shared" si="161"/>
        <v>ITM_SUB_M</v>
      </c>
      <c r="AC895" s="116" t="str">
        <f t="shared" si="164"/>
        <v/>
      </c>
      <c r="AD895" t="b">
        <f t="shared" si="163"/>
        <v>1</v>
      </c>
    </row>
    <row r="896" spans="1:30">
      <c r="A896" s="57">
        <f t="shared" si="155"/>
        <v>896</v>
      </c>
      <c r="B896" s="56">
        <f t="shared" si="156"/>
        <v>872</v>
      </c>
      <c r="C896" s="60" t="s">
        <v>4932</v>
      </c>
      <c r="D896" s="60" t="s">
        <v>7</v>
      </c>
      <c r="E896" s="66" t="s">
        <v>581</v>
      </c>
      <c r="F896" s="66" t="s">
        <v>814</v>
      </c>
      <c r="G896" s="70">
        <v>0</v>
      </c>
      <c r="H896" s="70">
        <v>0</v>
      </c>
      <c r="I896" s="66" t="s">
        <v>1</v>
      </c>
      <c r="J896" s="66" t="s">
        <v>1660</v>
      </c>
      <c r="K896" s="67" t="s">
        <v>5022</v>
      </c>
      <c r="L896" s="68"/>
      <c r="M896" s="64" t="s">
        <v>4197</v>
      </c>
      <c r="N896" s="13"/>
      <c r="O896"/>
      <c r="P896" t="str">
        <f t="shared" si="162"/>
        <v>NOT EQUAL</v>
      </c>
      <c r="Q896"/>
      <c r="R896"/>
      <c r="S896" s="43">
        <f t="shared" si="157"/>
        <v>151</v>
      </c>
      <c r="T896" s="96" t="s">
        <v>2643</v>
      </c>
      <c r="U896" s="72" t="s">
        <v>2643</v>
      </c>
      <c r="V896" s="72" t="s">
        <v>2643</v>
      </c>
      <c r="W896" s="44" t="str">
        <f t="shared" si="158"/>
        <v/>
      </c>
      <c r="X896" s="25" t="str">
        <f t="shared" si="159"/>
        <v/>
      </c>
      <c r="Y896" s="1">
        <f t="shared" si="160"/>
        <v>872</v>
      </c>
      <c r="Z896" t="str">
        <f t="shared" si="161"/>
        <v>ITM_SUB_N</v>
      </c>
      <c r="AC896" s="116" t="str">
        <f t="shared" si="164"/>
        <v/>
      </c>
      <c r="AD896" t="b">
        <f t="shared" si="163"/>
        <v>1</v>
      </c>
    </row>
    <row r="897" spans="1:30">
      <c r="A897" s="57">
        <f t="shared" si="155"/>
        <v>897</v>
      </c>
      <c r="B897" s="56">
        <f t="shared" si="156"/>
        <v>873</v>
      </c>
      <c r="C897" s="60" t="s">
        <v>4932</v>
      </c>
      <c r="D897" s="60" t="s">
        <v>7</v>
      </c>
      <c r="E897" s="66" t="s">
        <v>581</v>
      </c>
      <c r="F897" s="66" t="s">
        <v>815</v>
      </c>
      <c r="G897" s="70">
        <v>0</v>
      </c>
      <c r="H897" s="70">
        <v>0</v>
      </c>
      <c r="I897" s="66" t="s">
        <v>1</v>
      </c>
      <c r="J897" s="66" t="s">
        <v>1660</v>
      </c>
      <c r="K897" s="67" t="s">
        <v>5022</v>
      </c>
      <c r="L897" s="68"/>
      <c r="M897" s="64" t="s">
        <v>4198</v>
      </c>
      <c r="N897" s="13"/>
      <c r="O897"/>
      <c r="P897" t="str">
        <f t="shared" si="162"/>
        <v>NOT EQUAL</v>
      </c>
      <c r="Q897"/>
      <c r="R897"/>
      <c r="S897" s="43">
        <f t="shared" si="157"/>
        <v>151</v>
      </c>
      <c r="T897" s="96" t="s">
        <v>2643</v>
      </c>
      <c r="U897" s="72" t="s">
        <v>2643</v>
      </c>
      <c r="V897" s="72" t="s">
        <v>2643</v>
      </c>
      <c r="W897" s="44" t="str">
        <f t="shared" si="158"/>
        <v/>
      </c>
      <c r="X897" s="25" t="str">
        <f t="shared" si="159"/>
        <v/>
      </c>
      <c r="Y897" s="1">
        <f t="shared" si="160"/>
        <v>873</v>
      </c>
      <c r="Z897" t="str">
        <f t="shared" si="161"/>
        <v>ITM_SUB_O</v>
      </c>
      <c r="AC897" s="116" t="str">
        <f t="shared" si="164"/>
        <v/>
      </c>
      <c r="AD897" t="b">
        <f t="shared" si="163"/>
        <v>1</v>
      </c>
    </row>
    <row r="898" spans="1:30">
      <c r="A898" s="57">
        <f t="shared" si="155"/>
        <v>898</v>
      </c>
      <c r="B898" s="56">
        <f t="shared" si="156"/>
        <v>874</v>
      </c>
      <c r="C898" s="60" t="s">
        <v>4932</v>
      </c>
      <c r="D898" s="60" t="s">
        <v>7</v>
      </c>
      <c r="E898" s="66" t="s">
        <v>581</v>
      </c>
      <c r="F898" s="66" t="s">
        <v>816</v>
      </c>
      <c r="G898" s="70">
        <v>0</v>
      </c>
      <c r="H898" s="70">
        <v>0</v>
      </c>
      <c r="I898" s="66" t="s">
        <v>1</v>
      </c>
      <c r="J898" s="66" t="s">
        <v>1660</v>
      </c>
      <c r="K898" s="67" t="s">
        <v>5022</v>
      </c>
      <c r="L898" s="68"/>
      <c r="M898" s="64" t="s">
        <v>4199</v>
      </c>
      <c r="N898" s="13"/>
      <c r="O898"/>
      <c r="P898" t="str">
        <f t="shared" si="162"/>
        <v>NOT EQUAL</v>
      </c>
      <c r="Q898"/>
      <c r="R898"/>
      <c r="S898" s="43">
        <f t="shared" si="157"/>
        <v>151</v>
      </c>
      <c r="T898" s="96" t="s">
        <v>2643</v>
      </c>
      <c r="U898" s="72" t="s">
        <v>2643</v>
      </c>
      <c r="V898" s="72" t="s">
        <v>2643</v>
      </c>
      <c r="W898" s="44" t="str">
        <f t="shared" si="158"/>
        <v/>
      </c>
      <c r="X898" s="25" t="str">
        <f t="shared" si="159"/>
        <v/>
      </c>
      <c r="Y898" s="1">
        <f t="shared" si="160"/>
        <v>874</v>
      </c>
      <c r="Z898" t="str">
        <f t="shared" si="161"/>
        <v>ITM_SUB_P</v>
      </c>
      <c r="AC898" s="116" t="str">
        <f t="shared" si="164"/>
        <v/>
      </c>
      <c r="AD898" t="b">
        <f t="shared" si="163"/>
        <v>1</v>
      </c>
    </row>
    <row r="899" spans="1:30">
      <c r="A899" s="57">
        <f t="shared" si="155"/>
        <v>899</v>
      </c>
      <c r="B899" s="56">
        <f t="shared" si="156"/>
        <v>875</v>
      </c>
      <c r="C899" s="60" t="s">
        <v>4932</v>
      </c>
      <c r="D899" s="60" t="s">
        <v>7</v>
      </c>
      <c r="E899" s="66" t="s">
        <v>581</v>
      </c>
      <c r="F899" s="66" t="s">
        <v>817</v>
      </c>
      <c r="G899" s="70">
        <v>0</v>
      </c>
      <c r="H899" s="70">
        <v>0</v>
      </c>
      <c r="I899" s="66" t="s">
        <v>1</v>
      </c>
      <c r="J899" s="66" t="s">
        <v>1660</v>
      </c>
      <c r="K899" s="67" t="s">
        <v>5022</v>
      </c>
      <c r="L899" s="68"/>
      <c r="M899" s="64" t="s">
        <v>4200</v>
      </c>
      <c r="N899" s="13"/>
      <c r="O899"/>
      <c r="P899" t="str">
        <f t="shared" si="162"/>
        <v>NOT EQUAL</v>
      </c>
      <c r="Q899"/>
      <c r="R899"/>
      <c r="S899" s="43">
        <f t="shared" si="157"/>
        <v>151</v>
      </c>
      <c r="T899" s="96" t="s">
        <v>2643</v>
      </c>
      <c r="U899" s="72" t="s">
        <v>2643</v>
      </c>
      <c r="V899" s="72" t="s">
        <v>2643</v>
      </c>
      <c r="W899" s="44" t="str">
        <f t="shared" si="158"/>
        <v/>
      </c>
      <c r="X899" s="25" t="str">
        <f t="shared" si="159"/>
        <v/>
      </c>
      <c r="Y899" s="1">
        <f t="shared" si="160"/>
        <v>875</v>
      </c>
      <c r="Z899" t="str">
        <f t="shared" si="161"/>
        <v>ITM_SUB_Q</v>
      </c>
      <c r="AC899" s="116" t="str">
        <f t="shared" si="164"/>
        <v/>
      </c>
      <c r="AD899" t="b">
        <f t="shared" si="163"/>
        <v>1</v>
      </c>
    </row>
    <row r="900" spans="1:30">
      <c r="A900" s="57">
        <f t="shared" si="155"/>
        <v>900</v>
      </c>
      <c r="B900" s="56">
        <f t="shared" si="156"/>
        <v>876</v>
      </c>
      <c r="C900" s="60" t="s">
        <v>4932</v>
      </c>
      <c r="D900" s="60" t="s">
        <v>7</v>
      </c>
      <c r="E900" s="66" t="s">
        <v>581</v>
      </c>
      <c r="F900" s="66" t="s">
        <v>818</v>
      </c>
      <c r="G900" s="70">
        <v>0</v>
      </c>
      <c r="H900" s="70">
        <v>0</v>
      </c>
      <c r="I900" s="66" t="s">
        <v>1</v>
      </c>
      <c r="J900" s="66" t="s">
        <v>1660</v>
      </c>
      <c r="K900" s="67" t="s">
        <v>5022</v>
      </c>
      <c r="L900" s="68"/>
      <c r="M900" s="64" t="s">
        <v>4201</v>
      </c>
      <c r="N900" s="13"/>
      <c r="O900"/>
      <c r="P900" t="str">
        <f t="shared" si="162"/>
        <v>NOT EQUAL</v>
      </c>
      <c r="Q900"/>
      <c r="R900"/>
      <c r="S900" s="43">
        <f t="shared" si="157"/>
        <v>151</v>
      </c>
      <c r="T900" s="96" t="s">
        <v>2643</v>
      </c>
      <c r="U900" s="72" t="s">
        <v>2643</v>
      </c>
      <c r="V900" s="72" t="s">
        <v>2643</v>
      </c>
      <c r="W900" s="44" t="str">
        <f t="shared" si="158"/>
        <v/>
      </c>
      <c r="X900" s="25" t="str">
        <f t="shared" si="159"/>
        <v/>
      </c>
      <c r="Y900" s="1">
        <f t="shared" si="160"/>
        <v>876</v>
      </c>
      <c r="Z900" t="str">
        <f t="shared" si="161"/>
        <v>ITM_SUB_R</v>
      </c>
      <c r="AC900" s="116" t="str">
        <f t="shared" si="164"/>
        <v/>
      </c>
      <c r="AD900" t="b">
        <f t="shared" si="163"/>
        <v>1</v>
      </c>
    </row>
    <row r="901" spans="1:30">
      <c r="A901" s="57">
        <f t="shared" si="155"/>
        <v>901</v>
      </c>
      <c r="B901" s="56">
        <f t="shared" si="156"/>
        <v>877</v>
      </c>
      <c r="C901" s="60" t="s">
        <v>4932</v>
      </c>
      <c r="D901" s="60" t="s">
        <v>7</v>
      </c>
      <c r="E901" s="66" t="s">
        <v>581</v>
      </c>
      <c r="F901" s="66" t="s">
        <v>819</v>
      </c>
      <c r="G901" s="70">
        <v>0</v>
      </c>
      <c r="H901" s="70">
        <v>0</v>
      </c>
      <c r="I901" s="66" t="s">
        <v>1</v>
      </c>
      <c r="J901" s="66" t="s">
        <v>1660</v>
      </c>
      <c r="K901" s="67" t="s">
        <v>5022</v>
      </c>
      <c r="L901" s="68"/>
      <c r="M901" s="64" t="s">
        <v>4202</v>
      </c>
      <c r="N901" s="13"/>
      <c r="O901"/>
      <c r="P901" t="str">
        <f t="shared" si="162"/>
        <v>NOT EQUAL</v>
      </c>
      <c r="Q901"/>
      <c r="R901"/>
      <c r="S901" s="43">
        <f t="shared" si="157"/>
        <v>151</v>
      </c>
      <c r="T901" s="96" t="s">
        <v>2643</v>
      </c>
      <c r="U901" s="72" t="s">
        <v>2643</v>
      </c>
      <c r="V901" s="72" t="s">
        <v>2643</v>
      </c>
      <c r="W901" s="44" t="str">
        <f t="shared" si="158"/>
        <v/>
      </c>
      <c r="X901" s="25" t="str">
        <f t="shared" si="159"/>
        <v/>
      </c>
      <c r="Y901" s="1">
        <f t="shared" si="160"/>
        <v>877</v>
      </c>
      <c r="Z901" t="str">
        <f t="shared" si="161"/>
        <v>ITM_SUB_S</v>
      </c>
      <c r="AC901" s="116" t="str">
        <f t="shared" si="164"/>
        <v/>
      </c>
      <c r="AD901" t="b">
        <f t="shared" si="163"/>
        <v>1</v>
      </c>
    </row>
    <row r="902" spans="1:30">
      <c r="A902" s="57">
        <f t="shared" si="155"/>
        <v>902</v>
      </c>
      <c r="B902" s="56">
        <f t="shared" si="156"/>
        <v>878</v>
      </c>
      <c r="C902" s="60" t="s">
        <v>4932</v>
      </c>
      <c r="D902" s="60" t="s">
        <v>7</v>
      </c>
      <c r="E902" s="66" t="s">
        <v>581</v>
      </c>
      <c r="F902" s="66" t="s">
        <v>820</v>
      </c>
      <c r="G902" s="70">
        <v>0</v>
      </c>
      <c r="H902" s="70">
        <v>0</v>
      </c>
      <c r="I902" s="66" t="s">
        <v>1</v>
      </c>
      <c r="J902" s="66" t="s">
        <v>1660</v>
      </c>
      <c r="K902" s="67" t="s">
        <v>5022</v>
      </c>
      <c r="L902" s="68"/>
      <c r="M902" s="64" t="s">
        <v>4203</v>
      </c>
      <c r="N902" s="13"/>
      <c r="O902"/>
      <c r="P902" t="str">
        <f t="shared" si="162"/>
        <v>NOT EQUAL</v>
      </c>
      <c r="Q902"/>
      <c r="R902"/>
      <c r="S902" s="43">
        <f t="shared" si="157"/>
        <v>151</v>
      </c>
      <c r="T902" s="96" t="s">
        <v>2643</v>
      </c>
      <c r="U902" s="72" t="s">
        <v>2643</v>
      </c>
      <c r="V902" s="72" t="s">
        <v>2643</v>
      </c>
      <c r="W902" s="44" t="str">
        <f t="shared" si="158"/>
        <v/>
      </c>
      <c r="X902" s="25" t="str">
        <f t="shared" si="159"/>
        <v/>
      </c>
      <c r="Y902" s="1">
        <f t="shared" si="160"/>
        <v>878</v>
      </c>
      <c r="Z902" t="str">
        <f t="shared" si="161"/>
        <v>ITM_SUB_T</v>
      </c>
      <c r="AC902" s="116" t="str">
        <f t="shared" si="164"/>
        <v/>
      </c>
      <c r="AD902" t="b">
        <f t="shared" si="163"/>
        <v>1</v>
      </c>
    </row>
    <row r="903" spans="1:30">
      <c r="A903" s="57">
        <f t="shared" ref="A903:A966" si="165">IF(B903=INT(B903),ROW(),"")</f>
        <v>903</v>
      </c>
      <c r="B903" s="56">
        <f t="shared" ref="B903:B966" si="166">IF(AND(MID(C903,2,1)&lt;&gt;"/",MID(C903,1,1)="/"),INT(B902)+1,B902+0.01)</f>
        <v>879</v>
      </c>
      <c r="C903" s="60" t="s">
        <v>4932</v>
      </c>
      <c r="D903" s="60" t="s">
        <v>7</v>
      </c>
      <c r="E903" s="66" t="s">
        <v>581</v>
      </c>
      <c r="F903" s="66" t="s">
        <v>821</v>
      </c>
      <c r="G903" s="70">
        <v>0</v>
      </c>
      <c r="H903" s="70">
        <v>0</v>
      </c>
      <c r="I903" s="66" t="s">
        <v>1</v>
      </c>
      <c r="J903" s="66" t="s">
        <v>1660</v>
      </c>
      <c r="K903" s="67" t="s">
        <v>5022</v>
      </c>
      <c r="L903" s="68"/>
      <c r="M903" s="64" t="s">
        <v>4204</v>
      </c>
      <c r="N903" s="13"/>
      <c r="O903"/>
      <c r="P903" t="str">
        <f t="shared" si="162"/>
        <v>NOT EQUAL</v>
      </c>
      <c r="Q903"/>
      <c r="R903"/>
      <c r="S903" s="43">
        <f t="shared" ref="S903:S966" si="167">IF(X903&lt;&gt;"",S902+1,S902)</f>
        <v>151</v>
      </c>
      <c r="T903" s="96" t="s">
        <v>2643</v>
      </c>
      <c r="U903" s="72" t="s">
        <v>2643</v>
      </c>
      <c r="V903" s="72" t="s">
        <v>2643</v>
      </c>
      <c r="W903" s="44" t="str">
        <f t="shared" ref="W903:W966" si="168">IF( OR(U903="CNST", I903="CAT_REGS"),(E903),
IF(U903="YES",UPPER(E903),
IF(   AND(U903&lt;&gt;"NO",I903="CAT_FNCT",D903&lt;&gt;"multiply", D903&lt;&gt;"divide"),IF(J903="SLS_ENABLED",   UPPER(E903),""),"")))</f>
        <v/>
      </c>
      <c r="X903" s="25" t="str">
        <f t="shared" ref="X903:X966" si="169">IF(LEN(V903)&gt;0,V903,SUBSTITUTE(SUBSTITUTE(SUBSTITUTE(SUBSTITUTE(SUBSTITUTE(SUBSTITUTE(SUBSTITUTE(SUBSTITUTE(SUBSTITUTE(SUBSTITUTE(SUBSTITUTE( (SUBSTITUTE( SUBSTITUTE( SUBSTITUTE( SUBSTITUTE(W903,"STD_SIGMA","SUM"),"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03" s="1">
        <f t="shared" ref="Y903:Y966" si="170">B903</f>
        <v>879</v>
      </c>
      <c r="Z903" t="str">
        <f t="shared" ref="Z903:Z966" si="171">M903</f>
        <v>ITM_SUB_U</v>
      </c>
      <c r="AC903" s="116" t="str">
        <f t="shared" si="164"/>
        <v/>
      </c>
      <c r="AD903" t="b">
        <f t="shared" si="163"/>
        <v>1</v>
      </c>
    </row>
    <row r="904" spans="1:30">
      <c r="A904" s="57">
        <f t="shared" si="165"/>
        <v>904</v>
      </c>
      <c r="B904" s="56">
        <f t="shared" si="166"/>
        <v>880</v>
      </c>
      <c r="C904" s="60" t="s">
        <v>4932</v>
      </c>
      <c r="D904" s="60" t="s">
        <v>7</v>
      </c>
      <c r="E904" s="66" t="s">
        <v>581</v>
      </c>
      <c r="F904" s="66" t="s">
        <v>822</v>
      </c>
      <c r="G904" s="70">
        <v>0</v>
      </c>
      <c r="H904" s="70">
        <v>0</v>
      </c>
      <c r="I904" s="66" t="s">
        <v>1</v>
      </c>
      <c r="J904" s="66" t="s">
        <v>1660</v>
      </c>
      <c r="K904" s="67" t="s">
        <v>5022</v>
      </c>
      <c r="L904" s="68"/>
      <c r="M904" s="64" t="s">
        <v>4205</v>
      </c>
      <c r="N904" s="13"/>
      <c r="O904"/>
      <c r="P904" t="str">
        <f t="shared" si="162"/>
        <v>NOT EQUAL</v>
      </c>
      <c r="Q904"/>
      <c r="R904"/>
      <c r="S904" s="43">
        <f t="shared" si="167"/>
        <v>151</v>
      </c>
      <c r="T904" s="96" t="s">
        <v>2643</v>
      </c>
      <c r="U904" s="72" t="s">
        <v>2643</v>
      </c>
      <c r="V904" s="72" t="s">
        <v>2643</v>
      </c>
      <c r="W904" s="44" t="str">
        <f t="shared" si="168"/>
        <v/>
      </c>
      <c r="X904" s="25" t="str">
        <f t="shared" si="169"/>
        <v/>
      </c>
      <c r="Y904" s="1">
        <f t="shared" si="170"/>
        <v>880</v>
      </c>
      <c r="Z904" t="str">
        <f t="shared" si="171"/>
        <v>ITM_SUB_V</v>
      </c>
      <c r="AC904" s="116" t="str">
        <f t="shared" si="164"/>
        <v/>
      </c>
      <c r="AD904" t="b">
        <f t="shared" si="163"/>
        <v>1</v>
      </c>
    </row>
    <row r="905" spans="1:30">
      <c r="A905" s="57">
        <f t="shared" si="165"/>
        <v>905</v>
      </c>
      <c r="B905" s="56">
        <f t="shared" si="166"/>
        <v>881</v>
      </c>
      <c r="C905" s="60" t="s">
        <v>4932</v>
      </c>
      <c r="D905" s="60" t="s">
        <v>7</v>
      </c>
      <c r="E905" s="66" t="s">
        <v>581</v>
      </c>
      <c r="F905" s="66" t="s">
        <v>823</v>
      </c>
      <c r="G905" s="70">
        <v>0</v>
      </c>
      <c r="H905" s="70">
        <v>0</v>
      </c>
      <c r="I905" s="66" t="s">
        <v>1</v>
      </c>
      <c r="J905" s="66" t="s">
        <v>1660</v>
      </c>
      <c r="K905" s="67" t="s">
        <v>5022</v>
      </c>
      <c r="L905" s="68"/>
      <c r="M905" s="64" t="s">
        <v>4206</v>
      </c>
      <c r="N905" s="13"/>
      <c r="O905"/>
      <c r="P905" t="str">
        <f t="shared" si="162"/>
        <v>NOT EQUAL</v>
      </c>
      <c r="Q905"/>
      <c r="R905"/>
      <c r="S905" s="43">
        <f t="shared" si="167"/>
        <v>151</v>
      </c>
      <c r="T905" s="96" t="s">
        <v>2643</v>
      </c>
      <c r="U905" s="72" t="s">
        <v>2643</v>
      </c>
      <c r="V905" s="72" t="s">
        <v>2643</v>
      </c>
      <c r="W905" s="44" t="str">
        <f t="shared" si="168"/>
        <v/>
      </c>
      <c r="X905" s="25" t="str">
        <f t="shared" si="169"/>
        <v/>
      </c>
      <c r="Y905" s="1">
        <f t="shared" si="170"/>
        <v>881</v>
      </c>
      <c r="Z905" t="str">
        <f t="shared" si="171"/>
        <v>ITM_SUB_W</v>
      </c>
      <c r="AC905" s="116" t="str">
        <f t="shared" si="164"/>
        <v/>
      </c>
      <c r="AD905" t="b">
        <f t="shared" si="163"/>
        <v>1</v>
      </c>
    </row>
    <row r="906" spans="1:30">
      <c r="A906" s="57">
        <f t="shared" si="165"/>
        <v>906</v>
      </c>
      <c r="B906" s="56">
        <f t="shared" si="166"/>
        <v>882</v>
      </c>
      <c r="C906" s="60" t="s">
        <v>4932</v>
      </c>
      <c r="D906" s="60" t="s">
        <v>7</v>
      </c>
      <c r="E906" s="66" t="s">
        <v>581</v>
      </c>
      <c r="F906" s="66" t="s">
        <v>824</v>
      </c>
      <c r="G906" s="70">
        <v>0</v>
      </c>
      <c r="H906" s="70">
        <v>0</v>
      </c>
      <c r="I906" s="66" t="s">
        <v>1</v>
      </c>
      <c r="J906" s="66" t="s">
        <v>1660</v>
      </c>
      <c r="K906" s="67" t="s">
        <v>5022</v>
      </c>
      <c r="L906" s="68"/>
      <c r="M906" s="64" t="s">
        <v>4207</v>
      </c>
      <c r="N906" s="13"/>
      <c r="O906"/>
      <c r="P906" t="str">
        <f t="shared" si="162"/>
        <v>NOT EQUAL</v>
      </c>
      <c r="Q906"/>
      <c r="R906"/>
      <c r="S906" s="43">
        <f t="shared" si="167"/>
        <v>151</v>
      </c>
      <c r="T906" s="96" t="s">
        <v>2643</v>
      </c>
      <c r="U906" s="72" t="s">
        <v>2643</v>
      </c>
      <c r="V906" s="72" t="s">
        <v>2643</v>
      </c>
      <c r="W906" s="44" t="str">
        <f t="shared" si="168"/>
        <v/>
      </c>
      <c r="X906" s="25" t="str">
        <f t="shared" si="169"/>
        <v/>
      </c>
      <c r="Y906" s="1">
        <f t="shared" si="170"/>
        <v>882</v>
      </c>
      <c r="Z906" t="str">
        <f t="shared" si="171"/>
        <v>ITM_SUB_X</v>
      </c>
      <c r="AC906" s="116" t="str">
        <f t="shared" si="164"/>
        <v/>
      </c>
      <c r="AD906" t="b">
        <f t="shared" si="163"/>
        <v>1</v>
      </c>
    </row>
    <row r="907" spans="1:30">
      <c r="A907" s="57">
        <f t="shared" si="165"/>
        <v>907</v>
      </c>
      <c r="B907" s="56">
        <f t="shared" si="166"/>
        <v>883</v>
      </c>
      <c r="C907" s="60" t="s">
        <v>4932</v>
      </c>
      <c r="D907" s="60" t="s">
        <v>7</v>
      </c>
      <c r="E907" s="66" t="s">
        <v>581</v>
      </c>
      <c r="F907" s="66" t="s">
        <v>825</v>
      </c>
      <c r="G907" s="70">
        <v>0</v>
      </c>
      <c r="H907" s="70">
        <v>0</v>
      </c>
      <c r="I907" s="66" t="s">
        <v>1</v>
      </c>
      <c r="J907" s="66" t="s">
        <v>1660</v>
      </c>
      <c r="K907" s="67" t="s">
        <v>5022</v>
      </c>
      <c r="L907" s="68"/>
      <c r="M907" s="64" t="s">
        <v>4208</v>
      </c>
      <c r="N907" s="13"/>
      <c r="O907"/>
      <c r="P907" t="str">
        <f t="shared" si="162"/>
        <v>NOT EQUAL</v>
      </c>
      <c r="Q907"/>
      <c r="R907"/>
      <c r="S907" s="43">
        <f t="shared" si="167"/>
        <v>151</v>
      </c>
      <c r="T907" s="96" t="s">
        <v>2643</v>
      </c>
      <c r="U907" s="72" t="s">
        <v>2643</v>
      </c>
      <c r="V907" s="72" t="s">
        <v>2643</v>
      </c>
      <c r="W907" s="44" t="str">
        <f t="shared" si="168"/>
        <v/>
      </c>
      <c r="X907" s="25" t="str">
        <f t="shared" si="169"/>
        <v/>
      </c>
      <c r="Y907" s="1">
        <f t="shared" si="170"/>
        <v>883</v>
      </c>
      <c r="Z907" t="str">
        <f t="shared" si="171"/>
        <v>ITM_SUB_Y</v>
      </c>
      <c r="AC907" s="116" t="str">
        <f t="shared" si="164"/>
        <v/>
      </c>
      <c r="AD907" t="b">
        <f t="shared" si="163"/>
        <v>1</v>
      </c>
    </row>
    <row r="908" spans="1:30">
      <c r="A908" s="57">
        <f t="shared" si="165"/>
        <v>908</v>
      </c>
      <c r="B908" s="56">
        <f t="shared" si="166"/>
        <v>884</v>
      </c>
      <c r="C908" s="60" t="s">
        <v>4932</v>
      </c>
      <c r="D908" s="60" t="s">
        <v>7</v>
      </c>
      <c r="E908" s="66" t="s">
        <v>581</v>
      </c>
      <c r="F908" s="66" t="s">
        <v>826</v>
      </c>
      <c r="G908" s="70">
        <v>0</v>
      </c>
      <c r="H908" s="70">
        <v>0</v>
      </c>
      <c r="I908" s="66" t="s">
        <v>1</v>
      </c>
      <c r="J908" s="66" t="s">
        <v>1660</v>
      </c>
      <c r="K908" s="67" t="s">
        <v>5022</v>
      </c>
      <c r="L908" s="68"/>
      <c r="M908" s="64" t="s">
        <v>4209</v>
      </c>
      <c r="N908" s="13"/>
      <c r="O908"/>
      <c r="P908" t="str">
        <f t="shared" si="162"/>
        <v>NOT EQUAL</v>
      </c>
      <c r="Q908"/>
      <c r="R908"/>
      <c r="S908" s="43">
        <f t="shared" si="167"/>
        <v>151</v>
      </c>
      <c r="T908" s="96" t="s">
        <v>2643</v>
      </c>
      <c r="U908" s="72" t="s">
        <v>2643</v>
      </c>
      <c r="V908" s="72" t="s">
        <v>2643</v>
      </c>
      <c r="W908" s="44" t="str">
        <f t="shared" si="168"/>
        <v/>
      </c>
      <c r="X908" s="25" t="str">
        <f t="shared" si="169"/>
        <v/>
      </c>
      <c r="Y908" s="1">
        <f t="shared" si="170"/>
        <v>884</v>
      </c>
      <c r="Z908" t="str">
        <f t="shared" si="171"/>
        <v>ITM_SUB_Z</v>
      </c>
      <c r="AC908" s="116" t="str">
        <f t="shared" si="164"/>
        <v/>
      </c>
      <c r="AD908" t="b">
        <f t="shared" si="163"/>
        <v>1</v>
      </c>
    </row>
    <row r="909" spans="1:30">
      <c r="A909" s="57">
        <f t="shared" si="165"/>
        <v>909</v>
      </c>
      <c r="B909" s="56">
        <f t="shared" si="166"/>
        <v>885</v>
      </c>
      <c r="C909" s="60" t="s">
        <v>4933</v>
      </c>
      <c r="D909" s="60" t="s">
        <v>3822</v>
      </c>
      <c r="E909" s="66" t="s">
        <v>581</v>
      </c>
      <c r="F909" s="66" t="s">
        <v>827</v>
      </c>
      <c r="G909" s="70">
        <v>0</v>
      </c>
      <c r="H909" s="70">
        <v>0</v>
      </c>
      <c r="I909" s="66" t="s">
        <v>1</v>
      </c>
      <c r="J909" s="66" t="s">
        <v>1660</v>
      </c>
      <c r="K909" s="67" t="s">
        <v>5022</v>
      </c>
      <c r="L909" s="68"/>
      <c r="M909" s="64" t="s">
        <v>3822</v>
      </c>
      <c r="N909" s="13"/>
      <c r="O909"/>
      <c r="P909" t="str">
        <f t="shared" si="162"/>
        <v>NOT EQUAL</v>
      </c>
      <c r="Q909"/>
      <c r="R909"/>
      <c r="S909" s="43">
        <f t="shared" si="167"/>
        <v>151</v>
      </c>
      <c r="T909" s="96" t="s">
        <v>2643</v>
      </c>
      <c r="U909" s="72" t="s">
        <v>2643</v>
      </c>
      <c r="V909" s="72" t="s">
        <v>2643</v>
      </c>
      <c r="W909" s="44" t="str">
        <f t="shared" si="168"/>
        <v/>
      </c>
      <c r="X909" s="25" t="str">
        <f t="shared" si="169"/>
        <v/>
      </c>
      <c r="Y909" s="1">
        <f t="shared" si="170"/>
        <v>885</v>
      </c>
      <c r="Z909" t="str">
        <f t="shared" si="171"/>
        <v>ITM_SUB_E_OUTLINE</v>
      </c>
      <c r="AC909" s="116" t="str">
        <f t="shared" si="164"/>
        <v/>
      </c>
      <c r="AD909" t="b">
        <f t="shared" si="163"/>
        <v>1</v>
      </c>
    </row>
    <row r="910" spans="1:30">
      <c r="A910" s="57">
        <f t="shared" si="165"/>
        <v>910</v>
      </c>
      <c r="B910" s="56">
        <f t="shared" si="166"/>
        <v>886</v>
      </c>
      <c r="C910" s="60" t="s">
        <v>4932</v>
      </c>
      <c r="D910" s="60" t="s">
        <v>7</v>
      </c>
      <c r="E910" s="66" t="s">
        <v>581</v>
      </c>
      <c r="F910" s="66" t="s">
        <v>828</v>
      </c>
      <c r="G910" s="70">
        <v>0</v>
      </c>
      <c r="H910" s="70">
        <v>0</v>
      </c>
      <c r="I910" s="66" t="s">
        <v>1</v>
      </c>
      <c r="J910" s="66" t="s">
        <v>1660</v>
      </c>
      <c r="K910" s="67" t="s">
        <v>5022</v>
      </c>
      <c r="L910" s="68"/>
      <c r="M910" s="64" t="s">
        <v>4210</v>
      </c>
      <c r="N910" s="13"/>
      <c r="O910"/>
      <c r="P910" t="str">
        <f t="shared" si="162"/>
        <v>NOT EQUAL</v>
      </c>
      <c r="Q910"/>
      <c r="R910"/>
      <c r="S910" s="43">
        <f t="shared" si="167"/>
        <v>151</v>
      </c>
      <c r="T910" s="96" t="s">
        <v>2643</v>
      </c>
      <c r="U910" s="72" t="s">
        <v>2643</v>
      </c>
      <c r="V910" s="72" t="s">
        <v>2643</v>
      </c>
      <c r="W910" s="44" t="str">
        <f t="shared" si="168"/>
        <v/>
      </c>
      <c r="X910" s="25" t="str">
        <f t="shared" si="169"/>
        <v/>
      </c>
      <c r="Y910" s="1">
        <f t="shared" si="170"/>
        <v>886</v>
      </c>
      <c r="Z910" t="str">
        <f t="shared" si="171"/>
        <v>ITM_SUB_a</v>
      </c>
      <c r="AC910" s="116" t="str">
        <f t="shared" si="164"/>
        <v/>
      </c>
      <c r="AD910" t="b">
        <f t="shared" si="163"/>
        <v>1</v>
      </c>
    </row>
    <row r="911" spans="1:30">
      <c r="A911" s="57">
        <f t="shared" si="165"/>
        <v>911</v>
      </c>
      <c r="B911" s="56">
        <f t="shared" si="166"/>
        <v>887</v>
      </c>
      <c r="C911" s="60" t="s">
        <v>4932</v>
      </c>
      <c r="D911" s="60" t="s">
        <v>7</v>
      </c>
      <c r="E911" s="66" t="s">
        <v>581</v>
      </c>
      <c r="F911" s="66" t="s">
        <v>829</v>
      </c>
      <c r="G911" s="70">
        <v>0</v>
      </c>
      <c r="H911" s="70">
        <v>0</v>
      </c>
      <c r="I911" s="66" t="s">
        <v>1</v>
      </c>
      <c r="J911" s="66" t="s">
        <v>1660</v>
      </c>
      <c r="K911" s="67" t="s">
        <v>5022</v>
      </c>
      <c r="L911" s="68"/>
      <c r="M911" s="64" t="s">
        <v>4211</v>
      </c>
      <c r="N911" s="13"/>
      <c r="O911"/>
      <c r="P911" t="str">
        <f t="shared" si="162"/>
        <v>NOT EQUAL</v>
      </c>
      <c r="Q911"/>
      <c r="R911"/>
      <c r="S911" s="43">
        <f t="shared" si="167"/>
        <v>151</v>
      </c>
      <c r="T911" s="96" t="s">
        <v>2643</v>
      </c>
      <c r="U911" s="72" t="s">
        <v>2643</v>
      </c>
      <c r="V911" s="72" t="s">
        <v>2643</v>
      </c>
      <c r="W911" s="44" t="str">
        <f t="shared" si="168"/>
        <v/>
      </c>
      <c r="X911" s="25" t="str">
        <f t="shared" si="169"/>
        <v/>
      </c>
      <c r="Y911" s="1">
        <f t="shared" si="170"/>
        <v>887</v>
      </c>
      <c r="Z911" t="str">
        <f t="shared" si="171"/>
        <v>ITM_SUB_b</v>
      </c>
      <c r="AC911" s="116" t="str">
        <f t="shared" si="164"/>
        <v/>
      </c>
      <c r="AD911" t="b">
        <f t="shared" si="163"/>
        <v>1</v>
      </c>
    </row>
    <row r="912" spans="1:30">
      <c r="A912" s="57">
        <f t="shared" si="165"/>
        <v>912</v>
      </c>
      <c r="B912" s="56">
        <f t="shared" si="166"/>
        <v>888</v>
      </c>
      <c r="C912" s="60" t="s">
        <v>4932</v>
      </c>
      <c r="D912" s="60" t="s">
        <v>7</v>
      </c>
      <c r="E912" s="66" t="s">
        <v>581</v>
      </c>
      <c r="F912" s="66" t="s">
        <v>830</v>
      </c>
      <c r="G912" s="70">
        <v>0</v>
      </c>
      <c r="H912" s="70">
        <v>0</v>
      </c>
      <c r="I912" s="66" t="s">
        <v>1</v>
      </c>
      <c r="J912" s="66" t="s">
        <v>1660</v>
      </c>
      <c r="K912" s="67" t="s">
        <v>5022</v>
      </c>
      <c r="L912" s="68"/>
      <c r="M912" s="64" t="s">
        <v>4212</v>
      </c>
      <c r="N912" s="13"/>
      <c r="O912"/>
      <c r="P912" t="str">
        <f t="shared" si="162"/>
        <v>NOT EQUAL</v>
      </c>
      <c r="Q912"/>
      <c r="R912"/>
      <c r="S912" s="43">
        <f t="shared" si="167"/>
        <v>151</v>
      </c>
      <c r="T912" s="96" t="s">
        <v>2643</v>
      </c>
      <c r="U912" s="72" t="s">
        <v>2643</v>
      </c>
      <c r="V912" s="72" t="s">
        <v>2643</v>
      </c>
      <c r="W912" s="44" t="str">
        <f t="shared" si="168"/>
        <v/>
      </c>
      <c r="X912" s="25" t="str">
        <f t="shared" si="169"/>
        <v/>
      </c>
      <c r="Y912" s="1">
        <f t="shared" si="170"/>
        <v>888</v>
      </c>
      <c r="Z912" t="str">
        <f t="shared" si="171"/>
        <v>ITM_SUB_c</v>
      </c>
      <c r="AC912" s="116" t="str">
        <f t="shared" si="164"/>
        <v/>
      </c>
      <c r="AD912" t="b">
        <f t="shared" si="163"/>
        <v>1</v>
      </c>
    </row>
    <row r="913" spans="1:30">
      <c r="A913" s="57">
        <f t="shared" si="165"/>
        <v>913</v>
      </c>
      <c r="B913" s="56">
        <f t="shared" si="166"/>
        <v>889</v>
      </c>
      <c r="C913" s="60" t="s">
        <v>4932</v>
      </c>
      <c r="D913" s="60" t="s">
        <v>7</v>
      </c>
      <c r="E913" s="66" t="s">
        <v>581</v>
      </c>
      <c r="F913" s="66" t="s">
        <v>831</v>
      </c>
      <c r="G913" s="70">
        <v>0</v>
      </c>
      <c r="H913" s="70">
        <v>0</v>
      </c>
      <c r="I913" s="66" t="s">
        <v>1</v>
      </c>
      <c r="J913" s="66" t="s">
        <v>1660</v>
      </c>
      <c r="K913" s="67" t="s">
        <v>5022</v>
      </c>
      <c r="L913" s="68"/>
      <c r="M913" s="64" t="s">
        <v>4213</v>
      </c>
      <c r="N913" s="13"/>
      <c r="O913"/>
      <c r="P913" t="str">
        <f t="shared" si="162"/>
        <v>NOT EQUAL</v>
      </c>
      <c r="Q913"/>
      <c r="R913"/>
      <c r="S913" s="43">
        <f t="shared" si="167"/>
        <v>151</v>
      </c>
      <c r="T913" s="96" t="s">
        <v>2643</v>
      </c>
      <c r="U913" s="72" t="s">
        <v>2643</v>
      </c>
      <c r="V913" s="72" t="s">
        <v>2643</v>
      </c>
      <c r="W913" s="44" t="str">
        <f t="shared" si="168"/>
        <v/>
      </c>
      <c r="X913" s="25" t="str">
        <f t="shared" si="169"/>
        <v/>
      </c>
      <c r="Y913" s="1">
        <f t="shared" si="170"/>
        <v>889</v>
      </c>
      <c r="Z913" t="str">
        <f t="shared" si="171"/>
        <v>ITM_SUB_d</v>
      </c>
      <c r="AC913" s="116" t="str">
        <f t="shared" si="164"/>
        <v/>
      </c>
      <c r="AD913" t="b">
        <f t="shared" si="163"/>
        <v>1</v>
      </c>
    </row>
    <row r="914" spans="1:30">
      <c r="A914" s="57">
        <f t="shared" si="165"/>
        <v>914</v>
      </c>
      <c r="B914" s="56">
        <f t="shared" si="166"/>
        <v>890</v>
      </c>
      <c r="C914" s="60" t="s">
        <v>4932</v>
      </c>
      <c r="D914" s="60" t="s">
        <v>7</v>
      </c>
      <c r="E914" s="66" t="s">
        <v>581</v>
      </c>
      <c r="F914" s="66" t="s">
        <v>832</v>
      </c>
      <c r="G914" s="70">
        <v>0</v>
      </c>
      <c r="H914" s="70">
        <v>0</v>
      </c>
      <c r="I914" s="66" t="s">
        <v>1</v>
      </c>
      <c r="J914" s="66" t="s">
        <v>1660</v>
      </c>
      <c r="K914" s="67" t="s">
        <v>5022</v>
      </c>
      <c r="L914" s="68"/>
      <c r="M914" s="64" t="s">
        <v>4214</v>
      </c>
      <c r="N914" s="13"/>
      <c r="O914"/>
      <c r="P914" t="str">
        <f t="shared" si="162"/>
        <v>NOT EQUAL</v>
      </c>
      <c r="Q914"/>
      <c r="R914"/>
      <c r="S914" s="43">
        <f t="shared" si="167"/>
        <v>151</v>
      </c>
      <c r="T914" s="96" t="s">
        <v>2643</v>
      </c>
      <c r="U914" s="72" t="s">
        <v>2643</v>
      </c>
      <c r="V914" s="72" t="s">
        <v>2643</v>
      </c>
      <c r="W914" s="44" t="str">
        <f t="shared" si="168"/>
        <v/>
      </c>
      <c r="X914" s="25" t="str">
        <f t="shared" si="169"/>
        <v/>
      </c>
      <c r="Y914" s="1">
        <f t="shared" si="170"/>
        <v>890</v>
      </c>
      <c r="Z914" t="str">
        <f t="shared" si="171"/>
        <v>ITM_SUB_e</v>
      </c>
      <c r="AC914" s="116" t="str">
        <f t="shared" si="164"/>
        <v/>
      </c>
      <c r="AD914" t="b">
        <f t="shared" si="163"/>
        <v>1</v>
      </c>
    </row>
    <row r="915" spans="1:30">
      <c r="A915" s="57">
        <f t="shared" si="165"/>
        <v>915</v>
      </c>
      <c r="B915" s="56">
        <f t="shared" si="166"/>
        <v>891</v>
      </c>
      <c r="C915" s="60" t="s">
        <v>4932</v>
      </c>
      <c r="D915" s="60" t="s">
        <v>7</v>
      </c>
      <c r="E915" s="66" t="s">
        <v>581</v>
      </c>
      <c r="F915" s="66" t="s">
        <v>833</v>
      </c>
      <c r="G915" s="70">
        <v>0</v>
      </c>
      <c r="H915" s="70">
        <v>0</v>
      </c>
      <c r="I915" s="66" t="s">
        <v>1</v>
      </c>
      <c r="J915" s="66" t="s">
        <v>1660</v>
      </c>
      <c r="K915" s="67" t="s">
        <v>5022</v>
      </c>
      <c r="L915" s="68"/>
      <c r="M915" s="64" t="s">
        <v>4215</v>
      </c>
      <c r="N915" s="13"/>
      <c r="O915"/>
      <c r="P915" t="str">
        <f t="shared" si="162"/>
        <v>NOT EQUAL</v>
      </c>
      <c r="Q915"/>
      <c r="R915"/>
      <c r="S915" s="43">
        <f t="shared" si="167"/>
        <v>151</v>
      </c>
      <c r="T915" s="96" t="s">
        <v>2643</v>
      </c>
      <c r="U915" s="72" t="s">
        <v>2643</v>
      </c>
      <c r="V915" s="72" t="s">
        <v>2643</v>
      </c>
      <c r="W915" s="44" t="str">
        <f t="shared" si="168"/>
        <v/>
      </c>
      <c r="X915" s="25" t="str">
        <f t="shared" si="169"/>
        <v/>
      </c>
      <c r="Y915" s="1">
        <f t="shared" si="170"/>
        <v>891</v>
      </c>
      <c r="Z915" t="str">
        <f t="shared" si="171"/>
        <v>ITM_SUB_h</v>
      </c>
      <c r="AC915" s="116" t="str">
        <f t="shared" si="164"/>
        <v/>
      </c>
      <c r="AD915" t="b">
        <f t="shared" si="163"/>
        <v>1</v>
      </c>
    </row>
    <row r="916" spans="1:30">
      <c r="A916" s="57">
        <f t="shared" si="165"/>
        <v>916</v>
      </c>
      <c r="B916" s="56">
        <f t="shared" si="166"/>
        <v>892</v>
      </c>
      <c r="C916" s="60" t="s">
        <v>4932</v>
      </c>
      <c r="D916" s="60" t="s">
        <v>7</v>
      </c>
      <c r="E916" s="66" t="s">
        <v>581</v>
      </c>
      <c r="F916" s="66" t="s">
        <v>834</v>
      </c>
      <c r="G916" s="70">
        <v>0</v>
      </c>
      <c r="H916" s="70">
        <v>0</v>
      </c>
      <c r="I916" s="66" t="s">
        <v>1</v>
      </c>
      <c r="J916" s="66" t="s">
        <v>1660</v>
      </c>
      <c r="K916" s="67" t="s">
        <v>5022</v>
      </c>
      <c r="L916" s="68"/>
      <c r="M916" s="64" t="s">
        <v>4216</v>
      </c>
      <c r="N916" s="13"/>
      <c r="O916"/>
      <c r="P916" t="str">
        <f t="shared" si="162"/>
        <v>NOT EQUAL</v>
      </c>
      <c r="Q916"/>
      <c r="R916"/>
      <c r="S916" s="43">
        <f t="shared" si="167"/>
        <v>151</v>
      </c>
      <c r="T916" s="96" t="s">
        <v>2643</v>
      </c>
      <c r="U916" s="72" t="s">
        <v>2643</v>
      </c>
      <c r="V916" s="72" t="s">
        <v>2643</v>
      </c>
      <c r="W916" s="44" t="str">
        <f t="shared" si="168"/>
        <v/>
      </c>
      <c r="X916" s="25" t="str">
        <f t="shared" si="169"/>
        <v/>
      </c>
      <c r="Y916" s="1">
        <f t="shared" si="170"/>
        <v>892</v>
      </c>
      <c r="Z916" t="str">
        <f t="shared" si="171"/>
        <v>ITM_SUB_i</v>
      </c>
      <c r="AC916" s="116" t="str">
        <f t="shared" si="164"/>
        <v/>
      </c>
      <c r="AD916" t="b">
        <f t="shared" si="163"/>
        <v>1</v>
      </c>
    </row>
    <row r="917" spans="1:30">
      <c r="A917" s="57">
        <f t="shared" si="165"/>
        <v>917</v>
      </c>
      <c r="B917" s="56">
        <f t="shared" si="166"/>
        <v>893</v>
      </c>
      <c r="C917" s="60" t="s">
        <v>4932</v>
      </c>
      <c r="D917" s="60" t="s">
        <v>7</v>
      </c>
      <c r="E917" s="66" t="s">
        <v>581</v>
      </c>
      <c r="F917" s="66" t="s">
        <v>835</v>
      </c>
      <c r="G917" s="70">
        <v>0</v>
      </c>
      <c r="H917" s="70">
        <v>0</v>
      </c>
      <c r="I917" s="66" t="s">
        <v>1</v>
      </c>
      <c r="J917" s="66" t="s">
        <v>1660</v>
      </c>
      <c r="K917" s="67" t="s">
        <v>5022</v>
      </c>
      <c r="L917" s="68"/>
      <c r="M917" s="64" t="s">
        <v>4217</v>
      </c>
      <c r="N917" s="13"/>
      <c r="O917"/>
      <c r="P917" t="str">
        <f t="shared" si="162"/>
        <v>NOT EQUAL</v>
      </c>
      <c r="Q917"/>
      <c r="R917"/>
      <c r="S917" s="43">
        <f t="shared" si="167"/>
        <v>151</v>
      </c>
      <c r="T917" s="96" t="s">
        <v>2643</v>
      </c>
      <c r="U917" s="72" t="s">
        <v>2643</v>
      </c>
      <c r="V917" s="72" t="s">
        <v>2643</v>
      </c>
      <c r="W917" s="44" t="str">
        <f t="shared" si="168"/>
        <v/>
      </c>
      <c r="X917" s="25" t="str">
        <f t="shared" si="169"/>
        <v/>
      </c>
      <c r="Y917" s="1">
        <f t="shared" si="170"/>
        <v>893</v>
      </c>
      <c r="Z917" t="str">
        <f t="shared" si="171"/>
        <v>ITM_SUB_j</v>
      </c>
      <c r="AC917" s="116" t="str">
        <f t="shared" si="164"/>
        <v/>
      </c>
      <c r="AD917" t="b">
        <f t="shared" si="163"/>
        <v>1</v>
      </c>
    </row>
    <row r="918" spans="1:30">
      <c r="A918" s="57">
        <f t="shared" si="165"/>
        <v>918</v>
      </c>
      <c r="B918" s="56">
        <f t="shared" si="166"/>
        <v>894</v>
      </c>
      <c r="C918" s="60" t="s">
        <v>4932</v>
      </c>
      <c r="D918" s="60" t="s">
        <v>7</v>
      </c>
      <c r="E918" s="66" t="s">
        <v>581</v>
      </c>
      <c r="F918" s="66" t="s">
        <v>836</v>
      </c>
      <c r="G918" s="70">
        <v>0</v>
      </c>
      <c r="H918" s="70">
        <v>0</v>
      </c>
      <c r="I918" s="66" t="s">
        <v>1</v>
      </c>
      <c r="J918" s="66" t="s">
        <v>1660</v>
      </c>
      <c r="K918" s="67" t="s">
        <v>5022</v>
      </c>
      <c r="L918" s="68"/>
      <c r="M918" s="64" t="s">
        <v>4218</v>
      </c>
      <c r="N918" s="13"/>
      <c r="O918"/>
      <c r="P918" t="str">
        <f t="shared" si="162"/>
        <v>NOT EQUAL</v>
      </c>
      <c r="Q918"/>
      <c r="R918"/>
      <c r="S918" s="43">
        <f t="shared" si="167"/>
        <v>151</v>
      </c>
      <c r="T918" s="96" t="s">
        <v>2643</v>
      </c>
      <c r="U918" s="72" t="s">
        <v>2643</v>
      </c>
      <c r="V918" s="72" t="s">
        <v>2643</v>
      </c>
      <c r="W918" s="44" t="str">
        <f t="shared" si="168"/>
        <v/>
      </c>
      <c r="X918" s="25" t="str">
        <f t="shared" si="169"/>
        <v/>
      </c>
      <c r="Y918" s="1">
        <f t="shared" si="170"/>
        <v>894</v>
      </c>
      <c r="Z918" t="str">
        <f t="shared" si="171"/>
        <v>ITM_SUB_k</v>
      </c>
      <c r="AC918" s="116" t="str">
        <f t="shared" si="164"/>
        <v/>
      </c>
      <c r="AD918" t="b">
        <f t="shared" si="163"/>
        <v>1</v>
      </c>
    </row>
    <row r="919" spans="1:30">
      <c r="A919" s="57">
        <f t="shared" si="165"/>
        <v>919</v>
      </c>
      <c r="B919" s="56">
        <f t="shared" si="166"/>
        <v>895</v>
      </c>
      <c r="C919" s="60" t="s">
        <v>4932</v>
      </c>
      <c r="D919" s="60" t="s">
        <v>7</v>
      </c>
      <c r="E919" s="66" t="s">
        <v>581</v>
      </c>
      <c r="F919" s="66" t="s">
        <v>837</v>
      </c>
      <c r="G919" s="70">
        <v>0</v>
      </c>
      <c r="H919" s="70">
        <v>0</v>
      </c>
      <c r="I919" s="66" t="s">
        <v>1</v>
      </c>
      <c r="J919" s="66" t="s">
        <v>1660</v>
      </c>
      <c r="K919" s="67" t="s">
        <v>5022</v>
      </c>
      <c r="L919" s="68"/>
      <c r="M919" s="64" t="s">
        <v>4219</v>
      </c>
      <c r="N919" s="13"/>
      <c r="O919"/>
      <c r="P919" t="str">
        <f t="shared" si="162"/>
        <v>NOT EQUAL</v>
      </c>
      <c r="Q919"/>
      <c r="R919"/>
      <c r="S919" s="43">
        <f t="shared" si="167"/>
        <v>151</v>
      </c>
      <c r="T919" s="96" t="s">
        <v>2643</v>
      </c>
      <c r="U919" s="72" t="s">
        <v>2643</v>
      </c>
      <c r="V919" s="72" t="s">
        <v>2643</v>
      </c>
      <c r="W919" s="44" t="str">
        <f t="shared" si="168"/>
        <v/>
      </c>
      <c r="X919" s="25" t="str">
        <f t="shared" si="169"/>
        <v/>
      </c>
      <c r="Y919" s="1">
        <f t="shared" si="170"/>
        <v>895</v>
      </c>
      <c r="Z919" t="str">
        <f t="shared" si="171"/>
        <v>ITM_SUB_l</v>
      </c>
      <c r="AC919" s="116" t="str">
        <f t="shared" si="164"/>
        <v/>
      </c>
      <c r="AD919" t="b">
        <f t="shared" si="163"/>
        <v>1</v>
      </c>
    </row>
    <row r="920" spans="1:30">
      <c r="A920" s="57">
        <f t="shared" si="165"/>
        <v>920</v>
      </c>
      <c r="B920" s="56">
        <f t="shared" si="166"/>
        <v>896</v>
      </c>
      <c r="C920" s="60" t="s">
        <v>4932</v>
      </c>
      <c r="D920" s="60" t="s">
        <v>7</v>
      </c>
      <c r="E920" s="66" t="s">
        <v>581</v>
      </c>
      <c r="F920" s="66" t="s">
        <v>838</v>
      </c>
      <c r="G920" s="70">
        <v>0</v>
      </c>
      <c r="H920" s="70">
        <v>0</v>
      </c>
      <c r="I920" s="66" t="s">
        <v>1</v>
      </c>
      <c r="J920" s="66" t="s">
        <v>1660</v>
      </c>
      <c r="K920" s="67" t="s">
        <v>5022</v>
      </c>
      <c r="L920" s="68"/>
      <c r="M920" s="64" t="s">
        <v>4220</v>
      </c>
      <c r="N920" s="13"/>
      <c r="O920"/>
      <c r="P920" t="str">
        <f t="shared" si="162"/>
        <v>NOT EQUAL</v>
      </c>
      <c r="Q920"/>
      <c r="R920"/>
      <c r="S920" s="43">
        <f t="shared" si="167"/>
        <v>151</v>
      </c>
      <c r="T920" s="96" t="s">
        <v>2643</v>
      </c>
      <c r="U920" s="72" t="s">
        <v>2643</v>
      </c>
      <c r="V920" s="72" t="s">
        <v>2643</v>
      </c>
      <c r="W920" s="44" t="str">
        <f t="shared" si="168"/>
        <v/>
      </c>
      <c r="X920" s="25" t="str">
        <f t="shared" si="169"/>
        <v/>
      </c>
      <c r="Y920" s="1">
        <f t="shared" si="170"/>
        <v>896</v>
      </c>
      <c r="Z920" t="str">
        <f t="shared" si="171"/>
        <v>ITM_SUB_m</v>
      </c>
      <c r="AC920" s="116" t="str">
        <f t="shared" si="164"/>
        <v/>
      </c>
      <c r="AD920" t="b">
        <f t="shared" si="163"/>
        <v>1</v>
      </c>
    </row>
    <row r="921" spans="1:30">
      <c r="A921" s="57">
        <f t="shared" si="165"/>
        <v>921</v>
      </c>
      <c r="B921" s="56">
        <f t="shared" si="166"/>
        <v>897</v>
      </c>
      <c r="C921" s="60" t="s">
        <v>4932</v>
      </c>
      <c r="D921" s="60" t="s">
        <v>7</v>
      </c>
      <c r="E921" s="66" t="s">
        <v>581</v>
      </c>
      <c r="F921" s="66" t="s">
        <v>839</v>
      </c>
      <c r="G921" s="70">
        <v>0</v>
      </c>
      <c r="H921" s="70">
        <v>0</v>
      </c>
      <c r="I921" s="66" t="s">
        <v>1</v>
      </c>
      <c r="J921" s="66" t="s">
        <v>1660</v>
      </c>
      <c r="K921" s="67" t="s">
        <v>5022</v>
      </c>
      <c r="L921" s="68"/>
      <c r="M921" s="64" t="s">
        <v>4221</v>
      </c>
      <c r="N921" s="13"/>
      <c r="O921"/>
      <c r="P921" t="str">
        <f t="shared" ref="P921:P984" si="172">IF(E921=F921,"","NOT EQUAL")</f>
        <v>NOT EQUAL</v>
      </c>
      <c r="Q921"/>
      <c r="R921"/>
      <c r="S921" s="43">
        <f t="shared" si="167"/>
        <v>151</v>
      </c>
      <c r="T921" s="96" t="s">
        <v>2643</v>
      </c>
      <c r="U921" s="72" t="s">
        <v>2643</v>
      </c>
      <c r="V921" s="72" t="s">
        <v>2643</v>
      </c>
      <c r="W921" s="44" t="str">
        <f t="shared" si="168"/>
        <v/>
      </c>
      <c r="X921" s="25" t="str">
        <f t="shared" si="169"/>
        <v/>
      </c>
      <c r="Y921" s="1">
        <f t="shared" si="170"/>
        <v>897</v>
      </c>
      <c r="Z921" t="str">
        <f t="shared" si="171"/>
        <v>ITM_SUB_n</v>
      </c>
      <c r="AC921" s="116" t="str">
        <f t="shared" si="164"/>
        <v/>
      </c>
      <c r="AD921" t="b">
        <f t="shared" si="163"/>
        <v>1</v>
      </c>
    </row>
    <row r="922" spans="1:30">
      <c r="A922" s="57">
        <f t="shared" si="165"/>
        <v>922</v>
      </c>
      <c r="B922" s="56">
        <f t="shared" si="166"/>
        <v>898</v>
      </c>
      <c r="C922" s="60" t="s">
        <v>4932</v>
      </c>
      <c r="D922" s="60" t="s">
        <v>7</v>
      </c>
      <c r="E922" s="66" t="s">
        <v>581</v>
      </c>
      <c r="F922" s="66" t="s">
        <v>840</v>
      </c>
      <c r="G922" s="70">
        <v>0</v>
      </c>
      <c r="H922" s="70">
        <v>0</v>
      </c>
      <c r="I922" s="66" t="s">
        <v>1</v>
      </c>
      <c r="J922" s="66" t="s">
        <v>1660</v>
      </c>
      <c r="K922" s="67" t="s">
        <v>5022</v>
      </c>
      <c r="L922" s="68"/>
      <c r="M922" s="64" t="s">
        <v>4222</v>
      </c>
      <c r="N922" s="13"/>
      <c r="O922"/>
      <c r="P922" t="str">
        <f t="shared" si="172"/>
        <v>NOT EQUAL</v>
      </c>
      <c r="Q922"/>
      <c r="R922"/>
      <c r="S922" s="43">
        <f t="shared" si="167"/>
        <v>151</v>
      </c>
      <c r="T922" s="96" t="s">
        <v>2643</v>
      </c>
      <c r="U922" s="72" t="s">
        <v>2643</v>
      </c>
      <c r="V922" s="72" t="s">
        <v>2643</v>
      </c>
      <c r="W922" s="44" t="str">
        <f t="shared" si="168"/>
        <v/>
      </c>
      <c r="X922" s="25" t="str">
        <f t="shared" si="169"/>
        <v/>
      </c>
      <c r="Y922" s="1">
        <f t="shared" si="170"/>
        <v>898</v>
      </c>
      <c r="Z922" t="str">
        <f t="shared" si="171"/>
        <v>ITM_SUB_o</v>
      </c>
      <c r="AC922" s="116" t="str">
        <f t="shared" si="164"/>
        <v/>
      </c>
      <c r="AD922" t="b">
        <f t="shared" si="163"/>
        <v>1</v>
      </c>
    </row>
    <row r="923" spans="1:30">
      <c r="A923" s="57">
        <f t="shared" si="165"/>
        <v>923</v>
      </c>
      <c r="B923" s="56">
        <f t="shared" si="166"/>
        <v>899</v>
      </c>
      <c r="C923" s="60" t="s">
        <v>4932</v>
      </c>
      <c r="D923" s="60" t="s">
        <v>7</v>
      </c>
      <c r="E923" s="66" t="s">
        <v>581</v>
      </c>
      <c r="F923" s="66" t="s">
        <v>841</v>
      </c>
      <c r="G923" s="70">
        <v>0</v>
      </c>
      <c r="H923" s="70">
        <v>0</v>
      </c>
      <c r="I923" s="66" t="s">
        <v>1</v>
      </c>
      <c r="J923" s="66" t="s">
        <v>1660</v>
      </c>
      <c r="K923" s="67" t="s">
        <v>5022</v>
      </c>
      <c r="L923" s="68"/>
      <c r="M923" s="64" t="s">
        <v>4223</v>
      </c>
      <c r="N923" s="13"/>
      <c r="O923"/>
      <c r="P923" t="str">
        <f t="shared" si="172"/>
        <v>NOT EQUAL</v>
      </c>
      <c r="Q923"/>
      <c r="R923"/>
      <c r="S923" s="43">
        <f t="shared" si="167"/>
        <v>151</v>
      </c>
      <c r="T923" s="96" t="s">
        <v>2643</v>
      </c>
      <c r="U923" s="72" t="s">
        <v>2643</v>
      </c>
      <c r="V923" s="72" t="s">
        <v>2643</v>
      </c>
      <c r="W923" s="44" t="str">
        <f t="shared" si="168"/>
        <v/>
      </c>
      <c r="X923" s="25" t="str">
        <f t="shared" si="169"/>
        <v/>
      </c>
      <c r="Y923" s="1">
        <f t="shared" si="170"/>
        <v>899</v>
      </c>
      <c r="Z923" t="str">
        <f t="shared" si="171"/>
        <v>ITM_SUB_p</v>
      </c>
      <c r="AC923" s="116" t="str">
        <f t="shared" si="164"/>
        <v/>
      </c>
      <c r="AD923" t="b">
        <f t="shared" si="163"/>
        <v>1</v>
      </c>
    </row>
    <row r="924" spans="1:30">
      <c r="A924" s="57">
        <f t="shared" si="165"/>
        <v>924</v>
      </c>
      <c r="B924" s="56">
        <f t="shared" si="166"/>
        <v>900</v>
      </c>
      <c r="C924" s="60" t="s">
        <v>4932</v>
      </c>
      <c r="D924" s="60" t="s">
        <v>7</v>
      </c>
      <c r="E924" s="66" t="s">
        <v>581</v>
      </c>
      <c r="F924" s="66" t="s">
        <v>842</v>
      </c>
      <c r="G924" s="70">
        <v>0</v>
      </c>
      <c r="H924" s="70">
        <v>0</v>
      </c>
      <c r="I924" s="66" t="s">
        <v>1</v>
      </c>
      <c r="J924" s="66" t="s">
        <v>1660</v>
      </c>
      <c r="K924" s="67" t="s">
        <v>5022</v>
      </c>
      <c r="L924" s="68"/>
      <c r="M924" s="64" t="s">
        <v>4224</v>
      </c>
      <c r="N924" s="13"/>
      <c r="O924"/>
      <c r="P924" t="str">
        <f t="shared" si="172"/>
        <v>NOT EQUAL</v>
      </c>
      <c r="Q924"/>
      <c r="R924"/>
      <c r="S924" s="43">
        <f t="shared" si="167"/>
        <v>151</v>
      </c>
      <c r="T924" s="96" t="s">
        <v>2643</v>
      </c>
      <c r="U924" s="72" t="s">
        <v>2643</v>
      </c>
      <c r="V924" s="72" t="s">
        <v>2643</v>
      </c>
      <c r="W924" s="44" t="str">
        <f t="shared" si="168"/>
        <v/>
      </c>
      <c r="X924" s="25" t="str">
        <f t="shared" si="169"/>
        <v/>
      </c>
      <c r="Y924" s="1">
        <f t="shared" si="170"/>
        <v>900</v>
      </c>
      <c r="Z924" t="str">
        <f t="shared" si="171"/>
        <v>ITM_SUB_q</v>
      </c>
      <c r="AC924" s="116" t="str">
        <f t="shared" si="164"/>
        <v/>
      </c>
      <c r="AD924" t="b">
        <f t="shared" si="163"/>
        <v>1</v>
      </c>
    </row>
    <row r="925" spans="1:30">
      <c r="A925" s="57">
        <f t="shared" si="165"/>
        <v>925</v>
      </c>
      <c r="B925" s="56">
        <f t="shared" si="166"/>
        <v>901</v>
      </c>
      <c r="C925" s="60" t="s">
        <v>4932</v>
      </c>
      <c r="D925" s="60" t="s">
        <v>7</v>
      </c>
      <c r="E925" s="66" t="s">
        <v>581</v>
      </c>
      <c r="F925" s="66" t="s">
        <v>843</v>
      </c>
      <c r="G925" s="70">
        <v>0</v>
      </c>
      <c r="H925" s="70">
        <v>0</v>
      </c>
      <c r="I925" s="66" t="s">
        <v>1</v>
      </c>
      <c r="J925" s="66" t="s">
        <v>1660</v>
      </c>
      <c r="K925" s="67" t="s">
        <v>5022</v>
      </c>
      <c r="L925" s="68"/>
      <c r="M925" s="64" t="s">
        <v>4225</v>
      </c>
      <c r="N925" s="13"/>
      <c r="O925"/>
      <c r="P925" t="str">
        <f t="shared" si="172"/>
        <v>NOT EQUAL</v>
      </c>
      <c r="Q925"/>
      <c r="R925"/>
      <c r="S925" s="43">
        <f t="shared" si="167"/>
        <v>151</v>
      </c>
      <c r="T925" s="96" t="s">
        <v>2643</v>
      </c>
      <c r="U925" s="72" t="s">
        <v>2643</v>
      </c>
      <c r="V925" s="72" t="s">
        <v>2643</v>
      </c>
      <c r="W925" s="44" t="str">
        <f t="shared" si="168"/>
        <v/>
      </c>
      <c r="X925" s="25" t="str">
        <f t="shared" si="169"/>
        <v/>
      </c>
      <c r="Y925" s="1">
        <f t="shared" si="170"/>
        <v>901</v>
      </c>
      <c r="Z925" t="str">
        <f t="shared" si="171"/>
        <v>ITM_SUB_s</v>
      </c>
      <c r="AC925" s="116" t="str">
        <f t="shared" si="164"/>
        <v/>
      </c>
      <c r="AD925" t="b">
        <f t="shared" si="163"/>
        <v>1</v>
      </c>
    </row>
    <row r="926" spans="1:30">
      <c r="A926" s="57">
        <f t="shared" si="165"/>
        <v>926</v>
      </c>
      <c r="B926" s="56">
        <f t="shared" si="166"/>
        <v>902</v>
      </c>
      <c r="C926" s="60" t="s">
        <v>4932</v>
      </c>
      <c r="D926" s="60" t="s">
        <v>7</v>
      </c>
      <c r="E926" s="66" t="s">
        <v>581</v>
      </c>
      <c r="F926" s="66" t="s">
        <v>844</v>
      </c>
      <c r="G926" s="70">
        <v>0</v>
      </c>
      <c r="H926" s="70">
        <v>0</v>
      </c>
      <c r="I926" s="66" t="s">
        <v>1</v>
      </c>
      <c r="J926" s="66" t="s">
        <v>1660</v>
      </c>
      <c r="K926" s="67" t="s">
        <v>5022</v>
      </c>
      <c r="L926" s="68"/>
      <c r="M926" s="64" t="s">
        <v>4226</v>
      </c>
      <c r="N926" s="13"/>
      <c r="O926"/>
      <c r="P926" t="str">
        <f t="shared" si="172"/>
        <v>NOT EQUAL</v>
      </c>
      <c r="Q926"/>
      <c r="R926"/>
      <c r="S926" s="43">
        <f t="shared" si="167"/>
        <v>151</v>
      </c>
      <c r="T926" s="96" t="s">
        <v>2643</v>
      </c>
      <c r="U926" s="72" t="s">
        <v>2643</v>
      </c>
      <c r="V926" s="72" t="s">
        <v>2643</v>
      </c>
      <c r="W926" s="44" t="str">
        <f t="shared" si="168"/>
        <v/>
      </c>
      <c r="X926" s="25" t="str">
        <f t="shared" si="169"/>
        <v/>
      </c>
      <c r="Y926" s="1">
        <f t="shared" si="170"/>
        <v>902</v>
      </c>
      <c r="Z926" t="str">
        <f t="shared" si="171"/>
        <v>ITM_SUB_t</v>
      </c>
      <c r="AC926" s="116" t="str">
        <f t="shared" si="164"/>
        <v/>
      </c>
      <c r="AD926" t="b">
        <f t="shared" si="163"/>
        <v>1</v>
      </c>
    </row>
    <row r="927" spans="1:30">
      <c r="A927" s="57">
        <f t="shared" si="165"/>
        <v>927</v>
      </c>
      <c r="B927" s="56">
        <f t="shared" si="166"/>
        <v>903</v>
      </c>
      <c r="C927" s="60" t="s">
        <v>4932</v>
      </c>
      <c r="D927" s="60" t="s">
        <v>7</v>
      </c>
      <c r="E927" s="66" t="s">
        <v>581</v>
      </c>
      <c r="F927" s="66" t="s">
        <v>845</v>
      </c>
      <c r="G927" s="70">
        <v>0</v>
      </c>
      <c r="H927" s="70">
        <v>0</v>
      </c>
      <c r="I927" s="66" t="s">
        <v>1</v>
      </c>
      <c r="J927" s="66" t="s">
        <v>1660</v>
      </c>
      <c r="K927" s="67" t="s">
        <v>5022</v>
      </c>
      <c r="L927" s="68"/>
      <c r="M927" s="64" t="s">
        <v>4227</v>
      </c>
      <c r="N927" s="13"/>
      <c r="O927"/>
      <c r="P927" t="str">
        <f t="shared" si="172"/>
        <v>NOT EQUAL</v>
      </c>
      <c r="Q927"/>
      <c r="R927"/>
      <c r="S927" s="43">
        <f t="shared" si="167"/>
        <v>151</v>
      </c>
      <c r="T927" s="96" t="s">
        <v>2643</v>
      </c>
      <c r="U927" s="72" t="s">
        <v>2643</v>
      </c>
      <c r="V927" s="72" t="s">
        <v>2643</v>
      </c>
      <c r="W927" s="44" t="str">
        <f t="shared" si="168"/>
        <v/>
      </c>
      <c r="X927" s="25" t="str">
        <f t="shared" si="169"/>
        <v/>
      </c>
      <c r="Y927" s="1">
        <f t="shared" si="170"/>
        <v>903</v>
      </c>
      <c r="Z927" t="str">
        <f t="shared" si="171"/>
        <v>ITM_SUB_u</v>
      </c>
      <c r="AC927" s="116" t="str">
        <f t="shared" si="164"/>
        <v/>
      </c>
      <c r="AD927" t="b">
        <f t="shared" si="163"/>
        <v>1</v>
      </c>
    </row>
    <row r="928" spans="1:30">
      <c r="A928" s="57">
        <f t="shared" si="165"/>
        <v>928</v>
      </c>
      <c r="B928" s="56">
        <f t="shared" si="166"/>
        <v>904</v>
      </c>
      <c r="C928" s="60" t="s">
        <v>4932</v>
      </c>
      <c r="D928" s="60" t="s">
        <v>7</v>
      </c>
      <c r="E928" s="66" t="s">
        <v>581</v>
      </c>
      <c r="F928" s="66" t="s">
        <v>846</v>
      </c>
      <c r="G928" s="70">
        <v>0</v>
      </c>
      <c r="H928" s="70">
        <v>0</v>
      </c>
      <c r="I928" s="66" t="s">
        <v>1</v>
      </c>
      <c r="J928" s="66" t="s">
        <v>1660</v>
      </c>
      <c r="K928" s="67" t="s">
        <v>5022</v>
      </c>
      <c r="L928" s="68"/>
      <c r="M928" s="64" t="s">
        <v>4228</v>
      </c>
      <c r="N928" s="13"/>
      <c r="O928"/>
      <c r="P928" t="str">
        <f t="shared" si="172"/>
        <v>NOT EQUAL</v>
      </c>
      <c r="Q928"/>
      <c r="R928"/>
      <c r="S928" s="43">
        <f t="shared" si="167"/>
        <v>151</v>
      </c>
      <c r="T928" s="96" t="s">
        <v>2643</v>
      </c>
      <c r="U928" s="72" t="s">
        <v>2643</v>
      </c>
      <c r="V928" s="72" t="s">
        <v>2643</v>
      </c>
      <c r="W928" s="44" t="str">
        <f t="shared" si="168"/>
        <v/>
      </c>
      <c r="X928" s="25" t="str">
        <f t="shared" si="169"/>
        <v/>
      </c>
      <c r="Y928" s="1">
        <f t="shared" si="170"/>
        <v>904</v>
      </c>
      <c r="Z928" t="str">
        <f t="shared" si="171"/>
        <v>ITM_SUB_v</v>
      </c>
      <c r="AC928" s="116" t="str">
        <f t="shared" si="164"/>
        <v/>
      </c>
      <c r="AD928" t="b">
        <f t="shared" ref="AD928:AD991" si="173">X928=AC928</f>
        <v>1</v>
      </c>
    </row>
    <row r="929" spans="1:30">
      <c r="A929" s="57">
        <f t="shared" si="165"/>
        <v>929</v>
      </c>
      <c r="B929" s="56">
        <f t="shared" si="166"/>
        <v>905</v>
      </c>
      <c r="C929" s="60" t="s">
        <v>4932</v>
      </c>
      <c r="D929" s="60" t="s">
        <v>7</v>
      </c>
      <c r="E929" s="66" t="s">
        <v>581</v>
      </c>
      <c r="F929" s="66" t="s">
        <v>847</v>
      </c>
      <c r="G929" s="70">
        <v>0</v>
      </c>
      <c r="H929" s="70">
        <v>0</v>
      </c>
      <c r="I929" s="66" t="s">
        <v>1</v>
      </c>
      <c r="J929" s="66" t="s">
        <v>1660</v>
      </c>
      <c r="K929" s="67" t="s">
        <v>5022</v>
      </c>
      <c r="L929" s="68"/>
      <c r="M929" s="64" t="s">
        <v>4229</v>
      </c>
      <c r="N929" s="13"/>
      <c r="O929"/>
      <c r="P929" t="str">
        <f t="shared" si="172"/>
        <v>NOT EQUAL</v>
      </c>
      <c r="Q929"/>
      <c r="R929"/>
      <c r="S929" s="43">
        <f t="shared" si="167"/>
        <v>151</v>
      </c>
      <c r="T929" s="96" t="s">
        <v>2643</v>
      </c>
      <c r="U929" s="72" t="s">
        <v>2643</v>
      </c>
      <c r="V929" s="72" t="s">
        <v>2643</v>
      </c>
      <c r="W929" s="44" t="str">
        <f t="shared" si="168"/>
        <v/>
      </c>
      <c r="X929" s="25" t="str">
        <f t="shared" si="169"/>
        <v/>
      </c>
      <c r="Y929" s="1">
        <f t="shared" si="170"/>
        <v>905</v>
      </c>
      <c r="Z929" t="str">
        <f t="shared" si="171"/>
        <v>ITM_SUB_w</v>
      </c>
      <c r="AC929" s="116" t="str">
        <f t="shared" si="164"/>
        <v/>
      </c>
      <c r="AD929" t="b">
        <f t="shared" si="173"/>
        <v>1</v>
      </c>
    </row>
    <row r="930" spans="1:30">
      <c r="A930" s="57">
        <f t="shared" si="165"/>
        <v>930</v>
      </c>
      <c r="B930" s="56">
        <f t="shared" si="166"/>
        <v>906</v>
      </c>
      <c r="C930" s="60" t="s">
        <v>4932</v>
      </c>
      <c r="D930" s="60" t="s">
        <v>7</v>
      </c>
      <c r="E930" s="66" t="s">
        <v>581</v>
      </c>
      <c r="F930" s="66" t="s">
        <v>848</v>
      </c>
      <c r="G930" s="70">
        <v>0</v>
      </c>
      <c r="H930" s="70">
        <v>0</v>
      </c>
      <c r="I930" s="66" t="s">
        <v>1</v>
      </c>
      <c r="J930" s="66" t="s">
        <v>1660</v>
      </c>
      <c r="K930" s="67" t="s">
        <v>5022</v>
      </c>
      <c r="L930" s="68"/>
      <c r="M930" s="64" t="s">
        <v>4230</v>
      </c>
      <c r="N930" s="13"/>
      <c r="O930"/>
      <c r="P930" t="str">
        <f t="shared" si="172"/>
        <v>NOT EQUAL</v>
      </c>
      <c r="Q930"/>
      <c r="R930"/>
      <c r="S930" s="43">
        <f t="shared" si="167"/>
        <v>151</v>
      </c>
      <c r="T930" s="96" t="s">
        <v>2643</v>
      </c>
      <c r="U930" s="72" t="s">
        <v>2643</v>
      </c>
      <c r="V930" s="72" t="s">
        <v>2643</v>
      </c>
      <c r="W930" s="44" t="str">
        <f t="shared" si="168"/>
        <v/>
      </c>
      <c r="X930" s="25" t="str">
        <f t="shared" si="169"/>
        <v/>
      </c>
      <c r="Y930" s="1">
        <f t="shared" si="170"/>
        <v>906</v>
      </c>
      <c r="Z930" t="str">
        <f t="shared" si="171"/>
        <v>ITM_SUB_x</v>
      </c>
      <c r="AC930" s="116" t="str">
        <f t="shared" si="164"/>
        <v/>
      </c>
      <c r="AD930" t="b">
        <f t="shared" si="173"/>
        <v>1</v>
      </c>
    </row>
    <row r="931" spans="1:30">
      <c r="A931" s="57">
        <f t="shared" si="165"/>
        <v>931</v>
      </c>
      <c r="B931" s="56">
        <f t="shared" si="166"/>
        <v>907</v>
      </c>
      <c r="C931" s="60" t="s">
        <v>4932</v>
      </c>
      <c r="D931" s="60" t="s">
        <v>7</v>
      </c>
      <c r="E931" s="66" t="s">
        <v>581</v>
      </c>
      <c r="F931" s="66" t="s">
        <v>849</v>
      </c>
      <c r="G931" s="70">
        <v>0</v>
      </c>
      <c r="H931" s="70">
        <v>0</v>
      </c>
      <c r="I931" s="66" t="s">
        <v>1</v>
      </c>
      <c r="J931" s="66" t="s">
        <v>1660</v>
      </c>
      <c r="K931" s="67" t="s">
        <v>5022</v>
      </c>
      <c r="L931" s="68"/>
      <c r="M931" s="64" t="s">
        <v>4231</v>
      </c>
      <c r="N931" s="13"/>
      <c r="O931"/>
      <c r="P931" t="str">
        <f t="shared" si="172"/>
        <v>NOT EQUAL</v>
      </c>
      <c r="Q931"/>
      <c r="R931"/>
      <c r="S931" s="43">
        <f t="shared" si="167"/>
        <v>151</v>
      </c>
      <c r="T931" s="96" t="s">
        <v>2643</v>
      </c>
      <c r="U931" s="72" t="s">
        <v>2643</v>
      </c>
      <c r="V931" s="72" t="s">
        <v>2643</v>
      </c>
      <c r="W931" s="44" t="str">
        <f t="shared" si="168"/>
        <v/>
      </c>
      <c r="X931" s="25" t="str">
        <f t="shared" si="169"/>
        <v/>
      </c>
      <c r="Y931" s="1">
        <f t="shared" si="170"/>
        <v>907</v>
      </c>
      <c r="Z931" t="str">
        <f t="shared" si="171"/>
        <v>ITM_SUB_y</v>
      </c>
      <c r="AC931" s="116" t="str">
        <f t="shared" si="164"/>
        <v/>
      </c>
      <c r="AD931" t="b">
        <f t="shared" si="173"/>
        <v>1</v>
      </c>
    </row>
    <row r="932" spans="1:30">
      <c r="A932" s="57">
        <f t="shared" si="165"/>
        <v>932</v>
      </c>
      <c r="B932" s="56">
        <f t="shared" si="166"/>
        <v>908</v>
      </c>
      <c r="C932" s="60" t="s">
        <v>4932</v>
      </c>
      <c r="D932" s="60" t="s">
        <v>7</v>
      </c>
      <c r="E932" s="66" t="s">
        <v>581</v>
      </c>
      <c r="F932" s="66" t="s">
        <v>850</v>
      </c>
      <c r="G932" s="70">
        <v>0</v>
      </c>
      <c r="H932" s="70">
        <v>0</v>
      </c>
      <c r="I932" s="66" t="s">
        <v>1</v>
      </c>
      <c r="J932" s="66" t="s">
        <v>1660</v>
      </c>
      <c r="K932" s="67" t="s">
        <v>5022</v>
      </c>
      <c r="L932" s="68"/>
      <c r="M932" s="64" t="s">
        <v>4232</v>
      </c>
      <c r="N932" s="13"/>
      <c r="O932"/>
      <c r="P932" t="str">
        <f t="shared" si="172"/>
        <v>NOT EQUAL</v>
      </c>
      <c r="Q932"/>
      <c r="R932"/>
      <c r="S932" s="43">
        <f t="shared" si="167"/>
        <v>151</v>
      </c>
      <c r="T932" s="96" t="s">
        <v>2643</v>
      </c>
      <c r="U932" s="72" t="s">
        <v>2643</v>
      </c>
      <c r="V932" s="72" t="s">
        <v>2643</v>
      </c>
      <c r="W932" s="44" t="str">
        <f t="shared" si="168"/>
        <v/>
      </c>
      <c r="X932" s="25" t="str">
        <f t="shared" si="169"/>
        <v/>
      </c>
      <c r="Y932" s="1">
        <f t="shared" si="170"/>
        <v>908</v>
      </c>
      <c r="Z932" t="str">
        <f t="shared" si="171"/>
        <v>ITM_SUB_z</v>
      </c>
      <c r="AC932" s="116" t="str">
        <f t="shared" si="164"/>
        <v/>
      </c>
      <c r="AD932" t="b">
        <f t="shared" si="173"/>
        <v>1</v>
      </c>
    </row>
    <row r="933" spans="1:30">
      <c r="A933" s="57">
        <f t="shared" si="165"/>
        <v>933</v>
      </c>
      <c r="B933" s="56">
        <f t="shared" si="166"/>
        <v>909</v>
      </c>
      <c r="C933" s="60" t="s">
        <v>4932</v>
      </c>
      <c r="D933" s="60" t="s">
        <v>7</v>
      </c>
      <c r="E933" s="66" t="s">
        <v>581</v>
      </c>
      <c r="F933" s="66" t="s">
        <v>851</v>
      </c>
      <c r="G933" s="70">
        <v>0</v>
      </c>
      <c r="H933" s="70">
        <v>0</v>
      </c>
      <c r="I933" s="66" t="s">
        <v>1</v>
      </c>
      <c r="J933" s="66" t="s">
        <v>1660</v>
      </c>
      <c r="K933" s="67" t="s">
        <v>5022</v>
      </c>
      <c r="L933" s="68"/>
      <c r="M933" s="64" t="s">
        <v>4233</v>
      </c>
      <c r="N933" s="13"/>
      <c r="O933"/>
      <c r="P933" t="str">
        <f t="shared" si="172"/>
        <v>NOT EQUAL</v>
      </c>
      <c r="Q933"/>
      <c r="R933"/>
      <c r="S933" s="43">
        <f t="shared" si="167"/>
        <v>151</v>
      </c>
      <c r="T933" s="96" t="s">
        <v>2643</v>
      </c>
      <c r="U933" s="72" t="s">
        <v>2643</v>
      </c>
      <c r="V933" s="72" t="s">
        <v>2643</v>
      </c>
      <c r="W933" s="44" t="str">
        <f t="shared" si="168"/>
        <v/>
      </c>
      <c r="X933" s="25" t="str">
        <f t="shared" si="169"/>
        <v/>
      </c>
      <c r="Y933" s="1">
        <f t="shared" si="170"/>
        <v>909</v>
      </c>
      <c r="Z933" t="str">
        <f t="shared" si="171"/>
        <v>ITM_SUB_a_b</v>
      </c>
      <c r="AC933" s="116" t="str">
        <f t="shared" si="164"/>
        <v/>
      </c>
      <c r="AD933" t="b">
        <f t="shared" si="173"/>
        <v>1</v>
      </c>
    </row>
    <row r="934" spans="1:30">
      <c r="A934" s="57">
        <f t="shared" si="165"/>
        <v>934</v>
      </c>
      <c r="B934" s="56">
        <f t="shared" si="166"/>
        <v>910</v>
      </c>
      <c r="C934" s="60" t="s">
        <v>4932</v>
      </c>
      <c r="D934" s="60" t="s">
        <v>7</v>
      </c>
      <c r="E934" s="66" t="s">
        <v>581</v>
      </c>
      <c r="F934" s="66" t="s">
        <v>852</v>
      </c>
      <c r="G934" s="70">
        <v>0</v>
      </c>
      <c r="H934" s="70">
        <v>0</v>
      </c>
      <c r="I934" s="66" t="s">
        <v>1</v>
      </c>
      <c r="J934" s="66" t="s">
        <v>1660</v>
      </c>
      <c r="K934" s="67" t="s">
        <v>5022</v>
      </c>
      <c r="L934" s="68"/>
      <c r="M934" s="64" t="s">
        <v>4234</v>
      </c>
      <c r="N934" s="13"/>
      <c r="O934"/>
      <c r="P934" t="str">
        <f t="shared" si="172"/>
        <v>NOT EQUAL</v>
      </c>
      <c r="Q934"/>
      <c r="R934"/>
      <c r="S934" s="43">
        <f t="shared" si="167"/>
        <v>151</v>
      </c>
      <c r="T934" s="96" t="s">
        <v>2643</v>
      </c>
      <c r="U934" s="72" t="s">
        <v>2643</v>
      </c>
      <c r="V934" s="72" t="s">
        <v>2643</v>
      </c>
      <c r="W934" s="44" t="str">
        <f t="shared" si="168"/>
        <v/>
      </c>
      <c r="X934" s="25" t="str">
        <f t="shared" si="169"/>
        <v/>
      </c>
      <c r="Y934" s="1">
        <f t="shared" si="170"/>
        <v>910</v>
      </c>
      <c r="Z934" t="str">
        <f t="shared" si="171"/>
        <v>ITM_SUB_e_b</v>
      </c>
      <c r="AC934" s="116" t="str">
        <f t="shared" si="164"/>
        <v/>
      </c>
      <c r="AD934" t="b">
        <f t="shared" si="173"/>
        <v>1</v>
      </c>
    </row>
    <row r="935" spans="1:30">
      <c r="A935" s="57">
        <f t="shared" si="165"/>
        <v>935</v>
      </c>
      <c r="B935" s="56">
        <f t="shared" si="166"/>
        <v>911</v>
      </c>
      <c r="C935" s="60" t="s">
        <v>4932</v>
      </c>
      <c r="D935" s="60" t="s">
        <v>7</v>
      </c>
      <c r="E935" s="66" t="s">
        <v>581</v>
      </c>
      <c r="F935" s="66" t="s">
        <v>853</v>
      </c>
      <c r="G935" s="70">
        <v>0</v>
      </c>
      <c r="H935" s="70">
        <v>0</v>
      </c>
      <c r="I935" s="66" t="s">
        <v>1</v>
      </c>
      <c r="J935" s="66" t="s">
        <v>1660</v>
      </c>
      <c r="K935" s="67" t="s">
        <v>5022</v>
      </c>
      <c r="L935" s="68"/>
      <c r="M935" s="64" t="s">
        <v>4235</v>
      </c>
      <c r="N935" s="13"/>
      <c r="O935"/>
      <c r="P935" t="str">
        <f t="shared" si="172"/>
        <v>NOT EQUAL</v>
      </c>
      <c r="Q935"/>
      <c r="R935"/>
      <c r="S935" s="43">
        <f t="shared" si="167"/>
        <v>151</v>
      </c>
      <c r="T935" s="96" t="s">
        <v>2643</v>
      </c>
      <c r="U935" s="72" t="s">
        <v>2643</v>
      </c>
      <c r="V935" s="72" t="s">
        <v>2643</v>
      </c>
      <c r="W935" s="44" t="str">
        <f t="shared" si="168"/>
        <v/>
      </c>
      <c r="X935" s="25" t="str">
        <f t="shared" si="169"/>
        <v/>
      </c>
      <c r="Y935" s="1">
        <f t="shared" si="170"/>
        <v>911</v>
      </c>
      <c r="Z935" t="str">
        <f t="shared" si="171"/>
        <v>ITM_SUB_k_b</v>
      </c>
      <c r="AC935" s="116" t="str">
        <f t="shared" si="164"/>
        <v/>
      </c>
      <c r="AD935" t="b">
        <f t="shared" si="173"/>
        <v>1</v>
      </c>
    </row>
    <row r="936" spans="1:30">
      <c r="A936" s="57">
        <f t="shared" si="165"/>
        <v>936</v>
      </c>
      <c r="B936" s="56">
        <f t="shared" si="166"/>
        <v>912</v>
      </c>
      <c r="C936" s="60" t="s">
        <v>4932</v>
      </c>
      <c r="D936" s="60" t="s">
        <v>7</v>
      </c>
      <c r="E936" s="66" t="s">
        <v>581</v>
      </c>
      <c r="F936" s="66" t="s">
        <v>854</v>
      </c>
      <c r="G936" s="70">
        <v>0</v>
      </c>
      <c r="H936" s="70">
        <v>0</v>
      </c>
      <c r="I936" s="66" t="s">
        <v>1</v>
      </c>
      <c r="J936" s="66" t="s">
        <v>1660</v>
      </c>
      <c r="K936" s="67" t="s">
        <v>5022</v>
      </c>
      <c r="L936" s="68"/>
      <c r="M936" s="64" t="s">
        <v>4236</v>
      </c>
      <c r="N936" s="13"/>
      <c r="O936"/>
      <c r="P936" t="str">
        <f t="shared" si="172"/>
        <v>NOT EQUAL</v>
      </c>
      <c r="Q936"/>
      <c r="R936"/>
      <c r="S936" s="43">
        <f t="shared" si="167"/>
        <v>151</v>
      </c>
      <c r="T936" s="96" t="s">
        <v>2643</v>
      </c>
      <c r="U936" s="72" t="s">
        <v>2643</v>
      </c>
      <c r="V936" s="72" t="s">
        <v>2643</v>
      </c>
      <c r="W936" s="44" t="str">
        <f t="shared" si="168"/>
        <v/>
      </c>
      <c r="X936" s="25" t="str">
        <f t="shared" si="169"/>
        <v/>
      </c>
      <c r="Y936" s="1">
        <f t="shared" si="170"/>
        <v>912</v>
      </c>
      <c r="Z936" t="str">
        <f t="shared" si="171"/>
        <v>ITM_SUB_l_b</v>
      </c>
      <c r="AC936" s="116" t="str">
        <f t="shared" ref="AC936:AC999" si="174">IF(LEN(X936)=0,"",SUBSTITUTE(SUBSTITUTE(SUBSTITUTE(SUBSTITUTE(SUBSTITUTE(SUBSTITUTE(SUBSTITUTE(SUBSTITUTE(SUBSTITUTE(SUBSTITUTE(SUBSTITUTE(SUBSTITUTE(SUBSTITUTE(SUBSTITUTE(SUBSTITUTE(SUBSTITUTE(SUBSTITUTE( (SUBSTITUTE( SUBSTITUTE( SUBSTITUTE( SUBSTITUTE(W936,"STD_SIGMA","SUM"),"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936" t="b">
        <f t="shared" si="173"/>
        <v>1</v>
      </c>
    </row>
    <row r="937" spans="1:30">
      <c r="A937" s="57">
        <f t="shared" si="165"/>
        <v>937</v>
      </c>
      <c r="B937" s="56">
        <f t="shared" si="166"/>
        <v>913</v>
      </c>
      <c r="C937" s="60" t="s">
        <v>4932</v>
      </c>
      <c r="D937" s="60" t="s">
        <v>7</v>
      </c>
      <c r="E937" s="66" t="s">
        <v>581</v>
      </c>
      <c r="F937" s="66" t="s">
        <v>855</v>
      </c>
      <c r="G937" s="70">
        <v>0</v>
      </c>
      <c r="H937" s="70">
        <v>0</v>
      </c>
      <c r="I937" s="66" t="s">
        <v>1</v>
      </c>
      <c r="J937" s="66" t="s">
        <v>1660</v>
      </c>
      <c r="K937" s="67" t="s">
        <v>5022</v>
      </c>
      <c r="L937" s="68"/>
      <c r="M937" s="64" t="s">
        <v>4237</v>
      </c>
      <c r="N937" s="13"/>
      <c r="O937"/>
      <c r="P937" t="str">
        <f t="shared" si="172"/>
        <v>NOT EQUAL</v>
      </c>
      <c r="Q937"/>
      <c r="R937"/>
      <c r="S937" s="43">
        <f t="shared" si="167"/>
        <v>151</v>
      </c>
      <c r="T937" s="96" t="s">
        <v>2643</v>
      </c>
      <c r="U937" s="72" t="s">
        <v>2643</v>
      </c>
      <c r="V937" s="72" t="s">
        <v>2643</v>
      </c>
      <c r="W937" s="44" t="str">
        <f t="shared" si="168"/>
        <v/>
      </c>
      <c r="X937" s="25" t="str">
        <f t="shared" si="169"/>
        <v/>
      </c>
      <c r="Y937" s="1">
        <f t="shared" si="170"/>
        <v>913</v>
      </c>
      <c r="Z937" t="str">
        <f t="shared" si="171"/>
        <v>ITM_SUB_m_b</v>
      </c>
      <c r="AC937" s="116" t="str">
        <f t="shared" si="174"/>
        <v/>
      </c>
      <c r="AD937" t="b">
        <f t="shared" si="173"/>
        <v>1</v>
      </c>
    </row>
    <row r="938" spans="1:30">
      <c r="A938" s="57">
        <f t="shared" si="165"/>
        <v>938</v>
      </c>
      <c r="B938" s="56">
        <f t="shared" si="166"/>
        <v>914</v>
      </c>
      <c r="C938" s="60" t="s">
        <v>4932</v>
      </c>
      <c r="D938" s="60" t="s">
        <v>7</v>
      </c>
      <c r="E938" s="66" t="s">
        <v>581</v>
      </c>
      <c r="F938" s="66" t="s">
        <v>856</v>
      </c>
      <c r="G938" s="70">
        <v>0</v>
      </c>
      <c r="H938" s="70">
        <v>0</v>
      </c>
      <c r="I938" s="66" t="s">
        <v>1</v>
      </c>
      <c r="J938" s="66" t="s">
        <v>1660</v>
      </c>
      <c r="K938" s="67" t="s">
        <v>5022</v>
      </c>
      <c r="L938" s="68"/>
      <c r="M938" s="64" t="s">
        <v>4238</v>
      </c>
      <c r="N938" s="13"/>
      <c r="O938"/>
      <c r="P938" t="str">
        <f t="shared" si="172"/>
        <v>NOT EQUAL</v>
      </c>
      <c r="Q938"/>
      <c r="R938"/>
      <c r="S938" s="43">
        <f t="shared" si="167"/>
        <v>151</v>
      </c>
      <c r="T938" s="96" t="s">
        <v>2643</v>
      </c>
      <c r="U938" s="72" t="s">
        <v>2643</v>
      </c>
      <c r="V938" s="72" t="s">
        <v>2643</v>
      </c>
      <c r="W938" s="44" t="str">
        <f t="shared" si="168"/>
        <v/>
      </c>
      <c r="X938" s="25" t="str">
        <f t="shared" si="169"/>
        <v/>
      </c>
      <c r="Y938" s="1">
        <f t="shared" si="170"/>
        <v>914</v>
      </c>
      <c r="Z938" t="str">
        <f t="shared" si="171"/>
        <v>ITM_SUB_n_b</v>
      </c>
      <c r="AC938" s="116" t="str">
        <f t="shared" si="174"/>
        <v/>
      </c>
      <c r="AD938" t="b">
        <f t="shared" si="173"/>
        <v>1</v>
      </c>
    </row>
    <row r="939" spans="1:30">
      <c r="A939" s="57">
        <f t="shared" si="165"/>
        <v>939</v>
      </c>
      <c r="B939" s="56">
        <f t="shared" si="166"/>
        <v>915</v>
      </c>
      <c r="C939" s="60" t="s">
        <v>4932</v>
      </c>
      <c r="D939" s="60" t="s">
        <v>7</v>
      </c>
      <c r="E939" s="66" t="s">
        <v>581</v>
      </c>
      <c r="F939" s="66" t="s">
        <v>857</v>
      </c>
      <c r="G939" s="70">
        <v>0</v>
      </c>
      <c r="H939" s="70">
        <v>0</v>
      </c>
      <c r="I939" s="66" t="s">
        <v>1</v>
      </c>
      <c r="J939" s="66" t="s">
        <v>1660</v>
      </c>
      <c r="K939" s="67" t="s">
        <v>5022</v>
      </c>
      <c r="L939" s="68"/>
      <c r="M939" s="64" t="s">
        <v>4239</v>
      </c>
      <c r="N939" s="13"/>
      <c r="O939"/>
      <c r="P939" t="str">
        <f t="shared" si="172"/>
        <v>NOT EQUAL</v>
      </c>
      <c r="Q939"/>
      <c r="R939"/>
      <c r="S939" s="43">
        <f t="shared" si="167"/>
        <v>151</v>
      </c>
      <c r="T939" s="96" t="s">
        <v>2643</v>
      </c>
      <c r="U939" s="72" t="s">
        <v>2643</v>
      </c>
      <c r="V939" s="72" t="s">
        <v>2643</v>
      </c>
      <c r="W939" s="44" t="str">
        <f t="shared" si="168"/>
        <v/>
      </c>
      <c r="X939" s="25" t="str">
        <f t="shared" si="169"/>
        <v/>
      </c>
      <c r="Y939" s="1">
        <f t="shared" si="170"/>
        <v>915</v>
      </c>
      <c r="Z939" t="str">
        <f t="shared" si="171"/>
        <v>ITM_SUB_o_b</v>
      </c>
      <c r="AC939" s="116" t="str">
        <f t="shared" si="174"/>
        <v/>
      </c>
      <c r="AD939" t="b">
        <f t="shared" si="173"/>
        <v>1</v>
      </c>
    </row>
    <row r="940" spans="1:30">
      <c r="A940" s="57">
        <f t="shared" si="165"/>
        <v>940</v>
      </c>
      <c r="B940" s="56">
        <f t="shared" si="166"/>
        <v>916</v>
      </c>
      <c r="C940" s="60" t="s">
        <v>4932</v>
      </c>
      <c r="D940" s="60" t="s">
        <v>7</v>
      </c>
      <c r="E940" s="66" t="s">
        <v>581</v>
      </c>
      <c r="F940" s="66" t="s">
        <v>858</v>
      </c>
      <c r="G940" s="70">
        <v>0</v>
      </c>
      <c r="H940" s="70">
        <v>0</v>
      </c>
      <c r="I940" s="66" t="s">
        <v>1</v>
      </c>
      <c r="J940" s="66" t="s">
        <v>1660</v>
      </c>
      <c r="K940" s="67" t="s">
        <v>5022</v>
      </c>
      <c r="L940" s="68"/>
      <c r="M940" s="64" t="s">
        <v>4240</v>
      </c>
      <c r="N940" s="13"/>
      <c r="O940"/>
      <c r="P940" t="str">
        <f t="shared" si="172"/>
        <v>NOT EQUAL</v>
      </c>
      <c r="Q940"/>
      <c r="R940"/>
      <c r="S940" s="43">
        <f t="shared" si="167"/>
        <v>151</v>
      </c>
      <c r="T940" s="96" t="s">
        <v>2643</v>
      </c>
      <c r="U940" s="72" t="s">
        <v>2643</v>
      </c>
      <c r="V940" s="72" t="s">
        <v>2643</v>
      </c>
      <c r="W940" s="44" t="str">
        <f t="shared" si="168"/>
        <v/>
      </c>
      <c r="X940" s="25" t="str">
        <f t="shared" si="169"/>
        <v/>
      </c>
      <c r="Y940" s="1">
        <f t="shared" si="170"/>
        <v>916</v>
      </c>
      <c r="Z940" t="str">
        <f t="shared" si="171"/>
        <v>ITM_SUB_p_b</v>
      </c>
      <c r="AC940" s="116" t="str">
        <f t="shared" si="174"/>
        <v/>
      </c>
      <c r="AD940" t="b">
        <f t="shared" si="173"/>
        <v>1</v>
      </c>
    </row>
    <row r="941" spans="1:30">
      <c r="A941" s="57">
        <f t="shared" si="165"/>
        <v>941</v>
      </c>
      <c r="B941" s="56">
        <f t="shared" si="166"/>
        <v>917</v>
      </c>
      <c r="C941" s="60" t="s">
        <v>4932</v>
      </c>
      <c r="D941" s="60" t="s">
        <v>7</v>
      </c>
      <c r="E941" s="66" t="s">
        <v>581</v>
      </c>
      <c r="F941" s="66" t="s">
        <v>859</v>
      </c>
      <c r="G941" s="70">
        <v>0</v>
      </c>
      <c r="H941" s="70">
        <v>0</v>
      </c>
      <c r="I941" s="66" t="s">
        <v>1</v>
      </c>
      <c r="J941" s="66" t="s">
        <v>1660</v>
      </c>
      <c r="K941" s="67" t="s">
        <v>5022</v>
      </c>
      <c r="L941" s="68"/>
      <c r="M941" s="64" t="s">
        <v>4241</v>
      </c>
      <c r="N941" s="13"/>
      <c r="O941"/>
      <c r="P941" t="str">
        <f t="shared" si="172"/>
        <v>NOT EQUAL</v>
      </c>
      <c r="Q941"/>
      <c r="R941"/>
      <c r="S941" s="43">
        <f t="shared" si="167"/>
        <v>151</v>
      </c>
      <c r="T941" s="96" t="s">
        <v>2643</v>
      </c>
      <c r="U941" s="72" t="s">
        <v>2643</v>
      </c>
      <c r="V941" s="72" t="s">
        <v>2643</v>
      </c>
      <c r="W941" s="44" t="str">
        <f t="shared" si="168"/>
        <v/>
      </c>
      <c r="X941" s="25" t="str">
        <f t="shared" si="169"/>
        <v/>
      </c>
      <c r="Y941" s="1">
        <f t="shared" si="170"/>
        <v>917</v>
      </c>
      <c r="Z941" t="str">
        <f t="shared" si="171"/>
        <v>ITM_SUB_s_b</v>
      </c>
      <c r="AC941" s="116" t="str">
        <f t="shared" si="174"/>
        <v/>
      </c>
      <c r="AD941" t="b">
        <f t="shared" si="173"/>
        <v>1</v>
      </c>
    </row>
    <row r="942" spans="1:30">
      <c r="A942" s="57">
        <f t="shared" si="165"/>
        <v>942</v>
      </c>
      <c r="B942" s="56">
        <f t="shared" si="166"/>
        <v>918</v>
      </c>
      <c r="C942" s="60" t="s">
        <v>4932</v>
      </c>
      <c r="D942" s="60" t="s">
        <v>7</v>
      </c>
      <c r="E942" s="66" t="s">
        <v>581</v>
      </c>
      <c r="F942" s="66" t="s">
        <v>860</v>
      </c>
      <c r="G942" s="70">
        <v>0</v>
      </c>
      <c r="H942" s="70">
        <v>0</v>
      </c>
      <c r="I942" s="66" t="s">
        <v>1</v>
      </c>
      <c r="J942" s="66" t="s">
        <v>1660</v>
      </c>
      <c r="K942" s="67" t="s">
        <v>5022</v>
      </c>
      <c r="L942" s="68"/>
      <c r="M942" s="64" t="s">
        <v>4242</v>
      </c>
      <c r="N942" s="13"/>
      <c r="O942"/>
      <c r="P942" t="str">
        <f t="shared" si="172"/>
        <v>NOT EQUAL</v>
      </c>
      <c r="Q942"/>
      <c r="R942"/>
      <c r="S942" s="43">
        <f t="shared" si="167"/>
        <v>151</v>
      </c>
      <c r="T942" s="96" t="s">
        <v>2643</v>
      </c>
      <c r="U942" s="72" t="s">
        <v>2643</v>
      </c>
      <c r="V942" s="72" t="s">
        <v>2643</v>
      </c>
      <c r="W942" s="44" t="str">
        <f t="shared" si="168"/>
        <v/>
      </c>
      <c r="X942" s="25" t="str">
        <f t="shared" si="169"/>
        <v/>
      </c>
      <c r="Y942" s="1">
        <f t="shared" si="170"/>
        <v>918</v>
      </c>
      <c r="Z942" t="str">
        <f t="shared" si="171"/>
        <v>ITM_SUB_u_b</v>
      </c>
      <c r="AC942" s="116" t="str">
        <f t="shared" si="174"/>
        <v/>
      </c>
      <c r="AD942" t="b">
        <f t="shared" si="173"/>
        <v>1</v>
      </c>
    </row>
    <row r="943" spans="1:30">
      <c r="A943" s="57">
        <f t="shared" si="165"/>
        <v>943</v>
      </c>
      <c r="B943" s="56">
        <f t="shared" si="166"/>
        <v>919</v>
      </c>
      <c r="C943" s="60" t="s">
        <v>4932</v>
      </c>
      <c r="D943" s="60" t="s">
        <v>7</v>
      </c>
      <c r="E943" s="66" t="s">
        <v>581</v>
      </c>
      <c r="F943" s="66" t="s">
        <v>861</v>
      </c>
      <c r="G943" s="70">
        <v>0</v>
      </c>
      <c r="H943" s="70">
        <v>0</v>
      </c>
      <c r="I943" s="66" t="s">
        <v>1</v>
      </c>
      <c r="J943" s="66" t="s">
        <v>1660</v>
      </c>
      <c r="K943" s="67" t="s">
        <v>5022</v>
      </c>
      <c r="L943" s="68"/>
      <c r="M943" s="64" t="s">
        <v>4243</v>
      </c>
      <c r="N943" s="13"/>
      <c r="O943"/>
      <c r="P943" t="str">
        <f t="shared" si="172"/>
        <v>NOT EQUAL</v>
      </c>
      <c r="Q943"/>
      <c r="R943"/>
      <c r="S943" s="43">
        <f t="shared" si="167"/>
        <v>151</v>
      </c>
      <c r="T943" s="96" t="s">
        <v>2643</v>
      </c>
      <c r="U943" s="72" t="s">
        <v>2643</v>
      </c>
      <c r="V943" s="72" t="s">
        <v>2643</v>
      </c>
      <c r="W943" s="44" t="str">
        <f t="shared" si="168"/>
        <v/>
      </c>
      <c r="X943" s="25" t="str">
        <f t="shared" si="169"/>
        <v/>
      </c>
      <c r="Y943" s="1">
        <f t="shared" si="170"/>
        <v>919</v>
      </c>
      <c r="Z943" t="str">
        <f t="shared" si="171"/>
        <v>ITM_SUB_x_b</v>
      </c>
      <c r="AC943" s="116" t="str">
        <f t="shared" si="174"/>
        <v/>
      </c>
      <c r="AD943" t="b">
        <f t="shared" si="173"/>
        <v>1</v>
      </c>
    </row>
    <row r="944" spans="1:30">
      <c r="A944" s="57">
        <f t="shared" si="165"/>
        <v>944</v>
      </c>
      <c r="B944" s="56">
        <f t="shared" si="166"/>
        <v>920</v>
      </c>
      <c r="C944" s="60" t="s">
        <v>4932</v>
      </c>
      <c r="D944" s="60" t="s">
        <v>7</v>
      </c>
      <c r="E944" s="66" t="s">
        <v>581</v>
      </c>
      <c r="F944" s="66" t="s">
        <v>862</v>
      </c>
      <c r="G944" s="70">
        <v>0</v>
      </c>
      <c r="H944" s="70">
        <v>0</v>
      </c>
      <c r="I944" s="66" t="s">
        <v>1</v>
      </c>
      <c r="J944" s="66" t="s">
        <v>1660</v>
      </c>
      <c r="K944" s="67" t="s">
        <v>5022</v>
      </c>
      <c r="L944" s="68"/>
      <c r="M944" s="64" t="s">
        <v>4244</v>
      </c>
      <c r="N944" s="13"/>
      <c r="O944"/>
      <c r="P944" t="str">
        <f t="shared" si="172"/>
        <v>NOT EQUAL</v>
      </c>
      <c r="Q944"/>
      <c r="R944"/>
      <c r="S944" s="43">
        <f t="shared" si="167"/>
        <v>151</v>
      </c>
      <c r="T944" s="96" t="s">
        <v>2643</v>
      </c>
      <c r="U944" s="72" t="s">
        <v>2643</v>
      </c>
      <c r="V944" s="72" t="s">
        <v>2643</v>
      </c>
      <c r="W944" s="44" t="str">
        <f t="shared" si="168"/>
        <v/>
      </c>
      <c r="X944" s="25" t="str">
        <f t="shared" si="169"/>
        <v/>
      </c>
      <c r="Y944" s="1">
        <f t="shared" si="170"/>
        <v>920</v>
      </c>
      <c r="Z944" t="str">
        <f t="shared" si="171"/>
        <v>ITM_SUP_PLUS</v>
      </c>
      <c r="AC944" s="116" t="str">
        <f t="shared" si="174"/>
        <v/>
      </c>
      <c r="AD944" t="b">
        <f t="shared" si="173"/>
        <v>1</v>
      </c>
    </row>
    <row r="945" spans="1:30">
      <c r="A945" s="57">
        <f t="shared" si="165"/>
        <v>945</v>
      </c>
      <c r="B945" s="56">
        <f t="shared" si="166"/>
        <v>921</v>
      </c>
      <c r="C945" s="60" t="s">
        <v>4932</v>
      </c>
      <c r="D945" s="60" t="s">
        <v>7</v>
      </c>
      <c r="E945" s="66" t="s">
        <v>581</v>
      </c>
      <c r="F945" s="66" t="s">
        <v>863</v>
      </c>
      <c r="G945" s="70">
        <v>0</v>
      </c>
      <c r="H945" s="70">
        <v>0</v>
      </c>
      <c r="I945" s="66" t="s">
        <v>1</v>
      </c>
      <c r="J945" s="66" t="s">
        <v>1660</v>
      </c>
      <c r="K945" s="67" t="s">
        <v>5022</v>
      </c>
      <c r="L945" s="68"/>
      <c r="M945" s="64" t="s">
        <v>4245</v>
      </c>
      <c r="N945" s="13"/>
      <c r="O945"/>
      <c r="P945" t="str">
        <f t="shared" si="172"/>
        <v>NOT EQUAL</v>
      </c>
      <c r="Q945"/>
      <c r="R945"/>
      <c r="S945" s="43">
        <f t="shared" si="167"/>
        <v>151</v>
      </c>
      <c r="T945" s="96" t="s">
        <v>2643</v>
      </c>
      <c r="U945" s="72" t="s">
        <v>2643</v>
      </c>
      <c r="V945" s="72" t="s">
        <v>2643</v>
      </c>
      <c r="W945" s="44" t="str">
        <f t="shared" si="168"/>
        <v/>
      </c>
      <c r="X945" s="25" t="str">
        <f t="shared" si="169"/>
        <v/>
      </c>
      <c r="Y945" s="1">
        <f t="shared" si="170"/>
        <v>921</v>
      </c>
      <c r="Z945" t="str">
        <f t="shared" si="171"/>
        <v>ITM_SUP_MINUS</v>
      </c>
      <c r="AC945" s="116" t="str">
        <f t="shared" si="174"/>
        <v/>
      </c>
      <c r="AD945" t="b">
        <f t="shared" si="173"/>
        <v>1</v>
      </c>
    </row>
    <row r="946" spans="1:30">
      <c r="A946" s="57">
        <f t="shared" si="165"/>
        <v>946</v>
      </c>
      <c r="B946" s="56">
        <f t="shared" si="166"/>
        <v>922</v>
      </c>
      <c r="C946" s="60" t="s">
        <v>4933</v>
      </c>
      <c r="D946" s="60" t="s">
        <v>3823</v>
      </c>
      <c r="E946" s="66" t="s">
        <v>581</v>
      </c>
      <c r="F946" s="66" t="s">
        <v>864</v>
      </c>
      <c r="G946" s="70">
        <v>0</v>
      </c>
      <c r="H946" s="70">
        <v>0</v>
      </c>
      <c r="I946" s="66" t="s">
        <v>1</v>
      </c>
      <c r="J946" s="66" t="s">
        <v>1660</v>
      </c>
      <c r="K946" s="67" t="s">
        <v>5022</v>
      </c>
      <c r="L946" s="68"/>
      <c r="M946" s="64" t="s">
        <v>3823</v>
      </c>
      <c r="N946" s="13"/>
      <c r="O946"/>
      <c r="P946" t="str">
        <f t="shared" si="172"/>
        <v>NOT EQUAL</v>
      </c>
      <c r="Q946"/>
      <c r="R946"/>
      <c r="S946" s="43">
        <f t="shared" si="167"/>
        <v>151</v>
      </c>
      <c r="T946" s="96" t="s">
        <v>2643</v>
      </c>
      <c r="U946" s="72" t="s">
        <v>2643</v>
      </c>
      <c r="V946" s="72" t="s">
        <v>2643</v>
      </c>
      <c r="W946" s="44" t="str">
        <f t="shared" si="168"/>
        <v/>
      </c>
      <c r="X946" s="25" t="str">
        <f t="shared" si="169"/>
        <v/>
      </c>
      <c r="Y946" s="1">
        <f t="shared" si="170"/>
        <v>922</v>
      </c>
      <c r="Z946" t="str">
        <f t="shared" si="171"/>
        <v>ITM_SUP_MINUS_1</v>
      </c>
      <c r="AC946" s="116" t="str">
        <f t="shared" si="174"/>
        <v/>
      </c>
      <c r="AD946" t="b">
        <f t="shared" si="173"/>
        <v>1</v>
      </c>
    </row>
    <row r="947" spans="1:30">
      <c r="A947" s="57">
        <f t="shared" si="165"/>
        <v>947</v>
      </c>
      <c r="B947" s="56">
        <f t="shared" si="166"/>
        <v>923</v>
      </c>
      <c r="C947" s="60" t="s">
        <v>4933</v>
      </c>
      <c r="D947" s="60" t="s">
        <v>3824</v>
      </c>
      <c r="E947" s="66" t="s">
        <v>581</v>
      </c>
      <c r="F947" s="66" t="s">
        <v>865</v>
      </c>
      <c r="G947" s="70">
        <v>0</v>
      </c>
      <c r="H947" s="70">
        <v>0</v>
      </c>
      <c r="I947" s="66" t="s">
        <v>1</v>
      </c>
      <c r="J947" s="66" t="s">
        <v>1660</v>
      </c>
      <c r="K947" s="67" t="s">
        <v>5022</v>
      </c>
      <c r="L947" s="68"/>
      <c r="M947" s="64" t="s">
        <v>3824</v>
      </c>
      <c r="N947" s="13"/>
      <c r="O947"/>
      <c r="P947" t="str">
        <f t="shared" si="172"/>
        <v>NOT EQUAL</v>
      </c>
      <c r="Q947"/>
      <c r="R947"/>
      <c r="S947" s="43">
        <f t="shared" si="167"/>
        <v>151</v>
      </c>
      <c r="T947" s="96" t="s">
        <v>2643</v>
      </c>
      <c r="U947" s="72" t="s">
        <v>2643</v>
      </c>
      <c r="V947" s="72" t="s">
        <v>2643</v>
      </c>
      <c r="W947" s="44" t="str">
        <f t="shared" si="168"/>
        <v/>
      </c>
      <c r="X947" s="25" t="str">
        <f t="shared" si="169"/>
        <v/>
      </c>
      <c r="Y947" s="1">
        <f t="shared" si="170"/>
        <v>923</v>
      </c>
      <c r="Z947" t="str">
        <f t="shared" si="171"/>
        <v>ITM_SUP_INFINITY</v>
      </c>
      <c r="AC947" s="116" t="str">
        <f t="shared" si="174"/>
        <v/>
      </c>
      <c r="AD947" t="b">
        <f t="shared" si="173"/>
        <v>1</v>
      </c>
    </row>
    <row r="948" spans="1:30">
      <c r="A948" s="57">
        <f t="shared" si="165"/>
        <v>948</v>
      </c>
      <c r="B948" s="56">
        <f t="shared" si="166"/>
        <v>924</v>
      </c>
      <c r="C948" s="60" t="s">
        <v>4933</v>
      </c>
      <c r="D948" s="60" t="s">
        <v>3825</v>
      </c>
      <c r="E948" s="66" t="s">
        <v>581</v>
      </c>
      <c r="F948" s="66" t="s">
        <v>866</v>
      </c>
      <c r="G948" s="70">
        <v>0</v>
      </c>
      <c r="H948" s="70">
        <v>0</v>
      </c>
      <c r="I948" s="66" t="s">
        <v>1</v>
      </c>
      <c r="J948" s="66" t="s">
        <v>1660</v>
      </c>
      <c r="K948" s="67" t="s">
        <v>5022</v>
      </c>
      <c r="L948" s="68"/>
      <c r="M948" s="64" t="s">
        <v>3825</v>
      </c>
      <c r="N948" s="13"/>
      <c r="O948"/>
      <c r="P948" t="str">
        <f t="shared" si="172"/>
        <v>NOT EQUAL</v>
      </c>
      <c r="Q948"/>
      <c r="R948"/>
      <c r="S948" s="43">
        <f t="shared" si="167"/>
        <v>151</v>
      </c>
      <c r="T948" s="96" t="s">
        <v>2643</v>
      </c>
      <c r="U948" s="72" t="s">
        <v>2643</v>
      </c>
      <c r="V948" s="72" t="s">
        <v>2643</v>
      </c>
      <c r="W948" s="44" t="str">
        <f t="shared" si="168"/>
        <v/>
      </c>
      <c r="X948" s="25" t="str">
        <f t="shared" si="169"/>
        <v/>
      </c>
      <c r="Y948" s="1">
        <f t="shared" si="170"/>
        <v>924</v>
      </c>
      <c r="Z948" t="str">
        <f t="shared" si="171"/>
        <v>ITM_SUP_ASTERISK</v>
      </c>
      <c r="AC948" s="116" t="str">
        <f t="shared" si="174"/>
        <v/>
      </c>
      <c r="AD948" t="b">
        <f t="shared" si="173"/>
        <v>1</v>
      </c>
    </row>
    <row r="949" spans="1:30">
      <c r="A949" s="57">
        <f t="shared" si="165"/>
        <v>949</v>
      </c>
      <c r="B949" s="56">
        <f t="shared" si="166"/>
        <v>925</v>
      </c>
      <c r="C949" s="60" t="s">
        <v>4932</v>
      </c>
      <c r="D949" s="60" t="s">
        <v>7</v>
      </c>
      <c r="E949" s="66" t="s">
        <v>581</v>
      </c>
      <c r="F949" s="66" t="s">
        <v>867</v>
      </c>
      <c r="G949" s="70">
        <v>0</v>
      </c>
      <c r="H949" s="70">
        <v>0</v>
      </c>
      <c r="I949" s="66" t="s">
        <v>1</v>
      </c>
      <c r="J949" s="66" t="s">
        <v>1660</v>
      </c>
      <c r="K949" s="67" t="s">
        <v>5022</v>
      </c>
      <c r="L949" s="68"/>
      <c r="M949" s="64" t="s">
        <v>4246</v>
      </c>
      <c r="N949" s="13"/>
      <c r="O949"/>
      <c r="P949" t="str">
        <f t="shared" si="172"/>
        <v>NOT EQUAL</v>
      </c>
      <c r="Q949"/>
      <c r="R949"/>
      <c r="S949" s="43">
        <f t="shared" si="167"/>
        <v>151</v>
      </c>
      <c r="T949" s="96" t="s">
        <v>2643</v>
      </c>
      <c r="U949" s="72" t="s">
        <v>2643</v>
      </c>
      <c r="V949" s="72" t="s">
        <v>2643</v>
      </c>
      <c r="W949" s="44" t="str">
        <f t="shared" si="168"/>
        <v/>
      </c>
      <c r="X949" s="25" t="str">
        <f t="shared" si="169"/>
        <v/>
      </c>
      <c r="Y949" s="1">
        <f t="shared" si="170"/>
        <v>925</v>
      </c>
      <c r="Z949" t="str">
        <f t="shared" si="171"/>
        <v>ITM_SUP_0</v>
      </c>
      <c r="AC949" s="116" t="str">
        <f t="shared" si="174"/>
        <v/>
      </c>
      <c r="AD949" t="b">
        <f t="shared" si="173"/>
        <v>1</v>
      </c>
    </row>
    <row r="950" spans="1:30">
      <c r="A950" s="57">
        <f t="shared" si="165"/>
        <v>950</v>
      </c>
      <c r="B950" s="56">
        <f t="shared" si="166"/>
        <v>926</v>
      </c>
      <c r="C950" s="60" t="s">
        <v>4932</v>
      </c>
      <c r="D950" s="60" t="s">
        <v>7</v>
      </c>
      <c r="E950" s="66" t="s">
        <v>581</v>
      </c>
      <c r="F950" s="66" t="s">
        <v>868</v>
      </c>
      <c r="G950" s="70">
        <v>0</v>
      </c>
      <c r="H950" s="70">
        <v>0</v>
      </c>
      <c r="I950" s="66" t="s">
        <v>1</v>
      </c>
      <c r="J950" s="66" t="s">
        <v>1660</v>
      </c>
      <c r="K950" s="67" t="s">
        <v>5022</v>
      </c>
      <c r="L950" s="68"/>
      <c r="M950" s="64" t="s">
        <v>4247</v>
      </c>
      <c r="N950" s="13"/>
      <c r="O950"/>
      <c r="P950" t="str">
        <f t="shared" si="172"/>
        <v>NOT EQUAL</v>
      </c>
      <c r="Q950"/>
      <c r="R950"/>
      <c r="S950" s="43">
        <f t="shared" si="167"/>
        <v>151</v>
      </c>
      <c r="T950" s="96" t="s">
        <v>2643</v>
      </c>
      <c r="U950" s="72" t="s">
        <v>2643</v>
      </c>
      <c r="V950" s="72" t="s">
        <v>2643</v>
      </c>
      <c r="W950" s="44" t="str">
        <f t="shared" si="168"/>
        <v/>
      </c>
      <c r="X950" s="25" t="str">
        <f t="shared" si="169"/>
        <v/>
      </c>
      <c r="Y950" s="1">
        <f t="shared" si="170"/>
        <v>926</v>
      </c>
      <c r="Z950" t="str">
        <f t="shared" si="171"/>
        <v>ITM_SUP_1</v>
      </c>
      <c r="AC950" s="116" t="str">
        <f t="shared" si="174"/>
        <v/>
      </c>
      <c r="AD950" t="b">
        <f t="shared" si="173"/>
        <v>1</v>
      </c>
    </row>
    <row r="951" spans="1:30">
      <c r="A951" s="57">
        <f t="shared" si="165"/>
        <v>951</v>
      </c>
      <c r="B951" s="56">
        <f t="shared" si="166"/>
        <v>927</v>
      </c>
      <c r="C951" s="60" t="s">
        <v>4932</v>
      </c>
      <c r="D951" s="60" t="s">
        <v>7</v>
      </c>
      <c r="E951" s="66" t="s">
        <v>581</v>
      </c>
      <c r="F951" s="66" t="s">
        <v>869</v>
      </c>
      <c r="G951" s="70">
        <v>0</v>
      </c>
      <c r="H951" s="70">
        <v>0</v>
      </c>
      <c r="I951" s="66" t="s">
        <v>1</v>
      </c>
      <c r="J951" s="66" t="s">
        <v>1660</v>
      </c>
      <c r="K951" s="67" t="s">
        <v>5022</v>
      </c>
      <c r="L951" s="68"/>
      <c r="M951" s="64" t="s">
        <v>4248</v>
      </c>
      <c r="N951" s="13"/>
      <c r="O951"/>
      <c r="P951" t="str">
        <f t="shared" si="172"/>
        <v>NOT EQUAL</v>
      </c>
      <c r="Q951"/>
      <c r="R951"/>
      <c r="S951" s="43">
        <f t="shared" si="167"/>
        <v>151</v>
      </c>
      <c r="T951" s="96" t="s">
        <v>2643</v>
      </c>
      <c r="U951" s="72" t="s">
        <v>2643</v>
      </c>
      <c r="V951" s="72" t="s">
        <v>2643</v>
      </c>
      <c r="W951" s="44" t="str">
        <f t="shared" si="168"/>
        <v/>
      </c>
      <c r="X951" s="25" t="str">
        <f t="shared" si="169"/>
        <v/>
      </c>
      <c r="Y951" s="1">
        <f t="shared" si="170"/>
        <v>927</v>
      </c>
      <c r="Z951" t="str">
        <f t="shared" si="171"/>
        <v>ITM_SUP_2</v>
      </c>
      <c r="AC951" s="116" t="str">
        <f t="shared" si="174"/>
        <v/>
      </c>
      <c r="AD951" t="b">
        <f t="shared" si="173"/>
        <v>1</v>
      </c>
    </row>
    <row r="952" spans="1:30">
      <c r="A952" s="57">
        <f t="shared" si="165"/>
        <v>952</v>
      </c>
      <c r="B952" s="56">
        <f t="shared" si="166"/>
        <v>928</v>
      </c>
      <c r="C952" s="60" t="s">
        <v>4932</v>
      </c>
      <c r="D952" s="60" t="s">
        <v>7</v>
      </c>
      <c r="E952" s="66" t="s">
        <v>581</v>
      </c>
      <c r="F952" s="66" t="s">
        <v>870</v>
      </c>
      <c r="G952" s="70">
        <v>0</v>
      </c>
      <c r="H952" s="70">
        <v>0</v>
      </c>
      <c r="I952" s="66" t="s">
        <v>1</v>
      </c>
      <c r="J952" s="66" t="s">
        <v>1660</v>
      </c>
      <c r="K952" s="67" t="s">
        <v>5022</v>
      </c>
      <c r="L952" s="68"/>
      <c r="M952" s="64" t="s">
        <v>4249</v>
      </c>
      <c r="N952" s="13"/>
      <c r="O952"/>
      <c r="P952" t="str">
        <f t="shared" si="172"/>
        <v>NOT EQUAL</v>
      </c>
      <c r="Q952"/>
      <c r="R952"/>
      <c r="S952" s="43">
        <f t="shared" si="167"/>
        <v>151</v>
      </c>
      <c r="T952" s="96" t="s">
        <v>2643</v>
      </c>
      <c r="U952" s="72" t="s">
        <v>2643</v>
      </c>
      <c r="V952" s="72" t="s">
        <v>2643</v>
      </c>
      <c r="W952" s="44" t="str">
        <f t="shared" si="168"/>
        <v/>
      </c>
      <c r="X952" s="25" t="str">
        <f t="shared" si="169"/>
        <v/>
      </c>
      <c r="Y952" s="1">
        <f t="shared" si="170"/>
        <v>928</v>
      </c>
      <c r="Z952" t="str">
        <f t="shared" si="171"/>
        <v>ITM_SUP_3</v>
      </c>
      <c r="AC952" s="116" t="str">
        <f t="shared" si="174"/>
        <v/>
      </c>
      <c r="AD952" t="b">
        <f t="shared" si="173"/>
        <v>1</v>
      </c>
    </row>
    <row r="953" spans="1:30">
      <c r="A953" s="57">
        <f t="shared" si="165"/>
        <v>953</v>
      </c>
      <c r="B953" s="56">
        <f t="shared" si="166"/>
        <v>929</v>
      </c>
      <c r="C953" s="60" t="s">
        <v>4932</v>
      </c>
      <c r="D953" s="60" t="s">
        <v>7</v>
      </c>
      <c r="E953" s="66" t="s">
        <v>581</v>
      </c>
      <c r="F953" s="66" t="s">
        <v>871</v>
      </c>
      <c r="G953" s="70">
        <v>0</v>
      </c>
      <c r="H953" s="70">
        <v>0</v>
      </c>
      <c r="I953" s="66" t="s">
        <v>1</v>
      </c>
      <c r="J953" s="66" t="s">
        <v>1660</v>
      </c>
      <c r="K953" s="67" t="s">
        <v>5022</v>
      </c>
      <c r="L953" s="68"/>
      <c r="M953" s="64" t="s">
        <v>4250</v>
      </c>
      <c r="N953" s="13"/>
      <c r="O953"/>
      <c r="P953" t="str">
        <f t="shared" si="172"/>
        <v>NOT EQUAL</v>
      </c>
      <c r="Q953"/>
      <c r="R953"/>
      <c r="S953" s="43">
        <f t="shared" si="167"/>
        <v>151</v>
      </c>
      <c r="T953" s="96" t="s">
        <v>2643</v>
      </c>
      <c r="U953" s="72" t="s">
        <v>2643</v>
      </c>
      <c r="V953" s="72" t="s">
        <v>2643</v>
      </c>
      <c r="W953" s="44" t="str">
        <f t="shared" si="168"/>
        <v/>
      </c>
      <c r="X953" s="25" t="str">
        <f t="shared" si="169"/>
        <v/>
      </c>
      <c r="Y953" s="1">
        <f t="shared" si="170"/>
        <v>929</v>
      </c>
      <c r="Z953" t="str">
        <f t="shared" si="171"/>
        <v>ITM_SUP_4</v>
      </c>
      <c r="AC953" s="116" t="str">
        <f t="shared" si="174"/>
        <v/>
      </c>
      <c r="AD953" t="b">
        <f t="shared" si="173"/>
        <v>1</v>
      </c>
    </row>
    <row r="954" spans="1:30">
      <c r="A954" s="57">
        <f t="shared" si="165"/>
        <v>954</v>
      </c>
      <c r="B954" s="56">
        <f t="shared" si="166"/>
        <v>930</v>
      </c>
      <c r="C954" s="60" t="s">
        <v>4932</v>
      </c>
      <c r="D954" s="60" t="s">
        <v>7</v>
      </c>
      <c r="E954" s="66" t="s">
        <v>581</v>
      </c>
      <c r="F954" s="66" t="s">
        <v>872</v>
      </c>
      <c r="G954" s="70">
        <v>0</v>
      </c>
      <c r="H954" s="70">
        <v>0</v>
      </c>
      <c r="I954" s="66" t="s">
        <v>1</v>
      </c>
      <c r="J954" s="66" t="s">
        <v>1660</v>
      </c>
      <c r="K954" s="67" t="s">
        <v>5022</v>
      </c>
      <c r="L954" s="68"/>
      <c r="M954" s="64" t="s">
        <v>4251</v>
      </c>
      <c r="N954" s="13"/>
      <c r="O954"/>
      <c r="P954" t="str">
        <f t="shared" si="172"/>
        <v>NOT EQUAL</v>
      </c>
      <c r="Q954"/>
      <c r="R954"/>
      <c r="S954" s="43">
        <f t="shared" si="167"/>
        <v>151</v>
      </c>
      <c r="T954" s="96" t="s">
        <v>2643</v>
      </c>
      <c r="U954" s="72" t="s">
        <v>2643</v>
      </c>
      <c r="V954" s="72" t="s">
        <v>2643</v>
      </c>
      <c r="W954" s="44" t="str">
        <f t="shared" si="168"/>
        <v/>
      </c>
      <c r="X954" s="25" t="str">
        <f t="shared" si="169"/>
        <v/>
      </c>
      <c r="Y954" s="1">
        <f t="shared" si="170"/>
        <v>930</v>
      </c>
      <c r="Z954" t="str">
        <f t="shared" si="171"/>
        <v>ITM_SUP_5</v>
      </c>
      <c r="AC954" s="116" t="str">
        <f t="shared" si="174"/>
        <v/>
      </c>
      <c r="AD954" t="b">
        <f t="shared" si="173"/>
        <v>1</v>
      </c>
    </row>
    <row r="955" spans="1:30">
      <c r="A955" s="57">
        <f t="shared" si="165"/>
        <v>955</v>
      </c>
      <c r="B955" s="56">
        <f t="shared" si="166"/>
        <v>931</v>
      </c>
      <c r="C955" s="60" t="s">
        <v>4932</v>
      </c>
      <c r="D955" s="60" t="s">
        <v>7</v>
      </c>
      <c r="E955" s="66" t="s">
        <v>581</v>
      </c>
      <c r="F955" s="66" t="s">
        <v>873</v>
      </c>
      <c r="G955" s="70">
        <v>0</v>
      </c>
      <c r="H955" s="70">
        <v>0</v>
      </c>
      <c r="I955" s="66" t="s">
        <v>1</v>
      </c>
      <c r="J955" s="66" t="s">
        <v>1660</v>
      </c>
      <c r="K955" s="67" t="s">
        <v>5022</v>
      </c>
      <c r="L955" s="68"/>
      <c r="M955" s="64" t="s">
        <v>4252</v>
      </c>
      <c r="N955" s="13"/>
      <c r="O955"/>
      <c r="P955" t="str">
        <f t="shared" si="172"/>
        <v>NOT EQUAL</v>
      </c>
      <c r="Q955"/>
      <c r="R955"/>
      <c r="S955" s="43">
        <f t="shared" si="167"/>
        <v>151</v>
      </c>
      <c r="T955" s="96" t="s">
        <v>2643</v>
      </c>
      <c r="U955" s="72" t="s">
        <v>2643</v>
      </c>
      <c r="V955" s="72" t="s">
        <v>2643</v>
      </c>
      <c r="W955" s="44" t="str">
        <f t="shared" si="168"/>
        <v/>
      </c>
      <c r="X955" s="25" t="str">
        <f t="shared" si="169"/>
        <v/>
      </c>
      <c r="Y955" s="1">
        <f t="shared" si="170"/>
        <v>931</v>
      </c>
      <c r="Z955" t="str">
        <f t="shared" si="171"/>
        <v>ITM_SUP_6</v>
      </c>
      <c r="AC955" s="116" t="str">
        <f t="shared" si="174"/>
        <v/>
      </c>
      <c r="AD955" t="b">
        <f t="shared" si="173"/>
        <v>1</v>
      </c>
    </row>
    <row r="956" spans="1:30">
      <c r="A956" s="57">
        <f t="shared" si="165"/>
        <v>956</v>
      </c>
      <c r="B956" s="56">
        <f t="shared" si="166"/>
        <v>932</v>
      </c>
      <c r="C956" s="60" t="s">
        <v>4932</v>
      </c>
      <c r="D956" s="60" t="s">
        <v>7</v>
      </c>
      <c r="E956" s="66" t="s">
        <v>581</v>
      </c>
      <c r="F956" s="66" t="s">
        <v>874</v>
      </c>
      <c r="G956" s="70">
        <v>0</v>
      </c>
      <c r="H956" s="70">
        <v>0</v>
      </c>
      <c r="I956" s="66" t="s">
        <v>1</v>
      </c>
      <c r="J956" s="66" t="s">
        <v>1660</v>
      </c>
      <c r="K956" s="67" t="s">
        <v>5022</v>
      </c>
      <c r="L956" s="68"/>
      <c r="M956" s="64" t="s">
        <v>4253</v>
      </c>
      <c r="N956" s="13"/>
      <c r="O956"/>
      <c r="P956" t="str">
        <f t="shared" si="172"/>
        <v>NOT EQUAL</v>
      </c>
      <c r="Q956"/>
      <c r="R956"/>
      <c r="S956" s="43">
        <f t="shared" si="167"/>
        <v>151</v>
      </c>
      <c r="T956" s="96" t="s">
        <v>2643</v>
      </c>
      <c r="U956" s="72" t="s">
        <v>2643</v>
      </c>
      <c r="V956" s="72" t="s">
        <v>2643</v>
      </c>
      <c r="W956" s="44" t="str">
        <f t="shared" si="168"/>
        <v/>
      </c>
      <c r="X956" s="25" t="str">
        <f t="shared" si="169"/>
        <v/>
      </c>
      <c r="Y956" s="1">
        <f t="shared" si="170"/>
        <v>932</v>
      </c>
      <c r="Z956" t="str">
        <f t="shared" si="171"/>
        <v>ITM_SUP_7</v>
      </c>
      <c r="AC956" s="116" t="str">
        <f t="shared" si="174"/>
        <v/>
      </c>
      <c r="AD956" t="b">
        <f t="shared" si="173"/>
        <v>1</v>
      </c>
    </row>
    <row r="957" spans="1:30">
      <c r="A957" s="57">
        <f t="shared" si="165"/>
        <v>957</v>
      </c>
      <c r="B957" s="56">
        <f t="shared" si="166"/>
        <v>933</v>
      </c>
      <c r="C957" s="60" t="s">
        <v>4932</v>
      </c>
      <c r="D957" s="60" t="s">
        <v>7</v>
      </c>
      <c r="E957" s="66" t="s">
        <v>581</v>
      </c>
      <c r="F957" s="66" t="s">
        <v>875</v>
      </c>
      <c r="G957" s="70">
        <v>0</v>
      </c>
      <c r="H957" s="70">
        <v>0</v>
      </c>
      <c r="I957" s="66" t="s">
        <v>1</v>
      </c>
      <c r="J957" s="66" t="s">
        <v>1660</v>
      </c>
      <c r="K957" s="67" t="s">
        <v>5022</v>
      </c>
      <c r="L957" s="68"/>
      <c r="M957" s="64" t="s">
        <v>4254</v>
      </c>
      <c r="N957" s="13"/>
      <c r="O957"/>
      <c r="P957" t="str">
        <f t="shared" si="172"/>
        <v>NOT EQUAL</v>
      </c>
      <c r="Q957"/>
      <c r="R957"/>
      <c r="S957" s="43">
        <f t="shared" si="167"/>
        <v>151</v>
      </c>
      <c r="T957" s="96" t="s">
        <v>2643</v>
      </c>
      <c r="U957" s="72" t="s">
        <v>2643</v>
      </c>
      <c r="V957" s="72" t="s">
        <v>2643</v>
      </c>
      <c r="W957" s="44" t="str">
        <f t="shared" si="168"/>
        <v/>
      </c>
      <c r="X957" s="25" t="str">
        <f t="shared" si="169"/>
        <v/>
      </c>
      <c r="Y957" s="1">
        <f t="shared" si="170"/>
        <v>933</v>
      </c>
      <c r="Z957" t="str">
        <f t="shared" si="171"/>
        <v>ITM_SUP_8</v>
      </c>
      <c r="AC957" s="116" t="str">
        <f t="shared" si="174"/>
        <v/>
      </c>
      <c r="AD957" t="b">
        <f t="shared" si="173"/>
        <v>1</v>
      </c>
    </row>
    <row r="958" spans="1:30">
      <c r="A958" s="57">
        <f t="shared" si="165"/>
        <v>958</v>
      </c>
      <c r="B958" s="56">
        <f t="shared" si="166"/>
        <v>934</v>
      </c>
      <c r="C958" s="60" t="s">
        <v>4932</v>
      </c>
      <c r="D958" s="60" t="s">
        <v>7</v>
      </c>
      <c r="E958" s="66" t="s">
        <v>581</v>
      </c>
      <c r="F958" s="66" t="s">
        <v>876</v>
      </c>
      <c r="G958" s="70">
        <v>0</v>
      </c>
      <c r="H958" s="70">
        <v>0</v>
      </c>
      <c r="I958" s="66" t="s">
        <v>1</v>
      </c>
      <c r="J958" s="66" t="s">
        <v>1660</v>
      </c>
      <c r="K958" s="67" t="s">
        <v>5022</v>
      </c>
      <c r="L958" s="68"/>
      <c r="M958" s="64" t="s">
        <v>4255</v>
      </c>
      <c r="N958" s="13"/>
      <c r="O958"/>
      <c r="P958" t="str">
        <f t="shared" si="172"/>
        <v>NOT EQUAL</v>
      </c>
      <c r="Q958"/>
      <c r="R958"/>
      <c r="S958" s="43">
        <f t="shared" si="167"/>
        <v>151</v>
      </c>
      <c r="T958" s="96" t="s">
        <v>2643</v>
      </c>
      <c r="U958" s="72" t="s">
        <v>2643</v>
      </c>
      <c r="V958" s="72" t="s">
        <v>2643</v>
      </c>
      <c r="W958" s="44" t="str">
        <f t="shared" si="168"/>
        <v/>
      </c>
      <c r="X958" s="25" t="str">
        <f t="shared" si="169"/>
        <v/>
      </c>
      <c r="Y958" s="1">
        <f t="shared" si="170"/>
        <v>934</v>
      </c>
      <c r="Z958" t="str">
        <f t="shared" si="171"/>
        <v>ITM_SUP_9</v>
      </c>
      <c r="AC958" s="116" t="str">
        <f t="shared" si="174"/>
        <v/>
      </c>
      <c r="AD958" t="b">
        <f t="shared" si="173"/>
        <v>1</v>
      </c>
    </row>
    <row r="959" spans="1:30" s="17" customFormat="1">
      <c r="A959" s="116">
        <f t="shared" si="165"/>
        <v>959</v>
      </c>
      <c r="B959" s="117">
        <f t="shared" si="166"/>
        <v>935</v>
      </c>
      <c r="C959" s="118" t="s">
        <v>4932</v>
      </c>
      <c r="D959" s="118" t="s">
        <v>7</v>
      </c>
      <c r="E959" s="153" t="str">
        <f>CHAR(34)&amp;IF(B959&lt;10,"000",IF(B959&lt;100,"00",IF(B959&lt;1000,"0","")))&amp;$B959&amp;CHAR(34)</f>
        <v>"0935"</v>
      </c>
      <c r="F959" s="119" t="str">
        <f>E959</f>
        <v>"0935"</v>
      </c>
      <c r="G959" s="127">
        <v>0</v>
      </c>
      <c r="H959" s="127">
        <v>0</v>
      </c>
      <c r="I959" s="120" t="s">
        <v>30</v>
      </c>
      <c r="J959" s="120" t="s">
        <v>1660</v>
      </c>
      <c r="K959" s="121" t="s">
        <v>5022</v>
      </c>
      <c r="M959" s="154" t="str">
        <f>"ITM_"&amp;IF(B959&lt;10,"000",IF(B959&lt;100,"00",IF(B959&lt;1000,"0","")))&amp;$B959</f>
        <v>ITM_0935</v>
      </c>
      <c r="N959" s="16"/>
      <c r="P959" s="17" t="str">
        <f t="shared" si="172"/>
        <v/>
      </c>
      <c r="S959" s="122">
        <f t="shared" si="167"/>
        <v>151</v>
      </c>
      <c r="T959" s="116" t="s">
        <v>2643</v>
      </c>
      <c r="U959" s="123" t="s">
        <v>2643</v>
      </c>
      <c r="V959" s="123" t="s">
        <v>2643</v>
      </c>
      <c r="W959" s="124" t="str">
        <f t="shared" si="168"/>
        <v/>
      </c>
      <c r="X959" s="125" t="str">
        <f t="shared" si="169"/>
        <v/>
      </c>
      <c r="Y959" s="126">
        <f t="shared" si="170"/>
        <v>935</v>
      </c>
      <c r="Z959" s="17" t="str">
        <f t="shared" si="171"/>
        <v>ITM_0935</v>
      </c>
      <c r="AC959" s="116" t="str">
        <f t="shared" si="174"/>
        <v/>
      </c>
      <c r="AD959" t="b">
        <f t="shared" si="173"/>
        <v>1</v>
      </c>
    </row>
    <row r="960" spans="1:30">
      <c r="A960" s="57">
        <f t="shared" si="165"/>
        <v>960</v>
      </c>
      <c r="B960" s="56">
        <f t="shared" si="166"/>
        <v>936</v>
      </c>
      <c r="C960" s="60" t="s">
        <v>4933</v>
      </c>
      <c r="D960" s="60" t="s">
        <v>3826</v>
      </c>
      <c r="E960" s="66" t="s">
        <v>581</v>
      </c>
      <c r="F960" s="66" t="s">
        <v>877</v>
      </c>
      <c r="G960" s="70">
        <v>0</v>
      </c>
      <c r="H960" s="70">
        <v>0</v>
      </c>
      <c r="I960" s="66" t="s">
        <v>1</v>
      </c>
      <c r="J960" s="66" t="s">
        <v>1660</v>
      </c>
      <c r="K960" s="67" t="s">
        <v>5022</v>
      </c>
      <c r="L960" s="68"/>
      <c r="M960" s="64" t="s">
        <v>3826</v>
      </c>
      <c r="N960" s="13"/>
      <c r="O960"/>
      <c r="P960" t="str">
        <f t="shared" si="172"/>
        <v>NOT EQUAL</v>
      </c>
      <c r="Q960"/>
      <c r="R960"/>
      <c r="S960" s="43">
        <f t="shared" si="167"/>
        <v>151</v>
      </c>
      <c r="T960" s="96" t="s">
        <v>2643</v>
      </c>
      <c r="U960" s="72" t="s">
        <v>2643</v>
      </c>
      <c r="V960" s="72" t="s">
        <v>2643</v>
      </c>
      <c r="W960" s="44" t="str">
        <f t="shared" si="168"/>
        <v/>
      </c>
      <c r="X960" s="25" t="str">
        <f t="shared" si="169"/>
        <v/>
      </c>
      <c r="Y960" s="1">
        <f t="shared" si="170"/>
        <v>936</v>
      </c>
      <c r="Z960" t="str">
        <f t="shared" si="171"/>
        <v>ITM_SUP_T</v>
      </c>
      <c r="AC960" s="116" t="str">
        <f t="shared" si="174"/>
        <v/>
      </c>
      <c r="AD960" t="b">
        <f t="shared" si="173"/>
        <v>1</v>
      </c>
    </row>
    <row r="961" spans="1:30">
      <c r="A961" s="57">
        <f t="shared" si="165"/>
        <v>961</v>
      </c>
      <c r="B961" s="56">
        <f t="shared" si="166"/>
        <v>937</v>
      </c>
      <c r="C961" s="60" t="s">
        <v>4932</v>
      </c>
      <c r="D961" s="60" t="s">
        <v>7</v>
      </c>
      <c r="E961" s="66" t="s">
        <v>581</v>
      </c>
      <c r="F961" s="66" t="s">
        <v>878</v>
      </c>
      <c r="G961" s="70">
        <v>0</v>
      </c>
      <c r="H961" s="70">
        <v>0</v>
      </c>
      <c r="I961" s="66" t="s">
        <v>1</v>
      </c>
      <c r="J961" s="66" t="s">
        <v>1660</v>
      </c>
      <c r="K961" s="67" t="s">
        <v>5022</v>
      </c>
      <c r="L961" s="68"/>
      <c r="M961" s="64" t="s">
        <v>4256</v>
      </c>
      <c r="N961" s="13"/>
      <c r="O961"/>
      <c r="P961" t="str">
        <f t="shared" si="172"/>
        <v>NOT EQUAL</v>
      </c>
      <c r="Q961"/>
      <c r="R961"/>
      <c r="S961" s="43">
        <f t="shared" si="167"/>
        <v>151</v>
      </c>
      <c r="T961" s="96" t="s">
        <v>2643</v>
      </c>
      <c r="U961" s="72" t="s">
        <v>2643</v>
      </c>
      <c r="V961" s="72" t="s">
        <v>2643</v>
      </c>
      <c r="W961" s="44" t="str">
        <f t="shared" si="168"/>
        <v/>
      </c>
      <c r="X961" s="25" t="str">
        <f t="shared" si="169"/>
        <v/>
      </c>
      <c r="Y961" s="1">
        <f t="shared" si="170"/>
        <v>937</v>
      </c>
      <c r="Z961" t="str">
        <f t="shared" si="171"/>
        <v>ITM_SUP_a</v>
      </c>
      <c r="AC961" s="116" t="str">
        <f t="shared" si="174"/>
        <v/>
      </c>
      <c r="AD961" t="b">
        <f t="shared" si="173"/>
        <v>1</v>
      </c>
    </row>
    <row r="962" spans="1:30">
      <c r="A962" s="57">
        <f t="shared" si="165"/>
        <v>962</v>
      </c>
      <c r="B962" s="56">
        <f t="shared" si="166"/>
        <v>938</v>
      </c>
      <c r="C962" s="60" t="s">
        <v>4932</v>
      </c>
      <c r="D962" s="60" t="s">
        <v>7</v>
      </c>
      <c r="E962" s="66" t="s">
        <v>581</v>
      </c>
      <c r="F962" s="66" t="s">
        <v>879</v>
      </c>
      <c r="G962" s="70">
        <v>0</v>
      </c>
      <c r="H962" s="70">
        <v>0</v>
      </c>
      <c r="I962" s="66" t="s">
        <v>1</v>
      </c>
      <c r="J962" s="66" t="s">
        <v>1660</v>
      </c>
      <c r="K962" s="67" t="s">
        <v>5022</v>
      </c>
      <c r="L962" s="68"/>
      <c r="M962" s="64" t="s">
        <v>4257</v>
      </c>
      <c r="N962" s="13"/>
      <c r="O962"/>
      <c r="P962" t="str">
        <f t="shared" si="172"/>
        <v>NOT EQUAL</v>
      </c>
      <c r="Q962"/>
      <c r="R962"/>
      <c r="S962" s="43">
        <f t="shared" si="167"/>
        <v>151</v>
      </c>
      <c r="T962" s="96" t="s">
        <v>2643</v>
      </c>
      <c r="U962" s="72" t="s">
        <v>2643</v>
      </c>
      <c r="V962" s="72" t="s">
        <v>2643</v>
      </c>
      <c r="W962" s="44" t="str">
        <f t="shared" si="168"/>
        <v/>
      </c>
      <c r="X962" s="25" t="str">
        <f t="shared" si="169"/>
        <v/>
      </c>
      <c r="Y962" s="1">
        <f t="shared" si="170"/>
        <v>938</v>
      </c>
      <c r="Z962" t="str">
        <f t="shared" si="171"/>
        <v>ITM_SUP_f</v>
      </c>
      <c r="AC962" s="116" t="str">
        <f t="shared" si="174"/>
        <v/>
      </c>
      <c r="AD962" t="b">
        <f t="shared" si="173"/>
        <v>1</v>
      </c>
    </row>
    <row r="963" spans="1:30">
      <c r="A963" s="57">
        <f t="shared" si="165"/>
        <v>963</v>
      </c>
      <c r="B963" s="56">
        <f t="shared" si="166"/>
        <v>939</v>
      </c>
      <c r="C963" s="60" t="s">
        <v>4932</v>
      </c>
      <c r="D963" s="60" t="s">
        <v>7</v>
      </c>
      <c r="E963" s="66" t="s">
        <v>581</v>
      </c>
      <c r="F963" s="66" t="s">
        <v>880</v>
      </c>
      <c r="G963" s="70">
        <v>0</v>
      </c>
      <c r="H963" s="70">
        <v>0</v>
      </c>
      <c r="I963" s="66" t="s">
        <v>1</v>
      </c>
      <c r="J963" s="66" t="s">
        <v>1660</v>
      </c>
      <c r="K963" s="67" t="s">
        <v>5022</v>
      </c>
      <c r="L963" s="68"/>
      <c r="M963" s="64" t="s">
        <v>4258</v>
      </c>
      <c r="N963" s="13"/>
      <c r="O963"/>
      <c r="P963" t="str">
        <f t="shared" si="172"/>
        <v>NOT EQUAL</v>
      </c>
      <c r="Q963"/>
      <c r="R963"/>
      <c r="S963" s="43">
        <f t="shared" si="167"/>
        <v>151</v>
      </c>
      <c r="T963" s="96" t="s">
        <v>2643</v>
      </c>
      <c r="U963" s="72" t="s">
        <v>2643</v>
      </c>
      <c r="V963" s="72" t="s">
        <v>2643</v>
      </c>
      <c r="W963" s="44" t="str">
        <f t="shared" si="168"/>
        <v/>
      </c>
      <c r="X963" s="25" t="str">
        <f t="shared" si="169"/>
        <v/>
      </c>
      <c r="Y963" s="1">
        <f t="shared" si="170"/>
        <v>939</v>
      </c>
      <c r="Z963" t="str">
        <f t="shared" si="171"/>
        <v>ITM_SUP_g</v>
      </c>
      <c r="AC963" s="116" t="str">
        <f t="shared" si="174"/>
        <v/>
      </c>
      <c r="AD963" t="b">
        <f t="shared" si="173"/>
        <v>1</v>
      </c>
    </row>
    <row r="964" spans="1:30">
      <c r="A964" s="57">
        <f t="shared" si="165"/>
        <v>964</v>
      </c>
      <c r="B964" s="56">
        <f t="shared" si="166"/>
        <v>940</v>
      </c>
      <c r="C964" s="60" t="s">
        <v>4932</v>
      </c>
      <c r="D964" s="60" t="s">
        <v>7</v>
      </c>
      <c r="E964" s="66" t="s">
        <v>581</v>
      </c>
      <c r="F964" s="66" t="s">
        <v>881</v>
      </c>
      <c r="G964" s="70">
        <v>0</v>
      </c>
      <c r="H964" s="70">
        <v>0</v>
      </c>
      <c r="I964" s="66" t="s">
        <v>1</v>
      </c>
      <c r="J964" s="66" t="s">
        <v>1660</v>
      </c>
      <c r="K964" s="67" t="s">
        <v>5022</v>
      </c>
      <c r="L964" s="68"/>
      <c r="M964" s="64" t="s">
        <v>4259</v>
      </c>
      <c r="N964" s="13"/>
      <c r="O964"/>
      <c r="P964" t="str">
        <f t="shared" si="172"/>
        <v>NOT EQUAL</v>
      </c>
      <c r="Q964"/>
      <c r="R964"/>
      <c r="S964" s="43">
        <f t="shared" si="167"/>
        <v>151</v>
      </c>
      <c r="T964" s="96" t="s">
        <v>2643</v>
      </c>
      <c r="U964" s="72" t="s">
        <v>2643</v>
      </c>
      <c r="V964" s="72" t="s">
        <v>2643</v>
      </c>
      <c r="W964" s="44" t="str">
        <f t="shared" si="168"/>
        <v/>
      </c>
      <c r="X964" s="25" t="str">
        <f t="shared" si="169"/>
        <v/>
      </c>
      <c r="Y964" s="1">
        <f t="shared" si="170"/>
        <v>940</v>
      </c>
      <c r="Z964" t="str">
        <f t="shared" si="171"/>
        <v>ITM_SUP_h</v>
      </c>
      <c r="AC964" s="116" t="str">
        <f t="shared" si="174"/>
        <v/>
      </c>
      <c r="AD964" t="b">
        <f t="shared" si="173"/>
        <v>1</v>
      </c>
    </row>
    <row r="965" spans="1:30">
      <c r="A965" s="57">
        <f t="shared" si="165"/>
        <v>965</v>
      </c>
      <c r="B965" s="56">
        <f t="shared" si="166"/>
        <v>941</v>
      </c>
      <c r="C965" s="60" t="s">
        <v>4932</v>
      </c>
      <c r="D965" s="60" t="s">
        <v>7</v>
      </c>
      <c r="E965" s="66" t="s">
        <v>581</v>
      </c>
      <c r="F965" s="66" t="s">
        <v>882</v>
      </c>
      <c r="G965" s="75">
        <v>0</v>
      </c>
      <c r="H965" s="75">
        <v>0</v>
      </c>
      <c r="I965" s="66" t="s">
        <v>1</v>
      </c>
      <c r="J965" s="66" t="s">
        <v>1660</v>
      </c>
      <c r="K965" s="67" t="s">
        <v>5022</v>
      </c>
      <c r="L965" s="68"/>
      <c r="M965" s="64" t="s">
        <v>4260</v>
      </c>
      <c r="N965" s="13"/>
      <c r="O965"/>
      <c r="P965" t="str">
        <f t="shared" si="172"/>
        <v>NOT EQUAL</v>
      </c>
      <c r="Q965"/>
      <c r="R965"/>
      <c r="S965" s="43">
        <f t="shared" si="167"/>
        <v>151</v>
      </c>
      <c r="T965" s="96" t="s">
        <v>2643</v>
      </c>
      <c r="U965" s="72" t="s">
        <v>2643</v>
      </c>
      <c r="V965" s="72" t="s">
        <v>2643</v>
      </c>
      <c r="W965" s="44" t="str">
        <f t="shared" si="168"/>
        <v/>
      </c>
      <c r="X965" s="25" t="str">
        <f t="shared" si="169"/>
        <v/>
      </c>
      <c r="Y965" s="1">
        <f t="shared" si="170"/>
        <v>941</v>
      </c>
      <c r="Z965" t="str">
        <f t="shared" si="171"/>
        <v>ITM_SUP_r</v>
      </c>
      <c r="AC965" s="116" t="str">
        <f t="shared" si="174"/>
        <v/>
      </c>
      <c r="AD965" t="b">
        <f t="shared" si="173"/>
        <v>1</v>
      </c>
    </row>
    <row r="966" spans="1:30">
      <c r="A966" s="57">
        <f t="shared" si="165"/>
        <v>966</v>
      </c>
      <c r="B966" s="56">
        <f t="shared" si="166"/>
        <v>942</v>
      </c>
      <c r="C966" s="60" t="s">
        <v>4932</v>
      </c>
      <c r="D966" s="60" t="s">
        <v>7</v>
      </c>
      <c r="E966" s="66" t="s">
        <v>581</v>
      </c>
      <c r="F966" s="66" t="s">
        <v>883</v>
      </c>
      <c r="G966" s="75">
        <v>0</v>
      </c>
      <c r="H966" s="75">
        <v>0</v>
      </c>
      <c r="I966" s="66" t="s">
        <v>1</v>
      </c>
      <c r="J966" s="66" t="s">
        <v>1660</v>
      </c>
      <c r="K966" s="67" t="s">
        <v>5022</v>
      </c>
      <c r="L966" s="68"/>
      <c r="M966" s="64" t="s">
        <v>4261</v>
      </c>
      <c r="N966" s="13"/>
      <c r="O966"/>
      <c r="P966" t="str">
        <f t="shared" si="172"/>
        <v>NOT EQUAL</v>
      </c>
      <c r="Q966"/>
      <c r="R966"/>
      <c r="S966" s="43">
        <f t="shared" si="167"/>
        <v>151</v>
      </c>
      <c r="T966" s="96" t="s">
        <v>2643</v>
      </c>
      <c r="U966" s="72" t="s">
        <v>2643</v>
      </c>
      <c r="V966" s="72" t="s">
        <v>2643</v>
      </c>
      <c r="W966" s="44" t="str">
        <f t="shared" si="168"/>
        <v/>
      </c>
      <c r="X966" s="25" t="str">
        <f t="shared" si="169"/>
        <v/>
      </c>
      <c r="Y966" s="1">
        <f t="shared" si="170"/>
        <v>942</v>
      </c>
      <c r="Z966" t="str">
        <f t="shared" si="171"/>
        <v>ITM_SUP_x</v>
      </c>
      <c r="AC966" s="116" t="str">
        <f t="shared" si="174"/>
        <v/>
      </c>
      <c r="AD966" t="b">
        <f t="shared" si="173"/>
        <v>1</v>
      </c>
    </row>
    <row r="967" spans="1:30">
      <c r="A967" s="57">
        <f t="shared" ref="A967:A1030" si="175">IF(B967=INT(B967),ROW(),"")</f>
        <v>967</v>
      </c>
      <c r="B967" s="56">
        <f t="shared" ref="B967:B1030" si="176">IF(AND(MID(C967,2,1)&lt;&gt;"/",MID(C967,1,1)="/"),INT(B966)+1,B966+0.01)</f>
        <v>943</v>
      </c>
      <c r="C967" s="60" t="s">
        <v>4933</v>
      </c>
      <c r="D967" s="60" t="s">
        <v>3827</v>
      </c>
      <c r="E967" s="66" t="s">
        <v>581</v>
      </c>
      <c r="F967" s="66" t="s">
        <v>884</v>
      </c>
      <c r="G967" s="75">
        <v>0</v>
      </c>
      <c r="H967" s="75">
        <v>0</v>
      </c>
      <c r="I967" s="66" t="s">
        <v>1</v>
      </c>
      <c r="J967" s="66" t="s">
        <v>1660</v>
      </c>
      <c r="K967" s="67" t="s">
        <v>5022</v>
      </c>
      <c r="L967" s="68"/>
      <c r="M967" s="64" t="s">
        <v>3827</v>
      </c>
      <c r="N967" s="13"/>
      <c r="O967"/>
      <c r="P967" t="str">
        <f t="shared" si="172"/>
        <v>NOT EQUAL</v>
      </c>
      <c r="Q967"/>
      <c r="R967"/>
      <c r="S967" s="43">
        <f t="shared" ref="S967:S1030" si="177">IF(X967&lt;&gt;"",S966+1,S966)</f>
        <v>151</v>
      </c>
      <c r="T967" s="96" t="s">
        <v>2643</v>
      </c>
      <c r="U967" s="72" t="s">
        <v>2643</v>
      </c>
      <c r="V967" s="72" t="s">
        <v>2643</v>
      </c>
      <c r="W967" s="44" t="str">
        <f t="shared" ref="W967:W1030" si="178">IF( OR(U967="CNST", I967="CAT_REGS"),(E967),
IF(U967="YES",UPPER(E967),
IF(   AND(U967&lt;&gt;"NO",I967="CAT_FNCT",D967&lt;&gt;"multiply", D967&lt;&gt;"divide"),IF(J967="SLS_ENABLED",   UPPER(E967),""),"")))</f>
        <v/>
      </c>
      <c r="X967" s="25" t="str">
        <f t="shared" ref="X967:X1030" si="179">IF(LEN(V967)&gt;0,V967,SUBSTITUTE(SUBSTITUTE(SUBSTITUTE(SUBSTITUTE(SUBSTITUTE(SUBSTITUTE(SUBSTITUTE(SUBSTITUTE(SUBSTITUTE(SUBSTITUTE(SUBSTITUTE( (SUBSTITUTE( SUBSTITUTE( SUBSTITUTE( SUBSTITUTE(W967,"STD_SIGMA","SUM"),"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67" s="1">
        <f t="shared" ref="Y967:Y1030" si="180">B967</f>
        <v>943</v>
      </c>
      <c r="Z967" t="str">
        <f t="shared" ref="Z967:Z1030" si="181">M967</f>
        <v>ITM_SPACE</v>
      </c>
      <c r="AC967" s="116" t="str">
        <f t="shared" si="174"/>
        <v/>
      </c>
      <c r="AD967" t="b">
        <f t="shared" si="173"/>
        <v>1</v>
      </c>
    </row>
    <row r="968" spans="1:30">
      <c r="A968" s="57">
        <f t="shared" si="175"/>
        <v>968</v>
      </c>
      <c r="B968" s="56">
        <f t="shared" si="176"/>
        <v>944</v>
      </c>
      <c r="C968" s="60" t="s">
        <v>4933</v>
      </c>
      <c r="D968" s="60" t="s">
        <v>3828</v>
      </c>
      <c r="E968" s="66" t="s">
        <v>581</v>
      </c>
      <c r="F968" s="66" t="s">
        <v>885</v>
      </c>
      <c r="G968" s="75">
        <v>0</v>
      </c>
      <c r="H968" s="75">
        <v>0</v>
      </c>
      <c r="I968" s="66" t="s">
        <v>1</v>
      </c>
      <c r="J968" s="66" t="s">
        <v>1660</v>
      </c>
      <c r="K968" s="67" t="s">
        <v>5022</v>
      </c>
      <c r="L968" s="68"/>
      <c r="M968" s="64" t="s">
        <v>3828</v>
      </c>
      <c r="N968" s="13"/>
      <c r="O968"/>
      <c r="P968" t="str">
        <f t="shared" si="172"/>
        <v>NOT EQUAL</v>
      </c>
      <c r="Q968"/>
      <c r="R968"/>
      <c r="S968" s="43">
        <f t="shared" si="177"/>
        <v>151</v>
      </c>
      <c r="T968" s="96" t="s">
        <v>2643</v>
      </c>
      <c r="U968" s="72" t="s">
        <v>2643</v>
      </c>
      <c r="V968" s="72" t="s">
        <v>2643</v>
      </c>
      <c r="W968" s="44" t="str">
        <f t="shared" si="178"/>
        <v/>
      </c>
      <c r="X968" s="25" t="str">
        <f t="shared" si="179"/>
        <v/>
      </c>
      <c r="Y968" s="1">
        <f t="shared" si="180"/>
        <v>944</v>
      </c>
      <c r="Z968" t="str">
        <f t="shared" si="181"/>
        <v>ITM_EXCLAMATION_MARK</v>
      </c>
      <c r="AC968" s="116" t="str">
        <f t="shared" si="174"/>
        <v/>
      </c>
      <c r="AD968" t="b">
        <f t="shared" si="173"/>
        <v>1</v>
      </c>
    </row>
    <row r="969" spans="1:30">
      <c r="A969" s="57">
        <f t="shared" si="175"/>
        <v>969</v>
      </c>
      <c r="B969" s="56">
        <f t="shared" si="176"/>
        <v>945</v>
      </c>
      <c r="C969" s="60" t="s">
        <v>4933</v>
      </c>
      <c r="D969" s="60" t="s">
        <v>3829</v>
      </c>
      <c r="E969" s="66" t="s">
        <v>581</v>
      </c>
      <c r="F969" s="66" t="s">
        <v>886</v>
      </c>
      <c r="G969" s="75">
        <v>0</v>
      </c>
      <c r="H969" s="75">
        <v>0</v>
      </c>
      <c r="I969" s="66" t="s">
        <v>1</v>
      </c>
      <c r="J969" s="66" t="s">
        <v>1660</v>
      </c>
      <c r="K969" s="67" t="s">
        <v>5022</v>
      </c>
      <c r="L969" s="68"/>
      <c r="M969" s="64" t="s">
        <v>3829</v>
      </c>
      <c r="N969" s="13"/>
      <c r="O969"/>
      <c r="P969" t="str">
        <f t="shared" si="172"/>
        <v>NOT EQUAL</v>
      </c>
      <c r="Q969"/>
      <c r="R969"/>
      <c r="S969" s="43">
        <f t="shared" si="177"/>
        <v>151</v>
      </c>
      <c r="T969" s="96" t="s">
        <v>2643</v>
      </c>
      <c r="U969" s="72" t="s">
        <v>2643</v>
      </c>
      <c r="V969" s="72" t="s">
        <v>2643</v>
      </c>
      <c r="W969" s="44" t="str">
        <f t="shared" si="178"/>
        <v/>
      </c>
      <c r="X969" s="25" t="str">
        <f t="shared" si="179"/>
        <v/>
      </c>
      <c r="Y969" s="1">
        <f t="shared" si="180"/>
        <v>945</v>
      </c>
      <c r="Z969" t="str">
        <f t="shared" si="181"/>
        <v>ITM_DOUBLE_QUOTE</v>
      </c>
      <c r="AC969" s="116" t="str">
        <f t="shared" si="174"/>
        <v/>
      </c>
      <c r="AD969" t="b">
        <f t="shared" si="173"/>
        <v>1</v>
      </c>
    </row>
    <row r="970" spans="1:30">
      <c r="A970" s="57">
        <f t="shared" si="175"/>
        <v>970</v>
      </c>
      <c r="B970" s="56">
        <f t="shared" si="176"/>
        <v>946</v>
      </c>
      <c r="C970" s="60" t="s">
        <v>4933</v>
      </c>
      <c r="D970" s="60" t="s">
        <v>3830</v>
      </c>
      <c r="E970" s="66" t="s">
        <v>581</v>
      </c>
      <c r="F970" s="66" t="s">
        <v>887</v>
      </c>
      <c r="G970" s="75">
        <v>0</v>
      </c>
      <c r="H970" s="75">
        <v>0</v>
      </c>
      <c r="I970" s="66" t="s">
        <v>1</v>
      </c>
      <c r="J970" s="66" t="s">
        <v>1660</v>
      </c>
      <c r="K970" s="67" t="s">
        <v>5022</v>
      </c>
      <c r="L970" s="68"/>
      <c r="M970" s="64" t="s">
        <v>3830</v>
      </c>
      <c r="N970" s="13"/>
      <c r="O970"/>
      <c r="P970" t="str">
        <f t="shared" si="172"/>
        <v>NOT EQUAL</v>
      </c>
      <c r="Q970"/>
      <c r="R970"/>
      <c r="S970" s="43">
        <f t="shared" si="177"/>
        <v>151</v>
      </c>
      <c r="T970" s="96" t="s">
        <v>2643</v>
      </c>
      <c r="U970" s="72" t="s">
        <v>2643</v>
      </c>
      <c r="V970" s="72" t="s">
        <v>2643</v>
      </c>
      <c r="W970" s="44" t="str">
        <f t="shared" si="178"/>
        <v/>
      </c>
      <c r="X970" s="25" t="str">
        <f t="shared" si="179"/>
        <v/>
      </c>
      <c r="Y970" s="1">
        <f t="shared" si="180"/>
        <v>946</v>
      </c>
      <c r="Z970" t="str">
        <f t="shared" si="181"/>
        <v>ITM_NUMBER_SIGN</v>
      </c>
      <c r="AC970" s="116" t="str">
        <f t="shared" si="174"/>
        <v/>
      </c>
      <c r="AD970" t="b">
        <f t="shared" si="173"/>
        <v>1</v>
      </c>
    </row>
    <row r="971" spans="1:30">
      <c r="A971" s="57">
        <f t="shared" si="175"/>
        <v>971</v>
      </c>
      <c r="B971" s="56">
        <f t="shared" si="176"/>
        <v>947</v>
      </c>
      <c r="C971" s="60" t="s">
        <v>4933</v>
      </c>
      <c r="D971" s="60" t="s">
        <v>3831</v>
      </c>
      <c r="E971" s="66" t="s">
        <v>581</v>
      </c>
      <c r="F971" s="66" t="s">
        <v>888</v>
      </c>
      <c r="G971" s="75">
        <v>0</v>
      </c>
      <c r="H971" s="75">
        <v>0</v>
      </c>
      <c r="I971" s="66" t="s">
        <v>1</v>
      </c>
      <c r="J971" s="66" t="s">
        <v>1660</v>
      </c>
      <c r="K971" s="67" t="s">
        <v>5022</v>
      </c>
      <c r="L971" s="68"/>
      <c r="M971" s="64" t="s">
        <v>3831</v>
      </c>
      <c r="N971" s="13"/>
      <c r="O971"/>
      <c r="P971" t="str">
        <f t="shared" si="172"/>
        <v>NOT EQUAL</v>
      </c>
      <c r="Q971"/>
      <c r="R971"/>
      <c r="S971" s="43">
        <f t="shared" si="177"/>
        <v>151</v>
      </c>
      <c r="T971" s="96" t="s">
        <v>2643</v>
      </c>
      <c r="U971" s="72" t="s">
        <v>2643</v>
      </c>
      <c r="V971" s="72" t="s">
        <v>2643</v>
      </c>
      <c r="W971" s="44" t="str">
        <f t="shared" si="178"/>
        <v/>
      </c>
      <c r="X971" s="25" t="str">
        <f t="shared" si="179"/>
        <v/>
      </c>
      <c r="Y971" s="1">
        <f t="shared" si="180"/>
        <v>947</v>
      </c>
      <c r="Z971" t="str">
        <f t="shared" si="181"/>
        <v>ITM_DOLLAR</v>
      </c>
      <c r="AC971" s="116" t="str">
        <f t="shared" si="174"/>
        <v/>
      </c>
      <c r="AD971" t="b">
        <f t="shared" si="173"/>
        <v>1</v>
      </c>
    </row>
    <row r="972" spans="1:30">
      <c r="A972" s="57">
        <f t="shared" si="175"/>
        <v>972</v>
      </c>
      <c r="B972" s="56">
        <f t="shared" si="176"/>
        <v>948</v>
      </c>
      <c r="C972" s="60" t="s">
        <v>4933</v>
      </c>
      <c r="D972" s="60" t="s">
        <v>3832</v>
      </c>
      <c r="E972" s="66" t="s">
        <v>581</v>
      </c>
      <c r="F972" s="66" t="s">
        <v>889</v>
      </c>
      <c r="G972" s="75">
        <v>0</v>
      </c>
      <c r="H972" s="75">
        <v>0</v>
      </c>
      <c r="I972" s="66" t="s">
        <v>1</v>
      </c>
      <c r="J972" s="66" t="s">
        <v>1660</v>
      </c>
      <c r="K972" s="67" t="s">
        <v>5022</v>
      </c>
      <c r="L972" s="68"/>
      <c r="M972" s="64" t="s">
        <v>3832</v>
      </c>
      <c r="N972" s="13"/>
      <c r="O972"/>
      <c r="P972" t="str">
        <f t="shared" si="172"/>
        <v>NOT EQUAL</v>
      </c>
      <c r="Q972"/>
      <c r="R972"/>
      <c r="S972" s="43">
        <f t="shared" si="177"/>
        <v>151</v>
      </c>
      <c r="T972" s="96" t="s">
        <v>2643</v>
      </c>
      <c r="U972" s="72" t="s">
        <v>2643</v>
      </c>
      <c r="V972" s="72" t="s">
        <v>2643</v>
      </c>
      <c r="W972" s="44" t="str">
        <f t="shared" si="178"/>
        <v/>
      </c>
      <c r="X972" s="25" t="str">
        <f t="shared" si="179"/>
        <v/>
      </c>
      <c r="Y972" s="1">
        <f t="shared" si="180"/>
        <v>948</v>
      </c>
      <c r="Z972" t="str">
        <f t="shared" si="181"/>
        <v>ITM_PERCENT</v>
      </c>
      <c r="AC972" s="116" t="str">
        <f t="shared" si="174"/>
        <v/>
      </c>
      <c r="AD972" t="b">
        <f t="shared" si="173"/>
        <v>1</v>
      </c>
    </row>
    <row r="973" spans="1:30">
      <c r="A973" s="57">
        <f t="shared" si="175"/>
        <v>973</v>
      </c>
      <c r="B973" s="56">
        <f t="shared" si="176"/>
        <v>949</v>
      </c>
      <c r="C973" s="60" t="s">
        <v>4933</v>
      </c>
      <c r="D973" s="60" t="s">
        <v>3833</v>
      </c>
      <c r="E973" s="66" t="s">
        <v>581</v>
      </c>
      <c r="F973" s="66" t="s">
        <v>890</v>
      </c>
      <c r="G973" s="75">
        <v>0</v>
      </c>
      <c r="H973" s="75">
        <v>0</v>
      </c>
      <c r="I973" s="66" t="s">
        <v>1</v>
      </c>
      <c r="J973" s="66" t="s">
        <v>1660</v>
      </c>
      <c r="K973" s="67" t="s">
        <v>5022</v>
      </c>
      <c r="L973" s="68"/>
      <c r="M973" s="64" t="s">
        <v>3833</v>
      </c>
      <c r="N973" s="13"/>
      <c r="O973"/>
      <c r="P973" t="str">
        <f t="shared" si="172"/>
        <v>NOT EQUAL</v>
      </c>
      <c r="Q973"/>
      <c r="R973"/>
      <c r="S973" s="43">
        <f t="shared" si="177"/>
        <v>151</v>
      </c>
      <c r="T973" s="96" t="s">
        <v>2643</v>
      </c>
      <c r="U973" s="72" t="s">
        <v>2643</v>
      </c>
      <c r="V973" s="72" t="s">
        <v>2643</v>
      </c>
      <c r="W973" s="44" t="str">
        <f t="shared" si="178"/>
        <v/>
      </c>
      <c r="X973" s="25" t="str">
        <f t="shared" si="179"/>
        <v/>
      </c>
      <c r="Y973" s="1">
        <f t="shared" si="180"/>
        <v>949</v>
      </c>
      <c r="Z973" t="str">
        <f t="shared" si="181"/>
        <v>ITM_AMPERSAND</v>
      </c>
      <c r="AC973" s="116" t="str">
        <f t="shared" si="174"/>
        <v/>
      </c>
      <c r="AD973" t="b">
        <f t="shared" si="173"/>
        <v>1</v>
      </c>
    </row>
    <row r="974" spans="1:30">
      <c r="A974" s="57">
        <f t="shared" si="175"/>
        <v>974</v>
      </c>
      <c r="B974" s="56">
        <f t="shared" si="176"/>
        <v>950</v>
      </c>
      <c r="C974" s="60" t="s">
        <v>4933</v>
      </c>
      <c r="D974" s="60" t="s">
        <v>3834</v>
      </c>
      <c r="E974" s="66" t="s">
        <v>581</v>
      </c>
      <c r="F974" s="66" t="s">
        <v>891</v>
      </c>
      <c r="G974" s="75">
        <v>0</v>
      </c>
      <c r="H974" s="75">
        <v>0</v>
      </c>
      <c r="I974" s="66" t="s">
        <v>1</v>
      </c>
      <c r="J974" s="66" t="s">
        <v>1660</v>
      </c>
      <c r="K974" s="67" t="s">
        <v>5022</v>
      </c>
      <c r="L974" s="68"/>
      <c r="M974" s="64" t="s">
        <v>3834</v>
      </c>
      <c r="N974" s="13"/>
      <c r="O974"/>
      <c r="P974" t="str">
        <f t="shared" si="172"/>
        <v>NOT EQUAL</v>
      </c>
      <c r="Q974"/>
      <c r="R974"/>
      <c r="S974" s="43">
        <f t="shared" si="177"/>
        <v>151</v>
      </c>
      <c r="T974" s="96" t="s">
        <v>2643</v>
      </c>
      <c r="U974" s="72" t="s">
        <v>2643</v>
      </c>
      <c r="V974" s="72" t="s">
        <v>2643</v>
      </c>
      <c r="W974" s="44" t="str">
        <f t="shared" si="178"/>
        <v/>
      </c>
      <c r="X974" s="25" t="str">
        <f t="shared" si="179"/>
        <v/>
      </c>
      <c r="Y974" s="1">
        <f t="shared" si="180"/>
        <v>950</v>
      </c>
      <c r="Z974" t="str">
        <f t="shared" si="181"/>
        <v>ITM_QUOTE</v>
      </c>
      <c r="AC974" s="116" t="str">
        <f t="shared" si="174"/>
        <v/>
      </c>
      <c r="AD974" t="b">
        <f t="shared" si="173"/>
        <v>1</v>
      </c>
    </row>
    <row r="975" spans="1:30">
      <c r="A975" s="57">
        <f t="shared" si="175"/>
        <v>975</v>
      </c>
      <c r="B975" s="56">
        <f t="shared" si="176"/>
        <v>951</v>
      </c>
      <c r="C975" s="60" t="s">
        <v>4933</v>
      </c>
      <c r="D975" s="60" t="s">
        <v>3835</v>
      </c>
      <c r="E975" s="66" t="s">
        <v>581</v>
      </c>
      <c r="F975" s="66" t="s">
        <v>892</v>
      </c>
      <c r="G975" s="75">
        <v>0</v>
      </c>
      <c r="H975" s="75">
        <v>0</v>
      </c>
      <c r="I975" s="66" t="s">
        <v>1</v>
      </c>
      <c r="J975" s="66" t="s">
        <v>1660</v>
      </c>
      <c r="K975" s="67" t="s">
        <v>5022</v>
      </c>
      <c r="L975" s="68"/>
      <c r="M975" s="64" t="s">
        <v>3835</v>
      </c>
      <c r="N975" s="13"/>
      <c r="O975"/>
      <c r="P975" t="str">
        <f t="shared" si="172"/>
        <v>NOT EQUAL</v>
      </c>
      <c r="Q975"/>
      <c r="R975"/>
      <c r="S975" s="43">
        <f t="shared" si="177"/>
        <v>151</v>
      </c>
      <c r="T975" s="96" t="s">
        <v>2643</v>
      </c>
      <c r="U975" s="72" t="s">
        <v>2643</v>
      </c>
      <c r="V975" s="72" t="s">
        <v>2643</v>
      </c>
      <c r="W975" s="44" t="str">
        <f t="shared" si="178"/>
        <v/>
      </c>
      <c r="X975" s="25" t="str">
        <f t="shared" si="179"/>
        <v/>
      </c>
      <c r="Y975" s="1">
        <f t="shared" si="180"/>
        <v>951</v>
      </c>
      <c r="Z975" t="str">
        <f t="shared" si="181"/>
        <v>ITM_LEFT_PARENTHESIS</v>
      </c>
      <c r="AC975" s="116" t="str">
        <f t="shared" si="174"/>
        <v/>
      </c>
      <c r="AD975" t="b">
        <f t="shared" si="173"/>
        <v>1</v>
      </c>
    </row>
    <row r="976" spans="1:30">
      <c r="A976" s="57">
        <f t="shared" si="175"/>
        <v>976</v>
      </c>
      <c r="B976" s="56">
        <f t="shared" si="176"/>
        <v>952</v>
      </c>
      <c r="C976" s="60" t="s">
        <v>4933</v>
      </c>
      <c r="D976" s="60" t="s">
        <v>3836</v>
      </c>
      <c r="E976" s="66" t="s">
        <v>581</v>
      </c>
      <c r="F976" s="66" t="s">
        <v>893</v>
      </c>
      <c r="G976" s="75">
        <v>0</v>
      </c>
      <c r="H976" s="75">
        <v>0</v>
      </c>
      <c r="I976" s="66" t="s">
        <v>1</v>
      </c>
      <c r="J976" s="66" t="s">
        <v>1660</v>
      </c>
      <c r="K976" s="67" t="s">
        <v>5022</v>
      </c>
      <c r="L976" s="68"/>
      <c r="M976" s="64" t="s">
        <v>3836</v>
      </c>
      <c r="N976" s="13"/>
      <c r="O976"/>
      <c r="P976" t="str">
        <f t="shared" si="172"/>
        <v>NOT EQUAL</v>
      </c>
      <c r="Q976"/>
      <c r="R976"/>
      <c r="S976" s="43">
        <f t="shared" si="177"/>
        <v>151</v>
      </c>
      <c r="T976" s="96" t="s">
        <v>2643</v>
      </c>
      <c r="U976" s="72" t="s">
        <v>2643</v>
      </c>
      <c r="V976" s="72" t="s">
        <v>2643</v>
      </c>
      <c r="W976" s="44" t="str">
        <f t="shared" si="178"/>
        <v/>
      </c>
      <c r="X976" s="25" t="str">
        <f t="shared" si="179"/>
        <v/>
      </c>
      <c r="Y976" s="1">
        <f t="shared" si="180"/>
        <v>952</v>
      </c>
      <c r="Z976" t="str">
        <f t="shared" si="181"/>
        <v>ITM_RIGHT_PARENTHESIS</v>
      </c>
      <c r="AC976" s="116" t="str">
        <f t="shared" si="174"/>
        <v/>
      </c>
      <c r="AD976" t="b">
        <f t="shared" si="173"/>
        <v>1</v>
      </c>
    </row>
    <row r="977" spans="1:30">
      <c r="A977" s="57">
        <f t="shared" si="175"/>
        <v>977</v>
      </c>
      <c r="B977" s="56">
        <f t="shared" si="176"/>
        <v>953</v>
      </c>
      <c r="C977" s="60" t="s">
        <v>4933</v>
      </c>
      <c r="D977" s="60" t="s">
        <v>3837</v>
      </c>
      <c r="E977" s="66" t="s">
        <v>581</v>
      </c>
      <c r="F977" s="66" t="s">
        <v>894</v>
      </c>
      <c r="G977" s="75">
        <v>0</v>
      </c>
      <c r="H977" s="75">
        <v>0</v>
      </c>
      <c r="I977" s="66" t="s">
        <v>1</v>
      </c>
      <c r="J977" s="66" t="s">
        <v>1660</v>
      </c>
      <c r="K977" s="67" t="s">
        <v>5022</v>
      </c>
      <c r="L977" s="68"/>
      <c r="M977" s="64" t="s">
        <v>3837</v>
      </c>
      <c r="N977" s="13"/>
      <c r="O977"/>
      <c r="P977" t="str">
        <f t="shared" si="172"/>
        <v>NOT EQUAL</v>
      </c>
      <c r="Q977"/>
      <c r="R977"/>
      <c r="S977" s="43">
        <f t="shared" si="177"/>
        <v>151</v>
      </c>
      <c r="T977" s="96" t="s">
        <v>2643</v>
      </c>
      <c r="U977" s="72" t="s">
        <v>2643</v>
      </c>
      <c r="V977" s="72" t="s">
        <v>2643</v>
      </c>
      <c r="W977" s="44" t="str">
        <f t="shared" si="178"/>
        <v/>
      </c>
      <c r="X977" s="25" t="str">
        <f t="shared" si="179"/>
        <v/>
      </c>
      <c r="Y977" s="1">
        <f t="shared" si="180"/>
        <v>953</v>
      </c>
      <c r="Z977" t="str">
        <f t="shared" si="181"/>
        <v>ITM_ASTERISK</v>
      </c>
      <c r="AC977" s="116" t="str">
        <f t="shared" si="174"/>
        <v/>
      </c>
      <c r="AD977" t="b">
        <f t="shared" si="173"/>
        <v>1</v>
      </c>
    </row>
    <row r="978" spans="1:30">
      <c r="A978" s="57">
        <f t="shared" si="175"/>
        <v>978</v>
      </c>
      <c r="B978" s="56">
        <f t="shared" si="176"/>
        <v>954</v>
      </c>
      <c r="C978" s="60" t="s">
        <v>4932</v>
      </c>
      <c r="D978" s="60" t="s">
        <v>7</v>
      </c>
      <c r="E978" s="76" t="s">
        <v>3838</v>
      </c>
      <c r="F978" s="76" t="s">
        <v>3838</v>
      </c>
      <c r="G978" s="78">
        <v>0</v>
      </c>
      <c r="H978" s="78">
        <v>0</v>
      </c>
      <c r="I978" s="66" t="s">
        <v>30</v>
      </c>
      <c r="J978" s="66" t="s">
        <v>1660</v>
      </c>
      <c r="K978" s="67" t="s">
        <v>5022</v>
      </c>
      <c r="L978" s="68"/>
      <c r="M978" s="64" t="s">
        <v>4262</v>
      </c>
      <c r="N978" s="13"/>
      <c r="O978"/>
      <c r="P978" t="str">
        <f t="shared" si="172"/>
        <v/>
      </c>
      <c r="Q978"/>
      <c r="R978"/>
      <c r="S978" s="43">
        <f t="shared" si="177"/>
        <v>151</v>
      </c>
      <c r="T978" s="96"/>
      <c r="U978" s="72"/>
      <c r="V978" s="72"/>
      <c r="W978" s="44" t="str">
        <f t="shared" si="178"/>
        <v/>
      </c>
      <c r="X978" s="25" t="str">
        <f t="shared" si="179"/>
        <v/>
      </c>
      <c r="Y978" s="1">
        <f t="shared" si="180"/>
        <v>954</v>
      </c>
      <c r="Z978" t="str">
        <f t="shared" si="181"/>
        <v>ITM_0954</v>
      </c>
      <c r="AC978" s="116" t="str">
        <f t="shared" si="174"/>
        <v/>
      </c>
      <c r="AD978" t="b">
        <f t="shared" si="173"/>
        <v>1</v>
      </c>
    </row>
    <row r="979" spans="1:30">
      <c r="A979" s="57">
        <f t="shared" si="175"/>
        <v>979</v>
      </c>
      <c r="B979" s="56">
        <f t="shared" si="176"/>
        <v>955</v>
      </c>
      <c r="C979" s="60" t="s">
        <v>4933</v>
      </c>
      <c r="D979" s="60" t="s">
        <v>3839</v>
      </c>
      <c r="E979" s="66" t="s">
        <v>581</v>
      </c>
      <c r="F979" s="66" t="s">
        <v>895</v>
      </c>
      <c r="G979" s="70">
        <v>0</v>
      </c>
      <c r="H979" s="70">
        <v>0</v>
      </c>
      <c r="I979" s="66" t="s">
        <v>1</v>
      </c>
      <c r="J979" s="66" t="s">
        <v>1660</v>
      </c>
      <c r="K979" s="67" t="s">
        <v>5022</v>
      </c>
      <c r="L979" s="68"/>
      <c r="M979" s="64" t="s">
        <v>3839</v>
      </c>
      <c r="N979" s="13"/>
      <c r="O979"/>
      <c r="P979" t="str">
        <f t="shared" si="172"/>
        <v>NOT EQUAL</v>
      </c>
      <c r="Q979"/>
      <c r="R979"/>
      <c r="S979" s="43">
        <f t="shared" si="177"/>
        <v>151</v>
      </c>
      <c r="T979" s="96" t="s">
        <v>2643</v>
      </c>
      <c r="U979" s="72" t="s">
        <v>2643</v>
      </c>
      <c r="V979" s="72" t="s">
        <v>2643</v>
      </c>
      <c r="W979" s="44" t="str">
        <f t="shared" si="178"/>
        <v/>
      </c>
      <c r="X979" s="25" t="str">
        <f t="shared" si="179"/>
        <v/>
      </c>
      <c r="Y979" s="1">
        <f t="shared" si="180"/>
        <v>955</v>
      </c>
      <c r="Z979" t="str">
        <f t="shared" si="181"/>
        <v>ITM_PLUS</v>
      </c>
      <c r="AC979" s="116" t="str">
        <f t="shared" si="174"/>
        <v/>
      </c>
      <c r="AD979" t="b">
        <f t="shared" si="173"/>
        <v>1</v>
      </c>
    </row>
    <row r="980" spans="1:30">
      <c r="A980" s="57">
        <f t="shared" si="175"/>
        <v>980</v>
      </c>
      <c r="B980" s="56">
        <f t="shared" si="176"/>
        <v>956</v>
      </c>
      <c r="C980" s="60" t="s">
        <v>4933</v>
      </c>
      <c r="D980" s="60" t="s">
        <v>3840</v>
      </c>
      <c r="E980" s="66" t="s">
        <v>581</v>
      </c>
      <c r="F980" s="66" t="s">
        <v>896</v>
      </c>
      <c r="G980" s="75">
        <v>0</v>
      </c>
      <c r="H980" s="75">
        <v>0</v>
      </c>
      <c r="I980" s="66" t="s">
        <v>1</v>
      </c>
      <c r="J980" s="66" t="s">
        <v>1660</v>
      </c>
      <c r="K980" s="67" t="s">
        <v>5022</v>
      </c>
      <c r="L980" s="68"/>
      <c r="M980" s="64" t="s">
        <v>3840</v>
      </c>
      <c r="N980" s="13"/>
      <c r="O980"/>
      <c r="P980" t="str">
        <f t="shared" si="172"/>
        <v>NOT EQUAL</v>
      </c>
      <c r="Q980"/>
      <c r="R980"/>
      <c r="S980" s="43">
        <f t="shared" si="177"/>
        <v>151</v>
      </c>
      <c r="T980" s="96" t="s">
        <v>2643</v>
      </c>
      <c r="U980" s="72" t="s">
        <v>2643</v>
      </c>
      <c r="V980" s="72" t="s">
        <v>2643</v>
      </c>
      <c r="W980" s="44" t="str">
        <f t="shared" si="178"/>
        <v/>
      </c>
      <c r="X980" s="25" t="str">
        <f t="shared" si="179"/>
        <v/>
      </c>
      <c r="Y980" s="1">
        <f t="shared" si="180"/>
        <v>956</v>
      </c>
      <c r="Z980" t="str">
        <f t="shared" si="181"/>
        <v>ITM_COMMA</v>
      </c>
      <c r="AC980" s="116" t="str">
        <f t="shared" si="174"/>
        <v/>
      </c>
      <c r="AD980" t="b">
        <f t="shared" si="173"/>
        <v>1</v>
      </c>
    </row>
    <row r="981" spans="1:30">
      <c r="A981" s="57">
        <f t="shared" si="175"/>
        <v>981</v>
      </c>
      <c r="B981" s="56">
        <f t="shared" si="176"/>
        <v>957</v>
      </c>
      <c r="C981" s="60" t="s">
        <v>4933</v>
      </c>
      <c r="D981" s="60" t="s">
        <v>3841</v>
      </c>
      <c r="E981" s="66" t="s">
        <v>581</v>
      </c>
      <c r="F981" s="66" t="s">
        <v>897</v>
      </c>
      <c r="G981" s="75">
        <v>0</v>
      </c>
      <c r="H981" s="75">
        <v>0</v>
      </c>
      <c r="I981" s="66" t="s">
        <v>1</v>
      </c>
      <c r="J981" s="66" t="s">
        <v>1660</v>
      </c>
      <c r="K981" s="67" t="s">
        <v>5022</v>
      </c>
      <c r="L981" s="68"/>
      <c r="M981" s="64" t="s">
        <v>3841</v>
      </c>
      <c r="N981" s="13"/>
      <c r="O981"/>
      <c r="P981" t="str">
        <f t="shared" si="172"/>
        <v>NOT EQUAL</v>
      </c>
      <c r="Q981"/>
      <c r="R981"/>
      <c r="S981" s="43">
        <f t="shared" si="177"/>
        <v>151</v>
      </c>
      <c r="T981" s="96" t="s">
        <v>2643</v>
      </c>
      <c r="U981" s="72" t="s">
        <v>2643</v>
      </c>
      <c r="V981" s="72" t="s">
        <v>2643</v>
      </c>
      <c r="W981" s="44" t="str">
        <f t="shared" si="178"/>
        <v/>
      </c>
      <c r="X981" s="25" t="str">
        <f t="shared" si="179"/>
        <v/>
      </c>
      <c r="Y981" s="1">
        <f t="shared" si="180"/>
        <v>957</v>
      </c>
      <c r="Z981" t="str">
        <f t="shared" si="181"/>
        <v>ITM_MINUS</v>
      </c>
      <c r="AC981" s="116" t="str">
        <f t="shared" si="174"/>
        <v/>
      </c>
      <c r="AD981" t="b">
        <f t="shared" si="173"/>
        <v>1</v>
      </c>
    </row>
    <row r="982" spans="1:30">
      <c r="A982" s="57">
        <f t="shared" si="175"/>
        <v>982</v>
      </c>
      <c r="B982" s="56">
        <f t="shared" si="176"/>
        <v>958</v>
      </c>
      <c r="C982" s="60" t="s">
        <v>4933</v>
      </c>
      <c r="D982" s="60" t="s">
        <v>3842</v>
      </c>
      <c r="E982" s="66" t="s">
        <v>581</v>
      </c>
      <c r="F982" s="66" t="s">
        <v>898</v>
      </c>
      <c r="G982" s="75">
        <v>0</v>
      </c>
      <c r="H982" s="75">
        <v>0</v>
      </c>
      <c r="I982" s="66" t="s">
        <v>1</v>
      </c>
      <c r="J982" s="66" t="s">
        <v>1660</v>
      </c>
      <c r="K982" s="67" t="s">
        <v>5022</v>
      </c>
      <c r="L982" s="68"/>
      <c r="M982" s="64" t="s">
        <v>3842</v>
      </c>
      <c r="N982" s="13"/>
      <c r="O982"/>
      <c r="P982" t="str">
        <f t="shared" si="172"/>
        <v>NOT EQUAL</v>
      </c>
      <c r="Q982"/>
      <c r="R982"/>
      <c r="S982" s="43">
        <f t="shared" si="177"/>
        <v>151</v>
      </c>
      <c r="T982" s="96" t="s">
        <v>2643</v>
      </c>
      <c r="U982" s="72" t="s">
        <v>2643</v>
      </c>
      <c r="V982" s="72" t="s">
        <v>2643</v>
      </c>
      <c r="W982" s="44" t="str">
        <f t="shared" si="178"/>
        <v/>
      </c>
      <c r="X982" s="25" t="str">
        <f t="shared" si="179"/>
        <v/>
      </c>
      <c r="Y982" s="1">
        <f t="shared" si="180"/>
        <v>958</v>
      </c>
      <c r="Z982" t="str">
        <f t="shared" si="181"/>
        <v>ITM_PERIOD</v>
      </c>
      <c r="AC982" s="116" t="str">
        <f t="shared" si="174"/>
        <v/>
      </c>
      <c r="AD982" t="b">
        <f t="shared" si="173"/>
        <v>1</v>
      </c>
    </row>
    <row r="983" spans="1:30">
      <c r="A983" s="57">
        <f t="shared" si="175"/>
        <v>983</v>
      </c>
      <c r="B983" s="56">
        <f t="shared" si="176"/>
        <v>959</v>
      </c>
      <c r="C983" s="60" t="s">
        <v>4933</v>
      </c>
      <c r="D983" s="60" t="s">
        <v>3843</v>
      </c>
      <c r="E983" s="66" t="s">
        <v>581</v>
      </c>
      <c r="F983" s="66" t="s">
        <v>899</v>
      </c>
      <c r="G983" s="75">
        <v>0</v>
      </c>
      <c r="H983" s="75">
        <v>0</v>
      </c>
      <c r="I983" s="66" t="s">
        <v>1</v>
      </c>
      <c r="J983" s="66" t="s">
        <v>1660</v>
      </c>
      <c r="K983" s="67" t="s">
        <v>5022</v>
      </c>
      <c r="L983" s="68"/>
      <c r="M983" s="64" t="s">
        <v>3843</v>
      </c>
      <c r="N983" s="13"/>
      <c r="O983"/>
      <c r="P983" t="str">
        <f t="shared" si="172"/>
        <v>NOT EQUAL</v>
      </c>
      <c r="Q983"/>
      <c r="R983"/>
      <c r="S983" s="43">
        <f t="shared" si="177"/>
        <v>151</v>
      </c>
      <c r="T983" s="96" t="s">
        <v>2643</v>
      </c>
      <c r="U983" s="72" t="s">
        <v>2643</v>
      </c>
      <c r="V983" s="72" t="s">
        <v>2643</v>
      </c>
      <c r="W983" s="44" t="str">
        <f t="shared" si="178"/>
        <v/>
      </c>
      <c r="X983" s="25" t="str">
        <f t="shared" si="179"/>
        <v/>
      </c>
      <c r="Y983" s="1">
        <f t="shared" si="180"/>
        <v>959</v>
      </c>
      <c r="Z983" t="str">
        <f t="shared" si="181"/>
        <v>ITM_SLASH</v>
      </c>
      <c r="AC983" s="116" t="str">
        <f t="shared" si="174"/>
        <v/>
      </c>
      <c r="AD983" t="b">
        <f t="shared" si="173"/>
        <v>1</v>
      </c>
    </row>
    <row r="984" spans="1:30">
      <c r="A984" s="57">
        <f t="shared" si="175"/>
        <v>984</v>
      </c>
      <c r="B984" s="56">
        <f t="shared" si="176"/>
        <v>960</v>
      </c>
      <c r="C984" s="60" t="s">
        <v>4933</v>
      </c>
      <c r="D984" s="60" t="s">
        <v>3844</v>
      </c>
      <c r="E984" s="66" t="s">
        <v>581</v>
      </c>
      <c r="F984" s="66" t="s">
        <v>900</v>
      </c>
      <c r="G984" s="75">
        <v>0</v>
      </c>
      <c r="H984" s="75">
        <v>0</v>
      </c>
      <c r="I984" s="66" t="s">
        <v>1</v>
      </c>
      <c r="J984" s="66" t="s">
        <v>1660</v>
      </c>
      <c r="K984" s="67" t="s">
        <v>5022</v>
      </c>
      <c r="L984" s="68"/>
      <c r="M984" s="64" t="s">
        <v>3844</v>
      </c>
      <c r="N984" s="13"/>
      <c r="O984"/>
      <c r="P984" t="str">
        <f t="shared" si="172"/>
        <v>NOT EQUAL</v>
      </c>
      <c r="Q984"/>
      <c r="R984"/>
      <c r="S984" s="43">
        <f t="shared" si="177"/>
        <v>151</v>
      </c>
      <c r="T984" s="96" t="s">
        <v>2643</v>
      </c>
      <c r="U984" s="72" t="s">
        <v>2643</v>
      </c>
      <c r="V984" s="72" t="s">
        <v>2643</v>
      </c>
      <c r="W984" s="44" t="str">
        <f t="shared" si="178"/>
        <v/>
      </c>
      <c r="X984" s="25" t="str">
        <f t="shared" si="179"/>
        <v/>
      </c>
      <c r="Y984" s="1">
        <f t="shared" si="180"/>
        <v>960</v>
      </c>
      <c r="Z984" t="str">
        <f t="shared" si="181"/>
        <v>ITM_COLON</v>
      </c>
      <c r="AC984" s="116" t="str">
        <f t="shared" si="174"/>
        <v/>
      </c>
      <c r="AD984" t="b">
        <f t="shared" si="173"/>
        <v>1</v>
      </c>
    </row>
    <row r="985" spans="1:30">
      <c r="A985" s="57">
        <f t="shared" si="175"/>
        <v>985</v>
      </c>
      <c r="B985" s="56">
        <f t="shared" si="176"/>
        <v>961</v>
      </c>
      <c r="C985" s="60" t="s">
        <v>4933</v>
      </c>
      <c r="D985" s="60" t="s">
        <v>3845</v>
      </c>
      <c r="E985" s="66" t="s">
        <v>581</v>
      </c>
      <c r="F985" s="66" t="s">
        <v>901</v>
      </c>
      <c r="G985" s="75">
        <v>0</v>
      </c>
      <c r="H985" s="75">
        <v>0</v>
      </c>
      <c r="I985" s="66" t="s">
        <v>1</v>
      </c>
      <c r="J985" s="66" t="s">
        <v>1660</v>
      </c>
      <c r="K985" s="67" t="s">
        <v>5022</v>
      </c>
      <c r="L985" s="68"/>
      <c r="M985" s="64" t="s">
        <v>3845</v>
      </c>
      <c r="N985" s="13"/>
      <c r="O985"/>
      <c r="P985" t="str">
        <f t="shared" ref="P985:P1048" si="182">IF(E985=F985,"","NOT EQUAL")</f>
        <v>NOT EQUAL</v>
      </c>
      <c r="Q985"/>
      <c r="R985"/>
      <c r="S985" s="43">
        <f t="shared" si="177"/>
        <v>151</v>
      </c>
      <c r="T985" s="96" t="s">
        <v>2643</v>
      </c>
      <c r="U985" s="72" t="s">
        <v>2643</v>
      </c>
      <c r="V985" s="72" t="s">
        <v>2643</v>
      </c>
      <c r="W985" s="44" t="str">
        <f t="shared" si="178"/>
        <v/>
      </c>
      <c r="X985" s="25" t="str">
        <f t="shared" si="179"/>
        <v/>
      </c>
      <c r="Y985" s="1">
        <f t="shared" si="180"/>
        <v>961</v>
      </c>
      <c r="Z985" t="str">
        <f t="shared" si="181"/>
        <v>ITM_SEMICOLON</v>
      </c>
      <c r="AC985" s="116" t="str">
        <f t="shared" si="174"/>
        <v/>
      </c>
      <c r="AD985" t="b">
        <f t="shared" si="173"/>
        <v>1</v>
      </c>
    </row>
    <row r="986" spans="1:30">
      <c r="A986" s="57">
        <f t="shared" si="175"/>
        <v>986</v>
      </c>
      <c r="B986" s="56">
        <f t="shared" si="176"/>
        <v>962</v>
      </c>
      <c r="C986" s="60" t="s">
        <v>4933</v>
      </c>
      <c r="D986" s="60" t="s">
        <v>3846</v>
      </c>
      <c r="E986" s="66" t="s">
        <v>581</v>
      </c>
      <c r="F986" s="66" t="s">
        <v>902</v>
      </c>
      <c r="G986" s="75">
        <v>0</v>
      </c>
      <c r="H986" s="75">
        <v>0</v>
      </c>
      <c r="I986" s="66" t="s">
        <v>1</v>
      </c>
      <c r="J986" s="66" t="s">
        <v>1660</v>
      </c>
      <c r="K986" s="67" t="s">
        <v>5022</v>
      </c>
      <c r="L986" s="68"/>
      <c r="M986" s="64" t="s">
        <v>3846</v>
      </c>
      <c r="N986" s="13"/>
      <c r="O986"/>
      <c r="P986" t="str">
        <f t="shared" si="182"/>
        <v>NOT EQUAL</v>
      </c>
      <c r="Q986"/>
      <c r="R986"/>
      <c r="S986" s="43">
        <f t="shared" si="177"/>
        <v>151</v>
      </c>
      <c r="T986" s="96" t="s">
        <v>2643</v>
      </c>
      <c r="U986" s="72" t="s">
        <v>2643</v>
      </c>
      <c r="V986" s="72" t="s">
        <v>2643</v>
      </c>
      <c r="W986" s="44" t="str">
        <f t="shared" si="178"/>
        <v/>
      </c>
      <c r="X986" s="25" t="str">
        <f t="shared" si="179"/>
        <v/>
      </c>
      <c r="Y986" s="1">
        <f t="shared" si="180"/>
        <v>962</v>
      </c>
      <c r="Z986" t="str">
        <f t="shared" si="181"/>
        <v>ITM_LESS_THAN</v>
      </c>
      <c r="AC986" s="116" t="str">
        <f t="shared" si="174"/>
        <v/>
      </c>
      <c r="AD986" t="b">
        <f t="shared" si="173"/>
        <v>1</v>
      </c>
    </row>
    <row r="987" spans="1:30">
      <c r="A987" s="57">
        <f t="shared" si="175"/>
        <v>987</v>
      </c>
      <c r="B987" s="56">
        <f t="shared" si="176"/>
        <v>963</v>
      </c>
      <c r="C987" s="60" t="s">
        <v>4933</v>
      </c>
      <c r="D987" s="60" t="s">
        <v>3847</v>
      </c>
      <c r="E987" s="66" t="s">
        <v>581</v>
      </c>
      <c r="F987" s="66" t="s">
        <v>903</v>
      </c>
      <c r="G987" s="75">
        <v>0</v>
      </c>
      <c r="H987" s="75">
        <v>0</v>
      </c>
      <c r="I987" s="66" t="s">
        <v>1</v>
      </c>
      <c r="J987" s="66" t="s">
        <v>1660</v>
      </c>
      <c r="K987" s="67" t="s">
        <v>5022</v>
      </c>
      <c r="L987" s="68"/>
      <c r="M987" s="64" t="s">
        <v>3847</v>
      </c>
      <c r="N987" s="13"/>
      <c r="O987"/>
      <c r="P987" t="str">
        <f t="shared" si="182"/>
        <v>NOT EQUAL</v>
      </c>
      <c r="Q987"/>
      <c r="R987"/>
      <c r="S987" s="43">
        <f t="shared" si="177"/>
        <v>151</v>
      </c>
      <c r="T987" s="96" t="s">
        <v>2643</v>
      </c>
      <c r="U987" s="72" t="s">
        <v>2643</v>
      </c>
      <c r="V987" s="72" t="s">
        <v>2643</v>
      </c>
      <c r="W987" s="44" t="str">
        <f t="shared" si="178"/>
        <v/>
      </c>
      <c r="X987" s="25" t="str">
        <f t="shared" si="179"/>
        <v/>
      </c>
      <c r="Y987" s="1">
        <f t="shared" si="180"/>
        <v>963</v>
      </c>
      <c r="Z987" t="str">
        <f t="shared" si="181"/>
        <v>ITM_EQUAL</v>
      </c>
      <c r="AC987" s="116" t="str">
        <f t="shared" si="174"/>
        <v/>
      </c>
      <c r="AD987" t="b">
        <f t="shared" si="173"/>
        <v>1</v>
      </c>
    </row>
    <row r="988" spans="1:30">
      <c r="A988" s="57">
        <f t="shared" si="175"/>
        <v>988</v>
      </c>
      <c r="B988" s="56">
        <f t="shared" si="176"/>
        <v>964</v>
      </c>
      <c r="C988" s="60" t="s">
        <v>4933</v>
      </c>
      <c r="D988" s="60" t="s">
        <v>3848</v>
      </c>
      <c r="E988" s="66" t="s">
        <v>581</v>
      </c>
      <c r="F988" s="66" t="s">
        <v>904</v>
      </c>
      <c r="G988" s="75">
        <v>0</v>
      </c>
      <c r="H988" s="75">
        <v>0</v>
      </c>
      <c r="I988" s="66" t="s">
        <v>1</v>
      </c>
      <c r="J988" s="66" t="s">
        <v>1660</v>
      </c>
      <c r="K988" s="67" t="s">
        <v>5022</v>
      </c>
      <c r="L988" s="68"/>
      <c r="M988" s="64" t="s">
        <v>3848</v>
      </c>
      <c r="N988" s="13"/>
      <c r="O988"/>
      <c r="P988" t="str">
        <f t="shared" si="182"/>
        <v>NOT EQUAL</v>
      </c>
      <c r="Q988"/>
      <c r="R988"/>
      <c r="S988" s="43">
        <f t="shared" si="177"/>
        <v>151</v>
      </c>
      <c r="T988" s="96" t="s">
        <v>2643</v>
      </c>
      <c r="U988" s="72" t="s">
        <v>2643</v>
      </c>
      <c r="V988" s="72" t="s">
        <v>2643</v>
      </c>
      <c r="W988" s="44" t="str">
        <f t="shared" si="178"/>
        <v/>
      </c>
      <c r="X988" s="25" t="str">
        <f t="shared" si="179"/>
        <v/>
      </c>
      <c r="Y988" s="1">
        <f t="shared" si="180"/>
        <v>964</v>
      </c>
      <c r="Z988" t="str">
        <f t="shared" si="181"/>
        <v>ITM_GREATER_THAN</v>
      </c>
      <c r="AC988" s="116" t="str">
        <f t="shared" si="174"/>
        <v/>
      </c>
      <c r="AD988" t="b">
        <f t="shared" si="173"/>
        <v>1</v>
      </c>
    </row>
    <row r="989" spans="1:30">
      <c r="A989" s="57">
        <f t="shared" si="175"/>
        <v>989</v>
      </c>
      <c r="B989" s="56">
        <f t="shared" si="176"/>
        <v>965</v>
      </c>
      <c r="C989" s="60" t="s">
        <v>4933</v>
      </c>
      <c r="D989" s="60" t="s">
        <v>3849</v>
      </c>
      <c r="E989" s="66" t="s">
        <v>581</v>
      </c>
      <c r="F989" s="66" t="s">
        <v>905</v>
      </c>
      <c r="G989" s="75">
        <v>0</v>
      </c>
      <c r="H989" s="75">
        <v>0</v>
      </c>
      <c r="I989" s="66" t="s">
        <v>1</v>
      </c>
      <c r="J989" s="66" t="s">
        <v>1660</v>
      </c>
      <c r="K989" s="67" t="s">
        <v>5022</v>
      </c>
      <c r="L989" s="68"/>
      <c r="M989" s="64" t="s">
        <v>3849</v>
      </c>
      <c r="N989" s="13"/>
      <c r="O989"/>
      <c r="P989" t="str">
        <f t="shared" si="182"/>
        <v>NOT EQUAL</v>
      </c>
      <c r="Q989"/>
      <c r="R989"/>
      <c r="S989" s="43">
        <f t="shared" si="177"/>
        <v>151</v>
      </c>
      <c r="T989" s="96" t="s">
        <v>2643</v>
      </c>
      <c r="U989" s="72" t="s">
        <v>2643</v>
      </c>
      <c r="V989" s="72" t="s">
        <v>2643</v>
      </c>
      <c r="W989" s="44" t="str">
        <f t="shared" si="178"/>
        <v/>
      </c>
      <c r="X989" s="25" t="str">
        <f t="shared" si="179"/>
        <v/>
      </c>
      <c r="Y989" s="1">
        <f t="shared" si="180"/>
        <v>965</v>
      </c>
      <c r="Z989" t="str">
        <f t="shared" si="181"/>
        <v>ITM_QUESTION_MARK</v>
      </c>
      <c r="AC989" s="116" t="str">
        <f t="shared" si="174"/>
        <v/>
      </c>
      <c r="AD989" t="b">
        <f t="shared" si="173"/>
        <v>1</v>
      </c>
    </row>
    <row r="990" spans="1:30">
      <c r="A990" s="57">
        <f t="shared" si="175"/>
        <v>990</v>
      </c>
      <c r="B990" s="56">
        <f t="shared" si="176"/>
        <v>966</v>
      </c>
      <c r="C990" s="60" t="s">
        <v>4933</v>
      </c>
      <c r="D990" s="60" t="s">
        <v>3850</v>
      </c>
      <c r="E990" s="66" t="s">
        <v>581</v>
      </c>
      <c r="F990" s="66" t="s">
        <v>906</v>
      </c>
      <c r="G990" s="75">
        <v>0</v>
      </c>
      <c r="H990" s="75">
        <v>0</v>
      </c>
      <c r="I990" s="66" t="s">
        <v>1</v>
      </c>
      <c r="J990" s="66" t="s">
        <v>1660</v>
      </c>
      <c r="K990" s="67" t="s">
        <v>5022</v>
      </c>
      <c r="L990" s="68"/>
      <c r="M990" s="64" t="s">
        <v>3850</v>
      </c>
      <c r="N990" s="13"/>
      <c r="O990"/>
      <c r="P990" t="str">
        <f t="shared" si="182"/>
        <v>NOT EQUAL</v>
      </c>
      <c r="Q990"/>
      <c r="R990"/>
      <c r="S990" s="43">
        <f t="shared" si="177"/>
        <v>151</v>
      </c>
      <c r="T990" s="96" t="s">
        <v>2643</v>
      </c>
      <c r="U990" s="72" t="s">
        <v>2643</v>
      </c>
      <c r="V990" s="72" t="s">
        <v>2643</v>
      </c>
      <c r="W990" s="44" t="str">
        <f t="shared" si="178"/>
        <v/>
      </c>
      <c r="X990" s="25" t="str">
        <f t="shared" si="179"/>
        <v/>
      </c>
      <c r="Y990" s="1">
        <f t="shared" si="180"/>
        <v>966</v>
      </c>
      <c r="Z990" t="str">
        <f t="shared" si="181"/>
        <v>ITM_AT</v>
      </c>
      <c r="AC990" s="116" t="str">
        <f t="shared" si="174"/>
        <v/>
      </c>
      <c r="AD990" t="b">
        <f t="shared" si="173"/>
        <v>1</v>
      </c>
    </row>
    <row r="991" spans="1:30">
      <c r="A991" s="57">
        <f t="shared" si="175"/>
        <v>991</v>
      </c>
      <c r="B991" s="56">
        <f t="shared" si="176"/>
        <v>967</v>
      </c>
      <c r="C991" s="60" t="s">
        <v>4933</v>
      </c>
      <c r="D991" s="60" t="s">
        <v>3851</v>
      </c>
      <c r="E991" s="66" t="s">
        <v>581</v>
      </c>
      <c r="F991" s="66" t="s">
        <v>907</v>
      </c>
      <c r="G991" s="75">
        <v>0</v>
      </c>
      <c r="H991" s="75">
        <v>0</v>
      </c>
      <c r="I991" s="66" t="s">
        <v>1</v>
      </c>
      <c r="J991" s="66" t="s">
        <v>1660</v>
      </c>
      <c r="K991" s="67" t="s">
        <v>5022</v>
      </c>
      <c r="L991" s="68"/>
      <c r="M991" s="64" t="s">
        <v>3851</v>
      </c>
      <c r="N991" s="13"/>
      <c r="O991"/>
      <c r="P991" t="str">
        <f t="shared" si="182"/>
        <v>NOT EQUAL</v>
      </c>
      <c r="Q991"/>
      <c r="R991"/>
      <c r="S991" s="43">
        <f t="shared" si="177"/>
        <v>151</v>
      </c>
      <c r="T991" s="96" t="s">
        <v>2643</v>
      </c>
      <c r="U991" s="72" t="s">
        <v>2643</v>
      </c>
      <c r="V991" s="72" t="s">
        <v>2643</v>
      </c>
      <c r="W991" s="44" t="str">
        <f t="shared" si="178"/>
        <v/>
      </c>
      <c r="X991" s="25" t="str">
        <f t="shared" si="179"/>
        <v/>
      </c>
      <c r="Y991" s="1">
        <f t="shared" si="180"/>
        <v>967</v>
      </c>
      <c r="Z991" t="str">
        <f t="shared" si="181"/>
        <v>ITM_LEFT_SQUARE_BRACKET</v>
      </c>
      <c r="AC991" s="116" t="str">
        <f t="shared" si="174"/>
        <v/>
      </c>
      <c r="AD991" t="b">
        <f t="shared" si="173"/>
        <v>1</v>
      </c>
    </row>
    <row r="992" spans="1:30">
      <c r="A992" s="57">
        <f t="shared" si="175"/>
        <v>992</v>
      </c>
      <c r="B992" s="56">
        <f t="shared" si="176"/>
        <v>968</v>
      </c>
      <c r="C992" s="60" t="s">
        <v>4933</v>
      </c>
      <c r="D992" s="60" t="s">
        <v>3852</v>
      </c>
      <c r="E992" s="66" t="s">
        <v>581</v>
      </c>
      <c r="F992" s="66" t="s">
        <v>908</v>
      </c>
      <c r="G992" s="75">
        <v>0</v>
      </c>
      <c r="H992" s="75">
        <v>0</v>
      </c>
      <c r="I992" s="66" t="s">
        <v>1</v>
      </c>
      <c r="J992" s="66" t="s">
        <v>1660</v>
      </c>
      <c r="K992" s="67" t="s">
        <v>5022</v>
      </c>
      <c r="L992" s="68"/>
      <c r="M992" s="64" t="s">
        <v>3852</v>
      </c>
      <c r="N992" s="13"/>
      <c r="O992"/>
      <c r="P992" t="str">
        <f t="shared" si="182"/>
        <v>NOT EQUAL</v>
      </c>
      <c r="Q992"/>
      <c r="R992"/>
      <c r="S992" s="43">
        <f t="shared" si="177"/>
        <v>151</v>
      </c>
      <c r="T992" s="96" t="s">
        <v>2643</v>
      </c>
      <c r="U992" s="72" t="s">
        <v>2643</v>
      </c>
      <c r="V992" s="72" t="s">
        <v>2643</v>
      </c>
      <c r="W992" s="44" t="str">
        <f t="shared" si="178"/>
        <v/>
      </c>
      <c r="X992" s="25" t="str">
        <f t="shared" si="179"/>
        <v/>
      </c>
      <c r="Y992" s="1">
        <f t="shared" si="180"/>
        <v>968</v>
      </c>
      <c r="Z992" t="str">
        <f t="shared" si="181"/>
        <v>ITM_BACK_SLASH</v>
      </c>
      <c r="AC992" s="116" t="str">
        <f t="shared" si="174"/>
        <v/>
      </c>
      <c r="AD992" t="b">
        <f t="shared" ref="AD992:AD1055" si="183">X992=AC992</f>
        <v>1</v>
      </c>
    </row>
    <row r="993" spans="1:30">
      <c r="A993" s="57">
        <f t="shared" si="175"/>
        <v>993</v>
      </c>
      <c r="B993" s="56">
        <f t="shared" si="176"/>
        <v>969</v>
      </c>
      <c r="C993" s="60" t="s">
        <v>4933</v>
      </c>
      <c r="D993" s="60" t="s">
        <v>3853</v>
      </c>
      <c r="E993" s="66" t="s">
        <v>581</v>
      </c>
      <c r="F993" s="66" t="s">
        <v>909</v>
      </c>
      <c r="G993" s="75">
        <v>0</v>
      </c>
      <c r="H993" s="75">
        <v>0</v>
      </c>
      <c r="I993" s="66" t="s">
        <v>1</v>
      </c>
      <c r="J993" s="66" t="s">
        <v>1660</v>
      </c>
      <c r="K993" s="67" t="s">
        <v>5022</v>
      </c>
      <c r="L993" s="68"/>
      <c r="M993" s="64" t="s">
        <v>3853</v>
      </c>
      <c r="N993" s="13"/>
      <c r="O993"/>
      <c r="P993" t="str">
        <f t="shared" si="182"/>
        <v>NOT EQUAL</v>
      </c>
      <c r="Q993"/>
      <c r="R993"/>
      <c r="S993" s="43">
        <f t="shared" si="177"/>
        <v>151</v>
      </c>
      <c r="T993" s="96" t="s">
        <v>2643</v>
      </c>
      <c r="U993" s="72" t="s">
        <v>2643</v>
      </c>
      <c r="V993" s="72" t="s">
        <v>2643</v>
      </c>
      <c r="W993" s="44" t="str">
        <f t="shared" si="178"/>
        <v/>
      </c>
      <c r="X993" s="25" t="str">
        <f t="shared" si="179"/>
        <v/>
      </c>
      <c r="Y993" s="1">
        <f t="shared" si="180"/>
        <v>969</v>
      </c>
      <c r="Z993" t="str">
        <f t="shared" si="181"/>
        <v>ITM_RIGHT_SQUARE_BRACKET</v>
      </c>
      <c r="AC993" s="116" t="str">
        <f t="shared" si="174"/>
        <v/>
      </c>
      <c r="AD993" t="b">
        <f t="shared" si="183"/>
        <v>1</v>
      </c>
    </row>
    <row r="994" spans="1:30">
      <c r="A994" s="57">
        <f t="shared" si="175"/>
        <v>994</v>
      </c>
      <c r="B994" s="56">
        <f t="shared" si="176"/>
        <v>970</v>
      </c>
      <c r="C994" s="60" t="s">
        <v>4933</v>
      </c>
      <c r="D994" s="60" t="s">
        <v>3854</v>
      </c>
      <c r="E994" s="66" t="s">
        <v>581</v>
      </c>
      <c r="F994" s="66" t="s">
        <v>910</v>
      </c>
      <c r="G994" s="75">
        <v>0</v>
      </c>
      <c r="H994" s="75">
        <v>0</v>
      </c>
      <c r="I994" s="66" t="s">
        <v>1</v>
      </c>
      <c r="J994" s="66" t="s">
        <v>1660</v>
      </c>
      <c r="K994" s="67" t="s">
        <v>5022</v>
      </c>
      <c r="L994" s="68"/>
      <c r="M994" s="64" t="s">
        <v>3854</v>
      </c>
      <c r="N994" s="13"/>
      <c r="O994"/>
      <c r="P994" t="str">
        <f t="shared" si="182"/>
        <v>NOT EQUAL</v>
      </c>
      <c r="Q994"/>
      <c r="R994"/>
      <c r="S994" s="43">
        <f t="shared" si="177"/>
        <v>151</v>
      </c>
      <c r="T994" s="96" t="s">
        <v>2643</v>
      </c>
      <c r="U994" s="72" t="s">
        <v>2643</v>
      </c>
      <c r="V994" s="72" t="s">
        <v>2643</v>
      </c>
      <c r="W994" s="44" t="str">
        <f t="shared" si="178"/>
        <v/>
      </c>
      <c r="X994" s="25" t="str">
        <f t="shared" si="179"/>
        <v/>
      </c>
      <c r="Y994" s="1">
        <f t="shared" si="180"/>
        <v>970</v>
      </c>
      <c r="Z994" t="str">
        <f t="shared" si="181"/>
        <v>ITM_CIRCUMFLEX</v>
      </c>
      <c r="AC994" s="116" t="str">
        <f t="shared" si="174"/>
        <v/>
      </c>
      <c r="AD994" t="b">
        <f t="shared" si="183"/>
        <v>1</v>
      </c>
    </row>
    <row r="995" spans="1:30">
      <c r="A995" s="57">
        <f t="shared" si="175"/>
        <v>995</v>
      </c>
      <c r="B995" s="56">
        <f t="shared" si="176"/>
        <v>971</v>
      </c>
      <c r="C995" s="60" t="s">
        <v>4933</v>
      </c>
      <c r="D995" s="60" t="s">
        <v>3855</v>
      </c>
      <c r="E995" s="66" t="s">
        <v>581</v>
      </c>
      <c r="F995" s="66" t="s">
        <v>911</v>
      </c>
      <c r="G995" s="75">
        <v>0</v>
      </c>
      <c r="H995" s="75">
        <v>0</v>
      </c>
      <c r="I995" s="66" t="s">
        <v>1</v>
      </c>
      <c r="J995" s="66" t="s">
        <v>1660</v>
      </c>
      <c r="K995" s="67" t="s">
        <v>5022</v>
      </c>
      <c r="L995" s="68"/>
      <c r="M995" s="64" t="s">
        <v>3855</v>
      </c>
      <c r="N995" s="13"/>
      <c r="O995"/>
      <c r="P995" t="str">
        <f t="shared" si="182"/>
        <v>NOT EQUAL</v>
      </c>
      <c r="Q995"/>
      <c r="R995"/>
      <c r="S995" s="43">
        <f t="shared" si="177"/>
        <v>151</v>
      </c>
      <c r="T995" s="96" t="s">
        <v>2643</v>
      </c>
      <c r="U995" s="72" t="s">
        <v>2643</v>
      </c>
      <c r="V995" s="72" t="s">
        <v>2643</v>
      </c>
      <c r="W995" s="44" t="str">
        <f t="shared" si="178"/>
        <v/>
      </c>
      <c r="X995" s="25" t="str">
        <f t="shared" si="179"/>
        <v/>
      </c>
      <c r="Y995" s="1">
        <f t="shared" si="180"/>
        <v>971</v>
      </c>
      <c r="Z995" t="str">
        <f t="shared" si="181"/>
        <v>ITM_UNDERSCORE</v>
      </c>
      <c r="AC995" s="116" t="str">
        <f t="shared" si="174"/>
        <v/>
      </c>
      <c r="AD995" t="b">
        <f t="shared" si="183"/>
        <v>1</v>
      </c>
    </row>
    <row r="996" spans="1:30">
      <c r="A996" s="57">
        <f t="shared" si="175"/>
        <v>996</v>
      </c>
      <c r="B996" s="56">
        <f t="shared" si="176"/>
        <v>972</v>
      </c>
      <c r="C996" s="60" t="s">
        <v>4933</v>
      </c>
      <c r="D996" s="60" t="s">
        <v>3856</v>
      </c>
      <c r="E996" s="66" t="s">
        <v>581</v>
      </c>
      <c r="F996" s="66" t="s">
        <v>912</v>
      </c>
      <c r="G996" s="75">
        <v>0</v>
      </c>
      <c r="H996" s="75">
        <v>0</v>
      </c>
      <c r="I996" s="66" t="s">
        <v>1</v>
      </c>
      <c r="J996" s="66" t="s">
        <v>1660</v>
      </c>
      <c r="K996" s="67" t="s">
        <v>5022</v>
      </c>
      <c r="L996" s="68"/>
      <c r="M996" s="64" t="s">
        <v>3856</v>
      </c>
      <c r="N996" s="13"/>
      <c r="O996"/>
      <c r="P996" t="str">
        <f t="shared" si="182"/>
        <v>NOT EQUAL</v>
      </c>
      <c r="Q996"/>
      <c r="R996"/>
      <c r="S996" s="43">
        <f t="shared" si="177"/>
        <v>151</v>
      </c>
      <c r="T996" s="96" t="s">
        <v>2643</v>
      </c>
      <c r="U996" s="72" t="s">
        <v>2643</v>
      </c>
      <c r="V996" s="72" t="s">
        <v>2643</v>
      </c>
      <c r="W996" s="44" t="str">
        <f t="shared" si="178"/>
        <v/>
      </c>
      <c r="X996" s="25" t="str">
        <f t="shared" si="179"/>
        <v/>
      </c>
      <c r="Y996" s="1">
        <f t="shared" si="180"/>
        <v>972</v>
      </c>
      <c r="Z996" t="str">
        <f t="shared" si="181"/>
        <v>ITM_LEFT_CURLY_BRACKET</v>
      </c>
      <c r="AC996" s="116" t="str">
        <f t="shared" si="174"/>
        <v/>
      </c>
      <c r="AD996" t="b">
        <f t="shared" si="183"/>
        <v>1</v>
      </c>
    </row>
    <row r="997" spans="1:30">
      <c r="A997" s="57">
        <f t="shared" si="175"/>
        <v>997</v>
      </c>
      <c r="B997" s="56">
        <f t="shared" si="176"/>
        <v>973</v>
      </c>
      <c r="C997" s="60" t="s">
        <v>4933</v>
      </c>
      <c r="D997" s="60" t="s">
        <v>3857</v>
      </c>
      <c r="E997" s="66" t="s">
        <v>581</v>
      </c>
      <c r="F997" s="66" t="s">
        <v>913</v>
      </c>
      <c r="G997" s="75">
        <v>0</v>
      </c>
      <c r="H997" s="75">
        <v>0</v>
      </c>
      <c r="I997" s="66" t="s">
        <v>1</v>
      </c>
      <c r="J997" s="66" t="s">
        <v>1660</v>
      </c>
      <c r="K997" s="67" t="s">
        <v>5022</v>
      </c>
      <c r="L997" s="68"/>
      <c r="M997" s="64" t="s">
        <v>3857</v>
      </c>
      <c r="N997" s="13"/>
      <c r="O997"/>
      <c r="P997" t="str">
        <f t="shared" si="182"/>
        <v>NOT EQUAL</v>
      </c>
      <c r="Q997"/>
      <c r="R997"/>
      <c r="S997" s="43">
        <f t="shared" si="177"/>
        <v>151</v>
      </c>
      <c r="T997" s="96" t="s">
        <v>2643</v>
      </c>
      <c r="U997" s="72" t="s">
        <v>2643</v>
      </c>
      <c r="V997" s="72" t="s">
        <v>2643</v>
      </c>
      <c r="W997" s="44" t="str">
        <f t="shared" si="178"/>
        <v/>
      </c>
      <c r="X997" s="25" t="str">
        <f t="shared" si="179"/>
        <v/>
      </c>
      <c r="Y997" s="1">
        <f t="shared" si="180"/>
        <v>973</v>
      </c>
      <c r="Z997" t="str">
        <f t="shared" si="181"/>
        <v>ITM_PIPE</v>
      </c>
      <c r="AC997" s="116" t="str">
        <f t="shared" si="174"/>
        <v/>
      </c>
      <c r="AD997" t="b">
        <f t="shared" si="183"/>
        <v>1</v>
      </c>
    </row>
    <row r="998" spans="1:30">
      <c r="A998" s="57">
        <f t="shared" si="175"/>
        <v>998</v>
      </c>
      <c r="B998" s="56">
        <f t="shared" si="176"/>
        <v>974</v>
      </c>
      <c r="C998" s="60" t="s">
        <v>4933</v>
      </c>
      <c r="D998" s="60" t="s">
        <v>3858</v>
      </c>
      <c r="E998" s="66" t="s">
        <v>581</v>
      </c>
      <c r="F998" s="66" t="s">
        <v>914</v>
      </c>
      <c r="G998" s="75">
        <v>0</v>
      </c>
      <c r="H998" s="75">
        <v>0</v>
      </c>
      <c r="I998" s="66" t="s">
        <v>1</v>
      </c>
      <c r="J998" s="66" t="s">
        <v>1660</v>
      </c>
      <c r="K998" s="67" t="s">
        <v>5022</v>
      </c>
      <c r="L998" s="68"/>
      <c r="M998" s="64" t="s">
        <v>3858</v>
      </c>
      <c r="N998" s="13"/>
      <c r="O998"/>
      <c r="P998" t="str">
        <f t="shared" si="182"/>
        <v>NOT EQUAL</v>
      </c>
      <c r="Q998"/>
      <c r="R998"/>
      <c r="S998" s="43">
        <f t="shared" si="177"/>
        <v>151</v>
      </c>
      <c r="T998" s="96" t="s">
        <v>2643</v>
      </c>
      <c r="U998" s="72" t="s">
        <v>2643</v>
      </c>
      <c r="V998" s="72" t="s">
        <v>2643</v>
      </c>
      <c r="W998" s="44" t="str">
        <f t="shared" si="178"/>
        <v/>
      </c>
      <c r="X998" s="25" t="str">
        <f t="shared" si="179"/>
        <v/>
      </c>
      <c r="Y998" s="1">
        <f t="shared" si="180"/>
        <v>974</v>
      </c>
      <c r="Z998" t="str">
        <f t="shared" si="181"/>
        <v>ITM_RIGHT_CURLY_BRACKET</v>
      </c>
      <c r="AC998" s="116" t="str">
        <f t="shared" si="174"/>
        <v/>
      </c>
      <c r="AD998" t="b">
        <f t="shared" si="183"/>
        <v>1</v>
      </c>
    </row>
    <row r="999" spans="1:30">
      <c r="A999" s="57">
        <f t="shared" si="175"/>
        <v>999</v>
      </c>
      <c r="B999" s="56">
        <f t="shared" si="176"/>
        <v>975</v>
      </c>
      <c r="C999" s="60" t="s">
        <v>4933</v>
      </c>
      <c r="D999" s="60" t="s">
        <v>3859</v>
      </c>
      <c r="E999" s="66" t="s">
        <v>581</v>
      </c>
      <c r="F999" s="66" t="s">
        <v>915</v>
      </c>
      <c r="G999" s="75">
        <v>0</v>
      </c>
      <c r="H999" s="75">
        <v>0</v>
      </c>
      <c r="I999" s="66" t="s">
        <v>1</v>
      </c>
      <c r="J999" s="66" t="s">
        <v>1660</v>
      </c>
      <c r="K999" s="67" t="s">
        <v>5022</v>
      </c>
      <c r="L999" s="68"/>
      <c r="M999" s="64" t="s">
        <v>3859</v>
      </c>
      <c r="N999" s="13"/>
      <c r="O999"/>
      <c r="P999" t="str">
        <f t="shared" si="182"/>
        <v>NOT EQUAL</v>
      </c>
      <c r="Q999"/>
      <c r="R999"/>
      <c r="S999" s="43">
        <f t="shared" si="177"/>
        <v>151</v>
      </c>
      <c r="T999" s="96" t="s">
        <v>2643</v>
      </c>
      <c r="U999" s="72" t="s">
        <v>2643</v>
      </c>
      <c r="V999" s="72" t="s">
        <v>2643</v>
      </c>
      <c r="W999" s="44" t="str">
        <f t="shared" si="178"/>
        <v/>
      </c>
      <c r="X999" s="25" t="str">
        <f t="shared" si="179"/>
        <v/>
      </c>
      <c r="Y999" s="1">
        <f t="shared" si="180"/>
        <v>975</v>
      </c>
      <c r="Z999" t="str">
        <f t="shared" si="181"/>
        <v>ITM_TILDE</v>
      </c>
      <c r="AC999" s="116" t="str">
        <f t="shared" si="174"/>
        <v/>
      </c>
      <c r="AD999" t="b">
        <f t="shared" si="183"/>
        <v>1</v>
      </c>
    </row>
    <row r="1000" spans="1:30">
      <c r="A1000" s="57">
        <f t="shared" si="175"/>
        <v>1000</v>
      </c>
      <c r="B1000" s="56">
        <f t="shared" si="176"/>
        <v>976</v>
      </c>
      <c r="C1000" s="60" t="s">
        <v>4933</v>
      </c>
      <c r="D1000" s="60" t="s">
        <v>3860</v>
      </c>
      <c r="E1000" s="66" t="s">
        <v>581</v>
      </c>
      <c r="F1000" s="66" t="s">
        <v>916</v>
      </c>
      <c r="G1000" s="75">
        <v>0</v>
      </c>
      <c r="H1000" s="75">
        <v>0</v>
      </c>
      <c r="I1000" s="66" t="s">
        <v>1</v>
      </c>
      <c r="J1000" s="66" t="s">
        <v>1660</v>
      </c>
      <c r="K1000" s="67" t="s">
        <v>5022</v>
      </c>
      <c r="L1000" s="68"/>
      <c r="M1000" s="64" t="s">
        <v>3860</v>
      </c>
      <c r="N1000" s="13"/>
      <c r="O1000"/>
      <c r="P1000" t="str">
        <f t="shared" si="182"/>
        <v>NOT EQUAL</v>
      </c>
      <c r="Q1000"/>
      <c r="R1000"/>
      <c r="S1000" s="43">
        <f t="shared" si="177"/>
        <v>151</v>
      </c>
      <c r="T1000" s="96" t="s">
        <v>2643</v>
      </c>
      <c r="U1000" s="72" t="s">
        <v>2643</v>
      </c>
      <c r="V1000" s="72" t="s">
        <v>2643</v>
      </c>
      <c r="W1000" s="44" t="str">
        <f t="shared" si="178"/>
        <v/>
      </c>
      <c r="X1000" s="25" t="str">
        <f t="shared" si="179"/>
        <v/>
      </c>
      <c r="Y1000" s="1">
        <f t="shared" si="180"/>
        <v>976</v>
      </c>
      <c r="Z1000" t="str">
        <f t="shared" si="181"/>
        <v>ITM_INVERTED_EXCLAMATION_MARK</v>
      </c>
      <c r="AC1000" s="116" t="str">
        <f t="shared" ref="AC1000:AC1063" si="184">IF(LEN(X1000)=0,"",SUBSTITUTE(SUBSTITUTE(SUBSTITUTE(SUBSTITUTE(SUBSTITUTE(SUBSTITUTE(SUBSTITUTE(SUBSTITUTE(SUBSTITUTE(SUBSTITUTE(SUBSTITUTE(SUBSTITUTE(SUBSTITUTE(SUBSTITUTE(SUBSTITUTE(SUBSTITUTE(SUBSTITUTE( (SUBSTITUTE( SUBSTITUTE( SUBSTITUTE( SUBSTITUTE(W1000,"STD_SIGMA","SUM"),"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000" t="b">
        <f t="shared" si="183"/>
        <v>1</v>
      </c>
    </row>
    <row r="1001" spans="1:30">
      <c r="A1001" s="57">
        <f t="shared" si="175"/>
        <v>1001</v>
      </c>
      <c r="B1001" s="56">
        <f t="shared" si="176"/>
        <v>977</v>
      </c>
      <c r="C1001" s="60" t="s">
        <v>4932</v>
      </c>
      <c r="D1001" s="60" t="s">
        <v>7</v>
      </c>
      <c r="E1001" s="66" t="s">
        <v>581</v>
      </c>
      <c r="F1001" s="66" t="s">
        <v>917</v>
      </c>
      <c r="G1001" s="75">
        <v>0</v>
      </c>
      <c r="H1001" s="75">
        <v>0</v>
      </c>
      <c r="I1001" s="66" t="s">
        <v>1</v>
      </c>
      <c r="J1001" s="66" t="s">
        <v>1660</v>
      </c>
      <c r="K1001" s="67" t="s">
        <v>5022</v>
      </c>
      <c r="L1001" s="68"/>
      <c r="M1001" s="64" t="s">
        <v>4263</v>
      </c>
      <c r="N1001" s="13"/>
      <c r="O1001"/>
      <c r="P1001" t="str">
        <f t="shared" si="182"/>
        <v>NOT EQUAL</v>
      </c>
      <c r="Q1001"/>
      <c r="R1001"/>
      <c r="S1001" s="43">
        <f t="shared" si="177"/>
        <v>151</v>
      </c>
      <c r="T1001" s="96" t="s">
        <v>2643</v>
      </c>
      <c r="U1001" s="72" t="s">
        <v>2643</v>
      </c>
      <c r="V1001" s="72" t="s">
        <v>2643</v>
      </c>
      <c r="W1001" s="44" t="str">
        <f t="shared" si="178"/>
        <v/>
      </c>
      <c r="X1001" s="25" t="str">
        <f t="shared" si="179"/>
        <v/>
      </c>
      <c r="Y1001" s="1">
        <f t="shared" si="180"/>
        <v>977</v>
      </c>
      <c r="Z1001" t="str">
        <f t="shared" si="181"/>
        <v>ITM_CENT</v>
      </c>
      <c r="AC1001" s="116" t="str">
        <f t="shared" si="184"/>
        <v/>
      </c>
      <c r="AD1001" t="b">
        <f t="shared" si="183"/>
        <v>1</v>
      </c>
    </row>
    <row r="1002" spans="1:30">
      <c r="A1002" s="57">
        <f t="shared" si="175"/>
        <v>1002</v>
      </c>
      <c r="B1002" s="56">
        <f t="shared" si="176"/>
        <v>978</v>
      </c>
      <c r="C1002" s="60" t="s">
        <v>4933</v>
      </c>
      <c r="D1002" s="60" t="s">
        <v>3861</v>
      </c>
      <c r="E1002" s="66" t="s">
        <v>581</v>
      </c>
      <c r="F1002" s="66" t="s">
        <v>918</v>
      </c>
      <c r="G1002" s="75">
        <v>0</v>
      </c>
      <c r="H1002" s="75">
        <v>0</v>
      </c>
      <c r="I1002" s="66" t="s">
        <v>1</v>
      </c>
      <c r="J1002" s="66" t="s">
        <v>1660</v>
      </c>
      <c r="K1002" s="67" t="s">
        <v>5022</v>
      </c>
      <c r="L1002" s="68"/>
      <c r="M1002" s="64" t="s">
        <v>3861</v>
      </c>
      <c r="N1002" s="13"/>
      <c r="O1002"/>
      <c r="P1002" t="str">
        <f t="shared" si="182"/>
        <v>NOT EQUAL</v>
      </c>
      <c r="Q1002"/>
      <c r="R1002"/>
      <c r="S1002" s="43">
        <f t="shared" si="177"/>
        <v>151</v>
      </c>
      <c r="T1002" s="96" t="s">
        <v>2643</v>
      </c>
      <c r="U1002" s="72" t="s">
        <v>2643</v>
      </c>
      <c r="V1002" s="72" t="s">
        <v>2643</v>
      </c>
      <c r="W1002" s="44" t="str">
        <f t="shared" si="178"/>
        <v/>
      </c>
      <c r="X1002" s="25" t="str">
        <f t="shared" si="179"/>
        <v/>
      </c>
      <c r="Y1002" s="1">
        <f t="shared" si="180"/>
        <v>978</v>
      </c>
      <c r="Z1002" t="str">
        <f t="shared" si="181"/>
        <v>ITM_POUND</v>
      </c>
      <c r="AC1002" s="116" t="str">
        <f t="shared" si="184"/>
        <v/>
      </c>
      <c r="AD1002" t="b">
        <f t="shared" si="183"/>
        <v>1</v>
      </c>
    </row>
    <row r="1003" spans="1:30">
      <c r="A1003" s="57">
        <f t="shared" si="175"/>
        <v>1003</v>
      </c>
      <c r="B1003" s="56">
        <f t="shared" si="176"/>
        <v>979</v>
      </c>
      <c r="C1003" s="60" t="s">
        <v>4933</v>
      </c>
      <c r="D1003" s="60" t="s">
        <v>3862</v>
      </c>
      <c r="E1003" s="66" t="s">
        <v>581</v>
      </c>
      <c r="F1003" s="66" t="s">
        <v>919</v>
      </c>
      <c r="G1003" s="75">
        <v>0</v>
      </c>
      <c r="H1003" s="75">
        <v>0</v>
      </c>
      <c r="I1003" s="66" t="s">
        <v>1</v>
      </c>
      <c r="J1003" s="66" t="s">
        <v>1660</v>
      </c>
      <c r="K1003" s="67" t="s">
        <v>5022</v>
      </c>
      <c r="L1003" s="68"/>
      <c r="M1003" s="64" t="s">
        <v>3862</v>
      </c>
      <c r="N1003" s="13"/>
      <c r="O1003"/>
      <c r="P1003" t="str">
        <f t="shared" si="182"/>
        <v>NOT EQUAL</v>
      </c>
      <c r="Q1003"/>
      <c r="R1003"/>
      <c r="S1003" s="43">
        <f t="shared" si="177"/>
        <v>151</v>
      </c>
      <c r="T1003" s="96" t="s">
        <v>2643</v>
      </c>
      <c r="U1003" s="72" t="s">
        <v>2643</v>
      </c>
      <c r="V1003" s="72" t="s">
        <v>2643</v>
      </c>
      <c r="W1003" s="44" t="str">
        <f t="shared" si="178"/>
        <v/>
      </c>
      <c r="X1003" s="25" t="str">
        <f t="shared" si="179"/>
        <v/>
      </c>
      <c r="Y1003" s="1">
        <f t="shared" si="180"/>
        <v>979</v>
      </c>
      <c r="Z1003" t="str">
        <f t="shared" si="181"/>
        <v>ITM_YEN</v>
      </c>
      <c r="AC1003" s="116" t="str">
        <f t="shared" si="184"/>
        <v/>
      </c>
      <c r="AD1003" t="b">
        <f t="shared" si="183"/>
        <v>1</v>
      </c>
    </row>
    <row r="1004" spans="1:30">
      <c r="A1004" s="57">
        <f t="shared" si="175"/>
        <v>1004</v>
      </c>
      <c r="B1004" s="56">
        <f t="shared" si="176"/>
        <v>980</v>
      </c>
      <c r="C1004" s="60" t="s">
        <v>4933</v>
      </c>
      <c r="D1004" s="60" t="s">
        <v>3863</v>
      </c>
      <c r="E1004" s="66" t="s">
        <v>581</v>
      </c>
      <c r="F1004" s="66" t="s">
        <v>920</v>
      </c>
      <c r="G1004" s="75">
        <v>0</v>
      </c>
      <c r="H1004" s="75">
        <v>0</v>
      </c>
      <c r="I1004" s="66" t="s">
        <v>1</v>
      </c>
      <c r="J1004" s="66" t="s">
        <v>1660</v>
      </c>
      <c r="K1004" s="67" t="s">
        <v>5022</v>
      </c>
      <c r="L1004" s="68"/>
      <c r="M1004" s="64" t="s">
        <v>3863</v>
      </c>
      <c r="N1004" s="13"/>
      <c r="O1004"/>
      <c r="P1004" t="str">
        <f t="shared" si="182"/>
        <v>NOT EQUAL</v>
      </c>
      <c r="Q1004"/>
      <c r="R1004"/>
      <c r="S1004" s="43">
        <f t="shared" si="177"/>
        <v>151</v>
      </c>
      <c r="T1004" s="96" t="s">
        <v>2643</v>
      </c>
      <c r="U1004" s="72" t="s">
        <v>2643</v>
      </c>
      <c r="V1004" s="72" t="s">
        <v>2643</v>
      </c>
      <c r="W1004" s="44" t="str">
        <f t="shared" si="178"/>
        <v/>
      </c>
      <c r="X1004" s="25" t="str">
        <f t="shared" si="179"/>
        <v/>
      </c>
      <c r="Y1004" s="1">
        <f t="shared" si="180"/>
        <v>980</v>
      </c>
      <c r="Z1004" t="str">
        <f t="shared" si="181"/>
        <v>ITM_SECTION</v>
      </c>
      <c r="AC1004" s="116" t="str">
        <f t="shared" si="184"/>
        <v/>
      </c>
      <c r="AD1004" t="b">
        <f t="shared" si="183"/>
        <v>1</v>
      </c>
    </row>
    <row r="1005" spans="1:30">
      <c r="A1005" s="57">
        <f t="shared" si="175"/>
        <v>1005</v>
      </c>
      <c r="B1005" s="56">
        <f t="shared" si="176"/>
        <v>981</v>
      </c>
      <c r="C1005" s="60" t="s">
        <v>4932</v>
      </c>
      <c r="D1005" s="60" t="s">
        <v>7</v>
      </c>
      <c r="E1005" s="66" t="s">
        <v>581</v>
      </c>
      <c r="F1005" s="66" t="s">
        <v>921</v>
      </c>
      <c r="G1005" s="75">
        <v>0</v>
      </c>
      <c r="H1005" s="75">
        <v>0</v>
      </c>
      <c r="I1005" s="66" t="s">
        <v>1</v>
      </c>
      <c r="J1005" s="66" t="s">
        <v>1660</v>
      </c>
      <c r="K1005" s="67" t="s">
        <v>5022</v>
      </c>
      <c r="L1005" s="68"/>
      <c r="M1005" s="64" t="s">
        <v>4264</v>
      </c>
      <c r="N1005" s="13"/>
      <c r="O1005"/>
      <c r="P1005" t="str">
        <f t="shared" si="182"/>
        <v>NOT EQUAL</v>
      </c>
      <c r="Q1005"/>
      <c r="R1005"/>
      <c r="S1005" s="43">
        <f t="shared" si="177"/>
        <v>151</v>
      </c>
      <c r="T1005" s="96" t="s">
        <v>2643</v>
      </c>
      <c r="U1005" s="72" t="s">
        <v>2643</v>
      </c>
      <c r="V1005" s="72" t="s">
        <v>2643</v>
      </c>
      <c r="W1005" s="44" t="str">
        <f t="shared" si="178"/>
        <v/>
      </c>
      <c r="X1005" s="25" t="str">
        <f t="shared" si="179"/>
        <v/>
      </c>
      <c r="Y1005" s="1">
        <f t="shared" si="180"/>
        <v>981</v>
      </c>
      <c r="Z1005" t="str">
        <f t="shared" si="181"/>
        <v>ITM_OVERFLOW_CARRY</v>
      </c>
      <c r="AC1005" s="116" t="str">
        <f t="shared" si="184"/>
        <v/>
      </c>
      <c r="AD1005" t="b">
        <f t="shared" si="183"/>
        <v>1</v>
      </c>
    </row>
    <row r="1006" spans="1:30">
      <c r="A1006" s="57">
        <f t="shared" si="175"/>
        <v>1006</v>
      </c>
      <c r="B1006" s="56">
        <f t="shared" si="176"/>
        <v>982</v>
      </c>
      <c r="C1006" s="60" t="s">
        <v>4933</v>
      </c>
      <c r="D1006" s="60" t="s">
        <v>3864</v>
      </c>
      <c r="E1006" s="66" t="s">
        <v>581</v>
      </c>
      <c r="F1006" s="66" t="s">
        <v>922</v>
      </c>
      <c r="G1006" s="75">
        <v>0</v>
      </c>
      <c r="H1006" s="75">
        <v>0</v>
      </c>
      <c r="I1006" s="66" t="s">
        <v>1</v>
      </c>
      <c r="J1006" s="66" t="s">
        <v>1660</v>
      </c>
      <c r="K1006" s="67" t="s">
        <v>5022</v>
      </c>
      <c r="L1006" s="68"/>
      <c r="M1006" s="64" t="s">
        <v>3864</v>
      </c>
      <c r="N1006" s="13"/>
      <c r="O1006"/>
      <c r="P1006" t="str">
        <f t="shared" si="182"/>
        <v>NOT EQUAL</v>
      </c>
      <c r="Q1006"/>
      <c r="R1006"/>
      <c r="S1006" s="43">
        <f t="shared" si="177"/>
        <v>151</v>
      </c>
      <c r="T1006" s="96" t="s">
        <v>2643</v>
      </c>
      <c r="U1006" s="72" t="s">
        <v>2643</v>
      </c>
      <c r="V1006" s="72" t="s">
        <v>2643</v>
      </c>
      <c r="W1006" s="44" t="str">
        <f t="shared" si="178"/>
        <v/>
      </c>
      <c r="X1006" s="25" t="str">
        <f t="shared" si="179"/>
        <v/>
      </c>
      <c r="Y1006" s="1">
        <f t="shared" si="180"/>
        <v>982</v>
      </c>
      <c r="Z1006" t="str">
        <f t="shared" si="181"/>
        <v>ITM_LEFT_DOUBLE_ANGLE</v>
      </c>
      <c r="AC1006" s="116" t="str">
        <f t="shared" si="184"/>
        <v/>
      </c>
      <c r="AD1006" t="b">
        <f t="shared" si="183"/>
        <v>1</v>
      </c>
    </row>
    <row r="1007" spans="1:30">
      <c r="A1007" s="57">
        <f t="shared" si="175"/>
        <v>1007</v>
      </c>
      <c r="B1007" s="56">
        <f t="shared" si="176"/>
        <v>983</v>
      </c>
      <c r="C1007" s="60" t="s">
        <v>4933</v>
      </c>
      <c r="D1007" s="60" t="s">
        <v>2082</v>
      </c>
      <c r="E1007" s="66" t="s">
        <v>581</v>
      </c>
      <c r="F1007" s="66" t="s">
        <v>923</v>
      </c>
      <c r="G1007" s="75">
        <v>0</v>
      </c>
      <c r="H1007" s="75">
        <v>0</v>
      </c>
      <c r="I1007" s="66" t="s">
        <v>1</v>
      </c>
      <c r="J1007" s="66" t="s">
        <v>1660</v>
      </c>
      <c r="K1007" s="67" t="s">
        <v>5022</v>
      </c>
      <c r="L1007" s="68"/>
      <c r="M1007" s="64" t="s">
        <v>2082</v>
      </c>
      <c r="N1007" s="13"/>
      <c r="O1007"/>
      <c r="P1007" t="str">
        <f t="shared" si="182"/>
        <v>NOT EQUAL</v>
      </c>
      <c r="Q1007"/>
      <c r="R1007"/>
      <c r="S1007" s="43">
        <f t="shared" si="177"/>
        <v>151</v>
      </c>
      <c r="T1007" s="96" t="s">
        <v>2643</v>
      </c>
      <c r="U1007" s="72" t="s">
        <v>2643</v>
      </c>
      <c r="V1007" s="72" t="s">
        <v>2643</v>
      </c>
      <c r="W1007" s="44" t="str">
        <f t="shared" si="178"/>
        <v/>
      </c>
      <c r="X1007" s="25" t="str">
        <f t="shared" si="179"/>
        <v/>
      </c>
      <c r="Y1007" s="1">
        <f t="shared" si="180"/>
        <v>983</v>
      </c>
      <c r="Z1007" t="str">
        <f t="shared" si="181"/>
        <v>ITM_NOT</v>
      </c>
      <c r="AC1007" s="116" t="str">
        <f t="shared" si="184"/>
        <v/>
      </c>
      <c r="AD1007" t="b">
        <f t="shared" si="183"/>
        <v>1</v>
      </c>
    </row>
    <row r="1008" spans="1:30">
      <c r="A1008" s="57">
        <f t="shared" si="175"/>
        <v>1008</v>
      </c>
      <c r="B1008" s="56">
        <f t="shared" si="176"/>
        <v>984</v>
      </c>
      <c r="C1008" s="60" t="s">
        <v>4932</v>
      </c>
      <c r="D1008" s="60" t="s">
        <v>7</v>
      </c>
      <c r="E1008" s="66" t="s">
        <v>581</v>
      </c>
      <c r="F1008" s="66" t="s">
        <v>924</v>
      </c>
      <c r="G1008" s="75">
        <v>0</v>
      </c>
      <c r="H1008" s="75">
        <v>0</v>
      </c>
      <c r="I1008" s="66" t="s">
        <v>1</v>
      </c>
      <c r="J1008" s="66" t="s">
        <v>1660</v>
      </c>
      <c r="K1008" s="67" t="s">
        <v>5022</v>
      </c>
      <c r="L1008" s="68"/>
      <c r="M1008" s="64" t="s">
        <v>4265</v>
      </c>
      <c r="N1008" s="13"/>
      <c r="O1008"/>
      <c r="P1008" t="str">
        <f t="shared" si="182"/>
        <v>NOT EQUAL</v>
      </c>
      <c r="Q1008"/>
      <c r="R1008"/>
      <c r="S1008" s="43">
        <f t="shared" si="177"/>
        <v>151</v>
      </c>
      <c r="T1008" s="96" t="s">
        <v>2643</v>
      </c>
      <c r="U1008" s="72" t="s">
        <v>2643</v>
      </c>
      <c r="V1008" s="72" t="s">
        <v>2643</v>
      </c>
      <c r="W1008" s="44" t="str">
        <f t="shared" si="178"/>
        <v/>
      </c>
      <c r="X1008" s="25" t="str">
        <f t="shared" si="179"/>
        <v/>
      </c>
      <c r="Y1008" s="1">
        <f t="shared" si="180"/>
        <v>984</v>
      </c>
      <c r="Z1008" t="str">
        <f t="shared" si="181"/>
        <v>ITM_DEGREE</v>
      </c>
      <c r="AC1008" s="116" t="str">
        <f t="shared" si="184"/>
        <v/>
      </c>
      <c r="AD1008" t="b">
        <f t="shared" si="183"/>
        <v>1</v>
      </c>
    </row>
    <row r="1009" spans="1:30">
      <c r="A1009" s="57">
        <f t="shared" si="175"/>
        <v>1009</v>
      </c>
      <c r="B1009" s="56">
        <f t="shared" si="176"/>
        <v>985</v>
      </c>
      <c r="C1009" s="60" t="s">
        <v>4933</v>
      </c>
      <c r="D1009" s="60" t="s">
        <v>3865</v>
      </c>
      <c r="E1009" s="66" t="s">
        <v>581</v>
      </c>
      <c r="F1009" s="66" t="s">
        <v>925</v>
      </c>
      <c r="G1009" s="75">
        <v>0</v>
      </c>
      <c r="H1009" s="75">
        <v>0</v>
      </c>
      <c r="I1009" s="66" t="s">
        <v>1</v>
      </c>
      <c r="J1009" s="66" t="s">
        <v>1660</v>
      </c>
      <c r="K1009" s="67" t="s">
        <v>5022</v>
      </c>
      <c r="L1009" s="68"/>
      <c r="M1009" s="64" t="s">
        <v>3865</v>
      </c>
      <c r="N1009" s="13"/>
      <c r="O1009"/>
      <c r="P1009" t="str">
        <f t="shared" si="182"/>
        <v>NOT EQUAL</v>
      </c>
      <c r="Q1009"/>
      <c r="R1009"/>
      <c r="S1009" s="43">
        <f t="shared" si="177"/>
        <v>151</v>
      </c>
      <c r="T1009" s="96" t="s">
        <v>2643</v>
      </c>
      <c r="U1009" s="72" t="s">
        <v>2643</v>
      </c>
      <c r="V1009" s="72" t="s">
        <v>2643</v>
      </c>
      <c r="W1009" s="44" t="str">
        <f t="shared" si="178"/>
        <v/>
      </c>
      <c r="X1009" s="25" t="str">
        <f t="shared" si="179"/>
        <v/>
      </c>
      <c r="Y1009" s="1">
        <f t="shared" si="180"/>
        <v>985</v>
      </c>
      <c r="Z1009" t="str">
        <f t="shared" si="181"/>
        <v>ITM_PLUS_MINUS</v>
      </c>
      <c r="AC1009" s="116" t="str">
        <f t="shared" si="184"/>
        <v/>
      </c>
      <c r="AD1009" t="b">
        <f t="shared" si="183"/>
        <v>1</v>
      </c>
    </row>
    <row r="1010" spans="1:30">
      <c r="A1010" s="57">
        <f t="shared" si="175"/>
        <v>1010</v>
      </c>
      <c r="B1010" s="56">
        <f t="shared" si="176"/>
        <v>986</v>
      </c>
      <c r="C1010" s="60" t="s">
        <v>4932</v>
      </c>
      <c r="D1010" s="60" t="s">
        <v>7</v>
      </c>
      <c r="E1010" s="66" t="s">
        <v>581</v>
      </c>
      <c r="F1010" s="66" t="s">
        <v>926</v>
      </c>
      <c r="G1010" s="75">
        <v>0</v>
      </c>
      <c r="H1010" s="75">
        <v>0</v>
      </c>
      <c r="I1010" s="66" t="s">
        <v>1</v>
      </c>
      <c r="J1010" s="66" t="s">
        <v>1660</v>
      </c>
      <c r="K1010" s="67" t="s">
        <v>5022</v>
      </c>
      <c r="L1010" s="68"/>
      <c r="M1010" s="64" t="s">
        <v>4266</v>
      </c>
      <c r="N1010" s="13"/>
      <c r="O1010"/>
      <c r="P1010" t="str">
        <f t="shared" si="182"/>
        <v>NOT EQUAL</v>
      </c>
      <c r="Q1010"/>
      <c r="R1010"/>
      <c r="S1010" s="43">
        <f t="shared" si="177"/>
        <v>151</v>
      </c>
      <c r="T1010" s="96" t="s">
        <v>2643</v>
      </c>
      <c r="U1010" s="72" t="s">
        <v>2643</v>
      </c>
      <c r="V1010" s="72" t="s">
        <v>2643</v>
      </c>
      <c r="W1010" s="44" t="str">
        <f t="shared" si="178"/>
        <v/>
      </c>
      <c r="X1010" s="25" t="str">
        <f t="shared" si="179"/>
        <v/>
      </c>
      <c r="Y1010" s="1">
        <f t="shared" si="180"/>
        <v>986</v>
      </c>
      <c r="Z1010" t="str">
        <f t="shared" si="181"/>
        <v>ITM_mu_b</v>
      </c>
      <c r="AC1010" s="116" t="str">
        <f t="shared" si="184"/>
        <v/>
      </c>
      <c r="AD1010" t="b">
        <f t="shared" si="183"/>
        <v>1</v>
      </c>
    </row>
    <row r="1011" spans="1:30">
      <c r="A1011" s="57">
        <f t="shared" si="175"/>
        <v>1011</v>
      </c>
      <c r="B1011" s="56">
        <f t="shared" si="176"/>
        <v>987</v>
      </c>
      <c r="C1011" s="60" t="s">
        <v>4933</v>
      </c>
      <c r="D1011" s="60" t="s">
        <v>1793</v>
      </c>
      <c r="E1011" s="66" t="s">
        <v>581</v>
      </c>
      <c r="F1011" s="66" t="s">
        <v>927</v>
      </c>
      <c r="G1011" s="75">
        <v>0</v>
      </c>
      <c r="H1011" s="75">
        <v>0</v>
      </c>
      <c r="I1011" s="66" t="s">
        <v>1</v>
      </c>
      <c r="J1011" s="66" t="s">
        <v>1660</v>
      </c>
      <c r="K1011" s="67" t="s">
        <v>5022</v>
      </c>
      <c r="L1011" s="68"/>
      <c r="M1011" s="64" t="s">
        <v>1793</v>
      </c>
      <c r="N1011" s="13"/>
      <c r="O1011"/>
      <c r="P1011" t="str">
        <f t="shared" si="182"/>
        <v>NOT EQUAL</v>
      </c>
      <c r="Q1011"/>
      <c r="R1011"/>
      <c r="S1011" s="43">
        <f t="shared" si="177"/>
        <v>151</v>
      </c>
      <c r="T1011" s="96" t="s">
        <v>2643</v>
      </c>
      <c r="U1011" s="72" t="s">
        <v>2643</v>
      </c>
      <c r="V1011" s="72" t="s">
        <v>2643</v>
      </c>
      <c r="W1011" s="44" t="str">
        <f t="shared" si="178"/>
        <v/>
      </c>
      <c r="X1011" s="25" t="str">
        <f t="shared" si="179"/>
        <v/>
      </c>
      <c r="Y1011" s="1">
        <f t="shared" si="180"/>
        <v>987</v>
      </c>
      <c r="Z1011" t="str">
        <f t="shared" si="181"/>
        <v>ITM_DOT</v>
      </c>
      <c r="AC1011" s="116" t="str">
        <f t="shared" si="184"/>
        <v/>
      </c>
      <c r="AD1011" t="b">
        <f t="shared" si="183"/>
        <v>1</v>
      </c>
    </row>
    <row r="1012" spans="1:30">
      <c r="A1012" s="57">
        <f t="shared" si="175"/>
        <v>1012</v>
      </c>
      <c r="B1012" s="56">
        <f t="shared" si="176"/>
        <v>988</v>
      </c>
      <c r="C1012" s="60" t="s">
        <v>4932</v>
      </c>
      <c r="D1012" s="60" t="s">
        <v>7</v>
      </c>
      <c r="E1012" s="66" t="s">
        <v>581</v>
      </c>
      <c r="F1012" s="66" t="s">
        <v>928</v>
      </c>
      <c r="G1012" s="75">
        <v>0</v>
      </c>
      <c r="H1012" s="75">
        <v>0</v>
      </c>
      <c r="I1012" s="66" t="s">
        <v>1</v>
      </c>
      <c r="J1012" s="66" t="s">
        <v>1660</v>
      </c>
      <c r="K1012" s="67" t="s">
        <v>5022</v>
      </c>
      <c r="L1012" s="68"/>
      <c r="M1012" s="64" t="s">
        <v>4267</v>
      </c>
      <c r="N1012" s="13"/>
      <c r="O1012"/>
      <c r="P1012" t="str">
        <f t="shared" si="182"/>
        <v>NOT EQUAL</v>
      </c>
      <c r="Q1012"/>
      <c r="R1012"/>
      <c r="S1012" s="43">
        <f t="shared" si="177"/>
        <v>151</v>
      </c>
      <c r="T1012" s="96" t="s">
        <v>2643</v>
      </c>
      <c r="U1012" s="72" t="s">
        <v>2643</v>
      </c>
      <c r="V1012" s="72" t="s">
        <v>2643</v>
      </c>
      <c r="W1012" s="44" t="str">
        <f t="shared" si="178"/>
        <v/>
      </c>
      <c r="X1012" s="25" t="str">
        <f t="shared" si="179"/>
        <v/>
      </c>
      <c r="Y1012" s="1">
        <f t="shared" si="180"/>
        <v>988</v>
      </c>
      <c r="Z1012" t="str">
        <f t="shared" si="181"/>
        <v>ITM_ORDINAL</v>
      </c>
      <c r="AC1012" s="116" t="str">
        <f t="shared" si="184"/>
        <v/>
      </c>
      <c r="AD1012" t="b">
        <f t="shared" si="183"/>
        <v>1</v>
      </c>
    </row>
    <row r="1013" spans="1:30">
      <c r="A1013" s="57">
        <f t="shared" si="175"/>
        <v>1013</v>
      </c>
      <c r="B1013" s="56">
        <f t="shared" si="176"/>
        <v>989</v>
      </c>
      <c r="C1013" s="60" t="s">
        <v>4933</v>
      </c>
      <c r="D1013" s="60" t="s">
        <v>3866</v>
      </c>
      <c r="E1013" s="66" t="s">
        <v>581</v>
      </c>
      <c r="F1013" s="66" t="s">
        <v>929</v>
      </c>
      <c r="G1013" s="75">
        <v>0</v>
      </c>
      <c r="H1013" s="75">
        <v>0</v>
      </c>
      <c r="I1013" s="66" t="s">
        <v>1</v>
      </c>
      <c r="J1013" s="66" t="s">
        <v>1660</v>
      </c>
      <c r="K1013" s="67" t="s">
        <v>5022</v>
      </c>
      <c r="L1013" s="68"/>
      <c r="M1013" s="64" t="s">
        <v>3866</v>
      </c>
      <c r="N1013" s="13"/>
      <c r="O1013"/>
      <c r="P1013" t="str">
        <f t="shared" si="182"/>
        <v>NOT EQUAL</v>
      </c>
      <c r="Q1013"/>
      <c r="R1013"/>
      <c r="S1013" s="43">
        <f t="shared" si="177"/>
        <v>151</v>
      </c>
      <c r="T1013" s="96" t="s">
        <v>2643</v>
      </c>
      <c r="U1013" s="72" t="s">
        <v>2643</v>
      </c>
      <c r="V1013" s="72" t="s">
        <v>2643</v>
      </c>
      <c r="W1013" s="44" t="str">
        <f t="shared" si="178"/>
        <v/>
      </c>
      <c r="X1013" s="25" t="str">
        <f t="shared" si="179"/>
        <v/>
      </c>
      <c r="Y1013" s="1">
        <f t="shared" si="180"/>
        <v>989</v>
      </c>
      <c r="Z1013" t="str">
        <f t="shared" si="181"/>
        <v>ITM_RIGHT_DOUBLE_ANGLE</v>
      </c>
      <c r="AC1013" s="116" t="str">
        <f t="shared" si="184"/>
        <v/>
      </c>
      <c r="AD1013" t="b">
        <f t="shared" si="183"/>
        <v>1</v>
      </c>
    </row>
    <row r="1014" spans="1:30">
      <c r="A1014" s="57">
        <f t="shared" si="175"/>
        <v>1014</v>
      </c>
      <c r="B1014" s="56">
        <f t="shared" si="176"/>
        <v>990</v>
      </c>
      <c r="C1014" s="60" t="s">
        <v>4932</v>
      </c>
      <c r="D1014" s="60" t="s">
        <v>7</v>
      </c>
      <c r="E1014" s="66" t="s">
        <v>581</v>
      </c>
      <c r="F1014" s="66" t="s">
        <v>5</v>
      </c>
      <c r="G1014" s="75">
        <v>0</v>
      </c>
      <c r="H1014" s="75">
        <v>0</v>
      </c>
      <c r="I1014" s="66" t="s">
        <v>1</v>
      </c>
      <c r="J1014" s="66" t="s">
        <v>1660</v>
      </c>
      <c r="K1014" s="67" t="s">
        <v>5022</v>
      </c>
      <c r="L1014" s="68"/>
      <c r="M1014" s="64" t="s">
        <v>4268</v>
      </c>
      <c r="N1014" s="13"/>
      <c r="O1014"/>
      <c r="P1014" t="str">
        <f t="shared" si="182"/>
        <v>NOT EQUAL</v>
      </c>
      <c r="Q1014"/>
      <c r="R1014"/>
      <c r="S1014" s="43">
        <f t="shared" si="177"/>
        <v>151</v>
      </c>
      <c r="T1014" s="96" t="s">
        <v>2643</v>
      </c>
      <c r="U1014" s="72" t="s">
        <v>2643</v>
      </c>
      <c r="V1014" s="72" t="s">
        <v>2643</v>
      </c>
      <c r="W1014" s="44" t="str">
        <f t="shared" si="178"/>
        <v/>
      </c>
      <c r="X1014" s="25" t="str">
        <f t="shared" si="179"/>
        <v/>
      </c>
      <c r="Y1014" s="1">
        <f t="shared" si="180"/>
        <v>990</v>
      </c>
      <c r="Z1014" t="str">
        <f t="shared" si="181"/>
        <v>ITM_ONE_HALF</v>
      </c>
      <c r="AC1014" s="116" t="str">
        <f t="shared" si="184"/>
        <v/>
      </c>
      <c r="AD1014" t="b">
        <f t="shared" si="183"/>
        <v>1</v>
      </c>
    </row>
    <row r="1015" spans="1:30">
      <c r="A1015" s="57">
        <f t="shared" si="175"/>
        <v>1015</v>
      </c>
      <c r="B1015" s="56">
        <f t="shared" si="176"/>
        <v>991</v>
      </c>
      <c r="C1015" s="60" t="s">
        <v>4932</v>
      </c>
      <c r="D1015" s="60" t="s">
        <v>7</v>
      </c>
      <c r="E1015" s="66" t="s">
        <v>581</v>
      </c>
      <c r="F1015" s="66" t="s">
        <v>930</v>
      </c>
      <c r="G1015" s="75">
        <v>0</v>
      </c>
      <c r="H1015" s="75">
        <v>0</v>
      </c>
      <c r="I1015" s="66" t="s">
        <v>1</v>
      </c>
      <c r="J1015" s="66" t="s">
        <v>1660</v>
      </c>
      <c r="K1015" s="67" t="s">
        <v>5022</v>
      </c>
      <c r="L1015" s="68"/>
      <c r="M1015" s="64" t="s">
        <v>4269</v>
      </c>
      <c r="N1015" s="13"/>
      <c r="O1015"/>
      <c r="P1015" t="str">
        <f t="shared" si="182"/>
        <v>NOT EQUAL</v>
      </c>
      <c r="Q1015"/>
      <c r="R1015"/>
      <c r="S1015" s="43">
        <f t="shared" si="177"/>
        <v>151</v>
      </c>
      <c r="T1015" s="96" t="s">
        <v>2643</v>
      </c>
      <c r="U1015" s="72" t="s">
        <v>2643</v>
      </c>
      <c r="V1015" s="72" t="s">
        <v>2643</v>
      </c>
      <c r="W1015" s="44" t="str">
        <f t="shared" si="178"/>
        <v/>
      </c>
      <c r="X1015" s="25" t="str">
        <f t="shared" si="179"/>
        <v/>
      </c>
      <c r="Y1015" s="1">
        <f t="shared" si="180"/>
        <v>991</v>
      </c>
      <c r="Z1015" t="str">
        <f t="shared" si="181"/>
        <v>ITM_ONE_QUARTER</v>
      </c>
      <c r="AC1015" s="116" t="str">
        <f t="shared" si="184"/>
        <v/>
      </c>
      <c r="AD1015" t="b">
        <f t="shared" si="183"/>
        <v>1</v>
      </c>
    </row>
    <row r="1016" spans="1:30">
      <c r="A1016" s="57">
        <f t="shared" si="175"/>
        <v>1016</v>
      </c>
      <c r="B1016" s="56">
        <f t="shared" si="176"/>
        <v>992</v>
      </c>
      <c r="C1016" s="60" t="s">
        <v>4933</v>
      </c>
      <c r="D1016" s="60" t="s">
        <v>3867</v>
      </c>
      <c r="E1016" s="66" t="s">
        <v>581</v>
      </c>
      <c r="F1016" s="66" t="s">
        <v>931</v>
      </c>
      <c r="G1016" s="75">
        <v>0</v>
      </c>
      <c r="H1016" s="75">
        <v>0</v>
      </c>
      <c r="I1016" s="66" t="s">
        <v>1</v>
      </c>
      <c r="J1016" s="66" t="s">
        <v>1660</v>
      </c>
      <c r="K1016" s="67" t="s">
        <v>5022</v>
      </c>
      <c r="L1016" s="68"/>
      <c r="M1016" s="64" t="s">
        <v>3867</v>
      </c>
      <c r="N1016" s="13"/>
      <c r="O1016"/>
      <c r="P1016" t="str">
        <f t="shared" si="182"/>
        <v>NOT EQUAL</v>
      </c>
      <c r="Q1016"/>
      <c r="R1016"/>
      <c r="S1016" s="43">
        <f t="shared" si="177"/>
        <v>151</v>
      </c>
      <c r="T1016" s="96" t="s">
        <v>2643</v>
      </c>
      <c r="U1016" s="72" t="s">
        <v>2643</v>
      </c>
      <c r="V1016" s="72" t="s">
        <v>2643</v>
      </c>
      <c r="W1016" s="44" t="str">
        <f t="shared" si="178"/>
        <v/>
      </c>
      <c r="X1016" s="25" t="str">
        <f t="shared" si="179"/>
        <v/>
      </c>
      <c r="Y1016" s="1">
        <f t="shared" si="180"/>
        <v>992</v>
      </c>
      <c r="Z1016" t="str">
        <f t="shared" si="181"/>
        <v>ITM_INVERTED_QUESTION_MARK</v>
      </c>
      <c r="AC1016" s="116" t="str">
        <f t="shared" si="184"/>
        <v/>
      </c>
      <c r="AD1016" t="b">
        <f t="shared" si="183"/>
        <v>1</v>
      </c>
    </row>
    <row r="1017" spans="1:30">
      <c r="A1017" s="57">
        <f t="shared" si="175"/>
        <v>1017</v>
      </c>
      <c r="B1017" s="56">
        <f t="shared" si="176"/>
        <v>993</v>
      </c>
      <c r="C1017" s="60" t="s">
        <v>4932</v>
      </c>
      <c r="D1017" s="60" t="s">
        <v>7</v>
      </c>
      <c r="E1017" s="66" t="s">
        <v>581</v>
      </c>
      <c r="F1017" s="66" t="s">
        <v>932</v>
      </c>
      <c r="G1017" s="75">
        <v>0</v>
      </c>
      <c r="H1017" s="75">
        <v>0</v>
      </c>
      <c r="I1017" s="66" t="s">
        <v>1</v>
      </c>
      <c r="J1017" s="66" t="s">
        <v>1660</v>
      </c>
      <c r="K1017" s="67" t="s">
        <v>5022</v>
      </c>
      <c r="L1017" s="68"/>
      <c r="M1017" s="64" t="s">
        <v>4270</v>
      </c>
      <c r="N1017" s="13"/>
      <c r="O1017"/>
      <c r="P1017" t="str">
        <f t="shared" si="182"/>
        <v>NOT EQUAL</v>
      </c>
      <c r="Q1017"/>
      <c r="R1017"/>
      <c r="S1017" s="43">
        <f t="shared" si="177"/>
        <v>151</v>
      </c>
      <c r="T1017" s="96" t="s">
        <v>2643</v>
      </c>
      <c r="U1017" s="72" t="s">
        <v>2643</v>
      </c>
      <c r="V1017" s="72" t="s">
        <v>2643</v>
      </c>
      <c r="W1017" s="44" t="str">
        <f t="shared" si="178"/>
        <v/>
      </c>
      <c r="X1017" s="25" t="str">
        <f t="shared" si="179"/>
        <v/>
      </c>
      <c r="Y1017" s="1">
        <f t="shared" si="180"/>
        <v>993</v>
      </c>
      <c r="Z1017" t="str">
        <f t="shared" si="181"/>
        <v>ITM_ETH</v>
      </c>
      <c r="AC1017" s="116" t="str">
        <f t="shared" si="184"/>
        <v/>
      </c>
      <c r="AD1017" t="b">
        <f t="shared" si="183"/>
        <v>1</v>
      </c>
    </row>
    <row r="1018" spans="1:30">
      <c r="A1018" s="57">
        <f t="shared" si="175"/>
        <v>1018</v>
      </c>
      <c r="B1018" s="56">
        <f t="shared" si="176"/>
        <v>994</v>
      </c>
      <c r="C1018" s="60" t="s">
        <v>4933</v>
      </c>
      <c r="D1018" s="60" t="s">
        <v>1774</v>
      </c>
      <c r="E1018" s="66" t="s">
        <v>581</v>
      </c>
      <c r="F1018" s="66" t="s">
        <v>477</v>
      </c>
      <c r="G1018" s="75">
        <v>0</v>
      </c>
      <c r="H1018" s="75">
        <v>0</v>
      </c>
      <c r="I1018" s="66" t="s">
        <v>1</v>
      </c>
      <c r="J1018" s="66" t="s">
        <v>1660</v>
      </c>
      <c r="K1018" s="67" t="s">
        <v>5022</v>
      </c>
      <c r="L1018" s="68"/>
      <c r="M1018" s="64" t="s">
        <v>1774</v>
      </c>
      <c r="N1018" s="13"/>
      <c r="O1018"/>
      <c r="P1018" t="str">
        <f t="shared" si="182"/>
        <v>NOT EQUAL</v>
      </c>
      <c r="Q1018"/>
      <c r="R1018"/>
      <c r="S1018" s="43">
        <f t="shared" si="177"/>
        <v>151</v>
      </c>
      <c r="T1018" s="96" t="s">
        <v>2643</v>
      </c>
      <c r="U1018" s="72" t="s">
        <v>2643</v>
      </c>
      <c r="V1018" s="72" t="s">
        <v>2643</v>
      </c>
      <c r="W1018" s="44" t="str">
        <f t="shared" si="178"/>
        <v/>
      </c>
      <c r="X1018" s="25" t="str">
        <f t="shared" si="179"/>
        <v/>
      </c>
      <c r="Y1018" s="1">
        <f t="shared" si="180"/>
        <v>994</v>
      </c>
      <c r="Z1018" t="str">
        <f t="shared" si="181"/>
        <v>ITM_CROSS</v>
      </c>
      <c r="AC1018" s="116" t="str">
        <f t="shared" si="184"/>
        <v/>
      </c>
      <c r="AD1018" t="b">
        <f t="shared" si="183"/>
        <v>1</v>
      </c>
    </row>
    <row r="1019" spans="1:30">
      <c r="A1019" s="57">
        <f t="shared" si="175"/>
        <v>1019</v>
      </c>
      <c r="B1019" s="56">
        <f t="shared" si="176"/>
        <v>995</v>
      </c>
      <c r="C1019" s="60" t="s">
        <v>4932</v>
      </c>
      <c r="D1019" s="60" t="s">
        <v>7</v>
      </c>
      <c r="E1019" s="66" t="s">
        <v>581</v>
      </c>
      <c r="F1019" s="66" t="s">
        <v>933</v>
      </c>
      <c r="G1019" s="75">
        <v>0</v>
      </c>
      <c r="H1019" s="75">
        <v>0</v>
      </c>
      <c r="I1019" s="66" t="s">
        <v>1</v>
      </c>
      <c r="J1019" s="66" t="s">
        <v>1660</v>
      </c>
      <c r="K1019" s="67" t="s">
        <v>5022</v>
      </c>
      <c r="L1019" s="68"/>
      <c r="M1019" s="64" t="s">
        <v>4271</v>
      </c>
      <c r="N1019" s="13"/>
      <c r="O1019"/>
      <c r="P1019" t="str">
        <f t="shared" si="182"/>
        <v>NOT EQUAL</v>
      </c>
      <c r="Q1019"/>
      <c r="R1019"/>
      <c r="S1019" s="43">
        <f t="shared" si="177"/>
        <v>151</v>
      </c>
      <c r="T1019" s="96" t="s">
        <v>2643</v>
      </c>
      <c r="U1019" s="72" t="s">
        <v>2643</v>
      </c>
      <c r="V1019" s="72" t="s">
        <v>2643</v>
      </c>
      <c r="W1019" s="44" t="str">
        <f t="shared" si="178"/>
        <v/>
      </c>
      <c r="X1019" s="25" t="str">
        <f t="shared" si="179"/>
        <v/>
      </c>
      <c r="Y1019" s="1">
        <f t="shared" si="180"/>
        <v>995</v>
      </c>
      <c r="Z1019" t="str">
        <f t="shared" si="181"/>
        <v>ITM_eth</v>
      </c>
      <c r="AC1019" s="116" t="str">
        <f t="shared" si="184"/>
        <v/>
      </c>
      <c r="AD1019" t="b">
        <f t="shared" si="183"/>
        <v>1</v>
      </c>
    </row>
    <row r="1020" spans="1:30">
      <c r="A1020" s="57">
        <f t="shared" si="175"/>
        <v>1020</v>
      </c>
      <c r="B1020" s="56">
        <f t="shared" si="176"/>
        <v>996</v>
      </c>
      <c r="C1020" s="60" t="s">
        <v>4933</v>
      </c>
      <c r="D1020" s="60" t="s">
        <v>3868</v>
      </c>
      <c r="E1020" s="66" t="s">
        <v>581</v>
      </c>
      <c r="F1020" s="66" t="s">
        <v>934</v>
      </c>
      <c r="G1020" s="75">
        <v>0</v>
      </c>
      <c r="H1020" s="75">
        <v>0</v>
      </c>
      <c r="I1020" s="66" t="s">
        <v>1</v>
      </c>
      <c r="J1020" s="66" t="s">
        <v>1660</v>
      </c>
      <c r="K1020" s="67" t="s">
        <v>5022</v>
      </c>
      <c r="L1020" s="68"/>
      <c r="M1020" s="64" t="s">
        <v>3868</v>
      </c>
      <c r="N1020" s="13"/>
      <c r="O1020"/>
      <c r="P1020" t="str">
        <f t="shared" si="182"/>
        <v>NOT EQUAL</v>
      </c>
      <c r="Q1020"/>
      <c r="R1020"/>
      <c r="S1020" s="43">
        <f t="shared" si="177"/>
        <v>151</v>
      </c>
      <c r="T1020" s="96"/>
      <c r="U1020" s="72"/>
      <c r="V1020" s="72"/>
      <c r="W1020" s="44" t="str">
        <f t="shared" si="178"/>
        <v/>
      </c>
      <c r="X1020" s="25" t="str">
        <f t="shared" si="179"/>
        <v/>
      </c>
      <c r="Y1020" s="1">
        <f t="shared" si="180"/>
        <v>996</v>
      </c>
      <c r="Z1020" t="str">
        <f t="shared" si="181"/>
        <v>ITM_OBELUS</v>
      </c>
      <c r="AC1020" s="116" t="str">
        <f t="shared" si="184"/>
        <v/>
      </c>
      <c r="AD1020" t="b">
        <f t="shared" si="183"/>
        <v>1</v>
      </c>
    </row>
    <row r="1021" spans="1:30">
      <c r="A1021" s="57">
        <f t="shared" si="175"/>
        <v>1021</v>
      </c>
      <c r="B1021" s="56">
        <f t="shared" si="176"/>
        <v>997</v>
      </c>
      <c r="C1021" s="60" t="s">
        <v>4933</v>
      </c>
      <c r="D1021" s="60" t="s">
        <v>3869</v>
      </c>
      <c r="E1021" s="66" t="s">
        <v>935</v>
      </c>
      <c r="F1021" s="66" t="s">
        <v>935</v>
      </c>
      <c r="G1021" s="75">
        <v>0</v>
      </c>
      <c r="H1021" s="75">
        <v>0</v>
      </c>
      <c r="I1021" s="66" t="s">
        <v>2942</v>
      </c>
      <c r="J1021" s="66" t="s">
        <v>1660</v>
      </c>
      <c r="K1021" s="67" t="s">
        <v>5022</v>
      </c>
      <c r="L1021" s="68"/>
      <c r="M1021" s="64" t="s">
        <v>3869</v>
      </c>
      <c r="N1021" s="13"/>
      <c r="O1021"/>
      <c r="P1021" t="str">
        <f t="shared" si="182"/>
        <v/>
      </c>
      <c r="Q1021"/>
      <c r="R1021"/>
      <c r="S1021" s="43">
        <f t="shared" si="177"/>
        <v>151</v>
      </c>
      <c r="T1021" s="96" t="s">
        <v>2643</v>
      </c>
      <c r="U1021" s="72" t="s">
        <v>2643</v>
      </c>
      <c r="V1021" s="72" t="s">
        <v>2643</v>
      </c>
      <c r="W1021" s="44" t="str">
        <f t="shared" si="178"/>
        <v/>
      </c>
      <c r="X1021" s="25" t="str">
        <f t="shared" si="179"/>
        <v/>
      </c>
      <c r="Y1021" s="1">
        <f t="shared" si="180"/>
        <v>997</v>
      </c>
      <c r="Z1021" t="str">
        <f t="shared" si="181"/>
        <v>ITM_E_DOT</v>
      </c>
      <c r="AC1021" s="116" t="str">
        <f t="shared" si="184"/>
        <v/>
      </c>
      <c r="AD1021" t="b">
        <f t="shared" si="183"/>
        <v>1</v>
      </c>
    </row>
    <row r="1022" spans="1:30">
      <c r="A1022" s="57">
        <f t="shared" si="175"/>
        <v>1022</v>
      </c>
      <c r="B1022" s="56">
        <f t="shared" si="176"/>
        <v>998</v>
      </c>
      <c r="C1022" s="60" t="s">
        <v>4933</v>
      </c>
      <c r="D1022" s="60" t="s">
        <v>3870</v>
      </c>
      <c r="E1022" s="66" t="s">
        <v>936</v>
      </c>
      <c r="F1022" s="66" t="s">
        <v>936</v>
      </c>
      <c r="G1022" s="75">
        <v>0</v>
      </c>
      <c r="H1022" s="75">
        <v>0</v>
      </c>
      <c r="I1022" s="66" t="s">
        <v>2943</v>
      </c>
      <c r="J1022" s="66" t="s">
        <v>1660</v>
      </c>
      <c r="K1022" s="67" t="s">
        <v>5022</v>
      </c>
      <c r="L1022" s="68"/>
      <c r="M1022" s="64" t="s">
        <v>3870</v>
      </c>
      <c r="N1022" s="13"/>
      <c r="O1022"/>
      <c r="P1022" t="str">
        <f t="shared" si="182"/>
        <v/>
      </c>
      <c r="Q1022"/>
      <c r="R1022"/>
      <c r="S1022" s="43">
        <f t="shared" si="177"/>
        <v>151</v>
      </c>
      <c r="T1022" s="96" t="s">
        <v>2643</v>
      </c>
      <c r="U1022" s="72" t="s">
        <v>2643</v>
      </c>
      <c r="V1022" s="72" t="s">
        <v>2643</v>
      </c>
      <c r="W1022" s="44" t="str">
        <f t="shared" si="178"/>
        <v/>
      </c>
      <c r="X1022" s="25" t="str">
        <f t="shared" si="179"/>
        <v/>
      </c>
      <c r="Y1022" s="1">
        <f t="shared" si="180"/>
        <v>998</v>
      </c>
      <c r="Z1022" t="str">
        <f t="shared" si="181"/>
        <v>ITM_e_DOT</v>
      </c>
      <c r="AC1022" s="116" t="str">
        <f t="shared" si="184"/>
        <v/>
      </c>
      <c r="AD1022" t="b">
        <f t="shared" si="183"/>
        <v>1</v>
      </c>
    </row>
    <row r="1023" spans="1:30">
      <c r="A1023" s="57">
        <f t="shared" si="175"/>
        <v>1023</v>
      </c>
      <c r="B1023" s="56">
        <f t="shared" si="176"/>
        <v>999</v>
      </c>
      <c r="C1023" s="60" t="s">
        <v>4933</v>
      </c>
      <c r="D1023" s="60" t="s">
        <v>3871</v>
      </c>
      <c r="E1023" s="66" t="s">
        <v>937</v>
      </c>
      <c r="F1023" s="66" t="s">
        <v>937</v>
      </c>
      <c r="G1023" s="75">
        <v>0</v>
      </c>
      <c r="H1023" s="75">
        <v>0</v>
      </c>
      <c r="I1023" s="66" t="s">
        <v>2942</v>
      </c>
      <c r="J1023" s="66" t="s">
        <v>1660</v>
      </c>
      <c r="K1023" s="67" t="s">
        <v>5022</v>
      </c>
      <c r="L1023" s="68"/>
      <c r="M1023" s="64" t="s">
        <v>3871</v>
      </c>
      <c r="N1023" s="13"/>
      <c r="O1023"/>
      <c r="P1023" t="str">
        <f t="shared" si="182"/>
        <v/>
      </c>
      <c r="Q1023"/>
      <c r="R1023"/>
      <c r="S1023" s="43">
        <f t="shared" si="177"/>
        <v>151</v>
      </c>
      <c r="T1023" s="96" t="s">
        <v>2643</v>
      </c>
      <c r="U1023" s="72" t="s">
        <v>2643</v>
      </c>
      <c r="V1023" s="72" t="s">
        <v>2643</v>
      </c>
      <c r="W1023" s="44" t="str">
        <f t="shared" si="178"/>
        <v/>
      </c>
      <c r="X1023" s="25" t="str">
        <f t="shared" si="179"/>
        <v/>
      </c>
      <c r="Y1023" s="1">
        <f t="shared" si="180"/>
        <v>999</v>
      </c>
      <c r="Z1023" t="str">
        <f t="shared" si="181"/>
        <v>ITM_E_CARON</v>
      </c>
      <c r="AC1023" s="116" t="str">
        <f t="shared" si="184"/>
        <v/>
      </c>
      <c r="AD1023" t="b">
        <f t="shared" si="183"/>
        <v>1</v>
      </c>
    </row>
    <row r="1024" spans="1:30">
      <c r="A1024" s="57">
        <f t="shared" si="175"/>
        <v>1024</v>
      </c>
      <c r="B1024" s="56">
        <f t="shared" si="176"/>
        <v>1000</v>
      </c>
      <c r="C1024" s="60" t="s">
        <v>4933</v>
      </c>
      <c r="D1024" s="60" t="s">
        <v>3872</v>
      </c>
      <c r="E1024" s="66" t="s">
        <v>938</v>
      </c>
      <c r="F1024" s="66" t="s">
        <v>938</v>
      </c>
      <c r="G1024" s="75">
        <v>0</v>
      </c>
      <c r="H1024" s="75">
        <v>0</v>
      </c>
      <c r="I1024" s="66" t="s">
        <v>2943</v>
      </c>
      <c r="J1024" s="66" t="s">
        <v>1660</v>
      </c>
      <c r="K1024" s="67" t="s">
        <v>5022</v>
      </c>
      <c r="L1024" s="68"/>
      <c r="M1024" s="64" t="s">
        <v>3872</v>
      </c>
      <c r="N1024" s="13"/>
      <c r="O1024"/>
      <c r="P1024" t="str">
        <f t="shared" si="182"/>
        <v/>
      </c>
      <c r="Q1024"/>
      <c r="R1024"/>
      <c r="S1024" s="43">
        <f t="shared" si="177"/>
        <v>151</v>
      </c>
      <c r="T1024" s="96" t="s">
        <v>2643</v>
      </c>
      <c r="U1024" s="72" t="s">
        <v>2643</v>
      </c>
      <c r="V1024" s="72" t="s">
        <v>2643</v>
      </c>
      <c r="W1024" s="44" t="str">
        <f t="shared" si="178"/>
        <v/>
      </c>
      <c r="X1024" s="25" t="str">
        <f t="shared" si="179"/>
        <v/>
      </c>
      <c r="Y1024" s="1">
        <f t="shared" si="180"/>
        <v>1000</v>
      </c>
      <c r="Z1024" t="str">
        <f t="shared" si="181"/>
        <v>ITM_e_CARON</v>
      </c>
      <c r="AC1024" s="116" t="str">
        <f t="shared" si="184"/>
        <v/>
      </c>
      <c r="AD1024" t="b">
        <f t="shared" si="183"/>
        <v>1</v>
      </c>
    </row>
    <row r="1025" spans="1:30">
      <c r="A1025" s="57">
        <f t="shared" si="175"/>
        <v>1025</v>
      </c>
      <c r="B1025" s="56">
        <f t="shared" si="176"/>
        <v>1001</v>
      </c>
      <c r="C1025" s="60" t="s">
        <v>4933</v>
      </c>
      <c r="D1025" s="60" t="s">
        <v>3873</v>
      </c>
      <c r="E1025" s="66" t="s">
        <v>939</v>
      </c>
      <c r="F1025" s="66" t="s">
        <v>939</v>
      </c>
      <c r="G1025" s="75">
        <v>0</v>
      </c>
      <c r="H1025" s="75">
        <v>0</v>
      </c>
      <c r="I1025" s="66" t="s">
        <v>2942</v>
      </c>
      <c r="J1025" s="66" t="s">
        <v>1660</v>
      </c>
      <c r="K1025" s="67" t="s">
        <v>5022</v>
      </c>
      <c r="L1025" s="68"/>
      <c r="M1025" s="64" t="s">
        <v>3873</v>
      </c>
      <c r="N1025" s="13"/>
      <c r="O1025"/>
      <c r="P1025" t="str">
        <f t="shared" si="182"/>
        <v/>
      </c>
      <c r="Q1025"/>
      <c r="R1025"/>
      <c r="S1025" s="43">
        <f t="shared" si="177"/>
        <v>151</v>
      </c>
      <c r="T1025" s="96" t="s">
        <v>2643</v>
      </c>
      <c r="U1025" s="72" t="s">
        <v>2643</v>
      </c>
      <c r="V1025" s="72" t="s">
        <v>2643</v>
      </c>
      <c r="W1025" s="44" t="str">
        <f t="shared" si="178"/>
        <v/>
      </c>
      <c r="X1025" s="25" t="str">
        <f t="shared" si="179"/>
        <v/>
      </c>
      <c r="Y1025" s="1">
        <f t="shared" si="180"/>
        <v>1001</v>
      </c>
      <c r="Z1025" t="str">
        <f t="shared" si="181"/>
        <v>ITM_R_ACUTE</v>
      </c>
      <c r="AC1025" s="116" t="str">
        <f t="shared" si="184"/>
        <v/>
      </c>
      <c r="AD1025" t="b">
        <f t="shared" si="183"/>
        <v>1</v>
      </c>
    </row>
    <row r="1026" spans="1:30">
      <c r="A1026" s="57">
        <f t="shared" si="175"/>
        <v>1026</v>
      </c>
      <c r="B1026" s="56">
        <f t="shared" si="176"/>
        <v>1002</v>
      </c>
      <c r="C1026" s="60" t="s">
        <v>4933</v>
      </c>
      <c r="D1026" s="60" t="s">
        <v>3874</v>
      </c>
      <c r="E1026" s="66" t="s">
        <v>940</v>
      </c>
      <c r="F1026" s="66" t="s">
        <v>940</v>
      </c>
      <c r="G1026" s="75">
        <v>0</v>
      </c>
      <c r="H1026" s="75">
        <v>0</v>
      </c>
      <c r="I1026" s="66" t="s">
        <v>2942</v>
      </c>
      <c r="J1026" s="66" t="s">
        <v>1660</v>
      </c>
      <c r="K1026" s="67" t="s">
        <v>5022</v>
      </c>
      <c r="L1026" s="68"/>
      <c r="M1026" s="64" t="s">
        <v>3874</v>
      </c>
      <c r="N1026" s="13"/>
      <c r="O1026"/>
      <c r="P1026" t="str">
        <f t="shared" si="182"/>
        <v/>
      </c>
      <c r="Q1026"/>
      <c r="R1026"/>
      <c r="S1026" s="43">
        <f t="shared" si="177"/>
        <v>151</v>
      </c>
      <c r="T1026" s="96" t="s">
        <v>2643</v>
      </c>
      <c r="U1026" s="72" t="s">
        <v>2643</v>
      </c>
      <c r="V1026" s="72" t="s">
        <v>2643</v>
      </c>
      <c r="W1026" s="44" t="str">
        <f t="shared" si="178"/>
        <v/>
      </c>
      <c r="X1026" s="25" t="str">
        <f t="shared" si="179"/>
        <v/>
      </c>
      <c r="Y1026" s="1">
        <f t="shared" si="180"/>
        <v>1002</v>
      </c>
      <c r="Z1026" t="str">
        <f t="shared" si="181"/>
        <v>ITM_R_CARON</v>
      </c>
      <c r="AC1026" s="116" t="str">
        <f t="shared" si="184"/>
        <v/>
      </c>
      <c r="AD1026" t="b">
        <f t="shared" si="183"/>
        <v>1</v>
      </c>
    </row>
    <row r="1027" spans="1:30">
      <c r="A1027" s="57">
        <f t="shared" si="175"/>
        <v>1027</v>
      </c>
      <c r="B1027" s="56">
        <f t="shared" si="176"/>
        <v>1003</v>
      </c>
      <c r="C1027" s="60" t="s">
        <v>4933</v>
      </c>
      <c r="D1027" s="60" t="s">
        <v>3875</v>
      </c>
      <c r="E1027" s="66" t="s">
        <v>941</v>
      </c>
      <c r="F1027" s="66" t="s">
        <v>941</v>
      </c>
      <c r="G1027" s="75">
        <v>0</v>
      </c>
      <c r="H1027" s="75">
        <v>0</v>
      </c>
      <c r="I1027" s="66" t="s">
        <v>2942</v>
      </c>
      <c r="J1027" s="66" t="s">
        <v>1660</v>
      </c>
      <c r="K1027" s="67" t="s">
        <v>5022</v>
      </c>
      <c r="L1027" s="68"/>
      <c r="M1027" s="64" t="s">
        <v>3875</v>
      </c>
      <c r="N1027" s="13"/>
      <c r="O1027"/>
      <c r="P1027" t="str">
        <f t="shared" si="182"/>
        <v/>
      </c>
      <c r="Q1027"/>
      <c r="R1027"/>
      <c r="S1027" s="43">
        <f t="shared" si="177"/>
        <v>151</v>
      </c>
      <c r="T1027" s="96" t="s">
        <v>2643</v>
      </c>
      <c r="U1027" s="72" t="s">
        <v>2643</v>
      </c>
      <c r="V1027" s="72" t="s">
        <v>2643</v>
      </c>
      <c r="W1027" s="44" t="str">
        <f t="shared" si="178"/>
        <v/>
      </c>
      <c r="X1027" s="25" t="str">
        <f t="shared" si="179"/>
        <v/>
      </c>
      <c r="Y1027" s="1">
        <f t="shared" si="180"/>
        <v>1003</v>
      </c>
      <c r="Z1027" t="str">
        <f t="shared" si="181"/>
        <v>ITM_U_OGONEK</v>
      </c>
      <c r="AC1027" s="116" t="str">
        <f t="shared" si="184"/>
        <v/>
      </c>
      <c r="AD1027" t="b">
        <f t="shared" si="183"/>
        <v>1</v>
      </c>
    </row>
    <row r="1028" spans="1:30">
      <c r="A1028" s="57">
        <f t="shared" si="175"/>
        <v>1028</v>
      </c>
      <c r="B1028" s="56">
        <f t="shared" si="176"/>
        <v>1004</v>
      </c>
      <c r="C1028" s="60" t="s">
        <v>4933</v>
      </c>
      <c r="D1028" s="60" t="s">
        <v>3876</v>
      </c>
      <c r="E1028" s="66" t="s">
        <v>942</v>
      </c>
      <c r="F1028" s="66" t="s">
        <v>942</v>
      </c>
      <c r="G1028" s="75">
        <v>0</v>
      </c>
      <c r="H1028" s="75">
        <v>0</v>
      </c>
      <c r="I1028" s="66" t="s">
        <v>2943</v>
      </c>
      <c r="J1028" s="66" t="s">
        <v>1660</v>
      </c>
      <c r="K1028" s="67" t="s">
        <v>5022</v>
      </c>
      <c r="L1028" s="68"/>
      <c r="M1028" s="64" t="s">
        <v>3876</v>
      </c>
      <c r="N1028" s="13"/>
      <c r="O1028"/>
      <c r="P1028" t="str">
        <f t="shared" si="182"/>
        <v/>
      </c>
      <c r="Q1028"/>
      <c r="R1028"/>
      <c r="S1028" s="43">
        <f t="shared" si="177"/>
        <v>151</v>
      </c>
      <c r="T1028" s="96" t="s">
        <v>2643</v>
      </c>
      <c r="U1028" s="72" t="s">
        <v>2643</v>
      </c>
      <c r="V1028" s="72" t="s">
        <v>2643</v>
      </c>
      <c r="W1028" s="44" t="str">
        <f t="shared" si="178"/>
        <v/>
      </c>
      <c r="X1028" s="25" t="str">
        <f t="shared" si="179"/>
        <v/>
      </c>
      <c r="Y1028" s="1">
        <f t="shared" si="180"/>
        <v>1004</v>
      </c>
      <c r="Z1028" t="str">
        <f t="shared" si="181"/>
        <v>ITM_u_OGONEK</v>
      </c>
      <c r="AC1028" s="116" t="str">
        <f t="shared" si="184"/>
        <v/>
      </c>
      <c r="AD1028" t="b">
        <f t="shared" si="183"/>
        <v>1</v>
      </c>
    </row>
    <row r="1029" spans="1:30">
      <c r="A1029" s="57">
        <f t="shared" si="175"/>
        <v>1029</v>
      </c>
      <c r="B1029" s="56">
        <f t="shared" si="176"/>
        <v>1005</v>
      </c>
      <c r="C1029" s="60" t="s">
        <v>4933</v>
      </c>
      <c r="D1029" s="60" t="s">
        <v>3877</v>
      </c>
      <c r="E1029" s="66" t="s">
        <v>581</v>
      </c>
      <c r="F1029" s="66" t="s">
        <v>943</v>
      </c>
      <c r="G1029" s="75">
        <v>0</v>
      </c>
      <c r="H1029" s="75">
        <v>0</v>
      </c>
      <c r="I1029" s="66" t="s">
        <v>1</v>
      </c>
      <c r="J1029" s="66" t="s">
        <v>1660</v>
      </c>
      <c r="K1029" s="67" t="s">
        <v>5022</v>
      </c>
      <c r="L1029" s="68"/>
      <c r="M1029" s="64" t="s">
        <v>3877</v>
      </c>
      <c r="N1029" s="13"/>
      <c r="O1029"/>
      <c r="P1029" t="str">
        <f t="shared" si="182"/>
        <v>NOT EQUAL</v>
      </c>
      <c r="Q1029"/>
      <c r="R1029"/>
      <c r="S1029" s="43">
        <f t="shared" si="177"/>
        <v>151</v>
      </c>
      <c r="T1029" s="96" t="s">
        <v>2643</v>
      </c>
      <c r="U1029" s="72" t="s">
        <v>2643</v>
      </c>
      <c r="V1029" s="72" t="s">
        <v>2643</v>
      </c>
      <c r="W1029" s="44" t="str">
        <f t="shared" si="178"/>
        <v/>
      </c>
      <c r="X1029" s="25" t="str">
        <f t="shared" si="179"/>
        <v/>
      </c>
      <c r="Y1029" s="1">
        <f t="shared" si="180"/>
        <v>1005</v>
      </c>
      <c r="Z1029" t="str">
        <f t="shared" si="181"/>
        <v>ITM_y_UNDER_ROOT</v>
      </c>
      <c r="AC1029" s="116" t="str">
        <f t="shared" si="184"/>
        <v/>
      </c>
      <c r="AD1029" t="b">
        <f t="shared" si="183"/>
        <v>1</v>
      </c>
    </row>
    <row r="1030" spans="1:30">
      <c r="A1030" s="57">
        <f t="shared" si="175"/>
        <v>1030</v>
      </c>
      <c r="B1030" s="56">
        <f t="shared" si="176"/>
        <v>1006</v>
      </c>
      <c r="C1030" s="60" t="s">
        <v>4933</v>
      </c>
      <c r="D1030" s="60" t="s">
        <v>3878</v>
      </c>
      <c r="E1030" s="66" t="s">
        <v>581</v>
      </c>
      <c r="F1030" s="66" t="s">
        <v>944</v>
      </c>
      <c r="G1030" s="75">
        <v>0</v>
      </c>
      <c r="H1030" s="75">
        <v>0</v>
      </c>
      <c r="I1030" s="66" t="s">
        <v>1</v>
      </c>
      <c r="J1030" s="66" t="s">
        <v>1660</v>
      </c>
      <c r="K1030" s="67" t="s">
        <v>5022</v>
      </c>
      <c r="L1030" s="68"/>
      <c r="M1030" s="64" t="s">
        <v>3878</v>
      </c>
      <c r="N1030" s="13"/>
      <c r="O1030"/>
      <c r="P1030" t="str">
        <f t="shared" si="182"/>
        <v>NOT EQUAL</v>
      </c>
      <c r="Q1030"/>
      <c r="R1030"/>
      <c r="S1030" s="43">
        <f t="shared" si="177"/>
        <v>151</v>
      </c>
      <c r="T1030" s="96" t="s">
        <v>2643</v>
      </c>
      <c r="U1030" s="72" t="s">
        <v>2643</v>
      </c>
      <c r="V1030" s="72" t="s">
        <v>2643</v>
      </c>
      <c r="W1030" s="44" t="str">
        <f t="shared" si="178"/>
        <v/>
      </c>
      <c r="X1030" s="25" t="str">
        <f t="shared" si="179"/>
        <v/>
      </c>
      <c r="Y1030" s="1">
        <f t="shared" si="180"/>
        <v>1006</v>
      </c>
      <c r="Z1030" t="str">
        <f t="shared" si="181"/>
        <v>ITM_x_UNDER_ROOT</v>
      </c>
      <c r="AC1030" s="116" t="str">
        <f t="shared" si="184"/>
        <v/>
      </c>
      <c r="AD1030" t="b">
        <f t="shared" si="183"/>
        <v>1</v>
      </c>
    </row>
    <row r="1031" spans="1:30">
      <c r="A1031" s="57">
        <f t="shared" ref="A1031:A1094" si="185">IF(B1031=INT(B1031),ROW(),"")</f>
        <v>1031</v>
      </c>
      <c r="B1031" s="56">
        <f t="shared" ref="B1031:B1094" si="186">IF(AND(MID(C1031,2,1)&lt;&gt;"/",MID(C1031,1,1)="/"),INT(B1030)+1,B1030+0.01)</f>
        <v>1007</v>
      </c>
      <c r="C1031" s="60" t="s">
        <v>4932</v>
      </c>
      <c r="D1031" s="60" t="s">
        <v>7</v>
      </c>
      <c r="E1031" s="66" t="s">
        <v>581</v>
      </c>
      <c r="F1031" s="66" t="s">
        <v>945</v>
      </c>
      <c r="G1031" s="75">
        <v>0</v>
      </c>
      <c r="H1031" s="75">
        <v>0</v>
      </c>
      <c r="I1031" s="66" t="s">
        <v>1</v>
      </c>
      <c r="J1031" s="66" t="s">
        <v>1660</v>
      </c>
      <c r="K1031" s="67" t="s">
        <v>5022</v>
      </c>
      <c r="L1031" s="68"/>
      <c r="M1031" s="64" t="s">
        <v>4272</v>
      </c>
      <c r="N1031" s="13"/>
      <c r="O1031"/>
      <c r="P1031" t="str">
        <f t="shared" si="182"/>
        <v>NOT EQUAL</v>
      </c>
      <c r="Q1031"/>
      <c r="R1031"/>
      <c r="S1031" s="43">
        <f t="shared" ref="S1031:S1094" si="187">IF(X1031&lt;&gt;"",S1030+1,S1030)</f>
        <v>151</v>
      </c>
      <c r="T1031" s="96" t="s">
        <v>2643</v>
      </c>
      <c r="U1031" s="72" t="s">
        <v>2643</v>
      </c>
      <c r="V1031" s="72" t="s">
        <v>2643</v>
      </c>
      <c r="W1031" s="44" t="str">
        <f t="shared" ref="W1031:W1094" si="188">IF( OR(U1031="CNST", I1031="CAT_REGS"),(E1031),
IF(U1031="YES",UPPER(E1031),
IF(   AND(U1031&lt;&gt;"NO",I1031="CAT_FNCT",D1031&lt;&gt;"multiply", D1031&lt;&gt;"divide"),IF(J1031="SLS_ENABLED",   UPPER(E1031),""),"")))</f>
        <v/>
      </c>
      <c r="X1031" s="25" t="str">
        <f t="shared" ref="X1031:X1094" si="189">IF(LEN(V1031)&gt;0,V1031,SUBSTITUTE(SUBSTITUTE(SUBSTITUTE(SUBSTITUTE(SUBSTITUTE(SUBSTITUTE(SUBSTITUTE(SUBSTITUTE(SUBSTITUTE(SUBSTITUTE(SUBSTITUTE( (SUBSTITUTE( SUBSTITUTE( SUBSTITUTE( SUBSTITUTE(W1031,"STD_SIGMA","SUM"),"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31" s="1">
        <f t="shared" ref="Y1031:Y1094" si="190">B1031</f>
        <v>1007</v>
      </c>
      <c r="Z1031" t="str">
        <f t="shared" ref="Z1031:Z1094" si="191">M1031</f>
        <v>ITM_SPACE_EM</v>
      </c>
      <c r="AC1031" s="116" t="str">
        <f t="shared" si="184"/>
        <v/>
      </c>
      <c r="AD1031" t="b">
        <f t="shared" si="183"/>
        <v>1</v>
      </c>
    </row>
    <row r="1032" spans="1:30">
      <c r="A1032" s="57">
        <f t="shared" si="185"/>
        <v>1032</v>
      </c>
      <c r="B1032" s="56">
        <f t="shared" si="186"/>
        <v>1008</v>
      </c>
      <c r="C1032" s="60" t="s">
        <v>4932</v>
      </c>
      <c r="D1032" s="60" t="s">
        <v>7</v>
      </c>
      <c r="E1032" s="66" t="s">
        <v>581</v>
      </c>
      <c r="F1032" s="66" t="s">
        <v>946</v>
      </c>
      <c r="G1032" s="75">
        <v>0</v>
      </c>
      <c r="H1032" s="75">
        <v>0</v>
      </c>
      <c r="I1032" s="66" t="s">
        <v>1</v>
      </c>
      <c r="J1032" s="66" t="s">
        <v>1660</v>
      </c>
      <c r="K1032" s="67" t="s">
        <v>5022</v>
      </c>
      <c r="L1032" s="68"/>
      <c r="M1032" s="64" t="s">
        <v>4273</v>
      </c>
      <c r="N1032" s="13"/>
      <c r="O1032"/>
      <c r="P1032" t="str">
        <f t="shared" si="182"/>
        <v>NOT EQUAL</v>
      </c>
      <c r="Q1032"/>
      <c r="R1032"/>
      <c r="S1032" s="43">
        <f t="shared" si="187"/>
        <v>151</v>
      </c>
      <c r="T1032" s="96" t="s">
        <v>2643</v>
      </c>
      <c r="U1032" s="72" t="s">
        <v>2643</v>
      </c>
      <c r="V1032" s="72" t="s">
        <v>2643</v>
      </c>
      <c r="W1032" s="44" t="str">
        <f t="shared" si="188"/>
        <v/>
      </c>
      <c r="X1032" s="25" t="str">
        <f t="shared" si="189"/>
        <v/>
      </c>
      <c r="Y1032" s="1">
        <f t="shared" si="190"/>
        <v>1008</v>
      </c>
      <c r="Z1032" t="str">
        <f t="shared" si="191"/>
        <v>ITM_SPACE_3_PER_EM</v>
      </c>
      <c r="AC1032" s="116" t="str">
        <f t="shared" si="184"/>
        <v/>
      </c>
      <c r="AD1032" t="b">
        <f t="shared" si="183"/>
        <v>1</v>
      </c>
    </row>
    <row r="1033" spans="1:30">
      <c r="A1033" s="57">
        <f t="shared" si="185"/>
        <v>1033</v>
      </c>
      <c r="B1033" s="56">
        <f t="shared" si="186"/>
        <v>1009</v>
      </c>
      <c r="C1033" s="60" t="s">
        <v>4932</v>
      </c>
      <c r="D1033" s="60" t="s">
        <v>7</v>
      </c>
      <c r="E1033" s="66" t="s">
        <v>581</v>
      </c>
      <c r="F1033" s="66" t="s">
        <v>947</v>
      </c>
      <c r="G1033" s="75">
        <v>0</v>
      </c>
      <c r="H1033" s="75">
        <v>0</v>
      </c>
      <c r="I1033" s="66" t="s">
        <v>1</v>
      </c>
      <c r="J1033" s="66" t="s">
        <v>1660</v>
      </c>
      <c r="K1033" s="67" t="s">
        <v>5022</v>
      </c>
      <c r="L1033" s="68"/>
      <c r="M1033" s="64" t="s">
        <v>4274</v>
      </c>
      <c r="N1033" s="13"/>
      <c r="O1033"/>
      <c r="P1033" t="str">
        <f t="shared" si="182"/>
        <v>NOT EQUAL</v>
      </c>
      <c r="Q1033"/>
      <c r="R1033"/>
      <c r="S1033" s="43">
        <f t="shared" si="187"/>
        <v>151</v>
      </c>
      <c r="T1033" s="96" t="s">
        <v>2643</v>
      </c>
      <c r="U1033" s="72" t="s">
        <v>2643</v>
      </c>
      <c r="V1033" s="72" t="s">
        <v>2643</v>
      </c>
      <c r="W1033" s="44" t="str">
        <f t="shared" si="188"/>
        <v/>
      </c>
      <c r="X1033" s="25" t="str">
        <f t="shared" si="189"/>
        <v/>
      </c>
      <c r="Y1033" s="1">
        <f t="shared" si="190"/>
        <v>1009</v>
      </c>
      <c r="Z1033" t="str">
        <f t="shared" si="191"/>
        <v>ITM_SPACE_4_PER_EM</v>
      </c>
      <c r="AC1033" s="116" t="str">
        <f t="shared" si="184"/>
        <v/>
      </c>
      <c r="AD1033" t="b">
        <f t="shared" si="183"/>
        <v>1</v>
      </c>
    </row>
    <row r="1034" spans="1:30">
      <c r="A1034" s="57">
        <f t="shared" si="185"/>
        <v>1034</v>
      </c>
      <c r="B1034" s="56">
        <f t="shared" si="186"/>
        <v>1010</v>
      </c>
      <c r="C1034" s="60" t="s">
        <v>4932</v>
      </c>
      <c r="D1034" s="60" t="s">
        <v>7</v>
      </c>
      <c r="E1034" s="66" t="s">
        <v>581</v>
      </c>
      <c r="F1034" s="66" t="s">
        <v>948</v>
      </c>
      <c r="G1034" s="75">
        <v>0</v>
      </c>
      <c r="H1034" s="75">
        <v>0</v>
      </c>
      <c r="I1034" s="66" t="s">
        <v>1</v>
      </c>
      <c r="J1034" s="66" t="s">
        <v>1660</v>
      </c>
      <c r="K1034" s="67" t="s">
        <v>5022</v>
      </c>
      <c r="L1034" s="68"/>
      <c r="M1034" s="64" t="s">
        <v>4275</v>
      </c>
      <c r="N1034" s="13"/>
      <c r="O1034"/>
      <c r="P1034" t="str">
        <f t="shared" si="182"/>
        <v>NOT EQUAL</v>
      </c>
      <c r="Q1034"/>
      <c r="R1034"/>
      <c r="S1034" s="43">
        <f t="shared" si="187"/>
        <v>151</v>
      </c>
      <c r="T1034" s="96" t="s">
        <v>2643</v>
      </c>
      <c r="U1034" s="72" t="s">
        <v>2643</v>
      </c>
      <c r="V1034" s="72" t="s">
        <v>2643</v>
      </c>
      <c r="W1034" s="44" t="str">
        <f t="shared" si="188"/>
        <v/>
      </c>
      <c r="X1034" s="25" t="str">
        <f t="shared" si="189"/>
        <v/>
      </c>
      <c r="Y1034" s="1">
        <f t="shared" si="190"/>
        <v>1010</v>
      </c>
      <c r="Z1034" t="str">
        <f t="shared" si="191"/>
        <v>ITM_SPACE_6_PER_EM</v>
      </c>
      <c r="AC1034" s="116" t="str">
        <f t="shared" si="184"/>
        <v/>
      </c>
      <c r="AD1034" t="b">
        <f t="shared" si="183"/>
        <v>1</v>
      </c>
    </row>
    <row r="1035" spans="1:30">
      <c r="A1035" s="57">
        <f t="shared" si="185"/>
        <v>1035</v>
      </c>
      <c r="B1035" s="56">
        <f t="shared" si="186"/>
        <v>1011</v>
      </c>
      <c r="C1035" s="60" t="s">
        <v>4932</v>
      </c>
      <c r="D1035" s="60" t="s">
        <v>7</v>
      </c>
      <c r="E1035" s="66" t="s">
        <v>581</v>
      </c>
      <c r="F1035" s="66" t="s">
        <v>949</v>
      </c>
      <c r="G1035" s="75">
        <v>0</v>
      </c>
      <c r="H1035" s="75">
        <v>0</v>
      </c>
      <c r="I1035" s="66" t="s">
        <v>1</v>
      </c>
      <c r="J1035" s="66" t="s">
        <v>1660</v>
      </c>
      <c r="K1035" s="67" t="s">
        <v>5022</v>
      </c>
      <c r="L1035" s="68"/>
      <c r="M1035" s="64" t="s">
        <v>4276</v>
      </c>
      <c r="N1035" s="13"/>
      <c r="O1035"/>
      <c r="P1035" t="str">
        <f t="shared" si="182"/>
        <v>NOT EQUAL</v>
      </c>
      <c r="Q1035"/>
      <c r="R1035"/>
      <c r="S1035" s="43">
        <f t="shared" si="187"/>
        <v>151</v>
      </c>
      <c r="T1035" s="96" t="s">
        <v>2643</v>
      </c>
      <c r="U1035" s="72" t="s">
        <v>2643</v>
      </c>
      <c r="V1035" s="72" t="s">
        <v>2643</v>
      </c>
      <c r="W1035" s="44" t="str">
        <f t="shared" si="188"/>
        <v/>
      </c>
      <c r="X1035" s="25" t="str">
        <f t="shared" si="189"/>
        <v/>
      </c>
      <c r="Y1035" s="1">
        <f t="shared" si="190"/>
        <v>1011</v>
      </c>
      <c r="Z1035" t="str">
        <f t="shared" si="191"/>
        <v>ITM_SPACE_FIGURE</v>
      </c>
      <c r="AC1035" s="116" t="str">
        <f t="shared" si="184"/>
        <v/>
      </c>
      <c r="AD1035" t="b">
        <f t="shared" si="183"/>
        <v>1</v>
      </c>
    </row>
    <row r="1036" spans="1:30">
      <c r="A1036" s="57">
        <f t="shared" si="185"/>
        <v>1036</v>
      </c>
      <c r="B1036" s="56">
        <f t="shared" si="186"/>
        <v>1012</v>
      </c>
      <c r="C1036" s="60" t="s">
        <v>4932</v>
      </c>
      <c r="D1036" s="60" t="s">
        <v>7</v>
      </c>
      <c r="E1036" s="66" t="s">
        <v>581</v>
      </c>
      <c r="F1036" s="66" t="s">
        <v>950</v>
      </c>
      <c r="G1036" s="75">
        <v>0</v>
      </c>
      <c r="H1036" s="75">
        <v>0</v>
      </c>
      <c r="I1036" s="66" t="s">
        <v>1</v>
      </c>
      <c r="J1036" s="66" t="s">
        <v>1660</v>
      </c>
      <c r="K1036" s="67" t="s">
        <v>5022</v>
      </c>
      <c r="L1036" s="68"/>
      <c r="M1036" s="64" t="s">
        <v>4277</v>
      </c>
      <c r="N1036" s="13"/>
      <c r="O1036"/>
      <c r="P1036" t="str">
        <f t="shared" si="182"/>
        <v>NOT EQUAL</v>
      </c>
      <c r="Q1036"/>
      <c r="R1036"/>
      <c r="S1036" s="43">
        <f t="shared" si="187"/>
        <v>151</v>
      </c>
      <c r="T1036" s="96" t="s">
        <v>2643</v>
      </c>
      <c r="U1036" s="72" t="s">
        <v>2643</v>
      </c>
      <c r="V1036" s="72" t="s">
        <v>2643</v>
      </c>
      <c r="W1036" s="44" t="str">
        <f t="shared" si="188"/>
        <v/>
      </c>
      <c r="X1036" s="25" t="str">
        <f t="shared" si="189"/>
        <v/>
      </c>
      <c r="Y1036" s="1">
        <f t="shared" si="190"/>
        <v>1012</v>
      </c>
      <c r="Z1036" t="str">
        <f t="shared" si="191"/>
        <v>ITM_SPACE_PUNCTUATION</v>
      </c>
      <c r="AC1036" s="116" t="str">
        <f t="shared" si="184"/>
        <v/>
      </c>
      <c r="AD1036" t="b">
        <f t="shared" si="183"/>
        <v>1</v>
      </c>
    </row>
    <row r="1037" spans="1:30">
      <c r="A1037" s="57">
        <f t="shared" si="185"/>
        <v>1037</v>
      </c>
      <c r="B1037" s="56">
        <f t="shared" si="186"/>
        <v>1013</v>
      </c>
      <c r="C1037" s="60" t="s">
        <v>4932</v>
      </c>
      <c r="D1037" s="60" t="s">
        <v>7</v>
      </c>
      <c r="E1037" s="66" t="s">
        <v>581</v>
      </c>
      <c r="F1037" s="66" t="s">
        <v>951</v>
      </c>
      <c r="G1037" s="75">
        <v>0</v>
      </c>
      <c r="H1037" s="75">
        <v>0</v>
      </c>
      <c r="I1037" s="66" t="s">
        <v>1</v>
      </c>
      <c r="J1037" s="66" t="s">
        <v>1660</v>
      </c>
      <c r="K1037" s="67" t="s">
        <v>5022</v>
      </c>
      <c r="L1037" s="68"/>
      <c r="M1037" s="64" t="s">
        <v>4278</v>
      </c>
      <c r="N1037" s="13"/>
      <c r="O1037"/>
      <c r="P1037" t="str">
        <f t="shared" si="182"/>
        <v>NOT EQUAL</v>
      </c>
      <c r="Q1037"/>
      <c r="R1037"/>
      <c r="S1037" s="43">
        <f t="shared" si="187"/>
        <v>151</v>
      </c>
      <c r="T1037" s="96" t="s">
        <v>2643</v>
      </c>
      <c r="U1037" s="72" t="s">
        <v>2643</v>
      </c>
      <c r="V1037" s="72" t="s">
        <v>2643</v>
      </c>
      <c r="W1037" s="44" t="str">
        <f t="shared" si="188"/>
        <v/>
      </c>
      <c r="X1037" s="25" t="str">
        <f t="shared" si="189"/>
        <v/>
      </c>
      <c r="Y1037" s="1">
        <f t="shared" si="190"/>
        <v>1013</v>
      </c>
      <c r="Z1037" t="str">
        <f t="shared" si="191"/>
        <v>ITM_SPACE_HAIR</v>
      </c>
      <c r="AC1037" s="116" t="str">
        <f t="shared" si="184"/>
        <v/>
      </c>
      <c r="AD1037" t="b">
        <f t="shared" si="183"/>
        <v>1</v>
      </c>
    </row>
    <row r="1038" spans="1:30">
      <c r="A1038" s="57">
        <f t="shared" si="185"/>
        <v>1038</v>
      </c>
      <c r="B1038" s="56">
        <f t="shared" si="186"/>
        <v>1014</v>
      </c>
      <c r="C1038" s="60" t="s">
        <v>4932</v>
      </c>
      <c r="D1038" s="60" t="s">
        <v>7</v>
      </c>
      <c r="E1038" s="66" t="s">
        <v>581</v>
      </c>
      <c r="F1038" s="66" t="s">
        <v>952</v>
      </c>
      <c r="G1038" s="75">
        <v>0</v>
      </c>
      <c r="H1038" s="75">
        <v>0</v>
      </c>
      <c r="I1038" s="66" t="s">
        <v>1</v>
      </c>
      <c r="J1038" s="66" t="s">
        <v>1660</v>
      </c>
      <c r="K1038" s="67" t="s">
        <v>5022</v>
      </c>
      <c r="L1038" s="68"/>
      <c r="M1038" s="64" t="s">
        <v>4279</v>
      </c>
      <c r="N1038" s="13"/>
      <c r="O1038"/>
      <c r="P1038" t="str">
        <f t="shared" si="182"/>
        <v>NOT EQUAL</v>
      </c>
      <c r="Q1038"/>
      <c r="R1038"/>
      <c r="S1038" s="43">
        <f t="shared" si="187"/>
        <v>151</v>
      </c>
      <c r="T1038" s="96" t="s">
        <v>2643</v>
      </c>
      <c r="U1038" s="72" t="s">
        <v>2643</v>
      </c>
      <c r="V1038" s="72" t="s">
        <v>2643</v>
      </c>
      <c r="W1038" s="44" t="str">
        <f t="shared" si="188"/>
        <v/>
      </c>
      <c r="X1038" s="25" t="str">
        <f t="shared" si="189"/>
        <v/>
      </c>
      <c r="Y1038" s="1">
        <f t="shared" si="190"/>
        <v>1014</v>
      </c>
      <c r="Z1038" t="str">
        <f t="shared" si="191"/>
        <v>ITM_LEFT_SINGLE_QUOTE</v>
      </c>
      <c r="AC1038" s="116" t="str">
        <f t="shared" si="184"/>
        <v/>
      </c>
      <c r="AD1038" t="b">
        <f t="shared" si="183"/>
        <v>1</v>
      </c>
    </row>
    <row r="1039" spans="1:30">
      <c r="A1039" s="57">
        <f t="shared" si="185"/>
        <v>1039</v>
      </c>
      <c r="B1039" s="56">
        <f t="shared" si="186"/>
        <v>1015</v>
      </c>
      <c r="C1039" s="60" t="s">
        <v>4932</v>
      </c>
      <c r="D1039" s="60" t="s">
        <v>7</v>
      </c>
      <c r="E1039" s="66" t="s">
        <v>581</v>
      </c>
      <c r="F1039" s="66" t="s">
        <v>953</v>
      </c>
      <c r="G1039" s="75">
        <v>0</v>
      </c>
      <c r="H1039" s="75">
        <v>0</v>
      </c>
      <c r="I1039" s="66" t="s">
        <v>1</v>
      </c>
      <c r="J1039" s="66" t="s">
        <v>1660</v>
      </c>
      <c r="K1039" s="67" t="s">
        <v>5022</v>
      </c>
      <c r="L1039" s="68"/>
      <c r="M1039" s="64" t="s">
        <v>4280</v>
      </c>
      <c r="N1039" s="13"/>
      <c r="O1039"/>
      <c r="P1039" t="str">
        <f t="shared" si="182"/>
        <v>NOT EQUAL</v>
      </c>
      <c r="Q1039"/>
      <c r="R1039"/>
      <c r="S1039" s="43">
        <f t="shared" si="187"/>
        <v>151</v>
      </c>
      <c r="T1039" s="96" t="s">
        <v>2643</v>
      </c>
      <c r="U1039" s="72" t="s">
        <v>2643</v>
      </c>
      <c r="V1039" s="72" t="s">
        <v>2643</v>
      </c>
      <c r="W1039" s="44" t="str">
        <f t="shared" si="188"/>
        <v/>
      </c>
      <c r="X1039" s="25" t="str">
        <f t="shared" si="189"/>
        <v/>
      </c>
      <c r="Y1039" s="1">
        <f t="shared" si="190"/>
        <v>1015</v>
      </c>
      <c r="Z1039" t="str">
        <f t="shared" si="191"/>
        <v>ITM_RIGHT_SINGLE_QUOTE</v>
      </c>
      <c r="AC1039" s="116" t="str">
        <f t="shared" si="184"/>
        <v/>
      </c>
      <c r="AD1039" t="b">
        <f t="shared" si="183"/>
        <v>1</v>
      </c>
    </row>
    <row r="1040" spans="1:30">
      <c r="A1040" s="57">
        <f t="shared" si="185"/>
        <v>1040</v>
      </c>
      <c r="B1040" s="56">
        <f t="shared" si="186"/>
        <v>1016</v>
      </c>
      <c r="C1040" s="60" t="s">
        <v>4932</v>
      </c>
      <c r="D1040" s="60" t="s">
        <v>7</v>
      </c>
      <c r="E1040" s="66" t="s">
        <v>581</v>
      </c>
      <c r="F1040" s="66" t="s">
        <v>954</v>
      </c>
      <c r="G1040" s="75">
        <v>0</v>
      </c>
      <c r="H1040" s="75">
        <v>0</v>
      </c>
      <c r="I1040" s="66" t="s">
        <v>1</v>
      </c>
      <c r="J1040" s="66" t="s">
        <v>1660</v>
      </c>
      <c r="K1040" s="67" t="s">
        <v>5022</v>
      </c>
      <c r="L1040" s="68"/>
      <c r="M1040" s="64" t="s">
        <v>4281</v>
      </c>
      <c r="N1040" s="13"/>
      <c r="O1040"/>
      <c r="P1040" t="str">
        <f t="shared" si="182"/>
        <v>NOT EQUAL</v>
      </c>
      <c r="Q1040"/>
      <c r="R1040"/>
      <c r="S1040" s="43">
        <f t="shared" si="187"/>
        <v>151</v>
      </c>
      <c r="T1040" s="96" t="s">
        <v>2643</v>
      </c>
      <c r="U1040" s="72" t="s">
        <v>2643</v>
      </c>
      <c r="V1040" s="72" t="s">
        <v>2643</v>
      </c>
      <c r="W1040" s="44" t="str">
        <f t="shared" si="188"/>
        <v/>
      </c>
      <c r="X1040" s="25" t="str">
        <f t="shared" si="189"/>
        <v/>
      </c>
      <c r="Y1040" s="1">
        <f t="shared" si="190"/>
        <v>1016</v>
      </c>
      <c r="Z1040" t="str">
        <f t="shared" si="191"/>
        <v>ITM_SINGLE_LOW_QUOTE</v>
      </c>
      <c r="AC1040" s="116" t="str">
        <f t="shared" si="184"/>
        <v/>
      </c>
      <c r="AD1040" t="b">
        <f t="shared" si="183"/>
        <v>1</v>
      </c>
    </row>
    <row r="1041" spans="1:30">
      <c r="A1041" s="57">
        <f t="shared" si="185"/>
        <v>1041</v>
      </c>
      <c r="B1041" s="56">
        <f t="shared" si="186"/>
        <v>1017</v>
      </c>
      <c r="C1041" s="60" t="s">
        <v>4932</v>
      </c>
      <c r="D1041" s="60" t="s">
        <v>7</v>
      </c>
      <c r="E1041" s="66" t="s">
        <v>581</v>
      </c>
      <c r="F1041" s="66" t="s">
        <v>955</v>
      </c>
      <c r="G1041" s="75">
        <v>0</v>
      </c>
      <c r="H1041" s="75">
        <v>0</v>
      </c>
      <c r="I1041" s="66" t="s">
        <v>1</v>
      </c>
      <c r="J1041" s="66" t="s">
        <v>1660</v>
      </c>
      <c r="K1041" s="67" t="s">
        <v>5022</v>
      </c>
      <c r="L1041" s="68"/>
      <c r="M1041" s="64" t="s">
        <v>4282</v>
      </c>
      <c r="N1041" s="13"/>
      <c r="O1041"/>
      <c r="P1041" t="str">
        <f t="shared" si="182"/>
        <v>NOT EQUAL</v>
      </c>
      <c r="Q1041"/>
      <c r="R1041"/>
      <c r="S1041" s="43">
        <f t="shared" si="187"/>
        <v>151</v>
      </c>
      <c r="T1041" s="96" t="s">
        <v>2643</v>
      </c>
      <c r="U1041" s="72" t="s">
        <v>2643</v>
      </c>
      <c r="V1041" s="72" t="s">
        <v>2643</v>
      </c>
      <c r="W1041" s="44" t="str">
        <f t="shared" si="188"/>
        <v/>
      </c>
      <c r="X1041" s="25" t="str">
        <f t="shared" si="189"/>
        <v/>
      </c>
      <c r="Y1041" s="1">
        <f t="shared" si="190"/>
        <v>1017</v>
      </c>
      <c r="Z1041" t="str">
        <f t="shared" si="191"/>
        <v>ITM_SINGLE_HIGH_QUOTE</v>
      </c>
      <c r="AC1041" s="116" t="str">
        <f t="shared" si="184"/>
        <v/>
      </c>
      <c r="AD1041" t="b">
        <f t="shared" si="183"/>
        <v>1</v>
      </c>
    </row>
    <row r="1042" spans="1:30">
      <c r="A1042" s="57">
        <f t="shared" si="185"/>
        <v>1042</v>
      </c>
      <c r="B1042" s="56">
        <f t="shared" si="186"/>
        <v>1018</v>
      </c>
      <c r="C1042" s="60" t="s">
        <v>4932</v>
      </c>
      <c r="D1042" s="60" t="s">
        <v>7</v>
      </c>
      <c r="E1042" s="66" t="s">
        <v>581</v>
      </c>
      <c r="F1042" s="66" t="s">
        <v>956</v>
      </c>
      <c r="G1042" s="75">
        <v>0</v>
      </c>
      <c r="H1042" s="75">
        <v>0</v>
      </c>
      <c r="I1042" s="66" t="s">
        <v>1</v>
      </c>
      <c r="J1042" s="66" t="s">
        <v>1660</v>
      </c>
      <c r="K1042" s="67" t="s">
        <v>5022</v>
      </c>
      <c r="L1042" s="68"/>
      <c r="M1042" s="64" t="s">
        <v>4283</v>
      </c>
      <c r="N1042" s="13"/>
      <c r="O1042"/>
      <c r="P1042" t="str">
        <f t="shared" si="182"/>
        <v>NOT EQUAL</v>
      </c>
      <c r="Q1042"/>
      <c r="R1042"/>
      <c r="S1042" s="43">
        <f t="shared" si="187"/>
        <v>151</v>
      </c>
      <c r="T1042" s="96" t="s">
        <v>2643</v>
      </c>
      <c r="U1042" s="72" t="s">
        <v>2643</v>
      </c>
      <c r="V1042" s="72" t="s">
        <v>2643</v>
      </c>
      <c r="W1042" s="44" t="str">
        <f t="shared" si="188"/>
        <v/>
      </c>
      <c r="X1042" s="25" t="str">
        <f t="shared" si="189"/>
        <v/>
      </c>
      <c r="Y1042" s="1">
        <f t="shared" si="190"/>
        <v>1018</v>
      </c>
      <c r="Z1042" t="str">
        <f t="shared" si="191"/>
        <v>ITM_LEFT_DOUBLE_QUOTE</v>
      </c>
      <c r="AC1042" s="116" t="str">
        <f t="shared" si="184"/>
        <v/>
      </c>
      <c r="AD1042" t="b">
        <f t="shared" si="183"/>
        <v>1</v>
      </c>
    </row>
    <row r="1043" spans="1:30">
      <c r="A1043" s="57">
        <f t="shared" si="185"/>
        <v>1043</v>
      </c>
      <c r="B1043" s="56">
        <f t="shared" si="186"/>
        <v>1019</v>
      </c>
      <c r="C1043" s="60" t="s">
        <v>4932</v>
      </c>
      <c r="D1043" s="60" t="s">
        <v>7</v>
      </c>
      <c r="E1043" s="66" t="s">
        <v>581</v>
      </c>
      <c r="F1043" s="66" t="s">
        <v>957</v>
      </c>
      <c r="G1043" s="75">
        <v>0</v>
      </c>
      <c r="H1043" s="75">
        <v>0</v>
      </c>
      <c r="I1043" s="66" t="s">
        <v>1</v>
      </c>
      <c r="J1043" s="66" t="s">
        <v>1660</v>
      </c>
      <c r="K1043" s="67" t="s">
        <v>5022</v>
      </c>
      <c r="L1043" s="68"/>
      <c r="M1043" s="64" t="s">
        <v>4284</v>
      </c>
      <c r="N1043" s="13"/>
      <c r="O1043"/>
      <c r="P1043" t="str">
        <f t="shared" si="182"/>
        <v>NOT EQUAL</v>
      </c>
      <c r="Q1043"/>
      <c r="R1043"/>
      <c r="S1043" s="43">
        <f t="shared" si="187"/>
        <v>151</v>
      </c>
      <c r="T1043" s="96" t="s">
        <v>2643</v>
      </c>
      <c r="U1043" s="72" t="s">
        <v>2643</v>
      </c>
      <c r="V1043" s="72" t="s">
        <v>2643</v>
      </c>
      <c r="W1043" s="44" t="str">
        <f t="shared" si="188"/>
        <v/>
      </c>
      <c r="X1043" s="25" t="str">
        <f t="shared" si="189"/>
        <v/>
      </c>
      <c r="Y1043" s="1">
        <f t="shared" si="190"/>
        <v>1019</v>
      </c>
      <c r="Z1043" t="str">
        <f t="shared" si="191"/>
        <v>ITM_RIGHT_DOUBLE_QUOTE</v>
      </c>
      <c r="AC1043" s="116" t="str">
        <f t="shared" si="184"/>
        <v/>
      </c>
      <c r="AD1043" t="b">
        <f t="shared" si="183"/>
        <v>1</v>
      </c>
    </row>
    <row r="1044" spans="1:30">
      <c r="A1044" s="57">
        <f t="shared" si="185"/>
        <v>1044</v>
      </c>
      <c r="B1044" s="56">
        <f t="shared" si="186"/>
        <v>1020</v>
      </c>
      <c r="C1044" s="60" t="s">
        <v>4932</v>
      </c>
      <c r="D1044" s="60" t="s">
        <v>7</v>
      </c>
      <c r="E1044" s="66" t="s">
        <v>581</v>
      </c>
      <c r="F1044" s="66" t="s">
        <v>958</v>
      </c>
      <c r="G1044" s="70">
        <v>0</v>
      </c>
      <c r="H1044" s="70">
        <v>0</v>
      </c>
      <c r="I1044" s="66" t="s">
        <v>1</v>
      </c>
      <c r="J1044" s="66" t="s">
        <v>1660</v>
      </c>
      <c r="K1044" s="67" t="s">
        <v>5022</v>
      </c>
      <c r="L1044" s="68"/>
      <c r="M1044" s="64" t="s">
        <v>4285</v>
      </c>
      <c r="N1044" s="13"/>
      <c r="O1044"/>
      <c r="P1044" t="str">
        <f t="shared" si="182"/>
        <v>NOT EQUAL</v>
      </c>
      <c r="Q1044"/>
      <c r="R1044"/>
      <c r="S1044" s="43">
        <f t="shared" si="187"/>
        <v>151</v>
      </c>
      <c r="T1044" s="96" t="s">
        <v>2643</v>
      </c>
      <c r="U1044" s="72" t="s">
        <v>2643</v>
      </c>
      <c r="V1044" s="72" t="s">
        <v>2643</v>
      </c>
      <c r="W1044" s="44" t="str">
        <f t="shared" si="188"/>
        <v/>
      </c>
      <c r="X1044" s="25" t="str">
        <f t="shared" si="189"/>
        <v/>
      </c>
      <c r="Y1044" s="1">
        <f t="shared" si="190"/>
        <v>1020</v>
      </c>
      <c r="Z1044" t="str">
        <f t="shared" si="191"/>
        <v>ITM_DOUBLE_LOW_QUOTE</v>
      </c>
      <c r="AC1044" s="116" t="str">
        <f t="shared" si="184"/>
        <v/>
      </c>
      <c r="AD1044" t="b">
        <f t="shared" si="183"/>
        <v>1</v>
      </c>
    </row>
    <row r="1045" spans="1:30">
      <c r="A1045" s="57">
        <f t="shared" si="185"/>
        <v>1045</v>
      </c>
      <c r="B1045" s="56">
        <f t="shared" si="186"/>
        <v>1021</v>
      </c>
      <c r="C1045" s="60" t="s">
        <v>4932</v>
      </c>
      <c r="D1045" s="60" t="s">
        <v>7</v>
      </c>
      <c r="E1045" s="66" t="s">
        <v>581</v>
      </c>
      <c r="F1045" s="66" t="s">
        <v>959</v>
      </c>
      <c r="G1045" s="75">
        <v>0</v>
      </c>
      <c r="H1045" s="75">
        <v>0</v>
      </c>
      <c r="I1045" s="66" t="s">
        <v>1</v>
      </c>
      <c r="J1045" s="66" t="s">
        <v>1660</v>
      </c>
      <c r="K1045" s="67" t="s">
        <v>5022</v>
      </c>
      <c r="L1045" s="68"/>
      <c r="M1045" s="64" t="s">
        <v>4286</v>
      </c>
      <c r="N1045" s="13"/>
      <c r="O1045"/>
      <c r="P1045" t="str">
        <f t="shared" si="182"/>
        <v>NOT EQUAL</v>
      </c>
      <c r="Q1045"/>
      <c r="R1045"/>
      <c r="S1045" s="43">
        <f t="shared" si="187"/>
        <v>151</v>
      </c>
      <c r="T1045" s="96" t="s">
        <v>2643</v>
      </c>
      <c r="U1045" s="72" t="s">
        <v>2643</v>
      </c>
      <c r="V1045" s="72" t="s">
        <v>2643</v>
      </c>
      <c r="W1045" s="44" t="str">
        <f t="shared" si="188"/>
        <v/>
      </c>
      <c r="X1045" s="25" t="str">
        <f t="shared" si="189"/>
        <v/>
      </c>
      <c r="Y1045" s="1">
        <f t="shared" si="190"/>
        <v>1021</v>
      </c>
      <c r="Z1045" t="str">
        <f t="shared" si="191"/>
        <v>ITM_DOUBLE_HIGH_QUOTE</v>
      </c>
      <c r="AC1045" s="116" t="str">
        <f t="shared" si="184"/>
        <v/>
      </c>
      <c r="AD1045" t="b">
        <f t="shared" si="183"/>
        <v>1</v>
      </c>
    </row>
    <row r="1046" spans="1:30">
      <c r="A1046" s="57">
        <f t="shared" si="185"/>
        <v>1046</v>
      </c>
      <c r="B1046" s="56">
        <f t="shared" si="186"/>
        <v>1022</v>
      </c>
      <c r="C1046" s="60" t="s">
        <v>4932</v>
      </c>
      <c r="D1046" s="60" t="s">
        <v>7</v>
      </c>
      <c r="E1046" s="66" t="s">
        <v>581</v>
      </c>
      <c r="F1046" s="66" t="s">
        <v>960</v>
      </c>
      <c r="G1046" s="75">
        <v>0</v>
      </c>
      <c r="H1046" s="75">
        <v>0</v>
      </c>
      <c r="I1046" s="66" t="s">
        <v>1</v>
      </c>
      <c r="J1046" s="66" t="s">
        <v>1660</v>
      </c>
      <c r="K1046" s="67" t="s">
        <v>5022</v>
      </c>
      <c r="L1046" s="68"/>
      <c r="M1046" s="64" t="s">
        <v>4287</v>
      </c>
      <c r="N1046" s="13"/>
      <c r="O1046"/>
      <c r="P1046" t="str">
        <f t="shared" si="182"/>
        <v>NOT EQUAL</v>
      </c>
      <c r="Q1046"/>
      <c r="R1046"/>
      <c r="S1046" s="43">
        <f t="shared" si="187"/>
        <v>151</v>
      </c>
      <c r="T1046" s="96" t="s">
        <v>2643</v>
      </c>
      <c r="U1046" s="72" t="s">
        <v>2643</v>
      </c>
      <c r="V1046" s="72" t="s">
        <v>2643</v>
      </c>
      <c r="W1046" s="44" t="str">
        <f t="shared" si="188"/>
        <v/>
      </c>
      <c r="X1046" s="25" t="str">
        <f t="shared" si="189"/>
        <v/>
      </c>
      <c r="Y1046" s="1">
        <f t="shared" si="190"/>
        <v>1022</v>
      </c>
      <c r="Z1046" t="str">
        <f t="shared" si="191"/>
        <v>ITM_ELLIPSIS</v>
      </c>
      <c r="AC1046" s="116" t="str">
        <f t="shared" si="184"/>
        <v/>
      </c>
      <c r="AD1046" t="b">
        <f t="shared" si="183"/>
        <v>1</v>
      </c>
    </row>
    <row r="1047" spans="1:30">
      <c r="A1047" s="57">
        <f t="shared" si="185"/>
        <v>1047</v>
      </c>
      <c r="B1047" s="56">
        <f t="shared" si="186"/>
        <v>1023</v>
      </c>
      <c r="C1047" s="60" t="s">
        <v>4932</v>
      </c>
      <c r="D1047" s="60" t="s">
        <v>7</v>
      </c>
      <c r="E1047" s="66" t="s">
        <v>581</v>
      </c>
      <c r="F1047" s="66" t="s">
        <v>961</v>
      </c>
      <c r="G1047" s="75">
        <v>0</v>
      </c>
      <c r="H1047" s="75">
        <v>0</v>
      </c>
      <c r="I1047" s="66" t="s">
        <v>1</v>
      </c>
      <c r="J1047" s="66" t="s">
        <v>1660</v>
      </c>
      <c r="K1047" s="67" t="s">
        <v>5022</v>
      </c>
      <c r="L1047" s="68"/>
      <c r="M1047" s="64" t="s">
        <v>4288</v>
      </c>
      <c r="N1047" s="13"/>
      <c r="O1047"/>
      <c r="P1047" t="str">
        <f t="shared" si="182"/>
        <v>NOT EQUAL</v>
      </c>
      <c r="Q1047"/>
      <c r="R1047"/>
      <c r="S1047" s="43">
        <f t="shared" si="187"/>
        <v>151</v>
      </c>
      <c r="T1047" s="96" t="s">
        <v>2643</v>
      </c>
      <c r="U1047" s="72" t="s">
        <v>2643</v>
      </c>
      <c r="V1047" s="72" t="s">
        <v>2643</v>
      </c>
      <c r="W1047" s="44" t="str">
        <f t="shared" si="188"/>
        <v/>
      </c>
      <c r="X1047" s="25" t="str">
        <f t="shared" si="189"/>
        <v/>
      </c>
      <c r="Y1047" s="1">
        <f t="shared" si="190"/>
        <v>1023</v>
      </c>
      <c r="Z1047" t="str">
        <f t="shared" si="191"/>
        <v>ITM_ONE</v>
      </c>
      <c r="AC1047" s="116" t="str">
        <f t="shared" si="184"/>
        <v/>
      </c>
      <c r="AD1047" t="b">
        <f t="shared" si="183"/>
        <v>1</v>
      </c>
    </row>
    <row r="1048" spans="1:30">
      <c r="A1048" s="57">
        <f t="shared" si="185"/>
        <v>1048</v>
      </c>
      <c r="B1048" s="56">
        <f t="shared" si="186"/>
        <v>1024</v>
      </c>
      <c r="C1048" s="60" t="s">
        <v>4933</v>
      </c>
      <c r="D1048" s="60" t="s">
        <v>3879</v>
      </c>
      <c r="E1048" s="66" t="s">
        <v>581</v>
      </c>
      <c r="F1048" s="66" t="s">
        <v>962</v>
      </c>
      <c r="G1048" s="75">
        <v>0</v>
      </c>
      <c r="H1048" s="75">
        <v>0</v>
      </c>
      <c r="I1048" s="66" t="s">
        <v>1</v>
      </c>
      <c r="J1048" s="66" t="s">
        <v>1660</v>
      </c>
      <c r="K1048" s="67" t="s">
        <v>5022</v>
      </c>
      <c r="L1048" s="68"/>
      <c r="M1048" s="64" t="s">
        <v>3879</v>
      </c>
      <c r="N1048" s="13"/>
      <c r="O1048"/>
      <c r="P1048" t="str">
        <f t="shared" si="182"/>
        <v>NOT EQUAL</v>
      </c>
      <c r="Q1048"/>
      <c r="R1048"/>
      <c r="S1048" s="43">
        <f t="shared" si="187"/>
        <v>151</v>
      </c>
      <c r="T1048" s="96" t="s">
        <v>2643</v>
      </c>
      <c r="U1048" s="72" t="s">
        <v>2643</v>
      </c>
      <c r="V1048" s="72" t="s">
        <v>2643</v>
      </c>
      <c r="W1048" s="44" t="str">
        <f t="shared" si="188"/>
        <v/>
      </c>
      <c r="X1048" s="25" t="str">
        <f t="shared" si="189"/>
        <v/>
      </c>
      <c r="Y1048" s="1">
        <f t="shared" si="190"/>
        <v>1024</v>
      </c>
      <c r="Z1048" t="str">
        <f t="shared" si="191"/>
        <v>ITM_EURO</v>
      </c>
      <c r="AC1048" s="116" t="str">
        <f t="shared" si="184"/>
        <v/>
      </c>
      <c r="AD1048" t="b">
        <f t="shared" si="183"/>
        <v>1</v>
      </c>
    </row>
    <row r="1049" spans="1:30">
      <c r="A1049" s="57">
        <f t="shared" si="185"/>
        <v>1049</v>
      </c>
      <c r="B1049" s="56">
        <f t="shared" si="186"/>
        <v>1025</v>
      </c>
      <c r="C1049" s="60" t="s">
        <v>4933</v>
      </c>
      <c r="D1049" s="60" t="s">
        <v>3880</v>
      </c>
      <c r="E1049" s="66" t="s">
        <v>581</v>
      </c>
      <c r="F1049" s="66" t="s">
        <v>963</v>
      </c>
      <c r="G1049" s="75">
        <v>0</v>
      </c>
      <c r="H1049" s="75">
        <v>0</v>
      </c>
      <c r="I1049" s="66" t="s">
        <v>1</v>
      </c>
      <c r="J1049" s="66" t="s">
        <v>1660</v>
      </c>
      <c r="K1049" s="67" t="s">
        <v>5022</v>
      </c>
      <c r="L1049" s="68"/>
      <c r="M1049" s="64" t="s">
        <v>3880</v>
      </c>
      <c r="N1049" s="13"/>
      <c r="O1049"/>
      <c r="P1049" t="str">
        <f t="shared" ref="P1049:P1112" si="192">IF(E1049=F1049,"","NOT EQUAL")</f>
        <v>NOT EQUAL</v>
      </c>
      <c r="Q1049"/>
      <c r="R1049"/>
      <c r="S1049" s="43">
        <f t="shared" si="187"/>
        <v>151</v>
      </c>
      <c r="T1049" s="96" t="s">
        <v>2643</v>
      </c>
      <c r="U1049" s="72" t="s">
        <v>2643</v>
      </c>
      <c r="V1049" s="72" t="s">
        <v>2643</v>
      </c>
      <c r="W1049" s="44" t="str">
        <f t="shared" si="188"/>
        <v/>
      </c>
      <c r="X1049" s="25" t="str">
        <f t="shared" si="189"/>
        <v/>
      </c>
      <c r="Y1049" s="1">
        <f t="shared" si="190"/>
        <v>1025</v>
      </c>
      <c r="Z1049" t="str">
        <f t="shared" si="191"/>
        <v>ITM_COMPLEX_C</v>
      </c>
      <c r="AC1049" s="116" t="str">
        <f t="shared" si="184"/>
        <v/>
      </c>
      <c r="AD1049" t="b">
        <f t="shared" si="183"/>
        <v>1</v>
      </c>
    </row>
    <row r="1050" spans="1:30">
      <c r="A1050" s="57">
        <f t="shared" si="185"/>
        <v>1050</v>
      </c>
      <c r="B1050" s="56">
        <f t="shared" si="186"/>
        <v>1026</v>
      </c>
      <c r="C1050" s="60" t="s">
        <v>4932</v>
      </c>
      <c r="D1050" s="60" t="s">
        <v>7</v>
      </c>
      <c r="E1050" s="66" t="s">
        <v>581</v>
      </c>
      <c r="F1050" s="66" t="s">
        <v>144</v>
      </c>
      <c r="G1050" s="75">
        <v>0</v>
      </c>
      <c r="H1050" s="75">
        <v>0</v>
      </c>
      <c r="I1050" s="66" t="s">
        <v>1</v>
      </c>
      <c r="J1050" s="66" t="s">
        <v>1660</v>
      </c>
      <c r="K1050" s="67" t="s">
        <v>5022</v>
      </c>
      <c r="L1050" s="68"/>
      <c r="M1050" s="64" t="s">
        <v>4289</v>
      </c>
      <c r="N1050" s="13"/>
      <c r="O1050"/>
      <c r="P1050" t="str">
        <f t="shared" si="192"/>
        <v>NOT EQUAL</v>
      </c>
      <c r="Q1050"/>
      <c r="R1050"/>
      <c r="S1050" s="43">
        <f t="shared" si="187"/>
        <v>151</v>
      </c>
      <c r="T1050" s="96" t="s">
        <v>2643</v>
      </c>
      <c r="U1050" s="72" t="s">
        <v>2643</v>
      </c>
      <c r="V1050" s="72" t="s">
        <v>2643</v>
      </c>
      <c r="W1050" s="44" t="str">
        <f t="shared" si="188"/>
        <v/>
      </c>
      <c r="X1050" s="25" t="str">
        <f t="shared" si="189"/>
        <v/>
      </c>
      <c r="Y1050" s="1">
        <f t="shared" si="190"/>
        <v>1026</v>
      </c>
      <c r="Z1050" t="str">
        <f t="shared" si="191"/>
        <v>ITM_PLANCK</v>
      </c>
      <c r="AC1050" s="116" t="str">
        <f t="shared" si="184"/>
        <v/>
      </c>
      <c r="AD1050" t="b">
        <f t="shared" si="183"/>
        <v>1</v>
      </c>
    </row>
    <row r="1051" spans="1:30">
      <c r="A1051" s="57">
        <f t="shared" si="185"/>
        <v>1051</v>
      </c>
      <c r="B1051" s="56">
        <f t="shared" si="186"/>
        <v>1027</v>
      </c>
      <c r="C1051" s="60" t="s">
        <v>4933</v>
      </c>
      <c r="D1051" s="60" t="s">
        <v>3881</v>
      </c>
      <c r="E1051" s="66" t="s">
        <v>581</v>
      </c>
      <c r="F1051" s="66" t="s">
        <v>149</v>
      </c>
      <c r="G1051" s="75">
        <v>0</v>
      </c>
      <c r="H1051" s="75">
        <v>0</v>
      </c>
      <c r="I1051" s="66" t="s">
        <v>1</v>
      </c>
      <c r="J1051" s="66" t="s">
        <v>1660</v>
      </c>
      <c r="K1051" s="67" t="s">
        <v>5022</v>
      </c>
      <c r="L1051" s="68"/>
      <c r="M1051" s="64" t="s">
        <v>3881</v>
      </c>
      <c r="N1051" s="13"/>
      <c r="O1051"/>
      <c r="P1051" t="str">
        <f t="shared" si="192"/>
        <v>NOT EQUAL</v>
      </c>
      <c r="Q1051"/>
      <c r="R1051"/>
      <c r="S1051" s="43">
        <f t="shared" si="187"/>
        <v>151</v>
      </c>
      <c r="T1051" s="96" t="s">
        <v>2643</v>
      </c>
      <c r="U1051" s="72" t="s">
        <v>2643</v>
      </c>
      <c r="V1051" s="72" t="s">
        <v>2643</v>
      </c>
      <c r="W1051" s="44" t="str">
        <f t="shared" si="188"/>
        <v/>
      </c>
      <c r="X1051" s="25" t="str">
        <f t="shared" si="189"/>
        <v/>
      </c>
      <c r="Y1051" s="1">
        <f t="shared" si="190"/>
        <v>1027</v>
      </c>
      <c r="Z1051" t="str">
        <f t="shared" si="191"/>
        <v>ITM_PLANCK_2PI</v>
      </c>
      <c r="AC1051" s="116" t="str">
        <f t="shared" si="184"/>
        <v/>
      </c>
      <c r="AD1051" t="b">
        <f t="shared" si="183"/>
        <v>1</v>
      </c>
    </row>
    <row r="1052" spans="1:30">
      <c r="A1052" s="57">
        <f t="shared" si="185"/>
        <v>1052</v>
      </c>
      <c r="B1052" s="56">
        <f t="shared" si="186"/>
        <v>1028</v>
      </c>
      <c r="C1052" s="60" t="s">
        <v>4932</v>
      </c>
      <c r="D1052" s="60" t="s">
        <v>7</v>
      </c>
      <c r="E1052" s="66" t="s">
        <v>581</v>
      </c>
      <c r="F1052" s="66" t="s">
        <v>964</v>
      </c>
      <c r="G1052" s="75">
        <v>0</v>
      </c>
      <c r="H1052" s="75">
        <v>0</v>
      </c>
      <c r="I1052" s="66" t="s">
        <v>1</v>
      </c>
      <c r="J1052" s="66" t="s">
        <v>1660</v>
      </c>
      <c r="K1052" s="67" t="s">
        <v>5022</v>
      </c>
      <c r="L1052" s="68"/>
      <c r="M1052" s="64" t="s">
        <v>4290</v>
      </c>
      <c r="N1052" s="13"/>
      <c r="O1052"/>
      <c r="P1052" t="str">
        <f t="shared" si="192"/>
        <v>NOT EQUAL</v>
      </c>
      <c r="Q1052"/>
      <c r="R1052"/>
      <c r="S1052" s="43">
        <f t="shared" si="187"/>
        <v>151</v>
      </c>
      <c r="T1052" s="96" t="s">
        <v>2643</v>
      </c>
      <c r="U1052" s="72" t="s">
        <v>2643</v>
      </c>
      <c r="V1052" s="72" t="s">
        <v>2643</v>
      </c>
      <c r="W1052" s="44" t="str">
        <f t="shared" si="188"/>
        <v/>
      </c>
      <c r="X1052" s="25" t="str">
        <f t="shared" si="189"/>
        <v/>
      </c>
      <c r="Y1052" s="1">
        <f t="shared" si="190"/>
        <v>1028</v>
      </c>
      <c r="Z1052" t="str">
        <f t="shared" si="191"/>
        <v>ITM_NATURAL_N</v>
      </c>
      <c r="AC1052" s="116" t="str">
        <f t="shared" si="184"/>
        <v/>
      </c>
      <c r="AD1052" t="b">
        <f t="shared" si="183"/>
        <v>1</v>
      </c>
    </row>
    <row r="1053" spans="1:30">
      <c r="A1053" s="57">
        <f t="shared" si="185"/>
        <v>1053</v>
      </c>
      <c r="B1053" s="56">
        <f t="shared" si="186"/>
        <v>1029</v>
      </c>
      <c r="C1053" s="60" t="s">
        <v>4932</v>
      </c>
      <c r="D1053" s="60" t="s">
        <v>7</v>
      </c>
      <c r="E1053" s="66" t="s">
        <v>581</v>
      </c>
      <c r="F1053" s="66" t="s">
        <v>965</v>
      </c>
      <c r="G1053" s="75">
        <v>0</v>
      </c>
      <c r="H1053" s="75">
        <v>0</v>
      </c>
      <c r="I1053" s="66" t="s">
        <v>1</v>
      </c>
      <c r="J1053" s="66" t="s">
        <v>1660</v>
      </c>
      <c r="K1053" s="67" t="s">
        <v>5022</v>
      </c>
      <c r="L1053" s="68"/>
      <c r="M1053" s="64" t="s">
        <v>4291</v>
      </c>
      <c r="N1053" s="13"/>
      <c r="O1053"/>
      <c r="P1053" t="str">
        <f t="shared" si="192"/>
        <v>NOT EQUAL</v>
      </c>
      <c r="Q1053"/>
      <c r="R1053"/>
      <c r="S1053" s="43">
        <f t="shared" si="187"/>
        <v>151</v>
      </c>
      <c r="T1053" s="96" t="s">
        <v>2643</v>
      </c>
      <c r="U1053" s="72" t="s">
        <v>2643</v>
      </c>
      <c r="V1053" s="72" t="s">
        <v>2643</v>
      </c>
      <c r="W1053" s="44" t="str">
        <f t="shared" si="188"/>
        <v/>
      </c>
      <c r="X1053" s="25" t="str">
        <f t="shared" si="189"/>
        <v/>
      </c>
      <c r="Y1053" s="1">
        <f t="shared" si="190"/>
        <v>1029</v>
      </c>
      <c r="Z1053" t="str">
        <f t="shared" si="191"/>
        <v>ITM_RATIONAL_Q</v>
      </c>
      <c r="AC1053" s="116" t="str">
        <f t="shared" si="184"/>
        <v/>
      </c>
      <c r="AD1053" t="b">
        <f t="shared" si="183"/>
        <v>1</v>
      </c>
    </row>
    <row r="1054" spans="1:30">
      <c r="A1054" s="57">
        <f t="shared" si="185"/>
        <v>1054</v>
      </c>
      <c r="B1054" s="56">
        <f t="shared" si="186"/>
        <v>1030</v>
      </c>
      <c r="C1054" s="60" t="s">
        <v>4933</v>
      </c>
      <c r="D1054" s="60" t="s">
        <v>3882</v>
      </c>
      <c r="E1054" s="66" t="s">
        <v>581</v>
      </c>
      <c r="F1054" s="66" t="s">
        <v>966</v>
      </c>
      <c r="G1054" s="75">
        <v>0</v>
      </c>
      <c r="H1054" s="75">
        <v>0</v>
      </c>
      <c r="I1054" s="66" t="s">
        <v>1</v>
      </c>
      <c r="J1054" s="66" t="s">
        <v>1660</v>
      </c>
      <c r="K1054" s="67" t="s">
        <v>5022</v>
      </c>
      <c r="L1054" s="68"/>
      <c r="M1054" s="64" t="s">
        <v>3882</v>
      </c>
      <c r="N1054" s="13"/>
      <c r="O1054"/>
      <c r="P1054" t="str">
        <f t="shared" si="192"/>
        <v>NOT EQUAL</v>
      </c>
      <c r="Q1054"/>
      <c r="R1054"/>
      <c r="S1054" s="43">
        <f t="shared" si="187"/>
        <v>151</v>
      </c>
      <c r="T1054" s="96" t="s">
        <v>2643</v>
      </c>
      <c r="U1054" s="72" t="s">
        <v>2643</v>
      </c>
      <c r="V1054" s="72" t="s">
        <v>2643</v>
      </c>
      <c r="W1054" s="44" t="str">
        <f t="shared" si="188"/>
        <v/>
      </c>
      <c r="X1054" s="25" t="str">
        <f t="shared" si="189"/>
        <v/>
      </c>
      <c r="Y1054" s="1">
        <f t="shared" si="190"/>
        <v>1030</v>
      </c>
      <c r="Z1054" t="str">
        <f t="shared" si="191"/>
        <v>ITM_REAL_R</v>
      </c>
      <c r="AC1054" s="116" t="str">
        <f t="shared" si="184"/>
        <v/>
      </c>
      <c r="AD1054" t="b">
        <f t="shared" si="183"/>
        <v>1</v>
      </c>
    </row>
    <row r="1055" spans="1:30">
      <c r="A1055" s="57">
        <f t="shared" si="185"/>
        <v>1055</v>
      </c>
      <c r="B1055" s="56">
        <f t="shared" si="186"/>
        <v>1031</v>
      </c>
      <c r="C1055" s="60" t="s">
        <v>4933</v>
      </c>
      <c r="D1055" s="60" t="s">
        <v>3883</v>
      </c>
      <c r="E1055" s="66" t="s">
        <v>581</v>
      </c>
      <c r="F1055" s="66" t="s">
        <v>967</v>
      </c>
      <c r="G1055" s="75">
        <v>0</v>
      </c>
      <c r="H1055" s="75">
        <v>0</v>
      </c>
      <c r="I1055" s="66" t="s">
        <v>1</v>
      </c>
      <c r="J1055" s="66" t="s">
        <v>1660</v>
      </c>
      <c r="K1055" s="67" t="s">
        <v>5022</v>
      </c>
      <c r="L1055" s="68"/>
      <c r="M1055" s="64" t="s">
        <v>3883</v>
      </c>
      <c r="N1055" s="13"/>
      <c r="O1055"/>
      <c r="P1055" t="str">
        <f t="shared" si="192"/>
        <v>NOT EQUAL</v>
      </c>
      <c r="Q1055"/>
      <c r="R1055"/>
      <c r="S1055" s="43">
        <f t="shared" si="187"/>
        <v>151</v>
      </c>
      <c r="T1055" s="96" t="s">
        <v>2643</v>
      </c>
      <c r="U1055" s="72" t="s">
        <v>2643</v>
      </c>
      <c r="V1055" s="72" t="s">
        <v>2643</v>
      </c>
      <c r="W1055" s="44" t="str">
        <f t="shared" si="188"/>
        <v/>
      </c>
      <c r="X1055" s="25" t="str">
        <f t="shared" si="189"/>
        <v/>
      </c>
      <c r="Y1055" s="1">
        <f t="shared" si="190"/>
        <v>1031</v>
      </c>
      <c r="Z1055" t="str">
        <f t="shared" si="191"/>
        <v>ITM_LEFT_ARROW</v>
      </c>
      <c r="AC1055" s="116" t="str">
        <f t="shared" si="184"/>
        <v/>
      </c>
      <c r="AD1055" t="b">
        <f t="shared" si="183"/>
        <v>1</v>
      </c>
    </row>
    <row r="1056" spans="1:30">
      <c r="A1056" s="57">
        <f t="shared" si="185"/>
        <v>1056</v>
      </c>
      <c r="B1056" s="56">
        <f t="shared" si="186"/>
        <v>1032</v>
      </c>
      <c r="C1056" s="60" t="s">
        <v>4933</v>
      </c>
      <c r="D1056" s="60" t="s">
        <v>3884</v>
      </c>
      <c r="E1056" s="66" t="s">
        <v>581</v>
      </c>
      <c r="F1056" s="66" t="s">
        <v>968</v>
      </c>
      <c r="G1056" s="75">
        <v>0</v>
      </c>
      <c r="H1056" s="75">
        <v>0</v>
      </c>
      <c r="I1056" s="66" t="s">
        <v>1</v>
      </c>
      <c r="J1056" s="66" t="s">
        <v>1660</v>
      </c>
      <c r="K1056" s="67" t="s">
        <v>5022</v>
      </c>
      <c r="L1056" s="68"/>
      <c r="M1056" s="64" t="s">
        <v>3884</v>
      </c>
      <c r="N1056" s="13"/>
      <c r="O1056"/>
      <c r="P1056" t="str">
        <f t="shared" si="192"/>
        <v>NOT EQUAL</v>
      </c>
      <c r="Q1056"/>
      <c r="R1056"/>
      <c r="S1056" s="43">
        <f t="shared" si="187"/>
        <v>151</v>
      </c>
      <c r="T1056" s="96" t="s">
        <v>2643</v>
      </c>
      <c r="U1056" s="72" t="s">
        <v>2643</v>
      </c>
      <c r="V1056" s="72" t="s">
        <v>2643</v>
      </c>
      <c r="W1056" s="44" t="str">
        <f t="shared" si="188"/>
        <v/>
      </c>
      <c r="X1056" s="25" t="str">
        <f t="shared" si="189"/>
        <v/>
      </c>
      <c r="Y1056" s="1">
        <f t="shared" si="190"/>
        <v>1032</v>
      </c>
      <c r="Z1056" t="str">
        <f t="shared" si="191"/>
        <v>ITM_UP_ARROW</v>
      </c>
      <c r="AC1056" s="116" t="str">
        <f t="shared" si="184"/>
        <v/>
      </c>
      <c r="AD1056" t="b">
        <f t="shared" ref="AD1056:AD1119" si="193">X1056=AC1056</f>
        <v>1</v>
      </c>
    </row>
    <row r="1057" spans="1:30" s="17" customFormat="1">
      <c r="A1057" s="116">
        <f t="shared" si="185"/>
        <v>1057</v>
      </c>
      <c r="B1057" s="117">
        <f t="shared" si="186"/>
        <v>1033</v>
      </c>
      <c r="C1057" s="118" t="s">
        <v>4932</v>
      </c>
      <c r="D1057" s="118" t="s">
        <v>7</v>
      </c>
      <c r="E1057" s="153" t="str">
        <f>CHAR(34)&amp;IF(B1057&lt;10,"000",IF(B1057&lt;100,"00",IF(B1057&lt;1000,"0","")))&amp;$B1057&amp;CHAR(34)</f>
        <v>"1033"</v>
      </c>
      <c r="F1057" s="119" t="str">
        <f>E1057</f>
        <v>"1033"</v>
      </c>
      <c r="G1057" s="127">
        <v>0</v>
      </c>
      <c r="H1057" s="127">
        <v>0</v>
      </c>
      <c r="I1057" s="120" t="s">
        <v>30</v>
      </c>
      <c r="J1057" s="120" t="s">
        <v>1660</v>
      </c>
      <c r="K1057" s="121" t="s">
        <v>5022</v>
      </c>
      <c r="M1057" s="154" t="str">
        <f>"ITM_"&amp;IF(B1057&lt;10,"000",IF(B1057&lt;100,"00",IF(B1057&lt;1000,"0","")))&amp;$B1057</f>
        <v>ITM_1033</v>
      </c>
      <c r="N1057" s="16"/>
      <c r="P1057" s="17" t="str">
        <f t="shared" si="192"/>
        <v/>
      </c>
      <c r="S1057" s="122">
        <f t="shared" si="187"/>
        <v>151</v>
      </c>
      <c r="T1057" s="116" t="s">
        <v>2643</v>
      </c>
      <c r="U1057" s="123" t="s">
        <v>2643</v>
      </c>
      <c r="V1057" s="123" t="s">
        <v>2643</v>
      </c>
      <c r="W1057" s="124" t="str">
        <f t="shared" si="188"/>
        <v/>
      </c>
      <c r="X1057" s="125" t="str">
        <f t="shared" si="189"/>
        <v/>
      </c>
      <c r="Y1057" s="126">
        <f t="shared" si="190"/>
        <v>1033</v>
      </c>
      <c r="Z1057" s="17" t="str">
        <f t="shared" si="191"/>
        <v>ITM_1033</v>
      </c>
      <c r="AC1057" s="116" t="str">
        <f t="shared" si="184"/>
        <v/>
      </c>
      <c r="AD1057" t="b">
        <f t="shared" si="193"/>
        <v>1</v>
      </c>
    </row>
    <row r="1058" spans="1:30">
      <c r="A1058" s="57">
        <f t="shared" si="185"/>
        <v>1058</v>
      </c>
      <c r="B1058" s="56">
        <f t="shared" si="186"/>
        <v>1034</v>
      </c>
      <c r="C1058" s="60" t="s">
        <v>4933</v>
      </c>
      <c r="D1058" s="60" t="s">
        <v>3885</v>
      </c>
      <c r="E1058" s="66" t="s">
        <v>581</v>
      </c>
      <c r="F1058" s="66" t="s">
        <v>969</v>
      </c>
      <c r="G1058" s="70">
        <v>0</v>
      </c>
      <c r="H1058" s="70">
        <v>0</v>
      </c>
      <c r="I1058" s="66" t="s">
        <v>1</v>
      </c>
      <c r="J1058" s="66" t="s">
        <v>1660</v>
      </c>
      <c r="K1058" s="67" t="s">
        <v>5022</v>
      </c>
      <c r="L1058" s="68"/>
      <c r="M1058" s="64" t="s">
        <v>3885</v>
      </c>
      <c r="N1058" s="13"/>
      <c r="O1058"/>
      <c r="P1058" t="str">
        <f t="shared" si="192"/>
        <v>NOT EQUAL</v>
      </c>
      <c r="Q1058"/>
      <c r="R1058"/>
      <c r="S1058" s="43">
        <f t="shared" si="187"/>
        <v>151</v>
      </c>
      <c r="T1058" s="96" t="s">
        <v>2643</v>
      </c>
      <c r="U1058" s="72" t="s">
        <v>2643</v>
      </c>
      <c r="V1058" s="72" t="s">
        <v>2643</v>
      </c>
      <c r="W1058" s="44" t="str">
        <f t="shared" si="188"/>
        <v/>
      </c>
      <c r="X1058" s="25" t="str">
        <f t="shared" si="189"/>
        <v/>
      </c>
      <c r="Y1058" s="1">
        <f t="shared" si="190"/>
        <v>1034</v>
      </c>
      <c r="Z1058" t="str">
        <f t="shared" si="191"/>
        <v>ITM_RIGHT_ARROW</v>
      </c>
      <c r="AC1058" s="116" t="str">
        <f t="shared" si="184"/>
        <v/>
      </c>
      <c r="AD1058" t="b">
        <f t="shared" si="193"/>
        <v>1</v>
      </c>
    </row>
    <row r="1059" spans="1:30">
      <c r="A1059" s="57">
        <f t="shared" si="185"/>
        <v>1059</v>
      </c>
      <c r="B1059" s="56">
        <f t="shared" si="186"/>
        <v>1035</v>
      </c>
      <c r="C1059" s="60" t="s">
        <v>4933</v>
      </c>
      <c r="D1059" s="60" t="s">
        <v>3886</v>
      </c>
      <c r="E1059" s="66" t="s">
        <v>581</v>
      </c>
      <c r="F1059" s="66" t="s">
        <v>970</v>
      </c>
      <c r="G1059" s="75">
        <v>0</v>
      </c>
      <c r="H1059" s="75">
        <v>0</v>
      </c>
      <c r="I1059" s="66" t="s">
        <v>1</v>
      </c>
      <c r="J1059" s="66" t="s">
        <v>1660</v>
      </c>
      <c r="K1059" s="67" t="s">
        <v>5022</v>
      </c>
      <c r="L1059" s="68"/>
      <c r="M1059" s="64" t="s">
        <v>3886</v>
      </c>
      <c r="N1059" s="13"/>
      <c r="O1059"/>
      <c r="P1059" t="str">
        <f t="shared" si="192"/>
        <v>NOT EQUAL</v>
      </c>
      <c r="Q1059"/>
      <c r="R1059"/>
      <c r="S1059" s="43">
        <f t="shared" si="187"/>
        <v>151</v>
      </c>
      <c r="T1059" s="96" t="s">
        <v>2643</v>
      </c>
      <c r="U1059" s="72" t="s">
        <v>2643</v>
      </c>
      <c r="V1059" s="72" t="s">
        <v>2643</v>
      </c>
      <c r="W1059" s="44" t="str">
        <f t="shared" si="188"/>
        <v/>
      </c>
      <c r="X1059" s="25" t="str">
        <f t="shared" si="189"/>
        <v/>
      </c>
      <c r="Y1059" s="1">
        <f t="shared" si="190"/>
        <v>1035</v>
      </c>
      <c r="Z1059" t="str">
        <f t="shared" si="191"/>
        <v>ITM_DOWN_ARROW</v>
      </c>
      <c r="AC1059" s="116" t="str">
        <f t="shared" si="184"/>
        <v/>
      </c>
      <c r="AD1059" t="b">
        <f t="shared" si="193"/>
        <v>1</v>
      </c>
    </row>
    <row r="1060" spans="1:30" s="17" customFormat="1">
      <c r="A1060" s="116">
        <f t="shared" ref="A1060" si="194">IF(B1060=INT(B1060),ROW(),"")</f>
        <v>1060</v>
      </c>
      <c r="B1060" s="117">
        <f t="shared" ref="B1060" si="195">IF(AND(MID(C1060,2,1)&lt;&gt;"/",MID(C1060,1,1)="/"),INT(B1059)+1,B1059+0.01)</f>
        <v>1036</v>
      </c>
      <c r="C1060" s="118" t="s">
        <v>4932</v>
      </c>
      <c r="D1060" s="118" t="s">
        <v>7</v>
      </c>
      <c r="E1060" s="153" t="str">
        <f>CHAR(34)&amp;IF(B1060&lt;10,"000",IF(B1060&lt;100,"00",IF(B1060&lt;1000,"0","")))&amp;$B1060&amp;CHAR(34)</f>
        <v>"1036"</v>
      </c>
      <c r="F1060" s="119" t="str">
        <f>E1060</f>
        <v>"1036"</v>
      </c>
      <c r="G1060" s="127">
        <v>0</v>
      </c>
      <c r="H1060" s="127">
        <v>0</v>
      </c>
      <c r="I1060" s="120" t="s">
        <v>30</v>
      </c>
      <c r="J1060" s="120" t="s">
        <v>1660</v>
      </c>
      <c r="K1060" s="121" t="s">
        <v>5022</v>
      </c>
      <c r="M1060" s="154" t="str">
        <f>"ITM_"&amp;IF(B1060&lt;10,"000",IF(B1060&lt;100,"00",IF(B1060&lt;1000,"0","")))&amp;$B1060</f>
        <v>ITM_1036</v>
      </c>
      <c r="N1060" s="16"/>
      <c r="P1060" s="17" t="str">
        <f t="shared" ref="P1060" si="196">IF(E1060=F1060,"","NOT EQUAL")</f>
        <v/>
      </c>
      <c r="S1060" s="122">
        <f t="shared" ref="S1060" si="197">IF(X1060&lt;&gt;"",S1059+1,S1059)</f>
        <v>151</v>
      </c>
      <c r="T1060" s="116" t="s">
        <v>2643</v>
      </c>
      <c r="U1060" s="123" t="s">
        <v>2643</v>
      </c>
      <c r="V1060" s="123" t="s">
        <v>2643</v>
      </c>
      <c r="W1060" s="124" t="str">
        <f t="shared" ref="W1060" si="198">IF( OR(U1060="CNST", I1060="CAT_REGS"),(E1060),
IF(U1060="YES",UPPER(E1060),
IF(   AND(U1060&lt;&gt;"NO",I1060="CAT_FNCT",D1060&lt;&gt;"multiply", D1060&lt;&gt;"divide"),IF(J1060="SLS_ENABLED",   UPPER(E1060),""),"")))</f>
        <v/>
      </c>
      <c r="X1060" s="125" t="str">
        <f t="shared" ref="X1060" si="199">IF(LEN(V1060)&gt;0,V1060,SUBSTITUTE(SUBSTITUTE(SUBSTITUTE(SUBSTITUTE(SUBSTITUTE(SUBSTITUTE(SUBSTITUTE(SUBSTITUTE(SUBSTITUTE(SUBSTITUTE(SUBSTITUTE( (SUBSTITUTE( SUBSTITUTE( SUBSTITUTE( SUBSTITUTE(W1060,"STD_SIGMA","SUM"),"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60" s="126">
        <f t="shared" ref="Y1060" si="200">B1060</f>
        <v>1036</v>
      </c>
      <c r="Z1060" s="17" t="str">
        <f t="shared" ref="Z1060" si="201">M1060</f>
        <v>ITM_1036</v>
      </c>
      <c r="AC1060" s="116" t="str">
        <f t="shared" si="184"/>
        <v/>
      </c>
      <c r="AD1060" t="b">
        <f t="shared" si="193"/>
        <v>1</v>
      </c>
    </row>
    <row r="1061" spans="1:30">
      <c r="A1061" s="57">
        <f t="shared" si="185"/>
        <v>1061</v>
      </c>
      <c r="B1061" s="56">
        <f t="shared" si="186"/>
        <v>1037</v>
      </c>
      <c r="C1061" s="60" t="s">
        <v>4933</v>
      </c>
      <c r="D1061" s="60" t="s">
        <v>3887</v>
      </c>
      <c r="E1061" s="66" t="s">
        <v>581</v>
      </c>
      <c r="F1061" s="66" t="s">
        <v>971</v>
      </c>
      <c r="G1061" s="70">
        <v>0</v>
      </c>
      <c r="H1061" s="70">
        <v>0</v>
      </c>
      <c r="I1061" s="66" t="s">
        <v>1</v>
      </c>
      <c r="J1061" s="66" t="s">
        <v>1660</v>
      </c>
      <c r="K1061" s="67" t="s">
        <v>5022</v>
      </c>
      <c r="L1061" s="68"/>
      <c r="M1061" s="64" t="s">
        <v>3887</v>
      </c>
      <c r="N1061" s="13"/>
      <c r="O1061"/>
      <c r="P1061" t="str">
        <f t="shared" si="192"/>
        <v>NOT EQUAL</v>
      </c>
      <c r="Q1061"/>
      <c r="R1061"/>
      <c r="S1061" s="43">
        <f t="shared" si="187"/>
        <v>151</v>
      </c>
      <c r="T1061" s="96" t="s">
        <v>2643</v>
      </c>
      <c r="U1061" s="72" t="s">
        <v>2643</v>
      </c>
      <c r="V1061" s="72" t="s">
        <v>2643</v>
      </c>
      <c r="W1061" s="44" t="str">
        <f t="shared" si="188"/>
        <v/>
      </c>
      <c r="X1061" s="25" t="str">
        <f t="shared" si="189"/>
        <v/>
      </c>
      <c r="Y1061" s="1">
        <f t="shared" si="190"/>
        <v>1037</v>
      </c>
      <c r="Z1061" t="str">
        <f t="shared" si="191"/>
        <v>ITM_SERIAL_IO</v>
      </c>
      <c r="AC1061" s="116" t="str">
        <f t="shared" si="184"/>
        <v/>
      </c>
      <c r="AD1061" t="b">
        <f t="shared" si="193"/>
        <v>1</v>
      </c>
    </row>
    <row r="1062" spans="1:30">
      <c r="A1062" s="57">
        <f t="shared" si="185"/>
        <v>1062</v>
      </c>
      <c r="B1062" s="56">
        <f t="shared" si="186"/>
        <v>1038</v>
      </c>
      <c r="C1062" s="60" t="s">
        <v>4932</v>
      </c>
      <c r="D1062" s="60" t="s">
        <v>7</v>
      </c>
      <c r="E1062" s="66" t="s">
        <v>581</v>
      </c>
      <c r="F1062" s="66" t="s">
        <v>972</v>
      </c>
      <c r="G1062" s="75">
        <v>0</v>
      </c>
      <c r="H1062" s="75">
        <v>0</v>
      </c>
      <c r="I1062" s="66" t="s">
        <v>1</v>
      </c>
      <c r="J1062" s="66" t="s">
        <v>1660</v>
      </c>
      <c r="K1062" s="67" t="s">
        <v>5022</v>
      </c>
      <c r="L1062" s="68"/>
      <c r="M1062" s="64" t="s">
        <v>4292</v>
      </c>
      <c r="N1062" s="13"/>
      <c r="O1062"/>
      <c r="P1062" t="str">
        <f t="shared" si="192"/>
        <v>NOT EQUAL</v>
      </c>
      <c r="Q1062"/>
      <c r="R1062"/>
      <c r="S1062" s="43">
        <f t="shared" si="187"/>
        <v>151</v>
      </c>
      <c r="T1062" s="96" t="s">
        <v>2643</v>
      </c>
      <c r="U1062" s="72" t="s">
        <v>2643</v>
      </c>
      <c r="V1062" s="72" t="s">
        <v>2643</v>
      </c>
      <c r="W1062" s="44" t="str">
        <f t="shared" si="188"/>
        <v/>
      </c>
      <c r="X1062" s="25" t="str">
        <f t="shared" si="189"/>
        <v/>
      </c>
      <c r="Y1062" s="1">
        <f t="shared" si="190"/>
        <v>1038</v>
      </c>
      <c r="Z1062" t="str">
        <f t="shared" si="191"/>
        <v>ITM_RIGHT_SHORT_ARROW</v>
      </c>
      <c r="AC1062" s="116" t="str">
        <f t="shared" si="184"/>
        <v/>
      </c>
      <c r="AD1062" t="b">
        <f t="shared" si="193"/>
        <v>1</v>
      </c>
    </row>
    <row r="1063" spans="1:30">
      <c r="A1063" s="57">
        <f t="shared" si="185"/>
        <v>1063</v>
      </c>
      <c r="B1063" s="56">
        <f t="shared" si="186"/>
        <v>1039</v>
      </c>
      <c r="C1063" s="60" t="s">
        <v>4932</v>
      </c>
      <c r="D1063" s="60" t="s">
        <v>7</v>
      </c>
      <c r="E1063" s="66" t="s">
        <v>581</v>
      </c>
      <c r="F1063" s="66" t="s">
        <v>973</v>
      </c>
      <c r="G1063" s="75">
        <v>0</v>
      </c>
      <c r="H1063" s="75">
        <v>0</v>
      </c>
      <c r="I1063" s="66" t="s">
        <v>1</v>
      </c>
      <c r="J1063" s="66" t="s">
        <v>1660</v>
      </c>
      <c r="K1063" s="67" t="s">
        <v>5022</v>
      </c>
      <c r="L1063" s="68"/>
      <c r="M1063" s="64" t="s">
        <v>4293</v>
      </c>
      <c r="N1063" s="13"/>
      <c r="O1063"/>
      <c r="P1063" t="str">
        <f t="shared" si="192"/>
        <v>NOT EQUAL</v>
      </c>
      <c r="Q1063"/>
      <c r="R1063"/>
      <c r="S1063" s="43">
        <f t="shared" si="187"/>
        <v>151</v>
      </c>
      <c r="T1063" s="96" t="s">
        <v>2643</v>
      </c>
      <c r="U1063" s="72" t="s">
        <v>2643</v>
      </c>
      <c r="V1063" s="72" t="s">
        <v>2643</v>
      </c>
      <c r="W1063" s="44" t="str">
        <f t="shared" si="188"/>
        <v/>
      </c>
      <c r="X1063" s="25" t="str">
        <f t="shared" si="189"/>
        <v/>
      </c>
      <c r="Y1063" s="1">
        <f t="shared" si="190"/>
        <v>1039</v>
      </c>
      <c r="Z1063" t="str">
        <f t="shared" si="191"/>
        <v>ITM_LEFT_RIGHT_ARROWS</v>
      </c>
      <c r="AC1063" s="116" t="str">
        <f t="shared" si="184"/>
        <v/>
      </c>
      <c r="AD1063" t="b">
        <f t="shared" si="193"/>
        <v>1</v>
      </c>
    </row>
    <row r="1064" spans="1:30">
      <c r="A1064" s="57">
        <f t="shared" si="185"/>
        <v>1064</v>
      </c>
      <c r="B1064" s="56">
        <f t="shared" si="186"/>
        <v>1040</v>
      </c>
      <c r="C1064" s="60" t="s">
        <v>4932</v>
      </c>
      <c r="D1064" s="60" t="s">
        <v>7</v>
      </c>
      <c r="E1064" s="66" t="s">
        <v>581</v>
      </c>
      <c r="F1064" s="66" t="s">
        <v>974</v>
      </c>
      <c r="G1064" s="75">
        <v>0</v>
      </c>
      <c r="H1064" s="75">
        <v>0</v>
      </c>
      <c r="I1064" s="66" t="s">
        <v>1</v>
      </c>
      <c r="J1064" s="66" t="s">
        <v>1660</v>
      </c>
      <c r="K1064" s="67" t="s">
        <v>5022</v>
      </c>
      <c r="L1064" s="68"/>
      <c r="M1064" s="64" t="s">
        <v>4294</v>
      </c>
      <c r="N1064" s="13"/>
      <c r="O1064"/>
      <c r="P1064" t="str">
        <f t="shared" si="192"/>
        <v>NOT EQUAL</v>
      </c>
      <c r="Q1064"/>
      <c r="R1064"/>
      <c r="S1064" s="43">
        <f t="shared" si="187"/>
        <v>151</v>
      </c>
      <c r="T1064" s="96"/>
      <c r="U1064" s="72"/>
      <c r="V1064" s="72"/>
      <c r="W1064" s="44" t="str">
        <f t="shared" si="188"/>
        <v/>
      </c>
      <c r="X1064" s="25" t="str">
        <f t="shared" si="189"/>
        <v/>
      </c>
      <c r="Y1064" s="1">
        <f t="shared" si="190"/>
        <v>1040</v>
      </c>
      <c r="Z1064" t="str">
        <f t="shared" si="191"/>
        <v>ITM_BST_SIGN</v>
      </c>
      <c r="AC1064" s="116" t="str">
        <f t="shared" ref="AC1064:AC1127" si="202">IF(LEN(X1064)=0,"",SUBSTITUTE(SUBSTITUTE(SUBSTITUTE(SUBSTITUTE(SUBSTITUTE(SUBSTITUTE(SUBSTITUTE(SUBSTITUTE(SUBSTITUTE(SUBSTITUTE(SUBSTITUTE(SUBSTITUTE(SUBSTITUTE(SUBSTITUTE(SUBSTITUTE(SUBSTITUTE(SUBSTITUTE( (SUBSTITUTE( SUBSTITUTE( SUBSTITUTE( SUBSTITUTE(W1064,"STD_SIGMA","SUM"),"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064" t="b">
        <f t="shared" si="193"/>
        <v>1</v>
      </c>
    </row>
    <row r="1065" spans="1:30">
      <c r="A1065" s="57">
        <f t="shared" si="185"/>
        <v>1065</v>
      </c>
      <c r="B1065" s="56">
        <f t="shared" si="186"/>
        <v>1041</v>
      </c>
      <c r="C1065" s="60" t="s">
        <v>4932</v>
      </c>
      <c r="D1065" s="60" t="s">
        <v>7</v>
      </c>
      <c r="E1065" s="66" t="s">
        <v>581</v>
      </c>
      <c r="F1065" s="66" t="s">
        <v>975</v>
      </c>
      <c r="G1065" s="75">
        <v>0</v>
      </c>
      <c r="H1065" s="75">
        <v>0</v>
      </c>
      <c r="I1065" s="66" t="s">
        <v>1</v>
      </c>
      <c r="J1065" s="66" t="s">
        <v>1660</v>
      </c>
      <c r="K1065" s="67" t="s">
        <v>5022</v>
      </c>
      <c r="L1065" s="68"/>
      <c r="M1065" s="64" t="s">
        <v>4295</v>
      </c>
      <c r="N1065" s="13"/>
      <c r="O1065"/>
      <c r="P1065" t="str">
        <f t="shared" si="192"/>
        <v>NOT EQUAL</v>
      </c>
      <c r="Q1065"/>
      <c r="R1065"/>
      <c r="S1065" s="43">
        <f t="shared" si="187"/>
        <v>151</v>
      </c>
      <c r="T1065" s="96"/>
      <c r="U1065" s="72"/>
      <c r="V1065" s="72"/>
      <c r="W1065" s="44" t="str">
        <f t="shared" si="188"/>
        <v/>
      </c>
      <c r="X1065" s="25" t="str">
        <f t="shared" si="189"/>
        <v/>
      </c>
      <c r="Y1065" s="1">
        <f t="shared" si="190"/>
        <v>1041</v>
      </c>
      <c r="Z1065" t="str">
        <f t="shared" si="191"/>
        <v>ITM_SST_SIGN</v>
      </c>
      <c r="AC1065" s="116" t="str">
        <f t="shared" si="202"/>
        <v/>
      </c>
      <c r="AD1065" t="b">
        <f t="shared" si="193"/>
        <v>1</v>
      </c>
    </row>
    <row r="1066" spans="1:30">
      <c r="A1066" s="57">
        <f t="shared" si="185"/>
        <v>1066</v>
      </c>
      <c r="B1066" s="56">
        <f t="shared" si="186"/>
        <v>1042</v>
      </c>
      <c r="C1066" s="60" t="s">
        <v>4932</v>
      </c>
      <c r="D1066" s="60" t="s">
        <v>7</v>
      </c>
      <c r="E1066" s="66" t="s">
        <v>581</v>
      </c>
      <c r="F1066" s="66" t="s">
        <v>976</v>
      </c>
      <c r="G1066" s="75">
        <v>0</v>
      </c>
      <c r="H1066" s="75">
        <v>0</v>
      </c>
      <c r="I1066" s="66" t="s">
        <v>1</v>
      </c>
      <c r="J1066" s="66" t="s">
        <v>1660</v>
      </c>
      <c r="K1066" s="67" t="s">
        <v>5022</v>
      </c>
      <c r="L1066" s="68"/>
      <c r="M1066" s="64" t="s">
        <v>4296</v>
      </c>
      <c r="N1066" s="13"/>
      <c r="O1066"/>
      <c r="P1066" t="str">
        <f t="shared" si="192"/>
        <v>NOT EQUAL</v>
      </c>
      <c r="Q1066"/>
      <c r="R1066"/>
      <c r="S1066" s="43">
        <f t="shared" si="187"/>
        <v>151</v>
      </c>
      <c r="T1066" s="96" t="s">
        <v>2643</v>
      </c>
      <c r="U1066" s="72" t="s">
        <v>2643</v>
      </c>
      <c r="V1066" s="72" t="s">
        <v>2643</v>
      </c>
      <c r="W1066" s="44" t="str">
        <f t="shared" si="188"/>
        <v/>
      </c>
      <c r="X1066" s="25" t="str">
        <f t="shared" si="189"/>
        <v/>
      </c>
      <c r="Y1066" s="1">
        <f t="shared" si="190"/>
        <v>1042</v>
      </c>
      <c r="Z1066" t="str">
        <f t="shared" si="191"/>
        <v>ITM_HAMBURGER</v>
      </c>
      <c r="AC1066" s="116" t="str">
        <f t="shared" si="202"/>
        <v/>
      </c>
      <c r="AD1066" t="b">
        <f t="shared" si="193"/>
        <v>1</v>
      </c>
    </row>
    <row r="1067" spans="1:30">
      <c r="A1067" s="57">
        <f t="shared" si="185"/>
        <v>1067</v>
      </c>
      <c r="B1067" s="56">
        <f t="shared" si="186"/>
        <v>1043</v>
      </c>
      <c r="C1067" s="60" t="s">
        <v>4932</v>
      </c>
      <c r="D1067" s="60" t="s">
        <v>7</v>
      </c>
      <c r="E1067" s="66" t="s">
        <v>581</v>
      </c>
      <c r="F1067" s="66" t="s">
        <v>977</v>
      </c>
      <c r="G1067" s="75">
        <v>0</v>
      </c>
      <c r="H1067" s="75">
        <v>0</v>
      </c>
      <c r="I1067" s="66" t="s">
        <v>1</v>
      </c>
      <c r="J1067" s="66" t="s">
        <v>1660</v>
      </c>
      <c r="K1067" s="67" t="s">
        <v>5022</v>
      </c>
      <c r="L1067" s="68"/>
      <c r="M1067" s="64" t="s">
        <v>4297</v>
      </c>
      <c r="N1067" s="13"/>
      <c r="O1067"/>
      <c r="P1067" t="str">
        <f t="shared" si="192"/>
        <v>NOT EQUAL</v>
      </c>
      <c r="Q1067"/>
      <c r="R1067"/>
      <c r="S1067" s="43">
        <f t="shared" si="187"/>
        <v>151</v>
      </c>
      <c r="T1067" s="96"/>
      <c r="U1067" s="72"/>
      <c r="V1067" s="72"/>
      <c r="W1067" s="44" t="str">
        <f t="shared" si="188"/>
        <v/>
      </c>
      <c r="X1067" s="25" t="str">
        <f t="shared" si="189"/>
        <v/>
      </c>
      <c r="Y1067" s="1">
        <f t="shared" si="190"/>
        <v>1043</v>
      </c>
      <c r="Z1067" t="str">
        <f t="shared" si="191"/>
        <v>ITM_UNDO_SIGN</v>
      </c>
      <c r="AC1067" s="116" t="str">
        <f t="shared" si="202"/>
        <v/>
      </c>
      <c r="AD1067" t="b">
        <f t="shared" si="193"/>
        <v>1</v>
      </c>
    </row>
    <row r="1068" spans="1:30">
      <c r="A1068" s="57">
        <f t="shared" si="185"/>
        <v>1068</v>
      </c>
      <c r="B1068" s="56">
        <f t="shared" si="186"/>
        <v>1044</v>
      </c>
      <c r="C1068" s="60" t="s">
        <v>4932</v>
      </c>
      <c r="D1068" s="60" t="s">
        <v>7</v>
      </c>
      <c r="E1068" s="66" t="s">
        <v>581</v>
      </c>
      <c r="F1068" s="66" t="s">
        <v>978</v>
      </c>
      <c r="G1068" s="75">
        <v>0</v>
      </c>
      <c r="H1068" s="75">
        <v>0</v>
      </c>
      <c r="I1068" s="66" t="s">
        <v>1</v>
      </c>
      <c r="J1068" s="66" t="s">
        <v>1660</v>
      </c>
      <c r="K1068" s="67" t="s">
        <v>5022</v>
      </c>
      <c r="L1068" s="68"/>
      <c r="M1068" s="64" t="s">
        <v>4298</v>
      </c>
      <c r="N1068" s="13"/>
      <c r="O1068"/>
      <c r="P1068" t="str">
        <f t="shared" si="192"/>
        <v>NOT EQUAL</v>
      </c>
      <c r="Q1068"/>
      <c r="R1068"/>
      <c r="S1068" s="43">
        <f t="shared" si="187"/>
        <v>151</v>
      </c>
      <c r="T1068" s="96" t="s">
        <v>2643</v>
      </c>
      <c r="U1068" s="72" t="s">
        <v>2643</v>
      </c>
      <c r="V1068" s="72" t="s">
        <v>2643</v>
      </c>
      <c r="W1068" s="44" t="str">
        <f t="shared" si="188"/>
        <v/>
      </c>
      <c r="X1068" s="25" t="str">
        <f t="shared" si="189"/>
        <v/>
      </c>
      <c r="Y1068" s="1">
        <f t="shared" si="190"/>
        <v>1044</v>
      </c>
      <c r="Z1068" t="str">
        <f t="shared" si="191"/>
        <v>ITM_FOR_ALL</v>
      </c>
      <c r="AC1068" s="116" t="str">
        <f t="shared" si="202"/>
        <v/>
      </c>
      <c r="AD1068" t="b">
        <f t="shared" si="193"/>
        <v>1</v>
      </c>
    </row>
    <row r="1069" spans="1:30">
      <c r="A1069" s="57">
        <f t="shared" si="185"/>
        <v>1069</v>
      </c>
      <c r="B1069" s="56">
        <f t="shared" si="186"/>
        <v>1045</v>
      </c>
      <c r="C1069" s="60" t="s">
        <v>4932</v>
      </c>
      <c r="D1069" s="60" t="s">
        <v>7</v>
      </c>
      <c r="E1069" s="66" t="s">
        <v>581</v>
      </c>
      <c r="F1069" s="66" t="s">
        <v>979</v>
      </c>
      <c r="G1069" s="75">
        <v>0</v>
      </c>
      <c r="H1069" s="75">
        <v>0</v>
      </c>
      <c r="I1069" s="66" t="s">
        <v>1</v>
      </c>
      <c r="J1069" s="66" t="s">
        <v>1660</v>
      </c>
      <c r="K1069" s="67" t="s">
        <v>5022</v>
      </c>
      <c r="L1069" s="68"/>
      <c r="M1069" s="64" t="s">
        <v>4299</v>
      </c>
      <c r="N1069" s="13"/>
      <c r="O1069"/>
      <c r="P1069" t="str">
        <f t="shared" si="192"/>
        <v>NOT EQUAL</v>
      </c>
      <c r="Q1069"/>
      <c r="R1069"/>
      <c r="S1069" s="43">
        <f t="shared" si="187"/>
        <v>151</v>
      </c>
      <c r="T1069" s="96" t="s">
        <v>2643</v>
      </c>
      <c r="U1069" s="72" t="s">
        <v>2643</v>
      </c>
      <c r="V1069" s="72" t="s">
        <v>2643</v>
      </c>
      <c r="W1069" s="44" t="str">
        <f t="shared" si="188"/>
        <v/>
      </c>
      <c r="X1069" s="25" t="str">
        <f t="shared" si="189"/>
        <v/>
      </c>
      <c r="Y1069" s="1">
        <f t="shared" si="190"/>
        <v>1045</v>
      </c>
      <c r="Z1069" t="str">
        <f t="shared" si="191"/>
        <v>ITM_COMPLEMENT</v>
      </c>
      <c r="AC1069" s="116" t="str">
        <f t="shared" si="202"/>
        <v/>
      </c>
      <c r="AD1069" t="b">
        <f t="shared" si="193"/>
        <v>1</v>
      </c>
    </row>
    <row r="1070" spans="1:30">
      <c r="A1070" s="57">
        <f t="shared" si="185"/>
        <v>1070</v>
      </c>
      <c r="B1070" s="56">
        <f t="shared" si="186"/>
        <v>1046</v>
      </c>
      <c r="C1070" s="60" t="s">
        <v>4932</v>
      </c>
      <c r="D1070" s="60" t="s">
        <v>7</v>
      </c>
      <c r="E1070" s="66" t="s">
        <v>581</v>
      </c>
      <c r="F1070" s="66" t="s">
        <v>980</v>
      </c>
      <c r="G1070" s="75">
        <v>0</v>
      </c>
      <c r="H1070" s="75">
        <v>0</v>
      </c>
      <c r="I1070" s="66" t="s">
        <v>1</v>
      </c>
      <c r="J1070" s="66" t="s">
        <v>1660</v>
      </c>
      <c r="K1070" s="67" t="s">
        <v>5022</v>
      </c>
      <c r="L1070" s="68"/>
      <c r="M1070" s="64" t="s">
        <v>4300</v>
      </c>
      <c r="N1070" s="13"/>
      <c r="O1070"/>
      <c r="P1070" t="str">
        <f t="shared" si="192"/>
        <v>NOT EQUAL</v>
      </c>
      <c r="Q1070"/>
      <c r="R1070"/>
      <c r="S1070" s="43">
        <f t="shared" si="187"/>
        <v>151</v>
      </c>
      <c r="T1070" s="96" t="s">
        <v>2643</v>
      </c>
      <c r="U1070" s="72" t="s">
        <v>2643</v>
      </c>
      <c r="V1070" s="72" t="s">
        <v>2643</v>
      </c>
      <c r="W1070" s="44" t="str">
        <f t="shared" si="188"/>
        <v/>
      </c>
      <c r="X1070" s="25" t="str">
        <f t="shared" si="189"/>
        <v/>
      </c>
      <c r="Y1070" s="1">
        <f t="shared" si="190"/>
        <v>1046</v>
      </c>
      <c r="Z1070" t="str">
        <f t="shared" si="191"/>
        <v>ITM_PARTIAL_DIFF</v>
      </c>
      <c r="AC1070" s="116" t="str">
        <f t="shared" si="202"/>
        <v/>
      </c>
      <c r="AD1070" t="b">
        <f t="shared" si="193"/>
        <v>1</v>
      </c>
    </row>
    <row r="1071" spans="1:30">
      <c r="A1071" s="57">
        <f t="shared" si="185"/>
        <v>1071</v>
      </c>
      <c r="B1071" s="56">
        <f t="shared" si="186"/>
        <v>1047</v>
      </c>
      <c r="C1071" s="60" t="s">
        <v>4932</v>
      </c>
      <c r="D1071" s="60" t="s">
        <v>7</v>
      </c>
      <c r="E1071" s="66" t="s">
        <v>581</v>
      </c>
      <c r="F1071" s="66" t="s">
        <v>981</v>
      </c>
      <c r="G1071" s="75">
        <v>0</v>
      </c>
      <c r="H1071" s="75">
        <v>0</v>
      </c>
      <c r="I1071" s="66" t="s">
        <v>1</v>
      </c>
      <c r="J1071" s="66" t="s">
        <v>1660</v>
      </c>
      <c r="K1071" s="67" t="s">
        <v>5022</v>
      </c>
      <c r="L1071" s="68"/>
      <c r="M1071" s="64" t="s">
        <v>4301</v>
      </c>
      <c r="N1071" s="13"/>
      <c r="O1071"/>
      <c r="P1071" t="str">
        <f t="shared" si="192"/>
        <v>NOT EQUAL</v>
      </c>
      <c r="Q1071"/>
      <c r="R1071"/>
      <c r="S1071" s="43">
        <f t="shared" si="187"/>
        <v>151</v>
      </c>
      <c r="T1071" s="96" t="s">
        <v>2643</v>
      </c>
      <c r="U1071" s="72" t="s">
        <v>2643</v>
      </c>
      <c r="V1071" s="72" t="s">
        <v>2643</v>
      </c>
      <c r="W1071" s="44" t="str">
        <f t="shared" si="188"/>
        <v/>
      </c>
      <c r="X1071" s="25" t="str">
        <f t="shared" si="189"/>
        <v/>
      </c>
      <c r="Y1071" s="1">
        <f t="shared" si="190"/>
        <v>1047</v>
      </c>
      <c r="Z1071" t="str">
        <f t="shared" si="191"/>
        <v>ITM_THERE_EXISTS</v>
      </c>
      <c r="AC1071" s="116" t="str">
        <f t="shared" si="202"/>
        <v/>
      </c>
      <c r="AD1071" t="b">
        <f t="shared" si="193"/>
        <v>1</v>
      </c>
    </row>
    <row r="1072" spans="1:30">
      <c r="A1072" s="57">
        <f t="shared" si="185"/>
        <v>1072</v>
      </c>
      <c r="B1072" s="56">
        <f t="shared" si="186"/>
        <v>1048</v>
      </c>
      <c r="C1072" s="60" t="s">
        <v>4932</v>
      </c>
      <c r="D1072" s="60" t="s">
        <v>7</v>
      </c>
      <c r="E1072" s="66" t="s">
        <v>581</v>
      </c>
      <c r="F1072" s="66" t="s">
        <v>982</v>
      </c>
      <c r="G1072" s="75">
        <v>0</v>
      </c>
      <c r="H1072" s="75">
        <v>0</v>
      </c>
      <c r="I1072" s="66" t="s">
        <v>1</v>
      </c>
      <c r="J1072" s="66" t="s">
        <v>1660</v>
      </c>
      <c r="K1072" s="67" t="s">
        <v>5022</v>
      </c>
      <c r="L1072" s="68"/>
      <c r="M1072" s="64" t="s">
        <v>4302</v>
      </c>
      <c r="N1072" s="13"/>
      <c r="O1072"/>
      <c r="P1072" t="str">
        <f t="shared" si="192"/>
        <v>NOT EQUAL</v>
      </c>
      <c r="Q1072"/>
      <c r="R1072"/>
      <c r="S1072" s="43">
        <f t="shared" si="187"/>
        <v>151</v>
      </c>
      <c r="T1072" s="96" t="s">
        <v>2643</v>
      </c>
      <c r="U1072" s="72" t="s">
        <v>2643</v>
      </c>
      <c r="V1072" s="72" t="s">
        <v>2643</v>
      </c>
      <c r="W1072" s="44" t="str">
        <f t="shared" si="188"/>
        <v/>
      </c>
      <c r="X1072" s="25" t="str">
        <f t="shared" si="189"/>
        <v/>
      </c>
      <c r="Y1072" s="1">
        <f t="shared" si="190"/>
        <v>1048</v>
      </c>
      <c r="Z1072" t="str">
        <f t="shared" si="191"/>
        <v>ITM_THERE_DOES_NOT_EXIST</v>
      </c>
      <c r="AC1072" s="116" t="str">
        <f t="shared" si="202"/>
        <v/>
      </c>
      <c r="AD1072" t="b">
        <f t="shared" si="193"/>
        <v>1</v>
      </c>
    </row>
    <row r="1073" spans="1:30">
      <c r="A1073" s="57">
        <f t="shared" si="185"/>
        <v>1073</v>
      </c>
      <c r="B1073" s="56">
        <f t="shared" si="186"/>
        <v>1049</v>
      </c>
      <c r="C1073" s="60" t="s">
        <v>4933</v>
      </c>
      <c r="D1073" s="60" t="s">
        <v>3888</v>
      </c>
      <c r="E1073" s="66" t="s">
        <v>581</v>
      </c>
      <c r="F1073" s="66" t="s">
        <v>983</v>
      </c>
      <c r="G1073" s="75">
        <v>0</v>
      </c>
      <c r="H1073" s="75">
        <v>0</v>
      </c>
      <c r="I1073" s="66" t="s">
        <v>1</v>
      </c>
      <c r="J1073" s="66" t="s">
        <v>1660</v>
      </c>
      <c r="K1073" s="67" t="s">
        <v>5022</v>
      </c>
      <c r="L1073" s="68"/>
      <c r="M1073" s="64" t="s">
        <v>3888</v>
      </c>
      <c r="N1073" s="13"/>
      <c r="O1073"/>
      <c r="P1073" t="str">
        <f t="shared" si="192"/>
        <v>NOT EQUAL</v>
      </c>
      <c r="Q1073"/>
      <c r="R1073"/>
      <c r="S1073" s="43">
        <f t="shared" si="187"/>
        <v>151</v>
      </c>
      <c r="T1073" s="96" t="s">
        <v>2643</v>
      </c>
      <c r="U1073" s="72" t="s">
        <v>2643</v>
      </c>
      <c r="V1073" s="72" t="s">
        <v>2643</v>
      </c>
      <c r="W1073" s="44" t="str">
        <f t="shared" si="188"/>
        <v/>
      </c>
      <c r="X1073" s="25" t="str">
        <f t="shared" si="189"/>
        <v/>
      </c>
      <c r="Y1073" s="1">
        <f t="shared" si="190"/>
        <v>1049</v>
      </c>
      <c r="Z1073" t="str">
        <f t="shared" si="191"/>
        <v>ITM_EMPTY_SET</v>
      </c>
      <c r="AC1073" s="116" t="str">
        <f t="shared" si="202"/>
        <v/>
      </c>
      <c r="AD1073" t="b">
        <f t="shared" si="193"/>
        <v>1</v>
      </c>
    </row>
    <row r="1074" spans="1:30">
      <c r="A1074" s="57">
        <f t="shared" si="185"/>
        <v>1074</v>
      </c>
      <c r="B1074" s="56">
        <f t="shared" si="186"/>
        <v>1050</v>
      </c>
      <c r="C1074" s="60" t="s">
        <v>4932</v>
      </c>
      <c r="D1074" s="60" t="s">
        <v>7</v>
      </c>
      <c r="E1074" s="66" t="s">
        <v>581</v>
      </c>
      <c r="F1074" s="66" t="s">
        <v>984</v>
      </c>
      <c r="G1074" s="75">
        <v>0</v>
      </c>
      <c r="H1074" s="75">
        <v>0</v>
      </c>
      <c r="I1074" s="66" t="s">
        <v>1</v>
      </c>
      <c r="J1074" s="66" t="s">
        <v>1660</v>
      </c>
      <c r="K1074" s="67" t="s">
        <v>5022</v>
      </c>
      <c r="L1074" s="68"/>
      <c r="M1074" s="64" t="s">
        <v>4303</v>
      </c>
      <c r="N1074" s="13"/>
      <c r="O1074"/>
      <c r="P1074" t="str">
        <f t="shared" si="192"/>
        <v>NOT EQUAL</v>
      </c>
      <c r="Q1074"/>
      <c r="R1074"/>
      <c r="S1074" s="43">
        <f t="shared" si="187"/>
        <v>151</v>
      </c>
      <c r="T1074" s="96" t="s">
        <v>2643</v>
      </c>
      <c r="U1074" s="72" t="s">
        <v>2643</v>
      </c>
      <c r="V1074" s="72" t="s">
        <v>2643</v>
      </c>
      <c r="W1074" s="44" t="str">
        <f t="shared" si="188"/>
        <v/>
      </c>
      <c r="X1074" s="25" t="str">
        <f t="shared" si="189"/>
        <v/>
      </c>
      <c r="Y1074" s="1">
        <f t="shared" si="190"/>
        <v>1050</v>
      </c>
      <c r="Z1074" t="str">
        <f t="shared" si="191"/>
        <v>ITM_INCREMENT</v>
      </c>
      <c r="AC1074" s="116" t="str">
        <f t="shared" si="202"/>
        <v/>
      </c>
      <c r="AD1074" t="b">
        <f t="shared" si="193"/>
        <v>1</v>
      </c>
    </row>
    <row r="1075" spans="1:30">
      <c r="A1075" s="57">
        <f t="shared" si="185"/>
        <v>1075</v>
      </c>
      <c r="B1075" s="56">
        <f t="shared" si="186"/>
        <v>1051</v>
      </c>
      <c r="C1075" s="60" t="s">
        <v>4932</v>
      </c>
      <c r="D1075" s="60" t="s">
        <v>7</v>
      </c>
      <c r="E1075" s="66" t="s">
        <v>581</v>
      </c>
      <c r="F1075" s="66" t="s">
        <v>985</v>
      </c>
      <c r="G1075" s="75">
        <v>0</v>
      </c>
      <c r="H1075" s="75">
        <v>0</v>
      </c>
      <c r="I1075" s="66" t="s">
        <v>1</v>
      </c>
      <c r="J1075" s="66" t="s">
        <v>1660</v>
      </c>
      <c r="K1075" s="67" t="s">
        <v>5022</v>
      </c>
      <c r="L1075" s="68"/>
      <c r="M1075" s="64" t="s">
        <v>4304</v>
      </c>
      <c r="N1075" s="13"/>
      <c r="O1075"/>
      <c r="P1075" t="str">
        <f t="shared" si="192"/>
        <v>NOT EQUAL</v>
      </c>
      <c r="Q1075"/>
      <c r="R1075"/>
      <c r="S1075" s="43">
        <f t="shared" si="187"/>
        <v>151</v>
      </c>
      <c r="T1075" s="96" t="s">
        <v>2643</v>
      </c>
      <c r="U1075" s="72" t="s">
        <v>2643</v>
      </c>
      <c r="V1075" s="72" t="s">
        <v>2643</v>
      </c>
      <c r="W1075" s="44" t="str">
        <f t="shared" si="188"/>
        <v/>
      </c>
      <c r="X1075" s="25" t="str">
        <f t="shared" si="189"/>
        <v/>
      </c>
      <c r="Y1075" s="1">
        <f t="shared" si="190"/>
        <v>1051</v>
      </c>
      <c r="Z1075" t="str">
        <f t="shared" si="191"/>
        <v>ITM_NABLA</v>
      </c>
      <c r="AC1075" s="116" t="str">
        <f t="shared" si="202"/>
        <v/>
      </c>
      <c r="AD1075" t="b">
        <f t="shared" si="193"/>
        <v>1</v>
      </c>
    </row>
    <row r="1076" spans="1:30">
      <c r="A1076" s="57">
        <f t="shared" si="185"/>
        <v>1076</v>
      </c>
      <c r="B1076" s="56">
        <f t="shared" si="186"/>
        <v>1052</v>
      </c>
      <c r="C1076" s="60" t="s">
        <v>4932</v>
      </c>
      <c r="D1076" s="60" t="s">
        <v>7</v>
      </c>
      <c r="E1076" s="66" t="s">
        <v>581</v>
      </c>
      <c r="F1076" s="66" t="s">
        <v>986</v>
      </c>
      <c r="G1076" s="75">
        <v>0</v>
      </c>
      <c r="H1076" s="75">
        <v>0</v>
      </c>
      <c r="I1076" s="66" t="s">
        <v>1</v>
      </c>
      <c r="J1076" s="66" t="s">
        <v>1660</v>
      </c>
      <c r="K1076" s="67" t="s">
        <v>5022</v>
      </c>
      <c r="L1076" s="68"/>
      <c r="M1076" s="64" t="s">
        <v>4305</v>
      </c>
      <c r="N1076" s="13"/>
      <c r="O1076"/>
      <c r="P1076" t="str">
        <f t="shared" si="192"/>
        <v>NOT EQUAL</v>
      </c>
      <c r="Q1076"/>
      <c r="R1076"/>
      <c r="S1076" s="43">
        <f t="shared" si="187"/>
        <v>151</v>
      </c>
      <c r="T1076" s="96" t="s">
        <v>2643</v>
      </c>
      <c r="U1076" s="72" t="s">
        <v>2643</v>
      </c>
      <c r="V1076" s="72" t="s">
        <v>2643</v>
      </c>
      <c r="W1076" s="44" t="str">
        <f t="shared" si="188"/>
        <v/>
      </c>
      <c r="X1076" s="25" t="str">
        <f t="shared" si="189"/>
        <v/>
      </c>
      <c r="Y1076" s="1">
        <f t="shared" si="190"/>
        <v>1052</v>
      </c>
      <c r="Z1076" t="str">
        <f t="shared" si="191"/>
        <v>ITM_ELEMENT_OF</v>
      </c>
      <c r="AC1076" s="116" t="str">
        <f t="shared" si="202"/>
        <v/>
      </c>
      <c r="AD1076" t="b">
        <f t="shared" si="193"/>
        <v>1</v>
      </c>
    </row>
    <row r="1077" spans="1:30">
      <c r="A1077" s="57">
        <f t="shared" si="185"/>
        <v>1077</v>
      </c>
      <c r="B1077" s="56">
        <f t="shared" si="186"/>
        <v>1053</v>
      </c>
      <c r="C1077" s="60" t="s">
        <v>4932</v>
      </c>
      <c r="D1077" s="60" t="s">
        <v>7</v>
      </c>
      <c r="E1077" s="66" t="s">
        <v>581</v>
      </c>
      <c r="F1077" s="66" t="s">
        <v>987</v>
      </c>
      <c r="G1077" s="75">
        <v>0</v>
      </c>
      <c r="H1077" s="75">
        <v>0</v>
      </c>
      <c r="I1077" s="66" t="s">
        <v>1</v>
      </c>
      <c r="J1077" s="66" t="s">
        <v>1660</v>
      </c>
      <c r="K1077" s="67" t="s">
        <v>5022</v>
      </c>
      <c r="L1077" s="68"/>
      <c r="M1077" s="64" t="s">
        <v>4306</v>
      </c>
      <c r="N1077" s="13"/>
      <c r="O1077"/>
      <c r="P1077" t="str">
        <f t="shared" si="192"/>
        <v>NOT EQUAL</v>
      </c>
      <c r="Q1077"/>
      <c r="R1077"/>
      <c r="S1077" s="43">
        <f t="shared" si="187"/>
        <v>151</v>
      </c>
      <c r="T1077" s="96" t="s">
        <v>2643</v>
      </c>
      <c r="U1077" s="72" t="s">
        <v>2643</v>
      </c>
      <c r="V1077" s="72" t="s">
        <v>2643</v>
      </c>
      <c r="W1077" s="44" t="str">
        <f t="shared" si="188"/>
        <v/>
      </c>
      <c r="X1077" s="25" t="str">
        <f t="shared" si="189"/>
        <v/>
      </c>
      <c r="Y1077" s="1">
        <f t="shared" si="190"/>
        <v>1053</v>
      </c>
      <c r="Z1077" t="str">
        <f t="shared" si="191"/>
        <v>ITM_NOT_ELEMENT_OF</v>
      </c>
      <c r="AC1077" s="116" t="str">
        <f t="shared" si="202"/>
        <v/>
      </c>
      <c r="AD1077" t="b">
        <f t="shared" si="193"/>
        <v>1</v>
      </c>
    </row>
    <row r="1078" spans="1:30">
      <c r="A1078" s="57">
        <f t="shared" si="185"/>
        <v>1078</v>
      </c>
      <c r="B1078" s="56">
        <f t="shared" si="186"/>
        <v>1054</v>
      </c>
      <c r="C1078" s="60" t="s">
        <v>4932</v>
      </c>
      <c r="D1078" s="60" t="s">
        <v>7</v>
      </c>
      <c r="E1078" s="66" t="s">
        <v>581</v>
      </c>
      <c r="F1078" s="66" t="s">
        <v>988</v>
      </c>
      <c r="G1078" s="75">
        <v>0</v>
      </c>
      <c r="H1078" s="75">
        <v>0</v>
      </c>
      <c r="I1078" s="66" t="s">
        <v>1</v>
      </c>
      <c r="J1078" s="66" t="s">
        <v>1660</v>
      </c>
      <c r="K1078" s="67" t="s">
        <v>5022</v>
      </c>
      <c r="L1078" s="68"/>
      <c r="M1078" s="64" t="s">
        <v>4307</v>
      </c>
      <c r="N1078" s="13"/>
      <c r="O1078"/>
      <c r="P1078" t="str">
        <f t="shared" si="192"/>
        <v>NOT EQUAL</v>
      </c>
      <c r="Q1078"/>
      <c r="R1078"/>
      <c r="S1078" s="43">
        <f t="shared" si="187"/>
        <v>151</v>
      </c>
      <c r="T1078" s="96" t="s">
        <v>2643</v>
      </c>
      <c r="U1078" s="72" t="s">
        <v>2643</v>
      </c>
      <c r="V1078" s="72" t="s">
        <v>2643</v>
      </c>
      <c r="W1078" s="44" t="str">
        <f t="shared" si="188"/>
        <v/>
      </c>
      <c r="X1078" s="25" t="str">
        <f t="shared" si="189"/>
        <v/>
      </c>
      <c r="Y1078" s="1">
        <f t="shared" si="190"/>
        <v>1054</v>
      </c>
      <c r="Z1078" t="str">
        <f t="shared" si="191"/>
        <v>ITM_CONTAINS</v>
      </c>
      <c r="AC1078" s="116" t="str">
        <f t="shared" si="202"/>
        <v/>
      </c>
      <c r="AD1078" t="b">
        <f t="shared" si="193"/>
        <v>1</v>
      </c>
    </row>
    <row r="1079" spans="1:30">
      <c r="A1079" s="57">
        <f t="shared" si="185"/>
        <v>1079</v>
      </c>
      <c r="B1079" s="56">
        <f t="shared" si="186"/>
        <v>1055</v>
      </c>
      <c r="C1079" s="60" t="s">
        <v>4932</v>
      </c>
      <c r="D1079" s="60" t="s">
        <v>7</v>
      </c>
      <c r="E1079" s="66" t="s">
        <v>581</v>
      </c>
      <c r="F1079" s="66" t="s">
        <v>989</v>
      </c>
      <c r="G1079" s="75">
        <v>0</v>
      </c>
      <c r="H1079" s="75">
        <v>0</v>
      </c>
      <c r="I1079" s="66" t="s">
        <v>1</v>
      </c>
      <c r="J1079" s="66" t="s">
        <v>1660</v>
      </c>
      <c r="K1079" s="67" t="s">
        <v>5022</v>
      </c>
      <c r="L1079" s="68"/>
      <c r="M1079" s="64" t="s">
        <v>4308</v>
      </c>
      <c r="N1079" s="13"/>
      <c r="O1079"/>
      <c r="P1079" t="str">
        <f t="shared" si="192"/>
        <v>NOT EQUAL</v>
      </c>
      <c r="Q1079"/>
      <c r="R1079"/>
      <c r="S1079" s="43">
        <f t="shared" si="187"/>
        <v>151</v>
      </c>
      <c r="T1079" s="96" t="s">
        <v>2643</v>
      </c>
      <c r="U1079" s="72" t="s">
        <v>2643</v>
      </c>
      <c r="V1079" s="72" t="s">
        <v>2643</v>
      </c>
      <c r="W1079" s="44" t="str">
        <f t="shared" si="188"/>
        <v/>
      </c>
      <c r="X1079" s="25" t="str">
        <f t="shared" si="189"/>
        <v/>
      </c>
      <c r="Y1079" s="1">
        <f t="shared" si="190"/>
        <v>1055</v>
      </c>
      <c r="Z1079" t="str">
        <f t="shared" si="191"/>
        <v>ITM_DOES_NOT_CONTAIN</v>
      </c>
      <c r="AC1079" s="116" t="str">
        <f t="shared" si="202"/>
        <v/>
      </c>
      <c r="AD1079" t="b">
        <f t="shared" si="193"/>
        <v>1</v>
      </c>
    </row>
    <row r="1080" spans="1:30">
      <c r="A1080" s="57">
        <f t="shared" si="185"/>
        <v>1080</v>
      </c>
      <c r="B1080" s="56">
        <f t="shared" si="186"/>
        <v>1056</v>
      </c>
      <c r="C1080" s="60" t="s">
        <v>4932</v>
      </c>
      <c r="D1080" s="60" t="s">
        <v>7</v>
      </c>
      <c r="E1080" s="66" t="s">
        <v>581</v>
      </c>
      <c r="F1080" s="66" t="s">
        <v>990</v>
      </c>
      <c r="G1080" s="75">
        <v>0</v>
      </c>
      <c r="H1080" s="75">
        <v>0</v>
      </c>
      <c r="I1080" s="66" t="s">
        <v>1</v>
      </c>
      <c r="J1080" s="66" t="s">
        <v>1660</v>
      </c>
      <c r="K1080" s="67" t="s">
        <v>5022</v>
      </c>
      <c r="L1080" s="68"/>
      <c r="M1080" s="64" t="s">
        <v>4309</v>
      </c>
      <c r="N1080" s="13"/>
      <c r="O1080"/>
      <c r="P1080" t="str">
        <f t="shared" si="192"/>
        <v>NOT EQUAL</v>
      </c>
      <c r="Q1080"/>
      <c r="R1080"/>
      <c r="S1080" s="43">
        <f t="shared" si="187"/>
        <v>151</v>
      </c>
      <c r="T1080" s="96" t="s">
        <v>2643</v>
      </c>
      <c r="U1080" s="72" t="s">
        <v>2643</v>
      </c>
      <c r="V1080" s="72" t="s">
        <v>2643</v>
      </c>
      <c r="W1080" s="44" t="str">
        <f t="shared" si="188"/>
        <v/>
      </c>
      <c r="X1080" s="25" t="str">
        <f t="shared" si="189"/>
        <v/>
      </c>
      <c r="Y1080" s="1">
        <f t="shared" si="190"/>
        <v>1056</v>
      </c>
      <c r="Z1080" t="str">
        <f t="shared" si="191"/>
        <v>ITM_ZERO</v>
      </c>
      <c r="AC1080" s="116" t="str">
        <f t="shared" si="202"/>
        <v/>
      </c>
      <c r="AD1080" t="b">
        <f t="shared" si="193"/>
        <v>1</v>
      </c>
    </row>
    <row r="1081" spans="1:30">
      <c r="A1081" s="57">
        <f t="shared" si="185"/>
        <v>1081</v>
      </c>
      <c r="B1081" s="56">
        <f t="shared" si="186"/>
        <v>1057</v>
      </c>
      <c r="C1081" s="60" t="s">
        <v>4932</v>
      </c>
      <c r="D1081" s="60" t="s">
        <v>7</v>
      </c>
      <c r="E1081" s="66" t="s">
        <v>581</v>
      </c>
      <c r="F1081" s="66" t="s">
        <v>991</v>
      </c>
      <c r="G1081" s="75">
        <v>0</v>
      </c>
      <c r="H1081" s="75">
        <v>0</v>
      </c>
      <c r="I1081" s="66" t="s">
        <v>1</v>
      </c>
      <c r="J1081" s="66" t="s">
        <v>1660</v>
      </c>
      <c r="K1081" s="67" t="s">
        <v>5022</v>
      </c>
      <c r="L1081" s="68"/>
      <c r="M1081" s="64" t="s">
        <v>4310</v>
      </c>
      <c r="N1081" s="13"/>
      <c r="O1081"/>
      <c r="P1081" t="str">
        <f t="shared" si="192"/>
        <v>NOT EQUAL</v>
      </c>
      <c r="Q1081"/>
      <c r="R1081"/>
      <c r="S1081" s="43">
        <f t="shared" si="187"/>
        <v>151</v>
      </c>
      <c r="T1081" s="96" t="s">
        <v>2643</v>
      </c>
      <c r="U1081" s="72" t="s">
        <v>2643</v>
      </c>
      <c r="V1081" s="72" t="s">
        <v>2643</v>
      </c>
      <c r="W1081" s="44" t="str">
        <f t="shared" si="188"/>
        <v/>
      </c>
      <c r="X1081" s="25" t="str">
        <f t="shared" si="189"/>
        <v/>
      </c>
      <c r="Y1081" s="1">
        <f t="shared" si="190"/>
        <v>1057</v>
      </c>
      <c r="Z1081" t="str">
        <f t="shared" si="191"/>
        <v>ITM_PRODUCT</v>
      </c>
      <c r="AC1081" s="116" t="str">
        <f t="shared" si="202"/>
        <v/>
      </c>
      <c r="AD1081" t="b">
        <f t="shared" si="193"/>
        <v>1</v>
      </c>
    </row>
    <row r="1082" spans="1:30">
      <c r="A1082" s="57">
        <f t="shared" si="185"/>
        <v>1082</v>
      </c>
      <c r="B1082" s="56">
        <f t="shared" si="186"/>
        <v>1058</v>
      </c>
      <c r="C1082" s="60" t="s">
        <v>4932</v>
      </c>
      <c r="D1082" s="60" t="s">
        <v>7</v>
      </c>
      <c r="E1082" s="76" t="s">
        <v>3889</v>
      </c>
      <c r="F1082" s="76" t="s">
        <v>3889</v>
      </c>
      <c r="G1082" s="78">
        <v>0</v>
      </c>
      <c r="H1082" s="78">
        <v>0</v>
      </c>
      <c r="I1082" s="66" t="s">
        <v>30</v>
      </c>
      <c r="J1082" s="66" t="s">
        <v>1660</v>
      </c>
      <c r="K1082" s="67" t="s">
        <v>5022</v>
      </c>
      <c r="L1082" s="68"/>
      <c r="M1082" s="64" t="s">
        <v>4311</v>
      </c>
      <c r="N1082" s="13"/>
      <c r="O1082"/>
      <c r="P1082" t="str">
        <f t="shared" si="192"/>
        <v/>
      </c>
      <c r="Q1082"/>
      <c r="R1082"/>
      <c r="S1082" s="43">
        <f t="shared" si="187"/>
        <v>151</v>
      </c>
      <c r="T1082" s="96" t="s">
        <v>2643</v>
      </c>
      <c r="U1082" s="72" t="s">
        <v>2643</v>
      </c>
      <c r="V1082" s="72" t="s">
        <v>2643</v>
      </c>
      <c r="W1082" s="44" t="str">
        <f t="shared" si="188"/>
        <v/>
      </c>
      <c r="X1082" s="25" t="str">
        <f t="shared" si="189"/>
        <v/>
      </c>
      <c r="Y1082" s="1">
        <f t="shared" si="190"/>
        <v>1058</v>
      </c>
      <c r="Z1082" t="str">
        <f t="shared" si="191"/>
        <v>ITM_1058</v>
      </c>
      <c r="AC1082" s="116" t="str">
        <f t="shared" si="202"/>
        <v/>
      </c>
      <c r="AD1082" t="b">
        <f t="shared" si="193"/>
        <v>1</v>
      </c>
    </row>
    <row r="1083" spans="1:30">
      <c r="A1083" s="57">
        <f t="shared" si="185"/>
        <v>1083</v>
      </c>
      <c r="B1083" s="56">
        <f t="shared" si="186"/>
        <v>1059</v>
      </c>
      <c r="C1083" s="60" t="s">
        <v>4932</v>
      </c>
      <c r="D1083" s="60" t="s">
        <v>7</v>
      </c>
      <c r="E1083" s="76" t="s">
        <v>3890</v>
      </c>
      <c r="F1083" s="76" t="s">
        <v>3890</v>
      </c>
      <c r="G1083" s="77">
        <v>0</v>
      </c>
      <c r="H1083" s="77">
        <v>0</v>
      </c>
      <c r="I1083" s="66" t="s">
        <v>30</v>
      </c>
      <c r="J1083" s="66" t="s">
        <v>1660</v>
      </c>
      <c r="K1083" s="67" t="s">
        <v>5022</v>
      </c>
      <c r="L1083" s="68"/>
      <c r="M1083" s="64" t="s">
        <v>4312</v>
      </c>
      <c r="N1083" s="13"/>
      <c r="O1083"/>
      <c r="P1083" t="str">
        <f t="shared" si="192"/>
        <v/>
      </c>
      <c r="Q1083"/>
      <c r="R1083"/>
      <c r="S1083" s="43">
        <f t="shared" si="187"/>
        <v>151</v>
      </c>
      <c r="T1083" s="96" t="s">
        <v>2643</v>
      </c>
      <c r="U1083" s="72" t="s">
        <v>2643</v>
      </c>
      <c r="V1083" s="72" t="s">
        <v>2643</v>
      </c>
      <c r="W1083" s="44" t="str">
        <f t="shared" si="188"/>
        <v/>
      </c>
      <c r="X1083" s="25" t="str">
        <f t="shared" si="189"/>
        <v/>
      </c>
      <c r="Y1083" s="1">
        <f t="shared" si="190"/>
        <v>1059</v>
      </c>
      <c r="Z1083" t="str">
        <f t="shared" si="191"/>
        <v>ITM_1059</v>
      </c>
      <c r="AC1083" s="116" t="str">
        <f t="shared" si="202"/>
        <v/>
      </c>
      <c r="AD1083" t="b">
        <f t="shared" si="193"/>
        <v>1</v>
      </c>
    </row>
    <row r="1084" spans="1:30">
      <c r="A1084" s="57">
        <f t="shared" si="185"/>
        <v>1084</v>
      </c>
      <c r="B1084" s="56">
        <f t="shared" si="186"/>
        <v>1060</v>
      </c>
      <c r="C1084" s="60" t="s">
        <v>4932</v>
      </c>
      <c r="D1084" s="60" t="s">
        <v>7</v>
      </c>
      <c r="E1084" s="66" t="s">
        <v>581</v>
      </c>
      <c r="F1084" s="66" t="s">
        <v>992</v>
      </c>
      <c r="G1084" s="70">
        <v>0</v>
      </c>
      <c r="H1084" s="70">
        <v>0</v>
      </c>
      <c r="I1084" s="66" t="s">
        <v>1</v>
      </c>
      <c r="J1084" s="66" t="s">
        <v>1660</v>
      </c>
      <c r="K1084" s="67" t="s">
        <v>5022</v>
      </c>
      <c r="L1084" s="68"/>
      <c r="M1084" s="64" t="s">
        <v>4313</v>
      </c>
      <c r="N1084" s="13"/>
      <c r="O1084"/>
      <c r="P1084" t="str">
        <f t="shared" si="192"/>
        <v>NOT EQUAL</v>
      </c>
      <c r="Q1084"/>
      <c r="R1084"/>
      <c r="S1084" s="43">
        <f t="shared" si="187"/>
        <v>151</v>
      </c>
      <c r="T1084" s="96" t="s">
        <v>2643</v>
      </c>
      <c r="U1084" s="72" t="s">
        <v>2643</v>
      </c>
      <c r="V1084" s="72" t="s">
        <v>2643</v>
      </c>
      <c r="W1084" s="44" t="str">
        <f t="shared" si="188"/>
        <v/>
      </c>
      <c r="X1084" s="25" t="str">
        <f t="shared" si="189"/>
        <v/>
      </c>
      <c r="Y1084" s="1">
        <f t="shared" si="190"/>
        <v>1060</v>
      </c>
      <c r="Z1084" t="str">
        <f t="shared" si="191"/>
        <v>ITM_MINUS_PLUS</v>
      </c>
      <c r="AC1084" s="116" t="str">
        <f t="shared" si="202"/>
        <v/>
      </c>
      <c r="AD1084" t="b">
        <f t="shared" si="193"/>
        <v>1</v>
      </c>
    </row>
    <row r="1085" spans="1:30">
      <c r="A1085" s="57">
        <f t="shared" si="185"/>
        <v>1085</v>
      </c>
      <c r="B1085" s="56">
        <f t="shared" si="186"/>
        <v>1061</v>
      </c>
      <c r="C1085" s="60" t="s">
        <v>4932</v>
      </c>
      <c r="D1085" s="60" t="s">
        <v>7</v>
      </c>
      <c r="E1085" s="76" t="s">
        <v>3891</v>
      </c>
      <c r="F1085" s="76" t="s">
        <v>3891</v>
      </c>
      <c r="G1085" s="78">
        <v>0</v>
      </c>
      <c r="H1085" s="78">
        <v>0</v>
      </c>
      <c r="I1085" s="66" t="s">
        <v>30</v>
      </c>
      <c r="J1085" s="66" t="s">
        <v>1660</v>
      </c>
      <c r="K1085" s="67" t="s">
        <v>5022</v>
      </c>
      <c r="L1085" s="68"/>
      <c r="M1085" s="64" t="s">
        <v>4314</v>
      </c>
      <c r="N1085" s="13"/>
      <c r="O1085"/>
      <c r="P1085" t="str">
        <f t="shared" si="192"/>
        <v/>
      </c>
      <c r="Q1085"/>
      <c r="R1085"/>
      <c r="S1085" s="43">
        <f t="shared" si="187"/>
        <v>151</v>
      </c>
      <c r="T1085" s="96" t="s">
        <v>2643</v>
      </c>
      <c r="U1085" s="72" t="s">
        <v>2643</v>
      </c>
      <c r="V1085" s="72" t="s">
        <v>2643</v>
      </c>
      <c r="W1085" s="44" t="str">
        <f t="shared" si="188"/>
        <v/>
      </c>
      <c r="X1085" s="25" t="str">
        <f t="shared" si="189"/>
        <v/>
      </c>
      <c r="Y1085" s="1">
        <f t="shared" si="190"/>
        <v>1061</v>
      </c>
      <c r="Z1085" t="str">
        <f t="shared" si="191"/>
        <v>ITM_1061</v>
      </c>
      <c r="AC1085" s="116" t="str">
        <f t="shared" si="202"/>
        <v/>
      </c>
      <c r="AD1085" t="b">
        <f t="shared" si="193"/>
        <v>1</v>
      </c>
    </row>
    <row r="1086" spans="1:30">
      <c r="A1086" s="57">
        <f t="shared" si="185"/>
        <v>1086</v>
      </c>
      <c r="B1086" s="56">
        <f t="shared" si="186"/>
        <v>1062</v>
      </c>
      <c r="C1086" s="60" t="s">
        <v>4932</v>
      </c>
      <c r="D1086" s="60" t="s">
        <v>7</v>
      </c>
      <c r="E1086" s="76" t="s">
        <v>3892</v>
      </c>
      <c r="F1086" s="76" t="s">
        <v>3892</v>
      </c>
      <c r="G1086" s="77">
        <v>0</v>
      </c>
      <c r="H1086" s="77">
        <v>0</v>
      </c>
      <c r="I1086" s="66" t="s">
        <v>30</v>
      </c>
      <c r="J1086" s="66" t="s">
        <v>1660</v>
      </c>
      <c r="K1086" s="67" t="s">
        <v>5022</v>
      </c>
      <c r="L1086" s="68"/>
      <c r="M1086" s="64" t="s">
        <v>4315</v>
      </c>
      <c r="N1086" s="13"/>
      <c r="O1086"/>
      <c r="P1086" t="str">
        <f t="shared" si="192"/>
        <v/>
      </c>
      <c r="Q1086"/>
      <c r="R1086"/>
      <c r="S1086" s="43">
        <f t="shared" si="187"/>
        <v>151</v>
      </c>
      <c r="T1086" s="96" t="s">
        <v>2643</v>
      </c>
      <c r="U1086" s="72" t="s">
        <v>2643</v>
      </c>
      <c r="V1086" s="72" t="s">
        <v>2643</v>
      </c>
      <c r="W1086" s="44" t="str">
        <f t="shared" si="188"/>
        <v/>
      </c>
      <c r="X1086" s="25" t="str">
        <f t="shared" si="189"/>
        <v/>
      </c>
      <c r="Y1086" s="1">
        <f t="shared" si="190"/>
        <v>1062</v>
      </c>
      <c r="Z1086" t="str">
        <f t="shared" si="191"/>
        <v>ITM_1062</v>
      </c>
      <c r="AC1086" s="116" t="str">
        <f t="shared" si="202"/>
        <v/>
      </c>
      <c r="AD1086" t="b">
        <f t="shared" si="193"/>
        <v>1</v>
      </c>
    </row>
    <row r="1087" spans="1:30">
      <c r="A1087" s="57">
        <f t="shared" si="185"/>
        <v>1087</v>
      </c>
      <c r="B1087" s="56">
        <f t="shared" si="186"/>
        <v>1063</v>
      </c>
      <c r="C1087" s="60" t="s">
        <v>4932</v>
      </c>
      <c r="D1087" s="60" t="s">
        <v>7</v>
      </c>
      <c r="E1087" s="66" t="s">
        <v>581</v>
      </c>
      <c r="F1087" s="66" t="s">
        <v>993</v>
      </c>
      <c r="G1087" s="70">
        <v>0</v>
      </c>
      <c r="H1087" s="70">
        <v>0</v>
      </c>
      <c r="I1087" s="66" t="s">
        <v>1</v>
      </c>
      <c r="J1087" s="66" t="s">
        <v>1660</v>
      </c>
      <c r="K1087" s="67" t="s">
        <v>5022</v>
      </c>
      <c r="L1087" s="68"/>
      <c r="M1087" s="64" t="s">
        <v>4316</v>
      </c>
      <c r="N1087" s="13"/>
      <c r="O1087"/>
      <c r="P1087" t="str">
        <f t="shared" si="192"/>
        <v>NOT EQUAL</v>
      </c>
      <c r="Q1087"/>
      <c r="R1087"/>
      <c r="S1087" s="43">
        <f t="shared" si="187"/>
        <v>151</v>
      </c>
      <c r="T1087" s="96" t="s">
        <v>2643</v>
      </c>
      <c r="U1087" s="72" t="s">
        <v>2643</v>
      </c>
      <c r="V1087" s="72" t="s">
        <v>2643</v>
      </c>
      <c r="W1087" s="44" t="str">
        <f t="shared" si="188"/>
        <v/>
      </c>
      <c r="X1087" s="25" t="str">
        <f t="shared" si="189"/>
        <v/>
      </c>
      <c r="Y1087" s="1">
        <f t="shared" si="190"/>
        <v>1063</v>
      </c>
      <c r="Z1087" t="str">
        <f t="shared" si="191"/>
        <v>ITM_RING</v>
      </c>
      <c r="AC1087" s="116" t="str">
        <f t="shared" si="202"/>
        <v/>
      </c>
      <c r="AD1087" t="b">
        <f t="shared" si="193"/>
        <v>1</v>
      </c>
    </row>
    <row r="1088" spans="1:30">
      <c r="A1088" s="57">
        <f t="shared" si="185"/>
        <v>1088</v>
      </c>
      <c r="B1088" s="56">
        <f t="shared" si="186"/>
        <v>1064</v>
      </c>
      <c r="C1088" s="60" t="s">
        <v>4933</v>
      </c>
      <c r="D1088" s="60" t="s">
        <v>3893</v>
      </c>
      <c r="E1088" s="66" t="s">
        <v>581</v>
      </c>
      <c r="F1088" s="66" t="s">
        <v>994</v>
      </c>
      <c r="G1088" s="75">
        <v>0</v>
      </c>
      <c r="H1088" s="75">
        <v>0</v>
      </c>
      <c r="I1088" s="66" t="s">
        <v>1</v>
      </c>
      <c r="J1088" s="66" t="s">
        <v>1660</v>
      </c>
      <c r="K1088" s="67" t="s">
        <v>5022</v>
      </c>
      <c r="L1088" s="68"/>
      <c r="M1088" s="64" t="s">
        <v>3893</v>
      </c>
      <c r="N1088" s="13"/>
      <c r="O1088"/>
      <c r="P1088" t="str">
        <f t="shared" si="192"/>
        <v>NOT EQUAL</v>
      </c>
      <c r="Q1088"/>
      <c r="R1088"/>
      <c r="S1088" s="43">
        <f t="shared" si="187"/>
        <v>151</v>
      </c>
      <c r="T1088" s="96" t="s">
        <v>2643</v>
      </c>
      <c r="U1088" s="72" t="s">
        <v>2643</v>
      </c>
      <c r="V1088" s="72" t="s">
        <v>2643</v>
      </c>
      <c r="W1088" s="44" t="str">
        <f t="shared" si="188"/>
        <v/>
      </c>
      <c r="X1088" s="25" t="str">
        <f t="shared" si="189"/>
        <v/>
      </c>
      <c r="Y1088" s="1">
        <f t="shared" si="190"/>
        <v>1064</v>
      </c>
      <c r="Z1088" t="str">
        <f t="shared" si="191"/>
        <v>ITM_BULLET</v>
      </c>
      <c r="AC1088" s="116" t="str">
        <f t="shared" si="202"/>
        <v/>
      </c>
      <c r="AD1088" t="b">
        <f t="shared" si="193"/>
        <v>1</v>
      </c>
    </row>
    <row r="1089" spans="1:30">
      <c r="A1089" s="57">
        <f t="shared" si="185"/>
        <v>1089</v>
      </c>
      <c r="B1089" s="56">
        <f t="shared" si="186"/>
        <v>1065</v>
      </c>
      <c r="C1089" s="60" t="s">
        <v>4933</v>
      </c>
      <c r="D1089" s="60" t="s">
        <v>3894</v>
      </c>
      <c r="E1089" s="66" t="s">
        <v>581</v>
      </c>
      <c r="F1089" s="66" t="s">
        <v>995</v>
      </c>
      <c r="G1089" s="75">
        <v>0</v>
      </c>
      <c r="H1089" s="75">
        <v>0</v>
      </c>
      <c r="I1089" s="66" t="s">
        <v>1</v>
      </c>
      <c r="J1089" s="66" t="s">
        <v>1660</v>
      </c>
      <c r="K1089" s="67" t="s">
        <v>5022</v>
      </c>
      <c r="L1089" s="68"/>
      <c r="M1089" s="64" t="s">
        <v>3894</v>
      </c>
      <c r="N1089" s="13"/>
      <c r="O1089"/>
      <c r="P1089" t="str">
        <f t="shared" si="192"/>
        <v>NOT EQUAL</v>
      </c>
      <c r="Q1089"/>
      <c r="R1089"/>
      <c r="S1089" s="43">
        <f t="shared" si="187"/>
        <v>151</v>
      </c>
      <c r="T1089" s="96" t="s">
        <v>2643</v>
      </c>
      <c r="U1089" s="72" t="s">
        <v>2643</v>
      </c>
      <c r="V1089" s="72" t="s">
        <v>2643</v>
      </c>
      <c r="W1089" s="44" t="str">
        <f t="shared" si="188"/>
        <v/>
      </c>
      <c r="X1089" s="25" t="str">
        <f t="shared" si="189"/>
        <v/>
      </c>
      <c r="Y1089" s="1">
        <f t="shared" si="190"/>
        <v>1065</v>
      </c>
      <c r="Z1089" t="str">
        <f t="shared" si="191"/>
        <v>ITM_SQUARE_ROOT</v>
      </c>
      <c r="AC1089" s="116" t="str">
        <f t="shared" si="202"/>
        <v/>
      </c>
      <c r="AD1089" t="b">
        <f t="shared" si="193"/>
        <v>1</v>
      </c>
    </row>
    <row r="1090" spans="1:30">
      <c r="A1090" s="57">
        <f t="shared" si="185"/>
        <v>1090</v>
      </c>
      <c r="B1090" s="56">
        <f t="shared" si="186"/>
        <v>1066</v>
      </c>
      <c r="C1090" s="60" t="s">
        <v>4933</v>
      </c>
      <c r="D1090" s="60" t="s">
        <v>3895</v>
      </c>
      <c r="E1090" s="66" t="s">
        <v>581</v>
      </c>
      <c r="F1090" s="66" t="s">
        <v>996</v>
      </c>
      <c r="G1090" s="75">
        <v>0</v>
      </c>
      <c r="H1090" s="75">
        <v>0</v>
      </c>
      <c r="I1090" s="66" t="s">
        <v>1</v>
      </c>
      <c r="J1090" s="66" t="s">
        <v>1660</v>
      </c>
      <c r="K1090" s="67" t="s">
        <v>5022</v>
      </c>
      <c r="L1090" s="68"/>
      <c r="M1090" s="64" t="s">
        <v>3895</v>
      </c>
      <c r="N1090" s="13"/>
      <c r="O1090"/>
      <c r="P1090" t="str">
        <f t="shared" si="192"/>
        <v>NOT EQUAL</v>
      </c>
      <c r="Q1090"/>
      <c r="R1090"/>
      <c r="S1090" s="43">
        <f t="shared" si="187"/>
        <v>151</v>
      </c>
      <c r="T1090" s="96" t="s">
        <v>2643</v>
      </c>
      <c r="U1090" s="72" t="s">
        <v>2643</v>
      </c>
      <c r="V1090" s="72" t="s">
        <v>2643</v>
      </c>
      <c r="W1090" s="44" t="str">
        <f t="shared" si="188"/>
        <v/>
      </c>
      <c r="X1090" s="25" t="str">
        <f t="shared" si="189"/>
        <v/>
      </c>
      <c r="Y1090" s="1">
        <f t="shared" si="190"/>
        <v>1066</v>
      </c>
      <c r="Z1090" t="str">
        <f t="shared" si="191"/>
        <v>ITM_CUBE_ROOT</v>
      </c>
      <c r="AC1090" s="116" t="str">
        <f t="shared" si="202"/>
        <v/>
      </c>
      <c r="AD1090" t="b">
        <f t="shared" si="193"/>
        <v>1</v>
      </c>
    </row>
    <row r="1091" spans="1:30">
      <c r="A1091" s="57">
        <f t="shared" si="185"/>
        <v>1091</v>
      </c>
      <c r="B1091" s="56">
        <f t="shared" si="186"/>
        <v>1067</v>
      </c>
      <c r="C1091" s="60" t="s">
        <v>4933</v>
      </c>
      <c r="D1091" s="60" t="s">
        <v>3896</v>
      </c>
      <c r="E1091" s="66" t="s">
        <v>581</v>
      </c>
      <c r="F1091" s="66" t="s">
        <v>997</v>
      </c>
      <c r="G1091" s="75">
        <v>0</v>
      </c>
      <c r="H1091" s="75">
        <v>0</v>
      </c>
      <c r="I1091" s="66" t="s">
        <v>1</v>
      </c>
      <c r="J1091" s="66" t="s">
        <v>1660</v>
      </c>
      <c r="K1091" s="67" t="s">
        <v>5022</v>
      </c>
      <c r="L1091" s="68"/>
      <c r="M1091" s="64" t="s">
        <v>3896</v>
      </c>
      <c r="N1091" s="13"/>
      <c r="O1091"/>
      <c r="P1091" t="str">
        <f t="shared" si="192"/>
        <v>NOT EQUAL</v>
      </c>
      <c r="Q1091"/>
      <c r="R1091"/>
      <c r="S1091" s="43">
        <f t="shared" si="187"/>
        <v>151</v>
      </c>
      <c r="T1091" s="96" t="s">
        <v>2643</v>
      </c>
      <c r="U1091" s="72" t="s">
        <v>2643</v>
      </c>
      <c r="V1091" s="72" t="s">
        <v>2643</v>
      </c>
      <c r="W1091" s="44" t="str">
        <f t="shared" si="188"/>
        <v/>
      </c>
      <c r="X1091" s="25" t="str">
        <f t="shared" si="189"/>
        <v/>
      </c>
      <c r="Y1091" s="1">
        <f t="shared" si="190"/>
        <v>1067</v>
      </c>
      <c r="Z1091" t="str">
        <f t="shared" si="191"/>
        <v>ITM_xTH_ROOT</v>
      </c>
      <c r="AC1091" s="116" t="str">
        <f t="shared" si="202"/>
        <v/>
      </c>
      <c r="AD1091" t="b">
        <f t="shared" si="193"/>
        <v>1</v>
      </c>
    </row>
    <row r="1092" spans="1:30">
      <c r="A1092" s="57">
        <f t="shared" si="185"/>
        <v>1092</v>
      </c>
      <c r="B1092" s="56">
        <f t="shared" si="186"/>
        <v>1068</v>
      </c>
      <c r="C1092" s="60" t="s">
        <v>4932</v>
      </c>
      <c r="D1092" s="60" t="s">
        <v>7</v>
      </c>
      <c r="E1092" s="66" t="s">
        <v>581</v>
      </c>
      <c r="F1092" s="66" t="s">
        <v>998</v>
      </c>
      <c r="G1092" s="75">
        <v>0</v>
      </c>
      <c r="H1092" s="75">
        <v>0</v>
      </c>
      <c r="I1092" s="66" t="s">
        <v>1</v>
      </c>
      <c r="J1092" s="66" t="s">
        <v>1660</v>
      </c>
      <c r="K1092" s="67" t="s">
        <v>5022</v>
      </c>
      <c r="L1092" s="68"/>
      <c r="M1092" s="64" t="s">
        <v>4317</v>
      </c>
      <c r="N1092" s="13"/>
      <c r="O1092"/>
      <c r="P1092" t="str">
        <f t="shared" si="192"/>
        <v>NOT EQUAL</v>
      </c>
      <c r="Q1092"/>
      <c r="R1092"/>
      <c r="S1092" s="43">
        <f t="shared" si="187"/>
        <v>151</v>
      </c>
      <c r="T1092" s="96" t="s">
        <v>2643</v>
      </c>
      <c r="U1092" s="72" t="s">
        <v>2643</v>
      </c>
      <c r="V1092" s="72" t="s">
        <v>2643</v>
      </c>
      <c r="W1092" s="44" t="str">
        <f t="shared" si="188"/>
        <v/>
      </c>
      <c r="X1092" s="25" t="str">
        <f t="shared" si="189"/>
        <v/>
      </c>
      <c r="Y1092" s="1">
        <f t="shared" si="190"/>
        <v>1068</v>
      </c>
      <c r="Z1092" t="str">
        <f t="shared" si="191"/>
        <v>ITM_PROPORTIONAL</v>
      </c>
      <c r="AC1092" s="116" t="str">
        <f t="shared" si="202"/>
        <v/>
      </c>
      <c r="AD1092" t="b">
        <f t="shared" si="193"/>
        <v>1</v>
      </c>
    </row>
    <row r="1093" spans="1:30">
      <c r="A1093" s="57">
        <f t="shared" si="185"/>
        <v>1093</v>
      </c>
      <c r="B1093" s="56">
        <f t="shared" si="186"/>
        <v>1069</v>
      </c>
      <c r="C1093" s="60" t="s">
        <v>4933</v>
      </c>
      <c r="D1093" s="60" t="s">
        <v>3897</v>
      </c>
      <c r="E1093" s="66" t="s">
        <v>581</v>
      </c>
      <c r="F1093" s="66" t="s">
        <v>495</v>
      </c>
      <c r="G1093" s="75">
        <v>0</v>
      </c>
      <c r="H1093" s="75">
        <v>0</v>
      </c>
      <c r="I1093" s="66" t="s">
        <v>1</v>
      </c>
      <c r="J1093" s="66" t="s">
        <v>1660</v>
      </c>
      <c r="K1093" s="67" t="s">
        <v>5022</v>
      </c>
      <c r="L1093" s="68"/>
      <c r="M1093" s="64" t="s">
        <v>3897</v>
      </c>
      <c r="N1093" s="13"/>
      <c r="O1093"/>
      <c r="P1093" t="str">
        <f t="shared" si="192"/>
        <v>NOT EQUAL</v>
      </c>
      <c r="Q1093"/>
      <c r="R1093"/>
      <c r="S1093" s="43">
        <f t="shared" si="187"/>
        <v>151</v>
      </c>
      <c r="T1093" s="96" t="s">
        <v>2643</v>
      </c>
      <c r="U1093" s="72" t="s">
        <v>2643</v>
      </c>
      <c r="V1093" s="72" t="s">
        <v>2643</v>
      </c>
      <c r="W1093" s="44" t="str">
        <f t="shared" si="188"/>
        <v/>
      </c>
      <c r="X1093" s="25" t="str">
        <f t="shared" si="189"/>
        <v/>
      </c>
      <c r="Y1093" s="1">
        <f t="shared" si="190"/>
        <v>1069</v>
      </c>
      <c r="Z1093" t="str">
        <f t="shared" si="191"/>
        <v>ITM_INFINITY</v>
      </c>
      <c r="AC1093" s="116" t="str">
        <f t="shared" si="202"/>
        <v/>
      </c>
      <c r="AD1093" t="b">
        <f t="shared" si="193"/>
        <v>1</v>
      </c>
    </row>
    <row r="1094" spans="1:30">
      <c r="A1094" s="57">
        <f t="shared" si="185"/>
        <v>1094</v>
      </c>
      <c r="B1094" s="56">
        <f t="shared" si="186"/>
        <v>1070</v>
      </c>
      <c r="C1094" s="60" t="s">
        <v>4933</v>
      </c>
      <c r="D1094" s="60" t="s">
        <v>3898</v>
      </c>
      <c r="E1094" s="66" t="s">
        <v>581</v>
      </c>
      <c r="F1094" s="66" t="s">
        <v>999</v>
      </c>
      <c r="G1094" s="75">
        <v>0</v>
      </c>
      <c r="H1094" s="75">
        <v>0</v>
      </c>
      <c r="I1094" s="66" t="s">
        <v>1</v>
      </c>
      <c r="J1094" s="66" t="s">
        <v>1660</v>
      </c>
      <c r="K1094" s="67" t="s">
        <v>5022</v>
      </c>
      <c r="L1094" s="68"/>
      <c r="M1094" s="64" t="s">
        <v>3898</v>
      </c>
      <c r="N1094" s="13"/>
      <c r="O1094"/>
      <c r="P1094" t="str">
        <f t="shared" si="192"/>
        <v>NOT EQUAL</v>
      </c>
      <c r="Q1094"/>
      <c r="R1094"/>
      <c r="S1094" s="43">
        <f t="shared" si="187"/>
        <v>151</v>
      </c>
      <c r="T1094" s="96" t="s">
        <v>2643</v>
      </c>
      <c r="U1094" s="72" t="s">
        <v>2643</v>
      </c>
      <c r="V1094" s="72" t="s">
        <v>2643</v>
      </c>
      <c r="W1094" s="44" t="str">
        <f t="shared" si="188"/>
        <v/>
      </c>
      <c r="X1094" s="25" t="str">
        <f t="shared" si="189"/>
        <v/>
      </c>
      <c r="Y1094" s="1">
        <f t="shared" si="190"/>
        <v>1070</v>
      </c>
      <c r="Z1094" t="str">
        <f t="shared" si="191"/>
        <v>ITM_RIGHT_ANGLE</v>
      </c>
      <c r="AC1094" s="116" t="str">
        <f t="shared" si="202"/>
        <v/>
      </c>
      <c r="AD1094" t="b">
        <f t="shared" si="193"/>
        <v>1</v>
      </c>
    </row>
    <row r="1095" spans="1:30">
      <c r="A1095" s="57">
        <f t="shared" ref="A1095:A1158" si="203">IF(B1095=INT(B1095),ROW(),"")</f>
        <v>1095</v>
      </c>
      <c r="B1095" s="56">
        <f t="shared" ref="B1095:B1158" si="204">IF(AND(MID(C1095,2,1)&lt;&gt;"/",MID(C1095,1,1)="/"),INT(B1094)+1,B1094+0.01)</f>
        <v>1071</v>
      </c>
      <c r="C1095" s="60" t="s">
        <v>4932</v>
      </c>
      <c r="D1095" s="60" t="s">
        <v>7</v>
      </c>
      <c r="E1095" s="66" t="s">
        <v>581</v>
      </c>
      <c r="F1095" s="66" t="s">
        <v>1000</v>
      </c>
      <c r="G1095" s="75">
        <v>0</v>
      </c>
      <c r="H1095" s="75">
        <v>0</v>
      </c>
      <c r="I1095" s="66" t="s">
        <v>1</v>
      </c>
      <c r="J1095" s="66" t="s">
        <v>1660</v>
      </c>
      <c r="K1095" s="67" t="s">
        <v>5022</v>
      </c>
      <c r="L1095" s="68"/>
      <c r="M1095" s="64" t="s">
        <v>4318</v>
      </c>
      <c r="N1095" s="13"/>
      <c r="O1095"/>
      <c r="P1095" t="str">
        <f t="shared" si="192"/>
        <v>NOT EQUAL</v>
      </c>
      <c r="Q1095"/>
      <c r="R1095"/>
      <c r="S1095" s="43">
        <f t="shared" ref="S1095:S1158" si="205">IF(X1095&lt;&gt;"",S1094+1,S1094)</f>
        <v>151</v>
      </c>
      <c r="T1095" s="96"/>
      <c r="U1095" s="72"/>
      <c r="V1095" s="72"/>
      <c r="W1095" s="44" t="str">
        <f t="shared" ref="W1095:W1158" si="206">IF( OR(U1095="CNST", I1095="CAT_REGS"),(E1095),
IF(U1095="YES",UPPER(E1095),
IF(   AND(U1095&lt;&gt;"NO",I1095="CAT_FNCT",D1095&lt;&gt;"multiply", D1095&lt;&gt;"divide"),IF(J1095="SLS_ENABLED",   UPPER(E1095),""),"")))</f>
        <v/>
      </c>
      <c r="X1095" s="25" t="str">
        <f t="shared" ref="X1095:X1158" si="207">IF(LEN(V1095)&gt;0,V1095,SUBSTITUTE(SUBSTITUTE(SUBSTITUTE(SUBSTITUTE(SUBSTITUTE(SUBSTITUTE(SUBSTITUTE(SUBSTITUTE(SUBSTITUTE(SUBSTITUTE(SUBSTITUTE( (SUBSTITUTE( SUBSTITUTE( SUBSTITUTE( SUBSTITUTE(W1095,"STD_SIGMA","SUM"),"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95" s="1">
        <f t="shared" ref="Y1095:Y1158" si="208">B1095</f>
        <v>1071</v>
      </c>
      <c r="Z1095" t="str">
        <f t="shared" ref="Z1095:Z1158" si="209">M1095</f>
        <v>ITM_ANGLE_SIGN</v>
      </c>
      <c r="AC1095" s="116" t="str">
        <f t="shared" si="202"/>
        <v/>
      </c>
      <c r="AD1095" t="b">
        <f t="shared" si="193"/>
        <v>1</v>
      </c>
    </row>
    <row r="1096" spans="1:30">
      <c r="A1096" s="57">
        <f t="shared" si="203"/>
        <v>1096</v>
      </c>
      <c r="B1096" s="56">
        <f t="shared" si="204"/>
        <v>1072</v>
      </c>
      <c r="C1096" s="60" t="s">
        <v>4933</v>
      </c>
      <c r="D1096" s="60" t="s">
        <v>3899</v>
      </c>
      <c r="E1096" s="66" t="s">
        <v>581</v>
      </c>
      <c r="F1096" s="66" t="s">
        <v>498</v>
      </c>
      <c r="G1096" s="75">
        <v>0</v>
      </c>
      <c r="H1096" s="75">
        <v>0</v>
      </c>
      <c r="I1096" s="66" t="s">
        <v>1</v>
      </c>
      <c r="J1096" s="66" t="s">
        <v>1660</v>
      </c>
      <c r="K1096" s="67" t="s">
        <v>5022</v>
      </c>
      <c r="L1096" s="68"/>
      <c r="M1096" s="64" t="s">
        <v>3899</v>
      </c>
      <c r="N1096" s="13"/>
      <c r="O1096"/>
      <c r="P1096" t="str">
        <f t="shared" si="192"/>
        <v>NOT EQUAL</v>
      </c>
      <c r="Q1096"/>
      <c r="R1096"/>
      <c r="S1096" s="43">
        <f t="shared" si="205"/>
        <v>151</v>
      </c>
      <c r="T1096" s="96" t="s">
        <v>2643</v>
      </c>
      <c r="U1096" s="72" t="s">
        <v>2643</v>
      </c>
      <c r="V1096" s="72" t="s">
        <v>2643</v>
      </c>
      <c r="W1096" s="44" t="str">
        <f t="shared" si="206"/>
        <v/>
      </c>
      <c r="X1096" s="25" t="str">
        <f t="shared" si="207"/>
        <v/>
      </c>
      <c r="Y1096" s="1">
        <f t="shared" si="208"/>
        <v>1072</v>
      </c>
      <c r="Z1096" t="str">
        <f t="shared" si="209"/>
        <v>ITM_MEASURED_ANGLE</v>
      </c>
      <c r="AC1096" s="116" t="str">
        <f t="shared" si="202"/>
        <v/>
      </c>
      <c r="AD1096" t="b">
        <f t="shared" si="193"/>
        <v>1</v>
      </c>
    </row>
    <row r="1097" spans="1:30">
      <c r="A1097" s="57">
        <f t="shared" si="203"/>
        <v>1097</v>
      </c>
      <c r="B1097" s="56">
        <f t="shared" si="204"/>
        <v>1073</v>
      </c>
      <c r="C1097" s="60" t="s">
        <v>4932</v>
      </c>
      <c r="D1097" s="60" t="s">
        <v>7</v>
      </c>
      <c r="E1097" s="66" t="s">
        <v>581</v>
      </c>
      <c r="F1097" s="66" t="s">
        <v>1001</v>
      </c>
      <c r="G1097" s="75">
        <v>0</v>
      </c>
      <c r="H1097" s="75">
        <v>0</v>
      </c>
      <c r="I1097" s="66" t="s">
        <v>1</v>
      </c>
      <c r="J1097" s="66" t="s">
        <v>1660</v>
      </c>
      <c r="K1097" s="67" t="s">
        <v>5022</v>
      </c>
      <c r="L1097" s="68"/>
      <c r="M1097" s="64" t="s">
        <v>4319</v>
      </c>
      <c r="N1097" s="13"/>
      <c r="O1097"/>
      <c r="P1097" t="str">
        <f t="shared" si="192"/>
        <v>NOT EQUAL</v>
      </c>
      <c r="Q1097"/>
      <c r="R1097"/>
      <c r="S1097" s="43">
        <f t="shared" si="205"/>
        <v>151</v>
      </c>
      <c r="T1097" s="96" t="s">
        <v>2643</v>
      </c>
      <c r="U1097" s="72" t="s">
        <v>2643</v>
      </c>
      <c r="V1097" s="72" t="s">
        <v>2643</v>
      </c>
      <c r="W1097" s="44" t="str">
        <f t="shared" si="206"/>
        <v/>
      </c>
      <c r="X1097" s="25" t="str">
        <f t="shared" si="207"/>
        <v/>
      </c>
      <c r="Y1097" s="1">
        <f t="shared" si="208"/>
        <v>1073</v>
      </c>
      <c r="Z1097" t="str">
        <f t="shared" si="209"/>
        <v>ITM_DIVIDES</v>
      </c>
      <c r="AC1097" s="116" t="str">
        <f t="shared" si="202"/>
        <v/>
      </c>
      <c r="AD1097" t="b">
        <f t="shared" si="193"/>
        <v>1</v>
      </c>
    </row>
    <row r="1098" spans="1:30">
      <c r="A1098" s="57">
        <f t="shared" si="203"/>
        <v>1098</v>
      </c>
      <c r="B1098" s="56">
        <f t="shared" si="204"/>
        <v>1074</v>
      </c>
      <c r="C1098" s="60" t="s">
        <v>4932</v>
      </c>
      <c r="D1098" s="60" t="s">
        <v>7</v>
      </c>
      <c r="E1098" s="66" t="s">
        <v>581</v>
      </c>
      <c r="F1098" s="66" t="s">
        <v>1002</v>
      </c>
      <c r="G1098" s="75">
        <v>0</v>
      </c>
      <c r="H1098" s="75">
        <v>0</v>
      </c>
      <c r="I1098" s="66" t="s">
        <v>1</v>
      </c>
      <c r="J1098" s="66" t="s">
        <v>1660</v>
      </c>
      <c r="K1098" s="67" t="s">
        <v>5022</v>
      </c>
      <c r="L1098" s="68"/>
      <c r="M1098" s="64" t="s">
        <v>4320</v>
      </c>
      <c r="N1098" s="13"/>
      <c r="O1098"/>
      <c r="P1098" t="str">
        <f t="shared" si="192"/>
        <v>NOT EQUAL</v>
      </c>
      <c r="Q1098"/>
      <c r="R1098"/>
      <c r="S1098" s="43">
        <f t="shared" si="205"/>
        <v>151</v>
      </c>
      <c r="T1098" s="96" t="s">
        <v>2643</v>
      </c>
      <c r="U1098" s="72" t="s">
        <v>2643</v>
      </c>
      <c r="V1098" s="72" t="s">
        <v>2643</v>
      </c>
      <c r="W1098" s="44" t="str">
        <f t="shared" si="206"/>
        <v/>
      </c>
      <c r="X1098" s="25" t="str">
        <f t="shared" si="207"/>
        <v/>
      </c>
      <c r="Y1098" s="1">
        <f t="shared" si="208"/>
        <v>1074</v>
      </c>
      <c r="Z1098" t="str">
        <f t="shared" si="209"/>
        <v>ITM_DOES_NOT_DIVIDE</v>
      </c>
      <c r="AC1098" s="116" t="str">
        <f t="shared" si="202"/>
        <v/>
      </c>
      <c r="AD1098" t="b">
        <f t="shared" si="193"/>
        <v>1</v>
      </c>
    </row>
    <row r="1099" spans="1:30">
      <c r="A1099" s="57">
        <f t="shared" si="203"/>
        <v>1099</v>
      </c>
      <c r="B1099" s="56">
        <f t="shared" si="204"/>
        <v>1075</v>
      </c>
      <c r="C1099" s="60" t="s">
        <v>4932</v>
      </c>
      <c r="D1099" s="60" t="s">
        <v>7</v>
      </c>
      <c r="E1099" s="66" t="s">
        <v>581</v>
      </c>
      <c r="F1099" s="66" t="s">
        <v>1003</v>
      </c>
      <c r="G1099" s="75">
        <v>0</v>
      </c>
      <c r="H1099" s="75">
        <v>0</v>
      </c>
      <c r="I1099" s="66" t="s">
        <v>1</v>
      </c>
      <c r="J1099" s="66" t="s">
        <v>1660</v>
      </c>
      <c r="K1099" s="67" t="s">
        <v>5022</v>
      </c>
      <c r="L1099" s="68"/>
      <c r="M1099" s="64" t="s">
        <v>4321</v>
      </c>
      <c r="N1099" s="13"/>
      <c r="O1099"/>
      <c r="P1099" t="str">
        <f t="shared" si="192"/>
        <v>NOT EQUAL</v>
      </c>
      <c r="Q1099"/>
      <c r="R1099"/>
      <c r="S1099" s="43">
        <f t="shared" si="205"/>
        <v>151</v>
      </c>
      <c r="T1099" s="96"/>
      <c r="U1099" s="72"/>
      <c r="V1099" s="72"/>
      <c r="W1099" s="44" t="str">
        <f t="shared" si="206"/>
        <v/>
      </c>
      <c r="X1099" s="25" t="str">
        <f t="shared" si="207"/>
        <v/>
      </c>
      <c r="Y1099" s="1">
        <f t="shared" si="208"/>
        <v>1075</v>
      </c>
      <c r="Z1099" t="str">
        <f t="shared" si="209"/>
        <v>ITM_PARALLEL_SIGN</v>
      </c>
      <c r="AC1099" s="116" t="str">
        <f t="shared" si="202"/>
        <v/>
      </c>
      <c r="AD1099" t="b">
        <f t="shared" si="193"/>
        <v>1</v>
      </c>
    </row>
    <row r="1100" spans="1:30">
      <c r="A1100" s="57">
        <f t="shared" si="203"/>
        <v>1100</v>
      </c>
      <c r="B1100" s="56">
        <f t="shared" si="204"/>
        <v>1076</v>
      </c>
      <c r="C1100" s="60" t="s">
        <v>4932</v>
      </c>
      <c r="D1100" s="60" t="s">
        <v>7</v>
      </c>
      <c r="E1100" s="66" t="s">
        <v>581</v>
      </c>
      <c r="F1100" s="66" t="s">
        <v>1004</v>
      </c>
      <c r="G1100" s="75">
        <v>0</v>
      </c>
      <c r="H1100" s="75">
        <v>0</v>
      </c>
      <c r="I1100" s="66" t="s">
        <v>1</v>
      </c>
      <c r="J1100" s="66" t="s">
        <v>1660</v>
      </c>
      <c r="K1100" s="67" t="s">
        <v>5022</v>
      </c>
      <c r="L1100" s="68"/>
      <c r="M1100" s="64" t="s">
        <v>4322</v>
      </c>
      <c r="N1100" s="13"/>
      <c r="O1100"/>
      <c r="P1100" t="str">
        <f t="shared" si="192"/>
        <v>NOT EQUAL</v>
      </c>
      <c r="Q1100"/>
      <c r="R1100"/>
      <c r="S1100" s="43">
        <f t="shared" si="205"/>
        <v>151</v>
      </c>
      <c r="T1100" s="96"/>
      <c r="U1100" s="72"/>
      <c r="V1100" s="72"/>
      <c r="W1100" s="44" t="str">
        <f t="shared" si="206"/>
        <v/>
      </c>
      <c r="X1100" s="25" t="str">
        <f t="shared" si="207"/>
        <v/>
      </c>
      <c r="Y1100" s="1">
        <f t="shared" si="208"/>
        <v>1076</v>
      </c>
      <c r="Z1100" t="str">
        <f t="shared" si="209"/>
        <v>ITM_NOT_PARALLEL</v>
      </c>
      <c r="AC1100" s="116" t="str">
        <f t="shared" si="202"/>
        <v/>
      </c>
      <c r="AD1100" t="b">
        <f t="shared" si="193"/>
        <v>1</v>
      </c>
    </row>
    <row r="1101" spans="1:30">
      <c r="A1101" s="57">
        <f t="shared" si="203"/>
        <v>1101</v>
      </c>
      <c r="B1101" s="56">
        <f t="shared" si="204"/>
        <v>1077</v>
      </c>
      <c r="C1101" s="60" t="s">
        <v>4933</v>
      </c>
      <c r="D1101" s="60" t="s">
        <v>1701</v>
      </c>
      <c r="E1101" s="66" t="s">
        <v>581</v>
      </c>
      <c r="F1101" s="66" t="s">
        <v>1005</v>
      </c>
      <c r="G1101" s="75">
        <v>0</v>
      </c>
      <c r="H1101" s="75">
        <v>0</v>
      </c>
      <c r="I1101" s="66" t="s">
        <v>1</v>
      </c>
      <c r="J1101" s="66" t="s">
        <v>1660</v>
      </c>
      <c r="K1101" s="67" t="s">
        <v>5022</v>
      </c>
      <c r="L1101" s="68"/>
      <c r="M1101" s="64" t="s">
        <v>1701</v>
      </c>
      <c r="N1101" s="13"/>
      <c r="O1101"/>
      <c r="P1101" t="str">
        <f t="shared" si="192"/>
        <v>NOT EQUAL</v>
      </c>
      <c r="Q1101"/>
      <c r="R1101"/>
      <c r="S1101" s="43">
        <f t="shared" si="205"/>
        <v>151</v>
      </c>
      <c r="T1101" s="96"/>
      <c r="U1101" s="72"/>
      <c r="V1101" s="72"/>
      <c r="W1101" s="44" t="str">
        <f t="shared" si="206"/>
        <v/>
      </c>
      <c r="X1101" s="25" t="str">
        <f t="shared" si="207"/>
        <v/>
      </c>
      <c r="Y1101" s="1">
        <f t="shared" si="208"/>
        <v>1077</v>
      </c>
      <c r="Z1101" t="str">
        <f t="shared" si="209"/>
        <v>ITM_AND</v>
      </c>
      <c r="AC1101" s="116" t="str">
        <f t="shared" si="202"/>
        <v/>
      </c>
      <c r="AD1101" t="b">
        <f t="shared" si="193"/>
        <v>1</v>
      </c>
    </row>
    <row r="1102" spans="1:30">
      <c r="A1102" s="57">
        <f t="shared" si="203"/>
        <v>1102</v>
      </c>
      <c r="B1102" s="56">
        <f t="shared" si="204"/>
        <v>1078</v>
      </c>
      <c r="C1102" s="60" t="s">
        <v>4933</v>
      </c>
      <c r="D1102" s="60" t="s">
        <v>2088</v>
      </c>
      <c r="E1102" s="66" t="s">
        <v>581</v>
      </c>
      <c r="F1102" s="66" t="s">
        <v>1006</v>
      </c>
      <c r="G1102" s="75">
        <v>0</v>
      </c>
      <c r="H1102" s="75">
        <v>0</v>
      </c>
      <c r="I1102" s="66" t="s">
        <v>1</v>
      </c>
      <c r="J1102" s="66" t="s">
        <v>1660</v>
      </c>
      <c r="K1102" s="67" t="s">
        <v>5022</v>
      </c>
      <c r="L1102" s="68"/>
      <c r="M1102" s="64" t="s">
        <v>2088</v>
      </c>
      <c r="N1102" s="13"/>
      <c r="O1102"/>
      <c r="P1102" t="str">
        <f t="shared" si="192"/>
        <v>NOT EQUAL</v>
      </c>
      <c r="Q1102"/>
      <c r="R1102"/>
      <c r="S1102" s="43">
        <f t="shared" si="205"/>
        <v>151</v>
      </c>
      <c r="T1102" s="96"/>
      <c r="U1102" s="72"/>
      <c r="V1102" s="72"/>
      <c r="W1102" s="44" t="str">
        <f t="shared" si="206"/>
        <v/>
      </c>
      <c r="X1102" s="25" t="str">
        <f t="shared" si="207"/>
        <v/>
      </c>
      <c r="Y1102" s="1">
        <f t="shared" si="208"/>
        <v>1078</v>
      </c>
      <c r="Z1102" t="str">
        <f t="shared" si="209"/>
        <v>ITM_OR</v>
      </c>
      <c r="AC1102" s="116" t="str">
        <f t="shared" si="202"/>
        <v/>
      </c>
      <c r="AD1102" t="b">
        <f t="shared" si="193"/>
        <v>1</v>
      </c>
    </row>
    <row r="1103" spans="1:30">
      <c r="A1103" s="57">
        <f t="shared" si="203"/>
        <v>1103</v>
      </c>
      <c r="B1103" s="56">
        <f t="shared" si="204"/>
        <v>1079</v>
      </c>
      <c r="C1103" s="60" t="s">
        <v>4932</v>
      </c>
      <c r="D1103" s="60" t="s">
        <v>7</v>
      </c>
      <c r="E1103" s="66" t="s">
        <v>581</v>
      </c>
      <c r="F1103" s="66" t="s">
        <v>1007</v>
      </c>
      <c r="G1103" s="75">
        <v>0</v>
      </c>
      <c r="H1103" s="75">
        <v>0</v>
      </c>
      <c r="I1103" s="66" t="s">
        <v>1</v>
      </c>
      <c r="J1103" s="66" t="s">
        <v>1660</v>
      </c>
      <c r="K1103" s="67" t="s">
        <v>5022</v>
      </c>
      <c r="L1103" s="68"/>
      <c r="M1103" s="64" t="s">
        <v>4323</v>
      </c>
      <c r="N1103" s="13"/>
      <c r="O1103"/>
      <c r="P1103" t="str">
        <f t="shared" si="192"/>
        <v>NOT EQUAL</v>
      </c>
      <c r="Q1103"/>
      <c r="R1103"/>
      <c r="S1103" s="43">
        <f t="shared" si="205"/>
        <v>151</v>
      </c>
      <c r="T1103" s="96"/>
      <c r="U1103" s="72"/>
      <c r="V1103" s="72"/>
      <c r="W1103" s="44" t="str">
        <f t="shared" si="206"/>
        <v/>
      </c>
      <c r="X1103" s="25" t="str">
        <f t="shared" si="207"/>
        <v/>
      </c>
      <c r="Y1103" s="1">
        <f t="shared" si="208"/>
        <v>1079</v>
      </c>
      <c r="Z1103" t="str">
        <f t="shared" si="209"/>
        <v>ITM_INTERSECTION</v>
      </c>
      <c r="AC1103" s="116" t="str">
        <f t="shared" si="202"/>
        <v/>
      </c>
      <c r="AD1103" t="b">
        <f t="shared" si="193"/>
        <v>1</v>
      </c>
    </row>
    <row r="1104" spans="1:30">
      <c r="A1104" s="57">
        <f t="shared" si="203"/>
        <v>1104</v>
      </c>
      <c r="B1104" s="56">
        <f t="shared" si="204"/>
        <v>1080</v>
      </c>
      <c r="C1104" s="60" t="s">
        <v>4932</v>
      </c>
      <c r="D1104" s="60" t="s">
        <v>7</v>
      </c>
      <c r="E1104" s="66" t="s">
        <v>581</v>
      </c>
      <c r="F1104" s="66" t="s">
        <v>1008</v>
      </c>
      <c r="G1104" s="75">
        <v>0</v>
      </c>
      <c r="H1104" s="75">
        <v>0</v>
      </c>
      <c r="I1104" s="66" t="s">
        <v>1</v>
      </c>
      <c r="J1104" s="66" t="s">
        <v>1660</v>
      </c>
      <c r="K1104" s="67" t="s">
        <v>5022</v>
      </c>
      <c r="L1104" s="68"/>
      <c r="M1104" s="64" t="s">
        <v>4324</v>
      </c>
      <c r="N1104" s="13"/>
      <c r="O1104"/>
      <c r="P1104" t="str">
        <f t="shared" si="192"/>
        <v>NOT EQUAL</v>
      </c>
      <c r="Q1104"/>
      <c r="R1104"/>
      <c r="S1104" s="43">
        <f t="shared" si="205"/>
        <v>151</v>
      </c>
      <c r="T1104" s="96"/>
      <c r="U1104" s="72"/>
      <c r="V1104" s="72"/>
      <c r="W1104" s="44" t="str">
        <f t="shared" si="206"/>
        <v/>
      </c>
      <c r="X1104" s="25" t="str">
        <f t="shared" si="207"/>
        <v/>
      </c>
      <c r="Y1104" s="1">
        <f t="shared" si="208"/>
        <v>1080</v>
      </c>
      <c r="Z1104" t="str">
        <f t="shared" si="209"/>
        <v>ITM_UNION</v>
      </c>
      <c r="AC1104" s="116" t="str">
        <f t="shared" si="202"/>
        <v/>
      </c>
      <c r="AD1104" t="b">
        <f t="shared" si="193"/>
        <v>1</v>
      </c>
    </row>
    <row r="1105" spans="1:30">
      <c r="A1105" s="57">
        <f t="shared" si="203"/>
        <v>1105</v>
      </c>
      <c r="B1105" s="56">
        <f t="shared" si="204"/>
        <v>1081</v>
      </c>
      <c r="C1105" s="60" t="s">
        <v>4933</v>
      </c>
      <c r="D1105" s="60" t="s">
        <v>3900</v>
      </c>
      <c r="E1105" s="66" t="s">
        <v>581</v>
      </c>
      <c r="F1105" s="66" t="s">
        <v>492</v>
      </c>
      <c r="G1105" s="75">
        <v>0</v>
      </c>
      <c r="H1105" s="75">
        <v>0</v>
      </c>
      <c r="I1105" s="66" t="s">
        <v>1</v>
      </c>
      <c r="J1105" s="66" t="s">
        <v>1660</v>
      </c>
      <c r="K1105" s="67" t="s">
        <v>5022</v>
      </c>
      <c r="L1105" s="68"/>
      <c r="M1105" s="64" t="s">
        <v>3900</v>
      </c>
      <c r="N1105" s="13"/>
      <c r="O1105"/>
      <c r="P1105" t="str">
        <f t="shared" si="192"/>
        <v>NOT EQUAL</v>
      </c>
      <c r="Q1105"/>
      <c r="R1105"/>
      <c r="S1105" s="43">
        <f t="shared" si="205"/>
        <v>151</v>
      </c>
      <c r="T1105" s="96"/>
      <c r="U1105" s="72"/>
      <c r="V1105" s="72"/>
      <c r="W1105" s="44" t="str">
        <f t="shared" si="206"/>
        <v/>
      </c>
      <c r="X1105" s="25" t="str">
        <f t="shared" si="207"/>
        <v/>
      </c>
      <c r="Y1105" s="1">
        <f t="shared" si="208"/>
        <v>1081</v>
      </c>
      <c r="Z1105" t="str">
        <f t="shared" si="209"/>
        <v>ITM_INTEGRAL_SIGN</v>
      </c>
      <c r="AC1105" s="116" t="str">
        <f t="shared" si="202"/>
        <v/>
      </c>
      <c r="AD1105" t="b">
        <f t="shared" si="193"/>
        <v>1</v>
      </c>
    </row>
    <row r="1106" spans="1:30">
      <c r="A1106" s="57">
        <f t="shared" si="203"/>
        <v>1106</v>
      </c>
      <c r="B1106" s="56">
        <f t="shared" si="204"/>
        <v>1082</v>
      </c>
      <c r="C1106" s="60" t="s">
        <v>4932</v>
      </c>
      <c r="D1106" s="60" t="s">
        <v>7</v>
      </c>
      <c r="E1106" s="66" t="s">
        <v>581</v>
      </c>
      <c r="F1106" s="66" t="s">
        <v>1009</v>
      </c>
      <c r="G1106" s="75">
        <v>0</v>
      </c>
      <c r="H1106" s="75">
        <v>0</v>
      </c>
      <c r="I1106" s="66" t="s">
        <v>1</v>
      </c>
      <c r="J1106" s="66" t="s">
        <v>1660</v>
      </c>
      <c r="K1106" s="67" t="s">
        <v>5022</v>
      </c>
      <c r="L1106" s="68"/>
      <c r="M1106" s="64" t="s">
        <v>4325</v>
      </c>
      <c r="N1106" s="13"/>
      <c r="O1106"/>
      <c r="P1106" t="str">
        <f t="shared" si="192"/>
        <v>NOT EQUAL</v>
      </c>
      <c r="Q1106"/>
      <c r="R1106"/>
      <c r="S1106" s="43">
        <f t="shared" si="205"/>
        <v>151</v>
      </c>
      <c r="T1106" s="96"/>
      <c r="U1106" s="72"/>
      <c r="V1106" s="72"/>
      <c r="W1106" s="44" t="str">
        <f t="shared" si="206"/>
        <v/>
      </c>
      <c r="X1106" s="25" t="str">
        <f t="shared" si="207"/>
        <v/>
      </c>
      <c r="Y1106" s="1">
        <f t="shared" si="208"/>
        <v>1082</v>
      </c>
      <c r="Z1106" t="str">
        <f t="shared" si="209"/>
        <v>ITM_DOUBLE_INTEGRAL</v>
      </c>
      <c r="AC1106" s="116" t="str">
        <f t="shared" si="202"/>
        <v/>
      </c>
      <c r="AD1106" t="b">
        <f t="shared" si="193"/>
        <v>1</v>
      </c>
    </row>
    <row r="1107" spans="1:30">
      <c r="A1107" s="57">
        <f t="shared" si="203"/>
        <v>1107</v>
      </c>
      <c r="B1107" s="56">
        <f t="shared" si="204"/>
        <v>1083</v>
      </c>
      <c r="C1107" s="60" t="s">
        <v>4932</v>
      </c>
      <c r="D1107" s="60" t="s">
        <v>7</v>
      </c>
      <c r="E1107" s="66" t="s">
        <v>581</v>
      </c>
      <c r="F1107" s="66" t="s">
        <v>1010</v>
      </c>
      <c r="G1107" s="75">
        <v>0</v>
      </c>
      <c r="H1107" s="75">
        <v>0</v>
      </c>
      <c r="I1107" s="66" t="s">
        <v>1</v>
      </c>
      <c r="J1107" s="66" t="s">
        <v>1660</v>
      </c>
      <c r="K1107" s="67" t="s">
        <v>5022</v>
      </c>
      <c r="L1107" s="68"/>
      <c r="M1107" s="64" t="s">
        <v>4326</v>
      </c>
      <c r="N1107" s="13"/>
      <c r="O1107"/>
      <c r="P1107" t="str">
        <f t="shared" si="192"/>
        <v>NOT EQUAL</v>
      </c>
      <c r="Q1107"/>
      <c r="R1107"/>
      <c r="S1107" s="43">
        <f t="shared" si="205"/>
        <v>151</v>
      </c>
      <c r="T1107" s="96"/>
      <c r="U1107" s="72"/>
      <c r="V1107" s="72"/>
      <c r="W1107" s="44" t="str">
        <f t="shared" si="206"/>
        <v/>
      </c>
      <c r="X1107" s="25" t="str">
        <f t="shared" si="207"/>
        <v/>
      </c>
      <c r="Y1107" s="1">
        <f t="shared" si="208"/>
        <v>1083</v>
      </c>
      <c r="Z1107" t="str">
        <f t="shared" si="209"/>
        <v>ITM_CONTOUR_INTEGRAL</v>
      </c>
      <c r="AC1107" s="116" t="str">
        <f t="shared" si="202"/>
        <v/>
      </c>
      <c r="AD1107" t="b">
        <f t="shared" si="193"/>
        <v>1</v>
      </c>
    </row>
    <row r="1108" spans="1:30">
      <c r="A1108" s="57">
        <f t="shared" si="203"/>
        <v>1108</v>
      </c>
      <c r="B1108" s="56">
        <f t="shared" si="204"/>
        <v>1084</v>
      </c>
      <c r="C1108" s="60" t="s">
        <v>4932</v>
      </c>
      <c r="D1108" s="60" t="s">
        <v>7</v>
      </c>
      <c r="E1108" s="66" t="s">
        <v>581</v>
      </c>
      <c r="F1108" s="66" t="s">
        <v>1011</v>
      </c>
      <c r="G1108" s="75">
        <v>0</v>
      </c>
      <c r="H1108" s="75">
        <v>0</v>
      </c>
      <c r="I1108" s="66" t="s">
        <v>1</v>
      </c>
      <c r="J1108" s="66" t="s">
        <v>1660</v>
      </c>
      <c r="K1108" s="67" t="s">
        <v>5022</v>
      </c>
      <c r="L1108" s="68"/>
      <c r="M1108" s="64" t="s">
        <v>4327</v>
      </c>
      <c r="N1108" s="13"/>
      <c r="O1108"/>
      <c r="P1108" t="str">
        <f t="shared" si="192"/>
        <v>NOT EQUAL</v>
      </c>
      <c r="Q1108"/>
      <c r="R1108"/>
      <c r="S1108" s="43">
        <f t="shared" si="205"/>
        <v>151</v>
      </c>
      <c r="T1108" s="96"/>
      <c r="U1108" s="72"/>
      <c r="V1108" s="72"/>
      <c r="W1108" s="44" t="str">
        <f t="shared" si="206"/>
        <v/>
      </c>
      <c r="X1108" s="25" t="str">
        <f t="shared" si="207"/>
        <v/>
      </c>
      <c r="Y1108" s="1">
        <f t="shared" si="208"/>
        <v>1084</v>
      </c>
      <c r="Z1108" t="str">
        <f t="shared" si="209"/>
        <v>ITM_SURFACE_INTEGRAL</v>
      </c>
      <c r="AC1108" s="116" t="str">
        <f t="shared" si="202"/>
        <v/>
      </c>
      <c r="AD1108" t="b">
        <f t="shared" si="193"/>
        <v>1</v>
      </c>
    </row>
    <row r="1109" spans="1:30">
      <c r="A1109" s="57">
        <f t="shared" si="203"/>
        <v>1109</v>
      </c>
      <c r="B1109" s="56">
        <f t="shared" si="204"/>
        <v>1085</v>
      </c>
      <c r="C1109" s="60" t="s">
        <v>4932</v>
      </c>
      <c r="D1109" s="60" t="s">
        <v>7</v>
      </c>
      <c r="E1109" s="66" t="s">
        <v>581</v>
      </c>
      <c r="F1109" s="66" t="s">
        <v>1012</v>
      </c>
      <c r="G1109" s="75">
        <v>0</v>
      </c>
      <c r="H1109" s="75">
        <v>0</v>
      </c>
      <c r="I1109" s="66" t="s">
        <v>1</v>
      </c>
      <c r="J1109" s="66" t="s">
        <v>1660</v>
      </c>
      <c r="K1109" s="67" t="s">
        <v>5022</v>
      </c>
      <c r="L1109" s="68"/>
      <c r="M1109" s="64" t="s">
        <v>4328</v>
      </c>
      <c r="N1109" s="13"/>
      <c r="O1109"/>
      <c r="P1109" t="str">
        <f t="shared" si="192"/>
        <v>NOT EQUAL</v>
      </c>
      <c r="Q1109"/>
      <c r="R1109"/>
      <c r="S1109" s="43">
        <f t="shared" si="205"/>
        <v>151</v>
      </c>
      <c r="T1109" s="96"/>
      <c r="U1109" s="72"/>
      <c r="V1109" s="72"/>
      <c r="W1109" s="44" t="str">
        <f t="shared" si="206"/>
        <v/>
      </c>
      <c r="X1109" s="25" t="str">
        <f t="shared" si="207"/>
        <v/>
      </c>
      <c r="Y1109" s="1">
        <f t="shared" si="208"/>
        <v>1085</v>
      </c>
      <c r="Z1109" t="str">
        <f t="shared" si="209"/>
        <v>ITM_RATIO</v>
      </c>
      <c r="AC1109" s="116" t="str">
        <f t="shared" si="202"/>
        <v/>
      </c>
      <c r="AD1109" t="b">
        <f t="shared" si="193"/>
        <v>1</v>
      </c>
    </row>
    <row r="1110" spans="1:30">
      <c r="A1110" s="57">
        <f t="shared" si="203"/>
        <v>1110</v>
      </c>
      <c r="B1110" s="56">
        <f t="shared" si="204"/>
        <v>1086</v>
      </c>
      <c r="C1110" s="60" t="s">
        <v>4933</v>
      </c>
      <c r="D1110" s="60" t="s">
        <v>3901</v>
      </c>
      <c r="E1110" s="66" t="s">
        <v>581</v>
      </c>
      <c r="F1110" s="66" t="s">
        <v>1013</v>
      </c>
      <c r="G1110" s="75">
        <v>0</v>
      </c>
      <c r="H1110" s="75">
        <v>0</v>
      </c>
      <c r="I1110" s="66" t="s">
        <v>1</v>
      </c>
      <c r="J1110" s="66" t="s">
        <v>1660</v>
      </c>
      <c r="K1110" s="67" t="s">
        <v>5022</v>
      </c>
      <c r="L1110" s="68"/>
      <c r="M1110" s="64" t="s">
        <v>3901</v>
      </c>
      <c r="N1110" s="13"/>
      <c r="O1110"/>
      <c r="P1110" t="str">
        <f t="shared" si="192"/>
        <v>NOT EQUAL</v>
      </c>
      <c r="Q1110"/>
      <c r="R1110"/>
      <c r="S1110" s="43">
        <f t="shared" si="205"/>
        <v>151</v>
      </c>
      <c r="T1110" s="96"/>
      <c r="U1110" s="72"/>
      <c r="V1110" s="72"/>
      <c r="W1110" s="44" t="str">
        <f t="shared" si="206"/>
        <v/>
      </c>
      <c r="X1110" s="25" t="str">
        <f t="shared" si="207"/>
        <v/>
      </c>
      <c r="Y1110" s="1">
        <f t="shared" si="208"/>
        <v>1086</v>
      </c>
      <c r="Z1110" t="str">
        <f t="shared" si="209"/>
        <v>ITM_CHECK_MARK</v>
      </c>
      <c r="AC1110" s="116" t="str">
        <f t="shared" si="202"/>
        <v/>
      </c>
      <c r="AD1110" t="b">
        <f t="shared" si="193"/>
        <v>1</v>
      </c>
    </row>
    <row r="1111" spans="1:30">
      <c r="A1111" s="57">
        <f t="shared" si="203"/>
        <v>1111</v>
      </c>
      <c r="B1111" s="56">
        <f t="shared" si="204"/>
        <v>1087</v>
      </c>
      <c r="C1111" s="60" t="s">
        <v>4932</v>
      </c>
      <c r="D1111" s="60" t="s">
        <v>7</v>
      </c>
      <c r="E1111" s="66" t="s">
        <v>581</v>
      </c>
      <c r="F1111" s="66" t="s">
        <v>1014</v>
      </c>
      <c r="G1111" s="75">
        <v>0</v>
      </c>
      <c r="H1111" s="75">
        <v>0</v>
      </c>
      <c r="I1111" s="66" t="s">
        <v>1</v>
      </c>
      <c r="J1111" s="66" t="s">
        <v>1660</v>
      </c>
      <c r="K1111" s="67" t="s">
        <v>5022</v>
      </c>
      <c r="L1111" s="68"/>
      <c r="M1111" s="64" t="s">
        <v>4329</v>
      </c>
      <c r="N1111" s="13"/>
      <c r="O1111"/>
      <c r="P1111" t="str">
        <f t="shared" si="192"/>
        <v>NOT EQUAL</v>
      </c>
      <c r="Q1111"/>
      <c r="R1111"/>
      <c r="S1111" s="43">
        <f t="shared" si="205"/>
        <v>151</v>
      </c>
      <c r="T1111" s="96"/>
      <c r="U1111" s="72"/>
      <c r="V1111" s="72"/>
      <c r="W1111" s="44" t="str">
        <f t="shared" si="206"/>
        <v/>
      </c>
      <c r="X1111" s="25" t="str">
        <f t="shared" si="207"/>
        <v/>
      </c>
      <c r="Y1111" s="1">
        <f t="shared" si="208"/>
        <v>1087</v>
      </c>
      <c r="Z1111" t="str">
        <f t="shared" si="209"/>
        <v>ITM_ASYMPOTICALLY_EQUAL</v>
      </c>
      <c r="AC1111" s="116" t="str">
        <f t="shared" si="202"/>
        <v/>
      </c>
      <c r="AD1111" t="b">
        <f t="shared" si="193"/>
        <v>1</v>
      </c>
    </row>
    <row r="1112" spans="1:30">
      <c r="A1112" s="57">
        <f t="shared" si="203"/>
        <v>1112</v>
      </c>
      <c r="B1112" s="56">
        <f t="shared" si="204"/>
        <v>1088</v>
      </c>
      <c r="C1112" s="60" t="s">
        <v>4933</v>
      </c>
      <c r="D1112" s="60" t="s">
        <v>3902</v>
      </c>
      <c r="E1112" s="66" t="s">
        <v>581</v>
      </c>
      <c r="F1112" s="66" t="s">
        <v>1015</v>
      </c>
      <c r="G1112" s="75">
        <v>0</v>
      </c>
      <c r="H1112" s="75">
        <v>0</v>
      </c>
      <c r="I1112" s="66" t="s">
        <v>1</v>
      </c>
      <c r="J1112" s="66" t="s">
        <v>1660</v>
      </c>
      <c r="K1112" s="67" t="s">
        <v>5022</v>
      </c>
      <c r="L1112" s="68"/>
      <c r="M1112" s="64" t="s">
        <v>3902</v>
      </c>
      <c r="N1112" s="13"/>
      <c r="O1112"/>
      <c r="P1112" t="str">
        <f t="shared" si="192"/>
        <v>NOT EQUAL</v>
      </c>
      <c r="Q1112"/>
      <c r="R1112"/>
      <c r="S1112" s="43">
        <f t="shared" si="205"/>
        <v>151</v>
      </c>
      <c r="T1112" s="96"/>
      <c r="U1112" s="72"/>
      <c r="V1112" s="72"/>
      <c r="W1112" s="44" t="str">
        <f t="shared" si="206"/>
        <v/>
      </c>
      <c r="X1112" s="25" t="str">
        <f t="shared" si="207"/>
        <v/>
      </c>
      <c r="Y1112" s="1">
        <f t="shared" si="208"/>
        <v>1088</v>
      </c>
      <c r="Z1112" t="str">
        <f t="shared" si="209"/>
        <v>ITM_ALMOST_EQUAL</v>
      </c>
      <c r="AC1112" s="116" t="str">
        <f t="shared" si="202"/>
        <v/>
      </c>
      <c r="AD1112" t="b">
        <f t="shared" si="193"/>
        <v>1</v>
      </c>
    </row>
    <row r="1113" spans="1:30">
      <c r="A1113" s="57">
        <f t="shared" si="203"/>
        <v>1113</v>
      </c>
      <c r="B1113" s="56">
        <f t="shared" si="204"/>
        <v>1089</v>
      </c>
      <c r="C1113" s="60" t="s">
        <v>4933</v>
      </c>
      <c r="D1113" s="60" t="s">
        <v>3903</v>
      </c>
      <c r="E1113" s="66" t="s">
        <v>581</v>
      </c>
      <c r="F1113" s="66" t="s">
        <v>1016</v>
      </c>
      <c r="G1113" s="75">
        <v>0</v>
      </c>
      <c r="H1113" s="75">
        <v>0</v>
      </c>
      <c r="I1113" s="66" t="s">
        <v>1</v>
      </c>
      <c r="J1113" s="66" t="s">
        <v>1660</v>
      </c>
      <c r="K1113" s="67" t="s">
        <v>5022</v>
      </c>
      <c r="L1113" s="65"/>
      <c r="M1113" s="64" t="s">
        <v>3903</v>
      </c>
      <c r="N1113" s="13"/>
      <c r="O1113"/>
      <c r="P1113" t="str">
        <f t="shared" ref="P1113:P1176" si="210">IF(E1113=F1113,"","NOT EQUAL")</f>
        <v>NOT EQUAL</v>
      </c>
      <c r="Q1113"/>
      <c r="R1113"/>
      <c r="S1113" s="43">
        <f t="shared" si="205"/>
        <v>151</v>
      </c>
      <c r="T1113" s="96"/>
      <c r="U1113" s="72"/>
      <c r="V1113" s="72"/>
      <c r="W1113" s="44" t="str">
        <f t="shared" si="206"/>
        <v/>
      </c>
      <c r="X1113" s="25" t="str">
        <f t="shared" si="207"/>
        <v/>
      </c>
      <c r="Y1113" s="1">
        <f t="shared" si="208"/>
        <v>1089</v>
      </c>
      <c r="Z1113" t="str">
        <f t="shared" si="209"/>
        <v>ITM_COLON_EQUALS</v>
      </c>
      <c r="AC1113" s="116" t="str">
        <f t="shared" si="202"/>
        <v/>
      </c>
      <c r="AD1113" t="b">
        <f t="shared" si="193"/>
        <v>1</v>
      </c>
    </row>
    <row r="1114" spans="1:30">
      <c r="A1114" s="57">
        <f t="shared" si="203"/>
        <v>1114</v>
      </c>
      <c r="B1114" s="56">
        <f t="shared" si="204"/>
        <v>1090</v>
      </c>
      <c r="C1114" s="60" t="s">
        <v>4933</v>
      </c>
      <c r="D1114" s="60" t="s">
        <v>3904</v>
      </c>
      <c r="E1114" s="66" t="s">
        <v>581</v>
      </c>
      <c r="F1114" s="66" t="s">
        <v>1017</v>
      </c>
      <c r="G1114" s="75">
        <v>0</v>
      </c>
      <c r="H1114" s="75">
        <v>0</v>
      </c>
      <c r="I1114" s="66" t="s">
        <v>1</v>
      </c>
      <c r="J1114" s="66" t="s">
        <v>1660</v>
      </c>
      <c r="K1114" s="67" t="s">
        <v>5022</v>
      </c>
      <c r="L1114" s="68"/>
      <c r="M1114" s="64" t="s">
        <v>3904</v>
      </c>
      <c r="N1114" s="13"/>
      <c r="O1114"/>
      <c r="P1114" t="str">
        <f t="shared" si="210"/>
        <v>NOT EQUAL</v>
      </c>
      <c r="Q1114"/>
      <c r="R1114"/>
      <c r="S1114" s="43">
        <f t="shared" si="205"/>
        <v>151</v>
      </c>
      <c r="T1114" s="96"/>
      <c r="U1114" s="72"/>
      <c r="V1114" s="72"/>
      <c r="W1114" s="44" t="str">
        <f t="shared" si="206"/>
        <v/>
      </c>
      <c r="X1114" s="25" t="str">
        <f t="shared" si="207"/>
        <v/>
      </c>
      <c r="Y1114" s="1">
        <f t="shared" si="208"/>
        <v>1090</v>
      </c>
      <c r="Z1114" t="str">
        <f t="shared" si="209"/>
        <v>ITM_CORRESPONDS_TO</v>
      </c>
      <c r="AC1114" s="116" t="str">
        <f t="shared" si="202"/>
        <v/>
      </c>
      <c r="AD1114" t="b">
        <f t="shared" si="193"/>
        <v>1</v>
      </c>
    </row>
    <row r="1115" spans="1:30">
      <c r="A1115" s="57">
        <f t="shared" si="203"/>
        <v>1115</v>
      </c>
      <c r="B1115" s="56">
        <f t="shared" si="204"/>
        <v>1091</v>
      </c>
      <c r="C1115" s="60" t="s">
        <v>4933</v>
      </c>
      <c r="D1115" s="60" t="s">
        <v>3905</v>
      </c>
      <c r="E1115" s="66" t="s">
        <v>581</v>
      </c>
      <c r="F1115" s="66" t="s">
        <v>1018</v>
      </c>
      <c r="G1115" s="75">
        <v>0</v>
      </c>
      <c r="H1115" s="75">
        <v>0</v>
      </c>
      <c r="I1115" s="66" t="s">
        <v>1</v>
      </c>
      <c r="J1115" s="66" t="s">
        <v>1660</v>
      </c>
      <c r="K1115" s="67" t="s">
        <v>5022</v>
      </c>
      <c r="L1115" s="68"/>
      <c r="M1115" s="64" t="s">
        <v>3905</v>
      </c>
      <c r="N1115" s="13"/>
      <c r="O1115"/>
      <c r="P1115" t="str">
        <f t="shared" si="210"/>
        <v>NOT EQUAL</v>
      </c>
      <c r="Q1115"/>
      <c r="R1115"/>
      <c r="S1115" s="43">
        <f t="shared" si="205"/>
        <v>151</v>
      </c>
      <c r="T1115" s="96"/>
      <c r="U1115" s="72"/>
      <c r="V1115" s="72"/>
      <c r="W1115" s="44" t="str">
        <f t="shared" si="206"/>
        <v/>
      </c>
      <c r="X1115" s="25" t="str">
        <f t="shared" si="207"/>
        <v/>
      </c>
      <c r="Y1115" s="1">
        <f t="shared" si="208"/>
        <v>1091</v>
      </c>
      <c r="Z1115" t="str">
        <f t="shared" si="209"/>
        <v>ITM_ESTIMATES</v>
      </c>
      <c r="AC1115" s="116" t="str">
        <f t="shared" si="202"/>
        <v/>
      </c>
      <c r="AD1115" t="b">
        <f t="shared" si="193"/>
        <v>1</v>
      </c>
    </row>
    <row r="1116" spans="1:30">
      <c r="A1116" s="57">
        <f t="shared" si="203"/>
        <v>1116</v>
      </c>
      <c r="B1116" s="56">
        <f t="shared" si="204"/>
        <v>1092</v>
      </c>
      <c r="C1116" s="60" t="s">
        <v>4933</v>
      </c>
      <c r="D1116" s="60" t="s">
        <v>3906</v>
      </c>
      <c r="E1116" s="66" t="s">
        <v>581</v>
      </c>
      <c r="F1116" s="66" t="s">
        <v>1019</v>
      </c>
      <c r="G1116" s="75">
        <v>0</v>
      </c>
      <c r="H1116" s="75">
        <v>0</v>
      </c>
      <c r="I1116" s="66" t="s">
        <v>1</v>
      </c>
      <c r="J1116" s="66" t="s">
        <v>1660</v>
      </c>
      <c r="K1116" s="67" t="s">
        <v>5022</v>
      </c>
      <c r="L1116" s="68"/>
      <c r="M1116" s="64" t="s">
        <v>3906</v>
      </c>
      <c r="N1116" s="13"/>
      <c r="O1116"/>
      <c r="P1116" t="str">
        <f t="shared" si="210"/>
        <v>NOT EQUAL</v>
      </c>
      <c r="Q1116"/>
      <c r="R1116"/>
      <c r="S1116" s="43">
        <f t="shared" si="205"/>
        <v>151</v>
      </c>
      <c r="T1116" s="96"/>
      <c r="U1116" s="72"/>
      <c r="V1116" s="72"/>
      <c r="W1116" s="44" t="str">
        <f t="shared" si="206"/>
        <v/>
      </c>
      <c r="X1116" s="25" t="str">
        <f t="shared" si="207"/>
        <v/>
      </c>
      <c r="Y1116" s="1">
        <f t="shared" si="208"/>
        <v>1092</v>
      </c>
      <c r="Z1116" t="str">
        <f t="shared" si="209"/>
        <v>ITM_NOT_EQUAL</v>
      </c>
      <c r="AC1116" s="116" t="str">
        <f t="shared" si="202"/>
        <v/>
      </c>
      <c r="AD1116" t="b">
        <f t="shared" si="193"/>
        <v>1</v>
      </c>
    </row>
    <row r="1117" spans="1:30">
      <c r="A1117" s="57">
        <f t="shared" si="203"/>
        <v>1117</v>
      </c>
      <c r="B1117" s="56">
        <f t="shared" si="204"/>
        <v>1093</v>
      </c>
      <c r="C1117" s="60" t="s">
        <v>4932</v>
      </c>
      <c r="D1117" s="60" t="s">
        <v>7</v>
      </c>
      <c r="E1117" s="66" t="s">
        <v>581</v>
      </c>
      <c r="F1117" s="66" t="s">
        <v>1020</v>
      </c>
      <c r="G1117" s="75">
        <v>0</v>
      </c>
      <c r="H1117" s="75">
        <v>0</v>
      </c>
      <c r="I1117" s="66" t="s">
        <v>1</v>
      </c>
      <c r="J1117" s="66" t="s">
        <v>1660</v>
      </c>
      <c r="K1117" s="67" t="s">
        <v>5022</v>
      </c>
      <c r="L1117" s="68"/>
      <c r="M1117" s="64" t="s">
        <v>4330</v>
      </c>
      <c r="N1117" s="13"/>
      <c r="O1117"/>
      <c r="P1117" t="str">
        <f t="shared" si="210"/>
        <v>NOT EQUAL</v>
      </c>
      <c r="Q1117"/>
      <c r="R1117"/>
      <c r="S1117" s="43">
        <f t="shared" si="205"/>
        <v>151</v>
      </c>
      <c r="T1117" s="96"/>
      <c r="U1117" s="72"/>
      <c r="V1117" s="72"/>
      <c r="W1117" s="44" t="str">
        <f t="shared" si="206"/>
        <v/>
      </c>
      <c r="X1117" s="25" t="str">
        <f t="shared" si="207"/>
        <v/>
      </c>
      <c r="Y1117" s="1">
        <f t="shared" si="208"/>
        <v>1093</v>
      </c>
      <c r="Z1117" t="str">
        <f t="shared" si="209"/>
        <v>ITM_IDENTICAL_TO</v>
      </c>
      <c r="AC1117" s="116" t="str">
        <f t="shared" si="202"/>
        <v/>
      </c>
      <c r="AD1117" t="b">
        <f t="shared" si="193"/>
        <v>1</v>
      </c>
    </row>
    <row r="1118" spans="1:30">
      <c r="A1118" s="57">
        <f t="shared" si="203"/>
        <v>1118</v>
      </c>
      <c r="B1118" s="56">
        <f t="shared" si="204"/>
        <v>1094</v>
      </c>
      <c r="C1118" s="60" t="s">
        <v>4933</v>
      </c>
      <c r="D1118" s="60" t="s">
        <v>3907</v>
      </c>
      <c r="E1118" s="66" t="s">
        <v>581</v>
      </c>
      <c r="F1118" s="66" t="s">
        <v>1021</v>
      </c>
      <c r="G1118" s="75">
        <v>0</v>
      </c>
      <c r="H1118" s="75">
        <v>0</v>
      </c>
      <c r="I1118" s="66" t="s">
        <v>1</v>
      </c>
      <c r="J1118" s="66" t="s">
        <v>1660</v>
      </c>
      <c r="K1118" s="67" t="s">
        <v>5022</v>
      </c>
      <c r="L1118" s="68"/>
      <c r="M1118" s="64" t="s">
        <v>3907</v>
      </c>
      <c r="N1118" s="13"/>
      <c r="O1118"/>
      <c r="P1118" t="str">
        <f t="shared" si="210"/>
        <v>NOT EQUAL</v>
      </c>
      <c r="Q1118"/>
      <c r="R1118"/>
      <c r="S1118" s="43">
        <f t="shared" si="205"/>
        <v>151</v>
      </c>
      <c r="T1118" s="96"/>
      <c r="U1118" s="72"/>
      <c r="V1118" s="72"/>
      <c r="W1118" s="44" t="str">
        <f t="shared" si="206"/>
        <v/>
      </c>
      <c r="X1118" s="25" t="str">
        <f t="shared" si="207"/>
        <v/>
      </c>
      <c r="Y1118" s="1">
        <f t="shared" si="208"/>
        <v>1094</v>
      </c>
      <c r="Z1118" t="str">
        <f t="shared" si="209"/>
        <v>ITM_LESS_EQUAL</v>
      </c>
      <c r="AC1118" s="116" t="str">
        <f t="shared" si="202"/>
        <v/>
      </c>
      <c r="AD1118" t="b">
        <f t="shared" si="193"/>
        <v>1</v>
      </c>
    </row>
    <row r="1119" spans="1:30">
      <c r="A1119" s="57">
        <f t="shared" si="203"/>
        <v>1119</v>
      </c>
      <c r="B1119" s="56">
        <f t="shared" si="204"/>
        <v>1095</v>
      </c>
      <c r="C1119" s="60" t="s">
        <v>4933</v>
      </c>
      <c r="D1119" s="60" t="s">
        <v>3908</v>
      </c>
      <c r="E1119" s="66" t="s">
        <v>581</v>
      </c>
      <c r="F1119" s="66" t="s">
        <v>1022</v>
      </c>
      <c r="G1119" s="75">
        <v>0</v>
      </c>
      <c r="H1119" s="75">
        <v>0</v>
      </c>
      <c r="I1119" s="66" t="s">
        <v>1</v>
      </c>
      <c r="J1119" s="66" t="s">
        <v>1660</v>
      </c>
      <c r="K1119" s="67" t="s">
        <v>5022</v>
      </c>
      <c r="L1119" s="68"/>
      <c r="M1119" s="64" t="s">
        <v>3908</v>
      </c>
      <c r="N1119" s="13"/>
      <c r="O1119"/>
      <c r="P1119" t="str">
        <f t="shared" si="210"/>
        <v>NOT EQUAL</v>
      </c>
      <c r="Q1119"/>
      <c r="R1119"/>
      <c r="S1119" s="43">
        <f t="shared" si="205"/>
        <v>151</v>
      </c>
      <c r="T1119" s="96"/>
      <c r="U1119" s="72"/>
      <c r="V1119" s="72"/>
      <c r="W1119" s="44" t="str">
        <f t="shared" si="206"/>
        <v/>
      </c>
      <c r="X1119" s="25" t="str">
        <f t="shared" si="207"/>
        <v/>
      </c>
      <c r="Y1119" s="1">
        <f t="shared" si="208"/>
        <v>1095</v>
      </c>
      <c r="Z1119" t="str">
        <f t="shared" si="209"/>
        <v>ITM_GREATER_EQUAL</v>
      </c>
      <c r="AC1119" s="116" t="str">
        <f t="shared" si="202"/>
        <v/>
      </c>
      <c r="AD1119" t="b">
        <f t="shared" si="193"/>
        <v>1</v>
      </c>
    </row>
    <row r="1120" spans="1:30">
      <c r="A1120" s="57">
        <f t="shared" si="203"/>
        <v>1120</v>
      </c>
      <c r="B1120" s="56">
        <f t="shared" si="204"/>
        <v>1096</v>
      </c>
      <c r="C1120" s="60" t="s">
        <v>4932</v>
      </c>
      <c r="D1120" s="60" t="s">
        <v>7</v>
      </c>
      <c r="E1120" s="66" t="s">
        <v>581</v>
      </c>
      <c r="F1120" s="66" t="s">
        <v>1023</v>
      </c>
      <c r="G1120" s="75">
        <v>0</v>
      </c>
      <c r="H1120" s="75">
        <v>0</v>
      </c>
      <c r="I1120" s="66" t="s">
        <v>1</v>
      </c>
      <c r="J1120" s="66" t="s">
        <v>1660</v>
      </c>
      <c r="K1120" s="67" t="s">
        <v>5022</v>
      </c>
      <c r="L1120" s="68"/>
      <c r="M1120" s="64" t="s">
        <v>4331</v>
      </c>
      <c r="N1120" s="13"/>
      <c r="O1120"/>
      <c r="P1120" t="str">
        <f t="shared" si="210"/>
        <v>NOT EQUAL</v>
      </c>
      <c r="Q1120"/>
      <c r="R1120"/>
      <c r="S1120" s="43">
        <f t="shared" si="205"/>
        <v>151</v>
      </c>
      <c r="T1120" s="96"/>
      <c r="U1120" s="72"/>
      <c r="V1120" s="72"/>
      <c r="W1120" s="44" t="str">
        <f t="shared" si="206"/>
        <v/>
      </c>
      <c r="X1120" s="25" t="str">
        <f t="shared" si="207"/>
        <v/>
      </c>
      <c r="Y1120" s="1">
        <f t="shared" si="208"/>
        <v>1096</v>
      </c>
      <c r="Z1120" t="str">
        <f t="shared" si="209"/>
        <v>ITM_MUCH_LESS</v>
      </c>
      <c r="AC1120" s="116" t="str">
        <f t="shared" si="202"/>
        <v/>
      </c>
      <c r="AD1120" t="b">
        <f t="shared" ref="AD1120:AD1183" si="211">X1120=AC1120</f>
        <v>1</v>
      </c>
    </row>
    <row r="1121" spans="1:30">
      <c r="A1121" s="57">
        <f t="shared" si="203"/>
        <v>1121</v>
      </c>
      <c r="B1121" s="56">
        <f t="shared" si="204"/>
        <v>1097</v>
      </c>
      <c r="C1121" s="60" t="s">
        <v>4932</v>
      </c>
      <c r="D1121" s="60" t="s">
        <v>7</v>
      </c>
      <c r="E1121" s="66" t="s">
        <v>581</v>
      </c>
      <c r="F1121" s="66" t="s">
        <v>1024</v>
      </c>
      <c r="G1121" s="75">
        <v>0</v>
      </c>
      <c r="H1121" s="75">
        <v>0</v>
      </c>
      <c r="I1121" s="66" t="s">
        <v>1</v>
      </c>
      <c r="J1121" s="66" t="s">
        <v>1660</v>
      </c>
      <c r="K1121" s="67" t="s">
        <v>5022</v>
      </c>
      <c r="L1121" s="68"/>
      <c r="M1121" s="64" t="s">
        <v>4332</v>
      </c>
      <c r="N1121" s="13"/>
      <c r="O1121"/>
      <c r="P1121" t="str">
        <f t="shared" si="210"/>
        <v>NOT EQUAL</v>
      </c>
      <c r="Q1121"/>
      <c r="R1121"/>
      <c r="S1121" s="43">
        <f t="shared" si="205"/>
        <v>151</v>
      </c>
      <c r="T1121" s="96"/>
      <c r="U1121" s="72"/>
      <c r="V1121" s="72"/>
      <c r="W1121" s="44" t="str">
        <f t="shared" si="206"/>
        <v/>
      </c>
      <c r="X1121" s="25" t="str">
        <f t="shared" si="207"/>
        <v/>
      </c>
      <c r="Y1121" s="1">
        <f t="shared" si="208"/>
        <v>1097</v>
      </c>
      <c r="Z1121" t="str">
        <f t="shared" si="209"/>
        <v>ITM_MUCH_GREATER</v>
      </c>
      <c r="AC1121" s="116" t="str">
        <f t="shared" si="202"/>
        <v/>
      </c>
      <c r="AD1121" t="b">
        <f t="shared" si="211"/>
        <v>1</v>
      </c>
    </row>
    <row r="1122" spans="1:30">
      <c r="A1122" s="57">
        <f t="shared" si="203"/>
        <v>1122</v>
      </c>
      <c r="B1122" s="56">
        <f t="shared" si="204"/>
        <v>1098</v>
      </c>
      <c r="C1122" s="60" t="s">
        <v>4933</v>
      </c>
      <c r="D1122" s="60" t="s">
        <v>3909</v>
      </c>
      <c r="E1122" s="66" t="s">
        <v>581</v>
      </c>
      <c r="F1122" s="66" t="s">
        <v>1025</v>
      </c>
      <c r="G1122" s="75">
        <v>0</v>
      </c>
      <c r="H1122" s="75">
        <v>0</v>
      </c>
      <c r="I1122" s="66" t="s">
        <v>1</v>
      </c>
      <c r="J1122" s="66" t="s">
        <v>1660</v>
      </c>
      <c r="K1122" s="67" t="s">
        <v>5022</v>
      </c>
      <c r="L1122" s="68"/>
      <c r="M1122" s="64" t="s">
        <v>3909</v>
      </c>
      <c r="N1122" s="13"/>
      <c r="O1122"/>
      <c r="P1122" t="str">
        <f t="shared" si="210"/>
        <v>NOT EQUAL</v>
      </c>
      <c r="Q1122"/>
      <c r="R1122"/>
      <c r="S1122" s="43">
        <f t="shared" si="205"/>
        <v>151</v>
      </c>
      <c r="T1122" s="96"/>
      <c r="U1122" s="72"/>
      <c r="V1122" s="72"/>
      <c r="W1122" s="44" t="str">
        <f t="shared" si="206"/>
        <v/>
      </c>
      <c r="X1122" s="25" t="str">
        <f t="shared" si="207"/>
        <v/>
      </c>
      <c r="Y1122" s="1">
        <f t="shared" si="208"/>
        <v>1098</v>
      </c>
      <c r="Z1122" t="str">
        <f t="shared" si="209"/>
        <v>ITM_SUN</v>
      </c>
      <c r="AC1122" s="116" t="str">
        <f t="shared" si="202"/>
        <v/>
      </c>
      <c r="AD1122" t="b">
        <f t="shared" si="211"/>
        <v>1</v>
      </c>
    </row>
    <row r="1123" spans="1:30">
      <c r="A1123" s="57">
        <f t="shared" si="203"/>
        <v>1123</v>
      </c>
      <c r="B1123" s="56">
        <f t="shared" si="204"/>
        <v>1099</v>
      </c>
      <c r="C1123" s="60" t="s">
        <v>4932</v>
      </c>
      <c r="D1123" s="60" t="s">
        <v>7</v>
      </c>
      <c r="E1123" s="66" t="s">
        <v>581</v>
      </c>
      <c r="F1123" s="66" t="s">
        <v>1026</v>
      </c>
      <c r="G1123" s="75">
        <v>0</v>
      </c>
      <c r="H1123" s="75">
        <v>0</v>
      </c>
      <c r="I1123" s="66" t="s">
        <v>1</v>
      </c>
      <c r="J1123" s="66" t="s">
        <v>1660</v>
      </c>
      <c r="K1123" s="67" t="s">
        <v>5022</v>
      </c>
      <c r="L1123" s="68"/>
      <c r="M1123" s="64" t="s">
        <v>4333</v>
      </c>
      <c r="N1123" s="13"/>
      <c r="O1123"/>
      <c r="P1123" t="str">
        <f t="shared" si="210"/>
        <v>NOT EQUAL</v>
      </c>
      <c r="Q1123"/>
      <c r="R1123"/>
      <c r="S1123" s="43">
        <f t="shared" si="205"/>
        <v>151</v>
      </c>
      <c r="T1123" s="96"/>
      <c r="U1123" s="72"/>
      <c r="V1123" s="72"/>
      <c r="W1123" s="44" t="str">
        <f t="shared" si="206"/>
        <v/>
      </c>
      <c r="X1123" s="25" t="str">
        <f t="shared" si="207"/>
        <v/>
      </c>
      <c r="Y1123" s="1">
        <f t="shared" si="208"/>
        <v>1099</v>
      </c>
      <c r="Z1123" t="str">
        <f t="shared" si="209"/>
        <v>ITM_DOWN_TACK</v>
      </c>
      <c r="AC1123" s="116" t="str">
        <f t="shared" si="202"/>
        <v/>
      </c>
      <c r="AD1123" t="b">
        <f t="shared" si="211"/>
        <v>1</v>
      </c>
    </row>
    <row r="1124" spans="1:30">
      <c r="A1124" s="57">
        <f t="shared" si="203"/>
        <v>1124</v>
      </c>
      <c r="B1124" s="56">
        <f t="shared" si="204"/>
        <v>1100</v>
      </c>
      <c r="C1124" s="60" t="s">
        <v>4933</v>
      </c>
      <c r="D1124" s="60" t="s">
        <v>3910</v>
      </c>
      <c r="E1124" s="66" t="s">
        <v>581</v>
      </c>
      <c r="F1124" s="66" t="s">
        <v>1027</v>
      </c>
      <c r="G1124" s="75">
        <v>0</v>
      </c>
      <c r="H1124" s="75">
        <v>0</v>
      </c>
      <c r="I1124" s="66" t="s">
        <v>1</v>
      </c>
      <c r="J1124" s="66" t="s">
        <v>1660</v>
      </c>
      <c r="K1124" s="67" t="s">
        <v>5022</v>
      </c>
      <c r="L1124" s="68"/>
      <c r="M1124" s="64" t="s">
        <v>3910</v>
      </c>
      <c r="N1124" s="13"/>
      <c r="O1124"/>
      <c r="P1124" t="str">
        <f t="shared" si="210"/>
        <v>NOT EQUAL</v>
      </c>
      <c r="Q1124"/>
      <c r="R1124"/>
      <c r="S1124" s="43">
        <f t="shared" si="205"/>
        <v>151</v>
      </c>
      <c r="T1124" s="96"/>
      <c r="U1124" s="72"/>
      <c r="V1124" s="72"/>
      <c r="W1124" s="44" t="str">
        <f t="shared" si="206"/>
        <v/>
      </c>
      <c r="X1124" s="25" t="str">
        <f t="shared" si="207"/>
        <v/>
      </c>
      <c r="Y1124" s="1">
        <f t="shared" si="208"/>
        <v>1100</v>
      </c>
      <c r="Z1124" t="str">
        <f t="shared" si="209"/>
        <v>ITM_PERPENDICULAR</v>
      </c>
      <c r="AC1124" s="116" t="str">
        <f t="shared" si="202"/>
        <v/>
      </c>
      <c r="AD1124" t="b">
        <f t="shared" si="211"/>
        <v>1</v>
      </c>
    </row>
    <row r="1125" spans="1:30">
      <c r="A1125" s="57">
        <f t="shared" si="203"/>
        <v>1125</v>
      </c>
      <c r="B1125" s="56">
        <f t="shared" si="204"/>
        <v>1101</v>
      </c>
      <c r="C1125" s="60" t="s">
        <v>4932</v>
      </c>
      <c r="D1125" s="60" t="s">
        <v>7</v>
      </c>
      <c r="E1125" s="66" t="s">
        <v>581</v>
      </c>
      <c r="F1125" s="66" t="s">
        <v>1028</v>
      </c>
      <c r="G1125" s="75">
        <v>0</v>
      </c>
      <c r="H1125" s="75">
        <v>0</v>
      </c>
      <c r="I1125" s="66" t="s">
        <v>1</v>
      </c>
      <c r="J1125" s="66" t="s">
        <v>1660</v>
      </c>
      <c r="K1125" s="67" t="s">
        <v>5022</v>
      </c>
      <c r="L1125" s="68"/>
      <c r="M1125" s="64" t="s">
        <v>2300</v>
      </c>
      <c r="N1125" s="13"/>
      <c r="O1125"/>
      <c r="P1125" t="str">
        <f t="shared" si="210"/>
        <v>NOT EQUAL</v>
      </c>
      <c r="Q1125"/>
      <c r="R1125"/>
      <c r="S1125" s="43">
        <f t="shared" si="205"/>
        <v>151</v>
      </c>
      <c r="T1125" s="96"/>
      <c r="U1125" s="72"/>
      <c r="V1125" s="72"/>
      <c r="W1125" s="44" t="str">
        <f t="shared" si="206"/>
        <v/>
      </c>
      <c r="X1125" s="25" t="str">
        <f t="shared" si="207"/>
        <v/>
      </c>
      <c r="Y1125" s="1">
        <f t="shared" si="208"/>
        <v>1101</v>
      </c>
      <c r="Z1125" t="str">
        <f t="shared" si="209"/>
        <v>ITM_XOR</v>
      </c>
      <c r="AC1125" s="116" t="str">
        <f t="shared" si="202"/>
        <v/>
      </c>
      <c r="AD1125" t="b">
        <f t="shared" si="211"/>
        <v>1</v>
      </c>
    </row>
    <row r="1126" spans="1:30">
      <c r="A1126" s="57">
        <f t="shared" si="203"/>
        <v>1126</v>
      </c>
      <c r="B1126" s="56">
        <f t="shared" si="204"/>
        <v>1102</v>
      </c>
      <c r="C1126" s="60" t="s">
        <v>4932</v>
      </c>
      <c r="D1126" s="60" t="s">
        <v>7</v>
      </c>
      <c r="E1126" s="66" t="s">
        <v>581</v>
      </c>
      <c r="F1126" s="66" t="s">
        <v>1029</v>
      </c>
      <c r="G1126" s="75">
        <v>0</v>
      </c>
      <c r="H1126" s="75">
        <v>0</v>
      </c>
      <c r="I1126" s="66" t="s">
        <v>1</v>
      </c>
      <c r="J1126" s="66" t="s">
        <v>1660</v>
      </c>
      <c r="K1126" s="67" t="s">
        <v>5022</v>
      </c>
      <c r="L1126" s="68"/>
      <c r="M1126" s="64" t="s">
        <v>2065</v>
      </c>
      <c r="N1126" s="13"/>
      <c r="O1126"/>
      <c r="P1126" t="str">
        <f t="shared" si="210"/>
        <v>NOT EQUAL</v>
      </c>
      <c r="Q1126"/>
      <c r="R1126"/>
      <c r="S1126" s="43">
        <f t="shared" si="205"/>
        <v>151</v>
      </c>
      <c r="T1126" s="96"/>
      <c r="U1126" s="72"/>
      <c r="V1126" s="72"/>
      <c r="W1126" s="44" t="str">
        <f t="shared" si="206"/>
        <v/>
      </c>
      <c r="X1126" s="25" t="str">
        <f t="shared" si="207"/>
        <v/>
      </c>
      <c r="Y1126" s="1">
        <f t="shared" si="208"/>
        <v>1102</v>
      </c>
      <c r="Z1126" t="str">
        <f t="shared" si="209"/>
        <v>ITM_NAND</v>
      </c>
      <c r="AC1126" s="116" t="str">
        <f t="shared" si="202"/>
        <v/>
      </c>
      <c r="AD1126" t="b">
        <f t="shared" si="211"/>
        <v>1</v>
      </c>
    </row>
    <row r="1127" spans="1:30">
      <c r="A1127" s="57">
        <f t="shared" si="203"/>
        <v>1127</v>
      </c>
      <c r="B1127" s="56">
        <f t="shared" si="204"/>
        <v>1103</v>
      </c>
      <c r="C1127" s="60" t="s">
        <v>4932</v>
      </c>
      <c r="D1127" s="60" t="s">
        <v>7</v>
      </c>
      <c r="E1127" s="66" t="s">
        <v>581</v>
      </c>
      <c r="F1127" s="66" t="s">
        <v>1030</v>
      </c>
      <c r="G1127" s="75">
        <v>0</v>
      </c>
      <c r="H1127" s="75">
        <v>0</v>
      </c>
      <c r="I1127" s="66" t="s">
        <v>1</v>
      </c>
      <c r="J1127" s="66" t="s">
        <v>1660</v>
      </c>
      <c r="K1127" s="67" t="s">
        <v>5022</v>
      </c>
      <c r="L1127" s="68"/>
      <c r="M1127" s="64" t="s">
        <v>2076</v>
      </c>
      <c r="N1127" s="13"/>
      <c r="O1127"/>
      <c r="P1127" t="str">
        <f t="shared" si="210"/>
        <v>NOT EQUAL</v>
      </c>
      <c r="Q1127"/>
      <c r="R1127"/>
      <c r="S1127" s="43">
        <f t="shared" si="205"/>
        <v>151</v>
      </c>
      <c r="T1127" s="96"/>
      <c r="U1127" s="72"/>
      <c r="V1127" s="72"/>
      <c r="W1127" s="44" t="str">
        <f t="shared" si="206"/>
        <v/>
      </c>
      <c r="X1127" s="25" t="str">
        <f t="shared" si="207"/>
        <v/>
      </c>
      <c r="Y1127" s="1">
        <f t="shared" si="208"/>
        <v>1103</v>
      </c>
      <c r="Z1127" t="str">
        <f t="shared" si="209"/>
        <v>ITM_NOR</v>
      </c>
      <c r="AC1127" s="116" t="str">
        <f t="shared" si="202"/>
        <v/>
      </c>
      <c r="AD1127" t="b">
        <f t="shared" si="211"/>
        <v>1</v>
      </c>
    </row>
    <row r="1128" spans="1:30">
      <c r="A1128" s="57">
        <f t="shared" si="203"/>
        <v>1128</v>
      </c>
      <c r="B1128" s="56">
        <f t="shared" si="204"/>
        <v>1104</v>
      </c>
      <c r="C1128" s="60" t="s">
        <v>4933</v>
      </c>
      <c r="D1128" s="60" t="s">
        <v>3911</v>
      </c>
      <c r="E1128" s="66" t="s">
        <v>581</v>
      </c>
      <c r="F1128" s="66" t="s">
        <v>1031</v>
      </c>
      <c r="G1128" s="75">
        <v>0</v>
      </c>
      <c r="H1128" s="75">
        <v>0</v>
      </c>
      <c r="I1128" s="66" t="s">
        <v>1</v>
      </c>
      <c r="J1128" s="66" t="s">
        <v>1660</v>
      </c>
      <c r="K1128" s="67" t="s">
        <v>5022</v>
      </c>
      <c r="L1128" s="68"/>
      <c r="M1128" s="64" t="s">
        <v>3911</v>
      </c>
      <c r="N1128" s="13"/>
      <c r="O1128"/>
      <c r="P1128" t="str">
        <f t="shared" si="210"/>
        <v>NOT EQUAL</v>
      </c>
      <c r="Q1128"/>
      <c r="R1128"/>
      <c r="S1128" s="43">
        <f t="shared" si="205"/>
        <v>151</v>
      </c>
      <c r="T1128" s="96"/>
      <c r="U1128" s="72"/>
      <c r="V1128" s="72"/>
      <c r="W1128" s="44" t="str">
        <f t="shared" si="206"/>
        <v/>
      </c>
      <c r="X1128" s="25" t="str">
        <f t="shared" si="207"/>
        <v/>
      </c>
      <c r="Y1128" s="1">
        <f t="shared" si="208"/>
        <v>1104</v>
      </c>
      <c r="Z1128" t="str">
        <f t="shared" si="209"/>
        <v>ITM_WATCH</v>
      </c>
      <c r="AC1128" s="116" t="str">
        <f t="shared" ref="AC1128:AC1191" si="212">IF(LEN(X1128)=0,"",SUBSTITUTE(SUBSTITUTE(SUBSTITUTE(SUBSTITUTE(SUBSTITUTE(SUBSTITUTE(SUBSTITUTE(SUBSTITUTE(SUBSTITUTE(SUBSTITUTE(SUBSTITUTE(SUBSTITUTE(SUBSTITUTE(SUBSTITUTE(SUBSTITUTE(SUBSTITUTE(SUBSTITUTE( (SUBSTITUTE( SUBSTITUTE( SUBSTITUTE( SUBSTITUTE(W1128,"STD_SIGMA","SUM"),"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128" t="b">
        <f t="shared" si="211"/>
        <v>1</v>
      </c>
    </row>
    <row r="1129" spans="1:30">
      <c r="A1129" s="57">
        <f t="shared" si="203"/>
        <v>1129</v>
      </c>
      <c r="B1129" s="56">
        <f t="shared" si="204"/>
        <v>1105</v>
      </c>
      <c r="C1129" s="60" t="s">
        <v>4933</v>
      </c>
      <c r="D1129" s="60" t="s">
        <v>3912</v>
      </c>
      <c r="E1129" s="66" t="s">
        <v>581</v>
      </c>
      <c r="F1129" s="66" t="s">
        <v>1032</v>
      </c>
      <c r="G1129" s="75">
        <v>0</v>
      </c>
      <c r="H1129" s="75">
        <v>0</v>
      </c>
      <c r="I1129" s="66" t="s">
        <v>1</v>
      </c>
      <c r="J1129" s="66" t="s">
        <v>1660</v>
      </c>
      <c r="K1129" s="67" t="s">
        <v>5022</v>
      </c>
      <c r="L1129" s="68"/>
      <c r="M1129" s="64" t="s">
        <v>3912</v>
      </c>
      <c r="N1129" s="13"/>
      <c r="O1129"/>
      <c r="P1129" t="str">
        <f t="shared" si="210"/>
        <v>NOT EQUAL</v>
      </c>
      <c r="Q1129"/>
      <c r="R1129"/>
      <c r="S1129" s="43">
        <f t="shared" si="205"/>
        <v>151</v>
      </c>
      <c r="T1129" s="96"/>
      <c r="U1129" s="72"/>
      <c r="V1129" s="72"/>
      <c r="W1129" s="44" t="str">
        <f t="shared" si="206"/>
        <v/>
      </c>
      <c r="X1129" s="25" t="str">
        <f t="shared" si="207"/>
        <v/>
      </c>
      <c r="Y1129" s="1">
        <f t="shared" si="208"/>
        <v>1105</v>
      </c>
      <c r="Z1129" t="str">
        <f t="shared" si="209"/>
        <v>ITM_HOURGLASS</v>
      </c>
      <c r="AC1129" s="116" t="str">
        <f t="shared" si="212"/>
        <v/>
      </c>
      <c r="AD1129" t="b">
        <f t="shared" si="211"/>
        <v>1</v>
      </c>
    </row>
    <row r="1130" spans="1:30">
      <c r="A1130" s="57">
        <f t="shared" si="203"/>
        <v>1130</v>
      </c>
      <c r="B1130" s="56">
        <f t="shared" si="204"/>
        <v>1106</v>
      </c>
      <c r="C1130" s="60" t="s">
        <v>4933</v>
      </c>
      <c r="D1130" s="60" t="s">
        <v>3913</v>
      </c>
      <c r="E1130" s="66" t="s">
        <v>581</v>
      </c>
      <c r="F1130" s="66" t="s">
        <v>1033</v>
      </c>
      <c r="G1130" s="75">
        <v>0</v>
      </c>
      <c r="H1130" s="75">
        <v>0</v>
      </c>
      <c r="I1130" s="66" t="s">
        <v>1</v>
      </c>
      <c r="J1130" s="66" t="s">
        <v>1660</v>
      </c>
      <c r="K1130" s="67" t="s">
        <v>5022</v>
      </c>
      <c r="L1130" s="68"/>
      <c r="M1130" s="64" t="s">
        <v>3913</v>
      </c>
      <c r="N1130" s="13"/>
      <c r="O1130"/>
      <c r="P1130" t="str">
        <f t="shared" si="210"/>
        <v>NOT EQUAL</v>
      </c>
      <c r="Q1130"/>
      <c r="R1130"/>
      <c r="S1130" s="43">
        <f t="shared" si="205"/>
        <v>151</v>
      </c>
      <c r="T1130" s="96"/>
      <c r="U1130" s="72"/>
      <c r="V1130" s="72"/>
      <c r="W1130" s="44" t="str">
        <f t="shared" si="206"/>
        <v/>
      </c>
      <c r="X1130" s="25" t="str">
        <f t="shared" si="207"/>
        <v/>
      </c>
      <c r="Y1130" s="1">
        <f t="shared" si="208"/>
        <v>1106</v>
      </c>
      <c r="Z1130" t="str">
        <f t="shared" si="209"/>
        <v>ITM_PRINTER</v>
      </c>
      <c r="AC1130" s="116" t="str">
        <f t="shared" si="212"/>
        <v/>
      </c>
      <c r="AD1130" t="b">
        <f t="shared" si="211"/>
        <v>1</v>
      </c>
    </row>
    <row r="1131" spans="1:30">
      <c r="A1131" s="57">
        <f t="shared" si="203"/>
        <v>1131</v>
      </c>
      <c r="B1131" s="56">
        <f t="shared" si="204"/>
        <v>1107</v>
      </c>
      <c r="C1131" s="60" t="s">
        <v>4932</v>
      </c>
      <c r="D1131" s="60" t="s">
        <v>7</v>
      </c>
      <c r="E1131" s="66" t="s">
        <v>581</v>
      </c>
      <c r="F1131" s="66" t="s">
        <v>1034</v>
      </c>
      <c r="G1131" s="75">
        <v>0</v>
      </c>
      <c r="H1131" s="75">
        <v>0</v>
      </c>
      <c r="I1131" s="66" t="s">
        <v>1</v>
      </c>
      <c r="J1131" s="66" t="s">
        <v>1660</v>
      </c>
      <c r="K1131" s="67" t="s">
        <v>5022</v>
      </c>
      <c r="L1131" s="68"/>
      <c r="M1131" s="64" t="s">
        <v>4334</v>
      </c>
      <c r="N1131" s="13"/>
      <c r="O1131"/>
      <c r="P1131" t="str">
        <f t="shared" si="210"/>
        <v>NOT EQUAL</v>
      </c>
      <c r="Q1131"/>
      <c r="R1131"/>
      <c r="S1131" s="43">
        <f t="shared" si="205"/>
        <v>151</v>
      </c>
      <c r="T1131" s="96"/>
      <c r="U1131" s="72"/>
      <c r="V1131" s="72"/>
      <c r="W1131" s="44" t="str">
        <f t="shared" si="206"/>
        <v/>
      </c>
      <c r="X1131" s="25" t="str">
        <f t="shared" si="207"/>
        <v/>
      </c>
      <c r="Y1131" s="1">
        <f t="shared" si="208"/>
        <v>1107</v>
      </c>
      <c r="Z1131" t="str">
        <f t="shared" si="209"/>
        <v>ITM_MAT_TL</v>
      </c>
      <c r="AC1131" s="116" t="str">
        <f t="shared" si="212"/>
        <v/>
      </c>
      <c r="AD1131" t="b">
        <f t="shared" si="211"/>
        <v>1</v>
      </c>
    </row>
    <row r="1132" spans="1:30">
      <c r="A1132" s="57">
        <f t="shared" si="203"/>
        <v>1132</v>
      </c>
      <c r="B1132" s="56">
        <f t="shared" si="204"/>
        <v>1108</v>
      </c>
      <c r="C1132" s="60" t="s">
        <v>4932</v>
      </c>
      <c r="D1132" s="60" t="s">
        <v>7</v>
      </c>
      <c r="E1132" s="66" t="s">
        <v>581</v>
      </c>
      <c r="F1132" s="66" t="s">
        <v>1035</v>
      </c>
      <c r="G1132" s="75">
        <v>0</v>
      </c>
      <c r="H1132" s="75">
        <v>0</v>
      </c>
      <c r="I1132" s="66" t="s">
        <v>1</v>
      </c>
      <c r="J1132" s="66" t="s">
        <v>1660</v>
      </c>
      <c r="K1132" s="67" t="s">
        <v>5022</v>
      </c>
      <c r="L1132" s="68"/>
      <c r="M1132" s="64" t="s">
        <v>4335</v>
      </c>
      <c r="N1132" s="13"/>
      <c r="O1132"/>
      <c r="P1132" t="str">
        <f t="shared" si="210"/>
        <v>NOT EQUAL</v>
      </c>
      <c r="Q1132"/>
      <c r="R1132"/>
      <c r="S1132" s="43">
        <f t="shared" si="205"/>
        <v>151</v>
      </c>
      <c r="T1132" s="96"/>
      <c r="U1132" s="72"/>
      <c r="V1132" s="72"/>
      <c r="W1132" s="44" t="str">
        <f t="shared" si="206"/>
        <v/>
      </c>
      <c r="X1132" s="25" t="str">
        <f t="shared" si="207"/>
        <v/>
      </c>
      <c r="Y1132" s="1">
        <f t="shared" si="208"/>
        <v>1108</v>
      </c>
      <c r="Z1132" t="str">
        <f t="shared" si="209"/>
        <v>ITM_MAT_ML</v>
      </c>
      <c r="AC1132" s="116" t="str">
        <f t="shared" si="212"/>
        <v/>
      </c>
      <c r="AD1132" t="b">
        <f t="shared" si="211"/>
        <v>1</v>
      </c>
    </row>
    <row r="1133" spans="1:30">
      <c r="A1133" s="57">
        <f t="shared" si="203"/>
        <v>1133</v>
      </c>
      <c r="B1133" s="56">
        <f t="shared" si="204"/>
        <v>1109</v>
      </c>
      <c r="C1133" s="60" t="s">
        <v>4932</v>
      </c>
      <c r="D1133" s="60" t="s">
        <v>7</v>
      </c>
      <c r="E1133" s="66" t="s">
        <v>581</v>
      </c>
      <c r="F1133" s="66" t="s">
        <v>1036</v>
      </c>
      <c r="G1133" s="75">
        <v>0</v>
      </c>
      <c r="H1133" s="75">
        <v>0</v>
      </c>
      <c r="I1133" s="66" t="s">
        <v>1</v>
      </c>
      <c r="J1133" s="66" t="s">
        <v>1660</v>
      </c>
      <c r="K1133" s="67" t="s">
        <v>5022</v>
      </c>
      <c r="L1133" s="68"/>
      <c r="M1133" s="64" t="s">
        <v>4336</v>
      </c>
      <c r="N1133" s="13"/>
      <c r="O1133"/>
      <c r="P1133" t="str">
        <f t="shared" si="210"/>
        <v>NOT EQUAL</v>
      </c>
      <c r="Q1133"/>
      <c r="R1133"/>
      <c r="S1133" s="43">
        <f t="shared" si="205"/>
        <v>151</v>
      </c>
      <c r="T1133" s="96"/>
      <c r="U1133" s="72"/>
      <c r="V1133" s="72"/>
      <c r="W1133" s="44" t="str">
        <f t="shared" si="206"/>
        <v/>
      </c>
      <c r="X1133" s="25" t="str">
        <f t="shared" si="207"/>
        <v/>
      </c>
      <c r="Y1133" s="1">
        <f t="shared" si="208"/>
        <v>1109</v>
      </c>
      <c r="Z1133" t="str">
        <f t="shared" si="209"/>
        <v>ITM_MAT_BL</v>
      </c>
      <c r="AC1133" s="116" t="str">
        <f t="shared" si="212"/>
        <v/>
      </c>
      <c r="AD1133" t="b">
        <f t="shared" si="211"/>
        <v>1</v>
      </c>
    </row>
    <row r="1134" spans="1:30">
      <c r="A1134" s="57">
        <f t="shared" si="203"/>
        <v>1134</v>
      </c>
      <c r="B1134" s="56">
        <f t="shared" si="204"/>
        <v>1110</v>
      </c>
      <c r="C1134" s="60" t="s">
        <v>4932</v>
      </c>
      <c r="D1134" s="60" t="s">
        <v>7</v>
      </c>
      <c r="E1134" s="66" t="s">
        <v>581</v>
      </c>
      <c r="F1134" s="66" t="s">
        <v>1037</v>
      </c>
      <c r="G1134" s="75">
        <v>0</v>
      </c>
      <c r="H1134" s="75">
        <v>0</v>
      </c>
      <c r="I1134" s="66" t="s">
        <v>1</v>
      </c>
      <c r="J1134" s="66" t="s">
        <v>1660</v>
      </c>
      <c r="K1134" s="67" t="s">
        <v>5022</v>
      </c>
      <c r="L1134" s="68"/>
      <c r="M1134" s="64" t="s">
        <v>4337</v>
      </c>
      <c r="N1134" s="13"/>
      <c r="O1134"/>
      <c r="P1134" t="str">
        <f t="shared" si="210"/>
        <v>NOT EQUAL</v>
      </c>
      <c r="Q1134"/>
      <c r="R1134"/>
      <c r="S1134" s="43">
        <f t="shared" si="205"/>
        <v>151</v>
      </c>
      <c r="T1134" s="96"/>
      <c r="U1134" s="72"/>
      <c r="V1134" s="72"/>
      <c r="W1134" s="44" t="str">
        <f t="shared" si="206"/>
        <v/>
      </c>
      <c r="X1134" s="25" t="str">
        <f t="shared" si="207"/>
        <v/>
      </c>
      <c r="Y1134" s="1">
        <f t="shared" si="208"/>
        <v>1110</v>
      </c>
      <c r="Z1134" t="str">
        <f t="shared" si="209"/>
        <v>ITM_MAT_TR</v>
      </c>
      <c r="AC1134" s="116" t="str">
        <f t="shared" si="212"/>
        <v/>
      </c>
      <c r="AD1134" t="b">
        <f t="shared" si="211"/>
        <v>1</v>
      </c>
    </row>
    <row r="1135" spans="1:30">
      <c r="A1135" s="57">
        <f t="shared" si="203"/>
        <v>1135</v>
      </c>
      <c r="B1135" s="56">
        <f t="shared" si="204"/>
        <v>1111</v>
      </c>
      <c r="C1135" s="60" t="s">
        <v>4932</v>
      </c>
      <c r="D1135" s="60" t="s">
        <v>7</v>
      </c>
      <c r="E1135" s="66" t="s">
        <v>581</v>
      </c>
      <c r="F1135" s="66" t="s">
        <v>1038</v>
      </c>
      <c r="G1135" s="75">
        <v>0</v>
      </c>
      <c r="H1135" s="75">
        <v>0</v>
      </c>
      <c r="I1135" s="66" t="s">
        <v>1</v>
      </c>
      <c r="J1135" s="66" t="s">
        <v>1660</v>
      </c>
      <c r="K1135" s="67" t="s">
        <v>5022</v>
      </c>
      <c r="L1135" s="68"/>
      <c r="M1135" s="64" t="s">
        <v>4338</v>
      </c>
      <c r="N1135" s="13"/>
      <c r="O1135"/>
      <c r="P1135" t="str">
        <f t="shared" si="210"/>
        <v>NOT EQUAL</v>
      </c>
      <c r="Q1135"/>
      <c r="R1135"/>
      <c r="S1135" s="43">
        <f t="shared" si="205"/>
        <v>151</v>
      </c>
      <c r="T1135" s="96"/>
      <c r="U1135" s="72"/>
      <c r="V1135" s="72"/>
      <c r="W1135" s="44" t="str">
        <f t="shared" si="206"/>
        <v/>
      </c>
      <c r="X1135" s="25" t="str">
        <f t="shared" si="207"/>
        <v/>
      </c>
      <c r="Y1135" s="1">
        <f t="shared" si="208"/>
        <v>1111</v>
      </c>
      <c r="Z1135" t="str">
        <f t="shared" si="209"/>
        <v>ITM_MAT_MR</v>
      </c>
      <c r="AC1135" s="116" t="str">
        <f t="shared" si="212"/>
        <v/>
      </c>
      <c r="AD1135" t="b">
        <f t="shared" si="211"/>
        <v>1</v>
      </c>
    </row>
    <row r="1136" spans="1:30">
      <c r="A1136" s="57">
        <f t="shared" si="203"/>
        <v>1136</v>
      </c>
      <c r="B1136" s="56">
        <f t="shared" si="204"/>
        <v>1112</v>
      </c>
      <c r="C1136" s="60" t="s">
        <v>4932</v>
      </c>
      <c r="D1136" s="60" t="s">
        <v>7</v>
      </c>
      <c r="E1136" s="66" t="s">
        <v>581</v>
      </c>
      <c r="F1136" s="66" t="s">
        <v>1039</v>
      </c>
      <c r="G1136" s="75">
        <v>0</v>
      </c>
      <c r="H1136" s="75">
        <v>0</v>
      </c>
      <c r="I1136" s="66" t="s">
        <v>1</v>
      </c>
      <c r="J1136" s="66" t="s">
        <v>1660</v>
      </c>
      <c r="K1136" s="67" t="s">
        <v>5022</v>
      </c>
      <c r="L1136" s="68"/>
      <c r="M1136" s="64" t="s">
        <v>4339</v>
      </c>
      <c r="N1136" s="13"/>
      <c r="O1136"/>
      <c r="P1136" t="str">
        <f t="shared" si="210"/>
        <v>NOT EQUAL</v>
      </c>
      <c r="Q1136"/>
      <c r="R1136"/>
      <c r="S1136" s="43">
        <f t="shared" si="205"/>
        <v>151</v>
      </c>
      <c r="T1136" s="96"/>
      <c r="U1136" s="72"/>
      <c r="V1136" s="72"/>
      <c r="W1136" s="44" t="str">
        <f t="shared" si="206"/>
        <v/>
      </c>
      <c r="X1136" s="25" t="str">
        <f t="shared" si="207"/>
        <v/>
      </c>
      <c r="Y1136" s="1">
        <f t="shared" si="208"/>
        <v>1112</v>
      </c>
      <c r="Z1136" t="str">
        <f t="shared" si="209"/>
        <v>ITM_MAT_BR</v>
      </c>
      <c r="AC1136" s="116" t="str">
        <f t="shared" si="212"/>
        <v/>
      </c>
      <c r="AD1136" t="b">
        <f t="shared" si="211"/>
        <v>1</v>
      </c>
    </row>
    <row r="1137" spans="1:30">
      <c r="A1137" s="57">
        <f t="shared" si="203"/>
        <v>1137</v>
      </c>
      <c r="B1137" s="56">
        <f t="shared" si="204"/>
        <v>1113</v>
      </c>
      <c r="C1137" s="60" t="s">
        <v>4932</v>
      </c>
      <c r="D1137" s="60" t="s">
        <v>7</v>
      </c>
      <c r="E1137" s="66" t="s">
        <v>581</v>
      </c>
      <c r="F1137" s="66" t="s">
        <v>1040</v>
      </c>
      <c r="G1137" s="75">
        <v>0</v>
      </c>
      <c r="H1137" s="75">
        <v>0</v>
      </c>
      <c r="I1137" s="66" t="s">
        <v>1</v>
      </c>
      <c r="J1137" s="66" t="s">
        <v>1660</v>
      </c>
      <c r="K1137" s="67" t="s">
        <v>5022</v>
      </c>
      <c r="L1137" s="68"/>
      <c r="M1137" s="64" t="s">
        <v>4340</v>
      </c>
      <c r="N1137" s="13"/>
      <c r="O1137"/>
      <c r="P1137" t="str">
        <f t="shared" si="210"/>
        <v>NOT EQUAL</v>
      </c>
      <c r="Q1137"/>
      <c r="R1137"/>
      <c r="S1137" s="43">
        <f t="shared" si="205"/>
        <v>151</v>
      </c>
      <c r="T1137" s="96"/>
      <c r="U1137" s="72"/>
      <c r="V1137" s="72"/>
      <c r="W1137" s="44" t="str">
        <f t="shared" si="206"/>
        <v/>
      </c>
      <c r="X1137" s="25" t="str">
        <f t="shared" si="207"/>
        <v/>
      </c>
      <c r="Y1137" s="1">
        <f t="shared" si="208"/>
        <v>1113</v>
      </c>
      <c r="Z1137" t="str">
        <f t="shared" si="209"/>
        <v>ITM_OBLIQUE1</v>
      </c>
      <c r="AC1137" s="116" t="str">
        <f t="shared" si="212"/>
        <v/>
      </c>
      <c r="AD1137" t="b">
        <f t="shared" si="211"/>
        <v>1</v>
      </c>
    </row>
    <row r="1138" spans="1:30">
      <c r="A1138" s="57">
        <f t="shared" si="203"/>
        <v>1138</v>
      </c>
      <c r="B1138" s="56">
        <f t="shared" si="204"/>
        <v>1114</v>
      </c>
      <c r="C1138" s="60" t="s">
        <v>4932</v>
      </c>
      <c r="D1138" s="60" t="s">
        <v>7</v>
      </c>
      <c r="E1138" s="66" t="s">
        <v>581</v>
      </c>
      <c r="F1138" s="66" t="s">
        <v>1041</v>
      </c>
      <c r="G1138" s="75">
        <v>0</v>
      </c>
      <c r="H1138" s="75">
        <v>0</v>
      </c>
      <c r="I1138" s="66" t="s">
        <v>1</v>
      </c>
      <c r="J1138" s="66" t="s">
        <v>1660</v>
      </c>
      <c r="K1138" s="67" t="s">
        <v>5022</v>
      </c>
      <c r="L1138" s="68"/>
      <c r="M1138" s="64" t="s">
        <v>4341</v>
      </c>
      <c r="N1138" s="13"/>
      <c r="O1138"/>
      <c r="P1138" t="str">
        <f t="shared" si="210"/>
        <v>NOT EQUAL</v>
      </c>
      <c r="Q1138"/>
      <c r="R1138"/>
      <c r="S1138" s="43">
        <f t="shared" si="205"/>
        <v>151</v>
      </c>
      <c r="T1138" s="96"/>
      <c r="U1138" s="72"/>
      <c r="V1138" s="72"/>
      <c r="W1138" s="44" t="str">
        <f t="shared" si="206"/>
        <v/>
      </c>
      <c r="X1138" s="25" t="str">
        <f t="shared" si="207"/>
        <v/>
      </c>
      <c r="Y1138" s="1">
        <f t="shared" si="208"/>
        <v>1114</v>
      </c>
      <c r="Z1138" t="str">
        <f t="shared" si="209"/>
        <v>ITM_OBLIQUE2</v>
      </c>
      <c r="AC1138" s="116" t="str">
        <f t="shared" si="212"/>
        <v/>
      </c>
      <c r="AD1138" t="b">
        <f t="shared" si="211"/>
        <v>1</v>
      </c>
    </row>
    <row r="1139" spans="1:30">
      <c r="A1139" s="57">
        <f t="shared" si="203"/>
        <v>1139</v>
      </c>
      <c r="B1139" s="56">
        <f t="shared" si="204"/>
        <v>1115</v>
      </c>
      <c r="C1139" s="60" t="s">
        <v>4932</v>
      </c>
      <c r="D1139" s="60" t="s">
        <v>7</v>
      </c>
      <c r="E1139" s="66" t="s">
        <v>581</v>
      </c>
      <c r="F1139" s="66" t="s">
        <v>1042</v>
      </c>
      <c r="G1139" s="75">
        <v>0</v>
      </c>
      <c r="H1139" s="75">
        <v>0</v>
      </c>
      <c r="I1139" s="66" t="s">
        <v>1</v>
      </c>
      <c r="J1139" s="66" t="s">
        <v>1660</v>
      </c>
      <c r="K1139" s="67" t="s">
        <v>5022</v>
      </c>
      <c r="L1139" s="68"/>
      <c r="M1139" s="64" t="s">
        <v>4342</v>
      </c>
      <c r="N1139" s="13"/>
      <c r="O1139"/>
      <c r="P1139" t="str">
        <f t="shared" si="210"/>
        <v>NOT EQUAL</v>
      </c>
      <c r="Q1139"/>
      <c r="R1139"/>
      <c r="S1139" s="43">
        <f t="shared" si="205"/>
        <v>151</v>
      </c>
      <c r="T1139" s="96"/>
      <c r="U1139" s="72"/>
      <c r="V1139" s="72"/>
      <c r="W1139" s="44" t="str">
        <f t="shared" si="206"/>
        <v/>
      </c>
      <c r="X1139" s="25" t="str">
        <f t="shared" si="207"/>
        <v/>
      </c>
      <c r="Y1139" s="1">
        <f t="shared" si="208"/>
        <v>1115</v>
      </c>
      <c r="Z1139" t="str">
        <f t="shared" si="209"/>
        <v>ITM_OBLIQUE3</v>
      </c>
      <c r="AC1139" s="116" t="str">
        <f t="shared" si="212"/>
        <v/>
      </c>
      <c r="AD1139" t="b">
        <f t="shared" si="211"/>
        <v>1</v>
      </c>
    </row>
    <row r="1140" spans="1:30">
      <c r="A1140" s="57">
        <f t="shared" si="203"/>
        <v>1140</v>
      </c>
      <c r="B1140" s="56">
        <f t="shared" si="204"/>
        <v>1116</v>
      </c>
      <c r="C1140" s="60" t="s">
        <v>4932</v>
      </c>
      <c r="D1140" s="60" t="s">
        <v>7</v>
      </c>
      <c r="E1140" s="66" t="s">
        <v>581</v>
      </c>
      <c r="F1140" s="66" t="s">
        <v>1043</v>
      </c>
      <c r="G1140" s="75">
        <v>0</v>
      </c>
      <c r="H1140" s="75">
        <v>0</v>
      </c>
      <c r="I1140" s="66" t="s">
        <v>1</v>
      </c>
      <c r="J1140" s="66" t="s">
        <v>1660</v>
      </c>
      <c r="K1140" s="67" t="s">
        <v>5022</v>
      </c>
      <c r="L1140" s="68"/>
      <c r="M1140" s="64" t="s">
        <v>4343</v>
      </c>
      <c r="N1140" s="13"/>
      <c r="O1140"/>
      <c r="P1140" t="str">
        <f t="shared" si="210"/>
        <v>NOT EQUAL</v>
      </c>
      <c r="Q1140"/>
      <c r="R1140"/>
      <c r="S1140" s="43">
        <f t="shared" si="205"/>
        <v>151</v>
      </c>
      <c r="T1140" s="96"/>
      <c r="U1140" s="72"/>
      <c r="V1140" s="72"/>
      <c r="W1140" s="44" t="str">
        <f t="shared" si="206"/>
        <v/>
      </c>
      <c r="X1140" s="25" t="str">
        <f t="shared" si="207"/>
        <v/>
      </c>
      <c r="Y1140" s="1">
        <f t="shared" si="208"/>
        <v>1116</v>
      </c>
      <c r="Z1140" t="str">
        <f t="shared" si="209"/>
        <v>ITM_OBLIQUE4</v>
      </c>
      <c r="AC1140" s="116" t="str">
        <f t="shared" si="212"/>
        <v/>
      </c>
      <c r="AD1140" t="b">
        <f t="shared" si="211"/>
        <v>1</v>
      </c>
    </row>
    <row r="1141" spans="1:30">
      <c r="A1141" s="57">
        <f t="shared" si="203"/>
        <v>1141</v>
      </c>
      <c r="B1141" s="56">
        <f t="shared" si="204"/>
        <v>1117</v>
      </c>
      <c r="C1141" s="60" t="s">
        <v>4932</v>
      </c>
      <c r="D1141" s="60" t="s">
        <v>7</v>
      </c>
      <c r="E1141" s="66" t="s">
        <v>581</v>
      </c>
      <c r="F1141" s="66" t="s">
        <v>1044</v>
      </c>
      <c r="G1141" s="75">
        <v>0</v>
      </c>
      <c r="H1141" s="75">
        <v>0</v>
      </c>
      <c r="I1141" s="66" t="s">
        <v>1</v>
      </c>
      <c r="J1141" s="66" t="s">
        <v>1660</v>
      </c>
      <c r="K1141" s="67" t="s">
        <v>5022</v>
      </c>
      <c r="L1141" s="68"/>
      <c r="M1141" s="64" t="s">
        <v>4344</v>
      </c>
      <c r="N1141" s="13"/>
      <c r="O1141"/>
      <c r="P1141" t="str">
        <f t="shared" si="210"/>
        <v>NOT EQUAL</v>
      </c>
      <c r="Q1141"/>
      <c r="R1141"/>
      <c r="S1141" s="43">
        <f t="shared" si="205"/>
        <v>151</v>
      </c>
      <c r="T1141" s="96"/>
      <c r="U1141" s="72"/>
      <c r="V1141" s="72"/>
      <c r="W1141" s="44" t="str">
        <f t="shared" si="206"/>
        <v/>
      </c>
      <c r="X1141" s="25" t="str">
        <f t="shared" si="207"/>
        <v/>
      </c>
      <c r="Y1141" s="1">
        <f t="shared" si="208"/>
        <v>1117</v>
      </c>
      <c r="Z1141" t="str">
        <f t="shared" si="209"/>
        <v>ITM_CURSOR</v>
      </c>
      <c r="AC1141" s="116" t="str">
        <f t="shared" si="212"/>
        <v/>
      </c>
      <c r="AD1141" t="b">
        <f t="shared" si="211"/>
        <v>1</v>
      </c>
    </row>
    <row r="1142" spans="1:30">
      <c r="A1142" s="57">
        <f t="shared" si="203"/>
        <v>1142</v>
      </c>
      <c r="B1142" s="56">
        <f t="shared" si="204"/>
        <v>1118</v>
      </c>
      <c r="C1142" s="60" t="s">
        <v>4932</v>
      </c>
      <c r="D1142" s="60" t="s">
        <v>7</v>
      </c>
      <c r="E1142" s="66" t="s">
        <v>581</v>
      </c>
      <c r="F1142" s="66" t="s">
        <v>1045</v>
      </c>
      <c r="G1142" s="75">
        <v>0</v>
      </c>
      <c r="H1142" s="75">
        <v>0</v>
      </c>
      <c r="I1142" s="66" t="s">
        <v>1</v>
      </c>
      <c r="J1142" s="66" t="s">
        <v>1660</v>
      </c>
      <c r="K1142" s="67" t="s">
        <v>5022</v>
      </c>
      <c r="L1142" s="68"/>
      <c r="M1142" s="64" t="s">
        <v>4345</v>
      </c>
      <c r="N1142" s="13"/>
      <c r="O1142"/>
      <c r="P1142" t="str">
        <f t="shared" si="210"/>
        <v>NOT EQUAL</v>
      </c>
      <c r="Q1142"/>
      <c r="R1142"/>
      <c r="S1142" s="43">
        <f t="shared" si="205"/>
        <v>151</v>
      </c>
      <c r="T1142" s="96"/>
      <c r="U1142" s="72"/>
      <c r="V1142" s="72"/>
      <c r="W1142" s="44" t="str">
        <f t="shared" si="206"/>
        <v/>
      </c>
      <c r="X1142" s="25" t="str">
        <f t="shared" si="207"/>
        <v/>
      </c>
      <c r="Y1142" s="1">
        <f t="shared" si="208"/>
        <v>1118</v>
      </c>
      <c r="Z1142" t="str">
        <f t="shared" si="209"/>
        <v>ITM_PERIOD34</v>
      </c>
      <c r="AC1142" s="116" t="str">
        <f t="shared" si="212"/>
        <v/>
      </c>
      <c r="AD1142" t="b">
        <f t="shared" si="211"/>
        <v>1</v>
      </c>
    </row>
    <row r="1143" spans="1:30">
      <c r="A1143" s="57">
        <f t="shared" si="203"/>
        <v>1143</v>
      </c>
      <c r="B1143" s="56">
        <f t="shared" si="204"/>
        <v>1119</v>
      </c>
      <c r="C1143" s="60" t="s">
        <v>4932</v>
      </c>
      <c r="D1143" s="60" t="s">
        <v>7</v>
      </c>
      <c r="E1143" s="66" t="s">
        <v>581</v>
      </c>
      <c r="F1143" s="66" t="s">
        <v>1046</v>
      </c>
      <c r="G1143" s="75">
        <v>0</v>
      </c>
      <c r="H1143" s="75">
        <v>0</v>
      </c>
      <c r="I1143" s="66" t="s">
        <v>1</v>
      </c>
      <c r="J1143" s="66" t="s">
        <v>1660</v>
      </c>
      <c r="K1143" s="67" t="s">
        <v>5022</v>
      </c>
      <c r="L1143" s="68"/>
      <c r="M1143" s="64" t="s">
        <v>4346</v>
      </c>
      <c r="N1143" s="13"/>
      <c r="O1143"/>
      <c r="P1143" t="str">
        <f t="shared" si="210"/>
        <v>NOT EQUAL</v>
      </c>
      <c r="Q1143"/>
      <c r="R1143"/>
      <c r="S1143" s="43">
        <f t="shared" si="205"/>
        <v>151</v>
      </c>
      <c r="T1143" s="96"/>
      <c r="U1143" s="72"/>
      <c r="V1143" s="72"/>
      <c r="W1143" s="44" t="str">
        <f t="shared" si="206"/>
        <v/>
      </c>
      <c r="X1143" s="25" t="str">
        <f t="shared" si="207"/>
        <v/>
      </c>
      <c r="Y1143" s="1">
        <f t="shared" si="208"/>
        <v>1119</v>
      </c>
      <c r="Z1143" t="str">
        <f t="shared" si="209"/>
        <v>ITM_COMMA34</v>
      </c>
      <c r="AC1143" s="116" t="str">
        <f t="shared" si="212"/>
        <v/>
      </c>
      <c r="AD1143" t="b">
        <f t="shared" si="211"/>
        <v>1</v>
      </c>
    </row>
    <row r="1144" spans="1:30">
      <c r="A1144" s="57">
        <f t="shared" si="203"/>
        <v>1144</v>
      </c>
      <c r="B1144" s="56">
        <f t="shared" si="204"/>
        <v>1120</v>
      </c>
      <c r="C1144" s="60" t="s">
        <v>4933</v>
      </c>
      <c r="D1144" s="60" t="s">
        <v>3914</v>
      </c>
      <c r="E1144" s="66" t="s">
        <v>581</v>
      </c>
      <c r="F1144" s="66" t="s">
        <v>1047</v>
      </c>
      <c r="G1144" s="75">
        <v>0</v>
      </c>
      <c r="H1144" s="75">
        <v>0</v>
      </c>
      <c r="I1144" s="66" t="s">
        <v>1</v>
      </c>
      <c r="J1144" s="66" t="s">
        <v>1660</v>
      </c>
      <c r="K1144" s="67" t="s">
        <v>5022</v>
      </c>
      <c r="L1144" s="68"/>
      <c r="M1144" s="64" t="s">
        <v>3914</v>
      </c>
      <c r="N1144" s="13"/>
      <c r="O1144"/>
      <c r="P1144" t="str">
        <f t="shared" si="210"/>
        <v>NOT EQUAL</v>
      </c>
      <c r="Q1144"/>
      <c r="R1144"/>
      <c r="S1144" s="43">
        <f t="shared" si="205"/>
        <v>151</v>
      </c>
      <c r="T1144" s="96"/>
      <c r="U1144" s="72"/>
      <c r="V1144" s="72"/>
      <c r="W1144" s="44" t="str">
        <f t="shared" si="206"/>
        <v/>
      </c>
      <c r="X1144" s="25" t="str">
        <f t="shared" si="207"/>
        <v/>
      </c>
      <c r="Y1144" s="1">
        <f t="shared" si="208"/>
        <v>1120</v>
      </c>
      <c r="Z1144" t="str">
        <f t="shared" si="209"/>
        <v>ITM_BATTERY</v>
      </c>
      <c r="AC1144" s="116" t="str">
        <f t="shared" si="212"/>
        <v/>
      </c>
      <c r="AD1144" t="b">
        <f t="shared" si="211"/>
        <v>1</v>
      </c>
    </row>
    <row r="1145" spans="1:30">
      <c r="A1145" s="57">
        <f t="shared" si="203"/>
        <v>1145</v>
      </c>
      <c r="B1145" s="56">
        <f t="shared" si="204"/>
        <v>1121</v>
      </c>
      <c r="C1145" s="60" t="s">
        <v>4933</v>
      </c>
      <c r="D1145" s="60" t="s">
        <v>3915</v>
      </c>
      <c r="E1145" s="66" t="s">
        <v>581</v>
      </c>
      <c r="F1145" s="66" t="s">
        <v>1048</v>
      </c>
      <c r="G1145" s="75">
        <v>0</v>
      </c>
      <c r="H1145" s="75">
        <v>0</v>
      </c>
      <c r="I1145" s="66" t="s">
        <v>1</v>
      </c>
      <c r="J1145" s="66" t="s">
        <v>1660</v>
      </c>
      <c r="K1145" s="67" t="s">
        <v>5022</v>
      </c>
      <c r="L1145" s="68"/>
      <c r="M1145" s="64" t="s">
        <v>3915</v>
      </c>
      <c r="N1145" s="13"/>
      <c r="O1145"/>
      <c r="P1145" t="str">
        <f t="shared" si="210"/>
        <v>NOT EQUAL</v>
      </c>
      <c r="Q1145"/>
      <c r="R1145"/>
      <c r="S1145" s="43">
        <f t="shared" si="205"/>
        <v>151</v>
      </c>
      <c r="T1145" s="96"/>
      <c r="U1145" s="72"/>
      <c r="V1145" s="72"/>
      <c r="W1145" s="44" t="str">
        <f t="shared" si="206"/>
        <v/>
      </c>
      <c r="X1145" s="25" t="str">
        <f t="shared" si="207"/>
        <v/>
      </c>
      <c r="Y1145" s="1">
        <f t="shared" si="208"/>
        <v>1121</v>
      </c>
      <c r="Z1145" t="str">
        <f t="shared" si="209"/>
        <v>ITM_PGM_BEGIN</v>
      </c>
      <c r="AC1145" s="116" t="str">
        <f t="shared" si="212"/>
        <v/>
      </c>
      <c r="AD1145" t="b">
        <f t="shared" si="211"/>
        <v>1</v>
      </c>
    </row>
    <row r="1146" spans="1:30">
      <c r="A1146" s="57">
        <f t="shared" si="203"/>
        <v>1146</v>
      </c>
      <c r="B1146" s="56">
        <f t="shared" si="204"/>
        <v>1122</v>
      </c>
      <c r="C1146" s="60" t="s">
        <v>4933</v>
      </c>
      <c r="D1146" s="60" t="s">
        <v>3916</v>
      </c>
      <c r="E1146" s="66" t="s">
        <v>581</v>
      </c>
      <c r="F1146" s="66" t="s">
        <v>1049</v>
      </c>
      <c r="G1146" s="75">
        <v>0</v>
      </c>
      <c r="H1146" s="75">
        <v>0</v>
      </c>
      <c r="I1146" s="66" t="s">
        <v>1</v>
      </c>
      <c r="J1146" s="66" t="s">
        <v>1660</v>
      </c>
      <c r="K1146" s="67" t="s">
        <v>5022</v>
      </c>
      <c r="L1146" s="68"/>
      <c r="M1146" s="64" t="s">
        <v>3916</v>
      </c>
      <c r="N1146" s="13"/>
      <c r="O1146"/>
      <c r="P1146" t="str">
        <f t="shared" si="210"/>
        <v>NOT EQUAL</v>
      </c>
      <c r="Q1146"/>
      <c r="R1146"/>
      <c r="S1146" s="43">
        <f t="shared" si="205"/>
        <v>151</v>
      </c>
      <c r="T1146" s="96"/>
      <c r="U1146" s="72"/>
      <c r="V1146" s="72"/>
      <c r="W1146" s="44" t="str">
        <f t="shared" si="206"/>
        <v/>
      </c>
      <c r="X1146" s="25" t="str">
        <f t="shared" si="207"/>
        <v/>
      </c>
      <c r="Y1146" s="1">
        <f t="shared" si="208"/>
        <v>1122</v>
      </c>
      <c r="Z1146" t="str">
        <f t="shared" si="209"/>
        <v>ITM_USER_MODE</v>
      </c>
      <c r="AC1146" s="116" t="str">
        <f t="shared" si="212"/>
        <v/>
      </c>
      <c r="AD1146" t="b">
        <f t="shared" si="211"/>
        <v>1</v>
      </c>
    </row>
    <row r="1147" spans="1:30">
      <c r="A1147" s="57">
        <f t="shared" si="203"/>
        <v>1147</v>
      </c>
      <c r="B1147" s="56">
        <f t="shared" si="204"/>
        <v>1123</v>
      </c>
      <c r="C1147" s="60" t="s">
        <v>4932</v>
      </c>
      <c r="D1147" s="60" t="s">
        <v>7</v>
      </c>
      <c r="E1147" s="66" t="s">
        <v>581</v>
      </c>
      <c r="F1147" s="66" t="s">
        <v>1050</v>
      </c>
      <c r="G1147" s="75">
        <v>0</v>
      </c>
      <c r="H1147" s="75">
        <v>0</v>
      </c>
      <c r="I1147" s="66" t="s">
        <v>1</v>
      </c>
      <c r="J1147" s="66" t="s">
        <v>1660</v>
      </c>
      <c r="K1147" s="67" t="s">
        <v>5022</v>
      </c>
      <c r="L1147" s="68"/>
      <c r="M1147" s="64" t="s">
        <v>4347</v>
      </c>
      <c r="N1147" s="13"/>
      <c r="O1147"/>
      <c r="P1147" t="str">
        <f t="shared" si="210"/>
        <v>NOT EQUAL</v>
      </c>
      <c r="Q1147"/>
      <c r="R1147"/>
      <c r="S1147" s="43">
        <f t="shared" si="205"/>
        <v>151</v>
      </c>
      <c r="T1147" s="96"/>
      <c r="U1147" s="72"/>
      <c r="V1147" s="72"/>
      <c r="W1147" s="44" t="str">
        <f t="shared" si="206"/>
        <v/>
      </c>
      <c r="X1147" s="25" t="str">
        <f t="shared" si="207"/>
        <v/>
      </c>
      <c r="Y1147" s="1">
        <f t="shared" si="208"/>
        <v>1123</v>
      </c>
      <c r="Z1147" t="str">
        <f t="shared" si="209"/>
        <v>ITM_UK</v>
      </c>
      <c r="AC1147" s="116" t="str">
        <f t="shared" si="212"/>
        <v/>
      </c>
      <c r="AD1147" t="b">
        <f t="shared" si="211"/>
        <v>1</v>
      </c>
    </row>
    <row r="1148" spans="1:30">
      <c r="A1148" s="57">
        <f t="shared" si="203"/>
        <v>1148</v>
      </c>
      <c r="B1148" s="56">
        <f t="shared" si="204"/>
        <v>1124</v>
      </c>
      <c r="C1148" s="60" t="s">
        <v>4932</v>
      </c>
      <c r="D1148" s="60" t="s">
        <v>7</v>
      </c>
      <c r="E1148" s="66" t="s">
        <v>581</v>
      </c>
      <c r="F1148" s="66" t="s">
        <v>1051</v>
      </c>
      <c r="G1148" s="75">
        <v>0</v>
      </c>
      <c r="H1148" s="75">
        <v>0</v>
      </c>
      <c r="I1148" s="66" t="s">
        <v>1</v>
      </c>
      <c r="J1148" s="66" t="s">
        <v>1660</v>
      </c>
      <c r="K1148" s="67" t="s">
        <v>5022</v>
      </c>
      <c r="L1148" s="68"/>
      <c r="M1148" s="64" t="s">
        <v>4348</v>
      </c>
      <c r="N1148" s="13"/>
      <c r="O1148"/>
      <c r="P1148" t="str">
        <f t="shared" si="210"/>
        <v>NOT EQUAL</v>
      </c>
      <c r="Q1148"/>
      <c r="R1148"/>
      <c r="S1148" s="43">
        <f t="shared" si="205"/>
        <v>151</v>
      </c>
      <c r="T1148" s="96"/>
      <c r="U1148" s="72"/>
      <c r="V1148" s="72"/>
      <c r="W1148" s="44" t="str">
        <f t="shared" si="206"/>
        <v/>
      </c>
      <c r="X1148" s="25" t="str">
        <f t="shared" si="207"/>
        <v/>
      </c>
      <c r="Y1148" s="1">
        <f t="shared" si="208"/>
        <v>1124</v>
      </c>
      <c r="Z1148" t="str">
        <f t="shared" si="209"/>
        <v>ITM_US</v>
      </c>
      <c r="AC1148" s="116" t="str">
        <f t="shared" si="212"/>
        <v/>
      </c>
      <c r="AD1148" t="b">
        <f t="shared" si="211"/>
        <v>1</v>
      </c>
    </row>
    <row r="1149" spans="1:30">
      <c r="A1149" s="57">
        <f t="shared" si="203"/>
        <v>1149</v>
      </c>
      <c r="B1149" s="56">
        <f t="shared" si="204"/>
        <v>1125</v>
      </c>
      <c r="C1149" s="60" t="s">
        <v>4933</v>
      </c>
      <c r="D1149" s="60" t="s">
        <v>3917</v>
      </c>
      <c r="E1149" s="66" t="s">
        <v>581</v>
      </c>
      <c r="F1149" s="66" t="s">
        <v>1052</v>
      </c>
      <c r="G1149" s="75">
        <v>0</v>
      </c>
      <c r="H1149" s="75">
        <v>0</v>
      </c>
      <c r="I1149" s="66" t="s">
        <v>1</v>
      </c>
      <c r="J1149" s="66" t="s">
        <v>1660</v>
      </c>
      <c r="K1149" s="67" t="s">
        <v>5022</v>
      </c>
      <c r="L1149" s="68"/>
      <c r="M1149" s="64" t="s">
        <v>3917</v>
      </c>
      <c r="N1149" s="13"/>
      <c r="O1149"/>
      <c r="P1149" t="str">
        <f t="shared" si="210"/>
        <v>NOT EQUAL</v>
      </c>
      <c r="Q1149"/>
      <c r="R1149"/>
      <c r="S1149" s="43">
        <f t="shared" si="205"/>
        <v>151</v>
      </c>
      <c r="T1149" s="96"/>
      <c r="U1149" s="72"/>
      <c r="V1149" s="72"/>
      <c r="W1149" s="44" t="str">
        <f t="shared" si="206"/>
        <v/>
      </c>
      <c r="X1149" s="25" t="str">
        <f t="shared" si="207"/>
        <v/>
      </c>
      <c r="Y1149" s="1">
        <f t="shared" si="208"/>
        <v>1125</v>
      </c>
      <c r="Z1149" t="str">
        <f t="shared" si="209"/>
        <v>ITM_NEG_EXCLAMATION_MARK</v>
      </c>
      <c r="AC1149" s="116" t="str">
        <f t="shared" si="212"/>
        <v/>
      </c>
      <c r="AD1149" t="b">
        <f t="shared" si="211"/>
        <v>1</v>
      </c>
    </row>
    <row r="1150" spans="1:30">
      <c r="A1150" s="57">
        <f t="shared" si="203"/>
        <v>1150</v>
      </c>
      <c r="B1150" s="56">
        <f t="shared" si="204"/>
        <v>1126</v>
      </c>
      <c r="C1150" s="60" t="s">
        <v>4933</v>
      </c>
      <c r="D1150" s="60" t="s">
        <v>2413</v>
      </c>
      <c r="E1150" s="66" t="s">
        <v>581</v>
      </c>
      <c r="F1150" s="66" t="s">
        <v>973</v>
      </c>
      <c r="G1150" s="75">
        <v>0</v>
      </c>
      <c r="H1150" s="75">
        <v>0</v>
      </c>
      <c r="I1150" s="66" t="s">
        <v>1</v>
      </c>
      <c r="J1150" s="66" t="s">
        <v>1660</v>
      </c>
      <c r="K1150" s="67" t="s">
        <v>5022</v>
      </c>
      <c r="L1150" s="68"/>
      <c r="M1150" s="64" t="s">
        <v>2413</v>
      </c>
      <c r="N1150" s="13"/>
      <c r="O1150"/>
      <c r="P1150" t="str">
        <f t="shared" si="210"/>
        <v>NOT EQUAL</v>
      </c>
      <c r="Q1150"/>
      <c r="R1150"/>
      <c r="S1150" s="43">
        <f t="shared" si="205"/>
        <v>151</v>
      </c>
      <c r="T1150" s="96"/>
      <c r="U1150" s="72"/>
      <c r="V1150" s="72"/>
      <c r="W1150" s="44" t="str">
        <f t="shared" si="206"/>
        <v/>
      </c>
      <c r="X1150" s="25" t="str">
        <f t="shared" si="207"/>
        <v/>
      </c>
      <c r="Y1150" s="1">
        <f t="shared" si="208"/>
        <v>1126</v>
      </c>
      <c r="Z1150" t="str">
        <f t="shared" si="209"/>
        <v>ITM_ex</v>
      </c>
      <c r="AC1150" s="116" t="str">
        <f t="shared" si="212"/>
        <v/>
      </c>
      <c r="AD1150" t="b">
        <f t="shared" si="211"/>
        <v>1</v>
      </c>
    </row>
    <row r="1151" spans="1:30">
      <c r="A1151" s="57">
        <f t="shared" si="203"/>
        <v>1151</v>
      </c>
      <c r="B1151" s="56">
        <f t="shared" si="204"/>
        <v>1127</v>
      </c>
      <c r="C1151" s="60" t="s">
        <v>4933</v>
      </c>
      <c r="D1151" s="60" t="s">
        <v>1217</v>
      </c>
      <c r="E1151" s="66" t="s">
        <v>581</v>
      </c>
      <c r="F1151" s="66" t="s">
        <v>313</v>
      </c>
      <c r="G1151" s="75">
        <v>0</v>
      </c>
      <c r="H1151" s="75">
        <v>0</v>
      </c>
      <c r="I1151" s="66" t="s">
        <v>1</v>
      </c>
      <c r="J1151" s="66" t="s">
        <v>1660</v>
      </c>
      <c r="K1151" s="67" t="s">
        <v>5022</v>
      </c>
      <c r="L1151" s="68"/>
      <c r="M1151" s="64" t="s">
        <v>1217</v>
      </c>
      <c r="N1151" s="13"/>
      <c r="O1151"/>
      <c r="P1151" t="str">
        <f t="shared" si="210"/>
        <v>NOT EQUAL</v>
      </c>
      <c r="Q1151"/>
      <c r="R1151"/>
      <c r="S1151" s="43">
        <f t="shared" si="205"/>
        <v>151</v>
      </c>
      <c r="T1151" s="96"/>
      <c r="U1151" s="72"/>
      <c r="V1151" s="72"/>
      <c r="W1151" s="44" t="str">
        <f t="shared" si="206"/>
        <v/>
      </c>
      <c r="X1151" s="25" t="str">
        <f t="shared" si="207"/>
        <v/>
      </c>
      <c r="Y1151" s="1">
        <f t="shared" si="208"/>
        <v>1127</v>
      </c>
      <c r="Z1151" t="str">
        <f t="shared" si="209"/>
        <v>ITM_Max</v>
      </c>
      <c r="AC1151" s="116" t="str">
        <f t="shared" si="212"/>
        <v/>
      </c>
      <c r="AD1151" t="b">
        <f t="shared" si="211"/>
        <v>1</v>
      </c>
    </row>
    <row r="1152" spans="1:30">
      <c r="A1152" s="57">
        <f t="shared" si="203"/>
        <v>1152</v>
      </c>
      <c r="B1152" s="56">
        <f t="shared" si="204"/>
        <v>1128</v>
      </c>
      <c r="C1152" s="60" t="s">
        <v>4933</v>
      </c>
      <c r="D1152" s="60" t="s">
        <v>1218</v>
      </c>
      <c r="E1152" s="66" t="s">
        <v>581</v>
      </c>
      <c r="F1152" s="66" t="s">
        <v>314</v>
      </c>
      <c r="G1152" s="75">
        <v>0</v>
      </c>
      <c r="H1152" s="75">
        <v>0</v>
      </c>
      <c r="I1152" s="66" t="s">
        <v>1</v>
      </c>
      <c r="J1152" s="66" t="s">
        <v>1660</v>
      </c>
      <c r="K1152" s="67" t="s">
        <v>5022</v>
      </c>
      <c r="L1152" s="68"/>
      <c r="M1152" s="64" t="s">
        <v>1218</v>
      </c>
      <c r="N1152" s="13"/>
      <c r="O1152"/>
      <c r="P1152" t="str">
        <f t="shared" si="210"/>
        <v>NOT EQUAL</v>
      </c>
      <c r="Q1152"/>
      <c r="R1152"/>
      <c r="S1152" s="43">
        <f t="shared" si="205"/>
        <v>151</v>
      </c>
      <c r="T1152" s="96"/>
      <c r="U1152" s="72"/>
      <c r="V1152" s="72"/>
      <c r="W1152" s="44" t="str">
        <f t="shared" si="206"/>
        <v/>
      </c>
      <c r="X1152" s="25" t="str">
        <f t="shared" si="207"/>
        <v/>
      </c>
      <c r="Y1152" s="1">
        <f t="shared" si="208"/>
        <v>1128</v>
      </c>
      <c r="Z1152" t="str">
        <f t="shared" si="209"/>
        <v>ITM_Min</v>
      </c>
      <c r="AC1152" s="116" t="str">
        <f t="shared" si="212"/>
        <v/>
      </c>
      <c r="AD1152" t="b">
        <f t="shared" si="211"/>
        <v>1</v>
      </c>
    </row>
    <row r="1153" spans="1:30">
      <c r="A1153" s="57">
        <f t="shared" si="203"/>
        <v>1153</v>
      </c>
      <c r="B1153" s="56">
        <f t="shared" si="204"/>
        <v>1129</v>
      </c>
      <c r="C1153" s="60" t="s">
        <v>4933</v>
      </c>
      <c r="D1153" s="60" t="s">
        <v>1219</v>
      </c>
      <c r="E1153" s="66" t="s">
        <v>581</v>
      </c>
      <c r="F1153" s="66" t="s">
        <v>308</v>
      </c>
      <c r="G1153" s="75">
        <v>0</v>
      </c>
      <c r="H1153" s="75">
        <v>0</v>
      </c>
      <c r="I1153" s="66" t="s">
        <v>1</v>
      </c>
      <c r="J1153" s="66" t="s">
        <v>1660</v>
      </c>
      <c r="K1153" s="67" t="s">
        <v>5022</v>
      </c>
      <c r="L1153" s="68"/>
      <c r="M1153" s="64" t="s">
        <v>1219</v>
      </c>
      <c r="N1153" s="13"/>
      <c r="O1153"/>
      <c r="P1153" t="str">
        <f t="shared" si="210"/>
        <v>NOT EQUAL</v>
      </c>
      <c r="Q1153"/>
      <c r="R1153"/>
      <c r="S1153" s="43">
        <f t="shared" si="205"/>
        <v>151</v>
      </c>
      <c r="T1153" s="96"/>
      <c r="U1153" s="72"/>
      <c r="V1153" s="72"/>
      <c r="W1153" s="44" t="str">
        <f t="shared" si="206"/>
        <v/>
      </c>
      <c r="X1153" s="25" t="str">
        <f t="shared" si="207"/>
        <v/>
      </c>
      <c r="Y1153" s="1">
        <f t="shared" si="208"/>
        <v>1129</v>
      </c>
      <c r="Z1153" t="str">
        <f t="shared" si="209"/>
        <v>ITM_Config</v>
      </c>
      <c r="AC1153" s="116" t="str">
        <f t="shared" si="212"/>
        <v/>
      </c>
      <c r="AD1153" t="b">
        <f t="shared" si="211"/>
        <v>1</v>
      </c>
    </row>
    <row r="1154" spans="1:30">
      <c r="A1154" s="57">
        <f t="shared" si="203"/>
        <v>1154</v>
      </c>
      <c r="B1154" s="56">
        <f t="shared" si="204"/>
        <v>1130</v>
      </c>
      <c r="C1154" s="60" t="s">
        <v>4933</v>
      </c>
      <c r="D1154" s="60" t="s">
        <v>1220</v>
      </c>
      <c r="E1154" s="66" t="s">
        <v>581</v>
      </c>
      <c r="F1154" s="66" t="s">
        <v>309</v>
      </c>
      <c r="G1154" s="75">
        <v>0</v>
      </c>
      <c r="H1154" s="75">
        <v>0</v>
      </c>
      <c r="I1154" s="66" t="s">
        <v>1</v>
      </c>
      <c r="J1154" s="66" t="s">
        <v>1660</v>
      </c>
      <c r="K1154" s="67" t="s">
        <v>5022</v>
      </c>
      <c r="L1154" s="68"/>
      <c r="M1154" s="64" t="s">
        <v>1220</v>
      </c>
      <c r="N1154" s="13"/>
      <c r="O1154"/>
      <c r="P1154" t="str">
        <f t="shared" si="210"/>
        <v>NOT EQUAL</v>
      </c>
      <c r="Q1154"/>
      <c r="R1154"/>
      <c r="S1154" s="43">
        <f t="shared" si="205"/>
        <v>151</v>
      </c>
      <c r="T1154" s="96"/>
      <c r="U1154" s="72"/>
      <c r="V1154" s="72"/>
      <c r="W1154" s="44" t="str">
        <f t="shared" si="206"/>
        <v/>
      </c>
      <c r="X1154" s="25" t="str">
        <f t="shared" si="207"/>
        <v/>
      </c>
      <c r="Y1154" s="1">
        <f t="shared" si="208"/>
        <v>1130</v>
      </c>
      <c r="Z1154" t="str">
        <f t="shared" si="209"/>
        <v>ITM_Stack</v>
      </c>
      <c r="AC1154" s="116" t="str">
        <f t="shared" si="212"/>
        <v/>
      </c>
      <c r="AD1154" t="b">
        <f t="shared" si="211"/>
        <v>1</v>
      </c>
    </row>
    <row r="1155" spans="1:30">
      <c r="A1155" s="57">
        <f t="shared" si="203"/>
        <v>1155</v>
      </c>
      <c r="B1155" s="56">
        <f t="shared" si="204"/>
        <v>1131</v>
      </c>
      <c r="C1155" s="60" t="s">
        <v>4933</v>
      </c>
      <c r="D1155" s="60" t="s">
        <v>1221</v>
      </c>
      <c r="E1155" s="66" t="s">
        <v>581</v>
      </c>
      <c r="F1155" s="66" t="s">
        <v>1053</v>
      </c>
      <c r="G1155" s="75">
        <v>0</v>
      </c>
      <c r="H1155" s="75">
        <v>0</v>
      </c>
      <c r="I1155" s="66" t="s">
        <v>1</v>
      </c>
      <c r="J1155" s="66" t="s">
        <v>1660</v>
      </c>
      <c r="K1155" s="67" t="s">
        <v>5022</v>
      </c>
      <c r="L1155" s="68"/>
      <c r="M1155" s="64" t="s">
        <v>1221</v>
      </c>
      <c r="N1155" s="13"/>
      <c r="O1155"/>
      <c r="P1155" t="str">
        <f t="shared" si="210"/>
        <v>NOT EQUAL</v>
      </c>
      <c r="Q1155"/>
      <c r="R1155"/>
      <c r="S1155" s="43">
        <f t="shared" si="205"/>
        <v>151</v>
      </c>
      <c r="T1155" s="96"/>
      <c r="U1155" s="72"/>
      <c r="V1155" s="72"/>
      <c r="W1155" s="44" t="str">
        <f t="shared" si="206"/>
        <v/>
      </c>
      <c r="X1155" s="25" t="str">
        <f t="shared" si="207"/>
        <v/>
      </c>
      <c r="Y1155" s="1">
        <f t="shared" si="208"/>
        <v>1131</v>
      </c>
      <c r="Z1155" t="str">
        <f t="shared" si="209"/>
        <v>ITM_dddEL</v>
      </c>
      <c r="AC1155" s="116" t="str">
        <f t="shared" si="212"/>
        <v/>
      </c>
      <c r="AD1155" t="b">
        <f t="shared" si="211"/>
        <v>1</v>
      </c>
    </row>
    <row r="1156" spans="1:30">
      <c r="A1156" s="57">
        <f t="shared" si="203"/>
        <v>1156</v>
      </c>
      <c r="B1156" s="56">
        <f t="shared" si="204"/>
        <v>1132</v>
      </c>
      <c r="C1156" s="60" t="s">
        <v>4933</v>
      </c>
      <c r="D1156" s="60" t="s">
        <v>1222</v>
      </c>
      <c r="E1156" s="66" t="s">
        <v>581</v>
      </c>
      <c r="F1156" s="66" t="s">
        <v>1054</v>
      </c>
      <c r="G1156" s="75">
        <v>0</v>
      </c>
      <c r="H1156" s="75">
        <v>0</v>
      </c>
      <c r="I1156" s="66" t="s">
        <v>1</v>
      </c>
      <c r="J1156" s="66" t="s">
        <v>1660</v>
      </c>
      <c r="K1156" s="67" t="s">
        <v>5022</v>
      </c>
      <c r="L1156" s="68"/>
      <c r="M1156" s="64" t="s">
        <v>1222</v>
      </c>
      <c r="N1156" s="13"/>
      <c r="O1156"/>
      <c r="P1156" t="str">
        <f t="shared" si="210"/>
        <v>NOT EQUAL</v>
      </c>
      <c r="Q1156"/>
      <c r="R1156"/>
      <c r="S1156" s="43">
        <f t="shared" si="205"/>
        <v>151</v>
      </c>
      <c r="T1156" s="96"/>
      <c r="U1156" s="72"/>
      <c r="V1156" s="72"/>
      <c r="W1156" s="44" t="str">
        <f t="shared" si="206"/>
        <v/>
      </c>
      <c r="X1156" s="25" t="str">
        <f t="shared" si="207"/>
        <v/>
      </c>
      <c r="Y1156" s="1">
        <f t="shared" si="208"/>
        <v>1132</v>
      </c>
      <c r="Z1156" t="str">
        <f t="shared" si="209"/>
        <v>ITM_dddIJ</v>
      </c>
      <c r="AC1156" s="116" t="str">
        <f t="shared" si="212"/>
        <v/>
      </c>
      <c r="AD1156" t="b">
        <f t="shared" si="211"/>
        <v>1</v>
      </c>
    </row>
    <row r="1157" spans="1:30">
      <c r="A1157" s="57">
        <f t="shared" si="203"/>
        <v>1157</v>
      </c>
      <c r="B1157" s="56">
        <f t="shared" si="204"/>
        <v>1133</v>
      </c>
      <c r="C1157" s="60" t="s">
        <v>4932</v>
      </c>
      <c r="D1157" s="60" t="s">
        <v>7</v>
      </c>
      <c r="E1157" s="66" t="s">
        <v>581</v>
      </c>
      <c r="F1157" s="66" t="s">
        <v>1055</v>
      </c>
      <c r="G1157" s="75">
        <v>0</v>
      </c>
      <c r="H1157" s="75">
        <v>0</v>
      </c>
      <c r="I1157" s="66" t="s">
        <v>1</v>
      </c>
      <c r="J1157" s="66" t="s">
        <v>1660</v>
      </c>
      <c r="K1157" s="67" t="s">
        <v>5022</v>
      </c>
      <c r="L1157" s="68"/>
      <c r="M1157" s="64" t="s">
        <v>2500</v>
      </c>
      <c r="N1157" s="13"/>
      <c r="O1157"/>
      <c r="P1157" t="str">
        <f t="shared" si="210"/>
        <v>NOT EQUAL</v>
      </c>
      <c r="Q1157"/>
      <c r="R1157"/>
      <c r="S1157" s="43">
        <f t="shared" si="205"/>
        <v>151</v>
      </c>
      <c r="T1157" s="96"/>
      <c r="U1157" s="72"/>
      <c r="V1157" s="72"/>
      <c r="W1157" s="44" t="str">
        <f t="shared" si="206"/>
        <v/>
      </c>
      <c r="X1157" s="25" t="str">
        <f t="shared" si="207"/>
        <v/>
      </c>
      <c r="Y1157" s="1">
        <f t="shared" si="208"/>
        <v>1133</v>
      </c>
      <c r="Z1157" t="str">
        <f t="shared" si="209"/>
        <v>ITM_0P</v>
      </c>
      <c r="AC1157" s="116" t="str">
        <f t="shared" si="212"/>
        <v/>
      </c>
      <c r="AD1157" t="b">
        <f t="shared" si="211"/>
        <v>1</v>
      </c>
    </row>
    <row r="1158" spans="1:30">
      <c r="A1158" s="57">
        <f t="shared" si="203"/>
        <v>1158</v>
      </c>
      <c r="B1158" s="56">
        <f t="shared" si="204"/>
        <v>1134</v>
      </c>
      <c r="C1158" s="60" t="s">
        <v>4932</v>
      </c>
      <c r="D1158" s="60" t="s">
        <v>7</v>
      </c>
      <c r="E1158" s="66" t="s">
        <v>581</v>
      </c>
      <c r="F1158" s="66" t="s">
        <v>1056</v>
      </c>
      <c r="G1158" s="75">
        <v>0</v>
      </c>
      <c r="H1158" s="75">
        <v>0</v>
      </c>
      <c r="I1158" s="66" t="s">
        <v>1</v>
      </c>
      <c r="J1158" s="66" t="s">
        <v>1660</v>
      </c>
      <c r="K1158" s="67" t="s">
        <v>5022</v>
      </c>
      <c r="L1158" s="68"/>
      <c r="M1158" s="64" t="s">
        <v>2501</v>
      </c>
      <c r="N1158" s="13"/>
      <c r="O1158"/>
      <c r="P1158" t="str">
        <f t="shared" si="210"/>
        <v>NOT EQUAL</v>
      </c>
      <c r="Q1158"/>
      <c r="R1158"/>
      <c r="S1158" s="43">
        <f t="shared" si="205"/>
        <v>151</v>
      </c>
      <c r="T1158" s="96"/>
      <c r="U1158" s="72"/>
      <c r="V1158" s="72"/>
      <c r="W1158" s="44" t="str">
        <f t="shared" si="206"/>
        <v/>
      </c>
      <c r="X1158" s="25" t="str">
        <f t="shared" si="207"/>
        <v/>
      </c>
      <c r="Y1158" s="1">
        <f t="shared" si="208"/>
        <v>1134</v>
      </c>
      <c r="Z1158" t="str">
        <f t="shared" si="209"/>
        <v>ITM_1P</v>
      </c>
      <c r="AC1158" s="116" t="str">
        <f t="shared" si="212"/>
        <v/>
      </c>
      <c r="AD1158" t="b">
        <f t="shared" si="211"/>
        <v>1</v>
      </c>
    </row>
    <row r="1159" spans="1:30">
      <c r="A1159" s="57">
        <f t="shared" ref="A1159:A1222" si="213">IF(B1159=INT(B1159),ROW(),"")</f>
        <v>1159</v>
      </c>
      <c r="B1159" s="56">
        <f t="shared" ref="B1159:B1222" si="214">IF(AND(MID(C1159,2,1)&lt;&gt;"/",MID(C1159,1,1)="/"),INT(B1158)+1,B1158+0.01)</f>
        <v>1135</v>
      </c>
      <c r="C1159" s="60" t="s">
        <v>4933</v>
      </c>
      <c r="D1159" s="86" t="s">
        <v>3918</v>
      </c>
      <c r="E1159" s="66" t="s">
        <v>581</v>
      </c>
      <c r="F1159" s="66" t="s">
        <v>1057</v>
      </c>
      <c r="G1159" s="75">
        <v>0</v>
      </c>
      <c r="H1159" s="75">
        <v>0</v>
      </c>
      <c r="I1159" s="66" t="s">
        <v>1</v>
      </c>
      <c r="J1159" s="66" t="s">
        <v>1660</v>
      </c>
      <c r="K1159" s="67" t="s">
        <v>5022</v>
      </c>
      <c r="L1159" s="60" t="s">
        <v>1058</v>
      </c>
      <c r="M1159" s="64" t="s">
        <v>1223</v>
      </c>
      <c r="N1159" s="13"/>
      <c r="O1159"/>
      <c r="P1159" t="str">
        <f t="shared" si="210"/>
        <v>NOT EQUAL</v>
      </c>
      <c r="Q1159"/>
      <c r="R1159"/>
      <c r="S1159" s="43">
        <f t="shared" ref="S1159:S1222" si="215">IF(X1159&lt;&gt;"",S1158+1,S1158)</f>
        <v>152</v>
      </c>
      <c r="T1159" s="96"/>
      <c r="U1159" s="72"/>
      <c r="V1159" s="72" t="s">
        <v>5218</v>
      </c>
      <c r="W1159" s="44" t="str">
        <f t="shared" ref="W1159:W1222" si="216">IF( OR(U1159="CNST", I1159="CAT_REGS"),(E1159),
IF(U1159="YES",UPPER(E1159),
IF(   AND(U1159&lt;&gt;"NO",I1159="CAT_FNCT",D1159&lt;&gt;"multiply", D1159&lt;&gt;"divide"),IF(J1159="SLS_ENABLED",   UPPER(E1159),""),"")))</f>
        <v/>
      </c>
      <c r="X1159" s="25" t="str">
        <f t="shared" ref="X1159:X1222" si="217">IF(LEN(V1159)&gt;0,V1159,SUBSTITUTE(SUBSTITUTE(SUBSTITUTE(SUBSTITUTE(SUBSTITUTE(SUBSTITUTE(SUBSTITUTE(SUBSTITUTE(SUBSTITUTE(SUBSTITUTE(SUBSTITUTE( (SUBSTITUTE( SUBSTITUTE( SUBSTITUTE( SUBSTITUTE(W1159,"STD_SIGMA","SUM"),"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EEX</v>
      </c>
      <c r="Y1159" s="1">
        <f t="shared" ref="Y1159:Y1222" si="218">B1159</f>
        <v>1135</v>
      </c>
      <c r="Z1159" t="str">
        <f t="shared" ref="Z1159:Z1222" si="219">M1159</f>
        <v>ITM_EXPONENT</v>
      </c>
      <c r="AC1159" s="116" t="str">
        <f t="shared" si="212"/>
        <v/>
      </c>
      <c r="AD1159" t="b">
        <f t="shared" si="211"/>
        <v>0</v>
      </c>
    </row>
    <row r="1160" spans="1:30">
      <c r="A1160" s="57">
        <f t="shared" si="213"/>
        <v>1160</v>
      </c>
      <c r="B1160" s="56">
        <f t="shared" si="214"/>
        <v>1136</v>
      </c>
      <c r="C1160" s="60" t="s">
        <v>4933</v>
      </c>
      <c r="D1160" s="60" t="s">
        <v>7</v>
      </c>
      <c r="E1160" s="66" t="s">
        <v>1632</v>
      </c>
      <c r="F1160" s="66" t="s">
        <v>542</v>
      </c>
      <c r="G1160" s="75">
        <v>0</v>
      </c>
      <c r="H1160" s="75">
        <v>0</v>
      </c>
      <c r="I1160" s="66" t="s">
        <v>1</v>
      </c>
      <c r="J1160" s="66" t="s">
        <v>1660</v>
      </c>
      <c r="K1160" s="67" t="s">
        <v>5022</v>
      </c>
      <c r="L1160" s="68"/>
      <c r="M1160" s="64" t="s">
        <v>2553</v>
      </c>
      <c r="N1160" s="13"/>
      <c r="O1160"/>
      <c r="P1160" t="str">
        <f t="shared" si="210"/>
        <v>NOT EQUAL</v>
      </c>
      <c r="Q1160"/>
      <c r="R1160"/>
      <c r="S1160" s="43">
        <f t="shared" si="215"/>
        <v>152</v>
      </c>
      <c r="T1160" s="96"/>
      <c r="U1160" s="72"/>
      <c r="V1160" s="72"/>
      <c r="W1160" s="44" t="str">
        <f t="shared" si="216"/>
        <v/>
      </c>
      <c r="X1160" s="25" t="str">
        <f t="shared" si="217"/>
        <v/>
      </c>
      <c r="Y1160" s="1">
        <f t="shared" si="218"/>
        <v>1136</v>
      </c>
      <c r="Z1160" t="str">
        <f t="shared" si="219"/>
        <v>ITM_HEX</v>
      </c>
      <c r="AC1160" s="116" t="str">
        <f t="shared" si="212"/>
        <v/>
      </c>
      <c r="AD1160" t="b">
        <f t="shared" si="211"/>
        <v>1</v>
      </c>
    </row>
    <row r="1161" spans="1:30" s="17" customFormat="1">
      <c r="A1161" s="116">
        <f t="shared" si="213"/>
        <v>1161</v>
      </c>
      <c r="B1161" s="117">
        <f t="shared" si="214"/>
        <v>1137</v>
      </c>
      <c r="C1161" s="118" t="s">
        <v>4932</v>
      </c>
      <c r="D1161" s="118" t="s">
        <v>7</v>
      </c>
      <c r="E1161" s="153" t="str">
        <f t="shared" ref="E1161:E1178" si="220">CHAR(34)&amp;IF(B1161&lt;10,"000",IF(B1161&lt;100,"00",IF(B1161&lt;1000,"0","")))&amp;$B1161&amp;CHAR(34)</f>
        <v>"1137"</v>
      </c>
      <c r="F1161" s="119" t="str">
        <f t="shared" ref="F1161:F1178" si="221">E1161</f>
        <v>"1137"</v>
      </c>
      <c r="G1161" s="127">
        <v>0</v>
      </c>
      <c r="H1161" s="127">
        <v>0</v>
      </c>
      <c r="I1161" s="120" t="s">
        <v>30</v>
      </c>
      <c r="J1161" s="120" t="s">
        <v>1660</v>
      </c>
      <c r="K1161" s="121" t="s">
        <v>5022</v>
      </c>
      <c r="M1161" s="154" t="str">
        <f t="shared" ref="M1161:M1178" si="222">"ITM_"&amp;IF(B1161&lt;10,"000",IF(B1161&lt;100,"00",IF(B1161&lt;1000,"0","")))&amp;$B1161</f>
        <v>ITM_1137</v>
      </c>
      <c r="N1161" s="16"/>
      <c r="P1161" s="17" t="str">
        <f t="shared" si="210"/>
        <v/>
      </c>
      <c r="S1161" s="122">
        <f t="shared" si="215"/>
        <v>152</v>
      </c>
      <c r="T1161" s="116" t="s">
        <v>2643</v>
      </c>
      <c r="U1161" s="123" t="s">
        <v>2643</v>
      </c>
      <c r="V1161" s="123" t="s">
        <v>2643</v>
      </c>
      <c r="W1161" s="124" t="str">
        <f t="shared" si="216"/>
        <v/>
      </c>
      <c r="X1161" s="125" t="str">
        <f t="shared" si="217"/>
        <v/>
      </c>
      <c r="Y1161" s="126">
        <f t="shared" si="218"/>
        <v>1137</v>
      </c>
      <c r="Z1161" s="17" t="str">
        <f t="shared" si="219"/>
        <v>ITM_1137</v>
      </c>
      <c r="AC1161" s="116" t="str">
        <f t="shared" si="212"/>
        <v/>
      </c>
      <c r="AD1161" t="b">
        <f t="shared" si="211"/>
        <v>1</v>
      </c>
    </row>
    <row r="1162" spans="1:30" s="17" customFormat="1">
      <c r="A1162" s="116">
        <f t="shared" si="213"/>
        <v>1162</v>
      </c>
      <c r="B1162" s="117">
        <f t="shared" si="214"/>
        <v>1138</v>
      </c>
      <c r="C1162" s="118" t="s">
        <v>4932</v>
      </c>
      <c r="D1162" s="118" t="s">
        <v>7</v>
      </c>
      <c r="E1162" s="153" t="str">
        <f t="shared" si="220"/>
        <v>"1138"</v>
      </c>
      <c r="F1162" s="119" t="str">
        <f t="shared" si="221"/>
        <v>"1138"</v>
      </c>
      <c r="G1162" s="127">
        <v>0</v>
      </c>
      <c r="H1162" s="127">
        <v>0</v>
      </c>
      <c r="I1162" s="120" t="s">
        <v>30</v>
      </c>
      <c r="J1162" s="120" t="s">
        <v>1660</v>
      </c>
      <c r="K1162" s="121" t="s">
        <v>5022</v>
      </c>
      <c r="M1162" s="154" t="str">
        <f t="shared" si="222"/>
        <v>ITM_1138</v>
      </c>
      <c r="N1162" s="16"/>
      <c r="P1162" s="17" t="str">
        <f t="shared" si="210"/>
        <v/>
      </c>
      <c r="S1162" s="122">
        <f t="shared" si="215"/>
        <v>152</v>
      </c>
      <c r="T1162" s="116" t="s">
        <v>2643</v>
      </c>
      <c r="U1162" s="123" t="s">
        <v>2643</v>
      </c>
      <c r="V1162" s="123" t="s">
        <v>2643</v>
      </c>
      <c r="W1162" s="124" t="str">
        <f t="shared" si="216"/>
        <v/>
      </c>
      <c r="X1162" s="125" t="str">
        <f t="shared" si="217"/>
        <v/>
      </c>
      <c r="Y1162" s="126">
        <f t="shared" si="218"/>
        <v>1138</v>
      </c>
      <c r="Z1162" s="17" t="str">
        <f t="shared" si="219"/>
        <v>ITM_1138</v>
      </c>
      <c r="AC1162" s="116" t="str">
        <f t="shared" si="212"/>
        <v/>
      </c>
      <c r="AD1162" t="b">
        <f t="shared" si="211"/>
        <v>1</v>
      </c>
    </row>
    <row r="1163" spans="1:30" s="17" customFormat="1">
      <c r="A1163" s="116">
        <f t="shared" si="213"/>
        <v>1163</v>
      </c>
      <c r="B1163" s="117">
        <f t="shared" si="214"/>
        <v>1139</v>
      </c>
      <c r="C1163" s="118" t="s">
        <v>4932</v>
      </c>
      <c r="D1163" s="118" t="s">
        <v>7</v>
      </c>
      <c r="E1163" s="153" t="str">
        <f t="shared" si="220"/>
        <v>"1139"</v>
      </c>
      <c r="F1163" s="119" t="str">
        <f t="shared" si="221"/>
        <v>"1139"</v>
      </c>
      <c r="G1163" s="127">
        <v>0</v>
      </c>
      <c r="H1163" s="127">
        <v>0</v>
      </c>
      <c r="I1163" s="120" t="s">
        <v>30</v>
      </c>
      <c r="J1163" s="120" t="s">
        <v>1660</v>
      </c>
      <c r="K1163" s="121" t="s">
        <v>5022</v>
      </c>
      <c r="M1163" s="154" t="str">
        <f t="shared" si="222"/>
        <v>ITM_1139</v>
      </c>
      <c r="N1163" s="16"/>
      <c r="P1163" s="17" t="str">
        <f t="shared" si="210"/>
        <v/>
      </c>
      <c r="S1163" s="122">
        <f t="shared" si="215"/>
        <v>152</v>
      </c>
      <c r="T1163" s="116" t="s">
        <v>2643</v>
      </c>
      <c r="U1163" s="123" t="s">
        <v>2643</v>
      </c>
      <c r="V1163" s="123" t="s">
        <v>2643</v>
      </c>
      <c r="W1163" s="124" t="str">
        <f t="shared" si="216"/>
        <v/>
      </c>
      <c r="X1163" s="125" t="str">
        <f t="shared" si="217"/>
        <v/>
      </c>
      <c r="Y1163" s="126">
        <f t="shared" si="218"/>
        <v>1139</v>
      </c>
      <c r="Z1163" s="17" t="str">
        <f t="shared" si="219"/>
        <v>ITM_1139</v>
      </c>
      <c r="AC1163" s="116" t="str">
        <f t="shared" si="212"/>
        <v/>
      </c>
      <c r="AD1163" t="b">
        <f t="shared" si="211"/>
        <v>1</v>
      </c>
    </row>
    <row r="1164" spans="1:30" s="17" customFormat="1">
      <c r="A1164" s="116">
        <f t="shared" si="213"/>
        <v>1164</v>
      </c>
      <c r="B1164" s="117">
        <f t="shared" si="214"/>
        <v>1140</v>
      </c>
      <c r="C1164" s="118" t="s">
        <v>4932</v>
      </c>
      <c r="D1164" s="118" t="s">
        <v>7</v>
      </c>
      <c r="E1164" s="153" t="str">
        <f t="shared" si="220"/>
        <v>"1140"</v>
      </c>
      <c r="F1164" s="119" t="str">
        <f t="shared" si="221"/>
        <v>"1140"</v>
      </c>
      <c r="G1164" s="127">
        <v>0</v>
      </c>
      <c r="H1164" s="127">
        <v>0</v>
      </c>
      <c r="I1164" s="120" t="s">
        <v>30</v>
      </c>
      <c r="J1164" s="120" t="s">
        <v>1660</v>
      </c>
      <c r="K1164" s="121" t="s">
        <v>5022</v>
      </c>
      <c r="M1164" s="154" t="str">
        <f t="shared" si="222"/>
        <v>ITM_1140</v>
      </c>
      <c r="N1164" s="16"/>
      <c r="P1164" s="17" t="str">
        <f t="shared" si="210"/>
        <v/>
      </c>
      <c r="S1164" s="122">
        <f t="shared" si="215"/>
        <v>152</v>
      </c>
      <c r="T1164" s="116" t="s">
        <v>2643</v>
      </c>
      <c r="U1164" s="123" t="s">
        <v>2643</v>
      </c>
      <c r="V1164" s="123" t="s">
        <v>2643</v>
      </c>
      <c r="W1164" s="124" t="str">
        <f t="shared" si="216"/>
        <v/>
      </c>
      <c r="X1164" s="125" t="str">
        <f t="shared" si="217"/>
        <v/>
      </c>
      <c r="Y1164" s="126">
        <f t="shared" si="218"/>
        <v>1140</v>
      </c>
      <c r="Z1164" s="17" t="str">
        <f t="shared" si="219"/>
        <v>ITM_1140</v>
      </c>
      <c r="AC1164" s="116" t="str">
        <f t="shared" si="212"/>
        <v/>
      </c>
      <c r="AD1164" t="b">
        <f t="shared" si="211"/>
        <v>1</v>
      </c>
    </row>
    <row r="1165" spans="1:30" s="17" customFormat="1">
      <c r="A1165" s="116">
        <f t="shared" si="213"/>
        <v>1165</v>
      </c>
      <c r="B1165" s="117">
        <f t="shared" si="214"/>
        <v>1141</v>
      </c>
      <c r="C1165" s="118" t="s">
        <v>4932</v>
      </c>
      <c r="D1165" s="118" t="s">
        <v>7</v>
      </c>
      <c r="E1165" s="153" t="str">
        <f t="shared" si="220"/>
        <v>"1141"</v>
      </c>
      <c r="F1165" s="119" t="str">
        <f t="shared" si="221"/>
        <v>"1141"</v>
      </c>
      <c r="G1165" s="127">
        <v>0</v>
      </c>
      <c r="H1165" s="127">
        <v>0</v>
      </c>
      <c r="I1165" s="120" t="s">
        <v>30</v>
      </c>
      <c r="J1165" s="120" t="s">
        <v>1660</v>
      </c>
      <c r="K1165" s="121" t="s">
        <v>5022</v>
      </c>
      <c r="M1165" s="154" t="str">
        <f t="shared" si="222"/>
        <v>ITM_1141</v>
      </c>
      <c r="N1165" s="16"/>
      <c r="P1165" s="17" t="str">
        <f t="shared" si="210"/>
        <v/>
      </c>
      <c r="S1165" s="122">
        <f t="shared" si="215"/>
        <v>152</v>
      </c>
      <c r="T1165" s="116" t="s">
        <v>2643</v>
      </c>
      <c r="U1165" s="123" t="s">
        <v>2643</v>
      </c>
      <c r="V1165" s="123" t="s">
        <v>2643</v>
      </c>
      <c r="W1165" s="124" t="str">
        <f t="shared" si="216"/>
        <v/>
      </c>
      <c r="X1165" s="125" t="str">
        <f t="shared" si="217"/>
        <v/>
      </c>
      <c r="Y1165" s="126">
        <f t="shared" si="218"/>
        <v>1141</v>
      </c>
      <c r="Z1165" s="17" t="str">
        <f t="shared" si="219"/>
        <v>ITM_1141</v>
      </c>
      <c r="AC1165" s="116" t="str">
        <f t="shared" si="212"/>
        <v/>
      </c>
      <c r="AD1165" t="b">
        <f t="shared" si="211"/>
        <v>1</v>
      </c>
    </row>
    <row r="1166" spans="1:30" s="17" customFormat="1">
      <c r="A1166" s="116">
        <f t="shared" si="213"/>
        <v>1166</v>
      </c>
      <c r="B1166" s="117">
        <f t="shared" si="214"/>
        <v>1142</v>
      </c>
      <c r="C1166" s="118" t="s">
        <v>4932</v>
      </c>
      <c r="D1166" s="118" t="s">
        <v>7</v>
      </c>
      <c r="E1166" s="153" t="str">
        <f t="shared" si="220"/>
        <v>"1142"</v>
      </c>
      <c r="F1166" s="119" t="str">
        <f t="shared" si="221"/>
        <v>"1142"</v>
      </c>
      <c r="G1166" s="127">
        <v>0</v>
      </c>
      <c r="H1166" s="127">
        <v>0</v>
      </c>
      <c r="I1166" s="120" t="s">
        <v>30</v>
      </c>
      <c r="J1166" s="120" t="s">
        <v>1660</v>
      </c>
      <c r="K1166" s="121" t="s">
        <v>5022</v>
      </c>
      <c r="M1166" s="154" t="str">
        <f t="shared" si="222"/>
        <v>ITM_1142</v>
      </c>
      <c r="N1166" s="16"/>
      <c r="P1166" s="17" t="str">
        <f t="shared" si="210"/>
        <v/>
      </c>
      <c r="S1166" s="122">
        <f t="shared" si="215"/>
        <v>152</v>
      </c>
      <c r="T1166" s="116" t="s">
        <v>2643</v>
      </c>
      <c r="U1166" s="123" t="s">
        <v>2643</v>
      </c>
      <c r="V1166" s="123" t="s">
        <v>2643</v>
      </c>
      <c r="W1166" s="124" t="str">
        <f t="shared" si="216"/>
        <v/>
      </c>
      <c r="X1166" s="125" t="str">
        <f t="shared" si="217"/>
        <v/>
      </c>
      <c r="Y1166" s="126">
        <f t="shared" si="218"/>
        <v>1142</v>
      </c>
      <c r="Z1166" s="17" t="str">
        <f t="shared" si="219"/>
        <v>ITM_1142</v>
      </c>
      <c r="AC1166" s="116" t="str">
        <f t="shared" si="212"/>
        <v/>
      </c>
      <c r="AD1166" t="b">
        <f t="shared" si="211"/>
        <v>1</v>
      </c>
    </row>
    <row r="1167" spans="1:30" s="17" customFormat="1">
      <c r="A1167" s="116">
        <f t="shared" si="213"/>
        <v>1167</v>
      </c>
      <c r="B1167" s="117">
        <f t="shared" si="214"/>
        <v>1143</v>
      </c>
      <c r="C1167" s="118" t="s">
        <v>4932</v>
      </c>
      <c r="D1167" s="118" t="s">
        <v>7</v>
      </c>
      <c r="E1167" s="153" t="str">
        <f t="shared" si="220"/>
        <v>"1143"</v>
      </c>
      <c r="F1167" s="119" t="str">
        <f t="shared" si="221"/>
        <v>"1143"</v>
      </c>
      <c r="G1167" s="127">
        <v>0</v>
      </c>
      <c r="H1167" s="127">
        <v>0</v>
      </c>
      <c r="I1167" s="120" t="s">
        <v>30</v>
      </c>
      <c r="J1167" s="120" t="s">
        <v>1660</v>
      </c>
      <c r="K1167" s="121" t="s">
        <v>5022</v>
      </c>
      <c r="M1167" s="154" t="str">
        <f t="shared" si="222"/>
        <v>ITM_1143</v>
      </c>
      <c r="N1167" s="16"/>
      <c r="P1167" s="17" t="str">
        <f t="shared" si="210"/>
        <v/>
      </c>
      <c r="S1167" s="122">
        <f t="shared" si="215"/>
        <v>152</v>
      </c>
      <c r="T1167" s="116" t="s">
        <v>2643</v>
      </c>
      <c r="U1167" s="123" t="s">
        <v>2643</v>
      </c>
      <c r="V1167" s="123" t="s">
        <v>2643</v>
      </c>
      <c r="W1167" s="124" t="str">
        <f t="shared" si="216"/>
        <v/>
      </c>
      <c r="X1167" s="125" t="str">
        <f t="shared" si="217"/>
        <v/>
      </c>
      <c r="Y1167" s="126">
        <f t="shared" si="218"/>
        <v>1143</v>
      </c>
      <c r="Z1167" s="17" t="str">
        <f t="shared" si="219"/>
        <v>ITM_1143</v>
      </c>
      <c r="AC1167" s="116" t="str">
        <f t="shared" si="212"/>
        <v/>
      </c>
      <c r="AD1167" t="b">
        <f t="shared" si="211"/>
        <v>1</v>
      </c>
    </row>
    <row r="1168" spans="1:30" s="17" customFormat="1">
      <c r="A1168" s="116">
        <f t="shared" si="213"/>
        <v>1168</v>
      </c>
      <c r="B1168" s="117">
        <f t="shared" si="214"/>
        <v>1144</v>
      </c>
      <c r="C1168" s="118" t="s">
        <v>4932</v>
      </c>
      <c r="D1168" s="118" t="s">
        <v>7</v>
      </c>
      <c r="E1168" s="153" t="str">
        <f t="shared" si="220"/>
        <v>"1144"</v>
      </c>
      <c r="F1168" s="119" t="str">
        <f t="shared" si="221"/>
        <v>"1144"</v>
      </c>
      <c r="G1168" s="127">
        <v>0</v>
      </c>
      <c r="H1168" s="127">
        <v>0</v>
      </c>
      <c r="I1168" s="120" t="s">
        <v>30</v>
      </c>
      <c r="J1168" s="120" t="s">
        <v>1660</v>
      </c>
      <c r="K1168" s="121" t="s">
        <v>5022</v>
      </c>
      <c r="M1168" s="154" t="str">
        <f t="shared" si="222"/>
        <v>ITM_1144</v>
      </c>
      <c r="N1168" s="16"/>
      <c r="P1168" s="17" t="str">
        <f t="shared" si="210"/>
        <v/>
      </c>
      <c r="S1168" s="122">
        <f t="shared" si="215"/>
        <v>152</v>
      </c>
      <c r="T1168" s="116" t="s">
        <v>2643</v>
      </c>
      <c r="U1168" s="123" t="s">
        <v>2643</v>
      </c>
      <c r="V1168" s="123" t="s">
        <v>2643</v>
      </c>
      <c r="W1168" s="124" t="str">
        <f t="shared" si="216"/>
        <v/>
      </c>
      <c r="X1168" s="125" t="str">
        <f t="shared" si="217"/>
        <v/>
      </c>
      <c r="Y1168" s="126">
        <f t="shared" si="218"/>
        <v>1144</v>
      </c>
      <c r="Z1168" s="17" t="str">
        <f t="shared" si="219"/>
        <v>ITM_1144</v>
      </c>
      <c r="AC1168" s="116" t="str">
        <f t="shared" si="212"/>
        <v/>
      </c>
      <c r="AD1168" t="b">
        <f t="shared" si="211"/>
        <v>1</v>
      </c>
    </row>
    <row r="1169" spans="1:30" s="17" customFormat="1">
      <c r="A1169" s="116">
        <f t="shared" si="213"/>
        <v>1169</v>
      </c>
      <c r="B1169" s="117">
        <f t="shared" si="214"/>
        <v>1145</v>
      </c>
      <c r="C1169" s="118" t="s">
        <v>4932</v>
      </c>
      <c r="D1169" s="118" t="s">
        <v>7</v>
      </c>
      <c r="E1169" s="153" t="str">
        <f t="shared" si="220"/>
        <v>"1145"</v>
      </c>
      <c r="F1169" s="119" t="str">
        <f t="shared" si="221"/>
        <v>"1145"</v>
      </c>
      <c r="G1169" s="127">
        <v>0</v>
      </c>
      <c r="H1169" s="127">
        <v>0</v>
      </c>
      <c r="I1169" s="120" t="s">
        <v>30</v>
      </c>
      <c r="J1169" s="120" t="s">
        <v>1660</v>
      </c>
      <c r="K1169" s="121" t="s">
        <v>5022</v>
      </c>
      <c r="M1169" s="154" t="str">
        <f t="shared" si="222"/>
        <v>ITM_1145</v>
      </c>
      <c r="N1169" s="16"/>
      <c r="P1169" s="17" t="str">
        <f t="shared" si="210"/>
        <v/>
      </c>
      <c r="S1169" s="122">
        <f t="shared" si="215"/>
        <v>152</v>
      </c>
      <c r="T1169" s="116" t="s">
        <v>2643</v>
      </c>
      <c r="U1169" s="123" t="s">
        <v>2643</v>
      </c>
      <c r="V1169" s="123" t="s">
        <v>2643</v>
      </c>
      <c r="W1169" s="124" t="str">
        <f t="shared" si="216"/>
        <v/>
      </c>
      <c r="X1169" s="125" t="str">
        <f t="shared" si="217"/>
        <v/>
      </c>
      <c r="Y1169" s="126">
        <f t="shared" si="218"/>
        <v>1145</v>
      </c>
      <c r="Z1169" s="17" t="str">
        <f t="shared" si="219"/>
        <v>ITM_1145</v>
      </c>
      <c r="AC1169" s="116" t="str">
        <f t="shared" si="212"/>
        <v/>
      </c>
      <c r="AD1169" t="b">
        <f t="shared" si="211"/>
        <v>1</v>
      </c>
    </row>
    <row r="1170" spans="1:30" s="17" customFormat="1">
      <c r="A1170" s="116">
        <f t="shared" si="213"/>
        <v>1170</v>
      </c>
      <c r="B1170" s="117">
        <f t="shared" si="214"/>
        <v>1146</v>
      </c>
      <c r="C1170" s="118" t="s">
        <v>4932</v>
      </c>
      <c r="D1170" s="118" t="s">
        <v>7</v>
      </c>
      <c r="E1170" s="153" t="str">
        <f t="shared" si="220"/>
        <v>"1146"</v>
      </c>
      <c r="F1170" s="119" t="str">
        <f t="shared" si="221"/>
        <v>"1146"</v>
      </c>
      <c r="G1170" s="127">
        <v>0</v>
      </c>
      <c r="H1170" s="127">
        <v>0</v>
      </c>
      <c r="I1170" s="120" t="s">
        <v>30</v>
      </c>
      <c r="J1170" s="120" t="s">
        <v>1660</v>
      </c>
      <c r="K1170" s="121" t="s">
        <v>5022</v>
      </c>
      <c r="M1170" s="154" t="str">
        <f t="shared" si="222"/>
        <v>ITM_1146</v>
      </c>
      <c r="N1170" s="16"/>
      <c r="P1170" s="17" t="str">
        <f t="shared" si="210"/>
        <v/>
      </c>
      <c r="S1170" s="122">
        <f t="shared" si="215"/>
        <v>152</v>
      </c>
      <c r="T1170" s="116" t="s">
        <v>2643</v>
      </c>
      <c r="U1170" s="123" t="s">
        <v>2643</v>
      </c>
      <c r="V1170" s="123" t="s">
        <v>2643</v>
      </c>
      <c r="W1170" s="124" t="str">
        <f t="shared" si="216"/>
        <v/>
      </c>
      <c r="X1170" s="125" t="str">
        <f t="shared" si="217"/>
        <v/>
      </c>
      <c r="Y1170" s="126">
        <f t="shared" si="218"/>
        <v>1146</v>
      </c>
      <c r="Z1170" s="17" t="str">
        <f t="shared" si="219"/>
        <v>ITM_1146</v>
      </c>
      <c r="AC1170" s="116" t="str">
        <f t="shared" si="212"/>
        <v/>
      </c>
      <c r="AD1170" t="b">
        <f t="shared" si="211"/>
        <v>1</v>
      </c>
    </row>
    <row r="1171" spans="1:30" s="17" customFormat="1">
      <c r="A1171" s="116">
        <f t="shared" si="213"/>
        <v>1171</v>
      </c>
      <c r="B1171" s="117">
        <f t="shared" si="214"/>
        <v>1147</v>
      </c>
      <c r="C1171" s="118" t="s">
        <v>4932</v>
      </c>
      <c r="D1171" s="118" t="s">
        <v>7</v>
      </c>
      <c r="E1171" s="153" t="str">
        <f t="shared" si="220"/>
        <v>"1147"</v>
      </c>
      <c r="F1171" s="119" t="str">
        <f t="shared" si="221"/>
        <v>"1147"</v>
      </c>
      <c r="G1171" s="127">
        <v>0</v>
      </c>
      <c r="H1171" s="127">
        <v>0</v>
      </c>
      <c r="I1171" s="120" t="s">
        <v>30</v>
      </c>
      <c r="J1171" s="120" t="s">
        <v>1660</v>
      </c>
      <c r="K1171" s="121" t="s">
        <v>5022</v>
      </c>
      <c r="M1171" s="154" t="str">
        <f t="shared" si="222"/>
        <v>ITM_1147</v>
      </c>
      <c r="N1171" s="16"/>
      <c r="P1171" s="17" t="str">
        <f t="shared" si="210"/>
        <v/>
      </c>
      <c r="S1171" s="122">
        <f t="shared" si="215"/>
        <v>152</v>
      </c>
      <c r="T1171" s="116" t="s">
        <v>2643</v>
      </c>
      <c r="U1171" s="123" t="s">
        <v>2643</v>
      </c>
      <c r="V1171" s="123" t="s">
        <v>2643</v>
      </c>
      <c r="W1171" s="124" t="str">
        <f t="shared" si="216"/>
        <v/>
      </c>
      <c r="X1171" s="125" t="str">
        <f t="shared" si="217"/>
        <v/>
      </c>
      <c r="Y1171" s="126">
        <f t="shared" si="218"/>
        <v>1147</v>
      </c>
      <c r="Z1171" s="17" t="str">
        <f t="shared" si="219"/>
        <v>ITM_1147</v>
      </c>
      <c r="AC1171" s="116" t="str">
        <f t="shared" si="212"/>
        <v/>
      </c>
      <c r="AD1171" t="b">
        <f t="shared" si="211"/>
        <v>1</v>
      </c>
    </row>
    <row r="1172" spans="1:30" s="17" customFormat="1">
      <c r="A1172" s="116">
        <f t="shared" si="213"/>
        <v>1172</v>
      </c>
      <c r="B1172" s="117">
        <f t="shared" si="214"/>
        <v>1148</v>
      </c>
      <c r="C1172" s="118" t="s">
        <v>4932</v>
      </c>
      <c r="D1172" s="118" t="s">
        <v>7</v>
      </c>
      <c r="E1172" s="153" t="str">
        <f t="shared" si="220"/>
        <v>"1148"</v>
      </c>
      <c r="F1172" s="119" t="str">
        <f t="shared" si="221"/>
        <v>"1148"</v>
      </c>
      <c r="G1172" s="127">
        <v>0</v>
      </c>
      <c r="H1172" s="127">
        <v>0</v>
      </c>
      <c r="I1172" s="120" t="s">
        <v>30</v>
      </c>
      <c r="J1172" s="120" t="s">
        <v>1660</v>
      </c>
      <c r="K1172" s="121" t="s">
        <v>5022</v>
      </c>
      <c r="M1172" s="154" t="str">
        <f t="shared" si="222"/>
        <v>ITM_1148</v>
      </c>
      <c r="N1172" s="16"/>
      <c r="P1172" s="17" t="str">
        <f t="shared" si="210"/>
        <v/>
      </c>
      <c r="S1172" s="122">
        <f t="shared" si="215"/>
        <v>152</v>
      </c>
      <c r="T1172" s="116" t="s">
        <v>2643</v>
      </c>
      <c r="U1172" s="123" t="s">
        <v>2643</v>
      </c>
      <c r="V1172" s="123" t="s">
        <v>2643</v>
      </c>
      <c r="W1172" s="124" t="str">
        <f t="shared" si="216"/>
        <v/>
      </c>
      <c r="X1172" s="125" t="str">
        <f t="shared" si="217"/>
        <v/>
      </c>
      <c r="Y1172" s="126">
        <f t="shared" si="218"/>
        <v>1148</v>
      </c>
      <c r="Z1172" s="17" t="str">
        <f t="shared" si="219"/>
        <v>ITM_1148</v>
      </c>
      <c r="AC1172" s="116" t="str">
        <f t="shared" si="212"/>
        <v/>
      </c>
      <c r="AD1172" t="b">
        <f t="shared" si="211"/>
        <v>1</v>
      </c>
    </row>
    <row r="1173" spans="1:30" s="17" customFormat="1">
      <c r="A1173" s="116">
        <f t="shared" si="213"/>
        <v>1173</v>
      </c>
      <c r="B1173" s="117">
        <f t="shared" si="214"/>
        <v>1149</v>
      </c>
      <c r="C1173" s="118" t="s">
        <v>4932</v>
      </c>
      <c r="D1173" s="118" t="s">
        <v>7</v>
      </c>
      <c r="E1173" s="153" t="str">
        <f t="shared" si="220"/>
        <v>"1149"</v>
      </c>
      <c r="F1173" s="119" t="str">
        <f t="shared" si="221"/>
        <v>"1149"</v>
      </c>
      <c r="G1173" s="127">
        <v>0</v>
      </c>
      <c r="H1173" s="127">
        <v>0</v>
      </c>
      <c r="I1173" s="120" t="s">
        <v>30</v>
      </c>
      <c r="J1173" s="120" t="s">
        <v>1660</v>
      </c>
      <c r="K1173" s="121" t="s">
        <v>5022</v>
      </c>
      <c r="M1173" s="154" t="str">
        <f t="shared" si="222"/>
        <v>ITM_1149</v>
      </c>
      <c r="N1173" s="16"/>
      <c r="P1173" s="17" t="str">
        <f t="shared" si="210"/>
        <v/>
      </c>
      <c r="S1173" s="122">
        <f t="shared" si="215"/>
        <v>152</v>
      </c>
      <c r="T1173" s="116" t="s">
        <v>2643</v>
      </c>
      <c r="U1173" s="123" t="s">
        <v>2643</v>
      </c>
      <c r="V1173" s="123" t="s">
        <v>2643</v>
      </c>
      <c r="W1173" s="124" t="str">
        <f t="shared" si="216"/>
        <v/>
      </c>
      <c r="X1173" s="125" t="str">
        <f t="shared" si="217"/>
        <v/>
      </c>
      <c r="Y1173" s="126">
        <f t="shared" si="218"/>
        <v>1149</v>
      </c>
      <c r="Z1173" s="17" t="str">
        <f t="shared" si="219"/>
        <v>ITM_1149</v>
      </c>
      <c r="AC1173" s="116" t="str">
        <f t="shared" si="212"/>
        <v/>
      </c>
      <c r="AD1173" t="b">
        <f t="shared" si="211"/>
        <v>1</v>
      </c>
    </row>
    <row r="1174" spans="1:30" s="17" customFormat="1">
      <c r="A1174" s="116">
        <f t="shared" si="213"/>
        <v>1174</v>
      </c>
      <c r="B1174" s="117">
        <f t="shared" si="214"/>
        <v>1150</v>
      </c>
      <c r="C1174" s="118" t="s">
        <v>4932</v>
      </c>
      <c r="D1174" s="118" t="s">
        <v>7</v>
      </c>
      <c r="E1174" s="153" t="str">
        <f t="shared" si="220"/>
        <v>"1150"</v>
      </c>
      <c r="F1174" s="119" t="str">
        <f t="shared" si="221"/>
        <v>"1150"</v>
      </c>
      <c r="G1174" s="127">
        <v>0</v>
      </c>
      <c r="H1174" s="127">
        <v>0</v>
      </c>
      <c r="I1174" s="120" t="s">
        <v>30</v>
      </c>
      <c r="J1174" s="120" t="s">
        <v>1660</v>
      </c>
      <c r="K1174" s="121" t="s">
        <v>5022</v>
      </c>
      <c r="M1174" s="154" t="str">
        <f t="shared" si="222"/>
        <v>ITM_1150</v>
      </c>
      <c r="N1174" s="16"/>
      <c r="P1174" s="17" t="str">
        <f t="shared" si="210"/>
        <v/>
      </c>
      <c r="S1174" s="122">
        <f t="shared" si="215"/>
        <v>152</v>
      </c>
      <c r="T1174" s="116" t="s">
        <v>2643</v>
      </c>
      <c r="U1174" s="123" t="s">
        <v>2643</v>
      </c>
      <c r="V1174" s="123" t="s">
        <v>2643</v>
      </c>
      <c r="W1174" s="124" t="str">
        <f t="shared" si="216"/>
        <v/>
      </c>
      <c r="X1174" s="125" t="str">
        <f t="shared" si="217"/>
        <v/>
      </c>
      <c r="Y1174" s="126">
        <f t="shared" si="218"/>
        <v>1150</v>
      </c>
      <c r="Z1174" s="17" t="str">
        <f t="shared" si="219"/>
        <v>ITM_1150</v>
      </c>
      <c r="AC1174" s="116" t="str">
        <f t="shared" si="212"/>
        <v/>
      </c>
      <c r="AD1174" t="b">
        <f t="shared" si="211"/>
        <v>1</v>
      </c>
    </row>
    <row r="1175" spans="1:30" s="17" customFormat="1">
      <c r="A1175" s="116">
        <f t="shared" si="213"/>
        <v>1175</v>
      </c>
      <c r="B1175" s="117">
        <f t="shared" si="214"/>
        <v>1151</v>
      </c>
      <c r="C1175" s="118" t="s">
        <v>4932</v>
      </c>
      <c r="D1175" s="118" t="s">
        <v>7</v>
      </c>
      <c r="E1175" s="153" t="str">
        <f t="shared" si="220"/>
        <v>"1151"</v>
      </c>
      <c r="F1175" s="119" t="str">
        <f t="shared" si="221"/>
        <v>"1151"</v>
      </c>
      <c r="G1175" s="127">
        <v>0</v>
      </c>
      <c r="H1175" s="127">
        <v>0</v>
      </c>
      <c r="I1175" s="120" t="s">
        <v>30</v>
      </c>
      <c r="J1175" s="120" t="s">
        <v>1660</v>
      </c>
      <c r="K1175" s="121" t="s">
        <v>5022</v>
      </c>
      <c r="M1175" s="154" t="str">
        <f t="shared" si="222"/>
        <v>ITM_1151</v>
      </c>
      <c r="N1175" s="16"/>
      <c r="P1175" s="17" t="str">
        <f t="shared" si="210"/>
        <v/>
      </c>
      <c r="S1175" s="122">
        <f t="shared" si="215"/>
        <v>152</v>
      </c>
      <c r="T1175" s="116" t="s">
        <v>2643</v>
      </c>
      <c r="U1175" s="123" t="s">
        <v>2643</v>
      </c>
      <c r="V1175" s="123" t="s">
        <v>2643</v>
      </c>
      <c r="W1175" s="124" t="str">
        <f t="shared" si="216"/>
        <v/>
      </c>
      <c r="X1175" s="125" t="str">
        <f t="shared" si="217"/>
        <v/>
      </c>
      <c r="Y1175" s="126">
        <f t="shared" si="218"/>
        <v>1151</v>
      </c>
      <c r="Z1175" s="17" t="str">
        <f t="shared" si="219"/>
        <v>ITM_1151</v>
      </c>
      <c r="AC1175" s="116" t="str">
        <f t="shared" si="212"/>
        <v/>
      </c>
      <c r="AD1175" t="b">
        <f t="shared" si="211"/>
        <v>1</v>
      </c>
    </row>
    <row r="1176" spans="1:30" s="17" customFormat="1">
      <c r="A1176" s="116">
        <f t="shared" si="213"/>
        <v>1176</v>
      </c>
      <c r="B1176" s="117">
        <f t="shared" si="214"/>
        <v>1152</v>
      </c>
      <c r="C1176" s="118" t="s">
        <v>4932</v>
      </c>
      <c r="D1176" s="118" t="s">
        <v>7</v>
      </c>
      <c r="E1176" s="153" t="str">
        <f t="shared" si="220"/>
        <v>"1152"</v>
      </c>
      <c r="F1176" s="119" t="str">
        <f t="shared" si="221"/>
        <v>"1152"</v>
      </c>
      <c r="G1176" s="127">
        <v>0</v>
      </c>
      <c r="H1176" s="127">
        <v>0</v>
      </c>
      <c r="I1176" s="120" t="s">
        <v>30</v>
      </c>
      <c r="J1176" s="120" t="s">
        <v>1660</v>
      </c>
      <c r="K1176" s="121" t="s">
        <v>5022</v>
      </c>
      <c r="M1176" s="154" t="str">
        <f t="shared" si="222"/>
        <v>ITM_1152</v>
      </c>
      <c r="N1176" s="16"/>
      <c r="P1176" s="17" t="str">
        <f t="shared" si="210"/>
        <v/>
      </c>
      <c r="S1176" s="122">
        <f t="shared" si="215"/>
        <v>152</v>
      </c>
      <c r="T1176" s="116" t="s">
        <v>2643</v>
      </c>
      <c r="U1176" s="123" t="s">
        <v>2643</v>
      </c>
      <c r="V1176" s="123" t="s">
        <v>2643</v>
      </c>
      <c r="W1176" s="124" t="str">
        <f t="shared" si="216"/>
        <v/>
      </c>
      <c r="X1176" s="125" t="str">
        <f t="shared" si="217"/>
        <v/>
      </c>
      <c r="Y1176" s="126">
        <f t="shared" si="218"/>
        <v>1152</v>
      </c>
      <c r="Z1176" s="17" t="str">
        <f t="shared" si="219"/>
        <v>ITM_1152</v>
      </c>
      <c r="AC1176" s="116" t="str">
        <f t="shared" si="212"/>
        <v/>
      </c>
      <c r="AD1176" t="b">
        <f t="shared" si="211"/>
        <v>1</v>
      </c>
    </row>
    <row r="1177" spans="1:30" s="17" customFormat="1">
      <c r="A1177" s="116">
        <f t="shared" si="213"/>
        <v>1177</v>
      </c>
      <c r="B1177" s="117">
        <f t="shared" si="214"/>
        <v>1153</v>
      </c>
      <c r="C1177" s="118" t="s">
        <v>4932</v>
      </c>
      <c r="D1177" s="118" t="s">
        <v>7</v>
      </c>
      <c r="E1177" s="153" t="str">
        <f t="shared" si="220"/>
        <v>"1153"</v>
      </c>
      <c r="F1177" s="119" t="str">
        <f t="shared" si="221"/>
        <v>"1153"</v>
      </c>
      <c r="G1177" s="127">
        <v>0</v>
      </c>
      <c r="H1177" s="127">
        <v>0</v>
      </c>
      <c r="I1177" s="120" t="s">
        <v>30</v>
      </c>
      <c r="J1177" s="120" t="s">
        <v>1660</v>
      </c>
      <c r="K1177" s="121" t="s">
        <v>5022</v>
      </c>
      <c r="M1177" s="154" t="str">
        <f t="shared" si="222"/>
        <v>ITM_1153</v>
      </c>
      <c r="N1177" s="16"/>
      <c r="P1177" s="17" t="str">
        <f t="shared" ref="P1177:P1178" si="223">IF(E1177=F1177,"","NOT EQUAL")</f>
        <v/>
      </c>
      <c r="S1177" s="122">
        <f t="shared" si="215"/>
        <v>152</v>
      </c>
      <c r="T1177" s="116" t="s">
        <v>2643</v>
      </c>
      <c r="U1177" s="123" t="s">
        <v>2643</v>
      </c>
      <c r="V1177" s="123" t="s">
        <v>2643</v>
      </c>
      <c r="W1177" s="124" t="str">
        <f t="shared" si="216"/>
        <v/>
      </c>
      <c r="X1177" s="125" t="str">
        <f t="shared" si="217"/>
        <v/>
      </c>
      <c r="Y1177" s="126">
        <f t="shared" si="218"/>
        <v>1153</v>
      </c>
      <c r="Z1177" s="17" t="str">
        <f t="shared" si="219"/>
        <v>ITM_1153</v>
      </c>
      <c r="AC1177" s="116" t="str">
        <f t="shared" si="212"/>
        <v/>
      </c>
      <c r="AD1177" t="b">
        <f t="shared" si="211"/>
        <v>1</v>
      </c>
    </row>
    <row r="1178" spans="1:30" s="17" customFormat="1">
      <c r="A1178" s="116">
        <f t="shared" si="213"/>
        <v>1178</v>
      </c>
      <c r="B1178" s="117">
        <f t="shared" si="214"/>
        <v>1154</v>
      </c>
      <c r="C1178" s="118" t="s">
        <v>4932</v>
      </c>
      <c r="D1178" s="118" t="s">
        <v>7</v>
      </c>
      <c r="E1178" s="153" t="str">
        <f t="shared" si="220"/>
        <v>"1154"</v>
      </c>
      <c r="F1178" s="119" t="str">
        <f t="shared" si="221"/>
        <v>"1154"</v>
      </c>
      <c r="G1178" s="127">
        <v>0</v>
      </c>
      <c r="H1178" s="127">
        <v>0</v>
      </c>
      <c r="I1178" s="120" t="s">
        <v>30</v>
      </c>
      <c r="J1178" s="120" t="s">
        <v>1660</v>
      </c>
      <c r="K1178" s="121" t="s">
        <v>5022</v>
      </c>
      <c r="M1178" s="154" t="str">
        <f t="shared" si="222"/>
        <v>ITM_1154</v>
      </c>
      <c r="N1178" s="16"/>
      <c r="P1178" s="17" t="str">
        <f t="shared" si="223"/>
        <v/>
      </c>
      <c r="S1178" s="122">
        <f t="shared" si="215"/>
        <v>152</v>
      </c>
      <c r="T1178" s="116" t="s">
        <v>2643</v>
      </c>
      <c r="U1178" s="123" t="s">
        <v>2643</v>
      </c>
      <c r="V1178" s="123" t="s">
        <v>2643</v>
      </c>
      <c r="W1178" s="124" t="str">
        <f t="shared" si="216"/>
        <v/>
      </c>
      <c r="X1178" s="125" t="str">
        <f t="shared" si="217"/>
        <v/>
      </c>
      <c r="Y1178" s="126">
        <f t="shared" si="218"/>
        <v>1154</v>
      </c>
      <c r="Z1178" s="17" t="str">
        <f t="shared" si="219"/>
        <v>ITM_1154</v>
      </c>
      <c r="AC1178" s="116" t="str">
        <f t="shared" si="212"/>
        <v/>
      </c>
      <c r="AD1178" t="b">
        <f t="shared" si="211"/>
        <v>1</v>
      </c>
    </row>
    <row r="1179" spans="1:30">
      <c r="A1179" s="57">
        <f t="shared" si="213"/>
        <v>1179</v>
      </c>
      <c r="B1179" s="56">
        <f t="shared" si="214"/>
        <v>1155</v>
      </c>
      <c r="C1179" s="60" t="s">
        <v>4932</v>
      </c>
      <c r="D1179" s="60" t="s">
        <v>7</v>
      </c>
      <c r="E1179" s="76" t="s">
        <v>3919</v>
      </c>
      <c r="F1179" s="76" t="s">
        <v>3919</v>
      </c>
      <c r="G1179" s="78">
        <v>0</v>
      </c>
      <c r="H1179" s="78">
        <v>0</v>
      </c>
      <c r="I1179" s="66" t="s">
        <v>30</v>
      </c>
      <c r="J1179" s="66" t="s">
        <v>1660</v>
      </c>
      <c r="K1179" s="67" t="s">
        <v>5022</v>
      </c>
      <c r="L1179" s="68"/>
      <c r="M1179" s="64" t="s">
        <v>4349</v>
      </c>
      <c r="N1179" s="13"/>
      <c r="O1179"/>
      <c r="P1179" t="str">
        <f t="shared" ref="P1179:P1246" si="224">IF(E1179=F1179,"","NOT EQUAL")</f>
        <v/>
      </c>
      <c r="Q1179"/>
      <c r="R1179"/>
      <c r="S1179" s="43">
        <f t="shared" si="215"/>
        <v>152</v>
      </c>
      <c r="T1179" s="96"/>
      <c r="U1179" s="72"/>
      <c r="V1179" s="72"/>
      <c r="W1179" s="44" t="str">
        <f t="shared" si="216"/>
        <v/>
      </c>
      <c r="X1179" s="25" t="str">
        <f t="shared" si="217"/>
        <v/>
      </c>
      <c r="Y1179" s="1">
        <f t="shared" si="218"/>
        <v>1155</v>
      </c>
      <c r="Z1179" t="str">
        <f t="shared" si="219"/>
        <v>ITM_1155</v>
      </c>
      <c r="AC1179" s="116" t="str">
        <f t="shared" si="212"/>
        <v/>
      </c>
      <c r="AD1179" t="b">
        <f t="shared" si="211"/>
        <v>1</v>
      </c>
    </row>
    <row r="1180" spans="1:30">
      <c r="A1180" s="57">
        <f t="shared" si="213"/>
        <v>1180</v>
      </c>
      <c r="B1180" s="56">
        <f t="shared" si="214"/>
        <v>1156</v>
      </c>
      <c r="C1180" s="60" t="s">
        <v>4932</v>
      </c>
      <c r="D1180" s="60" t="s">
        <v>7</v>
      </c>
      <c r="E1180" s="76" t="s">
        <v>3920</v>
      </c>
      <c r="F1180" s="76" t="s">
        <v>3920</v>
      </c>
      <c r="G1180" s="77">
        <v>0</v>
      </c>
      <c r="H1180" s="77">
        <v>0</v>
      </c>
      <c r="I1180" s="66" t="s">
        <v>30</v>
      </c>
      <c r="J1180" s="66" t="s">
        <v>1660</v>
      </c>
      <c r="K1180" s="67" t="s">
        <v>5022</v>
      </c>
      <c r="L1180" s="68"/>
      <c r="M1180" s="64" t="s">
        <v>4350</v>
      </c>
      <c r="N1180" s="13"/>
      <c r="O1180"/>
      <c r="P1180" t="str">
        <f t="shared" si="224"/>
        <v/>
      </c>
      <c r="Q1180"/>
      <c r="R1180"/>
      <c r="S1180" s="43">
        <f t="shared" si="215"/>
        <v>152</v>
      </c>
      <c r="T1180" s="96"/>
      <c r="U1180" s="72"/>
      <c r="V1180" s="72"/>
      <c r="W1180" s="44" t="str">
        <f t="shared" si="216"/>
        <v/>
      </c>
      <c r="X1180" s="25" t="str">
        <f t="shared" si="217"/>
        <v/>
      </c>
      <c r="Y1180" s="1">
        <f t="shared" si="218"/>
        <v>1156</v>
      </c>
      <c r="Z1180" t="str">
        <f t="shared" si="219"/>
        <v>ITM_1156</v>
      </c>
      <c r="AC1180" s="116" t="str">
        <f t="shared" si="212"/>
        <v/>
      </c>
      <c r="AD1180" t="b">
        <f t="shared" si="211"/>
        <v>1</v>
      </c>
    </row>
    <row r="1181" spans="1:30">
      <c r="A1181" s="57">
        <f t="shared" si="213"/>
        <v>1181</v>
      </c>
      <c r="B1181" s="56">
        <f t="shared" si="214"/>
        <v>1157</v>
      </c>
      <c r="C1181" s="60" t="s">
        <v>4932</v>
      </c>
      <c r="D1181" s="60" t="s">
        <v>7</v>
      </c>
      <c r="E1181" s="76" t="s">
        <v>3921</v>
      </c>
      <c r="F1181" s="76" t="s">
        <v>3921</v>
      </c>
      <c r="G1181" s="77">
        <v>0</v>
      </c>
      <c r="H1181" s="77">
        <v>0</v>
      </c>
      <c r="I1181" s="66" t="s">
        <v>30</v>
      </c>
      <c r="J1181" s="66" t="s">
        <v>1660</v>
      </c>
      <c r="K1181" s="67" t="s">
        <v>5022</v>
      </c>
      <c r="L1181" s="68"/>
      <c r="M1181" s="64" t="s">
        <v>4351</v>
      </c>
      <c r="N1181" s="13"/>
      <c r="O1181"/>
      <c r="P1181" t="str">
        <f t="shared" si="224"/>
        <v/>
      </c>
      <c r="Q1181"/>
      <c r="R1181"/>
      <c r="S1181" s="43">
        <f t="shared" si="215"/>
        <v>152</v>
      </c>
      <c r="T1181" s="96"/>
      <c r="U1181" s="72"/>
      <c r="V1181" s="72"/>
      <c r="W1181" s="44" t="str">
        <f t="shared" si="216"/>
        <v/>
      </c>
      <c r="X1181" s="25" t="str">
        <f t="shared" si="217"/>
        <v/>
      </c>
      <c r="Y1181" s="1">
        <f t="shared" si="218"/>
        <v>1157</v>
      </c>
      <c r="Z1181" t="str">
        <f t="shared" si="219"/>
        <v>ITM_1157</v>
      </c>
      <c r="AC1181" s="116" t="str">
        <f t="shared" si="212"/>
        <v/>
      </c>
      <c r="AD1181" t="b">
        <f t="shared" si="211"/>
        <v>1</v>
      </c>
    </row>
    <row r="1182" spans="1:30">
      <c r="A1182" s="57">
        <f t="shared" si="213"/>
        <v>1182</v>
      </c>
      <c r="B1182" s="56">
        <f t="shared" si="214"/>
        <v>1158</v>
      </c>
      <c r="C1182" s="60" t="s">
        <v>4932</v>
      </c>
      <c r="D1182" s="60" t="s">
        <v>7</v>
      </c>
      <c r="E1182" s="76" t="s">
        <v>3922</v>
      </c>
      <c r="F1182" s="76" t="s">
        <v>3922</v>
      </c>
      <c r="G1182" s="77">
        <v>0</v>
      </c>
      <c r="H1182" s="77">
        <v>0</v>
      </c>
      <c r="I1182" s="66" t="s">
        <v>30</v>
      </c>
      <c r="J1182" s="66" t="s">
        <v>1660</v>
      </c>
      <c r="K1182" s="67" t="s">
        <v>5022</v>
      </c>
      <c r="L1182" s="68"/>
      <c r="M1182" s="64" t="s">
        <v>4352</v>
      </c>
      <c r="N1182" s="13"/>
      <c r="O1182"/>
      <c r="P1182" t="str">
        <f t="shared" si="224"/>
        <v/>
      </c>
      <c r="Q1182"/>
      <c r="R1182"/>
      <c r="S1182" s="43">
        <f t="shared" si="215"/>
        <v>152</v>
      </c>
      <c r="T1182" s="96"/>
      <c r="U1182" s="72"/>
      <c r="V1182" s="72"/>
      <c r="W1182" s="44" t="str">
        <f t="shared" si="216"/>
        <v/>
      </c>
      <c r="X1182" s="25" t="str">
        <f t="shared" si="217"/>
        <v/>
      </c>
      <c r="Y1182" s="1">
        <f t="shared" si="218"/>
        <v>1158</v>
      </c>
      <c r="Z1182" t="str">
        <f t="shared" si="219"/>
        <v>ITM_1158</v>
      </c>
      <c r="AC1182" s="116" t="str">
        <f t="shared" si="212"/>
        <v/>
      </c>
      <c r="AD1182" t="b">
        <f t="shared" si="211"/>
        <v>1</v>
      </c>
    </row>
    <row r="1183" spans="1:30">
      <c r="A1183" s="57">
        <f t="shared" si="213"/>
        <v>1183</v>
      </c>
      <c r="B1183" s="56">
        <f t="shared" si="214"/>
        <v>1159</v>
      </c>
      <c r="C1183" s="60" t="s">
        <v>4932</v>
      </c>
      <c r="D1183" s="60" t="s">
        <v>7</v>
      </c>
      <c r="E1183" s="76" t="s">
        <v>3923</v>
      </c>
      <c r="F1183" s="76" t="s">
        <v>3923</v>
      </c>
      <c r="G1183" s="77">
        <v>0</v>
      </c>
      <c r="H1183" s="77">
        <v>0</v>
      </c>
      <c r="I1183" s="66" t="s">
        <v>30</v>
      </c>
      <c r="J1183" s="66" t="s">
        <v>1660</v>
      </c>
      <c r="K1183" s="67" t="s">
        <v>5022</v>
      </c>
      <c r="L1183" s="68"/>
      <c r="M1183" s="64" t="s">
        <v>4353</v>
      </c>
      <c r="N1183" s="13"/>
      <c r="O1183"/>
      <c r="P1183" t="str">
        <f t="shared" si="224"/>
        <v/>
      </c>
      <c r="Q1183"/>
      <c r="R1183"/>
      <c r="S1183" s="43">
        <f t="shared" si="215"/>
        <v>152</v>
      </c>
      <c r="T1183" s="96"/>
      <c r="U1183" s="72"/>
      <c r="V1183" s="72"/>
      <c r="W1183" s="44" t="str">
        <f t="shared" si="216"/>
        <v/>
      </c>
      <c r="X1183" s="25" t="str">
        <f t="shared" si="217"/>
        <v/>
      </c>
      <c r="Y1183" s="1">
        <f t="shared" si="218"/>
        <v>1159</v>
      </c>
      <c r="Z1183" t="str">
        <f t="shared" si="219"/>
        <v>ITM_1159</v>
      </c>
      <c r="AC1183" s="116" t="str">
        <f t="shared" si="212"/>
        <v/>
      </c>
      <c r="AD1183" t="b">
        <f t="shared" si="211"/>
        <v>1</v>
      </c>
    </row>
    <row r="1184" spans="1:30">
      <c r="A1184" s="57">
        <f t="shared" si="213"/>
        <v>1184</v>
      </c>
      <c r="B1184" s="56">
        <f t="shared" si="214"/>
        <v>1160</v>
      </c>
      <c r="C1184" s="60" t="s">
        <v>4932</v>
      </c>
      <c r="D1184" s="60" t="s">
        <v>7</v>
      </c>
      <c r="E1184" s="76" t="s">
        <v>3924</v>
      </c>
      <c r="F1184" s="76" t="s">
        <v>3924</v>
      </c>
      <c r="G1184" s="77">
        <v>0</v>
      </c>
      <c r="H1184" s="77">
        <v>0</v>
      </c>
      <c r="I1184" s="66" t="s">
        <v>30</v>
      </c>
      <c r="J1184" s="66" t="s">
        <v>1660</v>
      </c>
      <c r="K1184" s="67" t="s">
        <v>5022</v>
      </c>
      <c r="L1184" s="68"/>
      <c r="M1184" s="64" t="s">
        <v>4354</v>
      </c>
      <c r="N1184" s="13"/>
      <c r="O1184"/>
      <c r="P1184" t="str">
        <f t="shared" si="224"/>
        <v/>
      </c>
      <c r="Q1184"/>
      <c r="R1184"/>
      <c r="S1184" s="43">
        <f t="shared" si="215"/>
        <v>152</v>
      </c>
      <c r="T1184" s="96"/>
      <c r="U1184" s="72"/>
      <c r="V1184" s="72"/>
      <c r="W1184" s="44" t="str">
        <f t="shared" si="216"/>
        <v/>
      </c>
      <c r="X1184" s="25" t="str">
        <f t="shared" si="217"/>
        <v/>
      </c>
      <c r="Y1184" s="1">
        <f t="shared" si="218"/>
        <v>1160</v>
      </c>
      <c r="Z1184" t="str">
        <f t="shared" si="219"/>
        <v>ITM_1160</v>
      </c>
      <c r="AC1184" s="116" t="str">
        <f t="shared" si="212"/>
        <v/>
      </c>
      <c r="AD1184" t="b">
        <f t="shared" ref="AD1184:AD1247" si="225">X1184=AC1184</f>
        <v>1</v>
      </c>
    </row>
    <row r="1185" spans="1:30">
      <c r="A1185" s="57">
        <f t="shared" si="213"/>
        <v>1185</v>
      </c>
      <c r="B1185" s="56">
        <f t="shared" si="214"/>
        <v>1161</v>
      </c>
      <c r="C1185" s="60" t="s">
        <v>4932</v>
      </c>
      <c r="D1185" s="60" t="s">
        <v>7</v>
      </c>
      <c r="E1185" s="76" t="s">
        <v>3925</v>
      </c>
      <c r="F1185" s="76" t="s">
        <v>3925</v>
      </c>
      <c r="G1185" s="77">
        <v>0</v>
      </c>
      <c r="H1185" s="77">
        <v>0</v>
      </c>
      <c r="I1185" s="66" t="s">
        <v>30</v>
      </c>
      <c r="J1185" s="66" t="s">
        <v>1660</v>
      </c>
      <c r="K1185" s="67" t="s">
        <v>5022</v>
      </c>
      <c r="L1185" s="68"/>
      <c r="M1185" s="64" t="s">
        <v>4355</v>
      </c>
      <c r="N1185" s="13"/>
      <c r="O1185"/>
      <c r="P1185" t="str">
        <f t="shared" si="224"/>
        <v/>
      </c>
      <c r="Q1185"/>
      <c r="R1185"/>
      <c r="S1185" s="43">
        <f t="shared" si="215"/>
        <v>152</v>
      </c>
      <c r="T1185" s="96"/>
      <c r="U1185" s="72"/>
      <c r="V1185" s="72"/>
      <c r="W1185" s="44" t="str">
        <f t="shared" si="216"/>
        <v/>
      </c>
      <c r="X1185" s="25" t="str">
        <f t="shared" si="217"/>
        <v/>
      </c>
      <c r="Y1185" s="1">
        <f t="shared" si="218"/>
        <v>1161</v>
      </c>
      <c r="Z1185" t="str">
        <f t="shared" si="219"/>
        <v>ITM_1161</v>
      </c>
      <c r="AC1185" s="116" t="str">
        <f t="shared" si="212"/>
        <v/>
      </c>
      <c r="AD1185" t="b">
        <f t="shared" si="225"/>
        <v>1</v>
      </c>
    </row>
    <row r="1186" spans="1:30">
      <c r="A1186" s="57">
        <f t="shared" si="213"/>
        <v>1186</v>
      </c>
      <c r="B1186" s="56">
        <f t="shared" si="214"/>
        <v>1162</v>
      </c>
      <c r="C1186" s="60" t="s">
        <v>4932</v>
      </c>
      <c r="D1186" s="60" t="s">
        <v>7</v>
      </c>
      <c r="E1186" s="76" t="s">
        <v>3926</v>
      </c>
      <c r="F1186" s="76" t="s">
        <v>3926</v>
      </c>
      <c r="G1186" s="77">
        <v>0</v>
      </c>
      <c r="H1186" s="77">
        <v>0</v>
      </c>
      <c r="I1186" s="66" t="s">
        <v>30</v>
      </c>
      <c r="J1186" s="66" t="s">
        <v>1660</v>
      </c>
      <c r="K1186" s="67" t="s">
        <v>5022</v>
      </c>
      <c r="L1186" s="68"/>
      <c r="M1186" s="64" t="s">
        <v>4356</v>
      </c>
      <c r="N1186" s="13"/>
      <c r="O1186"/>
      <c r="P1186" t="str">
        <f t="shared" si="224"/>
        <v/>
      </c>
      <c r="Q1186"/>
      <c r="R1186"/>
      <c r="S1186" s="43">
        <f t="shared" si="215"/>
        <v>152</v>
      </c>
      <c r="T1186" s="96"/>
      <c r="U1186" s="72"/>
      <c r="V1186" s="72"/>
      <c r="W1186" s="44" t="str">
        <f t="shared" si="216"/>
        <v/>
      </c>
      <c r="X1186" s="25" t="str">
        <f t="shared" si="217"/>
        <v/>
      </c>
      <c r="Y1186" s="1">
        <f t="shared" si="218"/>
        <v>1162</v>
      </c>
      <c r="Z1186" t="str">
        <f t="shared" si="219"/>
        <v>ITM_1162</v>
      </c>
      <c r="AC1186" s="116" t="str">
        <f t="shared" si="212"/>
        <v/>
      </c>
      <c r="AD1186" t="b">
        <f t="shared" si="225"/>
        <v>1</v>
      </c>
    </row>
    <row r="1187" spans="1:30">
      <c r="A1187" s="57">
        <f t="shared" si="213"/>
        <v>1187</v>
      </c>
      <c r="B1187" s="56">
        <f t="shared" si="214"/>
        <v>1163</v>
      </c>
      <c r="C1187" s="60" t="s">
        <v>4932</v>
      </c>
      <c r="D1187" s="60" t="s">
        <v>7</v>
      </c>
      <c r="E1187" s="76" t="s">
        <v>3927</v>
      </c>
      <c r="F1187" s="76" t="s">
        <v>3927</v>
      </c>
      <c r="G1187" s="77">
        <v>0</v>
      </c>
      <c r="H1187" s="77">
        <v>0</v>
      </c>
      <c r="I1187" s="66" t="s">
        <v>30</v>
      </c>
      <c r="J1187" s="66" t="s">
        <v>1660</v>
      </c>
      <c r="K1187" s="67" t="s">
        <v>5022</v>
      </c>
      <c r="L1187" s="68"/>
      <c r="M1187" s="64" t="s">
        <v>4357</v>
      </c>
      <c r="N1187" s="13"/>
      <c r="O1187"/>
      <c r="P1187" t="str">
        <f t="shared" si="224"/>
        <v/>
      </c>
      <c r="Q1187"/>
      <c r="R1187"/>
      <c r="S1187" s="43">
        <f t="shared" si="215"/>
        <v>152</v>
      </c>
      <c r="T1187" s="96"/>
      <c r="U1187" s="72"/>
      <c r="V1187" s="72"/>
      <c r="W1187" s="44" t="str">
        <f t="shared" si="216"/>
        <v/>
      </c>
      <c r="X1187" s="25" t="str">
        <f t="shared" si="217"/>
        <v/>
      </c>
      <c r="Y1187" s="1">
        <f t="shared" si="218"/>
        <v>1163</v>
      </c>
      <c r="Z1187" t="str">
        <f t="shared" si="219"/>
        <v>ITM_1163</v>
      </c>
      <c r="AC1187" s="116" t="str">
        <f t="shared" si="212"/>
        <v/>
      </c>
      <c r="AD1187" t="b">
        <f t="shared" si="225"/>
        <v>1</v>
      </c>
    </row>
    <row r="1188" spans="1:30">
      <c r="A1188" s="57">
        <f t="shared" si="213"/>
        <v>1188</v>
      </c>
      <c r="B1188" s="56">
        <f t="shared" si="214"/>
        <v>1164</v>
      </c>
      <c r="C1188" s="60" t="s">
        <v>4932</v>
      </c>
      <c r="D1188" s="60" t="s">
        <v>7</v>
      </c>
      <c r="E1188" s="76" t="s">
        <v>3928</v>
      </c>
      <c r="F1188" s="76" t="s">
        <v>3928</v>
      </c>
      <c r="G1188" s="77">
        <v>0</v>
      </c>
      <c r="H1188" s="77">
        <v>0</v>
      </c>
      <c r="I1188" s="66" t="s">
        <v>30</v>
      </c>
      <c r="J1188" s="66" t="s">
        <v>1660</v>
      </c>
      <c r="K1188" s="67" t="s">
        <v>5022</v>
      </c>
      <c r="L1188" s="68"/>
      <c r="M1188" s="64" t="s">
        <v>4358</v>
      </c>
      <c r="N1188" s="13"/>
      <c r="O1188"/>
      <c r="P1188" t="str">
        <f t="shared" si="224"/>
        <v/>
      </c>
      <c r="Q1188"/>
      <c r="R1188"/>
      <c r="S1188" s="43">
        <f t="shared" si="215"/>
        <v>152</v>
      </c>
      <c r="T1188" s="96"/>
      <c r="U1188" s="72"/>
      <c r="V1188" s="72"/>
      <c r="W1188" s="44" t="str">
        <f t="shared" si="216"/>
        <v/>
      </c>
      <c r="X1188" s="25" t="str">
        <f t="shared" si="217"/>
        <v/>
      </c>
      <c r="Y1188" s="1">
        <f t="shared" si="218"/>
        <v>1164</v>
      </c>
      <c r="Z1188" t="str">
        <f t="shared" si="219"/>
        <v>ITM_1164</v>
      </c>
      <c r="AC1188" s="116" t="str">
        <f t="shared" si="212"/>
        <v/>
      </c>
      <c r="AD1188" t="b">
        <f t="shared" si="225"/>
        <v>1</v>
      </c>
    </row>
    <row r="1189" spans="1:30" s="47" customFormat="1">
      <c r="A1189" s="57" t="str">
        <f t="shared" si="213"/>
        <v/>
      </c>
      <c r="B1189" s="56">
        <f t="shared" si="214"/>
        <v>1164.01</v>
      </c>
      <c r="C1189" s="59" t="s">
        <v>2643</v>
      </c>
      <c r="D1189" s="60"/>
      <c r="E1189" s="64"/>
      <c r="F1189" s="64"/>
      <c r="G1189" s="65"/>
      <c r="H1189" s="65"/>
      <c r="I1189" s="66"/>
      <c r="J1189" s="66"/>
      <c r="K1189" s="67"/>
      <c r="L1189" s="59"/>
      <c r="M1189" s="64" t="s">
        <v>2643</v>
      </c>
      <c r="N1189" s="48"/>
      <c r="O1189" s="49"/>
      <c r="P1189" s="49"/>
      <c r="Q1189" s="49"/>
      <c r="R1189" s="49"/>
      <c r="S1189" s="43">
        <f t="shared" si="215"/>
        <v>152</v>
      </c>
      <c r="T1189" s="96"/>
      <c r="U1189" s="94"/>
      <c r="V1189" s="94"/>
      <c r="W1189" s="44" t="str">
        <f t="shared" si="216"/>
        <v/>
      </c>
      <c r="X1189" s="25" t="str">
        <f t="shared" si="217"/>
        <v/>
      </c>
      <c r="Y1189" s="1">
        <f t="shared" si="218"/>
        <v>1164.01</v>
      </c>
      <c r="Z1189" t="str">
        <f t="shared" si="219"/>
        <v/>
      </c>
      <c r="AC1189" s="116" t="str">
        <f t="shared" si="212"/>
        <v/>
      </c>
      <c r="AD1189" t="b">
        <f t="shared" si="225"/>
        <v>1</v>
      </c>
    </row>
    <row r="1190" spans="1:30" s="47" customFormat="1">
      <c r="A1190" s="57" t="str">
        <f t="shared" si="213"/>
        <v/>
      </c>
      <c r="B1190" s="56">
        <f t="shared" si="214"/>
        <v>1164.02</v>
      </c>
      <c r="C1190" s="59" t="s">
        <v>2643</v>
      </c>
      <c r="D1190" s="60"/>
      <c r="E1190" s="64"/>
      <c r="F1190" s="64"/>
      <c r="G1190" s="65"/>
      <c r="H1190" s="65"/>
      <c r="I1190" s="66"/>
      <c r="J1190" s="66"/>
      <c r="K1190" s="67"/>
      <c r="L1190" s="59"/>
      <c r="M1190" s="64" t="s">
        <v>2643</v>
      </c>
      <c r="N1190" s="48"/>
      <c r="O1190" s="49"/>
      <c r="P1190" s="49"/>
      <c r="Q1190" s="49"/>
      <c r="R1190" s="49"/>
      <c r="S1190" s="43">
        <f t="shared" si="215"/>
        <v>152</v>
      </c>
      <c r="T1190" s="96"/>
      <c r="U1190" s="94"/>
      <c r="V1190" s="94"/>
      <c r="W1190" s="44" t="str">
        <f t="shared" si="216"/>
        <v/>
      </c>
      <c r="X1190" s="25" t="str">
        <f t="shared" si="217"/>
        <v/>
      </c>
      <c r="Y1190" s="1">
        <f t="shared" si="218"/>
        <v>1164.02</v>
      </c>
      <c r="Z1190" t="str">
        <f t="shared" si="219"/>
        <v/>
      </c>
      <c r="AC1190" s="116" t="str">
        <f t="shared" si="212"/>
        <v/>
      </c>
      <c r="AD1190" t="b">
        <f t="shared" si="225"/>
        <v>1</v>
      </c>
    </row>
    <row r="1191" spans="1:30" s="47" customFormat="1">
      <c r="A1191" s="57" t="str">
        <f t="shared" si="213"/>
        <v/>
      </c>
      <c r="B1191" s="56">
        <f t="shared" si="214"/>
        <v>1164.03</v>
      </c>
      <c r="C1191" s="59" t="s">
        <v>3210</v>
      </c>
      <c r="D1191" s="60"/>
      <c r="E1191" s="64"/>
      <c r="F1191" s="64"/>
      <c r="G1191" s="65"/>
      <c r="H1191" s="65"/>
      <c r="I1191" s="66"/>
      <c r="J1191" s="66"/>
      <c r="K1191" s="67"/>
      <c r="L1191" s="59"/>
      <c r="M1191" s="64" t="s">
        <v>2643</v>
      </c>
      <c r="N1191" s="48"/>
      <c r="O1191" s="49"/>
      <c r="P1191" s="49"/>
      <c r="Q1191" s="49"/>
      <c r="R1191" s="49"/>
      <c r="S1191" s="43">
        <f t="shared" si="215"/>
        <v>152</v>
      </c>
      <c r="T1191" s="96"/>
      <c r="U1191" s="94"/>
      <c r="V1191" s="94"/>
      <c r="W1191" s="44" t="str">
        <f t="shared" si="216"/>
        <v/>
      </c>
      <c r="X1191" s="25" t="str">
        <f t="shared" si="217"/>
        <v/>
      </c>
      <c r="Y1191" s="1">
        <f t="shared" si="218"/>
        <v>1164.03</v>
      </c>
      <c r="Z1191" t="str">
        <f t="shared" si="219"/>
        <v/>
      </c>
      <c r="AC1191" s="116" t="str">
        <f t="shared" si="212"/>
        <v/>
      </c>
      <c r="AD1191" t="b">
        <f t="shared" si="225"/>
        <v>1</v>
      </c>
    </row>
    <row r="1192" spans="1:30">
      <c r="A1192" s="57">
        <f t="shared" si="213"/>
        <v>1192</v>
      </c>
      <c r="B1192" s="56">
        <f t="shared" si="214"/>
        <v>1165</v>
      </c>
      <c r="C1192" s="60" t="s">
        <v>4933</v>
      </c>
      <c r="D1192" s="60" t="s">
        <v>1197</v>
      </c>
      <c r="E1192" s="66" t="s">
        <v>150</v>
      </c>
      <c r="F1192" s="66" t="s">
        <v>150</v>
      </c>
      <c r="G1192" s="65">
        <v>0</v>
      </c>
      <c r="H1192" s="65">
        <v>0</v>
      </c>
      <c r="I1192" s="66" t="s">
        <v>121</v>
      </c>
      <c r="J1192" s="66" t="s">
        <v>1660</v>
      </c>
      <c r="K1192" s="67" t="s">
        <v>5022</v>
      </c>
      <c r="L1192" s="68"/>
      <c r="M1192" s="64" t="s">
        <v>1908</v>
      </c>
      <c r="N1192" s="13"/>
      <c r="O1192"/>
      <c r="P1192" t="str">
        <f t="shared" si="224"/>
        <v/>
      </c>
      <c r="Q1192"/>
      <c r="R1192"/>
      <c r="S1192" s="43">
        <f t="shared" si="215"/>
        <v>152</v>
      </c>
      <c r="T1192" s="96" t="s">
        <v>2643</v>
      </c>
      <c r="U1192" s="72" t="s">
        <v>2643</v>
      </c>
      <c r="V1192" s="72" t="s">
        <v>2643</v>
      </c>
      <c r="W1192" s="44" t="str">
        <f t="shared" si="216"/>
        <v/>
      </c>
      <c r="X1192" s="25" t="str">
        <f t="shared" si="217"/>
        <v/>
      </c>
      <c r="Y1192" s="1">
        <f t="shared" si="218"/>
        <v>1165</v>
      </c>
      <c r="Z1192" t="str">
        <f t="shared" si="219"/>
        <v>ITM_REGI</v>
      </c>
      <c r="AC1192" s="116" t="str">
        <f t="shared" ref="AC1192:AC1255" si="226">IF(LEN(X1192)=0,"",SUBSTITUTE(SUBSTITUTE(SUBSTITUTE(SUBSTITUTE(SUBSTITUTE(SUBSTITUTE(SUBSTITUTE(SUBSTITUTE(SUBSTITUTE(SUBSTITUTE(SUBSTITUTE(SUBSTITUTE(SUBSTITUTE(SUBSTITUTE(SUBSTITUTE(SUBSTITUTE(SUBSTITUTE( (SUBSTITUTE( SUBSTITUTE( SUBSTITUTE( SUBSTITUTE(W1192,"STD_SIGMA","SUM"),"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192" t="b">
        <f t="shared" si="225"/>
        <v>1</v>
      </c>
    </row>
    <row r="1193" spans="1:30">
      <c r="A1193" s="57">
        <f t="shared" si="213"/>
        <v>1193</v>
      </c>
      <c r="B1193" s="56">
        <f t="shared" si="214"/>
        <v>1166</v>
      </c>
      <c r="C1193" s="60" t="s">
        <v>4933</v>
      </c>
      <c r="D1193" s="60" t="s">
        <v>1198</v>
      </c>
      <c r="E1193" s="66" t="s">
        <v>164</v>
      </c>
      <c r="F1193" s="66" t="s">
        <v>164</v>
      </c>
      <c r="G1193" s="72">
        <v>0</v>
      </c>
      <c r="H1193" s="72">
        <v>0</v>
      </c>
      <c r="I1193" s="66" t="s">
        <v>121</v>
      </c>
      <c r="J1193" s="66" t="s">
        <v>1660</v>
      </c>
      <c r="K1193" s="67" t="s">
        <v>5022</v>
      </c>
      <c r="L1193" s="68"/>
      <c r="M1193" s="64" t="s">
        <v>1930</v>
      </c>
      <c r="N1193" s="13"/>
      <c r="O1193"/>
      <c r="P1193" t="str">
        <f t="shared" si="224"/>
        <v/>
      </c>
      <c r="Q1193"/>
      <c r="R1193"/>
      <c r="S1193" s="43">
        <f t="shared" si="215"/>
        <v>152</v>
      </c>
      <c r="T1193" s="96" t="s">
        <v>2643</v>
      </c>
      <c r="U1193" s="72" t="s">
        <v>2643</v>
      </c>
      <c r="V1193" s="72" t="s">
        <v>2643</v>
      </c>
      <c r="W1193" s="44" t="str">
        <f t="shared" si="216"/>
        <v/>
      </c>
      <c r="X1193" s="25" t="str">
        <f t="shared" si="217"/>
        <v/>
      </c>
      <c r="Y1193" s="1">
        <f t="shared" si="218"/>
        <v>1166</v>
      </c>
      <c r="Z1193" t="str">
        <f t="shared" si="219"/>
        <v>ITM_REGJ</v>
      </c>
      <c r="AC1193" s="116" t="str">
        <f t="shared" si="226"/>
        <v/>
      </c>
      <c r="AD1193" t="b">
        <f t="shared" si="225"/>
        <v>1</v>
      </c>
    </row>
    <row r="1194" spans="1:30">
      <c r="A1194" s="57">
        <f t="shared" si="213"/>
        <v>1194</v>
      </c>
      <c r="B1194" s="56">
        <f t="shared" si="214"/>
        <v>1167</v>
      </c>
      <c r="C1194" s="60" t="s">
        <v>4933</v>
      </c>
      <c r="D1194" s="60" t="s">
        <v>1199</v>
      </c>
      <c r="E1194" s="66" t="s">
        <v>171</v>
      </c>
      <c r="F1194" s="66" t="s">
        <v>171</v>
      </c>
      <c r="G1194" s="72">
        <v>0</v>
      </c>
      <c r="H1194" s="72">
        <v>0</v>
      </c>
      <c r="I1194" s="66" t="s">
        <v>121</v>
      </c>
      <c r="J1194" s="66" t="s">
        <v>1660</v>
      </c>
      <c r="K1194" s="67" t="s">
        <v>5022</v>
      </c>
      <c r="L1194" s="68"/>
      <c r="M1194" s="64" t="s">
        <v>1939</v>
      </c>
      <c r="N1194" s="13"/>
      <c r="O1194"/>
      <c r="P1194" t="str">
        <f t="shared" si="224"/>
        <v/>
      </c>
      <c r="Q1194"/>
      <c r="R1194"/>
      <c r="S1194" s="43">
        <f t="shared" si="215"/>
        <v>152</v>
      </c>
      <c r="T1194" s="96" t="s">
        <v>2643</v>
      </c>
      <c r="U1194" s="72" t="s">
        <v>2643</v>
      </c>
      <c r="V1194" s="72" t="s">
        <v>2643</v>
      </c>
      <c r="W1194" s="44" t="str">
        <f t="shared" si="216"/>
        <v/>
      </c>
      <c r="X1194" s="25" t="str">
        <f t="shared" si="217"/>
        <v/>
      </c>
      <c r="Y1194" s="1">
        <f t="shared" si="218"/>
        <v>1167</v>
      </c>
      <c r="Z1194" t="str">
        <f t="shared" si="219"/>
        <v>ITM_REGK</v>
      </c>
      <c r="AC1194" s="116" t="str">
        <f t="shared" si="226"/>
        <v/>
      </c>
      <c r="AD1194" t="b">
        <f t="shared" si="225"/>
        <v>1</v>
      </c>
    </row>
    <row r="1195" spans="1:30">
      <c r="A1195" s="57">
        <f t="shared" si="213"/>
        <v>1195</v>
      </c>
      <c r="B1195" s="56">
        <f t="shared" si="214"/>
        <v>1168</v>
      </c>
      <c r="C1195" s="60" t="s">
        <v>4933</v>
      </c>
      <c r="D1195" s="60" t="s">
        <v>1200</v>
      </c>
      <c r="E1195" s="66" t="s">
        <v>185</v>
      </c>
      <c r="F1195" s="66" t="s">
        <v>185</v>
      </c>
      <c r="G1195" s="72">
        <v>0</v>
      </c>
      <c r="H1195" s="72">
        <v>0</v>
      </c>
      <c r="I1195" s="66" t="s">
        <v>121</v>
      </c>
      <c r="J1195" s="66" t="s">
        <v>1660</v>
      </c>
      <c r="K1195" s="67" t="s">
        <v>5022</v>
      </c>
      <c r="L1195" s="68"/>
      <c r="M1195" s="64" t="s">
        <v>1954</v>
      </c>
      <c r="N1195" s="13"/>
      <c r="O1195"/>
      <c r="P1195" t="str">
        <f t="shared" si="224"/>
        <v/>
      </c>
      <c r="Q1195"/>
      <c r="R1195"/>
      <c r="S1195" s="43">
        <f t="shared" si="215"/>
        <v>152</v>
      </c>
      <c r="T1195" s="96" t="s">
        <v>2643</v>
      </c>
      <c r="U1195" s="72" t="s">
        <v>2643</v>
      </c>
      <c r="V1195" s="72" t="s">
        <v>2643</v>
      </c>
      <c r="W1195" s="44" t="str">
        <f t="shared" si="216"/>
        <v/>
      </c>
      <c r="X1195" s="25" t="str">
        <f t="shared" si="217"/>
        <v/>
      </c>
      <c r="Y1195" s="1">
        <f t="shared" si="218"/>
        <v>1168</v>
      </c>
      <c r="Z1195" t="str">
        <f t="shared" si="219"/>
        <v>ITM_REGL</v>
      </c>
      <c r="AC1195" s="116" t="str">
        <f t="shared" si="226"/>
        <v/>
      </c>
      <c r="AD1195" t="b">
        <f t="shared" si="225"/>
        <v>1</v>
      </c>
    </row>
    <row r="1196" spans="1:30">
      <c r="A1196" s="57">
        <f t="shared" si="213"/>
        <v>1196</v>
      </c>
      <c r="B1196" s="56">
        <f t="shared" si="214"/>
        <v>1169</v>
      </c>
      <c r="C1196" s="60" t="s">
        <v>4932</v>
      </c>
      <c r="D1196" s="60" t="s">
        <v>7</v>
      </c>
      <c r="E1196" s="66" t="s">
        <v>381</v>
      </c>
      <c r="F1196" s="66" t="s">
        <v>381</v>
      </c>
      <c r="G1196" s="72">
        <v>0</v>
      </c>
      <c r="H1196" s="72">
        <v>0</v>
      </c>
      <c r="I1196" s="66" t="s">
        <v>121</v>
      </c>
      <c r="J1196" s="66" t="s">
        <v>1660</v>
      </c>
      <c r="K1196" s="67" t="s">
        <v>5022</v>
      </c>
      <c r="L1196" s="68"/>
      <c r="M1196" s="64" t="s">
        <v>1689</v>
      </c>
      <c r="N1196" s="13"/>
      <c r="O1196"/>
      <c r="P1196" t="str">
        <f t="shared" si="224"/>
        <v/>
      </c>
      <c r="Q1196"/>
      <c r="R1196"/>
      <c r="S1196" s="43">
        <f t="shared" si="215"/>
        <v>152</v>
      </c>
      <c r="T1196" s="96" t="s">
        <v>2643</v>
      </c>
      <c r="U1196" s="72" t="s">
        <v>2643</v>
      </c>
      <c r="V1196" s="72" t="s">
        <v>2643</v>
      </c>
      <c r="W1196" s="44" t="str">
        <f t="shared" si="216"/>
        <v/>
      </c>
      <c r="X1196" s="25" t="str">
        <f t="shared" si="217"/>
        <v/>
      </c>
      <c r="Y1196" s="1">
        <f t="shared" si="218"/>
        <v>1169</v>
      </c>
      <c r="Z1196" t="str">
        <f t="shared" si="219"/>
        <v>ITM_REGA</v>
      </c>
      <c r="AC1196" s="116" t="str">
        <f t="shared" si="226"/>
        <v/>
      </c>
      <c r="AD1196" t="b">
        <f t="shared" si="225"/>
        <v>1</v>
      </c>
    </row>
    <row r="1197" spans="1:30">
      <c r="A1197" s="57">
        <f t="shared" si="213"/>
        <v>1197</v>
      </c>
      <c r="B1197" s="56">
        <f t="shared" si="214"/>
        <v>1170</v>
      </c>
      <c r="C1197" s="60" t="s">
        <v>4932</v>
      </c>
      <c r="D1197" s="60" t="s">
        <v>7</v>
      </c>
      <c r="E1197" s="66" t="s">
        <v>1270</v>
      </c>
      <c r="F1197" s="66" t="s">
        <v>1270</v>
      </c>
      <c r="G1197" s="72">
        <v>0</v>
      </c>
      <c r="H1197" s="72">
        <v>0</v>
      </c>
      <c r="I1197" s="66" t="s">
        <v>121</v>
      </c>
      <c r="J1197" s="66" t="s">
        <v>1660</v>
      </c>
      <c r="K1197" s="67" t="s">
        <v>5022</v>
      </c>
      <c r="L1197" s="68"/>
      <c r="M1197" s="64" t="s">
        <v>1693</v>
      </c>
      <c r="N1197" s="13"/>
      <c r="O1197"/>
      <c r="P1197" t="str">
        <f t="shared" si="224"/>
        <v/>
      </c>
      <c r="Q1197"/>
      <c r="R1197"/>
      <c r="S1197" s="43">
        <f t="shared" si="215"/>
        <v>152</v>
      </c>
      <c r="T1197" s="96" t="s">
        <v>2643</v>
      </c>
      <c r="U1197" s="72" t="s">
        <v>2643</v>
      </c>
      <c r="V1197" s="72" t="s">
        <v>2643</v>
      </c>
      <c r="W1197" s="44" t="str">
        <f t="shared" si="216"/>
        <v/>
      </c>
      <c r="X1197" s="25" t="str">
        <f t="shared" si="217"/>
        <v/>
      </c>
      <c r="Y1197" s="1">
        <f t="shared" si="218"/>
        <v>1170</v>
      </c>
      <c r="Z1197" t="str">
        <f t="shared" si="219"/>
        <v>ITM_ACC</v>
      </c>
      <c r="AC1197" s="116" t="str">
        <f t="shared" si="226"/>
        <v/>
      </c>
      <c r="AD1197" t="b">
        <f t="shared" si="225"/>
        <v>1</v>
      </c>
    </row>
    <row r="1198" spans="1:30">
      <c r="A1198" s="57">
        <f t="shared" si="213"/>
        <v>1198</v>
      </c>
      <c r="B1198" s="56">
        <f t="shared" si="214"/>
        <v>1171</v>
      </c>
      <c r="C1198" s="60" t="s">
        <v>4932</v>
      </c>
      <c r="D1198" s="60" t="s">
        <v>7</v>
      </c>
      <c r="E1198" s="66" t="s">
        <v>382</v>
      </c>
      <c r="F1198" s="66" t="s">
        <v>382</v>
      </c>
      <c r="G1198" s="72">
        <v>0</v>
      </c>
      <c r="H1198" s="72">
        <v>0</v>
      </c>
      <c r="I1198" s="66" t="s">
        <v>121</v>
      </c>
      <c r="J1198" s="66" t="s">
        <v>1660</v>
      </c>
      <c r="K1198" s="67" t="s">
        <v>5022</v>
      </c>
      <c r="L1198" s="68"/>
      <c r="M1198" s="64" t="s">
        <v>1715</v>
      </c>
      <c r="N1198" s="13"/>
      <c r="O1198"/>
      <c r="P1198" t="str">
        <f t="shared" si="224"/>
        <v/>
      </c>
      <c r="Q1198"/>
      <c r="R1198"/>
      <c r="S1198" s="43">
        <f t="shared" si="215"/>
        <v>152</v>
      </c>
      <c r="T1198" s="96" t="s">
        <v>2643</v>
      </c>
      <c r="U1198" s="72" t="s">
        <v>2643</v>
      </c>
      <c r="V1198" s="72" t="s">
        <v>2643</v>
      </c>
      <c r="W1198" s="44" t="str">
        <f t="shared" si="216"/>
        <v/>
      </c>
      <c r="X1198" s="25" t="str">
        <f t="shared" si="217"/>
        <v/>
      </c>
      <c r="Y1198" s="1">
        <f t="shared" si="218"/>
        <v>1171</v>
      </c>
      <c r="Z1198" t="str">
        <f t="shared" si="219"/>
        <v>ITM_REGB</v>
      </c>
      <c r="AC1198" s="116" t="str">
        <f t="shared" si="226"/>
        <v/>
      </c>
      <c r="AD1198" t="b">
        <f t="shared" si="225"/>
        <v>1</v>
      </c>
    </row>
    <row r="1199" spans="1:30">
      <c r="A1199" s="57">
        <f t="shared" si="213"/>
        <v>1199</v>
      </c>
      <c r="B1199" s="56">
        <f t="shared" si="214"/>
        <v>1172</v>
      </c>
      <c r="C1199" s="60" t="s">
        <v>4932</v>
      </c>
      <c r="D1199" s="60" t="s">
        <v>7</v>
      </c>
      <c r="E1199" s="66" t="s">
        <v>383</v>
      </c>
      <c r="F1199" s="66" t="s">
        <v>383</v>
      </c>
      <c r="G1199" s="72">
        <v>0</v>
      </c>
      <c r="H1199" s="72">
        <v>0</v>
      </c>
      <c r="I1199" s="66" t="s">
        <v>121</v>
      </c>
      <c r="J1199" s="66" t="s">
        <v>1660</v>
      </c>
      <c r="K1199" s="67" t="s">
        <v>5022</v>
      </c>
      <c r="L1199" s="68"/>
      <c r="M1199" s="64" t="s">
        <v>1733</v>
      </c>
      <c r="N1199" s="13"/>
      <c r="O1199"/>
      <c r="P1199" t="str">
        <f t="shared" si="224"/>
        <v/>
      </c>
      <c r="Q1199"/>
      <c r="R1199"/>
      <c r="S1199" s="43">
        <f t="shared" si="215"/>
        <v>152</v>
      </c>
      <c r="T1199" s="96" t="s">
        <v>2643</v>
      </c>
      <c r="U1199" s="72" t="s">
        <v>2643</v>
      </c>
      <c r="V1199" s="72" t="s">
        <v>2643</v>
      </c>
      <c r="W1199" s="44" t="str">
        <f t="shared" si="216"/>
        <v/>
      </c>
      <c r="X1199" s="25" t="str">
        <f t="shared" si="217"/>
        <v/>
      </c>
      <c r="Y1199" s="1">
        <f t="shared" si="218"/>
        <v>1172</v>
      </c>
      <c r="Z1199" t="str">
        <f t="shared" si="219"/>
        <v>ITM_REGC</v>
      </c>
      <c r="AC1199" s="116" t="str">
        <f t="shared" si="226"/>
        <v/>
      </c>
      <c r="AD1199" t="b">
        <f t="shared" si="225"/>
        <v>1</v>
      </c>
    </row>
    <row r="1200" spans="1:30">
      <c r="A1200" s="57">
        <f t="shared" si="213"/>
        <v>1200</v>
      </c>
      <c r="B1200" s="56">
        <f t="shared" si="214"/>
        <v>1173</v>
      </c>
      <c r="C1200" s="60" t="s">
        <v>4932</v>
      </c>
      <c r="D1200" s="60" t="s">
        <v>7</v>
      </c>
      <c r="E1200" s="66" t="s">
        <v>384</v>
      </c>
      <c r="F1200" s="66" t="s">
        <v>384</v>
      </c>
      <c r="G1200" s="72">
        <v>0</v>
      </c>
      <c r="H1200" s="72">
        <v>0</v>
      </c>
      <c r="I1200" s="66" t="s">
        <v>121</v>
      </c>
      <c r="J1200" s="66" t="s">
        <v>1660</v>
      </c>
      <c r="K1200" s="67" t="s">
        <v>5022</v>
      </c>
      <c r="L1200" s="68"/>
      <c r="M1200" s="64" t="s">
        <v>1777</v>
      </c>
      <c r="N1200" s="13"/>
      <c r="O1200"/>
      <c r="P1200" t="str">
        <f t="shared" si="224"/>
        <v/>
      </c>
      <c r="Q1200"/>
      <c r="R1200"/>
      <c r="S1200" s="43">
        <f t="shared" si="215"/>
        <v>152</v>
      </c>
      <c r="T1200" s="96" t="s">
        <v>2643</v>
      </c>
      <c r="U1200" s="72" t="s">
        <v>2643</v>
      </c>
      <c r="V1200" s="72" t="s">
        <v>2643</v>
      </c>
      <c r="W1200" s="44" t="str">
        <f t="shared" si="216"/>
        <v/>
      </c>
      <c r="X1200" s="25" t="str">
        <f t="shared" si="217"/>
        <v/>
      </c>
      <c r="Y1200" s="1">
        <f t="shared" si="218"/>
        <v>1173</v>
      </c>
      <c r="Z1200" t="str">
        <f t="shared" si="219"/>
        <v>ITM_REGD</v>
      </c>
      <c r="AC1200" s="116" t="str">
        <f t="shared" si="226"/>
        <v/>
      </c>
      <c r="AD1200" t="b">
        <f t="shared" si="225"/>
        <v>1</v>
      </c>
    </row>
    <row r="1201" spans="1:30">
      <c r="A1201" s="57">
        <f t="shared" si="213"/>
        <v>1201</v>
      </c>
      <c r="B1201" s="56">
        <f t="shared" si="214"/>
        <v>1174</v>
      </c>
      <c r="C1201" s="60" t="s">
        <v>4932</v>
      </c>
      <c r="D1201" s="60" t="s">
        <v>7</v>
      </c>
      <c r="E1201" s="66" t="s">
        <v>120</v>
      </c>
      <c r="F1201" s="66" t="s">
        <v>120</v>
      </c>
      <c r="G1201" s="72">
        <v>0</v>
      </c>
      <c r="H1201" s="72">
        <v>0</v>
      </c>
      <c r="I1201" s="66" t="s">
        <v>121</v>
      </c>
      <c r="J1201" s="66" t="s">
        <v>1660</v>
      </c>
      <c r="K1201" s="67" t="s">
        <v>5022</v>
      </c>
      <c r="L1201" s="68"/>
      <c r="M1201" s="64" t="s">
        <v>1864</v>
      </c>
      <c r="N1201" s="13"/>
      <c r="O1201"/>
      <c r="P1201" t="str">
        <f t="shared" si="224"/>
        <v/>
      </c>
      <c r="Q1201"/>
      <c r="R1201"/>
      <c r="S1201" s="43">
        <f t="shared" si="215"/>
        <v>152</v>
      </c>
      <c r="T1201" s="96" t="s">
        <v>2643</v>
      </c>
      <c r="U1201" s="72" t="s">
        <v>2643</v>
      </c>
      <c r="V1201" s="72" t="s">
        <v>2643</v>
      </c>
      <c r="W1201" s="44" t="str">
        <f t="shared" si="216"/>
        <v/>
      </c>
      <c r="X1201" s="25" t="str">
        <f t="shared" si="217"/>
        <v/>
      </c>
      <c r="Y1201" s="1">
        <f t="shared" si="218"/>
        <v>1174</v>
      </c>
      <c r="Z1201" t="str">
        <f t="shared" si="219"/>
        <v>ITM_FV</v>
      </c>
      <c r="AC1201" s="116" t="str">
        <f t="shared" si="226"/>
        <v/>
      </c>
      <c r="AD1201" t="b">
        <f t="shared" si="225"/>
        <v>1</v>
      </c>
    </row>
    <row r="1202" spans="1:30">
      <c r="A1202" s="57">
        <f t="shared" si="213"/>
        <v>1202</v>
      </c>
      <c r="B1202" s="56">
        <f t="shared" si="214"/>
        <v>1175</v>
      </c>
      <c r="C1202" s="60" t="s">
        <v>4932</v>
      </c>
      <c r="D1202" s="60" t="s">
        <v>7</v>
      </c>
      <c r="E1202" s="66" t="s">
        <v>163</v>
      </c>
      <c r="F1202" s="66" t="s">
        <v>163</v>
      </c>
      <c r="G1202" s="72">
        <v>0</v>
      </c>
      <c r="H1202" s="72">
        <v>0</v>
      </c>
      <c r="I1202" s="66" t="s">
        <v>121</v>
      </c>
      <c r="J1202" s="66" t="s">
        <v>1660</v>
      </c>
      <c r="K1202" s="67" t="s">
        <v>5022</v>
      </c>
      <c r="L1202" s="68"/>
      <c r="M1202" s="64" t="s">
        <v>1929</v>
      </c>
      <c r="N1202" s="13"/>
      <c r="O1202"/>
      <c r="P1202" t="str">
        <f t="shared" si="224"/>
        <v/>
      </c>
      <c r="Q1202"/>
      <c r="R1202"/>
      <c r="S1202" s="43">
        <f t="shared" si="215"/>
        <v>152</v>
      </c>
      <c r="T1202" s="96" t="s">
        <v>2643</v>
      </c>
      <c r="U1202" s="72" t="s">
        <v>2643</v>
      </c>
      <c r="V1202" s="72" t="s">
        <v>2643</v>
      </c>
      <c r="W1202" s="44" t="str">
        <f t="shared" si="216"/>
        <v/>
      </c>
      <c r="X1202" s="25" t="str">
        <f t="shared" si="217"/>
        <v/>
      </c>
      <c r="Y1202" s="1">
        <f t="shared" si="218"/>
        <v>1175</v>
      </c>
      <c r="Z1202" t="str">
        <f t="shared" si="219"/>
        <v>ITM_IPCA</v>
      </c>
      <c r="AC1202" s="116" t="str">
        <f t="shared" si="226"/>
        <v/>
      </c>
      <c r="AD1202" t="b">
        <f t="shared" si="225"/>
        <v>1</v>
      </c>
    </row>
    <row r="1203" spans="1:30">
      <c r="A1203" s="57">
        <f t="shared" si="213"/>
        <v>1203</v>
      </c>
      <c r="B1203" s="56">
        <f t="shared" si="214"/>
        <v>1176</v>
      </c>
      <c r="C1203" s="60" t="s">
        <v>4932</v>
      </c>
      <c r="D1203" s="60" t="s">
        <v>7</v>
      </c>
      <c r="E1203" s="66" t="s">
        <v>1414</v>
      </c>
      <c r="F1203" s="66" t="s">
        <v>1415</v>
      </c>
      <c r="G1203" s="72">
        <v>0</v>
      </c>
      <c r="H1203" s="72">
        <v>0</v>
      </c>
      <c r="I1203" s="66" t="s">
        <v>121</v>
      </c>
      <c r="J1203" s="66" t="s">
        <v>1660</v>
      </c>
      <c r="K1203" s="67" t="s">
        <v>5022</v>
      </c>
      <c r="L1203" s="68"/>
      <c r="M1203" s="64" t="s">
        <v>2007</v>
      </c>
      <c r="N1203" s="13"/>
      <c r="O1203"/>
      <c r="P1203" t="str">
        <f t="shared" si="224"/>
        <v>NOT EQUAL</v>
      </c>
      <c r="Q1203"/>
      <c r="R1203"/>
      <c r="S1203" s="43">
        <f t="shared" si="215"/>
        <v>152</v>
      </c>
      <c r="T1203" s="96" t="s">
        <v>2643</v>
      </c>
      <c r="U1203" s="72" t="s">
        <v>2643</v>
      </c>
      <c r="V1203" s="72" t="s">
        <v>2643</v>
      </c>
      <c r="W1203" s="44" t="str">
        <f t="shared" si="216"/>
        <v/>
      </c>
      <c r="X1203" s="25" t="str">
        <f t="shared" si="217"/>
        <v/>
      </c>
      <c r="Y1203" s="1">
        <f t="shared" si="218"/>
        <v>1176</v>
      </c>
      <c r="Z1203" t="str">
        <f t="shared" si="219"/>
        <v>ITM_MATA</v>
      </c>
      <c r="AC1203" s="116" t="str">
        <f t="shared" si="226"/>
        <v/>
      </c>
      <c r="AD1203" t="b">
        <f t="shared" si="225"/>
        <v>1</v>
      </c>
    </row>
    <row r="1204" spans="1:30">
      <c r="A1204" s="57">
        <f t="shared" si="213"/>
        <v>1204</v>
      </c>
      <c r="B1204" s="56">
        <f t="shared" si="214"/>
        <v>1177</v>
      </c>
      <c r="C1204" s="60" t="s">
        <v>4932</v>
      </c>
      <c r="D1204" s="60" t="s">
        <v>7</v>
      </c>
      <c r="E1204" s="66" t="s">
        <v>1416</v>
      </c>
      <c r="F1204" s="66" t="s">
        <v>1417</v>
      </c>
      <c r="G1204" s="72">
        <v>0</v>
      </c>
      <c r="H1204" s="72">
        <v>0</v>
      </c>
      <c r="I1204" s="66" t="s">
        <v>121</v>
      </c>
      <c r="J1204" s="66" t="s">
        <v>1660</v>
      </c>
      <c r="K1204" s="67" t="s">
        <v>5022</v>
      </c>
      <c r="L1204" s="68"/>
      <c r="M1204" s="64" t="s">
        <v>2008</v>
      </c>
      <c r="N1204" s="13"/>
      <c r="O1204"/>
      <c r="P1204" t="str">
        <f t="shared" si="224"/>
        <v>NOT EQUAL</v>
      </c>
      <c r="Q1204"/>
      <c r="R1204"/>
      <c r="S1204" s="43">
        <f t="shared" si="215"/>
        <v>152</v>
      </c>
      <c r="T1204" s="96" t="s">
        <v>2643</v>
      </c>
      <c r="U1204" s="72" t="s">
        <v>2643</v>
      </c>
      <c r="V1204" s="72" t="s">
        <v>2643</v>
      </c>
      <c r="W1204" s="44" t="str">
        <f t="shared" si="216"/>
        <v/>
      </c>
      <c r="X1204" s="25" t="str">
        <f t="shared" si="217"/>
        <v/>
      </c>
      <c r="Y1204" s="1">
        <f t="shared" si="218"/>
        <v>1177</v>
      </c>
      <c r="Z1204" t="str">
        <f t="shared" si="219"/>
        <v>ITM_MATB</v>
      </c>
      <c r="AC1204" s="116" t="str">
        <f t="shared" si="226"/>
        <v/>
      </c>
      <c r="AD1204" t="b">
        <f t="shared" si="225"/>
        <v>1</v>
      </c>
    </row>
    <row r="1205" spans="1:30">
      <c r="A1205" s="57">
        <f t="shared" si="213"/>
        <v>1205</v>
      </c>
      <c r="B1205" s="56">
        <f t="shared" si="214"/>
        <v>1178</v>
      </c>
      <c r="C1205" s="60" t="s">
        <v>4932</v>
      </c>
      <c r="D1205" s="60" t="s">
        <v>7</v>
      </c>
      <c r="E1205" s="66" t="s">
        <v>1455</v>
      </c>
      <c r="F1205" s="66" t="s">
        <v>269</v>
      </c>
      <c r="G1205" s="72">
        <v>0</v>
      </c>
      <c r="H1205" s="72">
        <v>0</v>
      </c>
      <c r="I1205" s="66" t="s">
        <v>121</v>
      </c>
      <c r="J1205" s="66" t="s">
        <v>1660</v>
      </c>
      <c r="K1205" s="67" t="s">
        <v>5022</v>
      </c>
      <c r="L1205" s="68"/>
      <c r="M1205" s="64" t="s">
        <v>2083</v>
      </c>
      <c r="N1205" s="13"/>
      <c r="O1205"/>
      <c r="P1205" t="str">
        <f t="shared" si="224"/>
        <v>NOT EQUAL</v>
      </c>
      <c r="Q1205"/>
      <c r="R1205"/>
      <c r="S1205" s="43">
        <f t="shared" si="215"/>
        <v>152</v>
      </c>
      <c r="T1205" s="96" t="s">
        <v>2643</v>
      </c>
      <c r="U1205" s="72" t="s">
        <v>2643</v>
      </c>
      <c r="V1205" s="72" t="s">
        <v>2643</v>
      </c>
      <c r="W1205" s="44" t="str">
        <f t="shared" si="216"/>
        <v/>
      </c>
      <c r="X1205" s="25" t="str">
        <f t="shared" si="217"/>
        <v/>
      </c>
      <c r="Y1205" s="1">
        <f t="shared" si="218"/>
        <v>1178</v>
      </c>
      <c r="Z1205" t="str">
        <f t="shared" si="219"/>
        <v>ITM_NPER</v>
      </c>
      <c r="AC1205" s="116" t="str">
        <f t="shared" si="226"/>
        <v/>
      </c>
      <c r="AD1205" t="b">
        <f t="shared" si="225"/>
        <v>1</v>
      </c>
    </row>
    <row r="1206" spans="1:30">
      <c r="A1206" s="57">
        <f t="shared" si="213"/>
        <v>1206</v>
      </c>
      <c r="B1206" s="56">
        <f t="shared" si="214"/>
        <v>1179</v>
      </c>
      <c r="C1206" s="60" t="s">
        <v>4932</v>
      </c>
      <c r="D1206" s="60" t="s">
        <v>7</v>
      </c>
      <c r="E1206" s="66" t="s">
        <v>1462</v>
      </c>
      <c r="F1206" s="66" t="s">
        <v>1463</v>
      </c>
      <c r="G1206" s="72">
        <v>0</v>
      </c>
      <c r="H1206" s="72">
        <v>0</v>
      </c>
      <c r="I1206" s="66" t="s">
        <v>121</v>
      </c>
      <c r="J1206" s="66" t="s">
        <v>1660</v>
      </c>
      <c r="K1206" s="67" t="s">
        <v>5022</v>
      </c>
      <c r="L1206" s="68"/>
      <c r="M1206" s="64" t="s">
        <v>2102</v>
      </c>
      <c r="N1206" s="13"/>
      <c r="O1206"/>
      <c r="P1206" t="str">
        <f t="shared" si="224"/>
        <v/>
      </c>
      <c r="Q1206"/>
      <c r="R1206"/>
      <c r="S1206" s="43">
        <f t="shared" si="215"/>
        <v>152</v>
      </c>
      <c r="T1206" s="96" t="s">
        <v>2643</v>
      </c>
      <c r="U1206" s="72" t="s">
        <v>2643</v>
      </c>
      <c r="V1206" s="72" t="s">
        <v>2643</v>
      </c>
      <c r="W1206" s="44" t="str">
        <f t="shared" si="216"/>
        <v/>
      </c>
      <c r="X1206" s="25" t="str">
        <f t="shared" si="217"/>
        <v/>
      </c>
      <c r="Y1206" s="1">
        <f t="shared" si="218"/>
        <v>1179</v>
      </c>
      <c r="Z1206" t="str">
        <f t="shared" si="219"/>
        <v>ITM_PERonA</v>
      </c>
      <c r="AC1206" s="116" t="str">
        <f t="shared" si="226"/>
        <v/>
      </c>
      <c r="AD1206" t="b">
        <f t="shared" si="225"/>
        <v>1</v>
      </c>
    </row>
    <row r="1207" spans="1:30">
      <c r="A1207" s="57">
        <f t="shared" si="213"/>
        <v>1207</v>
      </c>
      <c r="B1207" s="56">
        <f t="shared" si="214"/>
        <v>1180</v>
      </c>
      <c r="C1207" s="60" t="s">
        <v>4932</v>
      </c>
      <c r="D1207" s="60" t="s">
        <v>7</v>
      </c>
      <c r="E1207" s="66" t="s">
        <v>1465</v>
      </c>
      <c r="F1207" s="66" t="s">
        <v>1465</v>
      </c>
      <c r="G1207" s="72">
        <v>0</v>
      </c>
      <c r="H1207" s="72">
        <v>0</v>
      </c>
      <c r="I1207" s="66" t="s">
        <v>121</v>
      </c>
      <c r="J1207" s="66" t="s">
        <v>1660</v>
      </c>
      <c r="K1207" s="67" t="s">
        <v>5022</v>
      </c>
      <c r="L1207" s="68"/>
      <c r="M1207" s="64" t="s">
        <v>2107</v>
      </c>
      <c r="N1207" s="13"/>
      <c r="O1207"/>
      <c r="P1207" t="str">
        <f t="shared" si="224"/>
        <v/>
      </c>
      <c r="Q1207"/>
      <c r="R1207"/>
      <c r="S1207" s="43">
        <f t="shared" si="215"/>
        <v>152</v>
      </c>
      <c r="T1207" s="96" t="s">
        <v>2643</v>
      </c>
      <c r="U1207" s="72" t="s">
        <v>2643</v>
      </c>
      <c r="V1207" s="72" t="s">
        <v>2643</v>
      </c>
      <c r="W1207" s="44" t="str">
        <f t="shared" si="216"/>
        <v/>
      </c>
      <c r="X1207" s="25" t="str">
        <f t="shared" si="217"/>
        <v/>
      </c>
      <c r="Y1207" s="1">
        <f t="shared" si="218"/>
        <v>1180</v>
      </c>
      <c r="Z1207" t="str">
        <f t="shared" si="219"/>
        <v>ITM_PMT</v>
      </c>
      <c r="AC1207" s="116" t="str">
        <f t="shared" si="226"/>
        <v/>
      </c>
      <c r="AD1207" t="b">
        <f t="shared" si="225"/>
        <v>1</v>
      </c>
    </row>
    <row r="1208" spans="1:30">
      <c r="A1208" s="57">
        <f t="shared" si="213"/>
        <v>1208</v>
      </c>
      <c r="B1208" s="56">
        <f t="shared" si="214"/>
        <v>1181</v>
      </c>
      <c r="C1208" s="60" t="s">
        <v>4932</v>
      </c>
      <c r="D1208" s="60" t="s">
        <v>7</v>
      </c>
      <c r="E1208" s="66" t="s">
        <v>301</v>
      </c>
      <c r="F1208" s="66" t="s">
        <v>301</v>
      </c>
      <c r="G1208" s="72">
        <v>0</v>
      </c>
      <c r="H1208" s="72">
        <v>0</v>
      </c>
      <c r="I1208" s="66" t="s">
        <v>121</v>
      </c>
      <c r="J1208" s="66" t="s">
        <v>1660</v>
      </c>
      <c r="K1208" s="67" t="s">
        <v>5022</v>
      </c>
      <c r="L1208" s="68"/>
      <c r="M1208" s="64" t="s">
        <v>2127</v>
      </c>
      <c r="N1208" s="13"/>
      <c r="O1208"/>
      <c r="P1208" t="str">
        <f t="shared" si="224"/>
        <v/>
      </c>
      <c r="Q1208"/>
      <c r="R1208"/>
      <c r="S1208" s="43">
        <f t="shared" si="215"/>
        <v>152</v>
      </c>
      <c r="T1208" s="96" t="s">
        <v>2643</v>
      </c>
      <c r="U1208" s="72" t="s">
        <v>2643</v>
      </c>
      <c r="V1208" s="72" t="s">
        <v>2643</v>
      </c>
      <c r="W1208" s="44" t="str">
        <f t="shared" si="216"/>
        <v/>
      </c>
      <c r="X1208" s="25" t="str">
        <f t="shared" si="217"/>
        <v/>
      </c>
      <c r="Y1208" s="1">
        <f t="shared" si="218"/>
        <v>1181</v>
      </c>
      <c r="Z1208" t="str">
        <f t="shared" si="219"/>
        <v>ITM_PV</v>
      </c>
      <c r="AC1208" s="116" t="str">
        <f t="shared" si="226"/>
        <v/>
      </c>
      <c r="AD1208" t="b">
        <f t="shared" si="225"/>
        <v>1</v>
      </c>
    </row>
    <row r="1209" spans="1:30">
      <c r="A1209" s="57">
        <f t="shared" si="213"/>
        <v>1209</v>
      </c>
      <c r="B1209" s="56">
        <f t="shared" si="214"/>
        <v>1182</v>
      </c>
      <c r="C1209" s="60" t="s">
        <v>4932</v>
      </c>
      <c r="D1209" s="60" t="s">
        <v>7</v>
      </c>
      <c r="E1209" s="66" t="s">
        <v>319</v>
      </c>
      <c r="F1209" s="66" t="s">
        <v>319</v>
      </c>
      <c r="G1209" s="72">
        <v>0</v>
      </c>
      <c r="H1209" s="72">
        <v>0</v>
      </c>
      <c r="I1209" s="66" t="s">
        <v>121</v>
      </c>
      <c r="J1209" s="66" t="s">
        <v>1660</v>
      </c>
      <c r="K1209" s="67" t="s">
        <v>5022</v>
      </c>
      <c r="L1209" s="68"/>
      <c r="M1209" s="64" t="s">
        <v>2153</v>
      </c>
      <c r="N1209" s="13"/>
      <c r="O1209"/>
      <c r="P1209" t="str">
        <f t="shared" si="224"/>
        <v/>
      </c>
      <c r="Q1209"/>
      <c r="R1209"/>
      <c r="S1209" s="43">
        <f t="shared" si="215"/>
        <v>152</v>
      </c>
      <c r="T1209" s="96" t="s">
        <v>2643</v>
      </c>
      <c r="U1209" s="72" t="s">
        <v>2643</v>
      </c>
      <c r="V1209" s="72" t="s">
        <v>2643</v>
      </c>
      <c r="W1209" s="44" t="str">
        <f t="shared" si="216"/>
        <v/>
      </c>
      <c r="X1209" s="25" t="str">
        <f t="shared" si="217"/>
        <v/>
      </c>
      <c r="Y1209" s="1">
        <f t="shared" si="218"/>
        <v>1182</v>
      </c>
      <c r="Z1209" t="str">
        <f t="shared" si="219"/>
        <v>ITM_REGS</v>
      </c>
      <c r="AC1209" s="116" t="str">
        <f t="shared" si="226"/>
        <v/>
      </c>
      <c r="AD1209" t="b">
        <f t="shared" si="225"/>
        <v>1</v>
      </c>
    </row>
    <row r="1210" spans="1:30">
      <c r="A1210" s="57">
        <f t="shared" si="213"/>
        <v>1210</v>
      </c>
      <c r="B1210" s="56">
        <f t="shared" si="214"/>
        <v>1183</v>
      </c>
      <c r="C1210" s="60" t="s">
        <v>4932</v>
      </c>
      <c r="D1210" s="60" t="s">
        <v>7</v>
      </c>
      <c r="E1210" s="66" t="s">
        <v>3929</v>
      </c>
      <c r="F1210" s="66" t="s">
        <v>3929</v>
      </c>
      <c r="G1210" s="72">
        <v>0</v>
      </c>
      <c r="H1210" s="72">
        <v>0</v>
      </c>
      <c r="I1210" s="66" t="s">
        <v>121</v>
      </c>
      <c r="J1210" s="66" t="s">
        <v>1660</v>
      </c>
      <c r="K1210" s="67" t="s">
        <v>5022</v>
      </c>
      <c r="L1210" s="68"/>
      <c r="M1210" s="64" t="s">
        <v>2411</v>
      </c>
      <c r="N1210" s="13"/>
      <c r="O1210"/>
      <c r="P1210" t="str">
        <f t="shared" si="224"/>
        <v/>
      </c>
      <c r="Q1210"/>
      <c r="R1210"/>
      <c r="S1210" s="43">
        <f t="shared" si="215"/>
        <v>152</v>
      </c>
      <c r="T1210" s="96" t="s">
        <v>2643</v>
      </c>
      <c r="U1210" s="72" t="s">
        <v>2643</v>
      </c>
      <c r="V1210" s="72" t="s">
        <v>2643</v>
      </c>
      <c r="W1210" s="44" t="str">
        <f t="shared" si="216"/>
        <v/>
      </c>
      <c r="X1210" s="25" t="str">
        <f t="shared" si="217"/>
        <v/>
      </c>
      <c r="Y1210" s="1">
        <f t="shared" si="218"/>
        <v>1183</v>
      </c>
      <c r="Z1210" t="str">
        <f t="shared" si="219"/>
        <v>ITM_ULIM</v>
      </c>
      <c r="AC1210" s="116" t="str">
        <f t="shared" si="226"/>
        <v/>
      </c>
      <c r="AD1210" t="b">
        <f t="shared" si="225"/>
        <v>1</v>
      </c>
    </row>
    <row r="1211" spans="1:30">
      <c r="A1211" s="57">
        <f t="shared" si="213"/>
        <v>1211</v>
      </c>
      <c r="B1211" s="56">
        <f t="shared" si="214"/>
        <v>1184</v>
      </c>
      <c r="C1211" s="60" t="s">
        <v>4932</v>
      </c>
      <c r="D1211" s="60" t="s">
        <v>7</v>
      </c>
      <c r="E1211" s="66" t="s">
        <v>3930</v>
      </c>
      <c r="F1211" s="66" t="s">
        <v>3930</v>
      </c>
      <c r="G1211" s="72">
        <v>0</v>
      </c>
      <c r="H1211" s="72">
        <v>0</v>
      </c>
      <c r="I1211" s="66" t="s">
        <v>121</v>
      </c>
      <c r="J1211" s="66" t="s">
        <v>1660</v>
      </c>
      <c r="K1211" s="67" t="s">
        <v>5022</v>
      </c>
      <c r="L1211" s="68"/>
      <c r="M1211" s="64" t="s">
        <v>2412</v>
      </c>
      <c r="N1211" s="13"/>
      <c r="O1211"/>
      <c r="P1211" t="str">
        <f t="shared" si="224"/>
        <v/>
      </c>
      <c r="Q1211"/>
      <c r="R1211"/>
      <c r="S1211" s="43">
        <f t="shared" si="215"/>
        <v>152</v>
      </c>
      <c r="T1211" s="96" t="s">
        <v>2643</v>
      </c>
      <c r="U1211" s="72" t="s">
        <v>2643</v>
      </c>
      <c r="V1211" s="72" t="s">
        <v>2643</v>
      </c>
      <c r="W1211" s="44" t="str">
        <f t="shared" si="216"/>
        <v/>
      </c>
      <c r="X1211" s="25" t="str">
        <f t="shared" si="217"/>
        <v/>
      </c>
      <c r="Y1211" s="1">
        <f t="shared" si="218"/>
        <v>1184</v>
      </c>
      <c r="Z1211" t="str">
        <f t="shared" si="219"/>
        <v>ITM_DLIM</v>
      </c>
      <c r="AC1211" s="116" t="str">
        <f t="shared" si="226"/>
        <v/>
      </c>
      <c r="AD1211" t="b">
        <f t="shared" si="225"/>
        <v>1</v>
      </c>
    </row>
    <row r="1212" spans="1:30">
      <c r="A1212" s="57">
        <f t="shared" si="213"/>
        <v>1212</v>
      </c>
      <c r="B1212" s="56">
        <f t="shared" si="214"/>
        <v>1185</v>
      </c>
      <c r="C1212" s="60" t="s">
        <v>4932</v>
      </c>
      <c r="D1212" s="60" t="s">
        <v>7</v>
      </c>
      <c r="E1212" s="66" t="s">
        <v>775</v>
      </c>
      <c r="F1212" s="66" t="s">
        <v>775</v>
      </c>
      <c r="G1212" s="75">
        <v>0</v>
      </c>
      <c r="H1212" s="75">
        <v>0</v>
      </c>
      <c r="I1212" s="66" t="s">
        <v>30</v>
      </c>
      <c r="J1212" s="66" t="s">
        <v>1660</v>
      </c>
      <c r="K1212" s="67" t="s">
        <v>5022</v>
      </c>
      <c r="L1212" s="68"/>
      <c r="M1212" s="64" t="s">
        <v>4359</v>
      </c>
      <c r="N1212" s="13"/>
      <c r="O1212"/>
      <c r="P1212" t="str">
        <f t="shared" si="224"/>
        <v/>
      </c>
      <c r="Q1212"/>
      <c r="R1212"/>
      <c r="S1212" s="43">
        <f t="shared" si="215"/>
        <v>152</v>
      </c>
      <c r="T1212" s="96"/>
      <c r="U1212" s="72"/>
      <c r="V1212" s="72"/>
      <c r="W1212" s="44" t="str">
        <f t="shared" si="216"/>
        <v/>
      </c>
      <c r="X1212" s="25" t="str">
        <f t="shared" si="217"/>
        <v/>
      </c>
      <c r="Y1212" s="1">
        <f t="shared" si="218"/>
        <v>1185</v>
      </c>
      <c r="Z1212" t="str">
        <f t="shared" si="219"/>
        <v>ITM_1185</v>
      </c>
      <c r="AC1212" s="116" t="str">
        <f t="shared" si="226"/>
        <v/>
      </c>
      <c r="AD1212" t="b">
        <f t="shared" si="225"/>
        <v>1</v>
      </c>
    </row>
    <row r="1213" spans="1:30">
      <c r="A1213" s="57">
        <f t="shared" si="213"/>
        <v>1213</v>
      </c>
      <c r="B1213" s="56">
        <f t="shared" si="214"/>
        <v>1186</v>
      </c>
      <c r="C1213" s="60" t="s">
        <v>4932</v>
      </c>
      <c r="D1213" s="60" t="s">
        <v>7</v>
      </c>
      <c r="E1213" s="66" t="s">
        <v>776</v>
      </c>
      <c r="F1213" s="66" t="s">
        <v>776</v>
      </c>
      <c r="G1213" s="75">
        <v>0</v>
      </c>
      <c r="H1213" s="75">
        <v>0</v>
      </c>
      <c r="I1213" s="66" t="s">
        <v>30</v>
      </c>
      <c r="J1213" s="66" t="s">
        <v>1660</v>
      </c>
      <c r="K1213" s="67" t="s">
        <v>5022</v>
      </c>
      <c r="L1213" s="68"/>
      <c r="M1213" s="64" t="s">
        <v>4360</v>
      </c>
      <c r="N1213" s="13"/>
      <c r="O1213"/>
      <c r="P1213" t="str">
        <f t="shared" si="224"/>
        <v/>
      </c>
      <c r="Q1213"/>
      <c r="R1213"/>
      <c r="S1213" s="43">
        <f t="shared" si="215"/>
        <v>152</v>
      </c>
      <c r="T1213" s="96"/>
      <c r="U1213" s="72"/>
      <c r="V1213" s="72"/>
      <c r="W1213" s="44" t="str">
        <f t="shared" si="216"/>
        <v/>
      </c>
      <c r="X1213" s="25" t="str">
        <f t="shared" si="217"/>
        <v/>
      </c>
      <c r="Y1213" s="1">
        <f t="shared" si="218"/>
        <v>1186</v>
      </c>
      <c r="Z1213" t="str">
        <f t="shared" si="219"/>
        <v>ITM_1186</v>
      </c>
      <c r="AC1213" s="116" t="str">
        <f t="shared" si="226"/>
        <v/>
      </c>
      <c r="AD1213" t="b">
        <f t="shared" si="225"/>
        <v>1</v>
      </c>
    </row>
    <row r="1214" spans="1:30">
      <c r="A1214" s="57">
        <f t="shared" si="213"/>
        <v>1214</v>
      </c>
      <c r="B1214" s="56">
        <f t="shared" si="214"/>
        <v>1187</v>
      </c>
      <c r="C1214" s="60" t="s">
        <v>4932</v>
      </c>
      <c r="D1214" s="60" t="s">
        <v>7</v>
      </c>
      <c r="E1214" s="66" t="s">
        <v>777</v>
      </c>
      <c r="F1214" s="66" t="s">
        <v>777</v>
      </c>
      <c r="G1214" s="75">
        <v>0</v>
      </c>
      <c r="H1214" s="75">
        <v>0</v>
      </c>
      <c r="I1214" s="66" t="s">
        <v>30</v>
      </c>
      <c r="J1214" s="66" t="s">
        <v>1660</v>
      </c>
      <c r="K1214" s="67" t="s">
        <v>5022</v>
      </c>
      <c r="L1214" s="68"/>
      <c r="M1214" s="64" t="s">
        <v>4361</v>
      </c>
      <c r="N1214" s="13"/>
      <c r="O1214"/>
      <c r="P1214" t="str">
        <f t="shared" si="224"/>
        <v/>
      </c>
      <c r="Q1214"/>
      <c r="R1214"/>
      <c r="S1214" s="43">
        <f t="shared" si="215"/>
        <v>152</v>
      </c>
      <c r="T1214" s="96"/>
      <c r="U1214" s="72"/>
      <c r="V1214" s="72"/>
      <c r="W1214" s="44" t="str">
        <f t="shared" si="216"/>
        <v/>
      </c>
      <c r="X1214" s="25" t="str">
        <f t="shared" si="217"/>
        <v/>
      </c>
      <c r="Y1214" s="1">
        <f t="shared" si="218"/>
        <v>1187</v>
      </c>
      <c r="Z1214" t="str">
        <f t="shared" si="219"/>
        <v>ITM_1187</v>
      </c>
      <c r="AC1214" s="116" t="str">
        <f t="shared" si="226"/>
        <v/>
      </c>
      <c r="AD1214" t="b">
        <f t="shared" si="225"/>
        <v>1</v>
      </c>
    </row>
    <row r="1215" spans="1:30">
      <c r="A1215" s="57">
        <f t="shared" si="213"/>
        <v>1215</v>
      </c>
      <c r="B1215" s="56">
        <f t="shared" si="214"/>
        <v>1188</v>
      </c>
      <c r="C1215" s="60" t="s">
        <v>4932</v>
      </c>
      <c r="D1215" s="60" t="s">
        <v>7</v>
      </c>
      <c r="E1215" s="66" t="s">
        <v>778</v>
      </c>
      <c r="F1215" s="66" t="s">
        <v>778</v>
      </c>
      <c r="G1215" s="75">
        <v>0</v>
      </c>
      <c r="H1215" s="75">
        <v>0</v>
      </c>
      <c r="I1215" s="66" t="s">
        <v>30</v>
      </c>
      <c r="J1215" s="66" t="s">
        <v>1660</v>
      </c>
      <c r="K1215" s="67" t="s">
        <v>5022</v>
      </c>
      <c r="L1215" s="68"/>
      <c r="M1215" s="64" t="s">
        <v>4362</v>
      </c>
      <c r="N1215" s="13"/>
      <c r="O1215"/>
      <c r="P1215" t="str">
        <f t="shared" si="224"/>
        <v/>
      </c>
      <c r="Q1215"/>
      <c r="R1215"/>
      <c r="S1215" s="43">
        <f t="shared" si="215"/>
        <v>152</v>
      </c>
      <c r="T1215" s="96"/>
      <c r="U1215" s="72"/>
      <c r="V1215" s="72"/>
      <c r="W1215" s="44" t="str">
        <f t="shared" si="216"/>
        <v/>
      </c>
      <c r="X1215" s="25" t="str">
        <f t="shared" si="217"/>
        <v/>
      </c>
      <c r="Y1215" s="1">
        <f t="shared" si="218"/>
        <v>1188</v>
      </c>
      <c r="Z1215" t="str">
        <f t="shared" si="219"/>
        <v>ITM_1188</v>
      </c>
      <c r="AC1215" s="116" t="str">
        <f t="shared" si="226"/>
        <v/>
      </c>
      <c r="AD1215" t="b">
        <f t="shared" si="225"/>
        <v>1</v>
      </c>
    </row>
    <row r="1216" spans="1:30">
      <c r="A1216" s="57">
        <f t="shared" si="213"/>
        <v>1216</v>
      </c>
      <c r="B1216" s="56">
        <f t="shared" si="214"/>
        <v>1189</v>
      </c>
      <c r="C1216" s="60" t="s">
        <v>4932</v>
      </c>
      <c r="D1216" s="60" t="s">
        <v>7</v>
      </c>
      <c r="E1216" s="66" t="s">
        <v>779</v>
      </c>
      <c r="F1216" s="66" t="s">
        <v>779</v>
      </c>
      <c r="G1216" s="75">
        <v>0</v>
      </c>
      <c r="H1216" s="75">
        <v>0</v>
      </c>
      <c r="I1216" s="66" t="s">
        <v>30</v>
      </c>
      <c r="J1216" s="66" t="s">
        <v>1660</v>
      </c>
      <c r="K1216" s="67" t="s">
        <v>5022</v>
      </c>
      <c r="L1216" s="68"/>
      <c r="M1216" s="64" t="s">
        <v>4363</v>
      </c>
      <c r="N1216" s="13"/>
      <c r="O1216"/>
      <c r="P1216" t="str">
        <f t="shared" si="224"/>
        <v/>
      </c>
      <c r="Q1216"/>
      <c r="R1216"/>
      <c r="S1216" s="43">
        <f t="shared" si="215"/>
        <v>152</v>
      </c>
      <c r="T1216" s="96"/>
      <c r="U1216" s="72"/>
      <c r="V1216" s="72"/>
      <c r="W1216" s="44" t="str">
        <f t="shared" si="216"/>
        <v/>
      </c>
      <c r="X1216" s="25" t="str">
        <f t="shared" si="217"/>
        <v/>
      </c>
      <c r="Y1216" s="1">
        <f t="shared" si="218"/>
        <v>1189</v>
      </c>
      <c r="Z1216" t="str">
        <f t="shared" si="219"/>
        <v>ITM_1189</v>
      </c>
      <c r="AC1216" s="116" t="str">
        <f t="shared" si="226"/>
        <v/>
      </c>
      <c r="AD1216" t="b">
        <f t="shared" si="225"/>
        <v>1</v>
      </c>
    </row>
    <row r="1217" spans="1:30">
      <c r="A1217" s="57">
        <f t="shared" si="213"/>
        <v>1217</v>
      </c>
      <c r="B1217" s="56">
        <f t="shared" si="214"/>
        <v>1190</v>
      </c>
      <c r="C1217" s="60" t="s">
        <v>4932</v>
      </c>
      <c r="D1217" s="60" t="s">
        <v>7</v>
      </c>
      <c r="E1217" s="76" t="s">
        <v>3931</v>
      </c>
      <c r="F1217" s="76" t="s">
        <v>3931</v>
      </c>
      <c r="G1217" s="78">
        <v>0</v>
      </c>
      <c r="H1217" s="78">
        <v>0</v>
      </c>
      <c r="I1217" s="66" t="s">
        <v>30</v>
      </c>
      <c r="J1217" s="66" t="s">
        <v>1660</v>
      </c>
      <c r="K1217" s="67" t="s">
        <v>5022</v>
      </c>
      <c r="L1217" s="68"/>
      <c r="M1217" s="64" t="s">
        <v>4364</v>
      </c>
      <c r="N1217" s="13"/>
      <c r="O1217"/>
      <c r="P1217" t="str">
        <f t="shared" si="224"/>
        <v/>
      </c>
      <c r="Q1217"/>
      <c r="R1217"/>
      <c r="S1217" s="43">
        <f t="shared" si="215"/>
        <v>152</v>
      </c>
      <c r="T1217" s="96"/>
      <c r="U1217" s="72"/>
      <c r="V1217" s="72"/>
      <c r="W1217" s="44" t="str">
        <f t="shared" si="216"/>
        <v/>
      </c>
      <c r="X1217" s="25" t="str">
        <f t="shared" si="217"/>
        <v/>
      </c>
      <c r="Y1217" s="1">
        <f t="shared" si="218"/>
        <v>1190</v>
      </c>
      <c r="Z1217" t="str">
        <f t="shared" si="219"/>
        <v>ITM_1190</v>
      </c>
      <c r="AC1217" s="116" t="str">
        <f t="shared" si="226"/>
        <v/>
      </c>
      <c r="AD1217" t="b">
        <f t="shared" si="225"/>
        <v>1</v>
      </c>
    </row>
    <row r="1218" spans="1:30">
      <c r="A1218" s="57">
        <f t="shared" si="213"/>
        <v>1218</v>
      </c>
      <c r="B1218" s="56">
        <f t="shared" si="214"/>
        <v>1191</v>
      </c>
      <c r="C1218" s="60" t="s">
        <v>4932</v>
      </c>
      <c r="D1218" s="60" t="s">
        <v>7</v>
      </c>
      <c r="E1218" s="76" t="s">
        <v>3932</v>
      </c>
      <c r="F1218" s="76" t="s">
        <v>3932</v>
      </c>
      <c r="G1218" s="77">
        <v>0</v>
      </c>
      <c r="H1218" s="77">
        <v>0</v>
      </c>
      <c r="I1218" s="66" t="s">
        <v>30</v>
      </c>
      <c r="J1218" s="66" t="s">
        <v>1660</v>
      </c>
      <c r="K1218" s="67" t="s">
        <v>5022</v>
      </c>
      <c r="L1218" s="68"/>
      <c r="M1218" s="64" t="s">
        <v>4365</v>
      </c>
      <c r="N1218" s="13"/>
      <c r="O1218"/>
      <c r="P1218" t="str">
        <f t="shared" si="224"/>
        <v/>
      </c>
      <c r="Q1218"/>
      <c r="R1218"/>
      <c r="S1218" s="43">
        <f t="shared" si="215"/>
        <v>152</v>
      </c>
      <c r="T1218" s="96"/>
      <c r="U1218" s="72"/>
      <c r="V1218" s="72"/>
      <c r="W1218" s="44" t="str">
        <f t="shared" si="216"/>
        <v/>
      </c>
      <c r="X1218" s="25" t="str">
        <f t="shared" si="217"/>
        <v/>
      </c>
      <c r="Y1218" s="1">
        <f t="shared" si="218"/>
        <v>1191</v>
      </c>
      <c r="Z1218" t="str">
        <f t="shared" si="219"/>
        <v>ITM_1191</v>
      </c>
      <c r="AC1218" s="116" t="str">
        <f t="shared" si="226"/>
        <v/>
      </c>
      <c r="AD1218" t="b">
        <f t="shared" si="225"/>
        <v>1</v>
      </c>
    </row>
    <row r="1219" spans="1:30">
      <c r="A1219" s="57">
        <f t="shared" si="213"/>
        <v>1219</v>
      </c>
      <c r="B1219" s="56">
        <f t="shared" si="214"/>
        <v>1192</v>
      </c>
      <c r="C1219" s="60" t="s">
        <v>4932</v>
      </c>
      <c r="D1219" s="60" t="s">
        <v>7</v>
      </c>
      <c r="E1219" s="76" t="s">
        <v>3933</v>
      </c>
      <c r="F1219" s="76" t="s">
        <v>3933</v>
      </c>
      <c r="G1219" s="77">
        <v>0</v>
      </c>
      <c r="H1219" s="77">
        <v>0</v>
      </c>
      <c r="I1219" s="66" t="s">
        <v>30</v>
      </c>
      <c r="J1219" s="66" t="s">
        <v>1660</v>
      </c>
      <c r="K1219" s="67" t="s">
        <v>5022</v>
      </c>
      <c r="L1219" s="68"/>
      <c r="M1219" s="64" t="s">
        <v>4366</v>
      </c>
      <c r="N1219" s="13"/>
      <c r="O1219"/>
      <c r="P1219" t="str">
        <f t="shared" si="224"/>
        <v/>
      </c>
      <c r="Q1219"/>
      <c r="R1219"/>
      <c r="S1219" s="43">
        <f t="shared" si="215"/>
        <v>152</v>
      </c>
      <c r="T1219" s="96"/>
      <c r="U1219" s="72"/>
      <c r="V1219" s="72"/>
      <c r="W1219" s="44" t="str">
        <f t="shared" si="216"/>
        <v/>
      </c>
      <c r="X1219" s="25" t="str">
        <f t="shared" si="217"/>
        <v/>
      </c>
      <c r="Y1219" s="1">
        <f t="shared" si="218"/>
        <v>1192</v>
      </c>
      <c r="Z1219" t="str">
        <f t="shared" si="219"/>
        <v>ITM_1192</v>
      </c>
      <c r="AC1219" s="116" t="str">
        <f t="shared" si="226"/>
        <v/>
      </c>
      <c r="AD1219" t="b">
        <f t="shared" si="225"/>
        <v>1</v>
      </c>
    </row>
    <row r="1220" spans="1:30">
      <c r="A1220" s="57">
        <f t="shared" si="213"/>
        <v>1220</v>
      </c>
      <c r="B1220" s="56">
        <f t="shared" si="214"/>
        <v>1193</v>
      </c>
      <c r="C1220" s="60" t="s">
        <v>4932</v>
      </c>
      <c r="D1220" s="60" t="s">
        <v>7</v>
      </c>
      <c r="E1220" s="76" t="s">
        <v>3934</v>
      </c>
      <c r="F1220" s="76" t="s">
        <v>3934</v>
      </c>
      <c r="G1220" s="77">
        <v>0</v>
      </c>
      <c r="H1220" s="77">
        <v>0</v>
      </c>
      <c r="I1220" s="66" t="s">
        <v>30</v>
      </c>
      <c r="J1220" s="66" t="s">
        <v>1660</v>
      </c>
      <c r="K1220" s="67" t="s">
        <v>5022</v>
      </c>
      <c r="L1220" s="68"/>
      <c r="M1220" s="64" t="s">
        <v>4367</v>
      </c>
      <c r="N1220" s="13"/>
      <c r="O1220"/>
      <c r="P1220" t="str">
        <f t="shared" si="224"/>
        <v/>
      </c>
      <c r="Q1220"/>
      <c r="R1220"/>
      <c r="S1220" s="43">
        <f t="shared" si="215"/>
        <v>152</v>
      </c>
      <c r="T1220" s="96"/>
      <c r="U1220" s="72"/>
      <c r="V1220" s="72"/>
      <c r="W1220" s="44" t="str">
        <f t="shared" si="216"/>
        <v/>
      </c>
      <c r="X1220" s="25" t="str">
        <f t="shared" si="217"/>
        <v/>
      </c>
      <c r="Y1220" s="1">
        <f t="shared" si="218"/>
        <v>1193</v>
      </c>
      <c r="Z1220" t="str">
        <f t="shared" si="219"/>
        <v>ITM_1193</v>
      </c>
      <c r="AC1220" s="116" t="str">
        <f t="shared" si="226"/>
        <v/>
      </c>
      <c r="AD1220" t="b">
        <f t="shared" si="225"/>
        <v>1</v>
      </c>
    </row>
    <row r="1221" spans="1:30">
      <c r="A1221" s="57">
        <f t="shared" si="213"/>
        <v>1221</v>
      </c>
      <c r="B1221" s="56">
        <f t="shared" si="214"/>
        <v>1194</v>
      </c>
      <c r="C1221" s="60" t="s">
        <v>4932</v>
      </c>
      <c r="D1221" s="60" t="s">
        <v>7</v>
      </c>
      <c r="E1221" s="76" t="s">
        <v>3935</v>
      </c>
      <c r="F1221" s="76" t="s">
        <v>3935</v>
      </c>
      <c r="G1221" s="77">
        <v>0</v>
      </c>
      <c r="H1221" s="77">
        <v>0</v>
      </c>
      <c r="I1221" s="66" t="s">
        <v>30</v>
      </c>
      <c r="J1221" s="66" t="s">
        <v>1660</v>
      </c>
      <c r="K1221" s="67" t="s">
        <v>5022</v>
      </c>
      <c r="L1221" s="68"/>
      <c r="M1221" s="64" t="s">
        <v>4368</v>
      </c>
      <c r="N1221" s="13"/>
      <c r="O1221"/>
      <c r="P1221" t="str">
        <f t="shared" si="224"/>
        <v/>
      </c>
      <c r="Q1221"/>
      <c r="R1221"/>
      <c r="S1221" s="43">
        <f t="shared" si="215"/>
        <v>152</v>
      </c>
      <c r="T1221" s="96"/>
      <c r="U1221" s="72"/>
      <c r="V1221" s="72"/>
      <c r="W1221" s="44" t="str">
        <f t="shared" si="216"/>
        <v/>
      </c>
      <c r="X1221" s="25" t="str">
        <f t="shared" si="217"/>
        <v/>
      </c>
      <c r="Y1221" s="1">
        <f t="shared" si="218"/>
        <v>1194</v>
      </c>
      <c r="Z1221" t="str">
        <f t="shared" si="219"/>
        <v>ITM_1194</v>
      </c>
      <c r="AC1221" s="116" t="str">
        <f t="shared" si="226"/>
        <v/>
      </c>
      <c r="AD1221" t="b">
        <f t="shared" si="225"/>
        <v>1</v>
      </c>
    </row>
    <row r="1222" spans="1:30">
      <c r="A1222" s="57">
        <f t="shared" si="213"/>
        <v>1222</v>
      </c>
      <c r="B1222" s="56">
        <f t="shared" si="214"/>
        <v>1195</v>
      </c>
      <c r="C1222" s="60" t="s">
        <v>4932</v>
      </c>
      <c r="D1222" s="60" t="s">
        <v>7</v>
      </c>
      <c r="E1222" s="76" t="s">
        <v>3936</v>
      </c>
      <c r="F1222" s="76" t="s">
        <v>3936</v>
      </c>
      <c r="G1222" s="77">
        <v>0</v>
      </c>
      <c r="H1222" s="77">
        <v>0</v>
      </c>
      <c r="I1222" s="66" t="s">
        <v>30</v>
      </c>
      <c r="J1222" s="66" t="s">
        <v>1660</v>
      </c>
      <c r="K1222" s="67" t="s">
        <v>5022</v>
      </c>
      <c r="L1222" s="68"/>
      <c r="M1222" s="64" t="s">
        <v>4369</v>
      </c>
      <c r="N1222" s="13"/>
      <c r="O1222"/>
      <c r="P1222" t="str">
        <f t="shared" si="224"/>
        <v/>
      </c>
      <c r="Q1222"/>
      <c r="R1222"/>
      <c r="S1222" s="43">
        <f t="shared" si="215"/>
        <v>152</v>
      </c>
      <c r="T1222" s="96"/>
      <c r="U1222" s="72"/>
      <c r="V1222" s="72"/>
      <c r="W1222" s="44" t="str">
        <f t="shared" si="216"/>
        <v/>
      </c>
      <c r="X1222" s="25" t="str">
        <f t="shared" si="217"/>
        <v/>
      </c>
      <c r="Y1222" s="1">
        <f t="shared" si="218"/>
        <v>1195</v>
      </c>
      <c r="Z1222" t="str">
        <f t="shared" si="219"/>
        <v>ITM_1195</v>
      </c>
      <c r="AC1222" s="116" t="str">
        <f t="shared" si="226"/>
        <v/>
      </c>
      <c r="AD1222" t="b">
        <f t="shared" si="225"/>
        <v>1</v>
      </c>
    </row>
    <row r="1223" spans="1:30">
      <c r="A1223" s="57">
        <f t="shared" ref="A1223:A1286" si="227">IF(B1223=INT(B1223),ROW(),"")</f>
        <v>1223</v>
      </c>
      <c r="B1223" s="56">
        <f t="shared" ref="B1223:B1286" si="228">IF(AND(MID(C1223,2,1)&lt;&gt;"/",MID(C1223,1,1)="/"),INT(B1222)+1,B1222+0.01)</f>
        <v>1196</v>
      </c>
      <c r="C1223" s="60" t="s">
        <v>4932</v>
      </c>
      <c r="D1223" s="60" t="s">
        <v>7</v>
      </c>
      <c r="E1223" s="76" t="s">
        <v>3937</v>
      </c>
      <c r="F1223" s="76" t="s">
        <v>3937</v>
      </c>
      <c r="G1223" s="77">
        <v>0</v>
      </c>
      <c r="H1223" s="77">
        <v>0</v>
      </c>
      <c r="I1223" s="66" t="s">
        <v>30</v>
      </c>
      <c r="J1223" s="66" t="s">
        <v>1660</v>
      </c>
      <c r="K1223" s="67" t="s">
        <v>5022</v>
      </c>
      <c r="L1223" s="68"/>
      <c r="M1223" s="64" t="s">
        <v>4370</v>
      </c>
      <c r="N1223" s="13"/>
      <c r="O1223"/>
      <c r="P1223" t="str">
        <f t="shared" si="224"/>
        <v/>
      </c>
      <c r="Q1223"/>
      <c r="R1223"/>
      <c r="S1223" s="43">
        <f t="shared" ref="S1223:S1286" si="229">IF(X1223&lt;&gt;"",S1222+1,S1222)</f>
        <v>152</v>
      </c>
      <c r="T1223" s="96"/>
      <c r="U1223" s="72"/>
      <c r="V1223" s="72"/>
      <c r="W1223" s="44" t="str">
        <f t="shared" ref="W1223:W1286" si="230">IF( OR(U1223="CNST", I1223="CAT_REGS"),(E1223),
IF(U1223="YES",UPPER(E1223),
IF(   AND(U1223&lt;&gt;"NO",I1223="CAT_FNCT",D1223&lt;&gt;"multiply", D1223&lt;&gt;"divide"),IF(J1223="SLS_ENABLED",   UPPER(E1223),""),"")))</f>
        <v/>
      </c>
      <c r="X1223" s="25" t="str">
        <f t="shared" ref="X1223:X1286" si="231">IF(LEN(V1223)&gt;0,V1223,SUBSTITUTE(SUBSTITUTE(SUBSTITUTE(SUBSTITUTE(SUBSTITUTE(SUBSTITUTE(SUBSTITUTE(SUBSTITUTE(SUBSTITUTE(SUBSTITUTE(SUBSTITUTE( (SUBSTITUTE( SUBSTITUTE( SUBSTITUTE( SUBSTITUTE(W1223,"STD_SIGMA","SUM"),"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23" s="1">
        <f t="shared" ref="Y1223:Y1286" si="232">B1223</f>
        <v>1196</v>
      </c>
      <c r="Z1223" t="str">
        <f t="shared" ref="Z1223:Z1286" si="233">M1223</f>
        <v>ITM_1196</v>
      </c>
      <c r="AC1223" s="116" t="str">
        <f t="shared" si="226"/>
        <v/>
      </c>
      <c r="AD1223" t="b">
        <f t="shared" si="225"/>
        <v>1</v>
      </c>
    </row>
    <row r="1224" spans="1:30" s="47" customFormat="1">
      <c r="A1224" s="57" t="str">
        <f t="shared" si="227"/>
        <v/>
      </c>
      <c r="B1224" s="56">
        <f t="shared" si="228"/>
        <v>1196.01</v>
      </c>
      <c r="C1224" s="59" t="s">
        <v>2643</v>
      </c>
      <c r="D1224" s="60"/>
      <c r="E1224" s="64"/>
      <c r="F1224" s="64"/>
      <c r="G1224" s="65"/>
      <c r="H1224" s="65"/>
      <c r="I1224" s="66"/>
      <c r="J1224" s="66"/>
      <c r="K1224" s="67"/>
      <c r="L1224" s="59"/>
      <c r="M1224" s="64" t="s">
        <v>2643</v>
      </c>
      <c r="N1224" s="48"/>
      <c r="O1224" s="49"/>
      <c r="P1224" s="49"/>
      <c r="Q1224" s="49"/>
      <c r="R1224" s="49"/>
      <c r="S1224" s="43">
        <f t="shared" si="229"/>
        <v>152</v>
      </c>
      <c r="T1224" s="96" t="s">
        <v>2643</v>
      </c>
      <c r="U1224" s="94" t="s">
        <v>2643</v>
      </c>
      <c r="V1224" s="94" t="s">
        <v>2643</v>
      </c>
      <c r="W1224" s="44" t="str">
        <f t="shared" si="230"/>
        <v/>
      </c>
      <c r="X1224" s="25" t="str">
        <f t="shared" si="231"/>
        <v/>
      </c>
      <c r="Y1224" s="1">
        <f t="shared" si="232"/>
        <v>1196.01</v>
      </c>
      <c r="Z1224" t="str">
        <f t="shared" si="233"/>
        <v/>
      </c>
      <c r="AC1224" s="116" t="str">
        <f t="shared" si="226"/>
        <v/>
      </c>
      <c r="AD1224" t="b">
        <f t="shared" si="225"/>
        <v>1</v>
      </c>
    </row>
    <row r="1225" spans="1:30" s="47" customFormat="1">
      <c r="A1225" s="57" t="str">
        <f t="shared" si="227"/>
        <v/>
      </c>
      <c r="B1225" s="56">
        <f t="shared" si="228"/>
        <v>1196.02</v>
      </c>
      <c r="C1225" s="59" t="s">
        <v>2643</v>
      </c>
      <c r="D1225" s="60"/>
      <c r="E1225" s="64"/>
      <c r="F1225" s="64"/>
      <c r="G1225" s="65"/>
      <c r="H1225" s="65"/>
      <c r="I1225" s="66"/>
      <c r="J1225" s="66"/>
      <c r="K1225" s="67"/>
      <c r="L1225" s="59"/>
      <c r="M1225" s="64" t="s">
        <v>2643</v>
      </c>
      <c r="N1225" s="48"/>
      <c r="O1225" s="49"/>
      <c r="P1225" s="49"/>
      <c r="Q1225" s="49"/>
      <c r="R1225" s="49"/>
      <c r="S1225" s="43">
        <f t="shared" si="229"/>
        <v>152</v>
      </c>
      <c r="T1225" s="96" t="s">
        <v>2643</v>
      </c>
      <c r="U1225" s="94" t="s">
        <v>2643</v>
      </c>
      <c r="V1225" s="94" t="s">
        <v>2643</v>
      </c>
      <c r="W1225" s="44" t="str">
        <f t="shared" si="230"/>
        <v/>
      </c>
      <c r="X1225" s="25" t="str">
        <f t="shared" si="231"/>
        <v/>
      </c>
      <c r="Y1225" s="1">
        <f t="shared" si="232"/>
        <v>1196.02</v>
      </c>
      <c r="Z1225" t="str">
        <f t="shared" si="233"/>
        <v/>
      </c>
      <c r="AC1225" s="116" t="str">
        <f t="shared" si="226"/>
        <v/>
      </c>
      <c r="AD1225" t="b">
        <f t="shared" si="225"/>
        <v>1</v>
      </c>
    </row>
    <row r="1226" spans="1:30" s="47" customFormat="1">
      <c r="A1226" s="57" t="str">
        <f t="shared" si="227"/>
        <v/>
      </c>
      <c r="B1226" s="56">
        <f t="shared" si="228"/>
        <v>1196.03</v>
      </c>
      <c r="C1226" s="59" t="s">
        <v>3211</v>
      </c>
      <c r="D1226" s="60"/>
      <c r="E1226" s="64"/>
      <c r="F1226" s="64"/>
      <c r="G1226" s="65"/>
      <c r="H1226" s="65"/>
      <c r="I1226" s="66"/>
      <c r="J1226" s="66"/>
      <c r="K1226" s="67"/>
      <c r="L1226" s="59"/>
      <c r="M1226" s="64" t="s">
        <v>2643</v>
      </c>
      <c r="N1226" s="48"/>
      <c r="O1226" s="49"/>
      <c r="P1226" s="49"/>
      <c r="Q1226" s="49"/>
      <c r="R1226" s="49"/>
      <c r="S1226" s="43">
        <f t="shared" si="229"/>
        <v>152</v>
      </c>
      <c r="T1226" s="96" t="s">
        <v>2643</v>
      </c>
      <c r="U1226" s="94" t="s">
        <v>2643</v>
      </c>
      <c r="V1226" s="94" t="s">
        <v>2643</v>
      </c>
      <c r="W1226" s="44" t="str">
        <f t="shared" si="230"/>
        <v/>
      </c>
      <c r="X1226" s="25" t="str">
        <f t="shared" si="231"/>
        <v/>
      </c>
      <c r="Y1226" s="1">
        <f t="shared" si="232"/>
        <v>1196.03</v>
      </c>
      <c r="Z1226" t="str">
        <f t="shared" si="233"/>
        <v/>
      </c>
      <c r="AC1226" s="116" t="str">
        <f t="shared" si="226"/>
        <v/>
      </c>
      <c r="AD1226" t="b">
        <f t="shared" si="225"/>
        <v>1</v>
      </c>
    </row>
    <row r="1227" spans="1:30">
      <c r="A1227" s="57">
        <f t="shared" si="227"/>
        <v>1227</v>
      </c>
      <c r="B1227" s="56">
        <f t="shared" si="228"/>
        <v>1197</v>
      </c>
      <c r="C1227" s="60" t="s">
        <v>4932</v>
      </c>
      <c r="D1227" s="60" t="s">
        <v>7</v>
      </c>
      <c r="E1227" s="66" t="s">
        <v>35</v>
      </c>
      <c r="F1227" s="66" t="s">
        <v>35</v>
      </c>
      <c r="G1227" s="65">
        <v>0</v>
      </c>
      <c r="H1227" s="65">
        <v>0</v>
      </c>
      <c r="I1227" s="66" t="s">
        <v>18</v>
      </c>
      <c r="J1227" s="66" t="s">
        <v>1660</v>
      </c>
      <c r="K1227" s="67" t="s">
        <v>5022</v>
      </c>
      <c r="L1227" s="68"/>
      <c r="M1227" s="64" t="s">
        <v>1727</v>
      </c>
      <c r="N1227" s="13"/>
      <c r="O1227"/>
      <c r="P1227" t="str">
        <f t="shared" si="224"/>
        <v/>
      </c>
      <c r="Q1227"/>
      <c r="R1227"/>
      <c r="S1227" s="43">
        <f t="shared" si="229"/>
        <v>152</v>
      </c>
      <c r="T1227" s="96" t="s">
        <v>2643</v>
      </c>
      <c r="U1227" s="72" t="s">
        <v>2643</v>
      </c>
      <c r="V1227" s="72" t="s">
        <v>2643</v>
      </c>
      <c r="W1227" s="44" t="str">
        <f t="shared" si="230"/>
        <v/>
      </c>
      <c r="X1227" s="25" t="str">
        <f t="shared" si="231"/>
        <v/>
      </c>
      <c r="Y1227" s="1">
        <f t="shared" si="232"/>
        <v>1197</v>
      </c>
      <c r="Z1227" t="str">
        <f t="shared" si="233"/>
        <v>MNU_BINOM</v>
      </c>
      <c r="AC1227" s="116" t="str">
        <f t="shared" si="226"/>
        <v/>
      </c>
      <c r="AD1227" t="b">
        <f t="shared" si="225"/>
        <v>1</v>
      </c>
    </row>
    <row r="1228" spans="1:30">
      <c r="A1228" s="57">
        <f t="shared" si="227"/>
        <v>1228</v>
      </c>
      <c r="B1228" s="56">
        <f t="shared" si="228"/>
        <v>1198</v>
      </c>
      <c r="C1228" s="60" t="s">
        <v>4932</v>
      </c>
      <c r="D1228" s="60" t="s">
        <v>7</v>
      </c>
      <c r="E1228" s="87" t="s">
        <v>1285</v>
      </c>
      <c r="F1228" s="87" t="s">
        <v>1285</v>
      </c>
      <c r="G1228" s="72">
        <v>0</v>
      </c>
      <c r="H1228" s="72">
        <v>0</v>
      </c>
      <c r="I1228" s="66" t="s">
        <v>3</v>
      </c>
      <c r="J1228" s="66" t="s">
        <v>1660</v>
      </c>
      <c r="K1228" s="67" t="s">
        <v>5197</v>
      </c>
      <c r="L1228" s="68"/>
      <c r="M1228" s="93" t="s">
        <v>1724</v>
      </c>
      <c r="N1228" s="13"/>
      <c r="O1228"/>
      <c r="P1228" t="str">
        <f t="shared" si="224"/>
        <v/>
      </c>
      <c r="Q1228"/>
      <c r="R1228"/>
      <c r="S1228" s="43">
        <f t="shared" si="229"/>
        <v>152</v>
      </c>
      <c r="T1228" s="96" t="s">
        <v>2643</v>
      </c>
      <c r="U1228" s="72" t="s">
        <v>2643</v>
      </c>
      <c r="V1228" s="72" t="s">
        <v>2643</v>
      </c>
      <c r="W1228" s="44" t="str">
        <f t="shared" si="230"/>
        <v/>
      </c>
      <c r="X1228" s="25" t="str">
        <f t="shared" si="231"/>
        <v/>
      </c>
      <c r="Y1228" s="1">
        <f t="shared" si="232"/>
        <v>1198</v>
      </c>
      <c r="Z1228" t="str">
        <f t="shared" si="233"/>
        <v>ITM_BINOMP</v>
      </c>
      <c r="AC1228" s="116" t="str">
        <f t="shared" si="226"/>
        <v/>
      </c>
      <c r="AD1228" t="b">
        <f t="shared" si="225"/>
        <v>1</v>
      </c>
    </row>
    <row r="1229" spans="1:30">
      <c r="A1229" s="57">
        <f t="shared" si="227"/>
        <v>1229</v>
      </c>
      <c r="B1229" s="56">
        <f t="shared" si="228"/>
        <v>1199</v>
      </c>
      <c r="C1229" s="60" t="s">
        <v>4932</v>
      </c>
      <c r="D1229" s="60" t="s">
        <v>7</v>
      </c>
      <c r="E1229" s="87" t="s">
        <v>2771</v>
      </c>
      <c r="F1229" s="87" t="s">
        <v>2771</v>
      </c>
      <c r="G1229" s="72">
        <v>0</v>
      </c>
      <c r="H1229" s="72">
        <v>0</v>
      </c>
      <c r="I1229" s="66" t="s">
        <v>3</v>
      </c>
      <c r="J1229" s="66" t="s">
        <v>1660</v>
      </c>
      <c r="K1229" s="67" t="s">
        <v>5197</v>
      </c>
      <c r="L1229" s="68"/>
      <c r="M1229" s="93" t="s">
        <v>1723</v>
      </c>
      <c r="N1229" s="13"/>
      <c r="O1229"/>
      <c r="P1229" t="str">
        <f t="shared" si="224"/>
        <v/>
      </c>
      <c r="Q1229"/>
      <c r="R1229"/>
      <c r="S1229" s="43">
        <f t="shared" si="229"/>
        <v>152</v>
      </c>
      <c r="T1229" s="96" t="s">
        <v>2643</v>
      </c>
      <c r="U1229" s="72" t="s">
        <v>2643</v>
      </c>
      <c r="V1229" s="72" t="s">
        <v>2643</v>
      </c>
      <c r="W1229" s="44" t="str">
        <f t="shared" si="230"/>
        <v/>
      </c>
      <c r="X1229" s="25" t="str">
        <f t="shared" si="231"/>
        <v/>
      </c>
      <c r="Y1229" s="1">
        <f t="shared" si="232"/>
        <v>1199</v>
      </c>
      <c r="Z1229" t="str">
        <f t="shared" si="233"/>
        <v>ITM_BINOM</v>
      </c>
      <c r="AC1229" s="116" t="str">
        <f t="shared" si="226"/>
        <v/>
      </c>
      <c r="AD1229" t="b">
        <f t="shared" si="225"/>
        <v>1</v>
      </c>
    </row>
    <row r="1230" spans="1:30">
      <c r="A1230" s="57">
        <f t="shared" si="227"/>
        <v>1230</v>
      </c>
      <c r="B1230" s="56">
        <f t="shared" si="228"/>
        <v>1200</v>
      </c>
      <c r="C1230" s="60" t="s">
        <v>4932</v>
      </c>
      <c r="D1230" s="60" t="s">
        <v>7</v>
      </c>
      <c r="E1230" s="87" t="s">
        <v>2772</v>
      </c>
      <c r="F1230" s="87" t="s">
        <v>2772</v>
      </c>
      <c r="G1230" s="72">
        <v>0</v>
      </c>
      <c r="H1230" s="72">
        <v>0</v>
      </c>
      <c r="I1230" s="66" t="s">
        <v>3</v>
      </c>
      <c r="J1230" s="66" t="s">
        <v>1660</v>
      </c>
      <c r="K1230" s="67" t="s">
        <v>5197</v>
      </c>
      <c r="L1230" s="68"/>
      <c r="M1230" s="64" t="s">
        <v>1725</v>
      </c>
      <c r="N1230" s="13"/>
      <c r="O1230"/>
      <c r="P1230" t="str">
        <f t="shared" si="224"/>
        <v/>
      </c>
      <c r="Q1230"/>
      <c r="R1230"/>
      <c r="S1230" s="43">
        <f t="shared" si="229"/>
        <v>152</v>
      </c>
      <c r="T1230" s="96" t="s">
        <v>2643</v>
      </c>
      <c r="U1230" s="72" t="s">
        <v>2643</v>
      </c>
      <c r="V1230" s="72" t="s">
        <v>2643</v>
      </c>
      <c r="W1230" s="44" t="str">
        <f t="shared" si="230"/>
        <v/>
      </c>
      <c r="X1230" s="25" t="str">
        <f t="shared" si="231"/>
        <v/>
      </c>
      <c r="Y1230" s="1">
        <f t="shared" si="232"/>
        <v>1200</v>
      </c>
      <c r="Z1230" t="str">
        <f t="shared" si="233"/>
        <v>ITM_BINOMU</v>
      </c>
      <c r="AC1230" s="116" t="str">
        <f t="shared" si="226"/>
        <v/>
      </c>
      <c r="AD1230" t="b">
        <f t="shared" si="225"/>
        <v>1</v>
      </c>
    </row>
    <row r="1231" spans="1:30">
      <c r="A1231" s="57">
        <f t="shared" si="227"/>
        <v>1231</v>
      </c>
      <c r="B1231" s="56">
        <f t="shared" si="228"/>
        <v>1201</v>
      </c>
      <c r="C1231" s="60" t="s">
        <v>4932</v>
      </c>
      <c r="D1231" s="60" t="s">
        <v>7</v>
      </c>
      <c r="E1231" s="66" t="s">
        <v>1286</v>
      </c>
      <c r="F1231" s="66" t="s">
        <v>1286</v>
      </c>
      <c r="G1231" s="72">
        <v>0</v>
      </c>
      <c r="H1231" s="72">
        <v>0</v>
      </c>
      <c r="I1231" s="66" t="s">
        <v>3</v>
      </c>
      <c r="J1231" s="66" t="s">
        <v>1660</v>
      </c>
      <c r="K1231" s="67" t="s">
        <v>5197</v>
      </c>
      <c r="L1231" s="68"/>
      <c r="M1231" s="64" t="s">
        <v>1726</v>
      </c>
      <c r="N1231" s="13"/>
      <c r="O1231"/>
      <c r="P1231" t="str">
        <f t="shared" si="224"/>
        <v/>
      </c>
      <c r="Q1231"/>
      <c r="R1231"/>
      <c r="S1231" s="43">
        <f t="shared" si="229"/>
        <v>152</v>
      </c>
      <c r="T1231" s="96" t="s">
        <v>2643</v>
      </c>
      <c r="U1231" s="72" t="s">
        <v>2643</v>
      </c>
      <c r="V1231" s="72" t="s">
        <v>2643</v>
      </c>
      <c r="W1231" s="44" t="str">
        <f t="shared" si="230"/>
        <v/>
      </c>
      <c r="X1231" s="25" t="str">
        <f t="shared" si="231"/>
        <v/>
      </c>
      <c r="Y1231" s="1">
        <f t="shared" si="232"/>
        <v>1201</v>
      </c>
      <c r="Z1231" t="str">
        <f t="shared" si="233"/>
        <v>ITM_BINOMM1</v>
      </c>
      <c r="AC1231" s="116" t="str">
        <f t="shared" si="226"/>
        <v/>
      </c>
      <c r="AD1231" t="b">
        <f t="shared" si="225"/>
        <v>1</v>
      </c>
    </row>
    <row r="1232" spans="1:30">
      <c r="A1232" s="57">
        <f t="shared" si="227"/>
        <v>1232</v>
      </c>
      <c r="B1232" s="56">
        <f t="shared" si="228"/>
        <v>1202</v>
      </c>
      <c r="C1232" s="60" t="s">
        <v>4932</v>
      </c>
      <c r="D1232" s="60" t="s">
        <v>7</v>
      </c>
      <c r="E1232" s="66" t="s">
        <v>41</v>
      </c>
      <c r="F1232" s="66" t="s">
        <v>41</v>
      </c>
      <c r="G1232" s="72">
        <v>0</v>
      </c>
      <c r="H1232" s="72">
        <v>0</v>
      </c>
      <c r="I1232" s="66" t="s">
        <v>18</v>
      </c>
      <c r="J1232" s="66" t="s">
        <v>1660</v>
      </c>
      <c r="K1232" s="67" t="s">
        <v>5022</v>
      </c>
      <c r="L1232" s="68"/>
      <c r="M1232" s="64" t="s">
        <v>1744</v>
      </c>
      <c r="N1232" s="13"/>
      <c r="O1232"/>
      <c r="P1232" t="str">
        <f t="shared" si="224"/>
        <v/>
      </c>
      <c r="Q1232"/>
      <c r="R1232"/>
      <c r="S1232" s="43">
        <f t="shared" si="229"/>
        <v>152</v>
      </c>
      <c r="T1232" s="96" t="s">
        <v>2643</v>
      </c>
      <c r="U1232" s="72" t="s">
        <v>2643</v>
      </c>
      <c r="V1232" s="72" t="s">
        <v>2643</v>
      </c>
      <c r="W1232" s="44" t="str">
        <f t="shared" si="230"/>
        <v/>
      </c>
      <c r="X1232" s="25" t="str">
        <f t="shared" si="231"/>
        <v/>
      </c>
      <c r="Y1232" s="1">
        <f t="shared" si="232"/>
        <v>1202</v>
      </c>
      <c r="Z1232" t="str">
        <f t="shared" si="233"/>
        <v>MNU_CAUCH</v>
      </c>
      <c r="AC1232" s="116" t="str">
        <f t="shared" si="226"/>
        <v/>
      </c>
      <c r="AD1232" t="b">
        <f t="shared" si="225"/>
        <v>1</v>
      </c>
    </row>
    <row r="1233" spans="1:30">
      <c r="A1233" s="57">
        <f t="shared" si="227"/>
        <v>1233</v>
      </c>
      <c r="B1233" s="56">
        <f t="shared" si="228"/>
        <v>1203</v>
      </c>
      <c r="C1233" s="60" t="s">
        <v>4932</v>
      </c>
      <c r="D1233" s="60" t="s">
        <v>7</v>
      </c>
      <c r="E1233" s="87" t="s">
        <v>1293</v>
      </c>
      <c r="F1233" s="87" t="s">
        <v>1293</v>
      </c>
      <c r="G1233" s="72">
        <v>0</v>
      </c>
      <c r="H1233" s="72">
        <v>0</v>
      </c>
      <c r="I1233" s="66" t="s">
        <v>3</v>
      </c>
      <c r="J1233" s="66" t="s">
        <v>1660</v>
      </c>
      <c r="K1233" s="67" t="s">
        <v>5197</v>
      </c>
      <c r="L1233" s="68"/>
      <c r="M1233" s="93" t="s">
        <v>1741</v>
      </c>
      <c r="N1233" s="13"/>
      <c r="O1233"/>
      <c r="P1233" t="str">
        <f t="shared" si="224"/>
        <v/>
      </c>
      <c r="Q1233"/>
      <c r="R1233"/>
      <c r="S1233" s="43">
        <f t="shared" si="229"/>
        <v>152</v>
      </c>
      <c r="T1233" s="96" t="s">
        <v>2643</v>
      </c>
      <c r="U1233" s="72" t="s">
        <v>2643</v>
      </c>
      <c r="V1233" s="72" t="s">
        <v>2643</v>
      </c>
      <c r="W1233" s="44" t="str">
        <f t="shared" si="230"/>
        <v/>
      </c>
      <c r="X1233" s="25" t="str">
        <f t="shared" si="231"/>
        <v/>
      </c>
      <c r="Y1233" s="1">
        <f t="shared" si="232"/>
        <v>1203</v>
      </c>
      <c r="Z1233" t="str">
        <f t="shared" si="233"/>
        <v>ITM_CAUCHP</v>
      </c>
      <c r="AC1233" s="116" t="str">
        <f t="shared" si="226"/>
        <v/>
      </c>
      <c r="AD1233" t="b">
        <f t="shared" si="225"/>
        <v>1</v>
      </c>
    </row>
    <row r="1234" spans="1:30">
      <c r="A1234" s="57">
        <f t="shared" si="227"/>
        <v>1234</v>
      </c>
      <c r="B1234" s="56">
        <f t="shared" si="228"/>
        <v>1204</v>
      </c>
      <c r="C1234" s="60" t="s">
        <v>4932</v>
      </c>
      <c r="D1234" s="60" t="s">
        <v>7</v>
      </c>
      <c r="E1234" s="87" t="s">
        <v>2773</v>
      </c>
      <c r="F1234" s="87" t="s">
        <v>2773</v>
      </c>
      <c r="G1234" s="72">
        <v>0</v>
      </c>
      <c r="H1234" s="72">
        <v>0</v>
      </c>
      <c r="I1234" s="66" t="s">
        <v>3</v>
      </c>
      <c r="J1234" s="66" t="s">
        <v>1660</v>
      </c>
      <c r="K1234" s="67" t="s">
        <v>5197</v>
      </c>
      <c r="L1234" s="68"/>
      <c r="M1234" s="93" t="s">
        <v>1740</v>
      </c>
      <c r="N1234" s="13"/>
      <c r="O1234"/>
      <c r="P1234" t="str">
        <f t="shared" si="224"/>
        <v/>
      </c>
      <c r="Q1234"/>
      <c r="R1234"/>
      <c r="S1234" s="43">
        <f t="shared" si="229"/>
        <v>152</v>
      </c>
      <c r="T1234" s="96" t="s">
        <v>2643</v>
      </c>
      <c r="U1234" s="72" t="s">
        <v>2643</v>
      </c>
      <c r="V1234" s="72" t="s">
        <v>2643</v>
      </c>
      <c r="W1234" s="44" t="str">
        <f t="shared" si="230"/>
        <v/>
      </c>
      <c r="X1234" s="25" t="str">
        <f t="shared" si="231"/>
        <v/>
      </c>
      <c r="Y1234" s="1">
        <f t="shared" si="232"/>
        <v>1204</v>
      </c>
      <c r="Z1234" t="str">
        <f t="shared" si="233"/>
        <v>ITM_CAUCH</v>
      </c>
      <c r="AC1234" s="116" t="str">
        <f t="shared" si="226"/>
        <v/>
      </c>
      <c r="AD1234" t="b">
        <f t="shared" si="225"/>
        <v>1</v>
      </c>
    </row>
    <row r="1235" spans="1:30">
      <c r="A1235" s="57">
        <f t="shared" si="227"/>
        <v>1235</v>
      </c>
      <c r="B1235" s="56">
        <f t="shared" si="228"/>
        <v>1205</v>
      </c>
      <c r="C1235" s="60" t="s">
        <v>4932</v>
      </c>
      <c r="D1235" s="60" t="s">
        <v>7</v>
      </c>
      <c r="E1235" s="87" t="s">
        <v>2774</v>
      </c>
      <c r="F1235" s="87" t="s">
        <v>2774</v>
      </c>
      <c r="G1235" s="72">
        <v>0</v>
      </c>
      <c r="H1235" s="72">
        <v>0</v>
      </c>
      <c r="I1235" s="66" t="s">
        <v>3</v>
      </c>
      <c r="J1235" s="66" t="s">
        <v>1660</v>
      </c>
      <c r="K1235" s="67" t="s">
        <v>5197</v>
      </c>
      <c r="L1235" s="68"/>
      <c r="M1235" s="64" t="s">
        <v>1742</v>
      </c>
      <c r="N1235" s="13"/>
      <c r="O1235"/>
      <c r="P1235" t="str">
        <f t="shared" si="224"/>
        <v/>
      </c>
      <c r="Q1235"/>
      <c r="R1235"/>
      <c r="S1235" s="43">
        <f t="shared" si="229"/>
        <v>152</v>
      </c>
      <c r="T1235" s="96" t="s">
        <v>2643</v>
      </c>
      <c r="U1235" s="72" t="s">
        <v>2643</v>
      </c>
      <c r="V1235" s="72" t="s">
        <v>2643</v>
      </c>
      <c r="W1235" s="44" t="str">
        <f t="shared" si="230"/>
        <v/>
      </c>
      <c r="X1235" s="25" t="str">
        <f t="shared" si="231"/>
        <v/>
      </c>
      <c r="Y1235" s="1">
        <f t="shared" si="232"/>
        <v>1205</v>
      </c>
      <c r="Z1235" t="str">
        <f t="shared" si="233"/>
        <v>ITM_CAUCHU</v>
      </c>
      <c r="AC1235" s="116" t="str">
        <f t="shared" si="226"/>
        <v/>
      </c>
      <c r="AD1235" t="b">
        <f t="shared" si="225"/>
        <v>1</v>
      </c>
    </row>
    <row r="1236" spans="1:30">
      <c r="A1236" s="57">
        <f t="shared" si="227"/>
        <v>1236</v>
      </c>
      <c r="B1236" s="56">
        <f t="shared" si="228"/>
        <v>1206</v>
      </c>
      <c r="C1236" s="60" t="s">
        <v>4932</v>
      </c>
      <c r="D1236" s="60" t="s">
        <v>7</v>
      </c>
      <c r="E1236" s="66" t="s">
        <v>1294</v>
      </c>
      <c r="F1236" s="66" t="s">
        <v>1294</v>
      </c>
      <c r="G1236" s="72">
        <v>0</v>
      </c>
      <c r="H1236" s="72">
        <v>0</v>
      </c>
      <c r="I1236" s="66" t="s">
        <v>3</v>
      </c>
      <c r="J1236" s="66" t="s">
        <v>1660</v>
      </c>
      <c r="K1236" s="67" t="s">
        <v>5197</v>
      </c>
      <c r="L1236" s="68"/>
      <c r="M1236" s="64" t="s">
        <v>1743</v>
      </c>
      <c r="N1236" s="13"/>
      <c r="O1236"/>
      <c r="P1236" t="str">
        <f t="shared" si="224"/>
        <v/>
      </c>
      <c r="Q1236"/>
      <c r="R1236"/>
      <c r="S1236" s="43">
        <f t="shared" si="229"/>
        <v>152</v>
      </c>
      <c r="T1236" s="96" t="s">
        <v>2643</v>
      </c>
      <c r="U1236" s="72" t="s">
        <v>2643</v>
      </c>
      <c r="V1236" s="72" t="s">
        <v>2643</v>
      </c>
      <c r="W1236" s="44" t="str">
        <f t="shared" si="230"/>
        <v/>
      </c>
      <c r="X1236" s="25" t="str">
        <f t="shared" si="231"/>
        <v/>
      </c>
      <c r="Y1236" s="1">
        <f t="shared" si="232"/>
        <v>1206</v>
      </c>
      <c r="Z1236" t="str">
        <f t="shared" si="233"/>
        <v>ITM_CAUCHM1</v>
      </c>
      <c r="AC1236" s="116" t="str">
        <f t="shared" si="226"/>
        <v/>
      </c>
      <c r="AD1236" t="b">
        <f t="shared" si="225"/>
        <v>1</v>
      </c>
    </row>
    <row r="1237" spans="1:30">
      <c r="A1237" s="57">
        <f t="shared" si="227"/>
        <v>1237</v>
      </c>
      <c r="B1237" s="56">
        <f t="shared" si="228"/>
        <v>1207</v>
      </c>
      <c r="C1237" s="60" t="s">
        <v>4932</v>
      </c>
      <c r="D1237" s="60" t="s">
        <v>7</v>
      </c>
      <c r="E1237" s="66" t="s">
        <v>99</v>
      </c>
      <c r="F1237" s="66" t="s">
        <v>99</v>
      </c>
      <c r="G1237" s="72">
        <v>0</v>
      </c>
      <c r="H1237" s="72">
        <v>0</v>
      </c>
      <c r="I1237" s="66" t="s">
        <v>18</v>
      </c>
      <c r="J1237" s="66" t="s">
        <v>1660</v>
      </c>
      <c r="K1237" s="67" t="s">
        <v>5022</v>
      </c>
      <c r="L1237" s="68"/>
      <c r="M1237" s="64" t="s">
        <v>1830</v>
      </c>
      <c r="N1237" s="13"/>
      <c r="O1237"/>
      <c r="P1237" t="str">
        <f t="shared" si="224"/>
        <v/>
      </c>
      <c r="Q1237"/>
      <c r="R1237"/>
      <c r="S1237" s="43">
        <f t="shared" si="229"/>
        <v>152</v>
      </c>
      <c r="T1237" s="96" t="s">
        <v>2643</v>
      </c>
      <c r="U1237" s="72" t="s">
        <v>2643</v>
      </c>
      <c r="V1237" s="72" t="s">
        <v>2643</v>
      </c>
      <c r="W1237" s="44" t="str">
        <f t="shared" si="230"/>
        <v/>
      </c>
      <c r="X1237" s="25" t="str">
        <f t="shared" si="231"/>
        <v/>
      </c>
      <c r="Y1237" s="1">
        <f t="shared" si="232"/>
        <v>1207</v>
      </c>
      <c r="Z1237" t="str">
        <f t="shared" si="233"/>
        <v>MNU_EXPON</v>
      </c>
      <c r="AC1237" s="116" t="str">
        <f t="shared" si="226"/>
        <v/>
      </c>
      <c r="AD1237" t="b">
        <f t="shared" si="225"/>
        <v>1</v>
      </c>
    </row>
    <row r="1238" spans="1:30">
      <c r="A1238" s="57">
        <f t="shared" si="227"/>
        <v>1238</v>
      </c>
      <c r="B1238" s="56">
        <f t="shared" si="228"/>
        <v>1208</v>
      </c>
      <c r="C1238" s="60" t="s">
        <v>4932</v>
      </c>
      <c r="D1238" s="60" t="s">
        <v>7</v>
      </c>
      <c r="E1238" s="87" t="s">
        <v>1347</v>
      </c>
      <c r="F1238" s="87" t="s">
        <v>1347</v>
      </c>
      <c r="G1238" s="72">
        <v>0</v>
      </c>
      <c r="H1238" s="72">
        <v>0</v>
      </c>
      <c r="I1238" s="66" t="s">
        <v>3</v>
      </c>
      <c r="J1238" s="66" t="s">
        <v>1660</v>
      </c>
      <c r="K1238" s="67" t="s">
        <v>5197</v>
      </c>
      <c r="L1238" s="68"/>
      <c r="M1238" s="93" t="s">
        <v>1827</v>
      </c>
      <c r="N1238" s="13"/>
      <c r="O1238"/>
      <c r="P1238" t="str">
        <f t="shared" si="224"/>
        <v/>
      </c>
      <c r="Q1238"/>
      <c r="R1238"/>
      <c r="S1238" s="43">
        <f t="shared" si="229"/>
        <v>152</v>
      </c>
      <c r="T1238" s="96" t="s">
        <v>2643</v>
      </c>
      <c r="U1238" s="72" t="s">
        <v>2643</v>
      </c>
      <c r="V1238" s="72" t="s">
        <v>2643</v>
      </c>
      <c r="W1238" s="44" t="str">
        <f t="shared" si="230"/>
        <v/>
      </c>
      <c r="X1238" s="25" t="str">
        <f t="shared" si="231"/>
        <v/>
      </c>
      <c r="Y1238" s="1">
        <f t="shared" si="232"/>
        <v>1208</v>
      </c>
      <c r="Z1238" t="str">
        <f t="shared" si="233"/>
        <v>ITM_EXPONP</v>
      </c>
      <c r="AC1238" s="116" t="str">
        <f t="shared" si="226"/>
        <v/>
      </c>
      <c r="AD1238" t="b">
        <f t="shared" si="225"/>
        <v>1</v>
      </c>
    </row>
    <row r="1239" spans="1:30">
      <c r="A1239" s="57">
        <f t="shared" si="227"/>
        <v>1239</v>
      </c>
      <c r="B1239" s="56">
        <f t="shared" si="228"/>
        <v>1209</v>
      </c>
      <c r="C1239" s="60" t="s">
        <v>4932</v>
      </c>
      <c r="D1239" s="60" t="s">
        <v>7</v>
      </c>
      <c r="E1239" s="87" t="s">
        <v>2775</v>
      </c>
      <c r="F1239" s="87" t="s">
        <v>2775</v>
      </c>
      <c r="G1239" s="72">
        <v>0</v>
      </c>
      <c r="H1239" s="72">
        <v>0</v>
      </c>
      <c r="I1239" s="66" t="s">
        <v>3</v>
      </c>
      <c r="J1239" s="66" t="s">
        <v>1660</v>
      </c>
      <c r="K1239" s="67" t="s">
        <v>5197</v>
      </c>
      <c r="L1239" s="68"/>
      <c r="M1239" s="93" t="s">
        <v>1826</v>
      </c>
      <c r="N1239" s="13"/>
      <c r="O1239"/>
      <c r="P1239" t="str">
        <f t="shared" si="224"/>
        <v/>
      </c>
      <c r="Q1239"/>
      <c r="R1239"/>
      <c r="S1239" s="43">
        <f t="shared" si="229"/>
        <v>152</v>
      </c>
      <c r="T1239" s="96" t="s">
        <v>2643</v>
      </c>
      <c r="U1239" s="72" t="s">
        <v>2643</v>
      </c>
      <c r="V1239" s="72" t="s">
        <v>2643</v>
      </c>
      <c r="W1239" s="44" t="str">
        <f t="shared" si="230"/>
        <v/>
      </c>
      <c r="X1239" s="25" t="str">
        <f t="shared" si="231"/>
        <v/>
      </c>
      <c r="Y1239" s="1">
        <f t="shared" si="232"/>
        <v>1209</v>
      </c>
      <c r="Z1239" t="str">
        <f t="shared" si="233"/>
        <v>ITM_EXPON</v>
      </c>
      <c r="AC1239" s="116" t="str">
        <f t="shared" si="226"/>
        <v/>
      </c>
      <c r="AD1239" t="b">
        <f t="shared" si="225"/>
        <v>1</v>
      </c>
    </row>
    <row r="1240" spans="1:30">
      <c r="A1240" s="57">
        <f t="shared" si="227"/>
        <v>1240</v>
      </c>
      <c r="B1240" s="56">
        <f t="shared" si="228"/>
        <v>1210</v>
      </c>
      <c r="C1240" s="60" t="s">
        <v>4932</v>
      </c>
      <c r="D1240" s="60" t="s">
        <v>7</v>
      </c>
      <c r="E1240" s="87" t="s">
        <v>2776</v>
      </c>
      <c r="F1240" s="87" t="s">
        <v>2776</v>
      </c>
      <c r="G1240" s="72">
        <v>0</v>
      </c>
      <c r="H1240" s="72">
        <v>0</v>
      </c>
      <c r="I1240" s="66" t="s">
        <v>3</v>
      </c>
      <c r="J1240" s="66" t="s">
        <v>1660</v>
      </c>
      <c r="K1240" s="67" t="s">
        <v>5197</v>
      </c>
      <c r="L1240" s="68"/>
      <c r="M1240" s="64" t="s">
        <v>1828</v>
      </c>
      <c r="N1240" s="13"/>
      <c r="O1240"/>
      <c r="P1240" t="str">
        <f t="shared" si="224"/>
        <v/>
      </c>
      <c r="Q1240"/>
      <c r="R1240"/>
      <c r="S1240" s="43">
        <f t="shared" si="229"/>
        <v>152</v>
      </c>
      <c r="T1240" s="96" t="s">
        <v>2643</v>
      </c>
      <c r="U1240" s="72" t="s">
        <v>2643</v>
      </c>
      <c r="V1240" s="72" t="s">
        <v>2643</v>
      </c>
      <c r="W1240" s="44" t="str">
        <f t="shared" si="230"/>
        <v/>
      </c>
      <c r="X1240" s="25" t="str">
        <f t="shared" si="231"/>
        <v/>
      </c>
      <c r="Y1240" s="1">
        <f t="shared" si="232"/>
        <v>1210</v>
      </c>
      <c r="Z1240" t="str">
        <f t="shared" si="233"/>
        <v>ITM_EXPONU</v>
      </c>
      <c r="AC1240" s="116" t="str">
        <f t="shared" si="226"/>
        <v/>
      </c>
      <c r="AD1240" t="b">
        <f t="shared" si="225"/>
        <v>1</v>
      </c>
    </row>
    <row r="1241" spans="1:30">
      <c r="A1241" s="57">
        <f t="shared" si="227"/>
        <v>1241</v>
      </c>
      <c r="B1241" s="56">
        <f t="shared" si="228"/>
        <v>1211</v>
      </c>
      <c r="C1241" s="60" t="s">
        <v>4932</v>
      </c>
      <c r="D1241" s="60" t="s">
        <v>7</v>
      </c>
      <c r="E1241" s="66" t="s">
        <v>1348</v>
      </c>
      <c r="F1241" s="66" t="s">
        <v>1348</v>
      </c>
      <c r="G1241" s="72">
        <v>0</v>
      </c>
      <c r="H1241" s="72">
        <v>0</v>
      </c>
      <c r="I1241" s="66" t="s">
        <v>3</v>
      </c>
      <c r="J1241" s="66" t="s">
        <v>1660</v>
      </c>
      <c r="K1241" s="67" t="s">
        <v>5197</v>
      </c>
      <c r="L1241" s="68"/>
      <c r="M1241" s="64" t="s">
        <v>1829</v>
      </c>
      <c r="N1241" s="13"/>
      <c r="O1241"/>
      <c r="P1241" t="str">
        <f t="shared" si="224"/>
        <v/>
      </c>
      <c r="Q1241"/>
      <c r="R1241"/>
      <c r="S1241" s="43">
        <f t="shared" si="229"/>
        <v>152</v>
      </c>
      <c r="T1241" s="96" t="s">
        <v>2643</v>
      </c>
      <c r="U1241" s="72" t="s">
        <v>2643</v>
      </c>
      <c r="V1241" s="72" t="s">
        <v>2643</v>
      </c>
      <c r="W1241" s="44" t="str">
        <f t="shared" si="230"/>
        <v/>
      </c>
      <c r="X1241" s="25" t="str">
        <f t="shared" si="231"/>
        <v/>
      </c>
      <c r="Y1241" s="1">
        <f t="shared" si="232"/>
        <v>1211</v>
      </c>
      <c r="Z1241" t="str">
        <f t="shared" si="233"/>
        <v>ITM_EXPONM1</v>
      </c>
      <c r="AC1241" s="116" t="str">
        <f t="shared" si="226"/>
        <v/>
      </c>
      <c r="AD1241" t="b">
        <f t="shared" si="225"/>
        <v>1</v>
      </c>
    </row>
    <row r="1242" spans="1:30">
      <c r="A1242" s="57">
        <f t="shared" si="227"/>
        <v>1242</v>
      </c>
      <c r="B1242" s="56">
        <f t="shared" si="228"/>
        <v>1212</v>
      </c>
      <c r="C1242" s="60" t="s">
        <v>4932</v>
      </c>
      <c r="D1242" s="60" t="s">
        <v>7</v>
      </c>
      <c r="E1242" s="66" t="s">
        <v>126</v>
      </c>
      <c r="F1242" s="66" t="s">
        <v>126</v>
      </c>
      <c r="G1242" s="72">
        <v>0</v>
      </c>
      <c r="H1242" s="72">
        <v>0</v>
      </c>
      <c r="I1242" s="66" t="s">
        <v>18</v>
      </c>
      <c r="J1242" s="66" t="s">
        <v>1660</v>
      </c>
      <c r="K1242" s="67" t="s">
        <v>5022</v>
      </c>
      <c r="L1242" s="68"/>
      <c r="M1242" s="64" t="s">
        <v>1869</v>
      </c>
      <c r="N1242" s="13"/>
      <c r="O1242"/>
      <c r="P1242" t="str">
        <f t="shared" si="224"/>
        <v/>
      </c>
      <c r="Q1242"/>
      <c r="R1242"/>
      <c r="S1242" s="43">
        <f t="shared" si="229"/>
        <v>152</v>
      </c>
      <c r="T1242" s="96" t="s">
        <v>2643</v>
      </c>
      <c r="U1242" s="72" t="s">
        <v>2643</v>
      </c>
      <c r="V1242" s="72" t="s">
        <v>2643</v>
      </c>
      <c r="W1242" s="44" t="str">
        <f t="shared" si="230"/>
        <v/>
      </c>
      <c r="X1242" s="25" t="str">
        <f t="shared" si="231"/>
        <v/>
      </c>
      <c r="Y1242" s="1">
        <f t="shared" si="232"/>
        <v>1212</v>
      </c>
      <c r="Z1242" t="str">
        <f t="shared" si="233"/>
        <v>MNU_F</v>
      </c>
      <c r="AC1242" s="116" t="str">
        <f t="shared" si="226"/>
        <v/>
      </c>
      <c r="AD1242" t="b">
        <f t="shared" si="225"/>
        <v>1</v>
      </c>
    </row>
    <row r="1243" spans="1:30">
      <c r="A1243" s="57">
        <f t="shared" si="227"/>
        <v>1243</v>
      </c>
      <c r="B1243" s="56">
        <f t="shared" si="228"/>
        <v>1213</v>
      </c>
      <c r="C1243" s="60" t="s">
        <v>4932</v>
      </c>
      <c r="D1243" s="60" t="s">
        <v>7</v>
      </c>
      <c r="E1243" s="66" t="s">
        <v>1356</v>
      </c>
      <c r="F1243" s="66" t="s">
        <v>1356</v>
      </c>
      <c r="G1243" s="72">
        <v>0</v>
      </c>
      <c r="H1243" s="72">
        <v>0</v>
      </c>
      <c r="I1243" s="66" t="s">
        <v>3</v>
      </c>
      <c r="J1243" s="66" t="s">
        <v>1660</v>
      </c>
      <c r="K1243" s="67" t="s">
        <v>5197</v>
      </c>
      <c r="L1243" s="68"/>
      <c r="M1243" s="64" t="s">
        <v>1854</v>
      </c>
      <c r="N1243" s="13"/>
      <c r="O1243"/>
      <c r="P1243" t="str">
        <f t="shared" si="224"/>
        <v/>
      </c>
      <c r="Q1243"/>
      <c r="R1243"/>
      <c r="S1243" s="43">
        <f t="shared" si="229"/>
        <v>152</v>
      </c>
      <c r="T1243" s="96" t="s">
        <v>2643</v>
      </c>
      <c r="U1243" s="72" t="s">
        <v>2643</v>
      </c>
      <c r="V1243" s="72" t="s">
        <v>2643</v>
      </c>
      <c r="W1243" s="44" t="str">
        <f t="shared" si="230"/>
        <v/>
      </c>
      <c r="X1243" s="25" t="str">
        <f t="shared" si="231"/>
        <v/>
      </c>
      <c r="Y1243" s="1">
        <f t="shared" si="232"/>
        <v>1213</v>
      </c>
      <c r="Z1243" t="str">
        <f t="shared" si="233"/>
        <v>ITM_FPX</v>
      </c>
      <c r="AC1243" s="116" t="str">
        <f t="shared" si="226"/>
        <v/>
      </c>
      <c r="AD1243" t="b">
        <f t="shared" si="225"/>
        <v>1</v>
      </c>
    </row>
    <row r="1244" spans="1:30">
      <c r="A1244" s="57">
        <f t="shared" si="227"/>
        <v>1244</v>
      </c>
      <c r="B1244" s="56">
        <f t="shared" si="228"/>
        <v>1214</v>
      </c>
      <c r="C1244" s="60" t="s">
        <v>4932</v>
      </c>
      <c r="D1244" s="60" t="s">
        <v>7</v>
      </c>
      <c r="E1244" s="87" t="s">
        <v>2777</v>
      </c>
      <c r="F1244" s="87" t="s">
        <v>2777</v>
      </c>
      <c r="G1244" s="72">
        <v>0</v>
      </c>
      <c r="H1244" s="72">
        <v>0</v>
      </c>
      <c r="I1244" s="66" t="s">
        <v>3</v>
      </c>
      <c r="J1244" s="66" t="s">
        <v>1660</v>
      </c>
      <c r="K1244" s="67" t="s">
        <v>5197</v>
      </c>
      <c r="L1244" s="68"/>
      <c r="M1244" s="93" t="s">
        <v>1856</v>
      </c>
      <c r="N1244" s="13"/>
      <c r="O1244"/>
      <c r="P1244" t="str">
        <f t="shared" si="224"/>
        <v/>
      </c>
      <c r="Q1244"/>
      <c r="R1244"/>
      <c r="S1244" s="43">
        <f t="shared" si="229"/>
        <v>152</v>
      </c>
      <c r="T1244" s="96" t="s">
        <v>2643</v>
      </c>
      <c r="U1244" s="72" t="s">
        <v>2643</v>
      </c>
      <c r="V1244" s="72" t="s">
        <v>2643</v>
      </c>
      <c r="W1244" s="44" t="str">
        <f t="shared" si="230"/>
        <v/>
      </c>
      <c r="X1244" s="25" t="str">
        <f t="shared" si="231"/>
        <v/>
      </c>
      <c r="Y1244" s="1">
        <f t="shared" si="232"/>
        <v>1214</v>
      </c>
      <c r="Z1244" t="str">
        <f t="shared" si="233"/>
        <v>ITM_FX</v>
      </c>
      <c r="AC1244" s="116" t="str">
        <f t="shared" si="226"/>
        <v/>
      </c>
      <c r="AD1244" t="b">
        <f t="shared" si="225"/>
        <v>1</v>
      </c>
    </row>
    <row r="1245" spans="1:30">
      <c r="A1245" s="57">
        <f t="shared" si="227"/>
        <v>1245</v>
      </c>
      <c r="B1245" s="56">
        <f t="shared" si="228"/>
        <v>1215</v>
      </c>
      <c r="C1245" s="60" t="s">
        <v>4932</v>
      </c>
      <c r="D1245" s="60" t="s">
        <v>7</v>
      </c>
      <c r="E1245" s="87" t="s">
        <v>2778</v>
      </c>
      <c r="F1245" s="87" t="s">
        <v>2778</v>
      </c>
      <c r="G1245" s="72">
        <v>0</v>
      </c>
      <c r="H1245" s="72">
        <v>0</v>
      </c>
      <c r="I1245" s="66" t="s">
        <v>3</v>
      </c>
      <c r="J1245" s="66" t="s">
        <v>1660</v>
      </c>
      <c r="K1245" s="67" t="s">
        <v>5197</v>
      </c>
      <c r="L1245" s="68"/>
      <c r="M1245" s="93" t="s">
        <v>1855</v>
      </c>
      <c r="N1245" s="13"/>
      <c r="O1245"/>
      <c r="P1245" t="str">
        <f t="shared" si="224"/>
        <v/>
      </c>
      <c r="Q1245"/>
      <c r="R1245"/>
      <c r="S1245" s="43">
        <f t="shared" si="229"/>
        <v>152</v>
      </c>
      <c r="T1245" s="96" t="s">
        <v>2643</v>
      </c>
      <c r="U1245" s="72" t="s">
        <v>2643</v>
      </c>
      <c r="V1245" s="72" t="s">
        <v>2643</v>
      </c>
      <c r="W1245" s="44" t="str">
        <f t="shared" si="230"/>
        <v/>
      </c>
      <c r="X1245" s="25" t="str">
        <f t="shared" si="231"/>
        <v/>
      </c>
      <c r="Y1245" s="1">
        <f t="shared" si="232"/>
        <v>1215</v>
      </c>
      <c r="Z1245" t="str">
        <f t="shared" si="233"/>
        <v>ITM_FUX</v>
      </c>
      <c r="AC1245" s="116" t="str">
        <f t="shared" si="226"/>
        <v/>
      </c>
      <c r="AD1245" t="b">
        <f t="shared" si="225"/>
        <v>1</v>
      </c>
    </row>
    <row r="1246" spans="1:30">
      <c r="A1246" s="57">
        <f t="shared" si="227"/>
        <v>1246</v>
      </c>
      <c r="B1246" s="56">
        <f t="shared" si="228"/>
        <v>1216</v>
      </c>
      <c r="C1246" s="60" t="s">
        <v>4932</v>
      </c>
      <c r="D1246" s="60" t="s">
        <v>7</v>
      </c>
      <c r="E1246" s="66" t="s">
        <v>1357</v>
      </c>
      <c r="F1246" s="66" t="s">
        <v>1357</v>
      </c>
      <c r="G1246" s="72">
        <v>0</v>
      </c>
      <c r="H1246" s="72">
        <v>0</v>
      </c>
      <c r="I1246" s="66" t="s">
        <v>3</v>
      </c>
      <c r="J1246" s="66" t="s">
        <v>1660</v>
      </c>
      <c r="K1246" s="67" t="s">
        <v>5197</v>
      </c>
      <c r="L1246" s="68"/>
      <c r="M1246" s="64" t="s">
        <v>1857</v>
      </c>
      <c r="N1246" s="13"/>
      <c r="O1246"/>
      <c r="P1246" t="str">
        <f t="shared" si="224"/>
        <v/>
      </c>
      <c r="Q1246"/>
      <c r="R1246"/>
      <c r="S1246" s="43">
        <f t="shared" si="229"/>
        <v>152</v>
      </c>
      <c r="T1246" s="96" t="s">
        <v>2643</v>
      </c>
      <c r="U1246" s="72" t="s">
        <v>2643</v>
      </c>
      <c r="V1246" s="72" t="s">
        <v>2643</v>
      </c>
      <c r="W1246" s="44" t="str">
        <f t="shared" si="230"/>
        <v/>
      </c>
      <c r="X1246" s="25" t="str">
        <f t="shared" si="231"/>
        <v/>
      </c>
      <c r="Y1246" s="1">
        <f t="shared" si="232"/>
        <v>1216</v>
      </c>
      <c r="Z1246" t="str">
        <f t="shared" si="233"/>
        <v>ITM_FM1P</v>
      </c>
      <c r="AC1246" s="116" t="str">
        <f t="shared" si="226"/>
        <v/>
      </c>
      <c r="AD1246" t="b">
        <f t="shared" si="225"/>
        <v>1</v>
      </c>
    </row>
    <row r="1247" spans="1:30">
      <c r="A1247" s="57">
        <f t="shared" si="227"/>
        <v>1247</v>
      </c>
      <c r="B1247" s="56">
        <f t="shared" si="228"/>
        <v>1217</v>
      </c>
      <c r="C1247" s="60" t="s">
        <v>4932</v>
      </c>
      <c r="D1247" s="60" t="s">
        <v>7</v>
      </c>
      <c r="E1247" s="66" t="s">
        <v>1368</v>
      </c>
      <c r="F1247" s="66" t="s">
        <v>1368</v>
      </c>
      <c r="G1247" s="72">
        <v>0</v>
      </c>
      <c r="H1247" s="72">
        <v>0</v>
      </c>
      <c r="I1247" s="66" t="s">
        <v>18</v>
      </c>
      <c r="J1247" s="66" t="s">
        <v>1660</v>
      </c>
      <c r="K1247" s="67" t="s">
        <v>5022</v>
      </c>
      <c r="L1247" s="68"/>
      <c r="M1247" s="64" t="s">
        <v>1887</v>
      </c>
      <c r="N1247" s="13"/>
      <c r="O1247"/>
      <c r="P1247" t="str">
        <f t="shared" ref="P1247:P1310" si="234">IF(E1247=F1247,"","NOT EQUAL")</f>
        <v/>
      </c>
      <c r="Q1247"/>
      <c r="R1247"/>
      <c r="S1247" s="43">
        <f t="shared" si="229"/>
        <v>152</v>
      </c>
      <c r="T1247" s="96" t="s">
        <v>2643</v>
      </c>
      <c r="U1247" s="72" t="s">
        <v>2643</v>
      </c>
      <c r="V1247" s="72" t="s">
        <v>2643</v>
      </c>
      <c r="W1247" s="44" t="str">
        <f t="shared" si="230"/>
        <v/>
      </c>
      <c r="X1247" s="25" t="str">
        <f t="shared" si="231"/>
        <v/>
      </c>
      <c r="Y1247" s="1">
        <f t="shared" si="232"/>
        <v>1217</v>
      </c>
      <c r="Z1247" t="str">
        <f t="shared" si="233"/>
        <v>MNU_GEOM</v>
      </c>
      <c r="AC1247" s="116" t="str">
        <f t="shared" si="226"/>
        <v/>
      </c>
      <c r="AD1247" t="b">
        <f t="shared" si="225"/>
        <v>1</v>
      </c>
    </row>
    <row r="1248" spans="1:30">
      <c r="A1248" s="57">
        <f t="shared" si="227"/>
        <v>1248</v>
      </c>
      <c r="B1248" s="56">
        <f t="shared" si="228"/>
        <v>1218</v>
      </c>
      <c r="C1248" s="60" t="s">
        <v>4932</v>
      </c>
      <c r="D1248" s="60" t="s">
        <v>7</v>
      </c>
      <c r="E1248" s="87" t="s">
        <v>135</v>
      </c>
      <c r="F1248" s="87" t="s">
        <v>135</v>
      </c>
      <c r="G1248" s="72">
        <v>0</v>
      </c>
      <c r="H1248" s="72">
        <v>0</v>
      </c>
      <c r="I1248" s="66" t="s">
        <v>3</v>
      </c>
      <c r="J1248" s="66" t="s">
        <v>1660</v>
      </c>
      <c r="K1248" s="67" t="s">
        <v>5197</v>
      </c>
      <c r="L1248" s="68"/>
      <c r="M1248" s="93" t="s">
        <v>1884</v>
      </c>
      <c r="N1248" s="13"/>
      <c r="O1248"/>
      <c r="P1248" t="str">
        <f t="shared" si="234"/>
        <v/>
      </c>
      <c r="Q1248"/>
      <c r="R1248"/>
      <c r="S1248" s="43">
        <f t="shared" si="229"/>
        <v>152</v>
      </c>
      <c r="T1248" s="96" t="s">
        <v>2643</v>
      </c>
      <c r="U1248" s="72" t="s">
        <v>2643</v>
      </c>
      <c r="V1248" s="72" t="s">
        <v>2643</v>
      </c>
      <c r="W1248" s="44" t="str">
        <f t="shared" si="230"/>
        <v/>
      </c>
      <c r="X1248" s="25" t="str">
        <f t="shared" si="231"/>
        <v/>
      </c>
      <c r="Y1248" s="1">
        <f t="shared" si="232"/>
        <v>1218</v>
      </c>
      <c r="Z1248" t="str">
        <f t="shared" si="233"/>
        <v>ITM_GEOMP</v>
      </c>
      <c r="AC1248" s="116" t="str">
        <f t="shared" si="226"/>
        <v/>
      </c>
      <c r="AD1248" t="b">
        <f t="shared" ref="AD1248:AD1311" si="235">X1248=AC1248</f>
        <v>1</v>
      </c>
    </row>
    <row r="1249" spans="1:30">
      <c r="A1249" s="57">
        <f t="shared" si="227"/>
        <v>1249</v>
      </c>
      <c r="B1249" s="56">
        <f t="shared" si="228"/>
        <v>1219</v>
      </c>
      <c r="C1249" s="60" t="s">
        <v>4932</v>
      </c>
      <c r="D1249" s="60" t="s">
        <v>7</v>
      </c>
      <c r="E1249" s="87" t="s">
        <v>2779</v>
      </c>
      <c r="F1249" s="87" t="s">
        <v>2779</v>
      </c>
      <c r="G1249" s="72">
        <v>0</v>
      </c>
      <c r="H1249" s="72">
        <v>0</v>
      </c>
      <c r="I1249" s="66" t="s">
        <v>3</v>
      </c>
      <c r="J1249" s="66" t="s">
        <v>1660</v>
      </c>
      <c r="K1249" s="67" t="s">
        <v>5197</v>
      </c>
      <c r="L1249" s="68"/>
      <c r="M1249" s="93" t="s">
        <v>1883</v>
      </c>
      <c r="N1249" s="13"/>
      <c r="O1249"/>
      <c r="P1249" t="str">
        <f t="shared" si="234"/>
        <v/>
      </c>
      <c r="Q1249"/>
      <c r="R1249"/>
      <c r="S1249" s="43">
        <f t="shared" si="229"/>
        <v>152</v>
      </c>
      <c r="T1249" s="96" t="s">
        <v>2643</v>
      </c>
      <c r="U1249" s="72" t="s">
        <v>2643</v>
      </c>
      <c r="V1249" s="72" t="s">
        <v>2643</v>
      </c>
      <c r="W1249" s="44" t="str">
        <f t="shared" si="230"/>
        <v/>
      </c>
      <c r="X1249" s="25" t="str">
        <f t="shared" si="231"/>
        <v/>
      </c>
      <c r="Y1249" s="1">
        <f t="shared" si="232"/>
        <v>1219</v>
      </c>
      <c r="Z1249" t="str">
        <f t="shared" si="233"/>
        <v>ITM_GEOM</v>
      </c>
      <c r="AC1249" s="116" t="str">
        <f t="shared" si="226"/>
        <v/>
      </c>
      <c r="AD1249" t="b">
        <f t="shared" si="235"/>
        <v>1</v>
      </c>
    </row>
    <row r="1250" spans="1:30">
      <c r="A1250" s="57">
        <f t="shared" si="227"/>
        <v>1250</v>
      </c>
      <c r="B1250" s="56">
        <f t="shared" si="228"/>
        <v>1220</v>
      </c>
      <c r="C1250" s="60" t="s">
        <v>4932</v>
      </c>
      <c r="D1250" s="60" t="s">
        <v>7</v>
      </c>
      <c r="E1250" s="87" t="s">
        <v>2780</v>
      </c>
      <c r="F1250" s="87" t="s">
        <v>2780</v>
      </c>
      <c r="G1250" s="72">
        <v>0</v>
      </c>
      <c r="H1250" s="72">
        <v>0</v>
      </c>
      <c r="I1250" s="66" t="s">
        <v>3</v>
      </c>
      <c r="J1250" s="66" t="s">
        <v>1660</v>
      </c>
      <c r="K1250" s="67" t="s">
        <v>5197</v>
      </c>
      <c r="L1250" s="68"/>
      <c r="M1250" s="64" t="s">
        <v>1885</v>
      </c>
      <c r="N1250" s="13"/>
      <c r="O1250"/>
      <c r="P1250" t="str">
        <f t="shared" si="234"/>
        <v/>
      </c>
      <c r="Q1250"/>
      <c r="R1250"/>
      <c r="S1250" s="43">
        <f t="shared" si="229"/>
        <v>152</v>
      </c>
      <c r="T1250" s="96" t="s">
        <v>2643</v>
      </c>
      <c r="U1250" s="72" t="s">
        <v>2643</v>
      </c>
      <c r="V1250" s="72" t="s">
        <v>2643</v>
      </c>
      <c r="W1250" s="44" t="str">
        <f t="shared" si="230"/>
        <v/>
      </c>
      <c r="X1250" s="25" t="str">
        <f t="shared" si="231"/>
        <v/>
      </c>
      <c r="Y1250" s="1">
        <f t="shared" si="232"/>
        <v>1220</v>
      </c>
      <c r="Z1250" t="str">
        <f t="shared" si="233"/>
        <v>ITM_GEOMU</v>
      </c>
      <c r="AC1250" s="116" t="str">
        <f t="shared" si="226"/>
        <v/>
      </c>
      <c r="AD1250" t="b">
        <f t="shared" si="235"/>
        <v>1</v>
      </c>
    </row>
    <row r="1251" spans="1:30">
      <c r="A1251" s="57">
        <f t="shared" si="227"/>
        <v>1251</v>
      </c>
      <c r="B1251" s="56">
        <f t="shared" si="228"/>
        <v>1221</v>
      </c>
      <c r="C1251" s="60" t="s">
        <v>4932</v>
      </c>
      <c r="D1251" s="60" t="s">
        <v>7</v>
      </c>
      <c r="E1251" s="66" t="s">
        <v>136</v>
      </c>
      <c r="F1251" s="66" t="s">
        <v>136</v>
      </c>
      <c r="G1251" s="72">
        <v>0</v>
      </c>
      <c r="H1251" s="72">
        <v>0</v>
      </c>
      <c r="I1251" s="66" t="s">
        <v>3</v>
      </c>
      <c r="J1251" s="66" t="s">
        <v>1660</v>
      </c>
      <c r="K1251" s="67" t="s">
        <v>5197</v>
      </c>
      <c r="L1251" s="68"/>
      <c r="M1251" s="64" t="s">
        <v>1886</v>
      </c>
      <c r="N1251" s="13"/>
      <c r="O1251"/>
      <c r="P1251" t="str">
        <f t="shared" si="234"/>
        <v/>
      </c>
      <c r="Q1251"/>
      <c r="R1251"/>
      <c r="S1251" s="43">
        <f t="shared" si="229"/>
        <v>152</v>
      </c>
      <c r="T1251" s="96" t="s">
        <v>2643</v>
      </c>
      <c r="U1251" s="72" t="s">
        <v>2643</v>
      </c>
      <c r="V1251" s="72" t="s">
        <v>2643</v>
      </c>
      <c r="W1251" s="44" t="str">
        <f t="shared" si="230"/>
        <v/>
      </c>
      <c r="X1251" s="25" t="str">
        <f t="shared" si="231"/>
        <v/>
      </c>
      <c r="Y1251" s="1">
        <f t="shared" si="232"/>
        <v>1221</v>
      </c>
      <c r="Z1251" t="str">
        <f t="shared" si="233"/>
        <v>ITM_GEOMM1</v>
      </c>
      <c r="AC1251" s="116" t="str">
        <f t="shared" si="226"/>
        <v/>
      </c>
      <c r="AD1251" t="b">
        <f t="shared" si="235"/>
        <v>1</v>
      </c>
    </row>
    <row r="1252" spans="1:30">
      <c r="A1252" s="57">
        <f t="shared" si="227"/>
        <v>1252</v>
      </c>
      <c r="B1252" s="56">
        <f t="shared" si="228"/>
        <v>1222</v>
      </c>
      <c r="C1252" s="60" t="s">
        <v>4932</v>
      </c>
      <c r="D1252" s="60" t="s">
        <v>7</v>
      </c>
      <c r="E1252" s="66" t="s">
        <v>148</v>
      </c>
      <c r="F1252" s="66" t="s">
        <v>148</v>
      </c>
      <c r="G1252" s="72">
        <v>0</v>
      </c>
      <c r="H1252" s="72">
        <v>0</v>
      </c>
      <c r="I1252" s="66" t="s">
        <v>18</v>
      </c>
      <c r="J1252" s="66" t="s">
        <v>1660</v>
      </c>
      <c r="K1252" s="67" t="s">
        <v>5022</v>
      </c>
      <c r="L1252" s="68"/>
      <c r="M1252" s="64" t="s">
        <v>1906</v>
      </c>
      <c r="N1252" s="13"/>
      <c r="O1252"/>
      <c r="P1252" t="str">
        <f t="shared" si="234"/>
        <v/>
      </c>
      <c r="Q1252"/>
      <c r="R1252"/>
      <c r="S1252" s="43">
        <f t="shared" si="229"/>
        <v>152</v>
      </c>
      <c r="T1252" s="96" t="s">
        <v>2643</v>
      </c>
      <c r="U1252" s="72" t="s">
        <v>2643</v>
      </c>
      <c r="V1252" s="72" t="s">
        <v>2643</v>
      </c>
      <c r="W1252" s="44" t="str">
        <f t="shared" si="230"/>
        <v/>
      </c>
      <c r="X1252" s="25" t="str">
        <f t="shared" si="231"/>
        <v/>
      </c>
      <c r="Y1252" s="1">
        <f t="shared" si="232"/>
        <v>1222</v>
      </c>
      <c r="Z1252" t="str">
        <f t="shared" si="233"/>
        <v>MNU_HYPER</v>
      </c>
      <c r="AC1252" s="116" t="str">
        <f t="shared" si="226"/>
        <v/>
      </c>
      <c r="AD1252" t="b">
        <f t="shared" si="235"/>
        <v>1</v>
      </c>
    </row>
    <row r="1253" spans="1:30">
      <c r="A1253" s="57">
        <f t="shared" si="227"/>
        <v>1253</v>
      </c>
      <c r="B1253" s="56">
        <f t="shared" si="228"/>
        <v>1223</v>
      </c>
      <c r="C1253" s="60" t="s">
        <v>4932</v>
      </c>
      <c r="D1253" s="60" t="s">
        <v>7</v>
      </c>
      <c r="E1253" s="88" t="s">
        <v>1372</v>
      </c>
      <c r="F1253" s="88" t="s">
        <v>1372</v>
      </c>
      <c r="G1253" s="72">
        <v>0</v>
      </c>
      <c r="H1253" s="72">
        <v>0</v>
      </c>
      <c r="I1253" s="66" t="s">
        <v>3</v>
      </c>
      <c r="J1253" s="66" t="s">
        <v>1660</v>
      </c>
      <c r="K1253" s="67" t="s">
        <v>5197</v>
      </c>
      <c r="L1253" s="68"/>
      <c r="M1253" s="93" t="s">
        <v>1903</v>
      </c>
      <c r="N1253" s="13"/>
      <c r="O1253"/>
      <c r="P1253" t="str">
        <f t="shared" si="234"/>
        <v/>
      </c>
      <c r="Q1253"/>
      <c r="R1253"/>
      <c r="S1253" s="43">
        <f t="shared" si="229"/>
        <v>152</v>
      </c>
      <c r="T1253" s="96" t="s">
        <v>2643</v>
      </c>
      <c r="U1253" s="72" t="s">
        <v>2643</v>
      </c>
      <c r="V1253" s="72" t="s">
        <v>2643</v>
      </c>
      <c r="W1253" s="44" t="str">
        <f t="shared" si="230"/>
        <v/>
      </c>
      <c r="X1253" s="25" t="str">
        <f t="shared" si="231"/>
        <v/>
      </c>
      <c r="Y1253" s="1">
        <f t="shared" si="232"/>
        <v>1223</v>
      </c>
      <c r="Z1253" t="str">
        <f t="shared" si="233"/>
        <v>ITM_HYPERP</v>
      </c>
      <c r="AC1253" s="116" t="str">
        <f t="shared" si="226"/>
        <v/>
      </c>
      <c r="AD1253" t="b">
        <f t="shared" si="235"/>
        <v>1</v>
      </c>
    </row>
    <row r="1254" spans="1:30">
      <c r="A1254" s="57">
        <f t="shared" si="227"/>
        <v>1254</v>
      </c>
      <c r="B1254" s="56">
        <f t="shared" si="228"/>
        <v>1224</v>
      </c>
      <c r="C1254" s="60" t="s">
        <v>4932</v>
      </c>
      <c r="D1254" s="60" t="s">
        <v>7</v>
      </c>
      <c r="E1254" s="88" t="s">
        <v>2781</v>
      </c>
      <c r="F1254" s="88" t="s">
        <v>2781</v>
      </c>
      <c r="G1254" s="72">
        <v>0</v>
      </c>
      <c r="H1254" s="72">
        <v>0</v>
      </c>
      <c r="I1254" s="66" t="s">
        <v>3</v>
      </c>
      <c r="J1254" s="66" t="s">
        <v>1660</v>
      </c>
      <c r="K1254" s="67" t="s">
        <v>5197</v>
      </c>
      <c r="L1254" s="68"/>
      <c r="M1254" s="93" t="s">
        <v>1902</v>
      </c>
      <c r="N1254" s="13"/>
      <c r="O1254"/>
      <c r="P1254" t="str">
        <f t="shared" si="234"/>
        <v/>
      </c>
      <c r="Q1254"/>
      <c r="R1254"/>
      <c r="S1254" s="43">
        <f t="shared" si="229"/>
        <v>152</v>
      </c>
      <c r="T1254" s="96" t="s">
        <v>2643</v>
      </c>
      <c r="U1254" s="72" t="s">
        <v>2643</v>
      </c>
      <c r="V1254" s="72" t="s">
        <v>2643</v>
      </c>
      <c r="W1254" s="44" t="str">
        <f t="shared" si="230"/>
        <v/>
      </c>
      <c r="X1254" s="25" t="str">
        <f t="shared" si="231"/>
        <v/>
      </c>
      <c r="Y1254" s="1">
        <f t="shared" si="232"/>
        <v>1224</v>
      </c>
      <c r="Z1254" t="str">
        <f t="shared" si="233"/>
        <v>ITM_HYPER</v>
      </c>
      <c r="AC1254" s="116" t="str">
        <f t="shared" si="226"/>
        <v/>
      </c>
      <c r="AD1254" t="b">
        <f t="shared" si="235"/>
        <v>1</v>
      </c>
    </row>
    <row r="1255" spans="1:30">
      <c r="A1255" s="57">
        <f t="shared" si="227"/>
        <v>1255</v>
      </c>
      <c r="B1255" s="56">
        <f t="shared" si="228"/>
        <v>1225</v>
      </c>
      <c r="C1255" s="60" t="s">
        <v>4932</v>
      </c>
      <c r="D1255" s="60" t="s">
        <v>7</v>
      </c>
      <c r="E1255" s="88" t="s">
        <v>2782</v>
      </c>
      <c r="F1255" s="88" t="s">
        <v>2782</v>
      </c>
      <c r="G1255" s="72">
        <v>0</v>
      </c>
      <c r="H1255" s="72">
        <v>0</v>
      </c>
      <c r="I1255" s="66" t="s">
        <v>3</v>
      </c>
      <c r="J1255" s="66" t="s">
        <v>1660</v>
      </c>
      <c r="K1255" s="67" t="s">
        <v>5197</v>
      </c>
      <c r="L1255" s="68"/>
      <c r="M1255" s="64" t="s">
        <v>1904</v>
      </c>
      <c r="N1255" s="13"/>
      <c r="O1255"/>
      <c r="P1255" t="str">
        <f t="shared" si="234"/>
        <v/>
      </c>
      <c r="Q1255"/>
      <c r="R1255"/>
      <c r="S1255" s="43">
        <f t="shared" si="229"/>
        <v>152</v>
      </c>
      <c r="T1255" s="96" t="s">
        <v>2643</v>
      </c>
      <c r="U1255" s="72" t="s">
        <v>2643</v>
      </c>
      <c r="V1255" s="72" t="s">
        <v>2643</v>
      </c>
      <c r="W1255" s="44" t="str">
        <f t="shared" si="230"/>
        <v/>
      </c>
      <c r="X1255" s="25" t="str">
        <f t="shared" si="231"/>
        <v/>
      </c>
      <c r="Y1255" s="1">
        <f t="shared" si="232"/>
        <v>1225</v>
      </c>
      <c r="Z1255" t="str">
        <f t="shared" si="233"/>
        <v>ITM_HYPERU</v>
      </c>
      <c r="AC1255" s="116" t="str">
        <f t="shared" si="226"/>
        <v/>
      </c>
      <c r="AD1255" t="b">
        <f t="shared" si="235"/>
        <v>1</v>
      </c>
    </row>
    <row r="1256" spans="1:30">
      <c r="A1256" s="57">
        <f t="shared" si="227"/>
        <v>1256</v>
      </c>
      <c r="B1256" s="56">
        <f t="shared" si="228"/>
        <v>1226</v>
      </c>
      <c r="C1256" s="60" t="s">
        <v>4932</v>
      </c>
      <c r="D1256" s="60" t="s">
        <v>7</v>
      </c>
      <c r="E1256" s="66" t="s">
        <v>1373</v>
      </c>
      <c r="F1256" s="66" t="s">
        <v>1373</v>
      </c>
      <c r="G1256" s="72">
        <v>0</v>
      </c>
      <c r="H1256" s="72">
        <v>0</v>
      </c>
      <c r="I1256" s="66" t="s">
        <v>3</v>
      </c>
      <c r="J1256" s="66" t="s">
        <v>1660</v>
      </c>
      <c r="K1256" s="67" t="s">
        <v>5197</v>
      </c>
      <c r="L1256" s="68"/>
      <c r="M1256" s="64" t="s">
        <v>1905</v>
      </c>
      <c r="N1256" s="13"/>
      <c r="O1256"/>
      <c r="P1256" t="str">
        <f t="shared" si="234"/>
        <v/>
      </c>
      <c r="Q1256"/>
      <c r="R1256"/>
      <c r="S1256" s="43">
        <f t="shared" si="229"/>
        <v>152</v>
      </c>
      <c r="T1256" s="96" t="s">
        <v>2643</v>
      </c>
      <c r="U1256" s="72" t="s">
        <v>2643</v>
      </c>
      <c r="V1256" s="72" t="s">
        <v>2643</v>
      </c>
      <c r="W1256" s="44" t="str">
        <f t="shared" si="230"/>
        <v/>
      </c>
      <c r="X1256" s="25" t="str">
        <f t="shared" si="231"/>
        <v/>
      </c>
      <c r="Y1256" s="1">
        <f t="shared" si="232"/>
        <v>1226</v>
      </c>
      <c r="Z1256" t="str">
        <f t="shared" si="233"/>
        <v>ITM_HYPERM1</v>
      </c>
      <c r="AC1256" s="116" t="str">
        <f t="shared" ref="AC1256:AC1319" si="236">IF(LEN(X1256)=0,"",SUBSTITUTE(SUBSTITUTE(SUBSTITUTE(SUBSTITUTE(SUBSTITUTE(SUBSTITUTE(SUBSTITUTE(SUBSTITUTE(SUBSTITUTE(SUBSTITUTE(SUBSTITUTE(SUBSTITUTE(SUBSTITUTE(SUBSTITUTE(SUBSTITUTE(SUBSTITUTE(SUBSTITUTE( (SUBSTITUTE( SUBSTITUTE( SUBSTITUTE( SUBSTITUTE(W1256,"STD_SIGMA","SUM"),"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256" t="b">
        <f t="shared" si="235"/>
        <v>1</v>
      </c>
    </row>
    <row r="1257" spans="1:30">
      <c r="A1257" s="57">
        <f t="shared" si="227"/>
        <v>1257</v>
      </c>
      <c r="B1257" s="56">
        <f t="shared" si="228"/>
        <v>1227</v>
      </c>
      <c r="C1257" s="60" t="s">
        <v>4932</v>
      </c>
      <c r="D1257" s="60" t="s">
        <v>7</v>
      </c>
      <c r="E1257" s="66" t="s">
        <v>189</v>
      </c>
      <c r="F1257" s="66" t="s">
        <v>189</v>
      </c>
      <c r="G1257" s="72">
        <v>0</v>
      </c>
      <c r="H1257" s="72">
        <v>0</v>
      </c>
      <c r="I1257" s="66" t="s">
        <v>18</v>
      </c>
      <c r="J1257" s="66" t="s">
        <v>1660</v>
      </c>
      <c r="K1257" s="67" t="s">
        <v>5022</v>
      </c>
      <c r="L1257" s="68"/>
      <c r="M1257" s="64" t="s">
        <v>1966</v>
      </c>
      <c r="N1257" s="13"/>
      <c r="O1257"/>
      <c r="P1257" t="str">
        <f t="shared" si="234"/>
        <v/>
      </c>
      <c r="Q1257"/>
      <c r="R1257"/>
      <c r="S1257" s="43">
        <f t="shared" si="229"/>
        <v>152</v>
      </c>
      <c r="T1257" s="96" t="s">
        <v>2643</v>
      </c>
      <c r="U1257" s="72" t="s">
        <v>2643</v>
      </c>
      <c r="V1257" s="72" t="s">
        <v>2643</v>
      </c>
      <c r="W1257" s="44" t="str">
        <f t="shared" si="230"/>
        <v/>
      </c>
      <c r="X1257" s="25" t="str">
        <f t="shared" si="231"/>
        <v/>
      </c>
      <c r="Y1257" s="1">
        <f t="shared" si="232"/>
        <v>1227</v>
      </c>
      <c r="Z1257" t="str">
        <f t="shared" si="233"/>
        <v>MNU_LGNRM</v>
      </c>
      <c r="AC1257" s="116" t="str">
        <f t="shared" si="236"/>
        <v/>
      </c>
      <c r="AD1257" t="b">
        <f t="shared" si="235"/>
        <v>1</v>
      </c>
    </row>
    <row r="1258" spans="1:30">
      <c r="A1258" s="57">
        <f t="shared" si="227"/>
        <v>1258</v>
      </c>
      <c r="B1258" s="56">
        <f t="shared" si="228"/>
        <v>1228</v>
      </c>
      <c r="C1258" s="60" t="s">
        <v>4932</v>
      </c>
      <c r="D1258" s="60" t="s">
        <v>7</v>
      </c>
      <c r="E1258" s="66" t="s">
        <v>1392</v>
      </c>
      <c r="F1258" s="66" t="s">
        <v>1392</v>
      </c>
      <c r="G1258" s="72">
        <v>0</v>
      </c>
      <c r="H1258" s="72">
        <v>0</v>
      </c>
      <c r="I1258" s="66" t="s">
        <v>3</v>
      </c>
      <c r="J1258" s="66" t="s">
        <v>1660</v>
      </c>
      <c r="K1258" s="67" t="s">
        <v>5197</v>
      </c>
      <c r="L1258" s="68"/>
      <c r="M1258" s="93" t="s">
        <v>1963</v>
      </c>
      <c r="N1258" s="13"/>
      <c r="O1258"/>
      <c r="P1258" t="str">
        <f t="shared" si="234"/>
        <v/>
      </c>
      <c r="Q1258"/>
      <c r="R1258"/>
      <c r="S1258" s="43">
        <f t="shared" si="229"/>
        <v>152</v>
      </c>
      <c r="T1258" s="96" t="s">
        <v>2643</v>
      </c>
      <c r="U1258" s="72" t="s">
        <v>2643</v>
      </c>
      <c r="V1258" s="72" t="s">
        <v>2643</v>
      </c>
      <c r="W1258" s="44" t="str">
        <f t="shared" si="230"/>
        <v/>
      </c>
      <c r="X1258" s="25" t="str">
        <f t="shared" si="231"/>
        <v/>
      </c>
      <c r="Y1258" s="1">
        <f t="shared" si="232"/>
        <v>1228</v>
      </c>
      <c r="Z1258" t="str">
        <f t="shared" si="233"/>
        <v>ITM_LGNRMP</v>
      </c>
      <c r="AC1258" s="116" t="str">
        <f t="shared" si="236"/>
        <v/>
      </c>
      <c r="AD1258" t="b">
        <f t="shared" si="235"/>
        <v>1</v>
      </c>
    </row>
    <row r="1259" spans="1:30">
      <c r="A1259" s="57">
        <f t="shared" si="227"/>
        <v>1259</v>
      </c>
      <c r="B1259" s="56">
        <f t="shared" si="228"/>
        <v>1229</v>
      </c>
      <c r="C1259" s="60" t="s">
        <v>4932</v>
      </c>
      <c r="D1259" s="60" t="s">
        <v>7</v>
      </c>
      <c r="E1259" s="66" t="s">
        <v>2806</v>
      </c>
      <c r="F1259" s="66" t="s">
        <v>2806</v>
      </c>
      <c r="G1259" s="72">
        <v>0</v>
      </c>
      <c r="H1259" s="72">
        <v>0</v>
      </c>
      <c r="I1259" s="66" t="s">
        <v>3</v>
      </c>
      <c r="J1259" s="66" t="s">
        <v>1660</v>
      </c>
      <c r="K1259" s="67" t="s">
        <v>5197</v>
      </c>
      <c r="L1259" s="68"/>
      <c r="M1259" s="93" t="s">
        <v>1962</v>
      </c>
      <c r="N1259" s="13"/>
      <c r="O1259"/>
      <c r="P1259" t="str">
        <f t="shared" si="234"/>
        <v/>
      </c>
      <c r="Q1259"/>
      <c r="R1259"/>
      <c r="S1259" s="43">
        <f t="shared" si="229"/>
        <v>152</v>
      </c>
      <c r="T1259" s="96" t="s">
        <v>2643</v>
      </c>
      <c r="U1259" s="72" t="s">
        <v>2643</v>
      </c>
      <c r="V1259" s="72" t="s">
        <v>2643</v>
      </c>
      <c r="W1259" s="44" t="str">
        <f t="shared" si="230"/>
        <v/>
      </c>
      <c r="X1259" s="25" t="str">
        <f t="shared" si="231"/>
        <v/>
      </c>
      <c r="Y1259" s="1">
        <f t="shared" si="232"/>
        <v>1229</v>
      </c>
      <c r="Z1259" t="str">
        <f t="shared" si="233"/>
        <v>ITM_LGNRM</v>
      </c>
      <c r="AC1259" s="116" t="str">
        <f t="shared" si="236"/>
        <v/>
      </c>
      <c r="AD1259" t="b">
        <f t="shared" si="235"/>
        <v>1</v>
      </c>
    </row>
    <row r="1260" spans="1:30">
      <c r="A1260" s="57">
        <f t="shared" si="227"/>
        <v>1260</v>
      </c>
      <c r="B1260" s="56">
        <f t="shared" si="228"/>
        <v>1230</v>
      </c>
      <c r="C1260" s="60" t="s">
        <v>4932</v>
      </c>
      <c r="D1260" s="60" t="s">
        <v>7</v>
      </c>
      <c r="E1260" s="66" t="s">
        <v>2807</v>
      </c>
      <c r="F1260" s="66" t="s">
        <v>2807</v>
      </c>
      <c r="G1260" s="72">
        <v>0</v>
      </c>
      <c r="H1260" s="72">
        <v>0</v>
      </c>
      <c r="I1260" s="66" t="s">
        <v>3</v>
      </c>
      <c r="J1260" s="66" t="s">
        <v>1660</v>
      </c>
      <c r="K1260" s="67" t="s">
        <v>5197</v>
      </c>
      <c r="L1260" s="68"/>
      <c r="M1260" s="64" t="s">
        <v>1964</v>
      </c>
      <c r="N1260" s="13"/>
      <c r="O1260"/>
      <c r="P1260" t="str">
        <f t="shared" si="234"/>
        <v/>
      </c>
      <c r="Q1260"/>
      <c r="R1260"/>
      <c r="S1260" s="43">
        <f t="shared" si="229"/>
        <v>152</v>
      </c>
      <c r="T1260" s="96" t="s">
        <v>2643</v>
      </c>
      <c r="U1260" s="72" t="s">
        <v>2643</v>
      </c>
      <c r="V1260" s="72" t="s">
        <v>2643</v>
      </c>
      <c r="W1260" s="44" t="str">
        <f t="shared" si="230"/>
        <v/>
      </c>
      <c r="X1260" s="25" t="str">
        <f t="shared" si="231"/>
        <v/>
      </c>
      <c r="Y1260" s="1">
        <f t="shared" si="232"/>
        <v>1230</v>
      </c>
      <c r="Z1260" t="str">
        <f t="shared" si="233"/>
        <v>ITM_LGNRMU</v>
      </c>
      <c r="AC1260" s="116" t="str">
        <f t="shared" si="236"/>
        <v/>
      </c>
      <c r="AD1260" t="b">
        <f t="shared" si="235"/>
        <v>1</v>
      </c>
    </row>
    <row r="1261" spans="1:30">
      <c r="A1261" s="57">
        <f t="shared" si="227"/>
        <v>1261</v>
      </c>
      <c r="B1261" s="56">
        <f t="shared" si="228"/>
        <v>1231</v>
      </c>
      <c r="C1261" s="60" t="s">
        <v>4932</v>
      </c>
      <c r="D1261" s="60" t="s">
        <v>7</v>
      </c>
      <c r="E1261" s="66" t="s">
        <v>1393</v>
      </c>
      <c r="F1261" s="66" t="s">
        <v>1393</v>
      </c>
      <c r="G1261" s="72">
        <v>0</v>
      </c>
      <c r="H1261" s="72">
        <v>0</v>
      </c>
      <c r="I1261" s="66" t="s">
        <v>3</v>
      </c>
      <c r="J1261" s="66" t="s">
        <v>1660</v>
      </c>
      <c r="K1261" s="67" t="s">
        <v>5197</v>
      </c>
      <c r="L1261" s="68"/>
      <c r="M1261" s="64" t="s">
        <v>1965</v>
      </c>
      <c r="N1261" s="13"/>
      <c r="O1261"/>
      <c r="P1261" t="str">
        <f t="shared" si="234"/>
        <v/>
      </c>
      <c r="Q1261"/>
      <c r="R1261"/>
      <c r="S1261" s="43">
        <f t="shared" si="229"/>
        <v>152</v>
      </c>
      <c r="T1261" s="96" t="s">
        <v>2643</v>
      </c>
      <c r="U1261" s="72" t="s">
        <v>2643</v>
      </c>
      <c r="V1261" s="72" t="s">
        <v>2643</v>
      </c>
      <c r="W1261" s="44" t="str">
        <f t="shared" si="230"/>
        <v/>
      </c>
      <c r="X1261" s="25" t="str">
        <f t="shared" si="231"/>
        <v/>
      </c>
      <c r="Y1261" s="1">
        <f t="shared" si="232"/>
        <v>1231</v>
      </c>
      <c r="Z1261" t="str">
        <f t="shared" si="233"/>
        <v>ITM_LGNRMM1</v>
      </c>
      <c r="AC1261" s="116" t="str">
        <f t="shared" si="236"/>
        <v/>
      </c>
      <c r="AD1261" t="b">
        <f t="shared" si="235"/>
        <v>1</v>
      </c>
    </row>
    <row r="1262" spans="1:30">
      <c r="A1262" s="57">
        <f t="shared" si="227"/>
        <v>1262</v>
      </c>
      <c r="B1262" s="56">
        <f t="shared" si="228"/>
        <v>1232</v>
      </c>
      <c r="C1262" s="60" t="s">
        <v>4932</v>
      </c>
      <c r="D1262" s="60" t="s">
        <v>7</v>
      </c>
      <c r="E1262" s="66" t="s">
        <v>205</v>
      </c>
      <c r="F1262" s="66" t="s">
        <v>205</v>
      </c>
      <c r="G1262" s="72">
        <v>0</v>
      </c>
      <c r="H1262" s="72">
        <v>0</v>
      </c>
      <c r="I1262" s="66" t="s">
        <v>18</v>
      </c>
      <c r="J1262" s="66" t="s">
        <v>1660</v>
      </c>
      <c r="K1262" s="67" t="s">
        <v>5022</v>
      </c>
      <c r="L1262" s="68"/>
      <c r="M1262" s="64" t="s">
        <v>1989</v>
      </c>
      <c r="N1262" s="13"/>
      <c r="O1262"/>
      <c r="P1262" t="str">
        <f t="shared" si="234"/>
        <v/>
      </c>
      <c r="Q1262"/>
      <c r="R1262"/>
      <c r="S1262" s="43">
        <f t="shared" si="229"/>
        <v>152</v>
      </c>
      <c r="T1262" s="96" t="s">
        <v>2643</v>
      </c>
      <c r="U1262" s="72" t="s">
        <v>2643</v>
      </c>
      <c r="V1262" s="72" t="s">
        <v>2643</v>
      </c>
      <c r="W1262" s="44" t="str">
        <f t="shared" si="230"/>
        <v/>
      </c>
      <c r="X1262" s="25" t="str">
        <f t="shared" si="231"/>
        <v/>
      </c>
      <c r="Y1262" s="1">
        <f t="shared" si="232"/>
        <v>1232</v>
      </c>
      <c r="Z1262" t="str">
        <f t="shared" si="233"/>
        <v>MNU_LOGIS</v>
      </c>
      <c r="AC1262" s="116" t="str">
        <f t="shared" si="236"/>
        <v/>
      </c>
      <c r="AD1262" t="b">
        <f t="shared" si="235"/>
        <v>1</v>
      </c>
    </row>
    <row r="1263" spans="1:30">
      <c r="A1263" s="57">
        <f t="shared" si="227"/>
        <v>1263</v>
      </c>
      <c r="B1263" s="56">
        <f t="shared" si="228"/>
        <v>1233</v>
      </c>
      <c r="C1263" s="60" t="s">
        <v>4932</v>
      </c>
      <c r="D1263" s="60" t="s">
        <v>7</v>
      </c>
      <c r="E1263" s="88" t="s">
        <v>1405</v>
      </c>
      <c r="F1263" s="88" t="s">
        <v>1405</v>
      </c>
      <c r="G1263" s="72">
        <v>0</v>
      </c>
      <c r="H1263" s="72">
        <v>0</v>
      </c>
      <c r="I1263" s="66" t="s">
        <v>3</v>
      </c>
      <c r="J1263" s="66" t="s">
        <v>1660</v>
      </c>
      <c r="K1263" s="67" t="s">
        <v>5197</v>
      </c>
      <c r="L1263" s="68"/>
      <c r="M1263" s="93" t="s">
        <v>1986</v>
      </c>
      <c r="N1263" s="13"/>
      <c r="O1263"/>
      <c r="P1263" t="str">
        <f t="shared" si="234"/>
        <v/>
      </c>
      <c r="Q1263"/>
      <c r="R1263"/>
      <c r="S1263" s="43">
        <f t="shared" si="229"/>
        <v>152</v>
      </c>
      <c r="T1263" s="96" t="s">
        <v>2643</v>
      </c>
      <c r="U1263" s="72" t="s">
        <v>2643</v>
      </c>
      <c r="V1263" s="72" t="s">
        <v>2643</v>
      </c>
      <c r="W1263" s="44" t="str">
        <f t="shared" si="230"/>
        <v/>
      </c>
      <c r="X1263" s="25" t="str">
        <f t="shared" si="231"/>
        <v/>
      </c>
      <c r="Y1263" s="1">
        <f t="shared" si="232"/>
        <v>1233</v>
      </c>
      <c r="Z1263" t="str">
        <f t="shared" si="233"/>
        <v>ITM_LOGISP</v>
      </c>
      <c r="AC1263" s="116" t="str">
        <f t="shared" si="236"/>
        <v/>
      </c>
      <c r="AD1263" t="b">
        <f t="shared" si="235"/>
        <v>1</v>
      </c>
    </row>
    <row r="1264" spans="1:30">
      <c r="A1264" s="57">
        <f t="shared" si="227"/>
        <v>1264</v>
      </c>
      <c r="B1264" s="56">
        <f t="shared" si="228"/>
        <v>1234</v>
      </c>
      <c r="C1264" s="60" t="s">
        <v>4932</v>
      </c>
      <c r="D1264" s="60" t="s">
        <v>7</v>
      </c>
      <c r="E1264" s="88" t="s">
        <v>2783</v>
      </c>
      <c r="F1264" s="88" t="s">
        <v>2783</v>
      </c>
      <c r="G1264" s="72">
        <v>0</v>
      </c>
      <c r="H1264" s="72">
        <v>0</v>
      </c>
      <c r="I1264" s="66" t="s">
        <v>3</v>
      </c>
      <c r="J1264" s="66" t="s">
        <v>1660</v>
      </c>
      <c r="K1264" s="67" t="s">
        <v>5197</v>
      </c>
      <c r="L1264" s="68"/>
      <c r="M1264" s="93" t="s">
        <v>1985</v>
      </c>
      <c r="N1264" s="13"/>
      <c r="O1264"/>
      <c r="P1264" t="str">
        <f t="shared" si="234"/>
        <v/>
      </c>
      <c r="Q1264"/>
      <c r="R1264"/>
      <c r="S1264" s="43">
        <f t="shared" si="229"/>
        <v>152</v>
      </c>
      <c r="T1264" s="96" t="s">
        <v>2643</v>
      </c>
      <c r="U1264" s="72" t="s">
        <v>2643</v>
      </c>
      <c r="V1264" s="72" t="s">
        <v>2643</v>
      </c>
      <c r="W1264" s="44" t="str">
        <f t="shared" si="230"/>
        <v/>
      </c>
      <c r="X1264" s="25" t="str">
        <f t="shared" si="231"/>
        <v/>
      </c>
      <c r="Y1264" s="1">
        <f t="shared" si="232"/>
        <v>1234</v>
      </c>
      <c r="Z1264" t="str">
        <f t="shared" si="233"/>
        <v>ITM_LOGIS</v>
      </c>
      <c r="AC1264" s="116" t="str">
        <f t="shared" si="236"/>
        <v/>
      </c>
      <c r="AD1264" t="b">
        <f t="shared" si="235"/>
        <v>1</v>
      </c>
    </row>
    <row r="1265" spans="1:30">
      <c r="A1265" s="57">
        <f t="shared" si="227"/>
        <v>1265</v>
      </c>
      <c r="B1265" s="56">
        <f t="shared" si="228"/>
        <v>1235</v>
      </c>
      <c r="C1265" s="60" t="s">
        <v>4932</v>
      </c>
      <c r="D1265" s="60" t="s">
        <v>7</v>
      </c>
      <c r="E1265" s="88" t="s">
        <v>2784</v>
      </c>
      <c r="F1265" s="88" t="s">
        <v>2784</v>
      </c>
      <c r="G1265" s="72">
        <v>0</v>
      </c>
      <c r="H1265" s="72">
        <v>0</v>
      </c>
      <c r="I1265" s="66" t="s">
        <v>3</v>
      </c>
      <c r="J1265" s="66" t="s">
        <v>1660</v>
      </c>
      <c r="K1265" s="67" t="s">
        <v>5197</v>
      </c>
      <c r="L1265" s="68"/>
      <c r="M1265" s="64" t="s">
        <v>1987</v>
      </c>
      <c r="N1265" s="13"/>
      <c r="O1265"/>
      <c r="P1265" t="str">
        <f t="shared" si="234"/>
        <v/>
      </c>
      <c r="Q1265"/>
      <c r="R1265"/>
      <c r="S1265" s="43">
        <f t="shared" si="229"/>
        <v>152</v>
      </c>
      <c r="T1265" s="96" t="s">
        <v>2643</v>
      </c>
      <c r="U1265" s="72" t="s">
        <v>2643</v>
      </c>
      <c r="V1265" s="72" t="s">
        <v>2643</v>
      </c>
      <c r="W1265" s="44" t="str">
        <f t="shared" si="230"/>
        <v/>
      </c>
      <c r="X1265" s="25" t="str">
        <f t="shared" si="231"/>
        <v/>
      </c>
      <c r="Y1265" s="1">
        <f t="shared" si="232"/>
        <v>1235</v>
      </c>
      <c r="Z1265" t="str">
        <f t="shared" si="233"/>
        <v>ITM_LOGISU</v>
      </c>
      <c r="AC1265" s="116" t="str">
        <f t="shared" si="236"/>
        <v/>
      </c>
      <c r="AD1265" t="b">
        <f t="shared" si="235"/>
        <v>1</v>
      </c>
    </row>
    <row r="1266" spans="1:30">
      <c r="A1266" s="57">
        <f t="shared" si="227"/>
        <v>1266</v>
      </c>
      <c r="B1266" s="56">
        <f t="shared" si="228"/>
        <v>1236</v>
      </c>
      <c r="C1266" s="60" t="s">
        <v>4932</v>
      </c>
      <c r="D1266" s="60" t="s">
        <v>7</v>
      </c>
      <c r="E1266" s="66" t="s">
        <v>1406</v>
      </c>
      <c r="F1266" s="66" t="s">
        <v>1406</v>
      </c>
      <c r="G1266" s="72">
        <v>0</v>
      </c>
      <c r="H1266" s="72">
        <v>0</v>
      </c>
      <c r="I1266" s="66" t="s">
        <v>3</v>
      </c>
      <c r="J1266" s="66" t="s">
        <v>1660</v>
      </c>
      <c r="K1266" s="67" t="s">
        <v>5197</v>
      </c>
      <c r="L1266" s="68"/>
      <c r="M1266" s="64" t="s">
        <v>1988</v>
      </c>
      <c r="N1266" s="13"/>
      <c r="O1266"/>
      <c r="P1266" t="str">
        <f t="shared" si="234"/>
        <v/>
      </c>
      <c r="Q1266"/>
      <c r="R1266"/>
      <c r="S1266" s="43">
        <f t="shared" si="229"/>
        <v>152</v>
      </c>
      <c r="T1266" s="96" t="s">
        <v>2643</v>
      </c>
      <c r="U1266" s="72" t="s">
        <v>2643</v>
      </c>
      <c r="V1266" s="72" t="s">
        <v>2643</v>
      </c>
      <c r="W1266" s="44" t="str">
        <f t="shared" si="230"/>
        <v/>
      </c>
      <c r="X1266" s="25" t="str">
        <f t="shared" si="231"/>
        <v/>
      </c>
      <c r="Y1266" s="1">
        <f t="shared" si="232"/>
        <v>1236</v>
      </c>
      <c r="Z1266" t="str">
        <f t="shared" si="233"/>
        <v>ITM_LOGISM1</v>
      </c>
      <c r="AC1266" s="116" t="str">
        <f t="shared" si="236"/>
        <v/>
      </c>
      <c r="AD1266" t="b">
        <f t="shared" si="235"/>
        <v>1</v>
      </c>
    </row>
    <row r="1267" spans="1:30">
      <c r="A1267" s="57">
        <f t="shared" si="227"/>
        <v>1267</v>
      </c>
      <c r="B1267" s="56">
        <f t="shared" si="228"/>
        <v>1237</v>
      </c>
      <c r="C1267" s="60" t="s">
        <v>4932</v>
      </c>
      <c r="D1267" s="60" t="s">
        <v>7</v>
      </c>
      <c r="E1267" s="66" t="s">
        <v>1448</v>
      </c>
      <c r="F1267" s="66" t="s">
        <v>1448</v>
      </c>
      <c r="G1267" s="72">
        <v>0</v>
      </c>
      <c r="H1267" s="72">
        <v>0</v>
      </c>
      <c r="I1267" s="66" t="s">
        <v>18</v>
      </c>
      <c r="J1267" s="66" t="s">
        <v>1660</v>
      </c>
      <c r="K1267" s="67" t="s">
        <v>5022</v>
      </c>
      <c r="L1267" s="68"/>
      <c r="M1267" s="64" t="s">
        <v>2071</v>
      </c>
      <c r="N1267" s="13"/>
      <c r="O1267"/>
      <c r="P1267" t="str">
        <f t="shared" si="234"/>
        <v/>
      </c>
      <c r="Q1267"/>
      <c r="R1267"/>
      <c r="S1267" s="43">
        <f t="shared" si="229"/>
        <v>152</v>
      </c>
      <c r="T1267" s="96" t="s">
        <v>2643</v>
      </c>
      <c r="U1267" s="72" t="s">
        <v>2643</v>
      </c>
      <c r="V1267" s="72" t="s">
        <v>2643</v>
      </c>
      <c r="W1267" s="44" t="str">
        <f t="shared" si="230"/>
        <v/>
      </c>
      <c r="X1267" s="25" t="str">
        <f t="shared" si="231"/>
        <v/>
      </c>
      <c r="Y1267" s="1">
        <f t="shared" si="232"/>
        <v>1237</v>
      </c>
      <c r="Z1267" t="str">
        <f t="shared" si="233"/>
        <v>MNU_NBIN</v>
      </c>
      <c r="AC1267" s="116" t="str">
        <f t="shared" si="236"/>
        <v/>
      </c>
      <c r="AD1267" t="b">
        <f t="shared" si="235"/>
        <v>1</v>
      </c>
    </row>
    <row r="1268" spans="1:30">
      <c r="A1268" s="57">
        <f t="shared" si="227"/>
        <v>1268</v>
      </c>
      <c r="B1268" s="56">
        <f t="shared" si="228"/>
        <v>1238</v>
      </c>
      <c r="C1268" s="60" t="s">
        <v>4932</v>
      </c>
      <c r="D1268" s="60" t="s">
        <v>7</v>
      </c>
      <c r="E1268" s="88" t="s">
        <v>264</v>
      </c>
      <c r="F1268" s="88" t="s">
        <v>264</v>
      </c>
      <c r="G1268" s="72">
        <v>0</v>
      </c>
      <c r="H1268" s="72">
        <v>0</v>
      </c>
      <c r="I1268" s="66" t="s">
        <v>3</v>
      </c>
      <c r="J1268" s="66" t="s">
        <v>1660</v>
      </c>
      <c r="K1268" s="67" t="s">
        <v>5197</v>
      </c>
      <c r="L1268" s="68"/>
      <c r="M1268" s="93" t="s">
        <v>2068</v>
      </c>
      <c r="N1268" s="13"/>
      <c r="O1268"/>
      <c r="P1268" t="str">
        <f t="shared" si="234"/>
        <v/>
      </c>
      <c r="Q1268"/>
      <c r="R1268"/>
      <c r="S1268" s="43">
        <f t="shared" si="229"/>
        <v>152</v>
      </c>
      <c r="T1268" s="96" t="s">
        <v>2643</v>
      </c>
      <c r="U1268" s="72" t="s">
        <v>2643</v>
      </c>
      <c r="V1268" s="72" t="s">
        <v>2643</v>
      </c>
      <c r="W1268" s="44" t="str">
        <f t="shared" si="230"/>
        <v/>
      </c>
      <c r="X1268" s="25" t="str">
        <f t="shared" si="231"/>
        <v/>
      </c>
      <c r="Y1268" s="1">
        <f t="shared" si="232"/>
        <v>1238</v>
      </c>
      <c r="Z1268" t="str">
        <f t="shared" si="233"/>
        <v>ITM_NBINP</v>
      </c>
      <c r="AC1268" s="116" t="str">
        <f t="shared" si="236"/>
        <v/>
      </c>
      <c r="AD1268" t="b">
        <f t="shared" si="235"/>
        <v>1</v>
      </c>
    </row>
    <row r="1269" spans="1:30">
      <c r="A1269" s="57">
        <f t="shared" si="227"/>
        <v>1269</v>
      </c>
      <c r="B1269" s="56">
        <f t="shared" si="228"/>
        <v>1239</v>
      </c>
      <c r="C1269" s="60" t="s">
        <v>4932</v>
      </c>
      <c r="D1269" s="60" t="s">
        <v>7</v>
      </c>
      <c r="E1269" s="88" t="s">
        <v>2785</v>
      </c>
      <c r="F1269" s="88" t="s">
        <v>2785</v>
      </c>
      <c r="G1269" s="72">
        <v>0</v>
      </c>
      <c r="H1269" s="72">
        <v>0</v>
      </c>
      <c r="I1269" s="66" t="s">
        <v>3</v>
      </c>
      <c r="J1269" s="66" t="s">
        <v>1660</v>
      </c>
      <c r="K1269" s="67" t="s">
        <v>5197</v>
      </c>
      <c r="L1269" s="68"/>
      <c r="M1269" s="93" t="s">
        <v>2067</v>
      </c>
      <c r="N1269" s="13"/>
      <c r="O1269"/>
      <c r="P1269" t="str">
        <f t="shared" si="234"/>
        <v/>
      </c>
      <c r="Q1269"/>
      <c r="R1269"/>
      <c r="S1269" s="43">
        <f t="shared" si="229"/>
        <v>152</v>
      </c>
      <c r="T1269" s="96" t="s">
        <v>2643</v>
      </c>
      <c r="U1269" s="72" t="s">
        <v>2643</v>
      </c>
      <c r="V1269" s="72" t="s">
        <v>2643</v>
      </c>
      <c r="W1269" s="44" t="str">
        <f t="shared" si="230"/>
        <v/>
      </c>
      <c r="X1269" s="25" t="str">
        <f t="shared" si="231"/>
        <v/>
      </c>
      <c r="Y1269" s="1">
        <f t="shared" si="232"/>
        <v>1239</v>
      </c>
      <c r="Z1269" t="str">
        <f t="shared" si="233"/>
        <v>ITM_NBIN</v>
      </c>
      <c r="AC1269" s="116" t="str">
        <f t="shared" si="236"/>
        <v/>
      </c>
      <c r="AD1269" t="b">
        <f t="shared" si="235"/>
        <v>1</v>
      </c>
    </row>
    <row r="1270" spans="1:30">
      <c r="A1270" s="57">
        <f t="shared" si="227"/>
        <v>1270</v>
      </c>
      <c r="B1270" s="56">
        <f t="shared" si="228"/>
        <v>1240</v>
      </c>
      <c r="C1270" s="60" t="s">
        <v>4932</v>
      </c>
      <c r="D1270" s="60" t="s">
        <v>7</v>
      </c>
      <c r="E1270" s="88" t="s">
        <v>2786</v>
      </c>
      <c r="F1270" s="88" t="s">
        <v>2786</v>
      </c>
      <c r="G1270" s="72">
        <v>0</v>
      </c>
      <c r="H1270" s="72">
        <v>0</v>
      </c>
      <c r="I1270" s="66" t="s">
        <v>3</v>
      </c>
      <c r="J1270" s="66" t="s">
        <v>1660</v>
      </c>
      <c r="K1270" s="67" t="s">
        <v>5197</v>
      </c>
      <c r="L1270" s="68"/>
      <c r="M1270" s="64" t="s">
        <v>2069</v>
      </c>
      <c r="N1270" s="13"/>
      <c r="O1270"/>
      <c r="P1270" t="str">
        <f t="shared" si="234"/>
        <v/>
      </c>
      <c r="Q1270"/>
      <c r="R1270"/>
      <c r="S1270" s="43">
        <f t="shared" si="229"/>
        <v>152</v>
      </c>
      <c r="T1270" s="96" t="s">
        <v>2643</v>
      </c>
      <c r="U1270" s="72" t="s">
        <v>2643</v>
      </c>
      <c r="V1270" s="72" t="s">
        <v>2643</v>
      </c>
      <c r="W1270" s="44" t="str">
        <f t="shared" si="230"/>
        <v/>
      </c>
      <c r="X1270" s="25" t="str">
        <f t="shared" si="231"/>
        <v/>
      </c>
      <c r="Y1270" s="1">
        <f t="shared" si="232"/>
        <v>1240</v>
      </c>
      <c r="Z1270" t="str">
        <f t="shared" si="233"/>
        <v>ITM_NBINU</v>
      </c>
      <c r="AC1270" s="116" t="str">
        <f t="shared" si="236"/>
        <v/>
      </c>
      <c r="AD1270" t="b">
        <f t="shared" si="235"/>
        <v>1</v>
      </c>
    </row>
    <row r="1271" spans="1:30">
      <c r="A1271" s="57">
        <f t="shared" si="227"/>
        <v>1271</v>
      </c>
      <c r="B1271" s="56">
        <f t="shared" si="228"/>
        <v>1241</v>
      </c>
      <c r="C1271" s="60" t="s">
        <v>4932</v>
      </c>
      <c r="D1271" s="60" t="s">
        <v>7</v>
      </c>
      <c r="E1271" s="66" t="s">
        <v>265</v>
      </c>
      <c r="F1271" s="66" t="s">
        <v>265</v>
      </c>
      <c r="G1271" s="72">
        <v>0</v>
      </c>
      <c r="H1271" s="72">
        <v>0</v>
      </c>
      <c r="I1271" s="66" t="s">
        <v>3</v>
      </c>
      <c r="J1271" s="66" t="s">
        <v>1660</v>
      </c>
      <c r="K1271" s="67" t="s">
        <v>5197</v>
      </c>
      <c r="L1271" s="68"/>
      <c r="M1271" s="64" t="s">
        <v>2070</v>
      </c>
      <c r="N1271" s="13"/>
      <c r="O1271"/>
      <c r="P1271" t="str">
        <f t="shared" si="234"/>
        <v/>
      </c>
      <c r="Q1271"/>
      <c r="R1271"/>
      <c r="S1271" s="43">
        <f t="shared" si="229"/>
        <v>152</v>
      </c>
      <c r="T1271" s="96" t="s">
        <v>2643</v>
      </c>
      <c r="U1271" s="72" t="s">
        <v>2643</v>
      </c>
      <c r="V1271" s="72" t="s">
        <v>2643</v>
      </c>
      <c r="W1271" s="44" t="str">
        <f t="shared" si="230"/>
        <v/>
      </c>
      <c r="X1271" s="25" t="str">
        <f t="shared" si="231"/>
        <v/>
      </c>
      <c r="Y1271" s="1">
        <f t="shared" si="232"/>
        <v>1241</v>
      </c>
      <c r="Z1271" t="str">
        <f t="shared" si="233"/>
        <v>ITM_NBINM1</v>
      </c>
      <c r="AC1271" s="116" t="str">
        <f t="shared" si="236"/>
        <v/>
      </c>
      <c r="AD1271" t="b">
        <f t="shared" si="235"/>
        <v>1</v>
      </c>
    </row>
    <row r="1272" spans="1:30">
      <c r="A1272" s="57">
        <f t="shared" si="227"/>
        <v>1272</v>
      </c>
      <c r="B1272" s="56">
        <f t="shared" si="228"/>
        <v>1242</v>
      </c>
      <c r="C1272" s="60" t="s">
        <v>4932</v>
      </c>
      <c r="D1272" s="60" t="s">
        <v>7</v>
      </c>
      <c r="E1272" s="66" t="s">
        <v>268</v>
      </c>
      <c r="F1272" s="66" t="s">
        <v>268</v>
      </c>
      <c r="G1272" s="72">
        <v>0</v>
      </c>
      <c r="H1272" s="72">
        <v>0</v>
      </c>
      <c r="I1272" s="66" t="s">
        <v>18</v>
      </c>
      <c r="J1272" s="66" t="s">
        <v>1660</v>
      </c>
      <c r="K1272" s="67" t="s">
        <v>5022</v>
      </c>
      <c r="L1272" s="68"/>
      <c r="M1272" s="64" t="s">
        <v>2081</v>
      </c>
      <c r="N1272" s="13"/>
      <c r="O1272"/>
      <c r="P1272" t="str">
        <f t="shared" si="234"/>
        <v/>
      </c>
      <c r="Q1272"/>
      <c r="R1272"/>
      <c r="S1272" s="43">
        <f t="shared" si="229"/>
        <v>152</v>
      </c>
      <c r="T1272" s="96" t="s">
        <v>2643</v>
      </c>
      <c r="U1272" s="72" t="s">
        <v>2643</v>
      </c>
      <c r="V1272" s="72" t="s">
        <v>2643</v>
      </c>
      <c r="W1272" s="44" t="str">
        <f t="shared" si="230"/>
        <v/>
      </c>
      <c r="X1272" s="25" t="str">
        <f t="shared" si="231"/>
        <v/>
      </c>
      <c r="Y1272" s="1">
        <f t="shared" si="232"/>
        <v>1242</v>
      </c>
      <c r="Z1272" t="str">
        <f t="shared" si="233"/>
        <v>MNU_NORML</v>
      </c>
      <c r="AC1272" s="116" t="str">
        <f t="shared" si="236"/>
        <v/>
      </c>
      <c r="AD1272" t="b">
        <f t="shared" si="235"/>
        <v>1</v>
      </c>
    </row>
    <row r="1273" spans="1:30">
      <c r="A1273" s="57">
        <f t="shared" si="227"/>
        <v>1273</v>
      </c>
      <c r="B1273" s="56">
        <f t="shared" si="228"/>
        <v>1243</v>
      </c>
      <c r="C1273" s="60" t="s">
        <v>4932</v>
      </c>
      <c r="D1273" s="60" t="s">
        <v>7</v>
      </c>
      <c r="E1273" s="88" t="s">
        <v>1452</v>
      </c>
      <c r="F1273" s="88" t="s">
        <v>1452</v>
      </c>
      <c r="G1273" s="72">
        <v>0</v>
      </c>
      <c r="H1273" s="72">
        <v>0</v>
      </c>
      <c r="I1273" s="66" t="s">
        <v>3</v>
      </c>
      <c r="J1273" s="66" t="s">
        <v>1660</v>
      </c>
      <c r="K1273" s="67" t="s">
        <v>5197</v>
      </c>
      <c r="L1273" s="68"/>
      <c r="M1273" s="93" t="s">
        <v>2078</v>
      </c>
      <c r="N1273" s="13"/>
      <c r="O1273"/>
      <c r="P1273" t="str">
        <f t="shared" si="234"/>
        <v/>
      </c>
      <c r="Q1273"/>
      <c r="R1273"/>
      <c r="S1273" s="43">
        <f t="shared" si="229"/>
        <v>152</v>
      </c>
      <c r="T1273" s="96" t="s">
        <v>2643</v>
      </c>
      <c r="U1273" s="72" t="s">
        <v>2643</v>
      </c>
      <c r="V1273" s="72" t="s">
        <v>2643</v>
      </c>
      <c r="W1273" s="44" t="str">
        <f t="shared" si="230"/>
        <v/>
      </c>
      <c r="X1273" s="25" t="str">
        <f t="shared" si="231"/>
        <v/>
      </c>
      <c r="Y1273" s="1">
        <f t="shared" si="232"/>
        <v>1243</v>
      </c>
      <c r="Z1273" t="str">
        <f t="shared" si="233"/>
        <v>ITM_NORMLP</v>
      </c>
      <c r="AC1273" s="116" t="str">
        <f t="shared" si="236"/>
        <v/>
      </c>
      <c r="AD1273" t="b">
        <f t="shared" si="235"/>
        <v>1</v>
      </c>
    </row>
    <row r="1274" spans="1:30">
      <c r="A1274" s="57">
        <f t="shared" si="227"/>
        <v>1274</v>
      </c>
      <c r="B1274" s="56">
        <f t="shared" si="228"/>
        <v>1244</v>
      </c>
      <c r="C1274" s="60" t="s">
        <v>4932</v>
      </c>
      <c r="D1274" s="60" t="s">
        <v>7</v>
      </c>
      <c r="E1274" s="88" t="s">
        <v>2787</v>
      </c>
      <c r="F1274" s="88" t="s">
        <v>2787</v>
      </c>
      <c r="G1274" s="72">
        <v>0</v>
      </c>
      <c r="H1274" s="72">
        <v>0</v>
      </c>
      <c r="I1274" s="66" t="s">
        <v>3</v>
      </c>
      <c r="J1274" s="66" t="s">
        <v>1660</v>
      </c>
      <c r="K1274" s="67" t="s">
        <v>5197</v>
      </c>
      <c r="L1274" s="68"/>
      <c r="M1274" s="93" t="s">
        <v>2077</v>
      </c>
      <c r="N1274" s="13"/>
      <c r="O1274"/>
      <c r="P1274" t="str">
        <f t="shared" si="234"/>
        <v/>
      </c>
      <c r="Q1274"/>
      <c r="R1274"/>
      <c r="S1274" s="43">
        <f t="shared" si="229"/>
        <v>152</v>
      </c>
      <c r="T1274" s="96" t="s">
        <v>2643</v>
      </c>
      <c r="U1274" s="72" t="s">
        <v>2643</v>
      </c>
      <c r="V1274" s="72" t="s">
        <v>2643</v>
      </c>
      <c r="W1274" s="44" t="str">
        <f t="shared" si="230"/>
        <v/>
      </c>
      <c r="X1274" s="25" t="str">
        <f t="shared" si="231"/>
        <v/>
      </c>
      <c r="Y1274" s="1">
        <f t="shared" si="232"/>
        <v>1244</v>
      </c>
      <c r="Z1274" t="str">
        <f t="shared" si="233"/>
        <v>ITM_NORML</v>
      </c>
      <c r="AC1274" s="116" t="str">
        <f t="shared" si="236"/>
        <v/>
      </c>
      <c r="AD1274" t="b">
        <f t="shared" si="235"/>
        <v>1</v>
      </c>
    </row>
    <row r="1275" spans="1:30">
      <c r="A1275" s="57">
        <f t="shared" si="227"/>
        <v>1275</v>
      </c>
      <c r="B1275" s="56">
        <f t="shared" si="228"/>
        <v>1245</v>
      </c>
      <c r="C1275" s="60" t="s">
        <v>4932</v>
      </c>
      <c r="D1275" s="60" t="s">
        <v>7</v>
      </c>
      <c r="E1275" s="88" t="s">
        <v>2788</v>
      </c>
      <c r="F1275" s="88" t="s">
        <v>2788</v>
      </c>
      <c r="G1275" s="72">
        <v>0</v>
      </c>
      <c r="H1275" s="72">
        <v>0</v>
      </c>
      <c r="I1275" s="66" t="s">
        <v>3</v>
      </c>
      <c r="J1275" s="66" t="s">
        <v>1660</v>
      </c>
      <c r="K1275" s="67" t="s">
        <v>5197</v>
      </c>
      <c r="L1275" s="68"/>
      <c r="M1275" s="64" t="s">
        <v>2079</v>
      </c>
      <c r="N1275" s="13"/>
      <c r="O1275"/>
      <c r="P1275" t="str">
        <f t="shared" si="234"/>
        <v/>
      </c>
      <c r="Q1275"/>
      <c r="R1275"/>
      <c r="S1275" s="43">
        <f t="shared" si="229"/>
        <v>152</v>
      </c>
      <c r="T1275" s="96" t="s">
        <v>2643</v>
      </c>
      <c r="U1275" s="72" t="s">
        <v>2643</v>
      </c>
      <c r="V1275" s="72" t="s">
        <v>2643</v>
      </c>
      <c r="W1275" s="44" t="str">
        <f t="shared" si="230"/>
        <v/>
      </c>
      <c r="X1275" s="25" t="str">
        <f t="shared" si="231"/>
        <v/>
      </c>
      <c r="Y1275" s="1">
        <f t="shared" si="232"/>
        <v>1245</v>
      </c>
      <c r="Z1275" t="str">
        <f t="shared" si="233"/>
        <v>ITM_NORMLU</v>
      </c>
      <c r="AC1275" s="116" t="str">
        <f t="shared" si="236"/>
        <v/>
      </c>
      <c r="AD1275" t="b">
        <f t="shared" si="235"/>
        <v>1</v>
      </c>
    </row>
    <row r="1276" spans="1:30">
      <c r="A1276" s="57">
        <f t="shared" si="227"/>
        <v>1276</v>
      </c>
      <c r="B1276" s="56">
        <f t="shared" si="228"/>
        <v>1246</v>
      </c>
      <c r="C1276" s="60" t="s">
        <v>4932</v>
      </c>
      <c r="D1276" s="60" t="s">
        <v>7</v>
      </c>
      <c r="E1276" s="66" t="s">
        <v>1453</v>
      </c>
      <c r="F1276" s="66" t="s">
        <v>1453</v>
      </c>
      <c r="G1276" s="72">
        <v>0</v>
      </c>
      <c r="H1276" s="72">
        <v>0</v>
      </c>
      <c r="I1276" s="66" t="s">
        <v>3</v>
      </c>
      <c r="J1276" s="66" t="s">
        <v>1660</v>
      </c>
      <c r="K1276" s="67" t="s">
        <v>5197</v>
      </c>
      <c r="L1276" s="68"/>
      <c r="M1276" s="64" t="s">
        <v>2080</v>
      </c>
      <c r="N1276" s="13"/>
      <c r="O1276"/>
      <c r="P1276" t="str">
        <f t="shared" si="234"/>
        <v/>
      </c>
      <c r="Q1276"/>
      <c r="R1276"/>
      <c r="S1276" s="43">
        <f t="shared" si="229"/>
        <v>152</v>
      </c>
      <c r="T1276" s="96" t="s">
        <v>2643</v>
      </c>
      <c r="U1276" s="72" t="s">
        <v>2643</v>
      </c>
      <c r="V1276" s="72" t="s">
        <v>2643</v>
      </c>
      <c r="W1276" s="44" t="str">
        <f t="shared" si="230"/>
        <v/>
      </c>
      <c r="X1276" s="25" t="str">
        <f t="shared" si="231"/>
        <v/>
      </c>
      <c r="Y1276" s="1">
        <f t="shared" si="232"/>
        <v>1246</v>
      </c>
      <c r="Z1276" t="str">
        <f t="shared" si="233"/>
        <v>ITM_NORMLM1</v>
      </c>
      <c r="AC1276" s="116" t="str">
        <f t="shared" si="236"/>
        <v/>
      </c>
      <c r="AD1276" t="b">
        <f t="shared" si="235"/>
        <v>1</v>
      </c>
    </row>
    <row r="1277" spans="1:30">
      <c r="A1277" s="57">
        <f t="shared" si="227"/>
        <v>1277</v>
      </c>
      <c r="B1277" s="56">
        <f t="shared" si="228"/>
        <v>1247</v>
      </c>
      <c r="C1277" s="60" t="s">
        <v>4932</v>
      </c>
      <c r="D1277" s="60" t="s">
        <v>7</v>
      </c>
      <c r="E1277" s="66" t="s">
        <v>289</v>
      </c>
      <c r="F1277" s="66" t="s">
        <v>289</v>
      </c>
      <c r="G1277" s="72">
        <v>0</v>
      </c>
      <c r="H1277" s="72">
        <v>0</v>
      </c>
      <c r="I1277" s="66" t="s">
        <v>18</v>
      </c>
      <c r="J1277" s="66" t="s">
        <v>1660</v>
      </c>
      <c r="K1277" s="67" t="s">
        <v>5022</v>
      </c>
      <c r="L1277" s="68"/>
      <c r="M1277" s="64" t="s">
        <v>2114</v>
      </c>
      <c r="N1277" s="13"/>
      <c r="O1277"/>
      <c r="P1277" t="str">
        <f t="shared" si="234"/>
        <v/>
      </c>
      <c r="Q1277"/>
      <c r="R1277"/>
      <c r="S1277" s="43">
        <f t="shared" si="229"/>
        <v>152</v>
      </c>
      <c r="T1277" s="96" t="s">
        <v>2643</v>
      </c>
      <c r="U1277" s="72" t="s">
        <v>2643</v>
      </c>
      <c r="V1277" s="72" t="s">
        <v>2643</v>
      </c>
      <c r="W1277" s="44" t="str">
        <f t="shared" si="230"/>
        <v/>
      </c>
      <c r="X1277" s="25" t="str">
        <f t="shared" si="231"/>
        <v/>
      </c>
      <c r="Y1277" s="1">
        <f t="shared" si="232"/>
        <v>1247</v>
      </c>
      <c r="Z1277" t="str">
        <f t="shared" si="233"/>
        <v>MNU_POISS</v>
      </c>
      <c r="AC1277" s="116" t="str">
        <f t="shared" si="236"/>
        <v/>
      </c>
      <c r="AD1277" t="b">
        <f t="shared" si="235"/>
        <v>1</v>
      </c>
    </row>
    <row r="1278" spans="1:30">
      <c r="A1278" s="57">
        <f t="shared" si="227"/>
        <v>1278</v>
      </c>
      <c r="B1278" s="56">
        <f t="shared" si="228"/>
        <v>1248</v>
      </c>
      <c r="C1278" s="60" t="s">
        <v>4932</v>
      </c>
      <c r="D1278" s="60" t="s">
        <v>7</v>
      </c>
      <c r="E1278" s="88" t="s">
        <v>1468</v>
      </c>
      <c r="F1278" s="88" t="s">
        <v>1468</v>
      </c>
      <c r="G1278" s="72">
        <v>0</v>
      </c>
      <c r="H1278" s="72">
        <v>0</v>
      </c>
      <c r="I1278" s="66" t="s">
        <v>3</v>
      </c>
      <c r="J1278" s="66" t="s">
        <v>1660</v>
      </c>
      <c r="K1278" s="67" t="s">
        <v>5197</v>
      </c>
      <c r="L1278" s="68"/>
      <c r="M1278" s="93" t="s">
        <v>2111</v>
      </c>
      <c r="N1278" s="13"/>
      <c r="O1278"/>
      <c r="P1278" t="str">
        <f t="shared" si="234"/>
        <v/>
      </c>
      <c r="Q1278"/>
      <c r="R1278"/>
      <c r="S1278" s="43">
        <f t="shared" si="229"/>
        <v>152</v>
      </c>
      <c r="T1278" s="96" t="s">
        <v>2643</v>
      </c>
      <c r="U1278" s="72" t="s">
        <v>2643</v>
      </c>
      <c r="V1278" s="72" t="s">
        <v>2643</v>
      </c>
      <c r="W1278" s="44" t="str">
        <f t="shared" si="230"/>
        <v/>
      </c>
      <c r="X1278" s="25" t="str">
        <f t="shared" si="231"/>
        <v/>
      </c>
      <c r="Y1278" s="1">
        <f t="shared" si="232"/>
        <v>1248</v>
      </c>
      <c r="Z1278" t="str">
        <f t="shared" si="233"/>
        <v>ITM_POISSP</v>
      </c>
      <c r="AC1278" s="116" t="str">
        <f t="shared" si="236"/>
        <v/>
      </c>
      <c r="AD1278" t="b">
        <f t="shared" si="235"/>
        <v>1</v>
      </c>
    </row>
    <row r="1279" spans="1:30">
      <c r="A1279" s="57">
        <f t="shared" si="227"/>
        <v>1279</v>
      </c>
      <c r="B1279" s="56">
        <f t="shared" si="228"/>
        <v>1249</v>
      </c>
      <c r="C1279" s="60" t="s">
        <v>4932</v>
      </c>
      <c r="D1279" s="60" t="s">
        <v>7</v>
      </c>
      <c r="E1279" s="88" t="s">
        <v>2789</v>
      </c>
      <c r="F1279" s="88" t="s">
        <v>2789</v>
      </c>
      <c r="G1279" s="72">
        <v>0</v>
      </c>
      <c r="H1279" s="72">
        <v>0</v>
      </c>
      <c r="I1279" s="66" t="s">
        <v>3</v>
      </c>
      <c r="J1279" s="66" t="s">
        <v>1660</v>
      </c>
      <c r="K1279" s="67" t="s">
        <v>5197</v>
      </c>
      <c r="L1279" s="68"/>
      <c r="M1279" s="93" t="s">
        <v>2110</v>
      </c>
      <c r="N1279" s="13"/>
      <c r="O1279"/>
      <c r="P1279" t="str">
        <f t="shared" si="234"/>
        <v/>
      </c>
      <c r="Q1279"/>
      <c r="R1279"/>
      <c r="S1279" s="43">
        <f t="shared" si="229"/>
        <v>152</v>
      </c>
      <c r="T1279" s="96" t="s">
        <v>2643</v>
      </c>
      <c r="U1279" s="72" t="s">
        <v>2643</v>
      </c>
      <c r="V1279" s="72" t="s">
        <v>2643</v>
      </c>
      <c r="W1279" s="44" t="str">
        <f t="shared" si="230"/>
        <v/>
      </c>
      <c r="X1279" s="25" t="str">
        <f t="shared" si="231"/>
        <v/>
      </c>
      <c r="Y1279" s="1">
        <f t="shared" si="232"/>
        <v>1249</v>
      </c>
      <c r="Z1279" t="str">
        <f t="shared" si="233"/>
        <v>ITM_POISS</v>
      </c>
      <c r="AC1279" s="116" t="str">
        <f t="shared" si="236"/>
        <v/>
      </c>
      <c r="AD1279" t="b">
        <f t="shared" si="235"/>
        <v>1</v>
      </c>
    </row>
    <row r="1280" spans="1:30">
      <c r="A1280" s="57">
        <f t="shared" si="227"/>
        <v>1280</v>
      </c>
      <c r="B1280" s="56">
        <f t="shared" si="228"/>
        <v>1250</v>
      </c>
      <c r="C1280" s="60" t="s">
        <v>4932</v>
      </c>
      <c r="D1280" s="60" t="s">
        <v>7</v>
      </c>
      <c r="E1280" s="88" t="s">
        <v>2790</v>
      </c>
      <c r="F1280" s="88" t="s">
        <v>2790</v>
      </c>
      <c r="G1280" s="72">
        <v>0</v>
      </c>
      <c r="H1280" s="72">
        <v>0</v>
      </c>
      <c r="I1280" s="66" t="s">
        <v>3</v>
      </c>
      <c r="J1280" s="66" t="s">
        <v>1660</v>
      </c>
      <c r="K1280" s="67" t="s">
        <v>5197</v>
      </c>
      <c r="L1280" s="68"/>
      <c r="M1280" s="64" t="s">
        <v>2112</v>
      </c>
      <c r="N1280" s="13"/>
      <c r="O1280"/>
      <c r="P1280" t="str">
        <f t="shared" si="234"/>
        <v/>
      </c>
      <c r="Q1280"/>
      <c r="R1280"/>
      <c r="S1280" s="43">
        <f t="shared" si="229"/>
        <v>152</v>
      </c>
      <c r="T1280" s="96" t="s">
        <v>2643</v>
      </c>
      <c r="U1280" s="72" t="s">
        <v>2643</v>
      </c>
      <c r="V1280" s="72" t="s">
        <v>2643</v>
      </c>
      <c r="W1280" s="44" t="str">
        <f t="shared" si="230"/>
        <v/>
      </c>
      <c r="X1280" s="25" t="str">
        <f t="shared" si="231"/>
        <v/>
      </c>
      <c r="Y1280" s="1">
        <f t="shared" si="232"/>
        <v>1250</v>
      </c>
      <c r="Z1280" t="str">
        <f t="shared" si="233"/>
        <v>ITM_POISSU</v>
      </c>
      <c r="AC1280" s="116" t="str">
        <f t="shared" si="236"/>
        <v/>
      </c>
      <c r="AD1280" t="b">
        <f t="shared" si="235"/>
        <v>1</v>
      </c>
    </row>
    <row r="1281" spans="1:30">
      <c r="A1281" s="57">
        <f t="shared" si="227"/>
        <v>1281</v>
      </c>
      <c r="B1281" s="56">
        <f t="shared" si="228"/>
        <v>1251</v>
      </c>
      <c r="C1281" s="60" t="s">
        <v>4932</v>
      </c>
      <c r="D1281" s="60" t="s">
        <v>7</v>
      </c>
      <c r="E1281" s="66" t="s">
        <v>1469</v>
      </c>
      <c r="F1281" s="66" t="s">
        <v>1469</v>
      </c>
      <c r="G1281" s="72">
        <v>0</v>
      </c>
      <c r="H1281" s="72">
        <v>0</v>
      </c>
      <c r="I1281" s="66" t="s">
        <v>3</v>
      </c>
      <c r="J1281" s="66" t="s">
        <v>1660</v>
      </c>
      <c r="K1281" s="67" t="s">
        <v>5197</v>
      </c>
      <c r="L1281" s="68"/>
      <c r="M1281" s="64" t="s">
        <v>2113</v>
      </c>
      <c r="N1281" s="13"/>
      <c r="O1281"/>
      <c r="P1281" t="str">
        <f t="shared" si="234"/>
        <v/>
      </c>
      <c r="Q1281"/>
      <c r="R1281"/>
      <c r="S1281" s="43">
        <f t="shared" si="229"/>
        <v>152</v>
      </c>
      <c r="T1281" s="96" t="s">
        <v>2643</v>
      </c>
      <c r="U1281" s="72" t="s">
        <v>2643</v>
      </c>
      <c r="V1281" s="72" t="s">
        <v>2643</v>
      </c>
      <c r="W1281" s="44" t="str">
        <f t="shared" si="230"/>
        <v/>
      </c>
      <c r="X1281" s="25" t="str">
        <f t="shared" si="231"/>
        <v/>
      </c>
      <c r="Y1281" s="1">
        <f t="shared" si="232"/>
        <v>1251</v>
      </c>
      <c r="Z1281" t="str">
        <f t="shared" si="233"/>
        <v>ITM_POISSM1</v>
      </c>
      <c r="AC1281" s="116" t="str">
        <f t="shared" si="236"/>
        <v/>
      </c>
      <c r="AD1281" t="b">
        <f t="shared" si="235"/>
        <v>1</v>
      </c>
    </row>
    <row r="1282" spans="1:30">
      <c r="A1282" s="57">
        <f t="shared" si="227"/>
        <v>1282</v>
      </c>
      <c r="B1282" s="56">
        <f t="shared" si="228"/>
        <v>1252</v>
      </c>
      <c r="C1282" s="60" t="s">
        <v>4932</v>
      </c>
      <c r="D1282" s="60" t="s">
        <v>7</v>
      </c>
      <c r="E1282" s="66" t="s">
        <v>400</v>
      </c>
      <c r="F1282" s="66" t="s">
        <v>400</v>
      </c>
      <c r="G1282" s="72">
        <v>0</v>
      </c>
      <c r="H1282" s="72">
        <v>0</v>
      </c>
      <c r="I1282" s="66" t="s">
        <v>18</v>
      </c>
      <c r="J1282" s="66" t="s">
        <v>1660</v>
      </c>
      <c r="K1282" s="67" t="s">
        <v>5022</v>
      </c>
      <c r="L1282" s="68"/>
      <c r="M1282" s="64" t="s">
        <v>2268</v>
      </c>
      <c r="N1282" s="13"/>
      <c r="O1282"/>
      <c r="P1282" t="str">
        <f t="shared" si="234"/>
        <v/>
      </c>
      <c r="Q1282"/>
      <c r="R1282"/>
      <c r="S1282" s="43">
        <f t="shared" si="229"/>
        <v>152</v>
      </c>
      <c r="T1282" s="96" t="s">
        <v>2643</v>
      </c>
      <c r="U1282" s="72" t="s">
        <v>2643</v>
      </c>
      <c r="V1282" s="72" t="s">
        <v>2643</v>
      </c>
      <c r="W1282" s="44" t="str">
        <f t="shared" si="230"/>
        <v/>
      </c>
      <c r="X1282" s="25" t="str">
        <f t="shared" si="231"/>
        <v/>
      </c>
      <c r="Y1282" s="1">
        <f t="shared" si="232"/>
        <v>1252</v>
      </c>
      <c r="Z1282" t="str">
        <f t="shared" si="233"/>
        <v>MNU_T</v>
      </c>
      <c r="AC1282" s="116" t="str">
        <f t="shared" si="236"/>
        <v/>
      </c>
      <c r="AD1282" t="b">
        <f t="shared" si="235"/>
        <v>1</v>
      </c>
    </row>
    <row r="1283" spans="1:30">
      <c r="A1283" s="57">
        <f t="shared" si="227"/>
        <v>1283</v>
      </c>
      <c r="B1283" s="56">
        <f t="shared" si="228"/>
        <v>1253</v>
      </c>
      <c r="C1283" s="60" t="s">
        <v>4932</v>
      </c>
      <c r="D1283" s="60" t="s">
        <v>7</v>
      </c>
      <c r="E1283" s="66" t="s">
        <v>1538</v>
      </c>
      <c r="F1283" s="66" t="s">
        <v>1538</v>
      </c>
      <c r="G1283" s="72">
        <v>0</v>
      </c>
      <c r="H1283" s="72">
        <v>0</v>
      </c>
      <c r="I1283" s="66" t="s">
        <v>3</v>
      </c>
      <c r="J1283" s="66" t="s">
        <v>1660</v>
      </c>
      <c r="K1283" s="67" t="s">
        <v>5197</v>
      </c>
      <c r="L1283" s="68"/>
      <c r="M1283" s="64" t="s">
        <v>2261</v>
      </c>
      <c r="N1283" s="13"/>
      <c r="O1283"/>
      <c r="P1283" t="str">
        <f t="shared" si="234"/>
        <v/>
      </c>
      <c r="Q1283"/>
      <c r="R1283"/>
      <c r="S1283" s="43">
        <f t="shared" si="229"/>
        <v>152</v>
      </c>
      <c r="T1283" s="96" t="s">
        <v>2643</v>
      </c>
      <c r="U1283" s="72" t="s">
        <v>2643</v>
      </c>
      <c r="V1283" s="72" t="s">
        <v>2643</v>
      </c>
      <c r="W1283" s="44" t="str">
        <f t="shared" si="230"/>
        <v/>
      </c>
      <c r="X1283" s="25" t="str">
        <f t="shared" si="231"/>
        <v/>
      </c>
      <c r="Y1283" s="1">
        <f t="shared" si="232"/>
        <v>1253</v>
      </c>
      <c r="Z1283" t="str">
        <f t="shared" si="233"/>
        <v>ITM_TPX</v>
      </c>
      <c r="AC1283" s="116" t="str">
        <f t="shared" si="236"/>
        <v/>
      </c>
      <c r="AD1283" t="b">
        <f t="shared" si="235"/>
        <v>1</v>
      </c>
    </row>
    <row r="1284" spans="1:30">
      <c r="A1284" s="57">
        <f t="shared" si="227"/>
        <v>1284</v>
      </c>
      <c r="B1284" s="56">
        <f t="shared" si="228"/>
        <v>1254</v>
      </c>
      <c r="C1284" s="60" t="s">
        <v>4932</v>
      </c>
      <c r="D1284" s="60" t="s">
        <v>7</v>
      </c>
      <c r="E1284" s="87" t="s">
        <v>2793</v>
      </c>
      <c r="F1284" s="87" t="s">
        <v>2793</v>
      </c>
      <c r="G1284" s="72">
        <v>0</v>
      </c>
      <c r="H1284" s="72">
        <v>0</v>
      </c>
      <c r="I1284" s="66" t="s">
        <v>3</v>
      </c>
      <c r="J1284" s="66" t="s">
        <v>1660</v>
      </c>
      <c r="K1284" s="67" t="s">
        <v>5197</v>
      </c>
      <c r="L1284" s="68"/>
      <c r="M1284" s="93" t="s">
        <v>2263</v>
      </c>
      <c r="N1284" s="13"/>
      <c r="O1284"/>
      <c r="P1284" t="str">
        <f t="shared" si="234"/>
        <v/>
      </c>
      <c r="Q1284"/>
      <c r="R1284"/>
      <c r="S1284" s="43">
        <f t="shared" si="229"/>
        <v>152</v>
      </c>
      <c r="T1284" s="96" t="s">
        <v>2643</v>
      </c>
      <c r="U1284" s="72" t="s">
        <v>2643</v>
      </c>
      <c r="V1284" s="72" t="s">
        <v>2643</v>
      </c>
      <c r="W1284" s="44" t="str">
        <f t="shared" si="230"/>
        <v/>
      </c>
      <c r="X1284" s="25" t="str">
        <f t="shared" si="231"/>
        <v/>
      </c>
      <c r="Y1284" s="1">
        <f t="shared" si="232"/>
        <v>1254</v>
      </c>
      <c r="Z1284" t="str">
        <f t="shared" si="233"/>
        <v>ITM_TX</v>
      </c>
      <c r="AC1284" s="116" t="str">
        <f t="shared" si="236"/>
        <v/>
      </c>
      <c r="AD1284" t="b">
        <f t="shared" si="235"/>
        <v>1</v>
      </c>
    </row>
    <row r="1285" spans="1:30">
      <c r="A1285" s="57">
        <f t="shared" si="227"/>
        <v>1285</v>
      </c>
      <c r="B1285" s="56">
        <f t="shared" si="228"/>
        <v>1255</v>
      </c>
      <c r="C1285" s="60" t="s">
        <v>4932</v>
      </c>
      <c r="D1285" s="60" t="s">
        <v>7</v>
      </c>
      <c r="E1285" s="87" t="s">
        <v>2794</v>
      </c>
      <c r="F1285" s="87" t="s">
        <v>2794</v>
      </c>
      <c r="G1285" s="72">
        <v>0</v>
      </c>
      <c r="H1285" s="72">
        <v>0</v>
      </c>
      <c r="I1285" s="66" t="s">
        <v>3</v>
      </c>
      <c r="J1285" s="66" t="s">
        <v>1660</v>
      </c>
      <c r="K1285" s="67" t="s">
        <v>5197</v>
      </c>
      <c r="L1285" s="68"/>
      <c r="M1285" s="93" t="s">
        <v>2262</v>
      </c>
      <c r="N1285" s="13"/>
      <c r="O1285"/>
      <c r="P1285" t="str">
        <f t="shared" si="234"/>
        <v/>
      </c>
      <c r="Q1285"/>
      <c r="R1285"/>
      <c r="S1285" s="43">
        <f t="shared" si="229"/>
        <v>152</v>
      </c>
      <c r="T1285" s="96" t="s">
        <v>2643</v>
      </c>
      <c r="U1285" s="72" t="s">
        <v>2643</v>
      </c>
      <c r="V1285" s="72" t="s">
        <v>2643</v>
      </c>
      <c r="W1285" s="44" t="str">
        <f t="shared" si="230"/>
        <v/>
      </c>
      <c r="X1285" s="25" t="str">
        <f t="shared" si="231"/>
        <v/>
      </c>
      <c r="Y1285" s="1">
        <f t="shared" si="232"/>
        <v>1255</v>
      </c>
      <c r="Z1285" t="str">
        <f t="shared" si="233"/>
        <v>ITM_TUX</v>
      </c>
      <c r="AC1285" s="116" t="str">
        <f t="shared" si="236"/>
        <v/>
      </c>
      <c r="AD1285" t="b">
        <f t="shared" si="235"/>
        <v>1</v>
      </c>
    </row>
    <row r="1286" spans="1:30">
      <c r="A1286" s="57">
        <f t="shared" si="227"/>
        <v>1286</v>
      </c>
      <c r="B1286" s="56">
        <f t="shared" si="228"/>
        <v>1256</v>
      </c>
      <c r="C1286" s="60" t="s">
        <v>4932</v>
      </c>
      <c r="D1286" s="60" t="s">
        <v>7</v>
      </c>
      <c r="E1286" s="66" t="s">
        <v>1539</v>
      </c>
      <c r="F1286" s="66" t="s">
        <v>1539</v>
      </c>
      <c r="G1286" s="72">
        <v>0</v>
      </c>
      <c r="H1286" s="72">
        <v>0</v>
      </c>
      <c r="I1286" s="66" t="s">
        <v>3</v>
      </c>
      <c r="J1286" s="66" t="s">
        <v>1660</v>
      </c>
      <c r="K1286" s="67" t="s">
        <v>5197</v>
      </c>
      <c r="L1286" s="68"/>
      <c r="M1286" s="64" t="s">
        <v>2264</v>
      </c>
      <c r="N1286" s="13"/>
      <c r="O1286"/>
      <c r="P1286" t="str">
        <f t="shared" si="234"/>
        <v/>
      </c>
      <c r="Q1286"/>
      <c r="R1286"/>
      <c r="S1286" s="43">
        <f t="shared" si="229"/>
        <v>152</v>
      </c>
      <c r="T1286" s="96" t="s">
        <v>2643</v>
      </c>
      <c r="U1286" s="72" t="s">
        <v>2643</v>
      </c>
      <c r="V1286" s="72" t="s">
        <v>2643</v>
      </c>
      <c r="W1286" s="44" t="str">
        <f t="shared" si="230"/>
        <v/>
      </c>
      <c r="X1286" s="25" t="str">
        <f t="shared" si="231"/>
        <v/>
      </c>
      <c r="Y1286" s="1">
        <f t="shared" si="232"/>
        <v>1256</v>
      </c>
      <c r="Z1286" t="str">
        <f t="shared" si="233"/>
        <v>ITM_TM1P</v>
      </c>
      <c r="AC1286" s="116" t="str">
        <f t="shared" si="236"/>
        <v/>
      </c>
      <c r="AD1286" t="b">
        <f t="shared" si="235"/>
        <v>1</v>
      </c>
    </row>
    <row r="1287" spans="1:30">
      <c r="A1287" s="57">
        <f t="shared" ref="A1287:A1350" si="237">IF(B1287=INT(B1287),ROW(),"")</f>
        <v>1287</v>
      </c>
      <c r="B1287" s="56">
        <f t="shared" ref="B1287:B1350" si="238">IF(AND(MID(C1287,2,1)&lt;&gt;"/",MID(C1287,1,1)="/"),INT(B1286)+1,B1286+0.01)</f>
        <v>1257</v>
      </c>
      <c r="C1287" s="60" t="s">
        <v>4932</v>
      </c>
      <c r="D1287" s="60" t="s">
        <v>7</v>
      </c>
      <c r="E1287" s="66" t="s">
        <v>410</v>
      </c>
      <c r="F1287" s="66" t="s">
        <v>410</v>
      </c>
      <c r="G1287" s="72">
        <v>0</v>
      </c>
      <c r="H1287" s="72">
        <v>0</v>
      </c>
      <c r="I1287" s="66" t="s">
        <v>18</v>
      </c>
      <c r="J1287" s="66" t="s">
        <v>1660</v>
      </c>
      <c r="K1287" s="67" t="s">
        <v>5022</v>
      </c>
      <c r="L1287" s="68"/>
      <c r="M1287" s="64" t="s">
        <v>2286</v>
      </c>
      <c r="N1287" s="13"/>
      <c r="O1287"/>
      <c r="P1287" t="str">
        <f t="shared" si="234"/>
        <v/>
      </c>
      <c r="Q1287"/>
      <c r="R1287"/>
      <c r="S1287" s="43">
        <f t="shared" ref="S1287:S1350" si="239">IF(X1287&lt;&gt;"",S1286+1,S1286)</f>
        <v>152</v>
      </c>
      <c r="T1287" s="96" t="s">
        <v>2643</v>
      </c>
      <c r="U1287" s="72" t="s">
        <v>2643</v>
      </c>
      <c r="V1287" s="72" t="s">
        <v>2643</v>
      </c>
      <c r="W1287" s="44" t="str">
        <f t="shared" ref="W1287:W1350" si="240">IF( OR(U1287="CNST", I1287="CAT_REGS"),(E1287),
IF(U1287="YES",UPPER(E1287),
IF(   AND(U1287&lt;&gt;"NO",I1287="CAT_FNCT",D1287&lt;&gt;"multiply", D1287&lt;&gt;"divide"),IF(J1287="SLS_ENABLED",   UPPER(E1287),""),"")))</f>
        <v/>
      </c>
      <c r="X1287" s="25" t="str">
        <f t="shared" ref="X1287:X1350" si="241">IF(LEN(V1287)&gt;0,V1287,SUBSTITUTE(SUBSTITUTE(SUBSTITUTE(SUBSTITUTE(SUBSTITUTE(SUBSTITUTE(SUBSTITUTE(SUBSTITUTE(SUBSTITUTE(SUBSTITUTE(SUBSTITUTE( (SUBSTITUTE( SUBSTITUTE( SUBSTITUTE( SUBSTITUTE(W1287,"STD_SIGMA","SUM"),"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87" s="1">
        <f t="shared" ref="Y1287:Y1350" si="242">B1287</f>
        <v>1257</v>
      </c>
      <c r="Z1287" t="str">
        <f t="shared" ref="Z1287:Z1350" si="243">M1287</f>
        <v>MNU_WEIBL</v>
      </c>
      <c r="AC1287" s="116" t="str">
        <f t="shared" si="236"/>
        <v/>
      </c>
      <c r="AD1287" t="b">
        <f t="shared" si="235"/>
        <v>1</v>
      </c>
    </row>
    <row r="1288" spans="1:30">
      <c r="A1288" s="57">
        <f t="shared" si="237"/>
        <v>1288</v>
      </c>
      <c r="B1288" s="56">
        <f t="shared" si="238"/>
        <v>1258</v>
      </c>
      <c r="C1288" s="60" t="s">
        <v>4932</v>
      </c>
      <c r="D1288" s="60" t="s">
        <v>7</v>
      </c>
      <c r="E1288" s="88" t="s">
        <v>1547</v>
      </c>
      <c r="F1288" s="88" t="s">
        <v>1547</v>
      </c>
      <c r="G1288" s="72">
        <v>0</v>
      </c>
      <c r="H1288" s="72">
        <v>0</v>
      </c>
      <c r="I1288" s="66" t="s">
        <v>3</v>
      </c>
      <c r="J1288" s="66" t="s">
        <v>1660</v>
      </c>
      <c r="K1288" s="67" t="s">
        <v>5197</v>
      </c>
      <c r="L1288" s="68"/>
      <c r="M1288" s="93" t="s">
        <v>2283</v>
      </c>
      <c r="N1288" s="13"/>
      <c r="O1288"/>
      <c r="P1288" t="str">
        <f t="shared" si="234"/>
        <v/>
      </c>
      <c r="Q1288"/>
      <c r="R1288"/>
      <c r="S1288" s="43">
        <f t="shared" si="239"/>
        <v>152</v>
      </c>
      <c r="T1288" s="96" t="s">
        <v>2643</v>
      </c>
      <c r="U1288" s="72" t="s">
        <v>2643</v>
      </c>
      <c r="V1288" s="72" t="s">
        <v>2643</v>
      </c>
      <c r="W1288" s="44" t="str">
        <f t="shared" si="240"/>
        <v/>
      </c>
      <c r="X1288" s="25" t="str">
        <f t="shared" si="241"/>
        <v/>
      </c>
      <c r="Y1288" s="1">
        <f t="shared" si="242"/>
        <v>1258</v>
      </c>
      <c r="Z1288" t="str">
        <f t="shared" si="243"/>
        <v>ITM_WEIBLP</v>
      </c>
      <c r="AC1288" s="116" t="str">
        <f t="shared" si="236"/>
        <v/>
      </c>
      <c r="AD1288" t="b">
        <f t="shared" si="235"/>
        <v>1</v>
      </c>
    </row>
    <row r="1289" spans="1:30">
      <c r="A1289" s="57">
        <f t="shared" si="237"/>
        <v>1289</v>
      </c>
      <c r="B1289" s="56">
        <f t="shared" si="238"/>
        <v>1259</v>
      </c>
      <c r="C1289" s="60" t="s">
        <v>4932</v>
      </c>
      <c r="D1289" s="60" t="s">
        <v>7</v>
      </c>
      <c r="E1289" s="88" t="s">
        <v>2791</v>
      </c>
      <c r="F1289" s="88" t="s">
        <v>2791</v>
      </c>
      <c r="G1289" s="72">
        <v>0</v>
      </c>
      <c r="H1289" s="72">
        <v>0</v>
      </c>
      <c r="I1289" s="66" t="s">
        <v>3</v>
      </c>
      <c r="J1289" s="66" t="s">
        <v>1660</v>
      </c>
      <c r="K1289" s="67" t="s">
        <v>5197</v>
      </c>
      <c r="L1289" s="68"/>
      <c r="M1289" s="93" t="s">
        <v>2282</v>
      </c>
      <c r="N1289" s="13"/>
      <c r="O1289"/>
      <c r="P1289" t="str">
        <f t="shared" si="234"/>
        <v/>
      </c>
      <c r="Q1289"/>
      <c r="R1289"/>
      <c r="S1289" s="43">
        <f t="shared" si="239"/>
        <v>152</v>
      </c>
      <c r="T1289" s="96" t="s">
        <v>2643</v>
      </c>
      <c r="U1289" s="72" t="s">
        <v>2643</v>
      </c>
      <c r="V1289" s="72" t="s">
        <v>2643</v>
      </c>
      <c r="W1289" s="44" t="str">
        <f t="shared" si="240"/>
        <v/>
      </c>
      <c r="X1289" s="25" t="str">
        <f t="shared" si="241"/>
        <v/>
      </c>
      <c r="Y1289" s="1">
        <f t="shared" si="242"/>
        <v>1259</v>
      </c>
      <c r="Z1289" t="str">
        <f t="shared" si="243"/>
        <v>ITM_WEIBL</v>
      </c>
      <c r="AC1289" s="116" t="str">
        <f t="shared" si="236"/>
        <v/>
      </c>
      <c r="AD1289" t="b">
        <f t="shared" si="235"/>
        <v>1</v>
      </c>
    </row>
    <row r="1290" spans="1:30">
      <c r="A1290" s="57">
        <f t="shared" si="237"/>
        <v>1290</v>
      </c>
      <c r="B1290" s="56">
        <f t="shared" si="238"/>
        <v>1260</v>
      </c>
      <c r="C1290" s="60" t="s">
        <v>4932</v>
      </c>
      <c r="D1290" s="60" t="s">
        <v>7</v>
      </c>
      <c r="E1290" s="88" t="s">
        <v>2792</v>
      </c>
      <c r="F1290" s="88" t="s">
        <v>2792</v>
      </c>
      <c r="G1290" s="72">
        <v>0</v>
      </c>
      <c r="H1290" s="72">
        <v>0</v>
      </c>
      <c r="I1290" s="66" t="s">
        <v>3</v>
      </c>
      <c r="J1290" s="66" t="s">
        <v>1660</v>
      </c>
      <c r="K1290" s="67" t="s">
        <v>5197</v>
      </c>
      <c r="L1290" s="68"/>
      <c r="M1290" s="64" t="s">
        <v>2284</v>
      </c>
      <c r="N1290" s="13"/>
      <c r="O1290"/>
      <c r="P1290" t="str">
        <f t="shared" si="234"/>
        <v/>
      </c>
      <c r="Q1290"/>
      <c r="R1290"/>
      <c r="S1290" s="43">
        <f t="shared" si="239"/>
        <v>152</v>
      </c>
      <c r="T1290" s="96" t="s">
        <v>2643</v>
      </c>
      <c r="U1290" s="72" t="s">
        <v>2643</v>
      </c>
      <c r="V1290" s="72" t="s">
        <v>2643</v>
      </c>
      <c r="W1290" s="44" t="str">
        <f t="shared" si="240"/>
        <v/>
      </c>
      <c r="X1290" s="25" t="str">
        <f t="shared" si="241"/>
        <v/>
      </c>
      <c r="Y1290" s="1">
        <f t="shared" si="242"/>
        <v>1260</v>
      </c>
      <c r="Z1290" t="str">
        <f t="shared" si="243"/>
        <v>ITM_WEIBLU</v>
      </c>
      <c r="AC1290" s="116" t="str">
        <f t="shared" si="236"/>
        <v/>
      </c>
      <c r="AD1290" t="b">
        <f t="shared" si="235"/>
        <v>1</v>
      </c>
    </row>
    <row r="1291" spans="1:30">
      <c r="A1291" s="57">
        <f t="shared" si="237"/>
        <v>1291</v>
      </c>
      <c r="B1291" s="56">
        <f t="shared" si="238"/>
        <v>1261</v>
      </c>
      <c r="C1291" s="60" t="s">
        <v>4932</v>
      </c>
      <c r="D1291" s="60" t="s">
        <v>7</v>
      </c>
      <c r="E1291" s="66" t="s">
        <v>1548</v>
      </c>
      <c r="F1291" s="66" t="s">
        <v>1548</v>
      </c>
      <c r="G1291" s="72">
        <v>0</v>
      </c>
      <c r="H1291" s="72">
        <v>0</v>
      </c>
      <c r="I1291" s="66" t="s">
        <v>3</v>
      </c>
      <c r="J1291" s="66" t="s">
        <v>1660</v>
      </c>
      <c r="K1291" s="67" t="s">
        <v>5197</v>
      </c>
      <c r="L1291" s="68"/>
      <c r="M1291" s="64" t="s">
        <v>2285</v>
      </c>
      <c r="N1291" s="13"/>
      <c r="O1291"/>
      <c r="P1291" t="str">
        <f t="shared" si="234"/>
        <v/>
      </c>
      <c r="Q1291"/>
      <c r="R1291"/>
      <c r="S1291" s="43">
        <f t="shared" si="239"/>
        <v>152</v>
      </c>
      <c r="T1291" s="96" t="s">
        <v>2643</v>
      </c>
      <c r="U1291" s="72" t="s">
        <v>2643</v>
      </c>
      <c r="V1291" s="72" t="s">
        <v>2643</v>
      </c>
      <c r="W1291" s="44" t="str">
        <f t="shared" si="240"/>
        <v/>
      </c>
      <c r="X1291" s="25" t="str">
        <f t="shared" si="241"/>
        <v/>
      </c>
      <c r="Y1291" s="1">
        <f t="shared" si="242"/>
        <v>1261</v>
      </c>
      <c r="Z1291" t="str">
        <f t="shared" si="243"/>
        <v>ITM_WEIBLM1</v>
      </c>
      <c r="AC1291" s="116" t="str">
        <f t="shared" si="236"/>
        <v/>
      </c>
      <c r="AD1291" t="b">
        <f t="shared" si="235"/>
        <v>1</v>
      </c>
    </row>
    <row r="1292" spans="1:30">
      <c r="A1292" s="57">
        <f t="shared" si="237"/>
        <v>1292</v>
      </c>
      <c r="B1292" s="56">
        <f t="shared" si="238"/>
        <v>1262</v>
      </c>
      <c r="C1292" s="60" t="s">
        <v>4932</v>
      </c>
      <c r="D1292" s="60" t="s">
        <v>7</v>
      </c>
      <c r="E1292" s="66" t="s">
        <v>1590</v>
      </c>
      <c r="F1292" s="66" t="s">
        <v>1590</v>
      </c>
      <c r="G1292" s="75">
        <v>0</v>
      </c>
      <c r="H1292" s="75">
        <v>0</v>
      </c>
      <c r="I1292" s="66" t="s">
        <v>18</v>
      </c>
      <c r="J1292" s="66" t="s">
        <v>1660</v>
      </c>
      <c r="K1292" s="67" t="s">
        <v>5022</v>
      </c>
      <c r="L1292" s="68"/>
      <c r="M1292" s="64" t="s">
        <v>2392</v>
      </c>
      <c r="N1292" s="13"/>
      <c r="O1292"/>
      <c r="P1292" t="str">
        <f t="shared" si="234"/>
        <v/>
      </c>
      <c r="Q1292"/>
      <c r="R1292"/>
      <c r="S1292" s="43">
        <f t="shared" si="239"/>
        <v>152</v>
      </c>
      <c r="T1292" s="96" t="s">
        <v>2643</v>
      </c>
      <c r="U1292" s="72" t="s">
        <v>2643</v>
      </c>
      <c r="V1292" s="72" t="s">
        <v>2643</v>
      </c>
      <c r="W1292" s="44" t="str">
        <f t="shared" si="240"/>
        <v/>
      </c>
      <c r="X1292" s="25" t="str">
        <f t="shared" si="241"/>
        <v/>
      </c>
      <c r="Y1292" s="1">
        <f t="shared" si="242"/>
        <v>1262</v>
      </c>
      <c r="Z1292" t="str">
        <f t="shared" si="243"/>
        <v>MNU_CHI2</v>
      </c>
      <c r="AC1292" s="116" t="str">
        <f t="shared" si="236"/>
        <v/>
      </c>
      <c r="AD1292" t="b">
        <f t="shared" si="235"/>
        <v>1</v>
      </c>
    </row>
    <row r="1293" spans="1:30">
      <c r="A1293" s="57">
        <f t="shared" si="237"/>
        <v>1293</v>
      </c>
      <c r="B1293" s="56">
        <f t="shared" si="238"/>
        <v>1263</v>
      </c>
      <c r="C1293" s="60" t="s">
        <v>4932</v>
      </c>
      <c r="D1293" s="60" t="s">
        <v>7</v>
      </c>
      <c r="E1293" s="88" t="s">
        <v>2810</v>
      </c>
      <c r="F1293" s="88" t="s">
        <v>2810</v>
      </c>
      <c r="G1293" s="75">
        <v>0</v>
      </c>
      <c r="H1293" s="75">
        <v>0</v>
      </c>
      <c r="I1293" s="66" t="s">
        <v>3</v>
      </c>
      <c r="J1293" s="66" t="s">
        <v>1660</v>
      </c>
      <c r="K1293" s="67" t="s">
        <v>5197</v>
      </c>
      <c r="L1293" s="68"/>
      <c r="M1293" s="93" t="s">
        <v>2389</v>
      </c>
      <c r="N1293" s="13"/>
      <c r="O1293"/>
      <c r="P1293" t="str">
        <f t="shared" si="234"/>
        <v/>
      </c>
      <c r="Q1293"/>
      <c r="R1293"/>
      <c r="S1293" s="43">
        <f t="shared" si="239"/>
        <v>152</v>
      </c>
      <c r="T1293" s="96" t="s">
        <v>2643</v>
      </c>
      <c r="U1293" s="72" t="s">
        <v>2643</v>
      </c>
      <c r="V1293" s="72" t="s">
        <v>2643</v>
      </c>
      <c r="W1293" s="44" t="str">
        <f t="shared" si="240"/>
        <v/>
      </c>
      <c r="X1293" s="25" t="str">
        <f t="shared" si="241"/>
        <v/>
      </c>
      <c r="Y1293" s="1">
        <f t="shared" si="242"/>
        <v>1263</v>
      </c>
      <c r="Z1293" t="str">
        <f t="shared" si="243"/>
        <v>ITM_chi2Px</v>
      </c>
      <c r="AC1293" s="116" t="str">
        <f t="shared" si="236"/>
        <v/>
      </c>
      <c r="AD1293" t="b">
        <f t="shared" si="235"/>
        <v>1</v>
      </c>
    </row>
    <row r="1294" spans="1:30">
      <c r="A1294" s="57">
        <f t="shared" si="237"/>
        <v>1294</v>
      </c>
      <c r="B1294" s="56">
        <f t="shared" si="238"/>
        <v>1264</v>
      </c>
      <c r="C1294" s="60" t="s">
        <v>4932</v>
      </c>
      <c r="D1294" s="60" t="s">
        <v>7</v>
      </c>
      <c r="E1294" s="88" t="s">
        <v>2801</v>
      </c>
      <c r="F1294" s="88" t="s">
        <v>2801</v>
      </c>
      <c r="G1294" s="75">
        <v>0</v>
      </c>
      <c r="H1294" s="75">
        <v>0</v>
      </c>
      <c r="I1294" s="66" t="s">
        <v>3</v>
      </c>
      <c r="J1294" s="66" t="s">
        <v>1660</v>
      </c>
      <c r="K1294" s="67" t="s">
        <v>5197</v>
      </c>
      <c r="L1294" s="68"/>
      <c r="M1294" s="93" t="s">
        <v>2388</v>
      </c>
      <c r="N1294" s="13"/>
      <c r="O1294"/>
      <c r="P1294" t="str">
        <f t="shared" si="234"/>
        <v/>
      </c>
      <c r="Q1294"/>
      <c r="R1294"/>
      <c r="S1294" s="43">
        <f t="shared" si="239"/>
        <v>152</v>
      </c>
      <c r="T1294" s="96" t="s">
        <v>2643</v>
      </c>
      <c r="U1294" s="72" t="s">
        <v>2643</v>
      </c>
      <c r="V1294" s="72" t="s">
        <v>2643</v>
      </c>
      <c r="W1294" s="44" t="str">
        <f t="shared" si="240"/>
        <v/>
      </c>
      <c r="X1294" s="25" t="str">
        <f t="shared" si="241"/>
        <v/>
      </c>
      <c r="Y1294" s="1">
        <f t="shared" si="242"/>
        <v>1264</v>
      </c>
      <c r="Z1294" t="str">
        <f t="shared" si="243"/>
        <v>ITM_chi2x</v>
      </c>
      <c r="AC1294" s="116" t="str">
        <f t="shared" si="236"/>
        <v/>
      </c>
      <c r="AD1294" t="b">
        <f t="shared" si="235"/>
        <v>1</v>
      </c>
    </row>
    <row r="1295" spans="1:30">
      <c r="A1295" s="57">
        <f t="shared" si="237"/>
        <v>1295</v>
      </c>
      <c r="B1295" s="56">
        <f t="shared" si="238"/>
        <v>1265</v>
      </c>
      <c r="C1295" s="60" t="s">
        <v>4932</v>
      </c>
      <c r="D1295" s="60" t="s">
        <v>7</v>
      </c>
      <c r="E1295" s="88" t="s">
        <v>2802</v>
      </c>
      <c r="F1295" s="88" t="s">
        <v>2802</v>
      </c>
      <c r="G1295" s="75">
        <v>0</v>
      </c>
      <c r="H1295" s="75">
        <v>0</v>
      </c>
      <c r="I1295" s="66" t="s">
        <v>3</v>
      </c>
      <c r="J1295" s="66" t="s">
        <v>1660</v>
      </c>
      <c r="K1295" s="67" t="s">
        <v>5197</v>
      </c>
      <c r="L1295" s="68"/>
      <c r="M1295" s="64" t="s">
        <v>2390</v>
      </c>
      <c r="N1295" s="13"/>
      <c r="O1295"/>
      <c r="P1295" t="str">
        <f t="shared" si="234"/>
        <v/>
      </c>
      <c r="Q1295"/>
      <c r="R1295"/>
      <c r="S1295" s="43">
        <f t="shared" si="239"/>
        <v>152</v>
      </c>
      <c r="T1295" s="96" t="s">
        <v>2643</v>
      </c>
      <c r="U1295" s="72" t="s">
        <v>2643</v>
      </c>
      <c r="V1295" s="72" t="s">
        <v>2643</v>
      </c>
      <c r="W1295" s="44" t="str">
        <f t="shared" si="240"/>
        <v/>
      </c>
      <c r="X1295" s="25" t="str">
        <f t="shared" si="241"/>
        <v/>
      </c>
      <c r="Y1295" s="1">
        <f t="shared" si="242"/>
        <v>1265</v>
      </c>
      <c r="Z1295" t="str">
        <f t="shared" si="243"/>
        <v>ITM_chi2ux</v>
      </c>
      <c r="AC1295" s="116" t="str">
        <f t="shared" si="236"/>
        <v/>
      </c>
      <c r="AD1295" t="b">
        <f t="shared" si="235"/>
        <v>1</v>
      </c>
    </row>
    <row r="1296" spans="1:30">
      <c r="A1296" s="57">
        <f t="shared" si="237"/>
        <v>1296</v>
      </c>
      <c r="B1296" s="56">
        <f t="shared" si="238"/>
        <v>1266</v>
      </c>
      <c r="C1296" s="60" t="s">
        <v>4932</v>
      </c>
      <c r="D1296" s="60" t="s">
        <v>7</v>
      </c>
      <c r="E1296" s="66" t="s">
        <v>1589</v>
      </c>
      <c r="F1296" s="66" t="s">
        <v>1589</v>
      </c>
      <c r="G1296" s="75">
        <v>0</v>
      </c>
      <c r="H1296" s="75">
        <v>0</v>
      </c>
      <c r="I1296" s="66" t="s">
        <v>3</v>
      </c>
      <c r="J1296" s="66" t="s">
        <v>1660</v>
      </c>
      <c r="K1296" s="67" t="s">
        <v>5197</v>
      </c>
      <c r="L1296" s="68"/>
      <c r="M1296" s="64" t="s">
        <v>2391</v>
      </c>
      <c r="N1296" s="13"/>
      <c r="O1296"/>
      <c r="P1296" t="str">
        <f t="shared" si="234"/>
        <v/>
      </c>
      <c r="Q1296"/>
      <c r="R1296"/>
      <c r="S1296" s="43">
        <f t="shared" si="239"/>
        <v>152</v>
      </c>
      <c r="T1296" s="96" t="s">
        <v>2643</v>
      </c>
      <c r="U1296" s="72" t="s">
        <v>2643</v>
      </c>
      <c r="V1296" s="72" t="s">
        <v>2643</v>
      </c>
      <c r="W1296" s="44" t="str">
        <f t="shared" si="240"/>
        <v/>
      </c>
      <c r="X1296" s="25" t="str">
        <f t="shared" si="241"/>
        <v/>
      </c>
      <c r="Y1296" s="1">
        <f t="shared" si="242"/>
        <v>1266</v>
      </c>
      <c r="Z1296" t="str">
        <f t="shared" si="243"/>
        <v>ITM_chi2M1</v>
      </c>
      <c r="AC1296" s="116" t="str">
        <f t="shared" si="236"/>
        <v/>
      </c>
      <c r="AD1296" t="b">
        <f t="shared" si="235"/>
        <v>1</v>
      </c>
    </row>
    <row r="1297" spans="1:30">
      <c r="A1297" s="57">
        <f t="shared" si="237"/>
        <v>1297</v>
      </c>
      <c r="B1297" s="56">
        <f t="shared" si="238"/>
        <v>1267</v>
      </c>
      <c r="C1297" s="60" t="s">
        <v>4932</v>
      </c>
      <c r="D1297" s="60" t="s">
        <v>7</v>
      </c>
      <c r="E1297" s="76" t="s">
        <v>3938</v>
      </c>
      <c r="F1297" s="76" t="s">
        <v>3938</v>
      </c>
      <c r="G1297" s="78">
        <v>0</v>
      </c>
      <c r="H1297" s="78">
        <v>0</v>
      </c>
      <c r="I1297" s="66" t="s">
        <v>30</v>
      </c>
      <c r="J1297" s="66" t="s">
        <v>1660</v>
      </c>
      <c r="K1297" s="67" t="s">
        <v>5022</v>
      </c>
      <c r="L1297" s="68"/>
      <c r="M1297" s="64" t="s">
        <v>4371</v>
      </c>
      <c r="N1297" s="13"/>
      <c r="O1297"/>
      <c r="P1297" t="str">
        <f t="shared" si="234"/>
        <v/>
      </c>
      <c r="Q1297"/>
      <c r="R1297"/>
      <c r="S1297" s="43">
        <f t="shared" si="239"/>
        <v>152</v>
      </c>
      <c r="T1297" s="96"/>
      <c r="U1297" s="72"/>
      <c r="V1297" s="72"/>
      <c r="W1297" s="44" t="str">
        <f t="shared" si="240"/>
        <v/>
      </c>
      <c r="X1297" s="25" t="str">
        <f t="shared" si="241"/>
        <v/>
      </c>
      <c r="Y1297" s="1">
        <f t="shared" si="242"/>
        <v>1267</v>
      </c>
      <c r="Z1297" t="str">
        <f t="shared" si="243"/>
        <v>ITM_1267</v>
      </c>
      <c r="AC1297" s="116" t="str">
        <f t="shared" si="236"/>
        <v/>
      </c>
      <c r="AD1297" t="b">
        <f t="shared" si="235"/>
        <v>1</v>
      </c>
    </row>
    <row r="1298" spans="1:30">
      <c r="A1298" s="57">
        <f t="shared" si="237"/>
        <v>1298</v>
      </c>
      <c r="B1298" s="56">
        <f t="shared" si="238"/>
        <v>1268</v>
      </c>
      <c r="C1298" s="60" t="s">
        <v>4932</v>
      </c>
      <c r="D1298" s="60" t="s">
        <v>7</v>
      </c>
      <c r="E1298" s="76" t="s">
        <v>3939</v>
      </c>
      <c r="F1298" s="76" t="s">
        <v>3939</v>
      </c>
      <c r="G1298" s="77">
        <v>0</v>
      </c>
      <c r="H1298" s="77">
        <v>0</v>
      </c>
      <c r="I1298" s="66" t="s">
        <v>30</v>
      </c>
      <c r="J1298" s="66" t="s">
        <v>1660</v>
      </c>
      <c r="K1298" s="67" t="s">
        <v>5022</v>
      </c>
      <c r="L1298" s="68"/>
      <c r="M1298" s="64" t="s">
        <v>4372</v>
      </c>
      <c r="N1298" s="13"/>
      <c r="O1298"/>
      <c r="P1298" t="str">
        <f t="shared" si="234"/>
        <v/>
      </c>
      <c r="Q1298"/>
      <c r="R1298"/>
      <c r="S1298" s="43">
        <f t="shared" si="239"/>
        <v>152</v>
      </c>
      <c r="T1298" s="96"/>
      <c r="U1298" s="72"/>
      <c r="V1298" s="72"/>
      <c r="W1298" s="44" t="str">
        <f t="shared" si="240"/>
        <v/>
      </c>
      <c r="X1298" s="25" t="str">
        <f t="shared" si="241"/>
        <v/>
      </c>
      <c r="Y1298" s="1">
        <f t="shared" si="242"/>
        <v>1268</v>
      </c>
      <c r="Z1298" t="str">
        <f t="shared" si="243"/>
        <v>ITM_1268</v>
      </c>
      <c r="AC1298" s="116" t="str">
        <f t="shared" si="236"/>
        <v/>
      </c>
      <c r="AD1298" t="b">
        <f t="shared" si="235"/>
        <v>1</v>
      </c>
    </row>
    <row r="1299" spans="1:30">
      <c r="A1299" s="57">
        <f t="shared" si="237"/>
        <v>1299</v>
      </c>
      <c r="B1299" s="56">
        <f t="shared" si="238"/>
        <v>1269</v>
      </c>
      <c r="C1299" s="60" t="s">
        <v>4932</v>
      </c>
      <c r="D1299" s="60" t="s">
        <v>7</v>
      </c>
      <c r="E1299" s="76" t="s">
        <v>3940</v>
      </c>
      <c r="F1299" s="76" t="s">
        <v>3940</v>
      </c>
      <c r="G1299" s="77">
        <v>0</v>
      </c>
      <c r="H1299" s="77">
        <v>0</v>
      </c>
      <c r="I1299" s="66" t="s">
        <v>30</v>
      </c>
      <c r="J1299" s="66" t="s">
        <v>1660</v>
      </c>
      <c r="K1299" s="67" t="s">
        <v>5022</v>
      </c>
      <c r="L1299" s="68"/>
      <c r="M1299" s="64" t="s">
        <v>4373</v>
      </c>
      <c r="N1299" s="13"/>
      <c r="O1299"/>
      <c r="P1299" t="str">
        <f t="shared" si="234"/>
        <v/>
      </c>
      <c r="Q1299"/>
      <c r="R1299"/>
      <c r="S1299" s="43">
        <f t="shared" si="239"/>
        <v>152</v>
      </c>
      <c r="T1299" s="96"/>
      <c r="U1299" s="72"/>
      <c r="V1299" s="72"/>
      <c r="W1299" s="44" t="str">
        <f t="shared" si="240"/>
        <v/>
      </c>
      <c r="X1299" s="25" t="str">
        <f t="shared" si="241"/>
        <v/>
      </c>
      <c r="Y1299" s="1">
        <f t="shared" si="242"/>
        <v>1269</v>
      </c>
      <c r="Z1299" t="str">
        <f t="shared" si="243"/>
        <v>ITM_1269</v>
      </c>
      <c r="AC1299" s="116" t="str">
        <f t="shared" si="236"/>
        <v/>
      </c>
      <c r="AD1299" t="b">
        <f t="shared" si="235"/>
        <v>1</v>
      </c>
    </row>
    <row r="1300" spans="1:30">
      <c r="A1300" s="57">
        <f t="shared" si="237"/>
        <v>1300</v>
      </c>
      <c r="B1300" s="56">
        <f t="shared" si="238"/>
        <v>1270</v>
      </c>
      <c r="C1300" s="60" t="s">
        <v>4932</v>
      </c>
      <c r="D1300" s="60" t="s">
        <v>7</v>
      </c>
      <c r="E1300" s="76" t="s">
        <v>3941</v>
      </c>
      <c r="F1300" s="76" t="s">
        <v>3941</v>
      </c>
      <c r="G1300" s="77">
        <v>0</v>
      </c>
      <c r="H1300" s="77">
        <v>0</v>
      </c>
      <c r="I1300" s="66" t="s">
        <v>30</v>
      </c>
      <c r="J1300" s="66" t="s">
        <v>1660</v>
      </c>
      <c r="K1300" s="67" t="s">
        <v>5022</v>
      </c>
      <c r="L1300" s="68"/>
      <c r="M1300" s="64" t="s">
        <v>4374</v>
      </c>
      <c r="N1300" s="13"/>
      <c r="O1300"/>
      <c r="P1300" t="str">
        <f t="shared" si="234"/>
        <v/>
      </c>
      <c r="Q1300"/>
      <c r="R1300"/>
      <c r="S1300" s="43">
        <f t="shared" si="239"/>
        <v>152</v>
      </c>
      <c r="T1300" s="96"/>
      <c r="U1300" s="72"/>
      <c r="V1300" s="72"/>
      <c r="W1300" s="44" t="str">
        <f t="shared" si="240"/>
        <v/>
      </c>
      <c r="X1300" s="25" t="str">
        <f t="shared" si="241"/>
        <v/>
      </c>
      <c r="Y1300" s="1">
        <f t="shared" si="242"/>
        <v>1270</v>
      </c>
      <c r="Z1300" t="str">
        <f t="shared" si="243"/>
        <v>ITM_1270</v>
      </c>
      <c r="AC1300" s="116" t="str">
        <f t="shared" si="236"/>
        <v/>
      </c>
      <c r="AD1300" t="b">
        <f t="shared" si="235"/>
        <v>1</v>
      </c>
    </row>
    <row r="1301" spans="1:30">
      <c r="A1301" s="57">
        <f t="shared" si="237"/>
        <v>1301</v>
      </c>
      <c r="B1301" s="56">
        <f t="shared" si="238"/>
        <v>1271</v>
      </c>
      <c r="C1301" s="60" t="s">
        <v>4932</v>
      </c>
      <c r="D1301" s="60" t="s">
        <v>7</v>
      </c>
      <c r="E1301" s="76" t="s">
        <v>3942</v>
      </c>
      <c r="F1301" s="76" t="s">
        <v>3942</v>
      </c>
      <c r="G1301" s="77">
        <v>0</v>
      </c>
      <c r="H1301" s="77">
        <v>0</v>
      </c>
      <c r="I1301" s="66" t="s">
        <v>30</v>
      </c>
      <c r="J1301" s="66" t="s">
        <v>1660</v>
      </c>
      <c r="K1301" s="67" t="s">
        <v>5022</v>
      </c>
      <c r="L1301" s="68"/>
      <c r="M1301" s="64" t="s">
        <v>4375</v>
      </c>
      <c r="N1301" s="13"/>
      <c r="O1301"/>
      <c r="P1301" t="str">
        <f t="shared" si="234"/>
        <v/>
      </c>
      <c r="Q1301"/>
      <c r="R1301"/>
      <c r="S1301" s="43">
        <f t="shared" si="239"/>
        <v>152</v>
      </c>
      <c r="T1301" s="96"/>
      <c r="U1301" s="72"/>
      <c r="V1301" s="72"/>
      <c r="W1301" s="44" t="str">
        <f t="shared" si="240"/>
        <v/>
      </c>
      <c r="X1301" s="25" t="str">
        <f t="shared" si="241"/>
        <v/>
      </c>
      <c r="Y1301" s="1">
        <f t="shared" si="242"/>
        <v>1271</v>
      </c>
      <c r="Z1301" t="str">
        <f t="shared" si="243"/>
        <v>ITM_1271</v>
      </c>
      <c r="AC1301" s="116" t="str">
        <f t="shared" si="236"/>
        <v/>
      </c>
      <c r="AD1301" t="b">
        <f t="shared" si="235"/>
        <v>1</v>
      </c>
    </row>
    <row r="1302" spans="1:30">
      <c r="A1302" s="57">
        <f t="shared" si="237"/>
        <v>1302</v>
      </c>
      <c r="B1302" s="56">
        <f t="shared" si="238"/>
        <v>1272</v>
      </c>
      <c r="C1302" s="60" t="s">
        <v>4932</v>
      </c>
      <c r="D1302" s="60" t="s">
        <v>7</v>
      </c>
      <c r="E1302" s="76" t="s">
        <v>3943</v>
      </c>
      <c r="F1302" s="76" t="s">
        <v>3943</v>
      </c>
      <c r="G1302" s="77">
        <v>0</v>
      </c>
      <c r="H1302" s="77">
        <v>0</v>
      </c>
      <c r="I1302" s="66" t="s">
        <v>30</v>
      </c>
      <c r="J1302" s="66" t="s">
        <v>1660</v>
      </c>
      <c r="K1302" s="67" t="s">
        <v>5022</v>
      </c>
      <c r="L1302" s="68"/>
      <c r="M1302" s="64" t="s">
        <v>4376</v>
      </c>
      <c r="N1302" s="13"/>
      <c r="O1302"/>
      <c r="P1302" t="str">
        <f t="shared" si="234"/>
        <v/>
      </c>
      <c r="Q1302"/>
      <c r="R1302"/>
      <c r="S1302" s="43">
        <f t="shared" si="239"/>
        <v>152</v>
      </c>
      <c r="T1302" s="96"/>
      <c r="U1302" s="72"/>
      <c r="V1302" s="72"/>
      <c r="W1302" s="44" t="str">
        <f t="shared" si="240"/>
        <v/>
      </c>
      <c r="X1302" s="25" t="str">
        <f t="shared" si="241"/>
        <v/>
      </c>
      <c r="Y1302" s="1">
        <f t="shared" si="242"/>
        <v>1272</v>
      </c>
      <c r="Z1302" t="str">
        <f t="shared" si="243"/>
        <v>ITM_1272</v>
      </c>
      <c r="AC1302" s="116" t="str">
        <f t="shared" si="236"/>
        <v/>
      </c>
      <c r="AD1302" t="b">
        <f t="shared" si="235"/>
        <v>1</v>
      </c>
    </row>
    <row r="1303" spans="1:30">
      <c r="A1303" s="57">
        <f t="shared" si="237"/>
        <v>1303</v>
      </c>
      <c r="B1303" s="56">
        <f t="shared" si="238"/>
        <v>1273</v>
      </c>
      <c r="C1303" s="60" t="s">
        <v>4932</v>
      </c>
      <c r="D1303" s="60" t="s">
        <v>7</v>
      </c>
      <c r="E1303" s="76" t="s">
        <v>3944</v>
      </c>
      <c r="F1303" s="76" t="s">
        <v>3944</v>
      </c>
      <c r="G1303" s="77">
        <v>0</v>
      </c>
      <c r="H1303" s="77">
        <v>0</v>
      </c>
      <c r="I1303" s="66" t="s">
        <v>30</v>
      </c>
      <c r="J1303" s="66" t="s">
        <v>1660</v>
      </c>
      <c r="K1303" s="67" t="s">
        <v>5022</v>
      </c>
      <c r="L1303" s="68"/>
      <c r="M1303" s="64" t="s">
        <v>4377</v>
      </c>
      <c r="N1303" s="13"/>
      <c r="O1303"/>
      <c r="P1303" t="str">
        <f t="shared" si="234"/>
        <v/>
      </c>
      <c r="Q1303"/>
      <c r="R1303"/>
      <c r="S1303" s="43">
        <f t="shared" si="239"/>
        <v>152</v>
      </c>
      <c r="T1303" s="96"/>
      <c r="U1303" s="72"/>
      <c r="V1303" s="72"/>
      <c r="W1303" s="44" t="str">
        <f t="shared" si="240"/>
        <v/>
      </c>
      <c r="X1303" s="25" t="str">
        <f t="shared" si="241"/>
        <v/>
      </c>
      <c r="Y1303" s="1">
        <f t="shared" si="242"/>
        <v>1273</v>
      </c>
      <c r="Z1303" t="str">
        <f t="shared" si="243"/>
        <v>ITM_1273</v>
      </c>
      <c r="AC1303" s="116" t="str">
        <f t="shared" si="236"/>
        <v/>
      </c>
      <c r="AD1303" t="b">
        <f t="shared" si="235"/>
        <v>1</v>
      </c>
    </row>
    <row r="1304" spans="1:30">
      <c r="A1304" s="57">
        <f t="shared" si="237"/>
        <v>1304</v>
      </c>
      <c r="B1304" s="56">
        <f t="shared" si="238"/>
        <v>1274</v>
      </c>
      <c r="C1304" s="60" t="s">
        <v>4932</v>
      </c>
      <c r="D1304" s="60" t="s">
        <v>7</v>
      </c>
      <c r="E1304" s="76" t="s">
        <v>3945</v>
      </c>
      <c r="F1304" s="76" t="s">
        <v>3945</v>
      </c>
      <c r="G1304" s="77">
        <v>0</v>
      </c>
      <c r="H1304" s="77">
        <v>0</v>
      </c>
      <c r="I1304" s="66" t="s">
        <v>30</v>
      </c>
      <c r="J1304" s="66" t="s">
        <v>1660</v>
      </c>
      <c r="K1304" s="67" t="s">
        <v>5022</v>
      </c>
      <c r="L1304" s="68"/>
      <c r="M1304" s="64" t="s">
        <v>4378</v>
      </c>
      <c r="N1304" s="13"/>
      <c r="O1304"/>
      <c r="P1304" t="str">
        <f t="shared" si="234"/>
        <v/>
      </c>
      <c r="Q1304"/>
      <c r="R1304"/>
      <c r="S1304" s="43">
        <f t="shared" si="239"/>
        <v>152</v>
      </c>
      <c r="T1304" s="96"/>
      <c r="U1304" s="72"/>
      <c r="V1304" s="72"/>
      <c r="W1304" s="44" t="str">
        <f t="shared" si="240"/>
        <v/>
      </c>
      <c r="X1304" s="25" t="str">
        <f t="shared" si="241"/>
        <v/>
      </c>
      <c r="Y1304" s="1">
        <f t="shared" si="242"/>
        <v>1274</v>
      </c>
      <c r="Z1304" t="str">
        <f t="shared" si="243"/>
        <v>ITM_1274</v>
      </c>
      <c r="AC1304" s="116" t="str">
        <f t="shared" si="236"/>
        <v/>
      </c>
      <c r="AD1304" t="b">
        <f t="shared" si="235"/>
        <v>1</v>
      </c>
    </row>
    <row r="1305" spans="1:30">
      <c r="A1305" s="57">
        <f t="shared" si="237"/>
        <v>1305</v>
      </c>
      <c r="B1305" s="56">
        <f t="shared" si="238"/>
        <v>1275</v>
      </c>
      <c r="C1305" s="60" t="s">
        <v>4932</v>
      </c>
      <c r="D1305" s="60" t="s">
        <v>7</v>
      </c>
      <c r="E1305" s="76" t="s">
        <v>3946</v>
      </c>
      <c r="F1305" s="76" t="s">
        <v>3946</v>
      </c>
      <c r="G1305" s="77">
        <v>0</v>
      </c>
      <c r="H1305" s="77">
        <v>0</v>
      </c>
      <c r="I1305" s="66" t="s">
        <v>30</v>
      </c>
      <c r="J1305" s="66" t="s">
        <v>1660</v>
      </c>
      <c r="K1305" s="67" t="s">
        <v>5022</v>
      </c>
      <c r="L1305" s="68"/>
      <c r="M1305" s="64" t="s">
        <v>4379</v>
      </c>
      <c r="N1305" s="13"/>
      <c r="O1305"/>
      <c r="P1305" t="str">
        <f t="shared" si="234"/>
        <v/>
      </c>
      <c r="Q1305"/>
      <c r="R1305"/>
      <c r="S1305" s="43">
        <f t="shared" si="239"/>
        <v>152</v>
      </c>
      <c r="T1305" s="96"/>
      <c r="U1305" s="72"/>
      <c r="V1305" s="72"/>
      <c r="W1305" s="44" t="str">
        <f t="shared" si="240"/>
        <v/>
      </c>
      <c r="X1305" s="25" t="str">
        <f t="shared" si="241"/>
        <v/>
      </c>
      <c r="Y1305" s="1">
        <f t="shared" si="242"/>
        <v>1275</v>
      </c>
      <c r="Z1305" t="str">
        <f t="shared" si="243"/>
        <v>ITM_1275</v>
      </c>
      <c r="AC1305" s="116" t="str">
        <f t="shared" si="236"/>
        <v/>
      </c>
      <c r="AD1305" t="b">
        <f t="shared" si="235"/>
        <v>1</v>
      </c>
    </row>
    <row r="1306" spans="1:30">
      <c r="A1306" s="57">
        <f t="shared" si="237"/>
        <v>1306</v>
      </c>
      <c r="B1306" s="56">
        <f t="shared" si="238"/>
        <v>1276</v>
      </c>
      <c r="C1306" s="60" t="s">
        <v>4932</v>
      </c>
      <c r="D1306" s="60" t="s">
        <v>7</v>
      </c>
      <c r="E1306" s="76" t="s">
        <v>3947</v>
      </c>
      <c r="F1306" s="76" t="s">
        <v>3947</v>
      </c>
      <c r="G1306" s="77">
        <v>0</v>
      </c>
      <c r="H1306" s="77">
        <v>0</v>
      </c>
      <c r="I1306" s="66" t="s">
        <v>30</v>
      </c>
      <c r="J1306" s="66" t="s">
        <v>1660</v>
      </c>
      <c r="K1306" s="67" t="s">
        <v>5022</v>
      </c>
      <c r="L1306" s="68"/>
      <c r="M1306" s="64" t="s">
        <v>4380</v>
      </c>
      <c r="N1306" s="13"/>
      <c r="O1306"/>
      <c r="P1306" t="str">
        <f t="shared" si="234"/>
        <v/>
      </c>
      <c r="Q1306"/>
      <c r="R1306"/>
      <c r="S1306" s="43">
        <f t="shared" si="239"/>
        <v>152</v>
      </c>
      <c r="T1306" s="96"/>
      <c r="U1306" s="72"/>
      <c r="V1306" s="72"/>
      <c r="W1306" s="44" t="str">
        <f t="shared" si="240"/>
        <v/>
      </c>
      <c r="X1306" s="25" t="str">
        <f t="shared" si="241"/>
        <v/>
      </c>
      <c r="Y1306" s="1">
        <f t="shared" si="242"/>
        <v>1276</v>
      </c>
      <c r="Z1306" t="str">
        <f t="shared" si="243"/>
        <v>ITM_1276</v>
      </c>
      <c r="AC1306" s="116" t="str">
        <f t="shared" si="236"/>
        <v/>
      </c>
      <c r="AD1306" t="b">
        <f t="shared" si="235"/>
        <v>1</v>
      </c>
    </row>
    <row r="1307" spans="1:30">
      <c r="A1307" s="57">
        <f t="shared" si="237"/>
        <v>1307</v>
      </c>
      <c r="B1307" s="56">
        <f t="shared" si="238"/>
        <v>1277</v>
      </c>
      <c r="C1307" s="60" t="s">
        <v>4932</v>
      </c>
      <c r="D1307" s="60" t="s">
        <v>7</v>
      </c>
      <c r="E1307" s="76" t="s">
        <v>3948</v>
      </c>
      <c r="F1307" s="76" t="s">
        <v>3948</v>
      </c>
      <c r="G1307" s="77">
        <v>0</v>
      </c>
      <c r="H1307" s="77">
        <v>0</v>
      </c>
      <c r="I1307" s="66" t="s">
        <v>30</v>
      </c>
      <c r="J1307" s="66" t="s">
        <v>1660</v>
      </c>
      <c r="K1307" s="67" t="s">
        <v>5022</v>
      </c>
      <c r="L1307" s="68"/>
      <c r="M1307" s="64" t="s">
        <v>4381</v>
      </c>
      <c r="N1307" s="13"/>
      <c r="O1307"/>
      <c r="P1307" t="str">
        <f t="shared" si="234"/>
        <v/>
      </c>
      <c r="Q1307"/>
      <c r="R1307"/>
      <c r="S1307" s="43">
        <f t="shared" si="239"/>
        <v>152</v>
      </c>
      <c r="T1307" s="96"/>
      <c r="U1307" s="72"/>
      <c r="V1307" s="72"/>
      <c r="W1307" s="44" t="str">
        <f t="shared" si="240"/>
        <v/>
      </c>
      <c r="X1307" s="25" t="str">
        <f t="shared" si="241"/>
        <v/>
      </c>
      <c r="Y1307" s="1">
        <f t="shared" si="242"/>
        <v>1277</v>
      </c>
      <c r="Z1307" t="str">
        <f t="shared" si="243"/>
        <v>ITM_1277</v>
      </c>
      <c r="AC1307" s="116" t="str">
        <f t="shared" si="236"/>
        <v/>
      </c>
      <c r="AD1307" t="b">
        <f t="shared" si="235"/>
        <v>1</v>
      </c>
    </row>
    <row r="1308" spans="1:30">
      <c r="A1308" s="57">
        <f t="shared" si="237"/>
        <v>1308</v>
      </c>
      <c r="B1308" s="56">
        <f t="shared" si="238"/>
        <v>1278</v>
      </c>
      <c r="C1308" s="60" t="s">
        <v>4932</v>
      </c>
      <c r="D1308" s="60" t="s">
        <v>7</v>
      </c>
      <c r="E1308" s="76" t="s">
        <v>3949</v>
      </c>
      <c r="F1308" s="76" t="s">
        <v>3949</v>
      </c>
      <c r="G1308" s="77">
        <v>0</v>
      </c>
      <c r="H1308" s="77">
        <v>0</v>
      </c>
      <c r="I1308" s="66" t="s">
        <v>30</v>
      </c>
      <c r="J1308" s="66" t="s">
        <v>1660</v>
      </c>
      <c r="K1308" s="67" t="s">
        <v>5022</v>
      </c>
      <c r="L1308" s="68"/>
      <c r="M1308" s="64" t="s">
        <v>4382</v>
      </c>
      <c r="N1308" s="13"/>
      <c r="O1308"/>
      <c r="P1308" t="str">
        <f t="shared" si="234"/>
        <v/>
      </c>
      <c r="Q1308"/>
      <c r="R1308"/>
      <c r="S1308" s="43">
        <f t="shared" si="239"/>
        <v>152</v>
      </c>
      <c r="T1308" s="96"/>
      <c r="U1308" s="72"/>
      <c r="V1308" s="72"/>
      <c r="W1308" s="44" t="str">
        <f t="shared" si="240"/>
        <v/>
      </c>
      <c r="X1308" s="25" t="str">
        <f t="shared" si="241"/>
        <v/>
      </c>
      <c r="Y1308" s="1">
        <f t="shared" si="242"/>
        <v>1278</v>
      </c>
      <c r="Z1308" t="str">
        <f t="shared" si="243"/>
        <v>ITM_1278</v>
      </c>
      <c r="AC1308" s="116" t="str">
        <f t="shared" si="236"/>
        <v/>
      </c>
      <c r="AD1308" t="b">
        <f t="shared" si="235"/>
        <v>1</v>
      </c>
    </row>
    <row r="1309" spans="1:30">
      <c r="A1309" s="57">
        <f t="shared" si="237"/>
        <v>1309</v>
      </c>
      <c r="B1309" s="56">
        <f t="shared" si="238"/>
        <v>1279</v>
      </c>
      <c r="C1309" s="60" t="s">
        <v>4932</v>
      </c>
      <c r="D1309" s="60" t="s">
        <v>7</v>
      </c>
      <c r="E1309" s="76" t="s">
        <v>3950</v>
      </c>
      <c r="F1309" s="76" t="s">
        <v>3950</v>
      </c>
      <c r="G1309" s="77">
        <v>0</v>
      </c>
      <c r="H1309" s="77">
        <v>0</v>
      </c>
      <c r="I1309" s="66" t="s">
        <v>30</v>
      </c>
      <c r="J1309" s="66" t="s">
        <v>1660</v>
      </c>
      <c r="K1309" s="67" t="s">
        <v>5022</v>
      </c>
      <c r="L1309" s="68"/>
      <c r="M1309" s="64" t="s">
        <v>4383</v>
      </c>
      <c r="N1309" s="13"/>
      <c r="O1309"/>
      <c r="P1309" t="str">
        <f t="shared" si="234"/>
        <v/>
      </c>
      <c r="Q1309"/>
      <c r="R1309"/>
      <c r="S1309" s="43">
        <f t="shared" si="239"/>
        <v>152</v>
      </c>
      <c r="T1309" s="96"/>
      <c r="U1309" s="72"/>
      <c r="V1309" s="72"/>
      <c r="W1309" s="44" t="str">
        <f t="shared" si="240"/>
        <v/>
      </c>
      <c r="X1309" s="25" t="str">
        <f t="shared" si="241"/>
        <v/>
      </c>
      <c r="Y1309" s="1">
        <f t="shared" si="242"/>
        <v>1279</v>
      </c>
      <c r="Z1309" t="str">
        <f t="shared" si="243"/>
        <v>ITM_1279</v>
      </c>
      <c r="AC1309" s="116" t="str">
        <f t="shared" si="236"/>
        <v/>
      </c>
      <c r="AD1309" t="b">
        <f t="shared" si="235"/>
        <v>1</v>
      </c>
    </row>
    <row r="1310" spans="1:30">
      <c r="A1310" s="57">
        <f t="shared" si="237"/>
        <v>1310</v>
      </c>
      <c r="B1310" s="56">
        <f t="shared" si="238"/>
        <v>1280</v>
      </c>
      <c r="C1310" s="60" t="s">
        <v>4932</v>
      </c>
      <c r="D1310" s="60" t="s">
        <v>7</v>
      </c>
      <c r="E1310" s="76" t="s">
        <v>3951</v>
      </c>
      <c r="F1310" s="76" t="s">
        <v>3951</v>
      </c>
      <c r="G1310" s="77">
        <v>0</v>
      </c>
      <c r="H1310" s="77">
        <v>0</v>
      </c>
      <c r="I1310" s="66" t="s">
        <v>30</v>
      </c>
      <c r="J1310" s="66" t="s">
        <v>1660</v>
      </c>
      <c r="K1310" s="67" t="s">
        <v>5022</v>
      </c>
      <c r="L1310" s="68"/>
      <c r="M1310" s="64" t="s">
        <v>4384</v>
      </c>
      <c r="N1310" s="13"/>
      <c r="O1310"/>
      <c r="P1310" t="str">
        <f t="shared" si="234"/>
        <v/>
      </c>
      <c r="Q1310"/>
      <c r="R1310"/>
      <c r="S1310" s="43">
        <f t="shared" si="239"/>
        <v>152</v>
      </c>
      <c r="T1310" s="96"/>
      <c r="U1310" s="72"/>
      <c r="V1310" s="72"/>
      <c r="W1310" s="44" t="str">
        <f t="shared" si="240"/>
        <v/>
      </c>
      <c r="X1310" s="25" t="str">
        <f t="shared" si="241"/>
        <v/>
      </c>
      <c r="Y1310" s="1">
        <f t="shared" si="242"/>
        <v>1280</v>
      </c>
      <c r="Z1310" t="str">
        <f t="shared" si="243"/>
        <v>ITM_1280</v>
      </c>
      <c r="AC1310" s="116" t="str">
        <f t="shared" si="236"/>
        <v/>
      </c>
      <c r="AD1310" t="b">
        <f t="shared" si="235"/>
        <v>1</v>
      </c>
    </row>
    <row r="1311" spans="1:30">
      <c r="A1311" s="57">
        <f t="shared" si="237"/>
        <v>1311</v>
      </c>
      <c r="B1311" s="56">
        <f t="shared" si="238"/>
        <v>1281</v>
      </c>
      <c r="C1311" s="60" t="s">
        <v>4932</v>
      </c>
      <c r="D1311" s="60" t="s">
        <v>7</v>
      </c>
      <c r="E1311" s="76" t="s">
        <v>3952</v>
      </c>
      <c r="F1311" s="76" t="s">
        <v>3952</v>
      </c>
      <c r="G1311" s="77">
        <v>0</v>
      </c>
      <c r="H1311" s="77">
        <v>0</v>
      </c>
      <c r="I1311" s="66" t="s">
        <v>30</v>
      </c>
      <c r="J1311" s="66" t="s">
        <v>1660</v>
      </c>
      <c r="K1311" s="67" t="s">
        <v>5022</v>
      </c>
      <c r="L1311" s="68"/>
      <c r="M1311" s="64" t="s">
        <v>4385</v>
      </c>
      <c r="N1311" s="13"/>
      <c r="O1311"/>
      <c r="P1311" t="str">
        <f t="shared" ref="P1311:P1380" si="244">IF(E1311=F1311,"","NOT EQUAL")</f>
        <v/>
      </c>
      <c r="Q1311"/>
      <c r="R1311"/>
      <c r="S1311" s="43">
        <f t="shared" si="239"/>
        <v>152</v>
      </c>
      <c r="T1311" s="96"/>
      <c r="U1311" s="72"/>
      <c r="V1311" s="72"/>
      <c r="W1311" s="44" t="str">
        <f t="shared" si="240"/>
        <v/>
      </c>
      <c r="X1311" s="25" t="str">
        <f t="shared" si="241"/>
        <v/>
      </c>
      <c r="Y1311" s="1">
        <f t="shared" si="242"/>
        <v>1281</v>
      </c>
      <c r="Z1311" t="str">
        <f t="shared" si="243"/>
        <v>ITM_1281</v>
      </c>
      <c r="AC1311" s="116" t="str">
        <f t="shared" si="236"/>
        <v/>
      </c>
      <c r="AD1311" t="b">
        <f t="shared" si="235"/>
        <v>1</v>
      </c>
    </row>
    <row r="1312" spans="1:30">
      <c r="A1312" s="57">
        <f t="shared" si="237"/>
        <v>1312</v>
      </c>
      <c r="B1312" s="56">
        <f t="shared" si="238"/>
        <v>1282</v>
      </c>
      <c r="C1312" s="60" t="s">
        <v>4932</v>
      </c>
      <c r="D1312" s="60" t="s">
        <v>7</v>
      </c>
      <c r="E1312" s="76" t="s">
        <v>3953</v>
      </c>
      <c r="F1312" s="76" t="s">
        <v>3953</v>
      </c>
      <c r="G1312" s="77">
        <v>0</v>
      </c>
      <c r="H1312" s="77">
        <v>0</v>
      </c>
      <c r="I1312" s="66" t="s">
        <v>30</v>
      </c>
      <c r="J1312" s="66" t="s">
        <v>1660</v>
      </c>
      <c r="K1312" s="67" t="s">
        <v>5022</v>
      </c>
      <c r="L1312" s="68"/>
      <c r="M1312" s="64" t="s">
        <v>4386</v>
      </c>
      <c r="N1312" s="13"/>
      <c r="O1312"/>
      <c r="P1312" t="str">
        <f t="shared" si="244"/>
        <v/>
      </c>
      <c r="Q1312"/>
      <c r="R1312"/>
      <c r="S1312" s="43">
        <f t="shared" si="239"/>
        <v>152</v>
      </c>
      <c r="T1312" s="96"/>
      <c r="U1312" s="72"/>
      <c r="V1312" s="72"/>
      <c r="W1312" s="44" t="str">
        <f t="shared" si="240"/>
        <v/>
      </c>
      <c r="X1312" s="25" t="str">
        <f t="shared" si="241"/>
        <v/>
      </c>
      <c r="Y1312" s="1">
        <f t="shared" si="242"/>
        <v>1282</v>
      </c>
      <c r="Z1312" t="str">
        <f t="shared" si="243"/>
        <v>ITM_1282</v>
      </c>
      <c r="AC1312" s="116" t="str">
        <f t="shared" si="236"/>
        <v/>
      </c>
      <c r="AD1312" t="b">
        <f t="shared" ref="AD1312:AD1375" si="245">X1312=AC1312</f>
        <v>1</v>
      </c>
    </row>
    <row r="1313" spans="1:30">
      <c r="A1313" s="57">
        <f t="shared" si="237"/>
        <v>1313</v>
      </c>
      <c r="B1313" s="56">
        <f t="shared" si="238"/>
        <v>1283</v>
      </c>
      <c r="C1313" s="60" t="s">
        <v>4932</v>
      </c>
      <c r="D1313" s="60" t="s">
        <v>7</v>
      </c>
      <c r="E1313" s="76" t="s">
        <v>3954</v>
      </c>
      <c r="F1313" s="76" t="s">
        <v>3954</v>
      </c>
      <c r="G1313" s="77">
        <v>0</v>
      </c>
      <c r="H1313" s="77">
        <v>0</v>
      </c>
      <c r="I1313" s="66" t="s">
        <v>30</v>
      </c>
      <c r="J1313" s="66" t="s">
        <v>1660</v>
      </c>
      <c r="K1313" s="67" t="s">
        <v>5022</v>
      </c>
      <c r="L1313" s="68"/>
      <c r="M1313" s="64" t="s">
        <v>4387</v>
      </c>
      <c r="N1313" s="13"/>
      <c r="O1313"/>
      <c r="P1313" t="str">
        <f t="shared" si="244"/>
        <v/>
      </c>
      <c r="Q1313"/>
      <c r="R1313"/>
      <c r="S1313" s="43">
        <f t="shared" si="239"/>
        <v>152</v>
      </c>
      <c r="T1313" s="96"/>
      <c r="U1313" s="72"/>
      <c r="V1313" s="72"/>
      <c r="W1313" s="44" t="str">
        <f t="shared" si="240"/>
        <v/>
      </c>
      <c r="X1313" s="25" t="str">
        <f t="shared" si="241"/>
        <v/>
      </c>
      <c r="Y1313" s="1">
        <f t="shared" si="242"/>
        <v>1283</v>
      </c>
      <c r="Z1313" t="str">
        <f t="shared" si="243"/>
        <v>ITM_1283</v>
      </c>
      <c r="AC1313" s="116" t="str">
        <f t="shared" si="236"/>
        <v/>
      </c>
      <c r="AD1313" t="b">
        <f t="shared" si="245"/>
        <v>1</v>
      </c>
    </row>
    <row r="1314" spans="1:30">
      <c r="A1314" s="57">
        <f t="shared" si="237"/>
        <v>1314</v>
      </c>
      <c r="B1314" s="56">
        <f t="shared" si="238"/>
        <v>1284</v>
      </c>
      <c r="C1314" s="60" t="s">
        <v>4932</v>
      </c>
      <c r="D1314" s="60" t="s">
        <v>7</v>
      </c>
      <c r="E1314" s="76" t="s">
        <v>3955</v>
      </c>
      <c r="F1314" s="76" t="s">
        <v>3955</v>
      </c>
      <c r="G1314" s="77">
        <v>0</v>
      </c>
      <c r="H1314" s="77">
        <v>0</v>
      </c>
      <c r="I1314" s="66" t="s">
        <v>30</v>
      </c>
      <c r="J1314" s="66" t="s">
        <v>1660</v>
      </c>
      <c r="K1314" s="67" t="s">
        <v>5022</v>
      </c>
      <c r="L1314" s="68"/>
      <c r="M1314" s="64" t="s">
        <v>4388</v>
      </c>
      <c r="N1314" s="13"/>
      <c r="O1314"/>
      <c r="P1314" t="str">
        <f t="shared" si="244"/>
        <v/>
      </c>
      <c r="Q1314"/>
      <c r="R1314"/>
      <c r="S1314" s="43">
        <f t="shared" si="239"/>
        <v>152</v>
      </c>
      <c r="T1314" s="96"/>
      <c r="U1314" s="72"/>
      <c r="V1314" s="72"/>
      <c r="W1314" s="44" t="str">
        <f t="shared" si="240"/>
        <v/>
      </c>
      <c r="X1314" s="25" t="str">
        <f t="shared" si="241"/>
        <v/>
      </c>
      <c r="Y1314" s="1">
        <f t="shared" si="242"/>
        <v>1284</v>
      </c>
      <c r="Z1314" t="str">
        <f t="shared" si="243"/>
        <v>ITM_1284</v>
      </c>
      <c r="AC1314" s="116" t="str">
        <f t="shared" si="236"/>
        <v/>
      </c>
      <c r="AD1314" t="b">
        <f t="shared" si="245"/>
        <v>1</v>
      </c>
    </row>
    <row r="1315" spans="1:30">
      <c r="A1315" s="57">
        <f t="shared" si="237"/>
        <v>1315</v>
      </c>
      <c r="B1315" s="56">
        <f t="shared" si="238"/>
        <v>1285</v>
      </c>
      <c r="C1315" s="60" t="s">
        <v>4932</v>
      </c>
      <c r="D1315" s="60" t="s">
        <v>7</v>
      </c>
      <c r="E1315" s="76" t="s">
        <v>3956</v>
      </c>
      <c r="F1315" s="76" t="s">
        <v>3956</v>
      </c>
      <c r="G1315" s="77">
        <v>0</v>
      </c>
      <c r="H1315" s="77">
        <v>0</v>
      </c>
      <c r="I1315" s="66" t="s">
        <v>30</v>
      </c>
      <c r="J1315" s="66" t="s">
        <v>1660</v>
      </c>
      <c r="K1315" s="67" t="s">
        <v>5022</v>
      </c>
      <c r="L1315" s="68"/>
      <c r="M1315" s="64" t="s">
        <v>4389</v>
      </c>
      <c r="N1315" s="13"/>
      <c r="O1315"/>
      <c r="P1315" t="str">
        <f t="shared" si="244"/>
        <v/>
      </c>
      <c r="Q1315"/>
      <c r="R1315"/>
      <c r="S1315" s="43">
        <f t="shared" si="239"/>
        <v>152</v>
      </c>
      <c r="T1315" s="96"/>
      <c r="U1315" s="72"/>
      <c r="V1315" s="72"/>
      <c r="W1315" s="44" t="str">
        <f t="shared" si="240"/>
        <v/>
      </c>
      <c r="X1315" s="25" t="str">
        <f t="shared" si="241"/>
        <v/>
      </c>
      <c r="Y1315" s="1">
        <f t="shared" si="242"/>
        <v>1285</v>
      </c>
      <c r="Z1315" t="str">
        <f t="shared" si="243"/>
        <v>ITM_1285</v>
      </c>
      <c r="AC1315" s="116" t="str">
        <f t="shared" si="236"/>
        <v/>
      </c>
      <c r="AD1315" t="b">
        <f t="shared" si="245"/>
        <v>1</v>
      </c>
    </row>
    <row r="1316" spans="1:30">
      <c r="A1316" s="57">
        <f t="shared" si="237"/>
        <v>1316</v>
      </c>
      <c r="B1316" s="56">
        <f t="shared" si="238"/>
        <v>1286</v>
      </c>
      <c r="C1316" s="60" t="s">
        <v>4932</v>
      </c>
      <c r="D1316" s="60" t="s">
        <v>7</v>
      </c>
      <c r="E1316" s="76" t="s">
        <v>3957</v>
      </c>
      <c r="F1316" s="76" t="s">
        <v>3957</v>
      </c>
      <c r="G1316" s="77">
        <v>0</v>
      </c>
      <c r="H1316" s="77">
        <v>0</v>
      </c>
      <c r="I1316" s="66" t="s">
        <v>30</v>
      </c>
      <c r="J1316" s="66" t="s">
        <v>1660</v>
      </c>
      <c r="K1316" s="67" t="s">
        <v>5022</v>
      </c>
      <c r="L1316" s="68"/>
      <c r="M1316" s="64" t="s">
        <v>4390</v>
      </c>
      <c r="N1316" s="13"/>
      <c r="O1316"/>
      <c r="P1316" t="str">
        <f t="shared" si="244"/>
        <v/>
      </c>
      <c r="Q1316"/>
      <c r="R1316"/>
      <c r="S1316" s="43">
        <f t="shared" si="239"/>
        <v>152</v>
      </c>
      <c r="T1316" s="96"/>
      <c r="U1316" s="72"/>
      <c r="V1316" s="72"/>
      <c r="W1316" s="44" t="str">
        <f t="shared" si="240"/>
        <v/>
      </c>
      <c r="X1316" s="25" t="str">
        <f t="shared" si="241"/>
        <v/>
      </c>
      <c r="Y1316" s="1">
        <f t="shared" si="242"/>
        <v>1286</v>
      </c>
      <c r="Z1316" t="str">
        <f t="shared" si="243"/>
        <v>ITM_1286</v>
      </c>
      <c r="AC1316" s="116" t="str">
        <f t="shared" si="236"/>
        <v/>
      </c>
      <c r="AD1316" t="b">
        <f t="shared" si="245"/>
        <v>1</v>
      </c>
    </row>
    <row r="1317" spans="1:30" s="47" customFormat="1">
      <c r="A1317" s="57" t="str">
        <f t="shared" si="237"/>
        <v/>
      </c>
      <c r="B1317" s="56">
        <f t="shared" si="238"/>
        <v>1286.01</v>
      </c>
      <c r="C1317" s="59" t="s">
        <v>2643</v>
      </c>
      <c r="D1317" s="60"/>
      <c r="E1317" s="64"/>
      <c r="F1317" s="64"/>
      <c r="G1317" s="65"/>
      <c r="H1317" s="65"/>
      <c r="I1317" s="66"/>
      <c r="J1317" s="66"/>
      <c r="K1317" s="67"/>
      <c r="L1317" s="59"/>
      <c r="M1317" s="64" t="s">
        <v>2643</v>
      </c>
      <c r="N1317" s="48"/>
      <c r="O1317" s="49"/>
      <c r="P1317" s="49"/>
      <c r="Q1317" s="49"/>
      <c r="R1317" s="49"/>
      <c r="S1317" s="43">
        <f t="shared" si="239"/>
        <v>152</v>
      </c>
      <c r="T1317" s="96" t="s">
        <v>2643</v>
      </c>
      <c r="U1317" s="94" t="s">
        <v>2643</v>
      </c>
      <c r="V1317" s="94" t="s">
        <v>2643</v>
      </c>
      <c r="W1317" s="44" t="str">
        <f t="shared" si="240"/>
        <v/>
      </c>
      <c r="X1317" s="25" t="str">
        <f t="shared" si="241"/>
        <v/>
      </c>
      <c r="Y1317" s="1">
        <f t="shared" si="242"/>
        <v>1286.01</v>
      </c>
      <c r="Z1317" t="str">
        <f t="shared" si="243"/>
        <v/>
      </c>
      <c r="AC1317" s="116" t="str">
        <f t="shared" si="236"/>
        <v/>
      </c>
      <c r="AD1317" t="b">
        <f t="shared" si="245"/>
        <v>1</v>
      </c>
    </row>
    <row r="1318" spans="1:30" s="47" customFormat="1">
      <c r="A1318" s="57" t="str">
        <f t="shared" si="237"/>
        <v/>
      </c>
      <c r="B1318" s="56">
        <f t="shared" si="238"/>
        <v>1286.02</v>
      </c>
      <c r="C1318" s="59" t="s">
        <v>2643</v>
      </c>
      <c r="D1318" s="60"/>
      <c r="E1318" s="64"/>
      <c r="F1318" s="64"/>
      <c r="G1318" s="65"/>
      <c r="H1318" s="65"/>
      <c r="I1318" s="66"/>
      <c r="J1318" s="66"/>
      <c r="K1318" s="67"/>
      <c r="L1318" s="59"/>
      <c r="M1318" s="64" t="s">
        <v>2643</v>
      </c>
      <c r="N1318" s="48"/>
      <c r="O1318" s="49"/>
      <c r="P1318" s="49"/>
      <c r="Q1318" s="49"/>
      <c r="R1318" s="49"/>
      <c r="S1318" s="43">
        <f t="shared" si="239"/>
        <v>152</v>
      </c>
      <c r="T1318" s="96" t="s">
        <v>2643</v>
      </c>
      <c r="U1318" s="94" t="s">
        <v>2643</v>
      </c>
      <c r="V1318" s="94" t="s">
        <v>2643</v>
      </c>
      <c r="W1318" s="44" t="str">
        <f t="shared" si="240"/>
        <v/>
      </c>
      <c r="X1318" s="25" t="str">
        <f t="shared" si="241"/>
        <v/>
      </c>
      <c r="Y1318" s="1">
        <f t="shared" si="242"/>
        <v>1286.02</v>
      </c>
      <c r="Z1318" t="str">
        <f t="shared" si="243"/>
        <v/>
      </c>
      <c r="AC1318" s="116" t="str">
        <f t="shared" si="236"/>
        <v/>
      </c>
      <c r="AD1318" t="b">
        <f t="shared" si="245"/>
        <v>1</v>
      </c>
    </row>
    <row r="1319" spans="1:30" s="47" customFormat="1">
      <c r="A1319" s="57" t="str">
        <f t="shared" si="237"/>
        <v/>
      </c>
      <c r="B1319" s="56">
        <f t="shared" si="238"/>
        <v>1286.03</v>
      </c>
      <c r="C1319" s="59" t="s">
        <v>3212</v>
      </c>
      <c r="D1319" s="60"/>
      <c r="E1319" s="64"/>
      <c r="F1319" s="64"/>
      <c r="G1319" s="65"/>
      <c r="H1319" s="65"/>
      <c r="I1319" s="66"/>
      <c r="J1319" s="66"/>
      <c r="K1319" s="67"/>
      <c r="L1319" s="59"/>
      <c r="M1319" s="64" t="s">
        <v>2643</v>
      </c>
      <c r="N1319" s="48"/>
      <c r="O1319" s="49"/>
      <c r="P1319" s="49"/>
      <c r="Q1319" s="49"/>
      <c r="R1319" s="49"/>
      <c r="S1319" s="43">
        <f t="shared" si="239"/>
        <v>152</v>
      </c>
      <c r="T1319" s="96" t="s">
        <v>2643</v>
      </c>
      <c r="U1319" s="94" t="s">
        <v>2643</v>
      </c>
      <c r="V1319" s="94" t="s">
        <v>2643</v>
      </c>
      <c r="W1319" s="44" t="str">
        <f t="shared" si="240"/>
        <v/>
      </c>
      <c r="X1319" s="25" t="str">
        <f t="shared" si="241"/>
        <v/>
      </c>
      <c r="Y1319" s="1">
        <f t="shared" si="242"/>
        <v>1286.03</v>
      </c>
      <c r="Z1319" t="str">
        <f t="shared" si="243"/>
        <v/>
      </c>
      <c r="AC1319" s="116" t="str">
        <f t="shared" si="236"/>
        <v/>
      </c>
      <c r="AD1319" t="b">
        <f t="shared" si="245"/>
        <v>1</v>
      </c>
    </row>
    <row r="1320" spans="1:30">
      <c r="A1320" s="57">
        <f t="shared" si="237"/>
        <v>1320</v>
      </c>
      <c r="B1320" s="56">
        <f t="shared" si="238"/>
        <v>1287</v>
      </c>
      <c r="C1320" s="60" t="s">
        <v>4719</v>
      </c>
      <c r="D1320" s="60" t="s">
        <v>14</v>
      </c>
      <c r="E1320" s="66" t="s">
        <v>1284</v>
      </c>
      <c r="F1320" s="66" t="s">
        <v>1284</v>
      </c>
      <c r="G1320" s="65">
        <v>1</v>
      </c>
      <c r="H1320" s="65">
        <v>1023</v>
      </c>
      <c r="I1320" s="66" t="s">
        <v>3</v>
      </c>
      <c r="J1320" s="66" t="s">
        <v>1660</v>
      </c>
      <c r="K1320" s="67" t="s">
        <v>5197</v>
      </c>
      <c r="L1320" s="68"/>
      <c r="M1320" s="64" t="s">
        <v>1722</v>
      </c>
      <c r="N1320" s="13"/>
      <c r="O1320"/>
      <c r="P1320" t="str">
        <f t="shared" si="244"/>
        <v/>
      </c>
      <c r="Q1320"/>
      <c r="R1320"/>
      <c r="S1320" s="43">
        <f t="shared" si="239"/>
        <v>152</v>
      </c>
      <c r="T1320" s="96" t="s">
        <v>2643</v>
      </c>
      <c r="U1320" s="72" t="s">
        <v>2643</v>
      </c>
      <c r="V1320" s="72" t="s">
        <v>2643</v>
      </c>
      <c r="W1320" s="44" t="str">
        <f t="shared" si="240"/>
        <v/>
      </c>
      <c r="X1320" s="25" t="str">
        <f t="shared" si="241"/>
        <v/>
      </c>
      <c r="Y1320" s="1">
        <f t="shared" si="242"/>
        <v>1287</v>
      </c>
      <c r="Z1320" t="str">
        <f t="shared" si="243"/>
        <v>ITM_BESTF</v>
      </c>
      <c r="AC1320" s="116" t="str">
        <f t="shared" ref="AC1320:AC1383" si="246">IF(LEN(X1320)=0,"",SUBSTITUTE(SUBSTITUTE(SUBSTITUTE(SUBSTITUTE(SUBSTITUTE(SUBSTITUTE(SUBSTITUTE(SUBSTITUTE(SUBSTITUTE(SUBSTITUTE(SUBSTITUTE(SUBSTITUTE(SUBSTITUTE(SUBSTITUTE(SUBSTITUTE(SUBSTITUTE(SUBSTITUTE( (SUBSTITUTE( SUBSTITUTE( SUBSTITUTE( SUBSTITUTE(W1320,"STD_SIGMA","SUM"),"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320" t="b">
        <f t="shared" si="245"/>
        <v>1</v>
      </c>
    </row>
    <row r="1321" spans="1:30">
      <c r="A1321" s="57">
        <f t="shared" si="237"/>
        <v>1321</v>
      </c>
      <c r="B1321" s="56">
        <f t="shared" si="238"/>
        <v>1288</v>
      </c>
      <c r="C1321" s="60" t="s">
        <v>4719</v>
      </c>
      <c r="D1321" s="60" t="s">
        <v>97</v>
      </c>
      <c r="E1321" s="66" t="s">
        <v>98</v>
      </c>
      <c r="F1321" s="66" t="s">
        <v>98</v>
      </c>
      <c r="G1321" s="72">
        <v>0</v>
      </c>
      <c r="H1321" s="72">
        <v>0</v>
      </c>
      <c r="I1321" s="66" t="s">
        <v>3</v>
      </c>
      <c r="J1321" s="66" t="s">
        <v>1660</v>
      </c>
      <c r="K1321" s="67" t="s">
        <v>5197</v>
      </c>
      <c r="L1321" s="68"/>
      <c r="M1321" s="64" t="s">
        <v>1825</v>
      </c>
      <c r="N1321" s="13"/>
      <c r="O1321"/>
      <c r="P1321" t="str">
        <f t="shared" si="244"/>
        <v/>
      </c>
      <c r="Q1321"/>
      <c r="R1321"/>
      <c r="S1321" s="43">
        <f t="shared" si="239"/>
        <v>152</v>
      </c>
      <c r="T1321" s="96" t="s">
        <v>2643</v>
      </c>
      <c r="U1321" s="72" t="s">
        <v>2643</v>
      </c>
      <c r="V1321" s="72" t="s">
        <v>2643</v>
      </c>
      <c r="W1321" s="44" t="str">
        <f t="shared" si="240"/>
        <v/>
      </c>
      <c r="X1321" s="25" t="str">
        <f t="shared" si="241"/>
        <v/>
      </c>
      <c r="Y1321" s="1">
        <f t="shared" si="242"/>
        <v>1288</v>
      </c>
      <c r="Z1321" t="str">
        <f t="shared" si="243"/>
        <v>ITM_EXPF</v>
      </c>
      <c r="AC1321" s="116" t="str">
        <f t="shared" si="246"/>
        <v/>
      </c>
      <c r="AD1321" t="b">
        <f t="shared" si="245"/>
        <v>1</v>
      </c>
    </row>
    <row r="1322" spans="1:30">
      <c r="A1322" s="57">
        <f t="shared" si="237"/>
        <v>1322</v>
      </c>
      <c r="B1322" s="56">
        <f t="shared" si="238"/>
        <v>1289</v>
      </c>
      <c r="C1322" s="60" t="s">
        <v>4719</v>
      </c>
      <c r="D1322" s="60" t="s">
        <v>190</v>
      </c>
      <c r="E1322" s="66" t="s">
        <v>191</v>
      </c>
      <c r="F1322" s="66" t="s">
        <v>191</v>
      </c>
      <c r="G1322" s="72">
        <v>0</v>
      </c>
      <c r="H1322" s="72">
        <v>0</v>
      </c>
      <c r="I1322" s="66" t="s">
        <v>3</v>
      </c>
      <c r="J1322" s="66" t="s">
        <v>1660</v>
      </c>
      <c r="K1322" s="67" t="s">
        <v>5197</v>
      </c>
      <c r="L1322" s="68"/>
      <c r="M1322" s="64" t="s">
        <v>1967</v>
      </c>
      <c r="N1322" s="13"/>
      <c r="O1322"/>
      <c r="P1322" t="str">
        <f t="shared" si="244"/>
        <v/>
      </c>
      <c r="Q1322"/>
      <c r="R1322"/>
      <c r="S1322" s="43">
        <f t="shared" si="239"/>
        <v>152</v>
      </c>
      <c r="T1322" s="96" t="s">
        <v>2643</v>
      </c>
      <c r="U1322" s="72" t="s">
        <v>2643</v>
      </c>
      <c r="V1322" s="72" t="s">
        <v>2643</v>
      </c>
      <c r="W1322" s="44" t="str">
        <f t="shared" si="240"/>
        <v/>
      </c>
      <c r="X1322" s="25" t="str">
        <f t="shared" si="241"/>
        <v/>
      </c>
      <c r="Y1322" s="1">
        <f t="shared" si="242"/>
        <v>1289</v>
      </c>
      <c r="Z1322" t="str">
        <f t="shared" si="243"/>
        <v>ITM_LINF</v>
      </c>
      <c r="AC1322" s="116" t="str">
        <f t="shared" si="246"/>
        <v/>
      </c>
      <c r="AD1322" t="b">
        <f t="shared" si="245"/>
        <v>1</v>
      </c>
    </row>
    <row r="1323" spans="1:30">
      <c r="A1323" s="57">
        <f t="shared" si="237"/>
        <v>1323</v>
      </c>
      <c r="B1323" s="56">
        <f t="shared" si="238"/>
        <v>1290</v>
      </c>
      <c r="C1323" s="60" t="s">
        <v>4719</v>
      </c>
      <c r="D1323" s="60" t="s">
        <v>203</v>
      </c>
      <c r="E1323" s="66" t="s">
        <v>204</v>
      </c>
      <c r="F1323" s="66" t="s">
        <v>204</v>
      </c>
      <c r="G1323" s="72">
        <v>0</v>
      </c>
      <c r="H1323" s="72">
        <v>0</v>
      </c>
      <c r="I1323" s="66" t="s">
        <v>3</v>
      </c>
      <c r="J1323" s="66" t="s">
        <v>1660</v>
      </c>
      <c r="K1323" s="67" t="s">
        <v>5197</v>
      </c>
      <c r="L1323" s="68"/>
      <c r="M1323" s="64" t="s">
        <v>1984</v>
      </c>
      <c r="N1323" s="13"/>
      <c r="O1323"/>
      <c r="P1323" t="str">
        <f t="shared" si="244"/>
        <v/>
      </c>
      <c r="Q1323"/>
      <c r="R1323"/>
      <c r="S1323" s="43">
        <f t="shared" si="239"/>
        <v>152</v>
      </c>
      <c r="T1323" s="96" t="s">
        <v>2643</v>
      </c>
      <c r="U1323" s="72" t="s">
        <v>2643</v>
      </c>
      <c r="V1323" s="72" t="s">
        <v>2643</v>
      </c>
      <c r="W1323" s="44" t="str">
        <f t="shared" si="240"/>
        <v/>
      </c>
      <c r="X1323" s="25" t="str">
        <f t="shared" si="241"/>
        <v/>
      </c>
      <c r="Y1323" s="1">
        <f t="shared" si="242"/>
        <v>1290</v>
      </c>
      <c r="Z1323" t="str">
        <f t="shared" si="243"/>
        <v>ITM_LOGF</v>
      </c>
      <c r="AC1323" s="116" t="str">
        <f t="shared" si="246"/>
        <v/>
      </c>
      <c r="AD1323" t="b">
        <f t="shared" si="245"/>
        <v>1</v>
      </c>
    </row>
    <row r="1324" spans="1:30">
      <c r="A1324" s="57">
        <f t="shared" si="237"/>
        <v>1324</v>
      </c>
      <c r="B1324" s="56">
        <f t="shared" si="238"/>
        <v>1291</v>
      </c>
      <c r="C1324" s="60" t="s">
        <v>4719</v>
      </c>
      <c r="D1324" s="60" t="s">
        <v>3186</v>
      </c>
      <c r="E1324" s="66" t="s">
        <v>273</v>
      </c>
      <c r="F1324" s="66" t="s">
        <v>273</v>
      </c>
      <c r="G1324" s="72">
        <v>0</v>
      </c>
      <c r="H1324" s="72">
        <v>0</v>
      </c>
      <c r="I1324" s="66" t="s">
        <v>3</v>
      </c>
      <c r="J1324" s="66" t="s">
        <v>1660</v>
      </c>
      <c r="K1324" s="67" t="s">
        <v>5197</v>
      </c>
      <c r="L1324" s="68"/>
      <c r="M1324" s="64" t="s">
        <v>2089</v>
      </c>
      <c r="N1324" s="13"/>
      <c r="O1324"/>
      <c r="P1324" t="str">
        <f t="shared" si="244"/>
        <v/>
      </c>
      <c r="Q1324"/>
      <c r="R1324"/>
      <c r="S1324" s="43">
        <f t="shared" si="239"/>
        <v>152</v>
      </c>
      <c r="T1324" s="96" t="s">
        <v>2643</v>
      </c>
      <c r="U1324" s="72" t="s">
        <v>2643</v>
      </c>
      <c r="V1324" s="72" t="s">
        <v>2643</v>
      </c>
      <c r="W1324" s="44" t="str">
        <f t="shared" si="240"/>
        <v/>
      </c>
      <c r="X1324" s="25" t="str">
        <f t="shared" si="241"/>
        <v/>
      </c>
      <c r="Y1324" s="1">
        <f t="shared" si="242"/>
        <v>1291</v>
      </c>
      <c r="Z1324" t="str">
        <f t="shared" si="243"/>
        <v>ITM_ORTHOF</v>
      </c>
      <c r="AC1324" s="116" t="str">
        <f t="shared" si="246"/>
        <v/>
      </c>
      <c r="AD1324" t="b">
        <f t="shared" si="245"/>
        <v>1</v>
      </c>
    </row>
    <row r="1325" spans="1:30">
      <c r="A1325" s="57">
        <f t="shared" si="237"/>
        <v>1325</v>
      </c>
      <c r="B1325" s="56">
        <f t="shared" si="238"/>
        <v>1292</v>
      </c>
      <c r="C1325" s="60" t="s">
        <v>4719</v>
      </c>
      <c r="D1325" s="60" t="s">
        <v>291</v>
      </c>
      <c r="E1325" s="66" t="s">
        <v>292</v>
      </c>
      <c r="F1325" s="66" t="s">
        <v>292</v>
      </c>
      <c r="G1325" s="72">
        <v>0</v>
      </c>
      <c r="H1325" s="72">
        <v>0</v>
      </c>
      <c r="I1325" s="66" t="s">
        <v>3</v>
      </c>
      <c r="J1325" s="66" t="s">
        <v>1660</v>
      </c>
      <c r="K1325" s="67" t="s">
        <v>5197</v>
      </c>
      <c r="L1325" s="68"/>
      <c r="M1325" s="64" t="s">
        <v>2117</v>
      </c>
      <c r="N1325" s="13"/>
      <c r="O1325"/>
      <c r="P1325" t="str">
        <f t="shared" si="244"/>
        <v/>
      </c>
      <c r="Q1325"/>
      <c r="R1325"/>
      <c r="S1325" s="43">
        <f t="shared" si="239"/>
        <v>152</v>
      </c>
      <c r="T1325" s="96" t="s">
        <v>2643</v>
      </c>
      <c r="U1325" s="72" t="s">
        <v>2643</v>
      </c>
      <c r="V1325" s="72" t="s">
        <v>2643</v>
      </c>
      <c r="W1325" s="44" t="str">
        <f t="shared" si="240"/>
        <v/>
      </c>
      <c r="X1325" s="25" t="str">
        <f t="shared" si="241"/>
        <v/>
      </c>
      <c r="Y1325" s="1">
        <f t="shared" si="242"/>
        <v>1292</v>
      </c>
      <c r="Z1325" t="str">
        <f t="shared" si="243"/>
        <v>ITM_POWERF</v>
      </c>
      <c r="AC1325" s="116" t="str">
        <f t="shared" si="246"/>
        <v/>
      </c>
      <c r="AD1325" t="b">
        <f t="shared" si="245"/>
        <v>1</v>
      </c>
    </row>
    <row r="1326" spans="1:30">
      <c r="A1326" s="57">
        <f t="shared" si="237"/>
        <v>1326</v>
      </c>
      <c r="B1326" s="56">
        <f t="shared" si="238"/>
        <v>1293</v>
      </c>
      <c r="C1326" s="60" t="s">
        <v>4719</v>
      </c>
      <c r="D1326" s="60" t="s">
        <v>3187</v>
      </c>
      <c r="E1326" s="66" t="s">
        <v>1083</v>
      </c>
      <c r="F1326" s="66" t="s">
        <v>1083</v>
      </c>
      <c r="G1326" s="75">
        <v>0</v>
      </c>
      <c r="H1326" s="75">
        <v>0</v>
      </c>
      <c r="I1326" s="66" t="s">
        <v>3</v>
      </c>
      <c r="J1326" s="66" t="s">
        <v>1660</v>
      </c>
      <c r="K1326" s="67" t="s">
        <v>5197</v>
      </c>
      <c r="L1326" s="68"/>
      <c r="M1326" s="64" t="s">
        <v>2539</v>
      </c>
      <c r="N1326" s="13"/>
      <c r="O1326"/>
      <c r="P1326" t="str">
        <f t="shared" si="244"/>
        <v/>
      </c>
      <c r="Q1326"/>
      <c r="R1326"/>
      <c r="S1326" s="43">
        <f t="shared" si="239"/>
        <v>152</v>
      </c>
      <c r="T1326" s="96" t="s">
        <v>2643</v>
      </c>
      <c r="U1326" s="72" t="s">
        <v>2643</v>
      </c>
      <c r="V1326" s="72" t="s">
        <v>2643</v>
      </c>
      <c r="W1326" s="44" t="str">
        <f t="shared" si="240"/>
        <v/>
      </c>
      <c r="X1326" s="25" t="str">
        <f t="shared" si="241"/>
        <v/>
      </c>
      <c r="Y1326" s="1">
        <f t="shared" si="242"/>
        <v>1293</v>
      </c>
      <c r="Z1326" t="str">
        <f t="shared" si="243"/>
        <v>ITM_GAUSSF</v>
      </c>
      <c r="AC1326" s="116" t="str">
        <f t="shared" si="246"/>
        <v/>
      </c>
      <c r="AD1326" t="b">
        <f t="shared" si="245"/>
        <v>1</v>
      </c>
    </row>
    <row r="1327" spans="1:30">
      <c r="A1327" s="57">
        <f t="shared" si="237"/>
        <v>1327</v>
      </c>
      <c r="B1327" s="56">
        <f t="shared" si="238"/>
        <v>1294</v>
      </c>
      <c r="C1327" s="60" t="s">
        <v>4719</v>
      </c>
      <c r="D1327" s="60" t="s">
        <v>3188</v>
      </c>
      <c r="E1327" s="66" t="s">
        <v>1084</v>
      </c>
      <c r="F1327" s="66" t="s">
        <v>1084</v>
      </c>
      <c r="G1327" s="75">
        <v>0</v>
      </c>
      <c r="H1327" s="75">
        <v>0</v>
      </c>
      <c r="I1327" s="66" t="s">
        <v>3</v>
      </c>
      <c r="J1327" s="66" t="s">
        <v>1660</v>
      </c>
      <c r="K1327" s="67" t="s">
        <v>5197</v>
      </c>
      <c r="L1327" s="68"/>
      <c r="M1327" s="64" t="s">
        <v>2540</v>
      </c>
      <c r="N1327" s="13"/>
      <c r="O1327"/>
      <c r="P1327" t="str">
        <f t="shared" si="244"/>
        <v/>
      </c>
      <c r="Q1327"/>
      <c r="R1327"/>
      <c r="S1327" s="43">
        <f t="shared" si="239"/>
        <v>152</v>
      </c>
      <c r="T1327" s="96" t="s">
        <v>2643</v>
      </c>
      <c r="U1327" s="72" t="s">
        <v>2643</v>
      </c>
      <c r="V1327" s="72" t="s">
        <v>2643</v>
      </c>
      <c r="W1327" s="44" t="str">
        <f t="shared" si="240"/>
        <v/>
      </c>
      <c r="X1327" s="25" t="str">
        <f t="shared" si="241"/>
        <v/>
      </c>
      <c r="Y1327" s="1">
        <f t="shared" si="242"/>
        <v>1294</v>
      </c>
      <c r="Z1327" t="str">
        <f t="shared" si="243"/>
        <v>ITM_CAUCHF</v>
      </c>
      <c r="AC1327" s="116" t="str">
        <f t="shared" si="246"/>
        <v/>
      </c>
      <c r="AD1327" t="b">
        <f t="shared" si="245"/>
        <v>1</v>
      </c>
    </row>
    <row r="1328" spans="1:30">
      <c r="A1328" s="57">
        <f t="shared" si="237"/>
        <v>1328</v>
      </c>
      <c r="B1328" s="56">
        <f t="shared" si="238"/>
        <v>1295</v>
      </c>
      <c r="C1328" s="60" t="s">
        <v>4719</v>
      </c>
      <c r="D1328" s="60" t="s">
        <v>3189</v>
      </c>
      <c r="E1328" s="66" t="s">
        <v>1085</v>
      </c>
      <c r="F1328" s="66" t="s">
        <v>1085</v>
      </c>
      <c r="G1328" s="75">
        <v>0</v>
      </c>
      <c r="H1328" s="75">
        <v>0</v>
      </c>
      <c r="I1328" s="66" t="s">
        <v>3</v>
      </c>
      <c r="J1328" s="66" t="s">
        <v>1660</v>
      </c>
      <c r="K1328" s="67" t="s">
        <v>5197</v>
      </c>
      <c r="L1328" s="68"/>
      <c r="M1328" s="64" t="s">
        <v>2541</v>
      </c>
      <c r="N1328" s="13"/>
      <c r="O1328"/>
      <c r="P1328" t="str">
        <f t="shared" si="244"/>
        <v/>
      </c>
      <c r="Q1328"/>
      <c r="R1328"/>
      <c r="S1328" s="43">
        <f t="shared" si="239"/>
        <v>152</v>
      </c>
      <c r="T1328" s="96" t="s">
        <v>2643</v>
      </c>
      <c r="U1328" s="72" t="s">
        <v>2643</v>
      </c>
      <c r="V1328" s="72" t="s">
        <v>2643</v>
      </c>
      <c r="W1328" s="44" t="str">
        <f t="shared" si="240"/>
        <v/>
      </c>
      <c r="X1328" s="25" t="str">
        <f t="shared" si="241"/>
        <v/>
      </c>
      <c r="Y1328" s="1">
        <f t="shared" si="242"/>
        <v>1295</v>
      </c>
      <c r="Z1328" t="str">
        <f t="shared" si="243"/>
        <v>ITM_PARABF</v>
      </c>
      <c r="AC1328" s="116" t="str">
        <f t="shared" si="246"/>
        <v/>
      </c>
      <c r="AD1328" t="b">
        <f t="shared" si="245"/>
        <v>1</v>
      </c>
    </row>
    <row r="1329" spans="1:30">
      <c r="A1329" s="57">
        <f t="shared" si="237"/>
        <v>1329</v>
      </c>
      <c r="B1329" s="56">
        <f t="shared" si="238"/>
        <v>1296</v>
      </c>
      <c r="C1329" s="60" t="s">
        <v>4719</v>
      </c>
      <c r="D1329" s="60" t="s">
        <v>3190</v>
      </c>
      <c r="E1329" s="66" t="s">
        <v>1086</v>
      </c>
      <c r="F1329" s="66" t="s">
        <v>1086</v>
      </c>
      <c r="G1329" s="75">
        <v>0</v>
      </c>
      <c r="H1329" s="75">
        <v>0</v>
      </c>
      <c r="I1329" s="66" t="s">
        <v>3</v>
      </c>
      <c r="J1329" s="66" t="s">
        <v>1660</v>
      </c>
      <c r="K1329" s="67" t="s">
        <v>5197</v>
      </c>
      <c r="L1329" s="68"/>
      <c r="M1329" s="64" t="s">
        <v>2542</v>
      </c>
      <c r="N1329" s="13"/>
      <c r="O1329"/>
      <c r="P1329" t="str">
        <f t="shared" si="244"/>
        <v/>
      </c>
      <c r="Q1329"/>
      <c r="R1329"/>
      <c r="S1329" s="43">
        <f t="shared" si="239"/>
        <v>152</v>
      </c>
      <c r="T1329" s="96" t="s">
        <v>2643</v>
      </c>
      <c r="U1329" s="72" t="s">
        <v>2643</v>
      </c>
      <c r="V1329" s="72" t="s">
        <v>2643</v>
      </c>
      <c r="W1329" s="44" t="str">
        <f t="shared" si="240"/>
        <v/>
      </c>
      <c r="X1329" s="25" t="str">
        <f t="shared" si="241"/>
        <v/>
      </c>
      <c r="Y1329" s="1">
        <f t="shared" si="242"/>
        <v>1296</v>
      </c>
      <c r="Z1329" t="str">
        <f t="shared" si="243"/>
        <v>ITM_HYPF</v>
      </c>
      <c r="AC1329" s="116" t="str">
        <f t="shared" si="246"/>
        <v/>
      </c>
      <c r="AD1329" t="b">
        <f t="shared" si="245"/>
        <v>1</v>
      </c>
    </row>
    <row r="1330" spans="1:30">
      <c r="A1330" s="57">
        <f t="shared" si="237"/>
        <v>1330</v>
      </c>
      <c r="B1330" s="56">
        <f t="shared" si="238"/>
        <v>1297</v>
      </c>
      <c r="C1330" s="60" t="s">
        <v>4719</v>
      </c>
      <c r="D1330" s="60" t="s">
        <v>3191</v>
      </c>
      <c r="E1330" s="66" t="s">
        <v>1631</v>
      </c>
      <c r="F1330" s="66" t="s">
        <v>1631</v>
      </c>
      <c r="G1330" s="75">
        <v>0</v>
      </c>
      <c r="H1330" s="75">
        <v>0</v>
      </c>
      <c r="I1330" s="66" t="s">
        <v>3</v>
      </c>
      <c r="J1330" s="66" t="s">
        <v>1660</v>
      </c>
      <c r="K1330" s="67" t="s">
        <v>5197</v>
      </c>
      <c r="L1330" s="68"/>
      <c r="M1330" s="64" t="s">
        <v>2543</v>
      </c>
      <c r="N1330" s="13"/>
      <c r="O1330"/>
      <c r="P1330" t="str">
        <f t="shared" si="244"/>
        <v/>
      </c>
      <c r="Q1330"/>
      <c r="R1330"/>
      <c r="S1330" s="43">
        <f t="shared" si="239"/>
        <v>152</v>
      </c>
      <c r="T1330" s="96" t="s">
        <v>2643</v>
      </c>
      <c r="U1330" s="72" t="s">
        <v>2643</v>
      </c>
      <c r="V1330" s="72" t="s">
        <v>2643</v>
      </c>
      <c r="W1330" s="44" t="str">
        <f t="shared" si="240"/>
        <v/>
      </c>
      <c r="X1330" s="25" t="str">
        <f t="shared" si="241"/>
        <v/>
      </c>
      <c r="Y1330" s="1">
        <f t="shared" si="242"/>
        <v>1297</v>
      </c>
      <c r="Z1330" t="str">
        <f t="shared" si="243"/>
        <v>ITM_ROOTF</v>
      </c>
      <c r="AC1330" s="116" t="str">
        <f t="shared" si="246"/>
        <v/>
      </c>
      <c r="AD1330" t="b">
        <f t="shared" si="245"/>
        <v>1</v>
      </c>
    </row>
    <row r="1331" spans="1:30">
      <c r="A1331" s="57">
        <f t="shared" si="237"/>
        <v>1331</v>
      </c>
      <c r="B1331" s="56">
        <f t="shared" si="238"/>
        <v>1298</v>
      </c>
      <c r="C1331" s="60" t="s">
        <v>4932</v>
      </c>
      <c r="D1331" s="60" t="s">
        <v>7</v>
      </c>
      <c r="E1331" s="76" t="s">
        <v>3958</v>
      </c>
      <c r="F1331" s="76" t="s">
        <v>3958</v>
      </c>
      <c r="G1331" s="78">
        <v>0</v>
      </c>
      <c r="H1331" s="78">
        <v>0</v>
      </c>
      <c r="I1331" s="66" t="s">
        <v>30</v>
      </c>
      <c r="J1331" s="66" t="s">
        <v>1660</v>
      </c>
      <c r="K1331" s="67" t="s">
        <v>5022</v>
      </c>
      <c r="L1331" s="68"/>
      <c r="M1331" s="64" t="s">
        <v>4391</v>
      </c>
      <c r="N1331" s="13"/>
      <c r="O1331"/>
      <c r="P1331" t="str">
        <f t="shared" si="244"/>
        <v/>
      </c>
      <c r="Q1331"/>
      <c r="R1331"/>
      <c r="S1331" s="43">
        <f t="shared" si="239"/>
        <v>152</v>
      </c>
      <c r="T1331" s="96"/>
      <c r="U1331" s="72"/>
      <c r="V1331" s="72"/>
      <c r="W1331" s="44" t="str">
        <f t="shared" si="240"/>
        <v/>
      </c>
      <c r="X1331" s="25" t="str">
        <f t="shared" si="241"/>
        <v/>
      </c>
      <c r="Y1331" s="1">
        <f t="shared" si="242"/>
        <v>1298</v>
      </c>
      <c r="Z1331" t="str">
        <f t="shared" si="243"/>
        <v>ITM_1298</v>
      </c>
      <c r="AC1331" s="116" t="str">
        <f t="shared" si="246"/>
        <v/>
      </c>
      <c r="AD1331" t="b">
        <f t="shared" si="245"/>
        <v>1</v>
      </c>
    </row>
    <row r="1332" spans="1:30">
      <c r="A1332" s="57">
        <f t="shared" si="237"/>
        <v>1332</v>
      </c>
      <c r="B1332" s="56">
        <f t="shared" si="238"/>
        <v>1299</v>
      </c>
      <c r="C1332" s="60" t="s">
        <v>4932</v>
      </c>
      <c r="D1332" s="60" t="s">
        <v>7</v>
      </c>
      <c r="E1332" s="76" t="s">
        <v>3959</v>
      </c>
      <c r="F1332" s="76" t="s">
        <v>3959</v>
      </c>
      <c r="G1332" s="77">
        <v>0</v>
      </c>
      <c r="H1332" s="77">
        <v>0</v>
      </c>
      <c r="I1332" s="66" t="s">
        <v>30</v>
      </c>
      <c r="J1332" s="66" t="s">
        <v>1660</v>
      </c>
      <c r="K1332" s="67" t="s">
        <v>5022</v>
      </c>
      <c r="L1332" s="68"/>
      <c r="M1332" s="64" t="s">
        <v>4392</v>
      </c>
      <c r="N1332" s="13"/>
      <c r="O1332"/>
      <c r="P1332" t="str">
        <f t="shared" si="244"/>
        <v/>
      </c>
      <c r="Q1332"/>
      <c r="R1332"/>
      <c r="S1332" s="43">
        <f t="shared" si="239"/>
        <v>152</v>
      </c>
      <c r="T1332" s="96"/>
      <c r="U1332" s="72"/>
      <c r="V1332" s="72"/>
      <c r="W1332" s="44" t="str">
        <f t="shared" si="240"/>
        <v/>
      </c>
      <c r="X1332" s="25" t="str">
        <f t="shared" si="241"/>
        <v/>
      </c>
      <c r="Y1332" s="1">
        <f t="shared" si="242"/>
        <v>1299</v>
      </c>
      <c r="Z1332" t="str">
        <f t="shared" si="243"/>
        <v>ITM_1299</v>
      </c>
      <c r="AC1332" s="116" t="str">
        <f t="shared" si="246"/>
        <v/>
      </c>
      <c r="AD1332" t="b">
        <f t="shared" si="245"/>
        <v>1</v>
      </c>
    </row>
    <row r="1333" spans="1:30">
      <c r="A1333" s="57">
        <f t="shared" si="237"/>
        <v>1333</v>
      </c>
      <c r="B1333" s="56">
        <f t="shared" si="238"/>
        <v>1300</v>
      </c>
      <c r="C1333" s="60" t="s">
        <v>4932</v>
      </c>
      <c r="D1333" s="60" t="s">
        <v>7</v>
      </c>
      <c r="E1333" s="76" t="s">
        <v>3960</v>
      </c>
      <c r="F1333" s="76" t="s">
        <v>3960</v>
      </c>
      <c r="G1333" s="77">
        <v>0</v>
      </c>
      <c r="H1333" s="77">
        <v>0</v>
      </c>
      <c r="I1333" s="66" t="s">
        <v>30</v>
      </c>
      <c r="J1333" s="66" t="s">
        <v>1660</v>
      </c>
      <c r="K1333" s="67" t="s">
        <v>5022</v>
      </c>
      <c r="L1333" s="68"/>
      <c r="M1333" s="64" t="s">
        <v>4393</v>
      </c>
      <c r="N1333" s="13"/>
      <c r="O1333"/>
      <c r="P1333" t="str">
        <f t="shared" si="244"/>
        <v/>
      </c>
      <c r="Q1333"/>
      <c r="R1333"/>
      <c r="S1333" s="43">
        <f t="shared" si="239"/>
        <v>152</v>
      </c>
      <c r="T1333" s="96"/>
      <c r="U1333" s="72"/>
      <c r="V1333" s="72"/>
      <c r="W1333" s="44" t="str">
        <f t="shared" si="240"/>
        <v/>
      </c>
      <c r="X1333" s="25" t="str">
        <f t="shared" si="241"/>
        <v/>
      </c>
      <c r="Y1333" s="1">
        <f t="shared" si="242"/>
        <v>1300</v>
      </c>
      <c r="Z1333" t="str">
        <f t="shared" si="243"/>
        <v>ITM_1300</v>
      </c>
      <c r="AC1333" s="116" t="str">
        <f t="shared" si="246"/>
        <v/>
      </c>
      <c r="AD1333" t="b">
        <f t="shared" si="245"/>
        <v>1</v>
      </c>
    </row>
    <row r="1334" spans="1:30">
      <c r="A1334" s="57">
        <f t="shared" si="237"/>
        <v>1334</v>
      </c>
      <c r="B1334" s="56">
        <f t="shared" si="238"/>
        <v>1301</v>
      </c>
      <c r="C1334" s="60" t="s">
        <v>4932</v>
      </c>
      <c r="D1334" s="60" t="s">
        <v>7</v>
      </c>
      <c r="E1334" s="76" t="s">
        <v>3961</v>
      </c>
      <c r="F1334" s="76" t="s">
        <v>3961</v>
      </c>
      <c r="G1334" s="77">
        <v>0</v>
      </c>
      <c r="H1334" s="77">
        <v>0</v>
      </c>
      <c r="I1334" s="66" t="s">
        <v>30</v>
      </c>
      <c r="J1334" s="66" t="s">
        <v>1660</v>
      </c>
      <c r="K1334" s="67" t="s">
        <v>5022</v>
      </c>
      <c r="L1334" s="68"/>
      <c r="M1334" s="64" t="s">
        <v>4394</v>
      </c>
      <c r="N1334" s="13"/>
      <c r="O1334"/>
      <c r="P1334" t="str">
        <f t="shared" si="244"/>
        <v/>
      </c>
      <c r="Q1334"/>
      <c r="R1334"/>
      <c r="S1334" s="43">
        <f t="shared" si="239"/>
        <v>152</v>
      </c>
      <c r="T1334" s="96"/>
      <c r="U1334" s="72"/>
      <c r="V1334" s="72"/>
      <c r="W1334" s="44" t="str">
        <f t="shared" si="240"/>
        <v/>
      </c>
      <c r="X1334" s="25" t="str">
        <f t="shared" si="241"/>
        <v/>
      </c>
      <c r="Y1334" s="1">
        <f t="shared" si="242"/>
        <v>1301</v>
      </c>
      <c r="Z1334" t="str">
        <f t="shared" si="243"/>
        <v>ITM_1301</v>
      </c>
      <c r="AC1334" s="116" t="str">
        <f t="shared" si="246"/>
        <v/>
      </c>
      <c r="AD1334" t="b">
        <f t="shared" si="245"/>
        <v>1</v>
      </c>
    </row>
    <row r="1335" spans="1:30">
      <c r="A1335" s="57">
        <f t="shared" si="237"/>
        <v>1335</v>
      </c>
      <c r="B1335" s="56">
        <f t="shared" si="238"/>
        <v>1302</v>
      </c>
      <c r="C1335" s="60" t="s">
        <v>4932</v>
      </c>
      <c r="D1335" s="60" t="s">
        <v>7</v>
      </c>
      <c r="E1335" s="76" t="s">
        <v>3962</v>
      </c>
      <c r="F1335" s="76" t="s">
        <v>3962</v>
      </c>
      <c r="G1335" s="77">
        <v>0</v>
      </c>
      <c r="H1335" s="77">
        <v>0</v>
      </c>
      <c r="I1335" s="66" t="s">
        <v>30</v>
      </c>
      <c r="J1335" s="66" t="s">
        <v>1660</v>
      </c>
      <c r="K1335" s="67" t="s">
        <v>5022</v>
      </c>
      <c r="L1335" s="68"/>
      <c r="M1335" s="64" t="s">
        <v>4395</v>
      </c>
      <c r="N1335" s="13"/>
      <c r="O1335"/>
      <c r="P1335" t="str">
        <f t="shared" si="244"/>
        <v/>
      </c>
      <c r="Q1335"/>
      <c r="R1335"/>
      <c r="S1335" s="43">
        <f t="shared" si="239"/>
        <v>152</v>
      </c>
      <c r="T1335" s="96"/>
      <c r="U1335" s="72"/>
      <c r="V1335" s="72"/>
      <c r="W1335" s="44" t="str">
        <f t="shared" si="240"/>
        <v/>
      </c>
      <c r="X1335" s="25" t="str">
        <f t="shared" si="241"/>
        <v/>
      </c>
      <c r="Y1335" s="1">
        <f t="shared" si="242"/>
        <v>1302</v>
      </c>
      <c r="Z1335" t="str">
        <f t="shared" si="243"/>
        <v>ITM_1302</v>
      </c>
      <c r="AC1335" s="116" t="str">
        <f t="shared" si="246"/>
        <v/>
      </c>
      <c r="AD1335" t="b">
        <f t="shared" si="245"/>
        <v>1</v>
      </c>
    </row>
    <row r="1336" spans="1:30" s="47" customFormat="1">
      <c r="A1336" s="57" t="str">
        <f t="shared" si="237"/>
        <v/>
      </c>
      <c r="B1336" s="56">
        <f t="shared" si="238"/>
        <v>1302.01</v>
      </c>
      <c r="C1336" s="59" t="s">
        <v>2643</v>
      </c>
      <c r="D1336" s="60"/>
      <c r="E1336" s="64"/>
      <c r="F1336" s="64"/>
      <c r="G1336" s="65"/>
      <c r="H1336" s="65"/>
      <c r="I1336" s="66"/>
      <c r="J1336" s="66"/>
      <c r="K1336" s="67"/>
      <c r="L1336" s="59"/>
      <c r="M1336" s="64" t="s">
        <v>2643</v>
      </c>
      <c r="N1336" s="48"/>
      <c r="O1336" s="49"/>
      <c r="P1336" s="49"/>
      <c r="Q1336" s="49"/>
      <c r="R1336" s="49"/>
      <c r="S1336" s="43">
        <f t="shared" si="239"/>
        <v>152</v>
      </c>
      <c r="T1336" s="96" t="s">
        <v>2643</v>
      </c>
      <c r="U1336" s="94" t="s">
        <v>2643</v>
      </c>
      <c r="V1336" s="94" t="s">
        <v>2643</v>
      </c>
      <c r="W1336" s="44" t="str">
        <f t="shared" si="240"/>
        <v/>
      </c>
      <c r="X1336" s="25" t="str">
        <f t="shared" si="241"/>
        <v/>
      </c>
      <c r="Y1336" s="1">
        <f t="shared" si="242"/>
        <v>1302.01</v>
      </c>
      <c r="Z1336" t="str">
        <f t="shared" si="243"/>
        <v/>
      </c>
      <c r="AC1336" s="116" t="str">
        <f t="shared" si="246"/>
        <v/>
      </c>
      <c r="AD1336" t="b">
        <f t="shared" si="245"/>
        <v>1</v>
      </c>
    </row>
    <row r="1337" spans="1:30" s="47" customFormat="1">
      <c r="A1337" s="57" t="str">
        <f t="shared" si="237"/>
        <v/>
      </c>
      <c r="B1337" s="56">
        <f t="shared" si="238"/>
        <v>1302.02</v>
      </c>
      <c r="C1337" s="59" t="s">
        <v>2643</v>
      </c>
      <c r="D1337" s="60"/>
      <c r="E1337" s="64"/>
      <c r="F1337" s="64"/>
      <c r="G1337" s="65"/>
      <c r="H1337" s="65"/>
      <c r="I1337" s="66"/>
      <c r="J1337" s="66"/>
      <c r="K1337" s="67"/>
      <c r="L1337" s="59"/>
      <c r="M1337" s="64" t="s">
        <v>2643</v>
      </c>
      <c r="N1337" s="48"/>
      <c r="O1337" s="49"/>
      <c r="P1337" s="49"/>
      <c r="Q1337" s="49"/>
      <c r="R1337" s="49"/>
      <c r="S1337" s="43">
        <f t="shared" si="239"/>
        <v>152</v>
      </c>
      <c r="T1337" s="96" t="s">
        <v>2643</v>
      </c>
      <c r="U1337" s="94" t="s">
        <v>2643</v>
      </c>
      <c r="V1337" s="94" t="s">
        <v>2643</v>
      </c>
      <c r="W1337" s="44" t="str">
        <f t="shared" si="240"/>
        <v/>
      </c>
      <c r="X1337" s="25" t="str">
        <f t="shared" si="241"/>
        <v/>
      </c>
      <c r="Y1337" s="1">
        <f t="shared" si="242"/>
        <v>1302.02</v>
      </c>
      <c r="Z1337" t="str">
        <f t="shared" si="243"/>
        <v/>
      </c>
      <c r="AC1337" s="116" t="str">
        <f t="shared" si="246"/>
        <v/>
      </c>
      <c r="AD1337" t="b">
        <f t="shared" si="245"/>
        <v>1</v>
      </c>
    </row>
    <row r="1338" spans="1:30" s="47" customFormat="1">
      <c r="A1338" s="57" t="str">
        <f t="shared" si="237"/>
        <v/>
      </c>
      <c r="B1338" s="56">
        <f t="shared" si="238"/>
        <v>1302.03</v>
      </c>
      <c r="C1338" s="59" t="s">
        <v>3213</v>
      </c>
      <c r="D1338" s="60"/>
      <c r="E1338" s="64"/>
      <c r="F1338" s="64"/>
      <c r="G1338" s="65"/>
      <c r="H1338" s="65"/>
      <c r="I1338" s="66"/>
      <c r="J1338" s="66"/>
      <c r="K1338" s="67"/>
      <c r="L1338" s="59"/>
      <c r="M1338" s="64" t="s">
        <v>2643</v>
      </c>
      <c r="N1338" s="48"/>
      <c r="O1338" s="49"/>
      <c r="P1338" s="49"/>
      <c r="Q1338" s="49"/>
      <c r="R1338" s="49"/>
      <c r="S1338" s="43">
        <f t="shared" si="239"/>
        <v>152</v>
      </c>
      <c r="T1338" s="96" t="s">
        <v>2643</v>
      </c>
      <c r="U1338" s="94" t="s">
        <v>2643</v>
      </c>
      <c r="V1338" s="94" t="s">
        <v>2643</v>
      </c>
      <c r="W1338" s="44" t="str">
        <f t="shared" si="240"/>
        <v/>
      </c>
      <c r="X1338" s="25" t="str">
        <f t="shared" si="241"/>
        <v/>
      </c>
      <c r="Y1338" s="1">
        <f t="shared" si="242"/>
        <v>1302.03</v>
      </c>
      <c r="Z1338" t="str">
        <f t="shared" si="243"/>
        <v/>
      </c>
      <c r="AC1338" s="116" t="str">
        <f t="shared" si="246"/>
        <v/>
      </c>
      <c r="AD1338" t="b">
        <f t="shared" si="245"/>
        <v>1</v>
      </c>
    </row>
    <row r="1339" spans="1:30">
      <c r="A1339" s="57">
        <f t="shared" si="237"/>
        <v>1339</v>
      </c>
      <c r="B1339" s="56">
        <f t="shared" si="238"/>
        <v>1303</v>
      </c>
      <c r="C1339" s="60" t="s">
        <v>4932</v>
      </c>
      <c r="D1339" s="60" t="s">
        <v>7</v>
      </c>
      <c r="E1339" s="66" t="s">
        <v>1272</v>
      </c>
      <c r="F1339" s="66" t="s">
        <v>1272</v>
      </c>
      <c r="G1339" s="65">
        <v>0</v>
      </c>
      <c r="H1339" s="65">
        <v>0</v>
      </c>
      <c r="I1339" s="66" t="s">
        <v>18</v>
      </c>
      <c r="J1339" s="66" t="s">
        <v>1660</v>
      </c>
      <c r="K1339" s="67" t="s">
        <v>5022</v>
      </c>
      <c r="L1339" s="68"/>
      <c r="M1339" s="64" t="s">
        <v>1696</v>
      </c>
      <c r="N1339" s="13"/>
      <c r="O1339"/>
      <c r="P1339" t="str">
        <f t="shared" si="244"/>
        <v/>
      </c>
      <c r="Q1339"/>
      <c r="R1339"/>
      <c r="S1339" s="43">
        <f t="shared" si="239"/>
        <v>152</v>
      </c>
      <c r="T1339" s="96" t="s">
        <v>2643</v>
      </c>
      <c r="U1339" s="72" t="s">
        <v>2643</v>
      </c>
      <c r="V1339" s="72" t="s">
        <v>2643</v>
      </c>
      <c r="W1339" s="44" t="str">
        <f t="shared" si="240"/>
        <v/>
      </c>
      <c r="X1339" s="25" t="str">
        <f t="shared" si="241"/>
        <v/>
      </c>
      <c r="Y1339" s="1">
        <f t="shared" si="242"/>
        <v>1303</v>
      </c>
      <c r="Z1339" t="str">
        <f t="shared" si="243"/>
        <v>MNU_ADV</v>
      </c>
      <c r="AC1339" s="116" t="str">
        <f t="shared" si="246"/>
        <v/>
      </c>
      <c r="AD1339" t="b">
        <f t="shared" si="245"/>
        <v>1</v>
      </c>
    </row>
    <row r="1340" spans="1:30">
      <c r="A1340" s="57">
        <f t="shared" si="237"/>
        <v>1340</v>
      </c>
      <c r="B1340" s="56">
        <f t="shared" si="238"/>
        <v>1304</v>
      </c>
      <c r="C1340" s="60" t="s">
        <v>4932</v>
      </c>
      <c r="D1340" s="60" t="s">
        <v>7</v>
      </c>
      <c r="E1340" s="66" t="s">
        <v>17</v>
      </c>
      <c r="F1340" s="66" t="s">
        <v>17</v>
      </c>
      <c r="G1340" s="72">
        <v>0</v>
      </c>
      <c r="H1340" s="72">
        <v>0</v>
      </c>
      <c r="I1340" s="66" t="s">
        <v>18</v>
      </c>
      <c r="J1340" s="66" t="s">
        <v>1660</v>
      </c>
      <c r="K1340" s="67" t="s">
        <v>5022</v>
      </c>
      <c r="L1340" s="68"/>
      <c r="M1340" s="64" t="s">
        <v>1702</v>
      </c>
      <c r="N1340" s="13"/>
      <c r="O1340"/>
      <c r="P1340" t="str">
        <f t="shared" si="244"/>
        <v/>
      </c>
      <c r="Q1340"/>
      <c r="R1340"/>
      <c r="S1340" s="43">
        <f t="shared" si="239"/>
        <v>152</v>
      </c>
      <c r="T1340" s="96" t="s">
        <v>2643</v>
      </c>
      <c r="U1340" s="72" t="s">
        <v>2643</v>
      </c>
      <c r="V1340" s="72" t="s">
        <v>2643</v>
      </c>
      <c r="W1340" s="44" t="str">
        <f t="shared" si="240"/>
        <v/>
      </c>
      <c r="X1340" s="25" t="str">
        <f t="shared" si="241"/>
        <v/>
      </c>
      <c r="Y1340" s="1">
        <f t="shared" si="242"/>
        <v>1304</v>
      </c>
      <c r="Z1340" t="str">
        <f t="shared" si="243"/>
        <v>MNU_ANGLES</v>
      </c>
      <c r="AC1340" s="116" t="str">
        <f t="shared" si="246"/>
        <v/>
      </c>
      <c r="AD1340" t="b">
        <f t="shared" si="245"/>
        <v>1</v>
      </c>
    </row>
    <row r="1341" spans="1:30">
      <c r="A1341" s="57">
        <f t="shared" si="237"/>
        <v>1341</v>
      </c>
      <c r="B1341" s="56">
        <f t="shared" si="238"/>
        <v>1305</v>
      </c>
      <c r="C1341" s="60" t="s">
        <v>4932</v>
      </c>
      <c r="D1341" s="71" t="s">
        <v>3447</v>
      </c>
      <c r="E1341" s="66" t="s">
        <v>2700</v>
      </c>
      <c r="F1341" s="66" t="s">
        <v>1033</v>
      </c>
      <c r="G1341" s="72">
        <v>0</v>
      </c>
      <c r="H1341" s="72">
        <v>0</v>
      </c>
      <c r="I1341" s="66" t="s">
        <v>18</v>
      </c>
      <c r="J1341" s="66" t="s">
        <v>1660</v>
      </c>
      <c r="K1341" s="67" t="s">
        <v>5022</v>
      </c>
      <c r="L1341" s="68"/>
      <c r="M1341" s="64" t="s">
        <v>2694</v>
      </c>
      <c r="N1341" s="13"/>
      <c r="O1341"/>
      <c r="P1341" t="str">
        <f t="shared" si="244"/>
        <v>NOT EQUAL</v>
      </c>
      <c r="Q1341"/>
      <c r="R1341"/>
      <c r="S1341" s="43">
        <f t="shared" si="239"/>
        <v>152</v>
      </c>
      <c r="T1341" s="96" t="s">
        <v>2643</v>
      </c>
      <c r="U1341" s="72" t="s">
        <v>2643</v>
      </c>
      <c r="V1341" s="72" t="s">
        <v>2643</v>
      </c>
      <c r="W1341" s="44" t="str">
        <f t="shared" si="240"/>
        <v/>
      </c>
      <c r="X1341" s="25" t="str">
        <f t="shared" si="241"/>
        <v/>
      </c>
      <c r="Y1341" s="1">
        <f t="shared" si="242"/>
        <v>1305</v>
      </c>
      <c r="Z1341" t="str">
        <f t="shared" si="243"/>
        <v>MNU_PRINT</v>
      </c>
      <c r="AC1341" s="116" t="str">
        <f t="shared" si="246"/>
        <v/>
      </c>
      <c r="AD1341" t="b">
        <f t="shared" si="245"/>
        <v>1</v>
      </c>
    </row>
    <row r="1342" spans="1:30">
      <c r="A1342" s="57">
        <f t="shared" si="237"/>
        <v>1342</v>
      </c>
      <c r="B1342" s="56">
        <f t="shared" si="238"/>
        <v>1306</v>
      </c>
      <c r="C1342" s="60" t="s">
        <v>4932</v>
      </c>
      <c r="D1342" s="71" t="s">
        <v>3447</v>
      </c>
      <c r="E1342" s="89" t="s">
        <v>2659</v>
      </c>
      <c r="F1342" s="89" t="s">
        <v>2659</v>
      </c>
      <c r="G1342" s="72">
        <v>0</v>
      </c>
      <c r="H1342" s="72">
        <v>0</v>
      </c>
      <c r="I1342" s="66" t="s">
        <v>18</v>
      </c>
      <c r="J1342" s="66" t="s">
        <v>1660</v>
      </c>
      <c r="K1342" s="67" t="s">
        <v>5022</v>
      </c>
      <c r="L1342" s="68"/>
      <c r="M1342" s="64" t="s">
        <v>1713</v>
      </c>
      <c r="N1342" s="13"/>
      <c r="O1342"/>
      <c r="P1342" t="str">
        <f t="shared" si="244"/>
        <v/>
      </c>
      <c r="Q1342"/>
      <c r="R1342"/>
      <c r="S1342" s="43">
        <f t="shared" si="239"/>
        <v>152</v>
      </c>
      <c r="T1342" s="96" t="s">
        <v>2643</v>
      </c>
      <c r="U1342" s="72" t="s">
        <v>2643</v>
      </c>
      <c r="V1342" s="72" t="s">
        <v>2643</v>
      </c>
      <c r="W1342" s="44" t="str">
        <f t="shared" si="240"/>
        <v/>
      </c>
      <c r="X1342" s="25" t="str">
        <f t="shared" si="241"/>
        <v/>
      </c>
      <c r="Y1342" s="1">
        <f t="shared" si="242"/>
        <v>1306</v>
      </c>
      <c r="Z1342" t="str">
        <f t="shared" si="243"/>
        <v>MNU_CONVA</v>
      </c>
      <c r="AC1342" s="116" t="str">
        <f t="shared" si="246"/>
        <v/>
      </c>
      <c r="AD1342" t="b">
        <f t="shared" si="245"/>
        <v>1</v>
      </c>
    </row>
    <row r="1343" spans="1:30">
      <c r="A1343" s="57">
        <f t="shared" si="237"/>
        <v>1343</v>
      </c>
      <c r="B1343" s="56">
        <f t="shared" si="238"/>
        <v>1307</v>
      </c>
      <c r="C1343" s="60" t="s">
        <v>4932</v>
      </c>
      <c r="D1343" s="60" t="s">
        <v>7</v>
      </c>
      <c r="E1343" s="66" t="s">
        <v>36</v>
      </c>
      <c r="F1343" s="66" t="s">
        <v>36</v>
      </c>
      <c r="G1343" s="72">
        <v>0</v>
      </c>
      <c r="H1343" s="72">
        <v>0</v>
      </c>
      <c r="I1343" s="66" t="s">
        <v>18</v>
      </c>
      <c r="J1343" s="66" t="s">
        <v>1660</v>
      </c>
      <c r="K1343" s="67" t="s">
        <v>5022</v>
      </c>
      <c r="L1343" s="68"/>
      <c r="M1343" s="64" t="s">
        <v>1728</v>
      </c>
      <c r="N1343" s="13"/>
      <c r="O1343"/>
      <c r="P1343" t="str">
        <f t="shared" si="244"/>
        <v/>
      </c>
      <c r="Q1343"/>
      <c r="R1343"/>
      <c r="S1343" s="43">
        <f t="shared" si="239"/>
        <v>152</v>
      </c>
      <c r="T1343" s="96" t="s">
        <v>2643</v>
      </c>
      <c r="U1343" s="72" t="s">
        <v>2643</v>
      </c>
      <c r="V1343" s="72" t="s">
        <v>2643</v>
      </c>
      <c r="W1343" s="44" t="str">
        <f t="shared" si="240"/>
        <v/>
      </c>
      <c r="X1343" s="25" t="str">
        <f t="shared" si="241"/>
        <v/>
      </c>
      <c r="Y1343" s="1">
        <f t="shared" si="242"/>
        <v>1307</v>
      </c>
      <c r="Z1343" t="str">
        <f t="shared" si="243"/>
        <v>MNU_BITS</v>
      </c>
      <c r="AC1343" s="116" t="str">
        <f t="shared" si="246"/>
        <v/>
      </c>
      <c r="AD1343" t="b">
        <f t="shared" si="245"/>
        <v>1</v>
      </c>
    </row>
    <row r="1344" spans="1:30">
      <c r="A1344" s="57">
        <f t="shared" si="237"/>
        <v>1344</v>
      </c>
      <c r="B1344" s="56">
        <f t="shared" si="238"/>
        <v>1308</v>
      </c>
      <c r="C1344" s="60" t="s">
        <v>4932</v>
      </c>
      <c r="D1344" s="71" t="s">
        <v>3447</v>
      </c>
      <c r="E1344" s="66" t="s">
        <v>1291</v>
      </c>
      <c r="F1344" s="66" t="s">
        <v>1292</v>
      </c>
      <c r="G1344" s="72">
        <v>0</v>
      </c>
      <c r="H1344" s="72">
        <v>0</v>
      </c>
      <c r="I1344" s="66" t="s">
        <v>18</v>
      </c>
      <c r="J1344" s="66" t="s">
        <v>1660</v>
      </c>
      <c r="K1344" s="67" t="s">
        <v>5022</v>
      </c>
      <c r="L1344" s="60" t="s">
        <v>1672</v>
      </c>
      <c r="M1344" s="64" t="s">
        <v>1739</v>
      </c>
      <c r="N1344" s="13"/>
      <c r="O1344"/>
      <c r="P1344" t="str">
        <f t="shared" si="244"/>
        <v>NOT EQUAL</v>
      </c>
      <c r="Q1344"/>
      <c r="R1344"/>
      <c r="S1344" s="43">
        <f t="shared" si="239"/>
        <v>152</v>
      </c>
      <c r="T1344" s="96" t="s">
        <v>2643</v>
      </c>
      <c r="U1344" s="72" t="s">
        <v>2643</v>
      </c>
      <c r="V1344" s="72" t="s">
        <v>2643</v>
      </c>
      <c r="W1344" s="44" t="str">
        <f t="shared" si="240"/>
        <v/>
      </c>
      <c r="X1344" s="25" t="str">
        <f t="shared" si="241"/>
        <v/>
      </c>
      <c r="Y1344" s="1">
        <f t="shared" si="242"/>
        <v>1308</v>
      </c>
      <c r="Z1344" t="str">
        <f t="shared" si="243"/>
        <v>MNU_CATALOG</v>
      </c>
      <c r="AC1344" s="116" t="str">
        <f t="shared" si="246"/>
        <v/>
      </c>
      <c r="AD1344" t="b">
        <f t="shared" si="245"/>
        <v>1</v>
      </c>
    </row>
    <row r="1345" spans="1:30">
      <c r="A1345" s="57">
        <f t="shared" si="237"/>
        <v>1345</v>
      </c>
      <c r="B1345" s="56">
        <f t="shared" si="238"/>
        <v>1309</v>
      </c>
      <c r="C1345" s="60" t="s">
        <v>4932</v>
      </c>
      <c r="D1345" s="60" t="s">
        <v>7</v>
      </c>
      <c r="E1345" s="66" t="s">
        <v>1295</v>
      </c>
      <c r="F1345" s="66" t="s">
        <v>1295</v>
      </c>
      <c r="G1345" s="72">
        <v>0</v>
      </c>
      <c r="H1345" s="72">
        <v>0</v>
      </c>
      <c r="I1345" s="66" t="s">
        <v>18</v>
      </c>
      <c r="J1345" s="66" t="s">
        <v>1660</v>
      </c>
      <c r="K1345" s="67" t="s">
        <v>5022</v>
      </c>
      <c r="L1345" s="68"/>
      <c r="M1345" s="64" t="s">
        <v>1748</v>
      </c>
      <c r="N1345" s="13"/>
      <c r="O1345"/>
      <c r="P1345" t="str">
        <f t="shared" si="244"/>
        <v/>
      </c>
      <c r="Q1345"/>
      <c r="R1345"/>
      <c r="S1345" s="43">
        <f t="shared" si="239"/>
        <v>152</v>
      </c>
      <c r="T1345" s="96" t="s">
        <v>2643</v>
      </c>
      <c r="U1345" s="72" t="s">
        <v>2643</v>
      </c>
      <c r="V1345" s="72" t="s">
        <v>2643</v>
      </c>
      <c r="W1345" s="44" t="str">
        <f t="shared" si="240"/>
        <v/>
      </c>
      <c r="X1345" s="25" t="str">
        <f t="shared" si="241"/>
        <v/>
      </c>
      <c r="Y1345" s="1">
        <f t="shared" si="242"/>
        <v>1309</v>
      </c>
      <c r="Z1345" t="str">
        <f t="shared" si="243"/>
        <v>MNU_CHARS</v>
      </c>
      <c r="AC1345" s="116" t="str">
        <f t="shared" si="246"/>
        <v/>
      </c>
      <c r="AD1345" t="b">
        <f t="shared" si="245"/>
        <v>1</v>
      </c>
    </row>
    <row r="1346" spans="1:30">
      <c r="A1346" s="57">
        <f t="shared" si="237"/>
        <v>1346</v>
      </c>
      <c r="B1346" s="56">
        <f t="shared" si="238"/>
        <v>1310</v>
      </c>
      <c r="C1346" s="60" t="s">
        <v>4932</v>
      </c>
      <c r="D1346" s="60" t="s">
        <v>7</v>
      </c>
      <c r="E1346" s="66" t="s">
        <v>1299</v>
      </c>
      <c r="F1346" s="66" t="s">
        <v>1299</v>
      </c>
      <c r="G1346" s="72">
        <v>0</v>
      </c>
      <c r="H1346" s="72">
        <v>0</v>
      </c>
      <c r="I1346" s="66" t="s">
        <v>18</v>
      </c>
      <c r="J1346" s="66" t="s">
        <v>1660</v>
      </c>
      <c r="K1346" s="67" t="s">
        <v>5022</v>
      </c>
      <c r="L1346" s="68"/>
      <c r="M1346" s="64" t="s">
        <v>1752</v>
      </c>
      <c r="N1346" s="13"/>
      <c r="O1346"/>
      <c r="P1346" t="str">
        <f t="shared" si="244"/>
        <v/>
      </c>
      <c r="Q1346"/>
      <c r="R1346"/>
      <c r="S1346" s="43">
        <f t="shared" si="239"/>
        <v>152</v>
      </c>
      <c r="T1346" s="96" t="s">
        <v>2643</v>
      </c>
      <c r="U1346" s="72" t="s">
        <v>2643</v>
      </c>
      <c r="V1346" s="72" t="s">
        <v>2643</v>
      </c>
      <c r="W1346" s="44" t="str">
        <f t="shared" si="240"/>
        <v/>
      </c>
      <c r="X1346" s="25" t="str">
        <f t="shared" si="241"/>
        <v/>
      </c>
      <c r="Y1346" s="1">
        <f t="shared" si="242"/>
        <v>1310</v>
      </c>
      <c r="Z1346" t="str">
        <f t="shared" si="243"/>
        <v>MNU_CLK</v>
      </c>
      <c r="AC1346" s="116" t="str">
        <f t="shared" si="246"/>
        <v/>
      </c>
      <c r="AD1346" t="b">
        <f t="shared" si="245"/>
        <v>1</v>
      </c>
    </row>
    <row r="1347" spans="1:30">
      <c r="A1347" s="57">
        <f t="shared" si="237"/>
        <v>1347</v>
      </c>
      <c r="B1347" s="56">
        <f t="shared" si="238"/>
        <v>1311</v>
      </c>
      <c r="C1347" s="60" t="s">
        <v>4932</v>
      </c>
      <c r="D1347" s="60" t="s">
        <v>7</v>
      </c>
      <c r="E1347" s="76" t="s">
        <v>2945</v>
      </c>
      <c r="F1347" s="76" t="s">
        <v>2945</v>
      </c>
      <c r="G1347" s="78">
        <v>0</v>
      </c>
      <c r="H1347" s="78">
        <v>0</v>
      </c>
      <c r="I1347" s="66" t="s">
        <v>18</v>
      </c>
      <c r="J1347" s="66" t="s">
        <v>1660</v>
      </c>
      <c r="K1347" s="67" t="s">
        <v>5022</v>
      </c>
      <c r="L1347" s="68"/>
      <c r="M1347" s="64" t="s">
        <v>2944</v>
      </c>
      <c r="N1347" s="20"/>
      <c r="O1347"/>
      <c r="P1347" t="str">
        <f t="shared" si="244"/>
        <v/>
      </c>
      <c r="Q1347"/>
      <c r="R1347"/>
      <c r="S1347" s="43">
        <f t="shared" si="239"/>
        <v>152</v>
      </c>
      <c r="T1347" s="96" t="s">
        <v>2643</v>
      </c>
      <c r="U1347" s="72" t="s">
        <v>2643</v>
      </c>
      <c r="V1347" s="72" t="s">
        <v>2643</v>
      </c>
      <c r="W1347" s="44" t="str">
        <f t="shared" si="240"/>
        <v/>
      </c>
      <c r="X1347" s="25" t="str">
        <f t="shared" si="241"/>
        <v/>
      </c>
      <c r="Y1347" s="1">
        <f t="shared" si="242"/>
        <v>1311</v>
      </c>
      <c r="Z1347" t="str">
        <f t="shared" si="243"/>
        <v>MNU_REGIST</v>
      </c>
      <c r="AC1347" s="116" t="str">
        <f t="shared" si="246"/>
        <v/>
      </c>
      <c r="AD1347" t="b">
        <f t="shared" si="245"/>
        <v>1</v>
      </c>
    </row>
    <row r="1348" spans="1:30">
      <c r="A1348" s="57">
        <f t="shared" si="237"/>
        <v>1348</v>
      </c>
      <c r="B1348" s="56">
        <f t="shared" si="238"/>
        <v>1312</v>
      </c>
      <c r="C1348" s="60" t="s">
        <v>4932</v>
      </c>
      <c r="D1348" s="60" t="s">
        <v>7</v>
      </c>
      <c r="E1348" s="66" t="s">
        <v>1303</v>
      </c>
      <c r="F1348" s="66" t="s">
        <v>1303</v>
      </c>
      <c r="G1348" s="72">
        <v>0</v>
      </c>
      <c r="H1348" s="72">
        <v>0</v>
      </c>
      <c r="I1348" s="66" t="s">
        <v>18</v>
      </c>
      <c r="J1348" s="66" t="s">
        <v>1660</v>
      </c>
      <c r="K1348" s="67" t="s">
        <v>5022</v>
      </c>
      <c r="L1348" s="68"/>
      <c r="M1348" s="64" t="s">
        <v>1759</v>
      </c>
      <c r="N1348" s="13"/>
      <c r="O1348"/>
      <c r="P1348" t="str">
        <f t="shared" si="244"/>
        <v/>
      </c>
      <c r="Q1348"/>
      <c r="R1348"/>
      <c r="S1348" s="43">
        <f t="shared" si="239"/>
        <v>152</v>
      </c>
      <c r="T1348" s="96" t="s">
        <v>2643</v>
      </c>
      <c r="U1348" s="72" t="s">
        <v>2643</v>
      </c>
      <c r="V1348" s="72" t="s">
        <v>2643</v>
      </c>
      <c r="W1348" s="44" t="str">
        <f t="shared" si="240"/>
        <v/>
      </c>
      <c r="X1348" s="25" t="str">
        <f t="shared" si="241"/>
        <v/>
      </c>
      <c r="Y1348" s="1">
        <f t="shared" si="242"/>
        <v>1312</v>
      </c>
      <c r="Z1348" t="str">
        <f t="shared" si="243"/>
        <v>MNU_CLR</v>
      </c>
      <c r="AC1348" s="116" t="str">
        <f t="shared" si="246"/>
        <v/>
      </c>
      <c r="AD1348" t="b">
        <f t="shared" si="245"/>
        <v>1</v>
      </c>
    </row>
    <row r="1349" spans="1:30">
      <c r="A1349" s="57">
        <f t="shared" si="237"/>
        <v>1349</v>
      </c>
      <c r="B1349" s="56">
        <f t="shared" si="238"/>
        <v>1313</v>
      </c>
      <c r="C1349" s="60" t="s">
        <v>4932</v>
      </c>
      <c r="D1349" s="71" t="s">
        <v>3447</v>
      </c>
      <c r="E1349" s="66" t="s">
        <v>56</v>
      </c>
      <c r="F1349" s="66" t="s">
        <v>56</v>
      </c>
      <c r="G1349" s="72">
        <v>0</v>
      </c>
      <c r="H1349" s="72">
        <v>0</v>
      </c>
      <c r="I1349" s="66" t="s">
        <v>18</v>
      </c>
      <c r="J1349" s="66" t="s">
        <v>1660</v>
      </c>
      <c r="K1349" s="67" t="s">
        <v>5022</v>
      </c>
      <c r="L1349" s="73" t="s">
        <v>2711</v>
      </c>
      <c r="M1349" s="64" t="s">
        <v>2709</v>
      </c>
      <c r="N1349" s="13"/>
      <c r="O1349"/>
      <c r="P1349" t="str">
        <f t="shared" si="244"/>
        <v/>
      </c>
      <c r="Q1349"/>
      <c r="R1349"/>
      <c r="S1349" s="43">
        <f t="shared" si="239"/>
        <v>152</v>
      </c>
      <c r="T1349" s="96" t="s">
        <v>2643</v>
      </c>
      <c r="U1349" s="72" t="s">
        <v>2643</v>
      </c>
      <c r="V1349" s="72" t="s">
        <v>2643</v>
      </c>
      <c r="W1349" s="44" t="str">
        <f t="shared" si="240"/>
        <v/>
      </c>
      <c r="X1349" s="25" t="str">
        <f t="shared" si="241"/>
        <v/>
      </c>
      <c r="Y1349" s="1">
        <f t="shared" si="242"/>
        <v>1313</v>
      </c>
      <c r="Z1349" t="str">
        <f t="shared" si="243"/>
        <v>MNU_CONST</v>
      </c>
      <c r="AC1349" s="116" t="str">
        <f t="shared" si="246"/>
        <v/>
      </c>
      <c r="AD1349" t="b">
        <f t="shared" si="245"/>
        <v>1</v>
      </c>
    </row>
    <row r="1350" spans="1:30">
      <c r="A1350" s="57">
        <f t="shared" si="237"/>
        <v>1350</v>
      </c>
      <c r="B1350" s="56">
        <f t="shared" si="238"/>
        <v>1314</v>
      </c>
      <c r="C1350" s="60" t="s">
        <v>4932</v>
      </c>
      <c r="D1350" s="60" t="s">
        <v>7</v>
      </c>
      <c r="E1350" s="66" t="s">
        <v>1312</v>
      </c>
      <c r="F1350" s="66" t="s">
        <v>1312</v>
      </c>
      <c r="G1350" s="72">
        <v>0</v>
      </c>
      <c r="H1350" s="72">
        <v>0</v>
      </c>
      <c r="I1350" s="66" t="s">
        <v>18</v>
      </c>
      <c r="J1350" s="66" t="s">
        <v>1660</v>
      </c>
      <c r="K1350" s="67" t="s">
        <v>5022</v>
      </c>
      <c r="L1350" s="68"/>
      <c r="M1350" s="64" t="s">
        <v>1771</v>
      </c>
      <c r="N1350" s="13"/>
      <c r="O1350"/>
      <c r="P1350" t="str">
        <f t="shared" si="244"/>
        <v/>
      </c>
      <c r="Q1350"/>
      <c r="R1350"/>
      <c r="S1350" s="43">
        <f t="shared" si="239"/>
        <v>152</v>
      </c>
      <c r="T1350" s="96" t="s">
        <v>2643</v>
      </c>
      <c r="U1350" s="72" t="s">
        <v>2643</v>
      </c>
      <c r="V1350" s="72" t="s">
        <v>2643</v>
      </c>
      <c r="W1350" s="44" t="str">
        <f t="shared" si="240"/>
        <v/>
      </c>
      <c r="X1350" s="25" t="str">
        <f t="shared" si="241"/>
        <v/>
      </c>
      <c r="Y1350" s="1">
        <f t="shared" si="242"/>
        <v>1314</v>
      </c>
      <c r="Z1350" t="str">
        <f t="shared" si="243"/>
        <v>MNU_CPX</v>
      </c>
      <c r="AC1350" s="116" t="str">
        <f t="shared" si="246"/>
        <v/>
      </c>
      <c r="AD1350" t="b">
        <f t="shared" si="245"/>
        <v>1</v>
      </c>
    </row>
    <row r="1351" spans="1:30">
      <c r="A1351" s="57">
        <f t="shared" ref="A1351:A1414" si="247">IF(B1351=INT(B1351),ROW(),"")</f>
        <v>1351</v>
      </c>
      <c r="B1351" s="56">
        <f t="shared" ref="B1351:B1414" si="248">IF(AND(MID(C1351,2,1)&lt;&gt;"/",MID(C1351,1,1)="/"),INT(B1350)+1,B1350+0.01)</f>
        <v>1315</v>
      </c>
      <c r="C1351" s="60" t="s">
        <v>4932</v>
      </c>
      <c r="D1351" s="60" t="s">
        <v>7</v>
      </c>
      <c r="E1351" s="66" t="s">
        <v>65</v>
      </c>
      <c r="F1351" s="66" t="s">
        <v>65</v>
      </c>
      <c r="G1351" s="72">
        <v>0</v>
      </c>
      <c r="H1351" s="72">
        <v>0</v>
      </c>
      <c r="I1351" s="66" t="s">
        <v>18</v>
      </c>
      <c r="J1351" s="66" t="s">
        <v>1660</v>
      </c>
      <c r="K1351" s="67" t="s">
        <v>5022</v>
      </c>
      <c r="L1351" s="68"/>
      <c r="M1351" s="64" t="s">
        <v>1772</v>
      </c>
      <c r="N1351" s="13"/>
      <c r="O1351"/>
      <c r="P1351" t="str">
        <f t="shared" si="244"/>
        <v/>
      </c>
      <c r="Q1351"/>
      <c r="R1351"/>
      <c r="S1351" s="43">
        <f t="shared" ref="S1351:S1414" si="249">IF(X1351&lt;&gt;"",S1350+1,S1350)</f>
        <v>152</v>
      </c>
      <c r="T1351" s="96" t="s">
        <v>2643</v>
      </c>
      <c r="U1351" s="72" t="s">
        <v>2643</v>
      </c>
      <c r="V1351" s="72" t="s">
        <v>2643</v>
      </c>
      <c r="W1351" s="44" t="str">
        <f t="shared" ref="W1351:W1414" si="250">IF( OR(U1351="CNST", I1351="CAT_REGS"),(E1351),
IF(U1351="YES",UPPER(E1351),
IF(   AND(U1351&lt;&gt;"NO",I1351="CAT_FNCT",D1351&lt;&gt;"multiply", D1351&lt;&gt;"divide"),IF(J1351="SLS_ENABLED",   UPPER(E1351),""),"")))</f>
        <v/>
      </c>
      <c r="X1351" s="25" t="str">
        <f t="shared" ref="X1351:X1414" si="251">IF(LEN(V1351)&gt;0,V1351,SUBSTITUTE(SUBSTITUTE(SUBSTITUTE(SUBSTITUTE(SUBSTITUTE(SUBSTITUTE(SUBSTITUTE(SUBSTITUTE(SUBSTITUTE(SUBSTITUTE(SUBSTITUTE( (SUBSTITUTE( SUBSTITUTE( SUBSTITUTE( SUBSTITUTE(W1351,"STD_SIGMA","SUM"),"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1" s="1">
        <f t="shared" ref="Y1351:Y1414" si="252">B1351</f>
        <v>1315</v>
      </c>
      <c r="Z1351" t="str">
        <f t="shared" ref="Z1351:Z1414" si="253">M1351</f>
        <v>MNU_CPXS</v>
      </c>
      <c r="AC1351" s="116" t="str">
        <f t="shared" si="246"/>
        <v/>
      </c>
      <c r="AD1351" t="b">
        <f t="shared" si="245"/>
        <v>1</v>
      </c>
    </row>
    <row r="1352" spans="1:30">
      <c r="A1352" s="57">
        <f t="shared" si="247"/>
        <v>1352</v>
      </c>
      <c r="B1352" s="56">
        <f t="shared" si="248"/>
        <v>1316</v>
      </c>
      <c r="C1352" s="60" t="s">
        <v>4932</v>
      </c>
      <c r="D1352" s="60" t="s">
        <v>7</v>
      </c>
      <c r="E1352" s="66" t="s">
        <v>1316</v>
      </c>
      <c r="F1352" s="66" t="s">
        <v>1316</v>
      </c>
      <c r="G1352" s="72">
        <v>0</v>
      </c>
      <c r="H1352" s="72">
        <v>0</v>
      </c>
      <c r="I1352" s="66" t="s">
        <v>18</v>
      </c>
      <c r="J1352" s="66" t="s">
        <v>1660</v>
      </c>
      <c r="K1352" s="67" t="s">
        <v>5022</v>
      </c>
      <c r="L1352" s="68"/>
      <c r="M1352" s="64" t="s">
        <v>1779</v>
      </c>
      <c r="N1352" s="13"/>
      <c r="O1352"/>
      <c r="P1352" t="str">
        <f t="shared" si="244"/>
        <v/>
      </c>
      <c r="Q1352"/>
      <c r="R1352"/>
      <c r="S1352" s="43">
        <f t="shared" si="249"/>
        <v>152</v>
      </c>
      <c r="T1352" s="96" t="s">
        <v>2643</v>
      </c>
      <c r="U1352" s="72" t="s">
        <v>2643</v>
      </c>
      <c r="V1352" s="72" t="s">
        <v>2643</v>
      </c>
      <c r="W1352" s="44" t="str">
        <f t="shared" si="250"/>
        <v/>
      </c>
      <c r="X1352" s="25" t="str">
        <f t="shared" si="251"/>
        <v/>
      </c>
      <c r="Y1352" s="1">
        <f t="shared" si="252"/>
        <v>1316</v>
      </c>
      <c r="Z1352" t="str">
        <f t="shared" si="253"/>
        <v>MNU_DATES</v>
      </c>
      <c r="AC1352" s="116" t="str">
        <f t="shared" si="246"/>
        <v/>
      </c>
      <c r="AD1352" t="b">
        <f t="shared" si="245"/>
        <v>1</v>
      </c>
    </row>
    <row r="1353" spans="1:30">
      <c r="A1353" s="57">
        <f t="shared" si="247"/>
        <v>1353</v>
      </c>
      <c r="B1353" s="56">
        <f t="shared" si="248"/>
        <v>1317</v>
      </c>
      <c r="C1353" s="60" t="s">
        <v>4932</v>
      </c>
      <c r="D1353" s="60" t="s">
        <v>7</v>
      </c>
      <c r="E1353" s="66" t="s">
        <v>78</v>
      </c>
      <c r="F1353" s="66" t="s">
        <v>78</v>
      </c>
      <c r="G1353" s="72">
        <v>0</v>
      </c>
      <c r="H1353" s="72">
        <v>0</v>
      </c>
      <c r="I1353" s="66" t="s">
        <v>18</v>
      </c>
      <c r="J1353" s="66" t="s">
        <v>1660</v>
      </c>
      <c r="K1353" s="67" t="s">
        <v>5022</v>
      </c>
      <c r="L1353" s="68"/>
      <c r="M1353" s="64" t="s">
        <v>1792</v>
      </c>
      <c r="N1353" s="13"/>
      <c r="O1353"/>
      <c r="P1353" t="str">
        <f t="shared" si="244"/>
        <v/>
      </c>
      <c r="Q1353"/>
      <c r="R1353"/>
      <c r="S1353" s="43">
        <f t="shared" si="249"/>
        <v>152</v>
      </c>
      <c r="T1353" s="96" t="s">
        <v>2643</v>
      </c>
      <c r="U1353" s="72" t="s">
        <v>2643</v>
      </c>
      <c r="V1353" s="72" t="s">
        <v>2643</v>
      </c>
      <c r="W1353" s="44" t="str">
        <f t="shared" si="250"/>
        <v/>
      </c>
      <c r="X1353" s="25" t="str">
        <f t="shared" si="251"/>
        <v/>
      </c>
      <c r="Y1353" s="1">
        <f t="shared" si="252"/>
        <v>1317</v>
      </c>
      <c r="Z1353" t="str">
        <f t="shared" si="253"/>
        <v>MNU_DIGITS</v>
      </c>
      <c r="AC1353" s="116" t="str">
        <f t="shared" si="246"/>
        <v/>
      </c>
      <c r="AD1353" t="b">
        <f t="shared" si="245"/>
        <v>1</v>
      </c>
    </row>
    <row r="1354" spans="1:30">
      <c r="A1354" s="57">
        <f t="shared" si="247"/>
        <v>1354</v>
      </c>
      <c r="B1354" s="56">
        <f t="shared" si="248"/>
        <v>1318</v>
      </c>
      <c r="C1354" s="60" t="s">
        <v>4932</v>
      </c>
      <c r="D1354" s="60" t="s">
        <v>7</v>
      </c>
      <c r="E1354" s="66" t="s">
        <v>79</v>
      </c>
      <c r="F1354" s="66" t="s">
        <v>79</v>
      </c>
      <c r="G1354" s="72">
        <v>0</v>
      </c>
      <c r="H1354" s="72">
        <v>0</v>
      </c>
      <c r="I1354" s="66" t="s">
        <v>18</v>
      </c>
      <c r="J1354" s="66" t="s">
        <v>1660</v>
      </c>
      <c r="K1354" s="67" t="s">
        <v>5022</v>
      </c>
      <c r="L1354" s="68"/>
      <c r="M1354" s="64" t="s">
        <v>2695</v>
      </c>
      <c r="N1354" s="13"/>
      <c r="O1354"/>
      <c r="P1354" t="str">
        <f t="shared" si="244"/>
        <v/>
      </c>
      <c r="Q1354"/>
      <c r="R1354"/>
      <c r="S1354" s="43">
        <f t="shared" si="249"/>
        <v>152</v>
      </c>
      <c r="T1354" s="96" t="s">
        <v>2643</v>
      </c>
      <c r="U1354" s="72" t="s">
        <v>2643</v>
      </c>
      <c r="V1354" s="72" t="s">
        <v>2643</v>
      </c>
      <c r="W1354" s="44" t="str">
        <f t="shared" si="250"/>
        <v/>
      </c>
      <c r="X1354" s="25" t="str">
        <f t="shared" si="251"/>
        <v/>
      </c>
      <c r="Y1354" s="1">
        <f t="shared" si="252"/>
        <v>1318</v>
      </c>
      <c r="Z1354" t="str">
        <f t="shared" si="253"/>
        <v>MNU_DSP</v>
      </c>
      <c r="AC1354" s="116" t="str">
        <f t="shared" si="246"/>
        <v/>
      </c>
      <c r="AD1354" t="b">
        <f t="shared" si="245"/>
        <v>1</v>
      </c>
    </row>
    <row r="1355" spans="1:30">
      <c r="A1355" s="57">
        <f t="shared" si="247"/>
        <v>1355</v>
      </c>
      <c r="B1355" s="56">
        <f t="shared" si="248"/>
        <v>1319</v>
      </c>
      <c r="C1355" s="60" t="s">
        <v>4932</v>
      </c>
      <c r="D1355" s="60" t="s">
        <v>7</v>
      </c>
      <c r="E1355" s="66" t="s">
        <v>1336</v>
      </c>
      <c r="F1355" s="66" t="s">
        <v>1336</v>
      </c>
      <c r="G1355" s="72">
        <v>0</v>
      </c>
      <c r="H1355" s="72">
        <v>0</v>
      </c>
      <c r="I1355" s="66" t="s">
        <v>18</v>
      </c>
      <c r="J1355" s="66" t="s">
        <v>1660</v>
      </c>
      <c r="K1355" s="67" t="s">
        <v>5022</v>
      </c>
      <c r="L1355" s="68"/>
      <c r="M1355" s="64" t="s">
        <v>1815</v>
      </c>
      <c r="N1355" s="13"/>
      <c r="O1355"/>
      <c r="P1355" t="str">
        <f t="shared" si="244"/>
        <v/>
      </c>
      <c r="Q1355"/>
      <c r="R1355"/>
      <c r="S1355" s="43">
        <f t="shared" si="249"/>
        <v>152</v>
      </c>
      <c r="T1355" s="96" t="s">
        <v>2643</v>
      </c>
      <c r="U1355" s="72" t="s">
        <v>2643</v>
      </c>
      <c r="V1355" s="72" t="s">
        <v>2643</v>
      </c>
      <c r="W1355" s="44" t="str">
        <f t="shared" si="250"/>
        <v/>
      </c>
      <c r="X1355" s="25" t="str">
        <f t="shared" si="251"/>
        <v/>
      </c>
      <c r="Y1355" s="1">
        <f t="shared" si="252"/>
        <v>1319</v>
      </c>
      <c r="Z1355" t="str">
        <f t="shared" si="253"/>
        <v>MNU_EQN</v>
      </c>
      <c r="AC1355" s="116" t="str">
        <f t="shared" si="246"/>
        <v/>
      </c>
      <c r="AD1355" t="b">
        <f t="shared" si="245"/>
        <v>1</v>
      </c>
    </row>
    <row r="1356" spans="1:30">
      <c r="A1356" s="57">
        <f t="shared" si="247"/>
        <v>1356</v>
      </c>
      <c r="B1356" s="56">
        <f t="shared" si="248"/>
        <v>1320</v>
      </c>
      <c r="C1356" s="60" t="s">
        <v>4932</v>
      </c>
      <c r="D1356" s="60" t="s">
        <v>7</v>
      </c>
      <c r="E1356" s="66" t="s">
        <v>1346</v>
      </c>
      <c r="F1356" s="66" t="s">
        <v>1346</v>
      </c>
      <c r="G1356" s="72">
        <v>0</v>
      </c>
      <c r="H1356" s="72">
        <v>0</v>
      </c>
      <c r="I1356" s="66" t="s">
        <v>18</v>
      </c>
      <c r="J1356" s="66" t="s">
        <v>1660</v>
      </c>
      <c r="K1356" s="67" t="s">
        <v>5022</v>
      </c>
      <c r="L1356" s="68"/>
      <c r="M1356" s="64" t="s">
        <v>1824</v>
      </c>
      <c r="N1356" s="13"/>
      <c r="O1356"/>
      <c r="P1356" t="str">
        <f t="shared" si="244"/>
        <v/>
      </c>
      <c r="Q1356"/>
      <c r="R1356"/>
      <c r="S1356" s="43">
        <f t="shared" si="249"/>
        <v>152</v>
      </c>
      <c r="T1356" s="96" t="s">
        <v>2643</v>
      </c>
      <c r="U1356" s="72" t="s">
        <v>2643</v>
      </c>
      <c r="V1356" s="72" t="s">
        <v>2643</v>
      </c>
      <c r="W1356" s="44" t="str">
        <f t="shared" si="250"/>
        <v/>
      </c>
      <c r="X1356" s="25" t="str">
        <f t="shared" si="251"/>
        <v/>
      </c>
      <c r="Y1356" s="1">
        <f t="shared" si="252"/>
        <v>1320</v>
      </c>
      <c r="Z1356" t="str">
        <f t="shared" si="253"/>
        <v>MNU_EXP</v>
      </c>
      <c r="AC1356" s="116" t="str">
        <f t="shared" si="246"/>
        <v/>
      </c>
      <c r="AD1356" t="b">
        <f t="shared" si="245"/>
        <v>1</v>
      </c>
    </row>
    <row r="1357" spans="1:30">
      <c r="A1357" s="57">
        <f t="shared" si="247"/>
        <v>1357</v>
      </c>
      <c r="B1357" s="56">
        <f t="shared" si="248"/>
        <v>1321</v>
      </c>
      <c r="C1357" s="60" t="s">
        <v>4932</v>
      </c>
      <c r="D1357" s="71" t="s">
        <v>3447</v>
      </c>
      <c r="E1357" s="89" t="s">
        <v>2657</v>
      </c>
      <c r="F1357" s="89" t="s">
        <v>2657</v>
      </c>
      <c r="G1357" s="72">
        <v>0</v>
      </c>
      <c r="H1357" s="72">
        <v>0</v>
      </c>
      <c r="I1357" s="66" t="s">
        <v>18</v>
      </c>
      <c r="J1357" s="66" t="s">
        <v>1660</v>
      </c>
      <c r="K1357" s="67" t="s">
        <v>5022</v>
      </c>
      <c r="L1357" s="68"/>
      <c r="M1357" s="64" t="s">
        <v>1834</v>
      </c>
      <c r="N1357" s="13"/>
      <c r="O1357"/>
      <c r="P1357" t="str">
        <f t="shared" si="244"/>
        <v/>
      </c>
      <c r="Q1357"/>
      <c r="R1357"/>
      <c r="S1357" s="43">
        <f t="shared" si="249"/>
        <v>152</v>
      </c>
      <c r="T1357" s="96" t="s">
        <v>2643</v>
      </c>
      <c r="U1357" s="72" t="s">
        <v>2643</v>
      </c>
      <c r="V1357" s="72" t="s">
        <v>2643</v>
      </c>
      <c r="W1357" s="44" t="str">
        <f t="shared" si="250"/>
        <v/>
      </c>
      <c r="X1357" s="25" t="str">
        <f t="shared" si="251"/>
        <v/>
      </c>
      <c r="Y1357" s="1">
        <f t="shared" si="252"/>
        <v>1321</v>
      </c>
      <c r="Z1357" t="str">
        <f t="shared" si="253"/>
        <v>MNU_CONVE</v>
      </c>
      <c r="AC1357" s="116" t="str">
        <f t="shared" si="246"/>
        <v/>
      </c>
      <c r="AD1357" t="b">
        <f t="shared" si="245"/>
        <v>1</v>
      </c>
    </row>
    <row r="1358" spans="1:30">
      <c r="A1358" s="57">
        <f t="shared" si="247"/>
        <v>1358</v>
      </c>
      <c r="B1358" s="56">
        <f t="shared" si="248"/>
        <v>1322</v>
      </c>
      <c r="C1358" s="60" t="s">
        <v>4932</v>
      </c>
      <c r="D1358" s="60" t="s">
        <v>7</v>
      </c>
      <c r="E1358" s="66" t="s">
        <v>104</v>
      </c>
      <c r="F1358" s="66" t="s">
        <v>104</v>
      </c>
      <c r="G1358" s="72">
        <v>0</v>
      </c>
      <c r="H1358" s="72">
        <v>0</v>
      </c>
      <c r="I1358" s="66" t="s">
        <v>18</v>
      </c>
      <c r="J1358" s="66" t="s">
        <v>1660</v>
      </c>
      <c r="K1358" s="67" t="s">
        <v>5022</v>
      </c>
      <c r="L1358" s="68"/>
      <c r="M1358" s="64" t="s">
        <v>1837</v>
      </c>
      <c r="N1358" s="13"/>
      <c r="O1358"/>
      <c r="P1358" t="str">
        <f t="shared" si="244"/>
        <v/>
      </c>
      <c r="Q1358"/>
      <c r="R1358"/>
      <c r="S1358" s="43">
        <f t="shared" si="249"/>
        <v>152</v>
      </c>
      <c r="T1358" s="96" t="s">
        <v>2643</v>
      </c>
      <c r="U1358" s="72" t="s">
        <v>2643</v>
      </c>
      <c r="V1358" s="72" t="s">
        <v>2643</v>
      </c>
      <c r="W1358" s="44" t="str">
        <f t="shared" si="250"/>
        <v/>
      </c>
      <c r="X1358" s="25" t="str">
        <f t="shared" si="251"/>
        <v/>
      </c>
      <c r="Y1358" s="1">
        <f t="shared" si="252"/>
        <v>1322</v>
      </c>
      <c r="Z1358" t="str">
        <f t="shared" si="253"/>
        <v>MNU_FCNS</v>
      </c>
      <c r="AC1358" s="116" t="str">
        <f t="shared" si="246"/>
        <v/>
      </c>
      <c r="AD1358" t="b">
        <f t="shared" si="245"/>
        <v>1</v>
      </c>
    </row>
    <row r="1359" spans="1:30">
      <c r="A1359" s="57">
        <f t="shared" si="247"/>
        <v>1359</v>
      </c>
      <c r="B1359" s="56">
        <f t="shared" si="248"/>
        <v>1323</v>
      </c>
      <c r="C1359" s="60" t="s">
        <v>4932</v>
      </c>
      <c r="D1359" s="60" t="s">
        <v>7</v>
      </c>
      <c r="E1359" s="66" t="s">
        <v>1351</v>
      </c>
      <c r="F1359" s="66" t="s">
        <v>1351</v>
      </c>
      <c r="G1359" s="72">
        <v>0</v>
      </c>
      <c r="H1359" s="72">
        <v>0</v>
      </c>
      <c r="I1359" s="66" t="s">
        <v>18</v>
      </c>
      <c r="J1359" s="66" t="s">
        <v>1660</v>
      </c>
      <c r="K1359" s="67" t="s">
        <v>5022</v>
      </c>
      <c r="L1359" s="68"/>
      <c r="M1359" s="64" t="s">
        <v>1846</v>
      </c>
      <c r="N1359" s="13"/>
      <c r="O1359"/>
      <c r="P1359" t="str">
        <f t="shared" si="244"/>
        <v/>
      </c>
      <c r="Q1359"/>
      <c r="R1359"/>
      <c r="S1359" s="43">
        <f t="shared" si="249"/>
        <v>152</v>
      </c>
      <c r="T1359" s="96" t="s">
        <v>2643</v>
      </c>
      <c r="U1359" s="72" t="s">
        <v>2643</v>
      </c>
      <c r="V1359" s="72" t="s">
        <v>2643</v>
      </c>
      <c r="W1359" s="44" t="str">
        <f t="shared" si="250"/>
        <v/>
      </c>
      <c r="X1359" s="25" t="str">
        <f t="shared" si="251"/>
        <v/>
      </c>
      <c r="Y1359" s="1">
        <f t="shared" si="252"/>
        <v>1323</v>
      </c>
      <c r="Z1359" t="str">
        <f t="shared" si="253"/>
        <v>MNU_FIN</v>
      </c>
      <c r="AC1359" s="116" t="str">
        <f t="shared" si="246"/>
        <v/>
      </c>
      <c r="AD1359" t="b">
        <f t="shared" si="245"/>
        <v>1</v>
      </c>
    </row>
    <row r="1360" spans="1:30">
      <c r="A1360" s="57">
        <f t="shared" si="247"/>
        <v>1360</v>
      </c>
      <c r="B1360" s="56">
        <f t="shared" si="248"/>
        <v>1324</v>
      </c>
      <c r="C1360" s="60" t="s">
        <v>4932</v>
      </c>
      <c r="D1360" s="60" t="s">
        <v>7</v>
      </c>
      <c r="E1360" s="66" t="s">
        <v>111</v>
      </c>
      <c r="F1360" s="66" t="s">
        <v>111</v>
      </c>
      <c r="G1360" s="72">
        <v>0</v>
      </c>
      <c r="H1360" s="72">
        <v>0</v>
      </c>
      <c r="I1360" s="66" t="s">
        <v>18</v>
      </c>
      <c r="J1360" s="66" t="s">
        <v>1660</v>
      </c>
      <c r="K1360" s="67" t="s">
        <v>5022</v>
      </c>
      <c r="L1360" s="68"/>
      <c r="M1360" s="64" t="s">
        <v>2696</v>
      </c>
      <c r="N1360" s="13"/>
      <c r="O1360"/>
      <c r="P1360" t="str">
        <f t="shared" si="244"/>
        <v/>
      </c>
      <c r="Q1360"/>
      <c r="R1360"/>
      <c r="S1360" s="43">
        <f t="shared" si="249"/>
        <v>152</v>
      </c>
      <c r="T1360" s="96" t="s">
        <v>2643</v>
      </c>
      <c r="U1360" s="72" t="s">
        <v>2643</v>
      </c>
      <c r="V1360" s="72" t="s">
        <v>2643</v>
      </c>
      <c r="W1360" s="44" t="str">
        <f t="shared" si="250"/>
        <v/>
      </c>
      <c r="X1360" s="25" t="str">
        <f t="shared" si="251"/>
        <v/>
      </c>
      <c r="Y1360" s="1">
        <f t="shared" si="252"/>
        <v>1324</v>
      </c>
      <c r="Z1360" t="str">
        <f t="shared" si="253"/>
        <v>MNU_SINTS</v>
      </c>
      <c r="AC1360" s="116" t="str">
        <f t="shared" si="246"/>
        <v/>
      </c>
      <c r="AD1360" t="b">
        <f t="shared" si="245"/>
        <v>1</v>
      </c>
    </row>
    <row r="1361" spans="1:30">
      <c r="A1361" s="57">
        <f t="shared" si="247"/>
        <v>1361</v>
      </c>
      <c r="B1361" s="56">
        <f t="shared" si="248"/>
        <v>1325</v>
      </c>
      <c r="C1361" s="60" t="s">
        <v>4932</v>
      </c>
      <c r="D1361" s="60" t="s">
        <v>7</v>
      </c>
      <c r="E1361" s="66" t="s">
        <v>1352</v>
      </c>
      <c r="F1361" s="66" t="s">
        <v>1352</v>
      </c>
      <c r="G1361" s="72">
        <v>0</v>
      </c>
      <c r="H1361" s="72">
        <v>0</v>
      </c>
      <c r="I1361" s="66" t="s">
        <v>18</v>
      </c>
      <c r="J1361" s="66" t="s">
        <v>1660</v>
      </c>
      <c r="K1361" s="67" t="s">
        <v>5022</v>
      </c>
      <c r="L1361" s="68"/>
      <c r="M1361" s="64" t="s">
        <v>1848</v>
      </c>
      <c r="N1361" s="13"/>
      <c r="O1361"/>
      <c r="P1361" t="str">
        <f t="shared" si="244"/>
        <v/>
      </c>
      <c r="Q1361"/>
      <c r="R1361"/>
      <c r="S1361" s="43">
        <f t="shared" si="249"/>
        <v>152</v>
      </c>
      <c r="T1361" s="96" t="s">
        <v>2643</v>
      </c>
      <c r="U1361" s="72" t="s">
        <v>2643</v>
      </c>
      <c r="V1361" s="72" t="s">
        <v>2643</v>
      </c>
      <c r="W1361" s="44" t="str">
        <f t="shared" si="250"/>
        <v/>
      </c>
      <c r="X1361" s="25" t="str">
        <f t="shared" si="251"/>
        <v/>
      </c>
      <c r="Y1361" s="1">
        <f t="shared" si="252"/>
        <v>1325</v>
      </c>
      <c r="Z1361" t="str">
        <f t="shared" si="253"/>
        <v>MNU_FLAGS</v>
      </c>
      <c r="AC1361" s="116" t="str">
        <f t="shared" si="246"/>
        <v/>
      </c>
      <c r="AD1361" t="b">
        <f t="shared" si="245"/>
        <v>1</v>
      </c>
    </row>
    <row r="1362" spans="1:30">
      <c r="A1362" s="57">
        <f t="shared" si="247"/>
        <v>1362</v>
      </c>
      <c r="B1362" s="56">
        <f t="shared" si="248"/>
        <v>1326</v>
      </c>
      <c r="C1362" s="60" t="s">
        <v>4932</v>
      </c>
      <c r="D1362" s="60" t="s">
        <v>7</v>
      </c>
      <c r="E1362" s="66" t="s">
        <v>1353</v>
      </c>
      <c r="F1362" s="66" t="s">
        <v>1353</v>
      </c>
      <c r="G1362" s="72">
        <v>0</v>
      </c>
      <c r="H1362" s="72">
        <v>0</v>
      </c>
      <c r="I1362" s="66" t="s">
        <v>18</v>
      </c>
      <c r="J1362" s="66" t="s">
        <v>1660</v>
      </c>
      <c r="K1362" s="67" t="s">
        <v>5022</v>
      </c>
      <c r="L1362" s="68"/>
      <c r="M1362" s="64" t="s">
        <v>1849</v>
      </c>
      <c r="N1362" s="13"/>
      <c r="O1362"/>
      <c r="P1362" t="str">
        <f t="shared" si="244"/>
        <v/>
      </c>
      <c r="Q1362"/>
      <c r="R1362"/>
      <c r="S1362" s="43">
        <f t="shared" si="249"/>
        <v>152</v>
      </c>
      <c r="T1362" s="96" t="s">
        <v>2643</v>
      </c>
      <c r="U1362" s="72" t="s">
        <v>2643</v>
      </c>
      <c r="V1362" s="72" t="s">
        <v>2643</v>
      </c>
      <c r="W1362" s="44" t="str">
        <f t="shared" si="250"/>
        <v/>
      </c>
      <c r="X1362" s="25" t="str">
        <f t="shared" si="251"/>
        <v/>
      </c>
      <c r="Y1362" s="1">
        <f t="shared" si="252"/>
        <v>1326</v>
      </c>
      <c r="Z1362" t="str">
        <f t="shared" si="253"/>
        <v>MNU_FLASH</v>
      </c>
      <c r="AC1362" s="116" t="str">
        <f t="shared" si="246"/>
        <v/>
      </c>
      <c r="AD1362" t="b">
        <f t="shared" si="245"/>
        <v>1</v>
      </c>
    </row>
    <row r="1363" spans="1:30">
      <c r="A1363" s="57">
        <f t="shared" si="247"/>
        <v>1363</v>
      </c>
      <c r="B1363" s="56">
        <f t="shared" si="248"/>
        <v>1327</v>
      </c>
      <c r="C1363" s="60" t="s">
        <v>4932</v>
      </c>
      <c r="D1363" s="60" t="s">
        <v>7</v>
      </c>
      <c r="E1363" s="66" t="s">
        <v>127</v>
      </c>
      <c r="F1363" s="66" t="s">
        <v>127</v>
      </c>
      <c r="G1363" s="72">
        <v>0</v>
      </c>
      <c r="H1363" s="72">
        <v>0</v>
      </c>
      <c r="I1363" s="66" t="s">
        <v>18</v>
      </c>
      <c r="J1363" s="66" t="s">
        <v>1660</v>
      </c>
      <c r="K1363" s="67" t="s">
        <v>5022</v>
      </c>
      <c r="L1363" s="68"/>
      <c r="M1363" s="64" t="s">
        <v>1870</v>
      </c>
      <c r="N1363" s="13"/>
      <c r="O1363"/>
      <c r="P1363" t="str">
        <f t="shared" si="244"/>
        <v/>
      </c>
      <c r="Q1363"/>
      <c r="R1363"/>
      <c r="S1363" s="43">
        <f t="shared" si="249"/>
        <v>152</v>
      </c>
      <c r="T1363" s="96" t="s">
        <v>2643</v>
      </c>
      <c r="U1363" s="72" t="s">
        <v>2643</v>
      </c>
      <c r="V1363" s="72" t="s">
        <v>2643</v>
      </c>
      <c r="W1363" s="44" t="str">
        <f t="shared" si="250"/>
        <v/>
      </c>
      <c r="X1363" s="25" t="str">
        <f t="shared" si="251"/>
        <v/>
      </c>
      <c r="Y1363" s="1">
        <f t="shared" si="252"/>
        <v>1327</v>
      </c>
      <c r="Z1363" t="str">
        <f t="shared" si="253"/>
        <v>MNU_1STDERIV</v>
      </c>
      <c r="AC1363" s="116" t="str">
        <f t="shared" si="246"/>
        <v/>
      </c>
      <c r="AD1363" t="b">
        <f t="shared" si="245"/>
        <v>1</v>
      </c>
    </row>
    <row r="1364" spans="1:30">
      <c r="A1364" s="57">
        <f t="shared" si="247"/>
        <v>1364</v>
      </c>
      <c r="B1364" s="56">
        <f t="shared" si="248"/>
        <v>1328</v>
      </c>
      <c r="C1364" s="60" t="s">
        <v>4932</v>
      </c>
      <c r="D1364" s="60" t="s">
        <v>7</v>
      </c>
      <c r="E1364" s="66" t="s">
        <v>1363</v>
      </c>
      <c r="F1364" s="66" t="s">
        <v>1363</v>
      </c>
      <c r="G1364" s="72">
        <v>0</v>
      </c>
      <c r="H1364" s="72">
        <v>0</v>
      </c>
      <c r="I1364" s="66" t="s">
        <v>18</v>
      </c>
      <c r="J1364" s="66" t="s">
        <v>1660</v>
      </c>
      <c r="K1364" s="67" t="s">
        <v>5022</v>
      </c>
      <c r="L1364" s="68"/>
      <c r="M1364" s="64" t="s">
        <v>1871</v>
      </c>
      <c r="N1364" s="13"/>
      <c r="O1364"/>
      <c r="P1364" t="str">
        <f t="shared" si="244"/>
        <v/>
      </c>
      <c r="Q1364"/>
      <c r="R1364"/>
      <c r="S1364" s="43">
        <f t="shared" si="249"/>
        <v>152</v>
      </c>
      <c r="T1364" s="96" t="s">
        <v>2643</v>
      </c>
      <c r="U1364" s="72" t="s">
        <v>2643</v>
      </c>
      <c r="V1364" s="72" t="s">
        <v>2643</v>
      </c>
      <c r="W1364" s="44" t="str">
        <f t="shared" si="250"/>
        <v/>
      </c>
      <c r="X1364" s="25" t="str">
        <f t="shared" si="251"/>
        <v/>
      </c>
      <c r="Y1364" s="1">
        <f t="shared" si="252"/>
        <v>1328</v>
      </c>
      <c r="Z1364" t="str">
        <f t="shared" si="253"/>
        <v>MNU_2NDDERIV</v>
      </c>
      <c r="AC1364" s="116" t="str">
        <f t="shared" si="246"/>
        <v/>
      </c>
      <c r="AD1364" t="b">
        <f t="shared" si="245"/>
        <v>1</v>
      </c>
    </row>
    <row r="1365" spans="1:30">
      <c r="A1365" s="57">
        <f t="shared" si="247"/>
        <v>1365</v>
      </c>
      <c r="B1365" s="56">
        <f t="shared" si="248"/>
        <v>1329</v>
      </c>
      <c r="C1365" s="60" t="s">
        <v>4932</v>
      </c>
      <c r="D1365" s="60" t="s">
        <v>7</v>
      </c>
      <c r="E1365" s="66" t="s">
        <v>129</v>
      </c>
      <c r="F1365" s="66" t="s">
        <v>129</v>
      </c>
      <c r="G1365" s="72">
        <v>0</v>
      </c>
      <c r="H1365" s="72">
        <v>0</v>
      </c>
      <c r="I1365" s="66" t="s">
        <v>18</v>
      </c>
      <c r="J1365" s="66" t="s">
        <v>1660</v>
      </c>
      <c r="K1365" s="67" t="s">
        <v>5022</v>
      </c>
      <c r="L1365" s="68"/>
      <c r="M1365" s="64" t="s">
        <v>1874</v>
      </c>
      <c r="N1365" s="13"/>
      <c r="O1365"/>
      <c r="P1365" t="str">
        <f t="shared" si="244"/>
        <v/>
      </c>
      <c r="Q1365"/>
      <c r="R1365"/>
      <c r="S1365" s="43">
        <f t="shared" si="249"/>
        <v>152</v>
      </c>
      <c r="T1365" s="96" t="s">
        <v>2643</v>
      </c>
      <c r="U1365" s="72" t="s">
        <v>2643</v>
      </c>
      <c r="V1365" s="72" t="s">
        <v>2643</v>
      </c>
      <c r="W1365" s="44" t="str">
        <f t="shared" si="250"/>
        <v/>
      </c>
      <c r="X1365" s="25" t="str">
        <f t="shared" si="251"/>
        <v/>
      </c>
      <c r="Y1365" s="1">
        <f t="shared" si="252"/>
        <v>1329</v>
      </c>
      <c r="Z1365" t="str">
        <f t="shared" si="253"/>
        <v>MNU_CONVFP</v>
      </c>
      <c r="AC1365" s="116" t="str">
        <f t="shared" si="246"/>
        <v/>
      </c>
      <c r="AD1365" t="b">
        <f t="shared" si="245"/>
        <v>1</v>
      </c>
    </row>
    <row r="1366" spans="1:30">
      <c r="A1366" s="57">
        <f t="shared" si="247"/>
        <v>1366</v>
      </c>
      <c r="B1366" s="56">
        <f t="shared" si="248"/>
        <v>1330</v>
      </c>
      <c r="C1366" s="60" t="s">
        <v>4932</v>
      </c>
      <c r="D1366" s="60" t="s">
        <v>7</v>
      </c>
      <c r="E1366" s="66" t="s">
        <v>154</v>
      </c>
      <c r="F1366" s="66" t="s">
        <v>154</v>
      </c>
      <c r="G1366" s="72">
        <v>0</v>
      </c>
      <c r="H1366" s="72">
        <v>0</v>
      </c>
      <c r="I1366" s="66" t="s">
        <v>18</v>
      </c>
      <c r="J1366" s="66" t="s">
        <v>1660</v>
      </c>
      <c r="K1366" s="67" t="s">
        <v>5022</v>
      </c>
      <c r="L1366" s="68"/>
      <c r="M1366" s="64" t="s">
        <v>2697</v>
      </c>
      <c r="N1366" s="13"/>
      <c r="O1366"/>
      <c r="P1366" t="str">
        <f t="shared" si="244"/>
        <v/>
      </c>
      <c r="Q1366"/>
      <c r="R1366"/>
      <c r="S1366" s="43">
        <f t="shared" si="249"/>
        <v>152</v>
      </c>
      <c r="T1366" s="96" t="s">
        <v>2643</v>
      </c>
      <c r="U1366" s="72" t="s">
        <v>2643</v>
      </c>
      <c r="V1366" s="72" t="s">
        <v>2643</v>
      </c>
      <c r="W1366" s="44" t="str">
        <f t="shared" si="250"/>
        <v/>
      </c>
      <c r="X1366" s="25" t="str">
        <f t="shared" si="251"/>
        <v/>
      </c>
      <c r="Y1366" s="1">
        <f t="shared" si="252"/>
        <v>1330</v>
      </c>
      <c r="Z1366" t="str">
        <f t="shared" si="253"/>
        <v>MNU_LINTS</v>
      </c>
      <c r="AC1366" s="116" t="str">
        <f t="shared" si="246"/>
        <v/>
      </c>
      <c r="AD1366" t="b">
        <f t="shared" si="245"/>
        <v>1</v>
      </c>
    </row>
    <row r="1367" spans="1:30">
      <c r="A1367" s="57">
        <f t="shared" si="247"/>
        <v>1367</v>
      </c>
      <c r="B1367" s="56">
        <f t="shared" si="248"/>
        <v>1331</v>
      </c>
      <c r="C1367" s="60" t="s">
        <v>4932</v>
      </c>
      <c r="D1367" s="60" t="s">
        <v>7</v>
      </c>
      <c r="E1367" s="66" t="s">
        <v>156</v>
      </c>
      <c r="F1367" s="66" t="s">
        <v>156</v>
      </c>
      <c r="G1367" s="72">
        <v>0</v>
      </c>
      <c r="H1367" s="72">
        <v>0</v>
      </c>
      <c r="I1367" s="66" t="s">
        <v>18</v>
      </c>
      <c r="J1367" s="66" t="s">
        <v>1660</v>
      </c>
      <c r="K1367" s="67" t="s">
        <v>5022</v>
      </c>
      <c r="L1367" s="68"/>
      <c r="M1367" s="64" t="s">
        <v>1914</v>
      </c>
      <c r="N1367" s="13"/>
      <c r="O1367"/>
      <c r="P1367" t="str">
        <f t="shared" si="244"/>
        <v/>
      </c>
      <c r="Q1367"/>
      <c r="R1367"/>
      <c r="S1367" s="43">
        <f t="shared" si="249"/>
        <v>152</v>
      </c>
      <c r="T1367" s="96" t="s">
        <v>2643</v>
      </c>
      <c r="U1367" s="72" t="s">
        <v>2643</v>
      </c>
      <c r="V1367" s="72" t="s">
        <v>2643</v>
      </c>
      <c r="W1367" s="44" t="str">
        <f t="shared" si="250"/>
        <v/>
      </c>
      <c r="X1367" s="25" t="str">
        <f t="shared" si="251"/>
        <v/>
      </c>
      <c r="Y1367" s="1">
        <f t="shared" si="252"/>
        <v>1331</v>
      </c>
      <c r="Z1367" t="str">
        <f t="shared" si="253"/>
        <v>MNU_INFO</v>
      </c>
      <c r="AC1367" s="116" t="str">
        <f t="shared" si="246"/>
        <v/>
      </c>
      <c r="AD1367" t="b">
        <f t="shared" si="245"/>
        <v>1</v>
      </c>
    </row>
    <row r="1368" spans="1:30">
      <c r="A1368" s="57">
        <f t="shared" si="247"/>
        <v>1368</v>
      </c>
      <c r="B1368" s="56">
        <f t="shared" si="248"/>
        <v>1332</v>
      </c>
      <c r="C1368" s="60" t="s">
        <v>4932</v>
      </c>
      <c r="D1368" s="60" t="s">
        <v>7</v>
      </c>
      <c r="E1368" s="66" t="s">
        <v>157</v>
      </c>
      <c r="F1368" s="66" t="s">
        <v>157</v>
      </c>
      <c r="G1368" s="72">
        <v>0</v>
      </c>
      <c r="H1368" s="72">
        <v>0</v>
      </c>
      <c r="I1368" s="66" t="s">
        <v>18</v>
      </c>
      <c r="J1368" s="66" t="s">
        <v>1660</v>
      </c>
      <c r="K1368" s="67" t="s">
        <v>5022</v>
      </c>
      <c r="L1368" s="68"/>
      <c r="M1368" s="64" t="s">
        <v>1916</v>
      </c>
      <c r="N1368" s="13"/>
      <c r="O1368"/>
      <c r="P1368" t="str">
        <f t="shared" si="244"/>
        <v/>
      </c>
      <c r="Q1368"/>
      <c r="R1368"/>
      <c r="S1368" s="43">
        <f t="shared" si="249"/>
        <v>152</v>
      </c>
      <c r="T1368" s="96" t="s">
        <v>3183</v>
      </c>
      <c r="U1368" s="72" t="s">
        <v>2643</v>
      </c>
      <c r="V1368" s="72" t="s">
        <v>2643</v>
      </c>
      <c r="W1368" s="44" t="str">
        <f t="shared" si="250"/>
        <v/>
      </c>
      <c r="X1368" s="25" t="str">
        <f t="shared" si="251"/>
        <v/>
      </c>
      <c r="Y1368" s="1">
        <f t="shared" si="252"/>
        <v>1332</v>
      </c>
      <c r="Z1368" t="str">
        <f t="shared" si="253"/>
        <v>MNU_INTS</v>
      </c>
      <c r="AC1368" s="116" t="str">
        <f t="shared" si="246"/>
        <v/>
      </c>
      <c r="AD1368" t="b">
        <f t="shared" si="245"/>
        <v>1</v>
      </c>
    </row>
    <row r="1369" spans="1:30">
      <c r="A1369" s="57">
        <f t="shared" si="247"/>
        <v>1369</v>
      </c>
      <c r="B1369" s="56">
        <f t="shared" si="248"/>
        <v>1333</v>
      </c>
      <c r="C1369" s="60" t="s">
        <v>4932</v>
      </c>
      <c r="D1369" s="60" t="s">
        <v>7</v>
      </c>
      <c r="E1369" s="66" t="s">
        <v>1382</v>
      </c>
      <c r="F1369" s="66" t="s">
        <v>1382</v>
      </c>
      <c r="G1369" s="72">
        <v>0</v>
      </c>
      <c r="H1369" s="72">
        <v>0</v>
      </c>
      <c r="I1369" s="66" t="s">
        <v>18</v>
      </c>
      <c r="J1369" s="66" t="s">
        <v>1660</v>
      </c>
      <c r="K1369" s="67" t="s">
        <v>5022</v>
      </c>
      <c r="L1369" s="68"/>
      <c r="M1369" s="64" t="s">
        <v>1928</v>
      </c>
      <c r="N1369" s="13"/>
      <c r="O1369"/>
      <c r="P1369" t="str">
        <f t="shared" si="244"/>
        <v/>
      </c>
      <c r="Q1369"/>
      <c r="R1369"/>
      <c r="S1369" s="43">
        <f t="shared" si="249"/>
        <v>152</v>
      </c>
      <c r="T1369" s="96" t="s">
        <v>2643</v>
      </c>
      <c r="U1369" s="72" t="s">
        <v>2643</v>
      </c>
      <c r="V1369" s="72" t="s">
        <v>2643</v>
      </c>
      <c r="W1369" s="44" t="str">
        <f t="shared" si="250"/>
        <v/>
      </c>
      <c r="X1369" s="25" t="str">
        <f t="shared" si="251"/>
        <v/>
      </c>
      <c r="Y1369" s="1">
        <f t="shared" si="252"/>
        <v>1333</v>
      </c>
      <c r="Z1369" t="str">
        <f t="shared" si="253"/>
        <v>MNU_IO</v>
      </c>
      <c r="AC1369" s="116" t="str">
        <f t="shared" si="246"/>
        <v/>
      </c>
      <c r="AD1369" t="b">
        <f t="shared" si="245"/>
        <v>1</v>
      </c>
    </row>
    <row r="1370" spans="1:30">
      <c r="A1370" s="57">
        <f t="shared" si="247"/>
        <v>1370</v>
      </c>
      <c r="B1370" s="56">
        <f t="shared" si="248"/>
        <v>1334</v>
      </c>
      <c r="C1370" s="60" t="s">
        <v>4932</v>
      </c>
      <c r="D1370" s="60" t="s">
        <v>7</v>
      </c>
      <c r="E1370" s="66" t="s">
        <v>206</v>
      </c>
      <c r="F1370" s="66" t="s">
        <v>206</v>
      </c>
      <c r="G1370" s="72">
        <v>0</v>
      </c>
      <c r="H1370" s="72">
        <v>0</v>
      </c>
      <c r="I1370" s="66" t="s">
        <v>18</v>
      </c>
      <c r="J1370" s="66" t="s">
        <v>1660</v>
      </c>
      <c r="K1370" s="67" t="s">
        <v>5022</v>
      </c>
      <c r="L1370" s="68"/>
      <c r="M1370" s="64" t="s">
        <v>1991</v>
      </c>
      <c r="N1370" s="13"/>
      <c r="O1370"/>
      <c r="P1370" t="str">
        <f t="shared" si="244"/>
        <v/>
      </c>
      <c r="Q1370"/>
      <c r="R1370"/>
      <c r="S1370" s="43">
        <f t="shared" si="249"/>
        <v>152</v>
      </c>
      <c r="T1370" s="96" t="s">
        <v>2643</v>
      </c>
      <c r="U1370" s="72" t="s">
        <v>2643</v>
      </c>
      <c r="V1370" s="72" t="s">
        <v>2643</v>
      </c>
      <c r="W1370" s="44" t="str">
        <f t="shared" si="250"/>
        <v/>
      </c>
      <c r="X1370" s="25" t="str">
        <f t="shared" si="251"/>
        <v/>
      </c>
      <c r="Y1370" s="1">
        <f t="shared" si="252"/>
        <v>1334</v>
      </c>
      <c r="Z1370" t="str">
        <f t="shared" si="253"/>
        <v>MNU_LOOP</v>
      </c>
      <c r="AC1370" s="116" t="str">
        <f t="shared" si="246"/>
        <v/>
      </c>
      <c r="AD1370" t="b">
        <f t="shared" si="245"/>
        <v>1</v>
      </c>
    </row>
    <row r="1371" spans="1:30">
      <c r="A1371" s="57">
        <f t="shared" si="247"/>
        <v>1371</v>
      </c>
      <c r="B1371" s="56">
        <f t="shared" si="248"/>
        <v>1335</v>
      </c>
      <c r="C1371" s="60" t="s">
        <v>4932</v>
      </c>
      <c r="D1371" s="60" t="s">
        <v>7</v>
      </c>
      <c r="E1371" s="66" t="s">
        <v>1412</v>
      </c>
      <c r="F1371" s="66" t="s">
        <v>1412</v>
      </c>
      <c r="G1371" s="72">
        <v>0</v>
      </c>
      <c r="H1371" s="72">
        <v>0</v>
      </c>
      <c r="I1371" s="66" t="s">
        <v>18</v>
      </c>
      <c r="J1371" s="66" t="s">
        <v>1660</v>
      </c>
      <c r="K1371" s="67" t="s">
        <v>5022</v>
      </c>
      <c r="L1371" s="68"/>
      <c r="M1371" s="64" t="s">
        <v>2004</v>
      </c>
      <c r="N1371" s="13"/>
      <c r="O1371"/>
      <c r="P1371" t="str">
        <f t="shared" si="244"/>
        <v/>
      </c>
      <c r="Q1371"/>
      <c r="R1371"/>
      <c r="S1371" s="43">
        <f t="shared" si="249"/>
        <v>152</v>
      </c>
      <c r="T1371" s="96" t="s">
        <v>2643</v>
      </c>
      <c r="U1371" s="72" t="s">
        <v>2643</v>
      </c>
      <c r="V1371" s="72" t="s">
        <v>2643</v>
      </c>
      <c r="W1371" s="44" t="str">
        <f t="shared" si="250"/>
        <v/>
      </c>
      <c r="X1371" s="25" t="str">
        <f t="shared" si="251"/>
        <v/>
      </c>
      <c r="Y1371" s="1">
        <f t="shared" si="252"/>
        <v>1335</v>
      </c>
      <c r="Z1371" t="str">
        <f t="shared" si="253"/>
        <v>MNU_MATRS</v>
      </c>
      <c r="AC1371" s="116" t="str">
        <f t="shared" si="246"/>
        <v/>
      </c>
      <c r="AD1371" t="b">
        <f t="shared" si="245"/>
        <v>1</v>
      </c>
    </row>
    <row r="1372" spans="1:30">
      <c r="A1372" s="57">
        <f t="shared" si="247"/>
        <v>1372</v>
      </c>
      <c r="B1372" s="56">
        <f t="shared" si="248"/>
        <v>1336</v>
      </c>
      <c r="C1372" s="60" t="s">
        <v>4932</v>
      </c>
      <c r="D1372" s="60" t="s">
        <v>7</v>
      </c>
      <c r="E1372" s="66" t="s">
        <v>217</v>
      </c>
      <c r="F1372" s="66" t="s">
        <v>217</v>
      </c>
      <c r="G1372" s="72">
        <v>0</v>
      </c>
      <c r="H1372" s="72">
        <v>0</v>
      </c>
      <c r="I1372" s="66" t="s">
        <v>18</v>
      </c>
      <c r="J1372" s="66" t="s">
        <v>1660</v>
      </c>
      <c r="K1372" s="67" t="s">
        <v>5022</v>
      </c>
      <c r="L1372" s="68"/>
      <c r="M1372" s="64" t="s">
        <v>2006</v>
      </c>
      <c r="N1372" s="13"/>
      <c r="O1372"/>
      <c r="P1372" t="str">
        <f t="shared" si="244"/>
        <v/>
      </c>
      <c r="Q1372"/>
      <c r="R1372"/>
      <c r="S1372" s="43">
        <f t="shared" si="249"/>
        <v>152</v>
      </c>
      <c r="T1372" s="96" t="s">
        <v>2643</v>
      </c>
      <c r="U1372" s="72" t="s">
        <v>2643</v>
      </c>
      <c r="V1372" s="72" t="s">
        <v>2643</v>
      </c>
      <c r="W1372" s="44" t="str">
        <f t="shared" si="250"/>
        <v/>
      </c>
      <c r="X1372" s="25" t="str">
        <f t="shared" si="251"/>
        <v/>
      </c>
      <c r="Y1372" s="1">
        <f t="shared" si="252"/>
        <v>1336</v>
      </c>
      <c r="Z1372" t="str">
        <f t="shared" si="253"/>
        <v>MNU_MATX</v>
      </c>
      <c r="AC1372" s="116" t="str">
        <f t="shared" si="246"/>
        <v/>
      </c>
      <c r="AD1372" t="b">
        <f t="shared" si="245"/>
        <v>1</v>
      </c>
    </row>
    <row r="1373" spans="1:30">
      <c r="A1373" s="57">
        <f t="shared" si="247"/>
        <v>1373</v>
      </c>
      <c r="B1373" s="56">
        <f t="shared" si="248"/>
        <v>1337</v>
      </c>
      <c r="C1373" s="60" t="s">
        <v>4932</v>
      </c>
      <c r="D1373" s="60" t="s">
        <v>7</v>
      </c>
      <c r="E1373" s="66" t="s">
        <v>1421</v>
      </c>
      <c r="F1373" s="66" t="s">
        <v>1421</v>
      </c>
      <c r="G1373" s="72">
        <v>0</v>
      </c>
      <c r="H1373" s="72">
        <v>0</v>
      </c>
      <c r="I1373" s="66" t="s">
        <v>18</v>
      </c>
      <c r="J1373" s="66" t="s">
        <v>1660</v>
      </c>
      <c r="K1373" s="67" t="s">
        <v>5022</v>
      </c>
      <c r="L1373" s="68"/>
      <c r="M1373" s="64" t="s">
        <v>2014</v>
      </c>
      <c r="N1373" s="13"/>
      <c r="O1373"/>
      <c r="P1373" t="str">
        <f t="shared" si="244"/>
        <v/>
      </c>
      <c r="Q1373"/>
      <c r="R1373"/>
      <c r="S1373" s="43">
        <f t="shared" si="249"/>
        <v>152</v>
      </c>
      <c r="T1373" s="96" t="s">
        <v>2643</v>
      </c>
      <c r="U1373" s="72" t="s">
        <v>2643</v>
      </c>
      <c r="V1373" s="72" t="s">
        <v>2643</v>
      </c>
      <c r="W1373" s="44" t="str">
        <f t="shared" si="250"/>
        <v/>
      </c>
      <c r="X1373" s="25" t="str">
        <f t="shared" si="251"/>
        <v/>
      </c>
      <c r="Y1373" s="1">
        <f t="shared" si="252"/>
        <v>1337</v>
      </c>
      <c r="Z1373" t="str">
        <f t="shared" si="253"/>
        <v>MNU_MENUS</v>
      </c>
      <c r="AC1373" s="116" t="str">
        <f t="shared" si="246"/>
        <v/>
      </c>
      <c r="AD1373" t="b">
        <f t="shared" si="245"/>
        <v>1</v>
      </c>
    </row>
    <row r="1374" spans="1:30">
      <c r="A1374" s="57">
        <f t="shared" si="247"/>
        <v>1374</v>
      </c>
      <c r="B1374" s="56">
        <f t="shared" si="248"/>
        <v>1338</v>
      </c>
      <c r="C1374" s="60" t="s">
        <v>4932</v>
      </c>
      <c r="D1374" s="60" t="s">
        <v>7</v>
      </c>
      <c r="E1374" s="66" t="s">
        <v>226</v>
      </c>
      <c r="F1374" s="66" t="s">
        <v>226</v>
      </c>
      <c r="G1374" s="72">
        <v>0</v>
      </c>
      <c r="H1374" s="72">
        <v>0</v>
      </c>
      <c r="I1374" s="66" t="s">
        <v>18</v>
      </c>
      <c r="J1374" s="66" t="s">
        <v>1660</v>
      </c>
      <c r="K1374" s="67" t="s">
        <v>5022</v>
      </c>
      <c r="L1374" s="68"/>
      <c r="M1374" s="64" t="s">
        <v>2022</v>
      </c>
      <c r="N1374" s="13"/>
      <c r="O1374"/>
      <c r="P1374" t="str">
        <f t="shared" si="244"/>
        <v/>
      </c>
      <c r="Q1374"/>
      <c r="R1374"/>
      <c r="S1374" s="43">
        <f t="shared" si="249"/>
        <v>152</v>
      </c>
      <c r="T1374" s="96" t="s">
        <v>2643</v>
      </c>
      <c r="U1374" s="72" t="s">
        <v>2643</v>
      </c>
      <c r="V1374" s="72" t="s">
        <v>2643</v>
      </c>
      <c r="W1374" s="44" t="str">
        <f t="shared" si="250"/>
        <v/>
      </c>
      <c r="X1374" s="25" t="str">
        <f t="shared" si="251"/>
        <v/>
      </c>
      <c r="Y1374" s="1">
        <f t="shared" si="252"/>
        <v>1338</v>
      </c>
      <c r="Z1374" t="str">
        <f t="shared" si="253"/>
        <v>MNU_MODE</v>
      </c>
      <c r="AC1374" s="116" t="str">
        <f t="shared" si="246"/>
        <v/>
      </c>
      <c r="AD1374" t="b">
        <f t="shared" si="245"/>
        <v>1</v>
      </c>
    </row>
    <row r="1375" spans="1:30">
      <c r="A1375" s="57">
        <f t="shared" si="247"/>
        <v>1375</v>
      </c>
      <c r="B1375" s="56">
        <f t="shared" si="248"/>
        <v>1339</v>
      </c>
      <c r="C1375" s="60" t="s">
        <v>4932</v>
      </c>
      <c r="D1375" s="60" t="s">
        <v>7</v>
      </c>
      <c r="E1375" s="76" t="s">
        <v>246</v>
      </c>
      <c r="F1375" s="76" t="s">
        <v>246</v>
      </c>
      <c r="G1375" s="78">
        <v>0</v>
      </c>
      <c r="H1375" s="78">
        <v>0</v>
      </c>
      <c r="I1375" s="66" t="s">
        <v>18</v>
      </c>
      <c r="J1375" s="66" t="s">
        <v>1660</v>
      </c>
      <c r="K1375" s="67" t="s">
        <v>5022</v>
      </c>
      <c r="L1375" s="68"/>
      <c r="M1375" s="64" t="s">
        <v>3017</v>
      </c>
      <c r="N1375" s="20"/>
      <c r="O1375"/>
      <c r="P1375" t="str">
        <f t="shared" si="244"/>
        <v/>
      </c>
      <c r="Q1375"/>
      <c r="R1375"/>
      <c r="S1375" s="43">
        <f t="shared" si="249"/>
        <v>152</v>
      </c>
      <c r="T1375" s="96" t="s">
        <v>2643</v>
      </c>
      <c r="U1375" s="72" t="s">
        <v>2643</v>
      </c>
      <c r="V1375" s="72" t="s">
        <v>2643</v>
      </c>
      <c r="W1375" s="44" t="str">
        <f t="shared" si="250"/>
        <v/>
      </c>
      <c r="X1375" s="25" t="str">
        <f t="shared" si="251"/>
        <v/>
      </c>
      <c r="Y1375" s="1">
        <f t="shared" si="252"/>
        <v>1339</v>
      </c>
      <c r="Z1375" t="str">
        <f t="shared" si="253"/>
        <v>MNU_SIMQ</v>
      </c>
      <c r="AC1375" s="116" t="str">
        <f t="shared" si="246"/>
        <v/>
      </c>
      <c r="AD1375" t="b">
        <f t="shared" si="245"/>
        <v>1</v>
      </c>
    </row>
    <row r="1376" spans="1:30">
      <c r="A1376" s="57">
        <f t="shared" si="247"/>
        <v>1376</v>
      </c>
      <c r="B1376" s="56">
        <f t="shared" si="248"/>
        <v>1340</v>
      </c>
      <c r="C1376" s="60" t="s">
        <v>4932</v>
      </c>
      <c r="D1376" s="60" t="s">
        <v>7</v>
      </c>
      <c r="E1376" s="76" t="s">
        <v>1432</v>
      </c>
      <c r="F1376" s="76" t="s">
        <v>1432</v>
      </c>
      <c r="G1376" s="78">
        <v>0</v>
      </c>
      <c r="H1376" s="78">
        <v>0</v>
      </c>
      <c r="I1376" s="66" t="s">
        <v>18</v>
      </c>
      <c r="J1376" s="66" t="s">
        <v>1660</v>
      </c>
      <c r="K1376" s="67" t="s">
        <v>5022</v>
      </c>
      <c r="L1376" s="68"/>
      <c r="M1376" s="64" t="s">
        <v>3018</v>
      </c>
      <c r="N1376" s="20"/>
      <c r="O1376"/>
      <c r="P1376" t="str">
        <f t="shared" si="244"/>
        <v/>
      </c>
      <c r="Q1376"/>
      <c r="R1376"/>
      <c r="S1376" s="43">
        <f t="shared" si="249"/>
        <v>152</v>
      </c>
      <c r="T1376" s="96" t="s">
        <v>2643</v>
      </c>
      <c r="U1376" s="72" t="s">
        <v>2643</v>
      </c>
      <c r="V1376" s="72" t="s">
        <v>2643</v>
      </c>
      <c r="W1376" s="44" t="str">
        <f t="shared" si="250"/>
        <v/>
      </c>
      <c r="X1376" s="25" t="str">
        <f t="shared" si="251"/>
        <v/>
      </c>
      <c r="Y1376" s="1">
        <f t="shared" si="252"/>
        <v>1340</v>
      </c>
      <c r="Z1376" t="str">
        <f t="shared" si="253"/>
        <v>MNU_M_EDIT</v>
      </c>
      <c r="AC1376" s="116" t="str">
        <f t="shared" si="246"/>
        <v/>
      </c>
      <c r="AD1376" t="b">
        <f t="shared" ref="AD1376:AD1439" si="254">X1376=AC1376</f>
        <v>1</v>
      </c>
    </row>
    <row r="1377" spans="1:30">
      <c r="A1377" s="57">
        <f t="shared" si="247"/>
        <v>1377</v>
      </c>
      <c r="B1377" s="56">
        <f t="shared" si="248"/>
        <v>1341</v>
      </c>
      <c r="C1377" s="60" t="s">
        <v>4932</v>
      </c>
      <c r="D1377" s="71" t="s">
        <v>3447</v>
      </c>
      <c r="E1377" s="66" t="s">
        <v>235</v>
      </c>
      <c r="F1377" s="66" t="s">
        <v>2669</v>
      </c>
      <c r="G1377" s="72">
        <v>0</v>
      </c>
      <c r="H1377" s="72">
        <v>0</v>
      </c>
      <c r="I1377" s="66" t="s">
        <v>18</v>
      </c>
      <c r="J1377" s="66" t="s">
        <v>1660</v>
      </c>
      <c r="K1377" s="67" t="s">
        <v>5022</v>
      </c>
      <c r="L1377" s="68"/>
      <c r="M1377" s="64" t="s">
        <v>2032</v>
      </c>
      <c r="N1377" s="13"/>
      <c r="O1377"/>
      <c r="P1377" t="str">
        <f t="shared" si="244"/>
        <v>NOT EQUAL</v>
      </c>
      <c r="Q1377"/>
      <c r="R1377"/>
      <c r="S1377" s="43">
        <f t="shared" si="249"/>
        <v>152</v>
      </c>
      <c r="T1377" s="96" t="s">
        <v>2643</v>
      </c>
      <c r="U1377" s="72" t="s">
        <v>2643</v>
      </c>
      <c r="V1377" s="72" t="s">
        <v>2643</v>
      </c>
      <c r="W1377" s="44" t="str">
        <f t="shared" si="250"/>
        <v/>
      </c>
      <c r="X1377" s="25" t="str">
        <f t="shared" si="251"/>
        <v/>
      </c>
      <c r="Y1377" s="1">
        <f t="shared" si="252"/>
        <v>1341</v>
      </c>
      <c r="Z1377" t="str">
        <f t="shared" si="253"/>
        <v>MNU_MyMenu</v>
      </c>
      <c r="AC1377" s="116" t="str">
        <f t="shared" si="246"/>
        <v/>
      </c>
      <c r="AD1377" t="b">
        <f t="shared" si="254"/>
        <v>1</v>
      </c>
    </row>
    <row r="1378" spans="1:30">
      <c r="A1378" s="57">
        <f t="shared" si="247"/>
        <v>1378</v>
      </c>
      <c r="B1378" s="56">
        <f t="shared" si="248"/>
        <v>1342</v>
      </c>
      <c r="C1378" s="60" t="s">
        <v>4932</v>
      </c>
      <c r="D1378" s="60" t="s">
        <v>7</v>
      </c>
      <c r="E1378" s="66" t="s">
        <v>236</v>
      </c>
      <c r="F1378" s="66" t="s">
        <v>236</v>
      </c>
      <c r="G1378" s="72">
        <v>0</v>
      </c>
      <c r="H1378" s="72">
        <v>0</v>
      </c>
      <c r="I1378" s="66" t="s">
        <v>18</v>
      </c>
      <c r="J1378" s="66" t="s">
        <v>1660</v>
      </c>
      <c r="K1378" s="67" t="s">
        <v>5022</v>
      </c>
      <c r="L1378" s="68"/>
      <c r="M1378" s="64" t="s">
        <v>2033</v>
      </c>
      <c r="N1378" s="13"/>
      <c r="O1378"/>
      <c r="P1378" t="str">
        <f t="shared" si="244"/>
        <v/>
      </c>
      <c r="Q1378"/>
      <c r="R1378"/>
      <c r="S1378" s="43">
        <f t="shared" si="249"/>
        <v>152</v>
      </c>
      <c r="T1378" s="96" t="s">
        <v>2643</v>
      </c>
      <c r="U1378" s="72" t="s">
        <v>2643</v>
      </c>
      <c r="V1378" s="72" t="s">
        <v>2643</v>
      </c>
      <c r="W1378" s="44" t="str">
        <f t="shared" si="250"/>
        <v/>
      </c>
      <c r="X1378" s="25" t="str">
        <f t="shared" si="251"/>
        <v/>
      </c>
      <c r="Y1378" s="1">
        <f t="shared" si="252"/>
        <v>1342</v>
      </c>
      <c r="Z1378" t="str">
        <f t="shared" si="253"/>
        <v>MNU_MyAlpha</v>
      </c>
      <c r="AC1378" s="116" t="str">
        <f t="shared" si="246"/>
        <v/>
      </c>
      <c r="AD1378" t="b">
        <f t="shared" si="254"/>
        <v>1</v>
      </c>
    </row>
    <row r="1379" spans="1:30">
      <c r="A1379" s="57">
        <f t="shared" si="247"/>
        <v>1379</v>
      </c>
      <c r="B1379" s="56">
        <f t="shared" si="248"/>
        <v>1343</v>
      </c>
      <c r="C1379" s="60" t="s">
        <v>4932</v>
      </c>
      <c r="D1379" s="71" t="s">
        <v>3447</v>
      </c>
      <c r="E1379" s="89" t="s">
        <v>2662</v>
      </c>
      <c r="F1379" s="89" t="s">
        <v>2662</v>
      </c>
      <c r="G1379" s="72">
        <v>0</v>
      </c>
      <c r="H1379" s="72">
        <v>0</v>
      </c>
      <c r="I1379" s="66" t="s">
        <v>18</v>
      </c>
      <c r="J1379" s="66" t="s">
        <v>1660</v>
      </c>
      <c r="K1379" s="67" t="s">
        <v>5022</v>
      </c>
      <c r="L1379" s="68"/>
      <c r="M1379" s="64" t="s">
        <v>2050</v>
      </c>
      <c r="N1379" s="13"/>
      <c r="O1379"/>
      <c r="P1379" t="str">
        <f t="shared" si="244"/>
        <v/>
      </c>
      <c r="Q1379"/>
      <c r="R1379"/>
      <c r="S1379" s="43">
        <f t="shared" si="249"/>
        <v>152</v>
      </c>
      <c r="T1379" s="96" t="s">
        <v>2643</v>
      </c>
      <c r="U1379" s="72" t="s">
        <v>2643</v>
      </c>
      <c r="V1379" s="72" t="s">
        <v>2643</v>
      </c>
      <c r="W1379" s="44" t="str">
        <f t="shared" si="250"/>
        <v/>
      </c>
      <c r="X1379" s="25" t="str">
        <f t="shared" si="251"/>
        <v/>
      </c>
      <c r="Y1379" s="1">
        <f t="shared" si="252"/>
        <v>1343</v>
      </c>
      <c r="Z1379" t="str">
        <f t="shared" si="253"/>
        <v>MNU_CONVM</v>
      </c>
      <c r="AC1379" s="116" t="str">
        <f t="shared" si="246"/>
        <v/>
      </c>
      <c r="AD1379" t="b">
        <f t="shared" si="254"/>
        <v>1</v>
      </c>
    </row>
    <row r="1380" spans="1:30">
      <c r="A1380" s="57">
        <f t="shared" si="247"/>
        <v>1380</v>
      </c>
      <c r="B1380" s="56">
        <f t="shared" si="248"/>
        <v>1344</v>
      </c>
      <c r="C1380" s="60" t="s">
        <v>4932</v>
      </c>
      <c r="D1380" s="60" t="s">
        <v>7</v>
      </c>
      <c r="E1380" s="66" t="s">
        <v>1458</v>
      </c>
      <c r="F1380" s="66" t="s">
        <v>274</v>
      </c>
      <c r="G1380" s="72">
        <v>0</v>
      </c>
      <c r="H1380" s="72">
        <v>0</v>
      </c>
      <c r="I1380" s="66" t="s">
        <v>18</v>
      </c>
      <c r="J1380" s="66" t="s">
        <v>1660</v>
      </c>
      <c r="K1380" s="67" t="s">
        <v>5022</v>
      </c>
      <c r="L1380" s="68"/>
      <c r="M1380" s="64" t="s">
        <v>2090</v>
      </c>
      <c r="N1380" s="13"/>
      <c r="O1380"/>
      <c r="P1380" t="str">
        <f t="shared" si="244"/>
        <v/>
      </c>
      <c r="Q1380"/>
      <c r="R1380"/>
      <c r="S1380" s="43">
        <f t="shared" si="249"/>
        <v>152</v>
      </c>
      <c r="T1380" s="96" t="s">
        <v>2643</v>
      </c>
      <c r="U1380" s="72" t="s">
        <v>2643</v>
      </c>
      <c r="V1380" s="72" t="s">
        <v>2643</v>
      </c>
      <c r="W1380" s="44" t="str">
        <f t="shared" si="250"/>
        <v/>
      </c>
      <c r="X1380" s="25" t="str">
        <f t="shared" si="251"/>
        <v/>
      </c>
      <c r="Y1380" s="1">
        <f t="shared" si="252"/>
        <v>1344</v>
      </c>
      <c r="Z1380" t="str">
        <f t="shared" si="253"/>
        <v>MNU_ORTHOG</v>
      </c>
      <c r="AC1380" s="116" t="str">
        <f t="shared" si="246"/>
        <v/>
      </c>
      <c r="AD1380" t="b">
        <f t="shared" si="254"/>
        <v>1</v>
      </c>
    </row>
    <row r="1381" spans="1:30">
      <c r="A1381" s="57">
        <f t="shared" si="247"/>
        <v>1381</v>
      </c>
      <c r="B1381" s="56">
        <f t="shared" si="248"/>
        <v>1345</v>
      </c>
      <c r="C1381" s="60" t="s">
        <v>4932</v>
      </c>
      <c r="D1381" s="60" t="s">
        <v>7</v>
      </c>
      <c r="E1381" s="66" t="s">
        <v>1460</v>
      </c>
      <c r="F1381" s="66" t="s">
        <v>1460</v>
      </c>
      <c r="G1381" s="72">
        <v>0</v>
      </c>
      <c r="H1381" s="72">
        <v>0</v>
      </c>
      <c r="I1381" s="66" t="s">
        <v>18</v>
      </c>
      <c r="J1381" s="66" t="s">
        <v>1660</v>
      </c>
      <c r="K1381" s="67" t="s">
        <v>5022</v>
      </c>
      <c r="L1381" s="68"/>
      <c r="M1381" s="64" t="s">
        <v>2099</v>
      </c>
      <c r="N1381" s="13"/>
      <c r="O1381"/>
      <c r="P1381" t="str">
        <f t="shared" ref="P1381:P1447" si="255">IF(E1381=F1381,"","NOT EQUAL")</f>
        <v/>
      </c>
      <c r="Q1381"/>
      <c r="R1381"/>
      <c r="S1381" s="43">
        <f t="shared" si="249"/>
        <v>152</v>
      </c>
      <c r="T1381" s="96" t="s">
        <v>2643</v>
      </c>
      <c r="U1381" s="72" t="s">
        <v>2643</v>
      </c>
      <c r="V1381" s="72" t="s">
        <v>2643</v>
      </c>
      <c r="W1381" s="44" t="str">
        <f t="shared" si="250"/>
        <v/>
      </c>
      <c r="X1381" s="25" t="str">
        <f t="shared" si="251"/>
        <v/>
      </c>
      <c r="Y1381" s="1">
        <f t="shared" si="252"/>
        <v>1345</v>
      </c>
      <c r="Z1381" t="str">
        <f t="shared" si="253"/>
        <v>MNU_PARTS</v>
      </c>
      <c r="AC1381" s="116" t="str">
        <f t="shared" si="246"/>
        <v/>
      </c>
      <c r="AD1381" t="b">
        <f t="shared" si="254"/>
        <v>1</v>
      </c>
    </row>
    <row r="1382" spans="1:30">
      <c r="A1382" s="57">
        <f t="shared" si="247"/>
        <v>1382</v>
      </c>
      <c r="B1382" s="56">
        <f t="shared" si="248"/>
        <v>1346</v>
      </c>
      <c r="C1382" s="60" t="s">
        <v>4932</v>
      </c>
      <c r="D1382" s="60" t="s">
        <v>7</v>
      </c>
      <c r="E1382" s="66" t="s">
        <v>296</v>
      </c>
      <c r="F1382" s="66" t="s">
        <v>296</v>
      </c>
      <c r="G1382" s="72">
        <v>0</v>
      </c>
      <c r="H1382" s="72">
        <v>0</v>
      </c>
      <c r="I1382" s="66" t="s">
        <v>18</v>
      </c>
      <c r="J1382" s="66" t="s">
        <v>1660</v>
      </c>
      <c r="K1382" s="67" t="s">
        <v>5022</v>
      </c>
      <c r="L1382" s="68"/>
      <c r="M1382" s="64" t="s">
        <v>2121</v>
      </c>
      <c r="N1382" s="13"/>
      <c r="O1382"/>
      <c r="P1382" t="str">
        <f t="shared" si="255"/>
        <v/>
      </c>
      <c r="Q1382"/>
      <c r="R1382"/>
      <c r="S1382" s="43">
        <f t="shared" si="249"/>
        <v>152</v>
      </c>
      <c r="T1382" s="96" t="s">
        <v>2643</v>
      </c>
      <c r="U1382" s="72" t="s">
        <v>2643</v>
      </c>
      <c r="V1382" s="72" t="s">
        <v>2643</v>
      </c>
      <c r="W1382" s="44" t="str">
        <f t="shared" si="250"/>
        <v/>
      </c>
      <c r="X1382" s="25" t="str">
        <f t="shared" si="251"/>
        <v/>
      </c>
      <c r="Y1382" s="1">
        <f t="shared" si="252"/>
        <v>1346</v>
      </c>
      <c r="Z1382" t="str">
        <f t="shared" si="253"/>
        <v>MNU_PROB</v>
      </c>
      <c r="AC1382" s="116" t="str">
        <f t="shared" si="246"/>
        <v/>
      </c>
      <c r="AD1382" t="b">
        <f t="shared" si="254"/>
        <v>1</v>
      </c>
    </row>
    <row r="1383" spans="1:30">
      <c r="A1383" s="57">
        <f t="shared" si="247"/>
        <v>1383</v>
      </c>
      <c r="B1383" s="56">
        <f t="shared" si="248"/>
        <v>1347</v>
      </c>
      <c r="C1383" s="60" t="s">
        <v>4932</v>
      </c>
      <c r="D1383" s="60" t="s">
        <v>7</v>
      </c>
      <c r="E1383" s="66" t="s">
        <v>1472</v>
      </c>
      <c r="F1383" s="66" t="s">
        <v>1472</v>
      </c>
      <c r="G1383" s="72">
        <v>0</v>
      </c>
      <c r="H1383" s="72">
        <v>0</v>
      </c>
      <c r="I1383" s="66" t="s">
        <v>18</v>
      </c>
      <c r="J1383" s="66" t="s">
        <v>1660</v>
      </c>
      <c r="K1383" s="67" t="s">
        <v>5022</v>
      </c>
      <c r="L1383" s="68"/>
      <c r="M1383" s="64" t="s">
        <v>2122</v>
      </c>
      <c r="N1383" s="13"/>
      <c r="O1383"/>
      <c r="P1383" t="str">
        <f t="shared" si="255"/>
        <v/>
      </c>
      <c r="Q1383"/>
      <c r="R1383"/>
      <c r="S1383" s="43">
        <f t="shared" si="249"/>
        <v>152</v>
      </c>
      <c r="T1383" s="96" t="s">
        <v>2643</v>
      </c>
      <c r="U1383" s="72" t="s">
        <v>2643</v>
      </c>
      <c r="V1383" s="72" t="s">
        <v>2643</v>
      </c>
      <c r="W1383" s="44" t="str">
        <f t="shared" si="250"/>
        <v/>
      </c>
      <c r="X1383" s="25" t="str">
        <f t="shared" si="251"/>
        <v/>
      </c>
      <c r="Y1383" s="1">
        <f t="shared" si="252"/>
        <v>1347</v>
      </c>
      <c r="Z1383" t="str">
        <f t="shared" si="253"/>
        <v>MNU_PROGS</v>
      </c>
      <c r="AC1383" s="116" t="str">
        <f t="shared" si="246"/>
        <v/>
      </c>
      <c r="AD1383" t="b">
        <f t="shared" si="254"/>
        <v>1</v>
      </c>
    </row>
    <row r="1384" spans="1:30">
      <c r="A1384" s="57">
        <f t="shared" si="247"/>
        <v>1384</v>
      </c>
      <c r="B1384" s="56">
        <f t="shared" si="248"/>
        <v>1348</v>
      </c>
      <c r="C1384" s="60" t="s">
        <v>4932</v>
      </c>
      <c r="D1384" s="60" t="s">
        <v>7</v>
      </c>
      <c r="E1384" s="66" t="s">
        <v>302</v>
      </c>
      <c r="F1384" s="66" t="s">
        <v>302</v>
      </c>
      <c r="G1384" s="72">
        <v>0</v>
      </c>
      <c r="H1384" s="72">
        <v>0</v>
      </c>
      <c r="I1384" s="66" t="s">
        <v>18</v>
      </c>
      <c r="J1384" s="66" t="s">
        <v>1660</v>
      </c>
      <c r="K1384" s="67" t="s">
        <v>5022</v>
      </c>
      <c r="L1384" s="68"/>
      <c r="M1384" s="64" t="s">
        <v>2128</v>
      </c>
      <c r="N1384" s="13"/>
      <c r="O1384"/>
      <c r="P1384" t="str">
        <f t="shared" si="255"/>
        <v/>
      </c>
      <c r="Q1384"/>
      <c r="R1384"/>
      <c r="S1384" s="43">
        <f t="shared" si="249"/>
        <v>152</v>
      </c>
      <c r="T1384" s="96" t="s">
        <v>2643</v>
      </c>
      <c r="U1384" s="72" t="s">
        <v>2643</v>
      </c>
      <c r="V1384" s="72" t="s">
        <v>2643</v>
      </c>
      <c r="W1384" s="44" t="str">
        <f t="shared" si="250"/>
        <v/>
      </c>
      <c r="X1384" s="25" t="str">
        <f t="shared" si="251"/>
        <v/>
      </c>
      <c r="Y1384" s="1">
        <f t="shared" si="252"/>
        <v>1348</v>
      </c>
      <c r="Z1384" t="str">
        <f t="shared" si="253"/>
        <v>MNU_PFN</v>
      </c>
      <c r="AC1384" s="116" t="str">
        <f t="shared" ref="AC1384:AC1447" si="256">IF(LEN(X1384)=0,"",SUBSTITUTE(SUBSTITUTE(SUBSTITUTE(SUBSTITUTE(SUBSTITUTE(SUBSTITUTE(SUBSTITUTE(SUBSTITUTE(SUBSTITUTE(SUBSTITUTE(SUBSTITUTE(SUBSTITUTE(SUBSTITUTE(SUBSTITUTE(SUBSTITUTE(SUBSTITUTE(SUBSTITUTE( (SUBSTITUTE( SUBSTITUTE( SUBSTITUTE( SUBSTITUTE(W1384,"STD_SIGMA","SUM"),"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384" t="b">
        <f t="shared" si="254"/>
        <v>1</v>
      </c>
    </row>
    <row r="1385" spans="1:30">
      <c r="A1385" s="57">
        <f t="shared" si="247"/>
        <v>1385</v>
      </c>
      <c r="B1385" s="56">
        <f t="shared" si="248"/>
        <v>1349</v>
      </c>
      <c r="C1385" s="60" t="s">
        <v>4932</v>
      </c>
      <c r="D1385" s="60" t="s">
        <v>7</v>
      </c>
      <c r="E1385" s="66" t="s">
        <v>1473</v>
      </c>
      <c r="F1385" s="66" t="s">
        <v>1473</v>
      </c>
      <c r="G1385" s="72">
        <v>0</v>
      </c>
      <c r="H1385" s="72">
        <v>0</v>
      </c>
      <c r="I1385" s="66" t="s">
        <v>18</v>
      </c>
      <c r="J1385" s="66" t="s">
        <v>1660</v>
      </c>
      <c r="K1385" s="67" t="s">
        <v>5022</v>
      </c>
      <c r="L1385" s="68"/>
      <c r="M1385" s="64" t="s">
        <v>2129</v>
      </c>
      <c r="N1385" s="13"/>
      <c r="O1385"/>
      <c r="P1385" t="str">
        <f t="shared" si="255"/>
        <v/>
      </c>
      <c r="Q1385"/>
      <c r="R1385"/>
      <c r="S1385" s="43">
        <f t="shared" si="249"/>
        <v>152</v>
      </c>
      <c r="T1385" s="96" t="s">
        <v>2643</v>
      </c>
      <c r="U1385" s="72" t="s">
        <v>2643</v>
      </c>
      <c r="V1385" s="72" t="s">
        <v>2643</v>
      </c>
      <c r="W1385" s="44" t="str">
        <f t="shared" si="250"/>
        <v/>
      </c>
      <c r="X1385" s="25" t="str">
        <f t="shared" si="251"/>
        <v/>
      </c>
      <c r="Y1385" s="1">
        <f t="shared" si="252"/>
        <v>1349</v>
      </c>
      <c r="Z1385" t="str">
        <f t="shared" si="253"/>
        <v>MNU_PFN2</v>
      </c>
      <c r="AC1385" s="116" t="str">
        <f t="shared" si="256"/>
        <v/>
      </c>
      <c r="AD1385" t="b">
        <f t="shared" si="254"/>
        <v>1</v>
      </c>
    </row>
    <row r="1386" spans="1:30">
      <c r="A1386" s="57">
        <f t="shared" si="247"/>
        <v>1386</v>
      </c>
      <c r="B1386" s="56">
        <f t="shared" si="248"/>
        <v>1350</v>
      </c>
      <c r="C1386" s="60" t="s">
        <v>4932</v>
      </c>
      <c r="D1386" s="71" t="s">
        <v>3447</v>
      </c>
      <c r="E1386" s="89" t="s">
        <v>2658</v>
      </c>
      <c r="F1386" s="89" t="s">
        <v>2658</v>
      </c>
      <c r="G1386" s="72">
        <v>0</v>
      </c>
      <c r="H1386" s="72">
        <v>0</v>
      </c>
      <c r="I1386" s="66" t="s">
        <v>18</v>
      </c>
      <c r="J1386" s="66" t="s">
        <v>1660</v>
      </c>
      <c r="K1386" s="67" t="s">
        <v>5022</v>
      </c>
      <c r="L1386" s="68"/>
      <c r="M1386" s="64" t="s">
        <v>2130</v>
      </c>
      <c r="N1386" s="13"/>
      <c r="O1386"/>
      <c r="P1386" t="str">
        <f t="shared" si="255"/>
        <v/>
      </c>
      <c r="Q1386"/>
      <c r="R1386"/>
      <c r="S1386" s="43">
        <f t="shared" si="249"/>
        <v>152</v>
      </c>
      <c r="T1386" s="96" t="s">
        <v>2643</v>
      </c>
      <c r="U1386" s="72" t="s">
        <v>2643</v>
      </c>
      <c r="V1386" s="72" t="s">
        <v>2643</v>
      </c>
      <c r="W1386" s="44" t="str">
        <f t="shared" si="250"/>
        <v/>
      </c>
      <c r="X1386" s="25" t="str">
        <f t="shared" si="251"/>
        <v/>
      </c>
      <c r="Y1386" s="1">
        <f t="shared" si="252"/>
        <v>1350</v>
      </c>
      <c r="Z1386" t="str">
        <f t="shared" si="253"/>
        <v>MNU_CONVP</v>
      </c>
      <c r="AC1386" s="116" t="str">
        <f t="shared" si="256"/>
        <v/>
      </c>
      <c r="AD1386" t="b">
        <f t="shared" si="254"/>
        <v>1</v>
      </c>
    </row>
    <row r="1387" spans="1:30">
      <c r="A1387" s="57">
        <f t="shared" si="247"/>
        <v>1387</v>
      </c>
      <c r="B1387" s="56">
        <f t="shared" si="248"/>
        <v>1351</v>
      </c>
      <c r="C1387" s="60" t="s">
        <v>4932</v>
      </c>
      <c r="D1387" s="60" t="s">
        <v>7</v>
      </c>
      <c r="E1387" s="66" t="s">
        <v>1477</v>
      </c>
      <c r="F1387" s="66" t="s">
        <v>1477</v>
      </c>
      <c r="G1387" s="72">
        <v>0</v>
      </c>
      <c r="H1387" s="72">
        <v>0</v>
      </c>
      <c r="I1387" s="66" t="s">
        <v>18</v>
      </c>
      <c r="J1387" s="66" t="s">
        <v>1660</v>
      </c>
      <c r="K1387" s="67" t="s">
        <v>5022</v>
      </c>
      <c r="L1387" s="68"/>
      <c r="M1387" s="64" t="s">
        <v>2134</v>
      </c>
      <c r="N1387" s="13"/>
      <c r="O1387"/>
      <c r="P1387" t="str">
        <f t="shared" si="255"/>
        <v/>
      </c>
      <c r="Q1387"/>
      <c r="R1387"/>
      <c r="S1387" s="43">
        <f t="shared" si="249"/>
        <v>152</v>
      </c>
      <c r="T1387" s="96" t="s">
        <v>2643</v>
      </c>
      <c r="U1387" s="72" t="s">
        <v>2643</v>
      </c>
      <c r="V1387" s="72" t="s">
        <v>2643</v>
      </c>
      <c r="W1387" s="44" t="str">
        <f t="shared" si="250"/>
        <v/>
      </c>
      <c r="X1387" s="25" t="str">
        <f t="shared" si="251"/>
        <v/>
      </c>
      <c r="Y1387" s="1">
        <f t="shared" si="252"/>
        <v>1351</v>
      </c>
      <c r="Z1387" t="str">
        <f t="shared" si="253"/>
        <v>MNU_RAM</v>
      </c>
      <c r="AC1387" s="116" t="str">
        <f t="shared" si="256"/>
        <v/>
      </c>
      <c r="AD1387" t="b">
        <f t="shared" si="254"/>
        <v>1</v>
      </c>
    </row>
    <row r="1388" spans="1:30">
      <c r="A1388" s="57">
        <f t="shared" si="247"/>
        <v>1388</v>
      </c>
      <c r="B1388" s="56">
        <f t="shared" si="248"/>
        <v>1352</v>
      </c>
      <c r="C1388" s="60" t="s">
        <v>4932</v>
      </c>
      <c r="D1388" s="60" t="s">
        <v>7</v>
      </c>
      <c r="E1388" s="66" t="s">
        <v>1486</v>
      </c>
      <c r="F1388" s="66" t="s">
        <v>1486</v>
      </c>
      <c r="G1388" s="72">
        <v>0</v>
      </c>
      <c r="H1388" s="72">
        <v>0</v>
      </c>
      <c r="I1388" s="66" t="s">
        <v>18</v>
      </c>
      <c r="J1388" s="66" t="s">
        <v>1660</v>
      </c>
      <c r="K1388" s="67" t="s">
        <v>5022</v>
      </c>
      <c r="L1388" s="68"/>
      <c r="M1388" s="64" t="s">
        <v>2150</v>
      </c>
      <c r="N1388" s="13"/>
      <c r="O1388"/>
      <c r="P1388" t="str">
        <f t="shared" si="255"/>
        <v/>
      </c>
      <c r="Q1388"/>
      <c r="R1388"/>
      <c r="S1388" s="43">
        <f t="shared" si="249"/>
        <v>152</v>
      </c>
      <c r="T1388" s="96" t="s">
        <v>2643</v>
      </c>
      <c r="U1388" s="72" t="s">
        <v>2643</v>
      </c>
      <c r="V1388" s="72" t="s">
        <v>2643</v>
      </c>
      <c r="W1388" s="44" t="str">
        <f t="shared" si="250"/>
        <v/>
      </c>
      <c r="X1388" s="25" t="str">
        <f t="shared" si="251"/>
        <v/>
      </c>
      <c r="Y1388" s="1">
        <f t="shared" si="252"/>
        <v>1352</v>
      </c>
      <c r="Z1388" t="str">
        <f t="shared" si="253"/>
        <v>MNU_REALS</v>
      </c>
      <c r="AC1388" s="116" t="str">
        <f t="shared" si="256"/>
        <v/>
      </c>
      <c r="AD1388" t="b">
        <f t="shared" si="254"/>
        <v>1</v>
      </c>
    </row>
    <row r="1389" spans="1:30">
      <c r="A1389" s="57">
        <f t="shared" si="247"/>
        <v>1389</v>
      </c>
      <c r="B1389" s="56">
        <f t="shared" si="248"/>
        <v>1353</v>
      </c>
      <c r="C1389" s="60" t="s">
        <v>4932</v>
      </c>
      <c r="D1389" s="60" t="s">
        <v>7</v>
      </c>
      <c r="E1389" s="66" t="s">
        <v>368</v>
      </c>
      <c r="F1389" s="66" t="s">
        <v>368</v>
      </c>
      <c r="G1389" s="72">
        <v>0</v>
      </c>
      <c r="H1389" s="72">
        <v>0</v>
      </c>
      <c r="I1389" s="66" t="s">
        <v>18</v>
      </c>
      <c r="J1389" s="66" t="s">
        <v>1660</v>
      </c>
      <c r="K1389" s="67" t="s">
        <v>5022</v>
      </c>
      <c r="L1389" s="68"/>
      <c r="M1389" s="64" t="s">
        <v>2221</v>
      </c>
      <c r="N1389" s="13"/>
      <c r="O1389"/>
      <c r="P1389" t="str">
        <f t="shared" si="255"/>
        <v/>
      </c>
      <c r="Q1389"/>
      <c r="R1389"/>
      <c r="S1389" s="43">
        <f t="shared" si="249"/>
        <v>152</v>
      </c>
      <c r="T1389" s="96" t="s">
        <v>2643</v>
      </c>
      <c r="U1389" s="72" t="s">
        <v>2643</v>
      </c>
      <c r="V1389" s="72" t="s">
        <v>2643</v>
      </c>
      <c r="W1389" s="44" t="str">
        <f t="shared" si="250"/>
        <v/>
      </c>
      <c r="X1389" s="25" t="str">
        <f t="shared" si="251"/>
        <v/>
      </c>
      <c r="Y1389" s="1">
        <f t="shared" si="252"/>
        <v>1353</v>
      </c>
      <c r="Z1389" t="str">
        <f t="shared" si="253"/>
        <v>MNU_Solver</v>
      </c>
      <c r="AC1389" s="116" t="str">
        <f t="shared" si="256"/>
        <v/>
      </c>
      <c r="AD1389" t="b">
        <f t="shared" si="254"/>
        <v>1</v>
      </c>
    </row>
    <row r="1390" spans="1:30">
      <c r="A1390" s="57">
        <f t="shared" si="247"/>
        <v>1390</v>
      </c>
      <c r="B1390" s="56">
        <f t="shared" si="248"/>
        <v>1354</v>
      </c>
      <c r="C1390" s="60" t="s">
        <v>4932</v>
      </c>
      <c r="D1390" s="60" t="s">
        <v>7</v>
      </c>
      <c r="E1390" s="66" t="s">
        <v>372</v>
      </c>
      <c r="F1390" s="66" t="s">
        <v>372</v>
      </c>
      <c r="G1390" s="72">
        <v>0</v>
      </c>
      <c r="H1390" s="72">
        <v>0</v>
      </c>
      <c r="I1390" s="66" t="s">
        <v>18</v>
      </c>
      <c r="J1390" s="66" t="s">
        <v>1660</v>
      </c>
      <c r="K1390" s="67" t="s">
        <v>5022</v>
      </c>
      <c r="L1390" s="68"/>
      <c r="M1390" s="64" t="s">
        <v>2225</v>
      </c>
      <c r="N1390" s="13"/>
      <c r="O1390"/>
      <c r="P1390" t="str">
        <f t="shared" si="255"/>
        <v/>
      </c>
      <c r="Q1390"/>
      <c r="R1390"/>
      <c r="S1390" s="43">
        <f t="shared" si="249"/>
        <v>152</v>
      </c>
      <c r="T1390" s="96" t="s">
        <v>2643</v>
      </c>
      <c r="U1390" s="72" t="s">
        <v>2643</v>
      </c>
      <c r="V1390" s="72" t="s">
        <v>2643</v>
      </c>
      <c r="W1390" s="44" t="str">
        <f t="shared" si="250"/>
        <v/>
      </c>
      <c r="X1390" s="25" t="str">
        <f t="shared" si="251"/>
        <v/>
      </c>
      <c r="Y1390" s="1">
        <f t="shared" si="252"/>
        <v>1354</v>
      </c>
      <c r="Z1390" t="str">
        <f t="shared" si="253"/>
        <v>MNU_STAT</v>
      </c>
      <c r="AC1390" s="116" t="str">
        <f t="shared" si="256"/>
        <v/>
      </c>
      <c r="AD1390" t="b">
        <f t="shared" si="254"/>
        <v>1</v>
      </c>
    </row>
    <row r="1391" spans="1:30">
      <c r="A1391" s="57">
        <f t="shared" si="247"/>
        <v>1391</v>
      </c>
      <c r="B1391" s="56">
        <f t="shared" si="248"/>
        <v>1355</v>
      </c>
      <c r="C1391" s="60" t="s">
        <v>4932</v>
      </c>
      <c r="D1391" s="60" t="s">
        <v>7</v>
      </c>
      <c r="E1391" s="66" t="s">
        <v>1517</v>
      </c>
      <c r="F1391" s="66" t="s">
        <v>1517</v>
      </c>
      <c r="G1391" s="72">
        <v>0</v>
      </c>
      <c r="H1391" s="72">
        <v>0</v>
      </c>
      <c r="I1391" s="66" t="s">
        <v>18</v>
      </c>
      <c r="J1391" s="66" t="s">
        <v>1660</v>
      </c>
      <c r="K1391" s="67" t="s">
        <v>5022</v>
      </c>
      <c r="L1391" s="68"/>
      <c r="M1391" s="64" t="s">
        <v>2227</v>
      </c>
      <c r="N1391" s="13"/>
      <c r="O1391"/>
      <c r="P1391" t="str">
        <f t="shared" si="255"/>
        <v/>
      </c>
      <c r="Q1391"/>
      <c r="R1391"/>
      <c r="S1391" s="43">
        <f t="shared" si="249"/>
        <v>152</v>
      </c>
      <c r="T1391" s="96" t="s">
        <v>2643</v>
      </c>
      <c r="U1391" s="72" t="s">
        <v>2643</v>
      </c>
      <c r="V1391" s="72" t="s">
        <v>2643</v>
      </c>
      <c r="W1391" s="44" t="str">
        <f t="shared" si="250"/>
        <v/>
      </c>
      <c r="X1391" s="25" t="str">
        <f t="shared" si="251"/>
        <v/>
      </c>
      <c r="Y1391" s="1">
        <f t="shared" si="252"/>
        <v>1355</v>
      </c>
      <c r="Z1391" t="str">
        <f t="shared" si="253"/>
        <v>MNU_STK</v>
      </c>
      <c r="AC1391" s="116" t="str">
        <f t="shared" si="256"/>
        <v/>
      </c>
      <c r="AD1391" t="b">
        <f t="shared" si="254"/>
        <v>1</v>
      </c>
    </row>
    <row r="1392" spans="1:30">
      <c r="A1392" s="57">
        <f t="shared" si="247"/>
        <v>1392</v>
      </c>
      <c r="B1392" s="56">
        <f t="shared" si="248"/>
        <v>1356</v>
      </c>
      <c r="C1392" s="60" t="s">
        <v>4932</v>
      </c>
      <c r="D1392" s="60" t="s">
        <v>7</v>
      </c>
      <c r="E1392" s="66" t="s">
        <v>380</v>
      </c>
      <c r="F1392" s="66" t="s">
        <v>380</v>
      </c>
      <c r="G1392" s="72">
        <v>0</v>
      </c>
      <c r="H1392" s="72">
        <v>0</v>
      </c>
      <c r="I1392" s="66" t="s">
        <v>18</v>
      </c>
      <c r="J1392" s="66" t="s">
        <v>1660</v>
      </c>
      <c r="K1392" s="67" t="s">
        <v>5022</v>
      </c>
      <c r="L1392" s="68"/>
      <c r="M1392" s="64" t="s">
        <v>4396</v>
      </c>
      <c r="N1392" s="13"/>
      <c r="O1392"/>
      <c r="P1392" t="str">
        <f t="shared" si="255"/>
        <v/>
      </c>
      <c r="Q1392"/>
      <c r="R1392"/>
      <c r="S1392" s="43">
        <f t="shared" si="249"/>
        <v>152</v>
      </c>
      <c r="T1392" s="96"/>
      <c r="U1392" s="72"/>
      <c r="V1392" s="72"/>
      <c r="W1392" s="44" t="str">
        <f t="shared" si="250"/>
        <v/>
      </c>
      <c r="X1392" s="25" t="str">
        <f t="shared" si="251"/>
        <v/>
      </c>
      <c r="Y1392" s="1">
        <f t="shared" si="252"/>
        <v>1356</v>
      </c>
      <c r="Z1392" t="str">
        <f t="shared" si="253"/>
        <v>MNU_STRINGS</v>
      </c>
      <c r="AC1392" s="116" t="str">
        <f t="shared" si="256"/>
        <v/>
      </c>
      <c r="AD1392" t="b">
        <f t="shared" si="254"/>
        <v>1</v>
      </c>
    </row>
    <row r="1393" spans="1:30">
      <c r="A1393" s="57">
        <f t="shared" si="247"/>
        <v>1393</v>
      </c>
      <c r="B1393" s="56">
        <f t="shared" si="248"/>
        <v>1357</v>
      </c>
      <c r="C1393" s="60" t="s">
        <v>4932</v>
      </c>
      <c r="D1393" s="60" t="s">
        <v>7</v>
      </c>
      <c r="E1393" s="66" t="s">
        <v>389</v>
      </c>
      <c r="F1393" s="66" t="s">
        <v>389</v>
      </c>
      <c r="G1393" s="72">
        <v>0</v>
      </c>
      <c r="H1393" s="72">
        <v>0</v>
      </c>
      <c r="I1393" s="66" t="s">
        <v>18</v>
      </c>
      <c r="J1393" s="66" t="s">
        <v>1660</v>
      </c>
      <c r="K1393" s="67" t="s">
        <v>5022</v>
      </c>
      <c r="L1393" s="68"/>
      <c r="M1393" s="64" t="s">
        <v>2249</v>
      </c>
      <c r="N1393" s="13"/>
      <c r="O1393"/>
      <c r="P1393" t="str">
        <f t="shared" si="255"/>
        <v/>
      </c>
      <c r="Q1393"/>
      <c r="R1393"/>
      <c r="S1393" s="43">
        <f t="shared" si="249"/>
        <v>152</v>
      </c>
      <c r="T1393" s="96" t="s">
        <v>2643</v>
      </c>
      <c r="U1393" s="72" t="s">
        <v>2643</v>
      </c>
      <c r="V1393" s="72" t="s">
        <v>2643</v>
      </c>
      <c r="W1393" s="44" t="str">
        <f t="shared" si="250"/>
        <v/>
      </c>
      <c r="X1393" s="25" t="str">
        <f t="shared" si="251"/>
        <v/>
      </c>
      <c r="Y1393" s="1">
        <f t="shared" si="252"/>
        <v>1357</v>
      </c>
      <c r="Z1393" t="str">
        <f t="shared" si="253"/>
        <v>MNU_TEST</v>
      </c>
      <c r="AC1393" s="116" t="str">
        <f t="shared" si="256"/>
        <v/>
      </c>
      <c r="AD1393" t="b">
        <f t="shared" si="254"/>
        <v>1</v>
      </c>
    </row>
    <row r="1394" spans="1:30">
      <c r="A1394" s="57">
        <f t="shared" si="247"/>
        <v>1394</v>
      </c>
      <c r="B1394" s="56">
        <f t="shared" si="248"/>
        <v>1358</v>
      </c>
      <c r="C1394" s="60" t="s">
        <v>4932</v>
      </c>
      <c r="D1394" s="60" t="s">
        <v>7</v>
      </c>
      <c r="E1394" s="66" t="s">
        <v>1535</v>
      </c>
      <c r="F1394" s="66" t="s">
        <v>1535</v>
      </c>
      <c r="G1394" s="72">
        <v>0</v>
      </c>
      <c r="H1394" s="72">
        <v>0</v>
      </c>
      <c r="I1394" s="66" t="s">
        <v>18</v>
      </c>
      <c r="J1394" s="66" t="s">
        <v>1660</v>
      </c>
      <c r="K1394" s="67" t="s">
        <v>5022</v>
      </c>
      <c r="L1394" s="68"/>
      <c r="M1394" s="64" t="s">
        <v>2253</v>
      </c>
      <c r="N1394" s="13"/>
      <c r="O1394"/>
      <c r="P1394" t="str">
        <f t="shared" si="255"/>
        <v/>
      </c>
      <c r="Q1394"/>
      <c r="R1394"/>
      <c r="S1394" s="43">
        <f t="shared" si="249"/>
        <v>152</v>
      </c>
      <c r="T1394" s="96" t="s">
        <v>2643</v>
      </c>
      <c r="U1394" s="72" t="s">
        <v>2643</v>
      </c>
      <c r="V1394" s="72" t="s">
        <v>2643</v>
      </c>
      <c r="W1394" s="44" t="str">
        <f t="shared" si="250"/>
        <v/>
      </c>
      <c r="X1394" s="25" t="str">
        <f t="shared" si="251"/>
        <v/>
      </c>
      <c r="Y1394" s="1">
        <f t="shared" si="252"/>
        <v>1358</v>
      </c>
      <c r="Z1394" t="str">
        <f t="shared" si="253"/>
        <v>MNU_TIMES</v>
      </c>
      <c r="AC1394" s="116" t="str">
        <f t="shared" si="256"/>
        <v/>
      </c>
      <c r="AD1394" t="b">
        <f t="shared" si="254"/>
        <v>1</v>
      </c>
    </row>
    <row r="1395" spans="1:30">
      <c r="A1395" s="57">
        <f t="shared" si="247"/>
        <v>1395</v>
      </c>
      <c r="B1395" s="56">
        <f t="shared" si="248"/>
        <v>1359</v>
      </c>
      <c r="C1395" s="60" t="s">
        <v>4932</v>
      </c>
      <c r="D1395" s="71" t="s">
        <v>3447</v>
      </c>
      <c r="E1395" s="66" t="s">
        <v>1540</v>
      </c>
      <c r="F1395" s="66" t="s">
        <v>1541</v>
      </c>
      <c r="G1395" s="72">
        <v>0</v>
      </c>
      <c r="H1395" s="72">
        <v>0</v>
      </c>
      <c r="I1395" s="66" t="s">
        <v>18</v>
      </c>
      <c r="J1395" s="66" t="s">
        <v>1660</v>
      </c>
      <c r="K1395" s="67" t="s">
        <v>5022</v>
      </c>
      <c r="L1395" s="60" t="s">
        <v>20</v>
      </c>
      <c r="M1395" s="64" t="s">
        <v>2265</v>
      </c>
      <c r="N1395" s="13"/>
      <c r="O1395"/>
      <c r="P1395" t="str">
        <f t="shared" si="255"/>
        <v>NOT EQUAL</v>
      </c>
      <c r="Q1395"/>
      <c r="R1395"/>
      <c r="S1395" s="43">
        <f t="shared" si="249"/>
        <v>152</v>
      </c>
      <c r="T1395" s="96" t="s">
        <v>2643</v>
      </c>
      <c r="U1395" s="72" t="s">
        <v>2643</v>
      </c>
      <c r="V1395" s="72" t="s">
        <v>2643</v>
      </c>
      <c r="W1395" s="44" t="str">
        <f t="shared" si="250"/>
        <v/>
      </c>
      <c r="X1395" s="25" t="str">
        <f t="shared" si="251"/>
        <v/>
      </c>
      <c r="Y1395" s="1">
        <f t="shared" si="252"/>
        <v>1359</v>
      </c>
      <c r="Z1395" t="str">
        <f t="shared" si="253"/>
        <v>MNU_TRI</v>
      </c>
      <c r="AC1395" s="116" t="str">
        <f t="shared" si="256"/>
        <v/>
      </c>
      <c r="AD1395" t="b">
        <f t="shared" si="254"/>
        <v>1</v>
      </c>
    </row>
    <row r="1396" spans="1:30">
      <c r="A1396" s="57">
        <f t="shared" si="247"/>
        <v>1396</v>
      </c>
      <c r="B1396" s="56">
        <f t="shared" si="248"/>
        <v>1360</v>
      </c>
      <c r="C1396" s="60" t="s">
        <v>4932</v>
      </c>
      <c r="D1396" s="60" t="s">
        <v>7</v>
      </c>
      <c r="E1396" s="66" t="s">
        <v>1542</v>
      </c>
      <c r="F1396" s="66" t="s">
        <v>1542</v>
      </c>
      <c r="G1396" s="72">
        <v>0</v>
      </c>
      <c r="H1396" s="72">
        <v>0</v>
      </c>
      <c r="I1396" s="66" t="s">
        <v>18</v>
      </c>
      <c r="J1396" s="66" t="s">
        <v>1660</v>
      </c>
      <c r="K1396" s="67" t="s">
        <v>5022</v>
      </c>
      <c r="L1396" s="68"/>
      <c r="M1396" s="64" t="s">
        <v>2267</v>
      </c>
      <c r="N1396" s="13"/>
      <c r="O1396"/>
      <c r="P1396" t="str">
        <f t="shared" si="255"/>
        <v/>
      </c>
      <c r="Q1396"/>
      <c r="R1396"/>
      <c r="S1396" s="43">
        <f t="shared" si="249"/>
        <v>152</v>
      </c>
      <c r="T1396" s="96" t="s">
        <v>2643</v>
      </c>
      <c r="U1396" s="72" t="s">
        <v>2643</v>
      </c>
      <c r="V1396" s="72" t="s">
        <v>2643</v>
      </c>
      <c r="W1396" s="44" t="str">
        <f t="shared" si="250"/>
        <v/>
      </c>
      <c r="X1396" s="25" t="str">
        <f t="shared" si="251"/>
        <v/>
      </c>
      <c r="Y1396" s="1">
        <f t="shared" si="252"/>
        <v>1360</v>
      </c>
      <c r="Z1396" t="str">
        <f t="shared" si="253"/>
        <v>MNU_TVM</v>
      </c>
      <c r="AC1396" s="116" t="str">
        <f t="shared" si="256"/>
        <v/>
      </c>
      <c r="AD1396" t="b">
        <f t="shared" si="254"/>
        <v>1</v>
      </c>
    </row>
    <row r="1397" spans="1:30">
      <c r="A1397" s="57">
        <f t="shared" si="247"/>
        <v>1397</v>
      </c>
      <c r="B1397" s="56">
        <f t="shared" si="248"/>
        <v>1361</v>
      </c>
      <c r="C1397" s="60" t="s">
        <v>4932</v>
      </c>
      <c r="D1397" s="71" t="s">
        <v>3447</v>
      </c>
      <c r="E1397" s="66" t="s">
        <v>403</v>
      </c>
      <c r="F1397" s="66" t="s">
        <v>403</v>
      </c>
      <c r="G1397" s="72">
        <v>0</v>
      </c>
      <c r="H1397" s="72">
        <v>0</v>
      </c>
      <c r="I1397" s="66" t="s">
        <v>18</v>
      </c>
      <c r="J1397" s="66" t="s">
        <v>1660</v>
      </c>
      <c r="K1397" s="67" t="s">
        <v>5022</v>
      </c>
      <c r="L1397" s="60" t="s">
        <v>404</v>
      </c>
      <c r="M1397" s="64" t="s">
        <v>2274</v>
      </c>
      <c r="N1397" s="13"/>
      <c r="O1397"/>
      <c r="P1397" t="str">
        <f t="shared" si="255"/>
        <v/>
      </c>
      <c r="Q1397"/>
      <c r="R1397"/>
      <c r="S1397" s="43">
        <f t="shared" si="249"/>
        <v>152</v>
      </c>
      <c r="T1397" s="96" t="s">
        <v>2643</v>
      </c>
      <c r="U1397" s="72" t="s">
        <v>2643</v>
      </c>
      <c r="V1397" s="72" t="s">
        <v>2643</v>
      </c>
      <c r="W1397" s="44" t="str">
        <f t="shared" si="250"/>
        <v/>
      </c>
      <c r="X1397" s="25" t="str">
        <f t="shared" si="251"/>
        <v/>
      </c>
      <c r="Y1397" s="1">
        <f t="shared" si="252"/>
        <v>1361</v>
      </c>
      <c r="Z1397" t="str">
        <f t="shared" si="253"/>
        <v>MNU_UNITCONV</v>
      </c>
      <c r="AC1397" s="116" t="str">
        <f t="shared" si="256"/>
        <v/>
      </c>
      <c r="AD1397" t="b">
        <f t="shared" si="254"/>
        <v>1</v>
      </c>
    </row>
    <row r="1398" spans="1:30">
      <c r="A1398" s="57">
        <f t="shared" si="247"/>
        <v>1398</v>
      </c>
      <c r="B1398" s="56">
        <f t="shared" si="248"/>
        <v>1362</v>
      </c>
      <c r="C1398" s="60" t="s">
        <v>4932</v>
      </c>
      <c r="D1398" s="60" t="s">
        <v>7</v>
      </c>
      <c r="E1398" s="66" t="s">
        <v>406</v>
      </c>
      <c r="F1398" s="66" t="s">
        <v>406</v>
      </c>
      <c r="G1398" s="72">
        <v>0</v>
      </c>
      <c r="H1398" s="72">
        <v>0</v>
      </c>
      <c r="I1398" s="66" t="s">
        <v>18</v>
      </c>
      <c r="J1398" s="66" t="s">
        <v>1660</v>
      </c>
      <c r="K1398" s="67" t="s">
        <v>5022</v>
      </c>
      <c r="L1398" s="68"/>
      <c r="M1398" s="64" t="s">
        <v>2276</v>
      </c>
      <c r="N1398" s="13"/>
      <c r="O1398"/>
      <c r="P1398" t="str">
        <f t="shared" si="255"/>
        <v/>
      </c>
      <c r="Q1398"/>
      <c r="R1398"/>
      <c r="S1398" s="43">
        <f t="shared" si="249"/>
        <v>152</v>
      </c>
      <c r="T1398" s="96" t="s">
        <v>2643</v>
      </c>
      <c r="U1398" s="72" t="s">
        <v>2643</v>
      </c>
      <c r="V1398" s="72" t="s">
        <v>2643</v>
      </c>
      <c r="W1398" s="44" t="str">
        <f t="shared" si="250"/>
        <v/>
      </c>
      <c r="X1398" s="25" t="str">
        <f t="shared" si="251"/>
        <v/>
      </c>
      <c r="Y1398" s="1">
        <f t="shared" si="252"/>
        <v>1362</v>
      </c>
      <c r="Z1398" t="str">
        <f t="shared" si="253"/>
        <v>MNU_VARS</v>
      </c>
      <c r="AC1398" s="116" t="str">
        <f t="shared" si="256"/>
        <v/>
      </c>
      <c r="AD1398" t="b">
        <f t="shared" si="254"/>
        <v>1</v>
      </c>
    </row>
    <row r="1399" spans="1:30">
      <c r="A1399" s="57">
        <f t="shared" si="247"/>
        <v>1399</v>
      </c>
      <c r="B1399" s="56">
        <f t="shared" si="248"/>
        <v>1363</v>
      </c>
      <c r="C1399" s="60" t="s">
        <v>4932</v>
      </c>
      <c r="D1399" s="71" t="s">
        <v>3447</v>
      </c>
      <c r="E1399" s="89" t="s">
        <v>2663</v>
      </c>
      <c r="F1399" s="89" t="s">
        <v>2663</v>
      </c>
      <c r="G1399" s="72">
        <v>0</v>
      </c>
      <c r="H1399" s="72">
        <v>0</v>
      </c>
      <c r="I1399" s="66" t="s">
        <v>18</v>
      </c>
      <c r="J1399" s="66" t="s">
        <v>1660</v>
      </c>
      <c r="K1399" s="67" t="s">
        <v>5022</v>
      </c>
      <c r="L1399" s="68"/>
      <c r="M1399" s="64" t="s">
        <v>2280</v>
      </c>
      <c r="N1399" s="13"/>
      <c r="O1399"/>
      <c r="P1399" t="str">
        <f t="shared" si="255"/>
        <v/>
      </c>
      <c r="Q1399"/>
      <c r="R1399"/>
      <c r="S1399" s="43">
        <f t="shared" si="249"/>
        <v>152</v>
      </c>
      <c r="T1399" s="96" t="s">
        <v>2643</v>
      </c>
      <c r="U1399" s="72" t="s">
        <v>2643</v>
      </c>
      <c r="V1399" s="72" t="s">
        <v>2643</v>
      </c>
      <c r="W1399" s="44" t="str">
        <f t="shared" si="250"/>
        <v/>
      </c>
      <c r="X1399" s="25" t="str">
        <f t="shared" si="251"/>
        <v/>
      </c>
      <c r="Y1399" s="1">
        <f t="shared" si="252"/>
        <v>1363</v>
      </c>
      <c r="Z1399" t="str">
        <f t="shared" si="253"/>
        <v>MNU_CONVV</v>
      </c>
      <c r="AC1399" s="116" t="str">
        <f t="shared" si="256"/>
        <v/>
      </c>
      <c r="AD1399" t="b">
        <f t="shared" si="254"/>
        <v>1</v>
      </c>
    </row>
    <row r="1400" spans="1:30">
      <c r="A1400" s="57">
        <f t="shared" si="247"/>
        <v>1400</v>
      </c>
      <c r="B1400" s="56">
        <f t="shared" si="248"/>
        <v>1364</v>
      </c>
      <c r="C1400" s="60" t="s">
        <v>4932</v>
      </c>
      <c r="D1400" s="60" t="s">
        <v>7</v>
      </c>
      <c r="E1400" s="66" t="s">
        <v>420</v>
      </c>
      <c r="F1400" s="66" t="s">
        <v>420</v>
      </c>
      <c r="G1400" s="72">
        <v>0</v>
      </c>
      <c r="H1400" s="72">
        <v>0</v>
      </c>
      <c r="I1400" s="66" t="s">
        <v>18</v>
      </c>
      <c r="J1400" s="66" t="s">
        <v>1660</v>
      </c>
      <c r="K1400" s="67" t="s">
        <v>5022</v>
      </c>
      <c r="L1400" s="68"/>
      <c r="M1400" s="64" t="s">
        <v>2305</v>
      </c>
      <c r="N1400" s="13"/>
      <c r="O1400"/>
      <c r="P1400" t="str">
        <f t="shared" si="255"/>
        <v/>
      </c>
      <c r="Q1400"/>
      <c r="R1400"/>
      <c r="S1400" s="43">
        <f t="shared" si="249"/>
        <v>152</v>
      </c>
      <c r="T1400" s="96" t="s">
        <v>2643</v>
      </c>
      <c r="U1400" s="72" t="s">
        <v>2643</v>
      </c>
      <c r="V1400" s="72" t="s">
        <v>2643</v>
      </c>
      <c r="W1400" s="44" t="str">
        <f t="shared" si="250"/>
        <v/>
      </c>
      <c r="X1400" s="25" t="str">
        <f t="shared" si="251"/>
        <v/>
      </c>
      <c r="Y1400" s="1">
        <f t="shared" si="252"/>
        <v>1364</v>
      </c>
      <c r="Z1400" t="str">
        <f t="shared" si="253"/>
        <v>MNU_XFN</v>
      </c>
      <c r="AC1400" s="116" t="str">
        <f t="shared" si="256"/>
        <v/>
      </c>
      <c r="AD1400" t="b">
        <f t="shared" si="254"/>
        <v>1</v>
      </c>
    </row>
    <row r="1401" spans="1:30">
      <c r="A1401" s="57">
        <f t="shared" si="247"/>
        <v>1401</v>
      </c>
      <c r="B1401" s="56">
        <f t="shared" si="248"/>
        <v>1365</v>
      </c>
      <c r="C1401" s="60" t="s">
        <v>4932</v>
      </c>
      <c r="D1401" s="71" t="s">
        <v>3447</v>
      </c>
      <c r="E1401" s="89" t="s">
        <v>2684</v>
      </c>
      <c r="F1401" s="89" t="s">
        <v>2684</v>
      </c>
      <c r="G1401" s="72">
        <v>0</v>
      </c>
      <c r="H1401" s="72">
        <v>0</v>
      </c>
      <c r="I1401" s="66" t="s">
        <v>18</v>
      </c>
      <c r="J1401" s="66" t="s">
        <v>1660</v>
      </c>
      <c r="K1401" s="67" t="s">
        <v>5022</v>
      </c>
      <c r="L1401" s="68"/>
      <c r="M1401" s="64" t="s">
        <v>2307</v>
      </c>
      <c r="N1401" s="13"/>
      <c r="O1401"/>
      <c r="P1401" t="str">
        <f t="shared" si="255"/>
        <v/>
      </c>
      <c r="Q1401"/>
      <c r="R1401"/>
      <c r="S1401" s="43">
        <f t="shared" si="249"/>
        <v>152</v>
      </c>
      <c r="T1401" s="96" t="s">
        <v>2643</v>
      </c>
      <c r="U1401" s="72" t="s">
        <v>2643</v>
      </c>
      <c r="V1401" s="72" t="s">
        <v>2643</v>
      </c>
      <c r="W1401" s="44" t="str">
        <f t="shared" si="250"/>
        <v/>
      </c>
      <c r="X1401" s="25" t="str">
        <f t="shared" si="251"/>
        <v/>
      </c>
      <c r="Y1401" s="1">
        <f t="shared" si="252"/>
        <v>1365</v>
      </c>
      <c r="Z1401" t="str">
        <f t="shared" si="253"/>
        <v>MNU_CONVX</v>
      </c>
      <c r="AC1401" s="116" t="str">
        <f t="shared" si="256"/>
        <v/>
      </c>
      <c r="AD1401" t="b">
        <f t="shared" si="254"/>
        <v>1</v>
      </c>
    </row>
    <row r="1402" spans="1:30">
      <c r="A1402" s="57">
        <f t="shared" si="247"/>
        <v>1402</v>
      </c>
      <c r="B1402" s="56">
        <f t="shared" si="248"/>
        <v>1366</v>
      </c>
      <c r="C1402" s="60" t="s">
        <v>4932</v>
      </c>
      <c r="D1402" s="60" t="s">
        <v>7</v>
      </c>
      <c r="E1402" s="66" t="s">
        <v>434</v>
      </c>
      <c r="F1402" s="66" t="s">
        <v>434</v>
      </c>
      <c r="G1402" s="72">
        <v>0</v>
      </c>
      <c r="H1402" s="72">
        <v>0</v>
      </c>
      <c r="I1402" s="66" t="s">
        <v>18</v>
      </c>
      <c r="J1402" s="66" t="s">
        <v>1660</v>
      </c>
      <c r="K1402" s="67" t="s">
        <v>5022</v>
      </c>
      <c r="L1402" s="68"/>
      <c r="M1402" s="64" t="s">
        <v>2332</v>
      </c>
      <c r="N1402" s="13"/>
      <c r="O1402"/>
      <c r="P1402" t="str">
        <f t="shared" si="255"/>
        <v/>
      </c>
      <c r="Q1402"/>
      <c r="R1402"/>
      <c r="S1402" s="43">
        <f t="shared" si="249"/>
        <v>152</v>
      </c>
      <c r="T1402" s="96" t="s">
        <v>2643</v>
      </c>
      <c r="U1402" s="72" t="s">
        <v>2643</v>
      </c>
      <c r="V1402" s="72" t="s">
        <v>2643</v>
      </c>
      <c r="W1402" s="44" t="str">
        <f t="shared" si="250"/>
        <v/>
      </c>
      <c r="X1402" s="25" t="str">
        <f t="shared" si="251"/>
        <v/>
      </c>
      <c r="Y1402" s="1">
        <f t="shared" si="252"/>
        <v>1366</v>
      </c>
      <c r="Z1402" t="str">
        <f t="shared" si="253"/>
        <v>MNU_ALPHAINTL</v>
      </c>
      <c r="AC1402" s="116" t="str">
        <f t="shared" si="256"/>
        <v/>
      </c>
      <c r="AD1402" t="b">
        <f t="shared" si="254"/>
        <v>1</v>
      </c>
    </row>
    <row r="1403" spans="1:30">
      <c r="A1403" s="57">
        <f t="shared" si="247"/>
        <v>1403</v>
      </c>
      <c r="B1403" s="56">
        <f t="shared" si="248"/>
        <v>1367</v>
      </c>
      <c r="C1403" s="60" t="s">
        <v>4932</v>
      </c>
      <c r="D1403" s="60" t="s">
        <v>7</v>
      </c>
      <c r="E1403" s="66" t="s">
        <v>435</v>
      </c>
      <c r="F1403" s="66" t="s">
        <v>435</v>
      </c>
      <c r="G1403" s="72">
        <v>0</v>
      </c>
      <c r="H1403" s="72">
        <v>0</v>
      </c>
      <c r="I1403" s="66" t="s">
        <v>18</v>
      </c>
      <c r="J1403" s="66" t="s">
        <v>1660</v>
      </c>
      <c r="K1403" s="67" t="s">
        <v>5022</v>
      </c>
      <c r="L1403" s="68"/>
      <c r="M1403" s="64" t="s">
        <v>2334</v>
      </c>
      <c r="N1403" s="13"/>
      <c r="O1403"/>
      <c r="P1403" t="str">
        <f t="shared" si="255"/>
        <v/>
      </c>
      <c r="Q1403"/>
      <c r="R1403"/>
      <c r="S1403" s="43">
        <f t="shared" si="249"/>
        <v>152</v>
      </c>
      <c r="T1403" s="96" t="s">
        <v>2643</v>
      </c>
      <c r="U1403" s="72" t="s">
        <v>2643</v>
      </c>
      <c r="V1403" s="72" t="s">
        <v>2643</v>
      </c>
      <c r="W1403" s="44" t="str">
        <f t="shared" si="250"/>
        <v/>
      </c>
      <c r="X1403" s="25" t="str">
        <f t="shared" si="251"/>
        <v/>
      </c>
      <c r="Y1403" s="1">
        <f t="shared" si="252"/>
        <v>1367</v>
      </c>
      <c r="Z1403" t="str">
        <f t="shared" si="253"/>
        <v>MNU_ALPHAMATH</v>
      </c>
      <c r="AC1403" s="116" t="str">
        <f t="shared" si="256"/>
        <v/>
      </c>
      <c r="AD1403" t="b">
        <f t="shared" si="254"/>
        <v>1</v>
      </c>
    </row>
    <row r="1404" spans="1:30">
      <c r="A1404" s="57">
        <f t="shared" si="247"/>
        <v>1404</v>
      </c>
      <c r="B1404" s="56">
        <f t="shared" si="248"/>
        <v>1368</v>
      </c>
      <c r="C1404" s="60" t="s">
        <v>4932</v>
      </c>
      <c r="D1404" s="71" t="s">
        <v>3447</v>
      </c>
      <c r="E1404" s="66" t="s">
        <v>1570</v>
      </c>
      <c r="F1404" s="66" t="s">
        <v>1570</v>
      </c>
      <c r="G1404" s="72">
        <v>0</v>
      </c>
      <c r="H1404" s="72">
        <v>0</v>
      </c>
      <c r="I1404" s="66" t="s">
        <v>18</v>
      </c>
      <c r="J1404" s="66" t="s">
        <v>1660</v>
      </c>
      <c r="K1404" s="67" t="s">
        <v>5022</v>
      </c>
      <c r="L1404" s="60" t="s">
        <v>440</v>
      </c>
      <c r="M1404" s="64" t="s">
        <v>2339</v>
      </c>
      <c r="N1404" s="13"/>
      <c r="O1404"/>
      <c r="P1404" t="str">
        <f t="shared" si="255"/>
        <v/>
      </c>
      <c r="Q1404"/>
      <c r="R1404"/>
      <c r="S1404" s="43">
        <f t="shared" si="249"/>
        <v>152</v>
      </c>
      <c r="T1404" s="96" t="s">
        <v>2643</v>
      </c>
      <c r="U1404" s="72" t="s">
        <v>2643</v>
      </c>
      <c r="V1404" s="72" t="s">
        <v>2643</v>
      </c>
      <c r="W1404" s="44" t="str">
        <f t="shared" si="250"/>
        <v/>
      </c>
      <c r="X1404" s="25" t="str">
        <f t="shared" si="251"/>
        <v/>
      </c>
      <c r="Y1404" s="1">
        <f t="shared" si="252"/>
        <v>1368</v>
      </c>
      <c r="Z1404" t="str">
        <f t="shared" si="253"/>
        <v>MNU_ALPHAFN</v>
      </c>
      <c r="AC1404" s="116" t="str">
        <f t="shared" si="256"/>
        <v/>
      </c>
      <c r="AD1404" t="b">
        <f t="shared" si="254"/>
        <v>1</v>
      </c>
    </row>
    <row r="1405" spans="1:30">
      <c r="A1405" s="57">
        <f t="shared" si="247"/>
        <v>1405</v>
      </c>
      <c r="B1405" s="56">
        <f t="shared" si="248"/>
        <v>1369</v>
      </c>
      <c r="C1405" s="60" t="s">
        <v>4932</v>
      </c>
      <c r="D1405" s="60" t="s">
        <v>7</v>
      </c>
      <c r="E1405" s="66" t="s">
        <v>441</v>
      </c>
      <c r="F1405" s="66" t="s">
        <v>441</v>
      </c>
      <c r="G1405" s="72">
        <v>0</v>
      </c>
      <c r="H1405" s="72">
        <v>0</v>
      </c>
      <c r="I1405" s="66" t="s">
        <v>18</v>
      </c>
      <c r="J1405" s="66" t="s">
        <v>1660</v>
      </c>
      <c r="K1405" s="67" t="s">
        <v>5022</v>
      </c>
      <c r="L1405" s="68" t="s">
        <v>3963</v>
      </c>
      <c r="M1405" s="64" t="s">
        <v>2340</v>
      </c>
      <c r="N1405" s="13"/>
      <c r="O1405"/>
      <c r="P1405" t="str">
        <f t="shared" si="255"/>
        <v/>
      </c>
      <c r="Q1405"/>
      <c r="R1405"/>
      <c r="S1405" s="43">
        <f t="shared" si="249"/>
        <v>152</v>
      </c>
      <c r="T1405" s="96" t="s">
        <v>2643</v>
      </c>
      <c r="U1405" s="72" t="s">
        <v>2643</v>
      </c>
      <c r="V1405" s="72" t="s">
        <v>2643</v>
      </c>
      <c r="W1405" s="44" t="str">
        <f t="shared" si="250"/>
        <v/>
      </c>
      <c r="X1405" s="25" t="str">
        <f t="shared" si="251"/>
        <v/>
      </c>
      <c r="Y1405" s="1">
        <f t="shared" si="252"/>
        <v>1369</v>
      </c>
      <c r="Z1405" t="str">
        <f t="shared" si="253"/>
        <v>MNU_ALPHA_OMEGA</v>
      </c>
      <c r="AC1405" s="116" t="str">
        <f t="shared" si="256"/>
        <v/>
      </c>
      <c r="AD1405" t="b">
        <f t="shared" si="254"/>
        <v>1</v>
      </c>
    </row>
    <row r="1406" spans="1:30">
      <c r="A1406" s="57">
        <f t="shared" si="247"/>
        <v>1406</v>
      </c>
      <c r="B1406" s="56">
        <f t="shared" si="248"/>
        <v>1370</v>
      </c>
      <c r="C1406" s="60" t="s">
        <v>4932</v>
      </c>
      <c r="D1406" s="60" t="s">
        <v>7</v>
      </c>
      <c r="E1406" s="66" t="s">
        <v>2701</v>
      </c>
      <c r="F1406" s="66" t="s">
        <v>2701</v>
      </c>
      <c r="G1406" s="72">
        <v>0</v>
      </c>
      <c r="H1406" s="72">
        <v>0</v>
      </c>
      <c r="I1406" s="66" t="s">
        <v>18</v>
      </c>
      <c r="J1406" s="66" t="s">
        <v>1660</v>
      </c>
      <c r="K1406" s="67" t="s">
        <v>5022</v>
      </c>
      <c r="L1406" s="68" t="s">
        <v>3964</v>
      </c>
      <c r="M1406" s="64" t="s">
        <v>2341</v>
      </c>
      <c r="N1406" s="13"/>
      <c r="O1406"/>
      <c r="P1406" t="str">
        <f t="shared" si="255"/>
        <v/>
      </c>
      <c r="Q1406"/>
      <c r="R1406"/>
      <c r="S1406" s="43">
        <f t="shared" si="249"/>
        <v>152</v>
      </c>
      <c r="T1406" s="96" t="s">
        <v>2643</v>
      </c>
      <c r="U1406" s="72" t="s">
        <v>2643</v>
      </c>
      <c r="V1406" s="72" t="s">
        <v>2643</v>
      </c>
      <c r="W1406" s="44" t="str">
        <f t="shared" si="250"/>
        <v/>
      </c>
      <c r="X1406" s="25" t="str">
        <f t="shared" si="251"/>
        <v/>
      </c>
      <c r="Y1406" s="1">
        <f t="shared" si="252"/>
        <v>1370</v>
      </c>
      <c r="Z1406" t="str">
        <f t="shared" si="253"/>
        <v>MNU_ALPHADOT</v>
      </c>
      <c r="AC1406" s="116" t="str">
        <f t="shared" si="256"/>
        <v/>
      </c>
      <c r="AD1406" t="b">
        <f t="shared" si="254"/>
        <v>1</v>
      </c>
    </row>
    <row r="1407" spans="1:30">
      <c r="A1407" s="57">
        <f t="shared" si="247"/>
        <v>1407</v>
      </c>
      <c r="B1407" s="56">
        <f t="shared" si="248"/>
        <v>1371</v>
      </c>
      <c r="C1407" s="60" t="s">
        <v>4932</v>
      </c>
      <c r="D1407" s="60" t="s">
        <v>7</v>
      </c>
      <c r="E1407" s="66" t="s">
        <v>2702</v>
      </c>
      <c r="F1407" s="66" t="s">
        <v>2702</v>
      </c>
      <c r="G1407" s="72">
        <v>0</v>
      </c>
      <c r="H1407" s="72">
        <v>0</v>
      </c>
      <c r="I1407" s="66" t="s">
        <v>18</v>
      </c>
      <c r="J1407" s="66" t="s">
        <v>1660</v>
      </c>
      <c r="K1407" s="67" t="s">
        <v>5022</v>
      </c>
      <c r="L1407" s="68"/>
      <c r="M1407" s="64" t="s">
        <v>2699</v>
      </c>
      <c r="N1407" s="13"/>
      <c r="O1407"/>
      <c r="P1407" t="str">
        <f t="shared" si="255"/>
        <v/>
      </c>
      <c r="Q1407"/>
      <c r="R1407"/>
      <c r="S1407" s="43">
        <f t="shared" si="249"/>
        <v>152</v>
      </c>
      <c r="T1407" s="96" t="s">
        <v>2643</v>
      </c>
      <c r="U1407" s="72" t="s">
        <v>2643</v>
      </c>
      <c r="V1407" s="72" t="s">
        <v>2643</v>
      </c>
      <c r="W1407" s="44" t="str">
        <f t="shared" si="250"/>
        <v/>
      </c>
      <c r="X1407" s="25" t="str">
        <f t="shared" si="251"/>
        <v/>
      </c>
      <c r="Y1407" s="1">
        <f t="shared" si="252"/>
        <v>1371</v>
      </c>
      <c r="Z1407" t="str">
        <f t="shared" si="253"/>
        <v>MNU_SYSFL</v>
      </c>
      <c r="AC1407" s="116" t="str">
        <f t="shared" si="256"/>
        <v/>
      </c>
      <c r="AD1407" t="b">
        <f t="shared" si="254"/>
        <v>1</v>
      </c>
    </row>
    <row r="1408" spans="1:30">
      <c r="A1408" s="57" t="s">
        <v>5196</v>
      </c>
      <c r="B1408" s="56">
        <f t="shared" si="248"/>
        <v>1372</v>
      </c>
      <c r="C1408" s="60" t="s">
        <v>4932</v>
      </c>
      <c r="D1408" s="60" t="s">
        <v>7</v>
      </c>
      <c r="E1408" s="66" t="s">
        <v>493</v>
      </c>
      <c r="F1408" s="66" t="s">
        <v>493</v>
      </c>
      <c r="G1408" s="72">
        <v>0</v>
      </c>
      <c r="H1408" s="72">
        <v>0</v>
      </c>
      <c r="I1408" s="66" t="s">
        <v>18</v>
      </c>
      <c r="J1408" s="66" t="s">
        <v>1660</v>
      </c>
      <c r="K1408" s="67" t="s">
        <v>5022</v>
      </c>
      <c r="L1408" s="68"/>
      <c r="M1408" s="64" t="s">
        <v>2421</v>
      </c>
      <c r="N1408" s="13"/>
      <c r="O1408"/>
      <c r="P1408" t="str">
        <f t="shared" si="255"/>
        <v/>
      </c>
      <c r="Q1408"/>
      <c r="R1408"/>
      <c r="S1408" s="43">
        <f t="shared" si="249"/>
        <v>152</v>
      </c>
      <c r="T1408" s="96" t="s">
        <v>2643</v>
      </c>
      <c r="U1408" s="72" t="s">
        <v>2643</v>
      </c>
      <c r="V1408" s="72" t="s">
        <v>2643</v>
      </c>
      <c r="W1408" s="44" t="str">
        <f t="shared" si="250"/>
        <v/>
      </c>
      <c r="X1408" s="25" t="str">
        <f t="shared" si="251"/>
        <v/>
      </c>
      <c r="Y1408" s="1">
        <f t="shared" si="252"/>
        <v>1372</v>
      </c>
      <c r="Z1408" t="str">
        <f t="shared" si="253"/>
        <v>MNU_Sf</v>
      </c>
      <c r="AC1408" s="116" t="str">
        <f t="shared" si="256"/>
        <v/>
      </c>
      <c r="AD1408" t="b">
        <f t="shared" si="254"/>
        <v>1</v>
      </c>
    </row>
    <row r="1409" spans="1:30">
      <c r="A1409" s="57">
        <f t="shared" si="247"/>
        <v>1409</v>
      </c>
      <c r="B1409" s="56">
        <f t="shared" si="248"/>
        <v>1373</v>
      </c>
      <c r="C1409" s="60" t="s">
        <v>4932</v>
      </c>
      <c r="D1409" s="60" t="s">
        <v>7</v>
      </c>
      <c r="E1409" s="66" t="s">
        <v>494</v>
      </c>
      <c r="F1409" s="66" t="s">
        <v>494</v>
      </c>
      <c r="G1409" s="72">
        <v>0</v>
      </c>
      <c r="H1409" s="72">
        <v>0</v>
      </c>
      <c r="I1409" s="66" t="s">
        <v>18</v>
      </c>
      <c r="J1409" s="66" t="s">
        <v>1660</v>
      </c>
      <c r="K1409" s="67" t="s">
        <v>5022</v>
      </c>
      <c r="L1409" s="68"/>
      <c r="M1409" s="64" t="s">
        <v>2422</v>
      </c>
      <c r="N1409" s="13"/>
      <c r="O1409"/>
      <c r="P1409" t="str">
        <f t="shared" si="255"/>
        <v/>
      </c>
      <c r="Q1409"/>
      <c r="R1409"/>
      <c r="S1409" s="43">
        <f t="shared" si="249"/>
        <v>152</v>
      </c>
      <c r="T1409" s="96" t="s">
        <v>2643</v>
      </c>
      <c r="U1409" s="72" t="s">
        <v>2643</v>
      </c>
      <c r="V1409" s="72" t="s">
        <v>2643</v>
      </c>
      <c r="W1409" s="44" t="str">
        <f t="shared" si="250"/>
        <v/>
      </c>
      <c r="X1409" s="25" t="str">
        <f t="shared" si="251"/>
        <v/>
      </c>
      <c r="Y1409" s="1">
        <f t="shared" si="252"/>
        <v>1373</v>
      </c>
      <c r="Z1409" t="str">
        <f t="shared" si="253"/>
        <v>MNU_Sfdx</v>
      </c>
      <c r="AC1409" s="116" t="str">
        <f t="shared" si="256"/>
        <v/>
      </c>
      <c r="AD1409" t="b">
        <f t="shared" si="254"/>
        <v>1</v>
      </c>
    </row>
    <row r="1410" spans="1:30">
      <c r="A1410" s="57">
        <f t="shared" si="247"/>
        <v>1410</v>
      </c>
      <c r="B1410" s="56">
        <f t="shared" si="248"/>
        <v>1374</v>
      </c>
      <c r="C1410" s="60" t="s">
        <v>4932</v>
      </c>
      <c r="D1410" s="71" t="s">
        <v>3447</v>
      </c>
      <c r="E1410" s="66" t="s">
        <v>500</v>
      </c>
      <c r="F1410" s="66" t="s">
        <v>500</v>
      </c>
      <c r="G1410" s="72">
        <v>0</v>
      </c>
      <c r="H1410" s="72">
        <v>0</v>
      </c>
      <c r="I1410" s="66" t="s">
        <v>18</v>
      </c>
      <c r="J1410" s="66" t="s">
        <v>1660</v>
      </c>
      <c r="K1410" s="67" t="s">
        <v>5022</v>
      </c>
      <c r="L1410" s="60" t="s">
        <v>501</v>
      </c>
      <c r="M1410" s="64" t="s">
        <v>2432</v>
      </c>
      <c r="N1410" s="13"/>
      <c r="O1410"/>
      <c r="P1410" t="str">
        <f t="shared" si="255"/>
        <v/>
      </c>
      <c r="Q1410"/>
      <c r="R1410"/>
      <c r="S1410" s="43">
        <f t="shared" si="249"/>
        <v>152</v>
      </c>
      <c r="T1410" s="96" t="s">
        <v>2643</v>
      </c>
      <c r="U1410" s="72" t="s">
        <v>2643</v>
      </c>
      <c r="V1410" s="72" t="s">
        <v>2643</v>
      </c>
      <c r="W1410" s="44" t="str">
        <f t="shared" si="250"/>
        <v/>
      </c>
      <c r="X1410" s="25" t="str">
        <f t="shared" si="251"/>
        <v/>
      </c>
      <c r="Y1410" s="1">
        <f t="shared" si="252"/>
        <v>1374</v>
      </c>
      <c r="Z1410" t="str">
        <f t="shared" si="253"/>
        <v>MNU_ANGLECONV</v>
      </c>
      <c r="AC1410" s="116" t="str">
        <f t="shared" si="256"/>
        <v/>
      </c>
      <c r="AD1410" t="b">
        <f t="shared" si="254"/>
        <v>1</v>
      </c>
    </row>
    <row r="1411" spans="1:30">
      <c r="A1411" s="57">
        <f t="shared" si="247"/>
        <v>1411</v>
      </c>
      <c r="B1411" s="56">
        <f t="shared" si="248"/>
        <v>1375</v>
      </c>
      <c r="C1411" s="60" t="s">
        <v>4932</v>
      </c>
      <c r="D1411" s="60" t="s">
        <v>7</v>
      </c>
      <c r="E1411" s="66" t="s">
        <v>517</v>
      </c>
      <c r="F1411" s="66" t="s">
        <v>517</v>
      </c>
      <c r="G1411" s="75">
        <v>0</v>
      </c>
      <c r="H1411" s="75">
        <v>0</v>
      </c>
      <c r="I1411" s="66" t="s">
        <v>18</v>
      </c>
      <c r="J1411" s="66" t="s">
        <v>1660</v>
      </c>
      <c r="K1411" s="67" t="s">
        <v>5022</v>
      </c>
      <c r="L1411" s="60" t="s">
        <v>3965</v>
      </c>
      <c r="M1411" s="64" t="s">
        <v>2486</v>
      </c>
      <c r="N1411" s="13"/>
      <c r="O1411"/>
      <c r="P1411" t="str">
        <f t="shared" si="255"/>
        <v/>
      </c>
      <c r="Q1411"/>
      <c r="R1411"/>
      <c r="S1411" s="43">
        <f t="shared" si="249"/>
        <v>152</v>
      </c>
      <c r="T1411" s="96" t="s">
        <v>2643</v>
      </c>
      <c r="U1411" s="72" t="s">
        <v>2643</v>
      </c>
      <c r="V1411" s="72" t="s">
        <v>2643</v>
      </c>
      <c r="W1411" s="44" t="str">
        <f t="shared" si="250"/>
        <v/>
      </c>
      <c r="X1411" s="25" t="str">
        <f t="shared" si="251"/>
        <v/>
      </c>
      <c r="Y1411" s="1">
        <f t="shared" si="252"/>
        <v>1375</v>
      </c>
      <c r="Z1411" t="str">
        <f t="shared" si="253"/>
        <v>MNU_alpha_omega</v>
      </c>
      <c r="AC1411" s="116" t="str">
        <f t="shared" si="256"/>
        <v/>
      </c>
      <c r="AD1411" t="b">
        <f t="shared" si="254"/>
        <v>1</v>
      </c>
    </row>
    <row r="1412" spans="1:30">
      <c r="A1412" s="57">
        <f t="shared" si="247"/>
        <v>1412</v>
      </c>
      <c r="B1412" s="56">
        <f t="shared" si="248"/>
        <v>1376</v>
      </c>
      <c r="C1412" s="60" t="s">
        <v>4932</v>
      </c>
      <c r="D1412" s="60" t="s">
        <v>7</v>
      </c>
      <c r="E1412" s="66" t="s">
        <v>518</v>
      </c>
      <c r="F1412" s="66" t="s">
        <v>518</v>
      </c>
      <c r="G1412" s="75">
        <v>0</v>
      </c>
      <c r="H1412" s="75">
        <v>0</v>
      </c>
      <c r="I1412" s="66" t="s">
        <v>18</v>
      </c>
      <c r="J1412" s="66" t="s">
        <v>1660</v>
      </c>
      <c r="K1412" s="67" t="s">
        <v>5022</v>
      </c>
      <c r="L1412" s="60" t="s">
        <v>3966</v>
      </c>
      <c r="M1412" s="64" t="s">
        <v>2487</v>
      </c>
      <c r="N1412" s="13"/>
      <c r="O1412"/>
      <c r="P1412" t="str">
        <f t="shared" si="255"/>
        <v/>
      </c>
      <c r="Q1412"/>
      <c r="R1412"/>
      <c r="S1412" s="43">
        <f t="shared" si="249"/>
        <v>152</v>
      </c>
      <c r="T1412" s="96" t="s">
        <v>2643</v>
      </c>
      <c r="U1412" s="72" t="s">
        <v>2643</v>
      </c>
      <c r="V1412" s="72" t="s">
        <v>2643</v>
      </c>
      <c r="W1412" s="44" t="str">
        <f t="shared" si="250"/>
        <v/>
      </c>
      <c r="X1412" s="25" t="str">
        <f t="shared" si="251"/>
        <v/>
      </c>
      <c r="Y1412" s="1">
        <f t="shared" si="252"/>
        <v>1376</v>
      </c>
      <c r="Z1412" t="str">
        <f t="shared" si="253"/>
        <v>MNU_ALPHAintl</v>
      </c>
      <c r="AC1412" s="116" t="str">
        <f t="shared" si="256"/>
        <v/>
      </c>
      <c r="AD1412" t="b">
        <f t="shared" si="254"/>
        <v>1</v>
      </c>
    </row>
    <row r="1413" spans="1:30">
      <c r="A1413" s="57">
        <f t="shared" si="247"/>
        <v>1413</v>
      </c>
      <c r="B1413" s="56">
        <f t="shared" si="248"/>
        <v>1377</v>
      </c>
      <c r="C1413" s="60" t="s">
        <v>4932</v>
      </c>
      <c r="D1413" s="60" t="s">
        <v>7</v>
      </c>
      <c r="E1413" s="66" t="s">
        <v>581</v>
      </c>
      <c r="F1413" s="66" t="s">
        <v>1061</v>
      </c>
      <c r="G1413" s="75">
        <v>0</v>
      </c>
      <c r="H1413" s="75">
        <v>0</v>
      </c>
      <c r="I1413" s="66" t="s">
        <v>1</v>
      </c>
      <c r="J1413" s="66" t="s">
        <v>1660</v>
      </c>
      <c r="K1413" s="67" t="s">
        <v>5022</v>
      </c>
      <c r="L1413" s="68"/>
      <c r="M1413" s="64" t="s">
        <v>2503</v>
      </c>
      <c r="N1413" s="13"/>
      <c r="O1413"/>
      <c r="P1413" t="str">
        <f t="shared" si="255"/>
        <v>NOT EQUAL</v>
      </c>
      <c r="Q1413"/>
      <c r="R1413"/>
      <c r="S1413" s="43">
        <f t="shared" si="249"/>
        <v>152</v>
      </c>
      <c r="T1413" s="96" t="s">
        <v>2643</v>
      </c>
      <c r="U1413" s="72" t="s">
        <v>2643</v>
      </c>
      <c r="V1413" s="72" t="s">
        <v>2643</v>
      </c>
      <c r="W1413" s="44" t="str">
        <f t="shared" si="250"/>
        <v/>
      </c>
      <c r="X1413" s="25" t="str">
        <f t="shared" si="251"/>
        <v/>
      </c>
      <c r="Y1413" s="1">
        <f t="shared" si="252"/>
        <v>1377</v>
      </c>
      <c r="Z1413" t="str">
        <f t="shared" si="253"/>
        <v>MNU_TAM</v>
      </c>
      <c r="AC1413" s="116" t="str">
        <f t="shared" si="256"/>
        <v/>
      </c>
      <c r="AD1413" t="b">
        <f t="shared" si="254"/>
        <v>1</v>
      </c>
    </row>
    <row r="1414" spans="1:30">
      <c r="A1414" s="57">
        <f t="shared" si="247"/>
        <v>1414</v>
      </c>
      <c r="B1414" s="56">
        <f t="shared" si="248"/>
        <v>1378</v>
      </c>
      <c r="C1414" s="60" t="s">
        <v>4932</v>
      </c>
      <c r="D1414" s="60" t="s">
        <v>7</v>
      </c>
      <c r="E1414" s="66" t="s">
        <v>581</v>
      </c>
      <c r="F1414" s="66" t="s">
        <v>1062</v>
      </c>
      <c r="G1414" s="75">
        <v>0</v>
      </c>
      <c r="H1414" s="75">
        <v>0</v>
      </c>
      <c r="I1414" s="66" t="s">
        <v>1</v>
      </c>
      <c r="J1414" s="66" t="s">
        <v>1660</v>
      </c>
      <c r="K1414" s="67" t="s">
        <v>5022</v>
      </c>
      <c r="L1414" s="68"/>
      <c r="M1414" s="64" t="s">
        <v>2504</v>
      </c>
      <c r="N1414" s="13"/>
      <c r="O1414"/>
      <c r="P1414" t="str">
        <f t="shared" si="255"/>
        <v>NOT EQUAL</v>
      </c>
      <c r="Q1414"/>
      <c r="R1414"/>
      <c r="S1414" s="43">
        <f t="shared" si="249"/>
        <v>152</v>
      </c>
      <c r="T1414" s="96" t="s">
        <v>2643</v>
      </c>
      <c r="U1414" s="72" t="s">
        <v>2643</v>
      </c>
      <c r="V1414" s="72" t="s">
        <v>2643</v>
      </c>
      <c r="W1414" s="44" t="str">
        <f t="shared" si="250"/>
        <v/>
      </c>
      <c r="X1414" s="25" t="str">
        <f t="shared" si="251"/>
        <v/>
      </c>
      <c r="Y1414" s="1">
        <f t="shared" si="252"/>
        <v>1378</v>
      </c>
      <c r="Z1414" t="str">
        <f t="shared" si="253"/>
        <v>MNU_TAMCMP</v>
      </c>
      <c r="AC1414" s="116" t="str">
        <f t="shared" si="256"/>
        <v/>
      </c>
      <c r="AD1414" t="b">
        <f t="shared" si="254"/>
        <v>1</v>
      </c>
    </row>
    <row r="1415" spans="1:30">
      <c r="A1415" s="57">
        <f t="shared" ref="A1415:A1478" si="257">IF(B1415=INT(B1415),ROW(),"")</f>
        <v>1415</v>
      </c>
      <c r="B1415" s="56">
        <f t="shared" ref="B1415:B1478" si="258">IF(AND(MID(C1415,2,1)&lt;&gt;"/",MID(C1415,1,1)="/"),INT(B1414)+1,B1414+0.01)</f>
        <v>1379</v>
      </c>
      <c r="C1415" s="60" t="s">
        <v>4932</v>
      </c>
      <c r="D1415" s="60" t="s">
        <v>7</v>
      </c>
      <c r="E1415" s="66" t="s">
        <v>581</v>
      </c>
      <c r="F1415" s="66" t="s">
        <v>1063</v>
      </c>
      <c r="G1415" s="75">
        <v>0</v>
      </c>
      <c r="H1415" s="75">
        <v>0</v>
      </c>
      <c r="I1415" s="66" t="s">
        <v>1</v>
      </c>
      <c r="J1415" s="66" t="s">
        <v>1660</v>
      </c>
      <c r="K1415" s="67" t="s">
        <v>5022</v>
      </c>
      <c r="L1415" s="68"/>
      <c r="M1415" s="64" t="s">
        <v>2505</v>
      </c>
      <c r="N1415" s="13"/>
      <c r="O1415"/>
      <c r="P1415" t="str">
        <f t="shared" si="255"/>
        <v>NOT EQUAL</v>
      </c>
      <c r="Q1415"/>
      <c r="R1415"/>
      <c r="S1415" s="43">
        <f t="shared" ref="S1415:S1478" si="259">IF(X1415&lt;&gt;"",S1414+1,S1414)</f>
        <v>152</v>
      </c>
      <c r="T1415" s="96" t="s">
        <v>2643</v>
      </c>
      <c r="U1415" s="72" t="s">
        <v>2643</v>
      </c>
      <c r="V1415" s="72" t="s">
        <v>2643</v>
      </c>
      <c r="W1415" s="44" t="str">
        <f t="shared" ref="W1415:W1478" si="260">IF( OR(U1415="CNST", I1415="CAT_REGS"),(E1415),
IF(U1415="YES",UPPER(E1415),
IF(   AND(U1415&lt;&gt;"NO",I1415="CAT_FNCT",D1415&lt;&gt;"multiply", D1415&lt;&gt;"divide"),IF(J1415="SLS_ENABLED",   UPPER(E1415),""),"")))</f>
        <v/>
      </c>
      <c r="X1415" s="25" t="str">
        <f t="shared" ref="X1415:X1478" si="261">IF(LEN(V1415)&gt;0,V1415,SUBSTITUTE(SUBSTITUTE(SUBSTITUTE(SUBSTITUTE(SUBSTITUTE(SUBSTITUTE(SUBSTITUTE(SUBSTITUTE(SUBSTITUTE(SUBSTITUTE(SUBSTITUTE( (SUBSTITUTE( SUBSTITUTE( SUBSTITUTE( SUBSTITUTE(W1415,"STD_SIGMA","SUM"),"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15" s="1">
        <f t="shared" ref="Y1415:Y1478" si="262">B1415</f>
        <v>1379</v>
      </c>
      <c r="Z1415" t="str">
        <f t="shared" ref="Z1415:Z1478" si="263">M1415</f>
        <v>MNU_TAMSTORCL</v>
      </c>
      <c r="AC1415" s="116" t="str">
        <f t="shared" si="256"/>
        <v/>
      </c>
      <c r="AD1415" t="b">
        <f t="shared" si="254"/>
        <v>1</v>
      </c>
    </row>
    <row r="1416" spans="1:30">
      <c r="A1416" s="57">
        <f t="shared" si="257"/>
        <v>1416</v>
      </c>
      <c r="B1416" s="56">
        <f t="shared" si="258"/>
        <v>1380</v>
      </c>
      <c r="C1416" s="60" t="s">
        <v>4932</v>
      </c>
      <c r="D1416" s="86" t="s">
        <v>3447</v>
      </c>
      <c r="E1416" s="66" t="s">
        <v>1082</v>
      </c>
      <c r="F1416" s="66" t="s">
        <v>1082</v>
      </c>
      <c r="G1416" s="75">
        <v>0</v>
      </c>
      <c r="H1416" s="75">
        <v>0</v>
      </c>
      <c r="I1416" s="66" t="s">
        <v>18</v>
      </c>
      <c r="J1416" s="66" t="s">
        <v>1660</v>
      </c>
      <c r="K1416" s="67" t="s">
        <v>5022</v>
      </c>
      <c r="L1416" s="68"/>
      <c r="M1416" s="64" t="s">
        <v>2538</v>
      </c>
      <c r="N1416" s="13"/>
      <c r="O1416"/>
      <c r="P1416" t="str">
        <f t="shared" si="255"/>
        <v/>
      </c>
      <c r="Q1416"/>
      <c r="R1416"/>
      <c r="S1416" s="43">
        <f t="shared" si="259"/>
        <v>152</v>
      </c>
      <c r="T1416" s="96" t="s">
        <v>2643</v>
      </c>
      <c r="U1416" s="72" t="s">
        <v>2643</v>
      </c>
      <c r="V1416" s="72" t="s">
        <v>2643</v>
      </c>
      <c r="W1416" s="44" t="str">
        <f t="shared" si="260"/>
        <v/>
      </c>
      <c r="X1416" s="25" t="str">
        <f t="shared" si="261"/>
        <v/>
      </c>
      <c r="Y1416" s="1">
        <f t="shared" si="262"/>
        <v>1380</v>
      </c>
      <c r="Z1416" t="str">
        <f t="shared" si="263"/>
        <v>MNU_SUMS</v>
      </c>
      <c r="AC1416" s="116" t="str">
        <f t="shared" si="256"/>
        <v/>
      </c>
      <c r="AD1416" t="b">
        <f t="shared" si="254"/>
        <v>1</v>
      </c>
    </row>
    <row r="1417" spans="1:30">
      <c r="A1417" s="57">
        <f t="shared" si="257"/>
        <v>1417</v>
      </c>
      <c r="B1417" s="56">
        <f t="shared" si="258"/>
        <v>1381</v>
      </c>
      <c r="C1417" s="60" t="s">
        <v>4932</v>
      </c>
      <c r="D1417" s="60" t="s">
        <v>7</v>
      </c>
      <c r="E1417" s="76" t="s">
        <v>2795</v>
      </c>
      <c r="F1417" s="76" t="s">
        <v>2795</v>
      </c>
      <c r="G1417" s="78">
        <v>0</v>
      </c>
      <c r="H1417" s="78">
        <v>0</v>
      </c>
      <c r="I1417" s="66" t="s">
        <v>18</v>
      </c>
      <c r="J1417" s="66" t="s">
        <v>1660</v>
      </c>
      <c r="K1417" s="67" t="s">
        <v>5022</v>
      </c>
      <c r="L1417" s="68"/>
      <c r="M1417" s="64" t="s">
        <v>2797</v>
      </c>
      <c r="N1417" s="13"/>
      <c r="O1417"/>
      <c r="P1417" t="str">
        <f t="shared" si="255"/>
        <v/>
      </c>
      <c r="Q1417"/>
      <c r="R1417"/>
      <c r="S1417" s="43">
        <f t="shared" si="259"/>
        <v>152</v>
      </c>
      <c r="T1417" s="96" t="s">
        <v>2643</v>
      </c>
      <c r="U1417" s="72" t="s">
        <v>2643</v>
      </c>
      <c r="V1417" s="72" t="s">
        <v>2643</v>
      </c>
      <c r="W1417" s="44" t="str">
        <f t="shared" si="260"/>
        <v/>
      </c>
      <c r="X1417" s="25" t="str">
        <f t="shared" si="261"/>
        <v/>
      </c>
      <c r="Y1417" s="1">
        <f t="shared" si="262"/>
        <v>1381</v>
      </c>
      <c r="Z1417" t="str">
        <f t="shared" si="263"/>
        <v>MNU_VAR</v>
      </c>
      <c r="AC1417" s="116" t="str">
        <f t="shared" si="256"/>
        <v/>
      </c>
      <c r="AD1417" t="b">
        <f t="shared" si="254"/>
        <v>1</v>
      </c>
    </row>
    <row r="1418" spans="1:30">
      <c r="A1418" s="57">
        <f t="shared" si="257"/>
        <v>1418</v>
      </c>
      <c r="B1418" s="56">
        <f t="shared" si="258"/>
        <v>1382</v>
      </c>
      <c r="C1418" s="60" t="s">
        <v>4932</v>
      </c>
      <c r="D1418" s="60" t="s">
        <v>7</v>
      </c>
      <c r="E1418" s="76" t="s">
        <v>581</v>
      </c>
      <c r="F1418" s="76" t="s">
        <v>2796</v>
      </c>
      <c r="G1418" s="78">
        <v>0</v>
      </c>
      <c r="H1418" s="78">
        <v>0</v>
      </c>
      <c r="I1418" s="66" t="s">
        <v>1</v>
      </c>
      <c r="J1418" s="66" t="s">
        <v>1660</v>
      </c>
      <c r="K1418" s="67" t="s">
        <v>5022</v>
      </c>
      <c r="L1418" s="68"/>
      <c r="M1418" s="64" t="s">
        <v>2798</v>
      </c>
      <c r="N1418" s="13"/>
      <c r="O1418"/>
      <c r="P1418" t="str">
        <f t="shared" si="255"/>
        <v>NOT EQUAL</v>
      </c>
      <c r="Q1418"/>
      <c r="R1418"/>
      <c r="S1418" s="43">
        <f t="shared" si="259"/>
        <v>152</v>
      </c>
      <c r="T1418" s="96" t="s">
        <v>2643</v>
      </c>
      <c r="U1418" s="72" t="s">
        <v>2643</v>
      </c>
      <c r="V1418" s="72" t="s">
        <v>2643</v>
      </c>
      <c r="W1418" s="44" t="str">
        <f t="shared" si="260"/>
        <v/>
      </c>
      <c r="X1418" s="25" t="str">
        <f t="shared" si="261"/>
        <v/>
      </c>
      <c r="Y1418" s="1">
        <f t="shared" si="262"/>
        <v>1382</v>
      </c>
      <c r="Z1418" t="str">
        <f t="shared" si="263"/>
        <v>MNU_TAMFLAG</v>
      </c>
      <c r="AC1418" s="116" t="str">
        <f t="shared" si="256"/>
        <v/>
      </c>
      <c r="AD1418" t="b">
        <f t="shared" si="254"/>
        <v>1</v>
      </c>
    </row>
    <row r="1419" spans="1:30">
      <c r="A1419" s="57">
        <f t="shared" si="257"/>
        <v>1419</v>
      </c>
      <c r="B1419" s="56">
        <f t="shared" si="258"/>
        <v>1383</v>
      </c>
      <c r="C1419" s="60" t="s">
        <v>4932</v>
      </c>
      <c r="D1419" s="60" t="s">
        <v>7</v>
      </c>
      <c r="E1419" s="76" t="s">
        <v>581</v>
      </c>
      <c r="F1419" s="76" t="s">
        <v>2987</v>
      </c>
      <c r="G1419" s="78">
        <v>0</v>
      </c>
      <c r="H1419" s="78">
        <v>0</v>
      </c>
      <c r="I1419" s="66" t="s">
        <v>1</v>
      </c>
      <c r="J1419" s="66" t="s">
        <v>1660</v>
      </c>
      <c r="K1419" s="67" t="s">
        <v>5022</v>
      </c>
      <c r="L1419" s="63"/>
      <c r="M1419" s="64" t="s">
        <v>2986</v>
      </c>
      <c r="N1419" s="13"/>
      <c r="O1419"/>
      <c r="P1419" t="str">
        <f t="shared" si="255"/>
        <v>NOT EQUAL</v>
      </c>
      <c r="Q1419"/>
      <c r="R1419"/>
      <c r="S1419" s="43">
        <f t="shared" si="259"/>
        <v>152</v>
      </c>
      <c r="T1419" s="96" t="s">
        <v>2643</v>
      </c>
      <c r="U1419" s="72" t="s">
        <v>2643</v>
      </c>
      <c r="V1419" s="72" t="s">
        <v>2643</v>
      </c>
      <c r="W1419" s="44" t="str">
        <f t="shared" si="260"/>
        <v/>
      </c>
      <c r="X1419" s="25" t="str">
        <f t="shared" si="261"/>
        <v/>
      </c>
      <c r="Y1419" s="1">
        <f t="shared" si="262"/>
        <v>1383</v>
      </c>
      <c r="Z1419" t="str">
        <f t="shared" si="263"/>
        <v>MNU_TAMSHUFFLE</v>
      </c>
      <c r="AC1419" s="116" t="str">
        <f t="shared" si="256"/>
        <v/>
      </c>
      <c r="AD1419" t="b">
        <f t="shared" si="254"/>
        <v>1</v>
      </c>
    </row>
    <row r="1420" spans="1:30">
      <c r="A1420" s="57">
        <f t="shared" si="257"/>
        <v>1420</v>
      </c>
      <c r="B1420" s="56">
        <f t="shared" si="258"/>
        <v>1384</v>
      </c>
      <c r="C1420" s="60" t="s">
        <v>4932</v>
      </c>
      <c r="D1420" s="60" t="s">
        <v>7</v>
      </c>
      <c r="E1420" s="76" t="s">
        <v>3967</v>
      </c>
      <c r="F1420" s="76" t="s">
        <v>3967</v>
      </c>
      <c r="G1420" s="78">
        <v>0</v>
      </c>
      <c r="H1420" s="78">
        <v>0</v>
      </c>
      <c r="I1420" s="66" t="s">
        <v>18</v>
      </c>
      <c r="J1420" s="66" t="s">
        <v>1660</v>
      </c>
      <c r="K1420" s="67" t="s">
        <v>5022</v>
      </c>
      <c r="L1420" s="68"/>
      <c r="M1420" s="64" t="s">
        <v>4397</v>
      </c>
      <c r="N1420" s="13"/>
      <c r="O1420"/>
      <c r="P1420" t="str">
        <f t="shared" si="255"/>
        <v/>
      </c>
      <c r="Q1420"/>
      <c r="R1420"/>
      <c r="S1420" s="43">
        <f t="shared" si="259"/>
        <v>152</v>
      </c>
      <c r="T1420" s="96"/>
      <c r="U1420" s="72"/>
      <c r="V1420" s="72"/>
      <c r="W1420" s="44" t="str">
        <f t="shared" si="260"/>
        <v/>
      </c>
      <c r="X1420" s="25" t="str">
        <f t="shared" si="261"/>
        <v/>
      </c>
      <c r="Y1420" s="1">
        <f t="shared" si="262"/>
        <v>1384</v>
      </c>
      <c r="Z1420" t="str">
        <f t="shared" si="263"/>
        <v>MNU_PROG</v>
      </c>
      <c r="AC1420" s="116" t="str">
        <f t="shared" si="256"/>
        <v/>
      </c>
      <c r="AD1420" t="b">
        <f t="shared" si="254"/>
        <v>1</v>
      </c>
    </row>
    <row r="1421" spans="1:30">
      <c r="A1421" s="57">
        <f t="shared" si="257"/>
        <v>1421</v>
      </c>
      <c r="B1421" s="56">
        <f t="shared" si="258"/>
        <v>1385</v>
      </c>
      <c r="C1421" s="60" t="s">
        <v>4932</v>
      </c>
      <c r="D1421" s="60" t="s">
        <v>7</v>
      </c>
      <c r="E1421" s="76" t="s">
        <v>581</v>
      </c>
      <c r="F1421" s="76" t="s">
        <v>3968</v>
      </c>
      <c r="G1421" s="77">
        <v>0</v>
      </c>
      <c r="H1421" s="77">
        <v>0</v>
      </c>
      <c r="I1421" s="66" t="s">
        <v>1</v>
      </c>
      <c r="J1421" s="66" t="s">
        <v>1660</v>
      </c>
      <c r="K1421" s="67" t="s">
        <v>5022</v>
      </c>
      <c r="L1421" s="68"/>
      <c r="M1421" s="64" t="s">
        <v>4398</v>
      </c>
      <c r="N1421" s="13"/>
      <c r="O1421"/>
      <c r="P1421" t="str">
        <f t="shared" si="255"/>
        <v>NOT EQUAL</v>
      </c>
      <c r="Q1421"/>
      <c r="R1421"/>
      <c r="S1421" s="43">
        <f t="shared" si="259"/>
        <v>152</v>
      </c>
      <c r="T1421" s="96"/>
      <c r="U1421" s="72"/>
      <c r="V1421" s="72"/>
      <c r="W1421" s="44" t="str">
        <f t="shared" si="260"/>
        <v/>
      </c>
      <c r="X1421" s="25" t="str">
        <f t="shared" si="261"/>
        <v/>
      </c>
      <c r="Y1421" s="1">
        <f t="shared" si="262"/>
        <v>1385</v>
      </c>
      <c r="Z1421" t="str">
        <f t="shared" si="263"/>
        <v>MNU_TAMLABEL</v>
      </c>
      <c r="AC1421" s="116" t="str">
        <f t="shared" si="256"/>
        <v/>
      </c>
      <c r="AD1421" t="b">
        <f t="shared" si="254"/>
        <v>1</v>
      </c>
    </row>
    <row r="1422" spans="1:30">
      <c r="A1422" s="57">
        <f t="shared" si="257"/>
        <v>1422</v>
      </c>
      <c r="B1422" s="56">
        <f t="shared" si="258"/>
        <v>1386</v>
      </c>
      <c r="C1422" s="60" t="s">
        <v>4720</v>
      </c>
      <c r="D1422" s="60" t="s">
        <v>7</v>
      </c>
      <c r="E1422" s="76" t="s">
        <v>581</v>
      </c>
      <c r="F1422" s="76" t="s">
        <v>3969</v>
      </c>
      <c r="G1422" s="77">
        <v>0</v>
      </c>
      <c r="H1422" s="77">
        <v>0</v>
      </c>
      <c r="I1422" s="66" t="s">
        <v>1</v>
      </c>
      <c r="J1422" s="66" t="s">
        <v>1660</v>
      </c>
      <c r="K1422" s="67" t="s">
        <v>5022</v>
      </c>
      <c r="L1422" s="68"/>
      <c r="M1422" s="64" t="s">
        <v>4399</v>
      </c>
      <c r="N1422" s="13"/>
      <c r="O1422"/>
      <c r="P1422" t="str">
        <f t="shared" si="255"/>
        <v>NOT EQUAL</v>
      </c>
      <c r="Q1422"/>
      <c r="R1422"/>
      <c r="S1422" s="43">
        <f t="shared" si="259"/>
        <v>152</v>
      </c>
      <c r="T1422" s="96"/>
      <c r="U1422" s="72"/>
      <c r="V1422" s="72"/>
      <c r="W1422" s="44" t="str">
        <f t="shared" si="260"/>
        <v/>
      </c>
      <c r="X1422" s="25" t="str">
        <f t="shared" si="261"/>
        <v/>
      </c>
      <c r="Y1422" s="1">
        <f t="shared" si="262"/>
        <v>1386</v>
      </c>
      <c r="Z1422" t="str">
        <f t="shared" si="263"/>
        <v>MNU_DYNAMIC</v>
      </c>
      <c r="AC1422" s="116" t="str">
        <f t="shared" si="256"/>
        <v/>
      </c>
      <c r="AD1422" t="b">
        <f t="shared" si="254"/>
        <v>1</v>
      </c>
    </row>
    <row r="1423" spans="1:30">
      <c r="A1423" s="57">
        <f t="shared" si="257"/>
        <v>1423</v>
      </c>
      <c r="B1423" s="56">
        <f t="shared" si="258"/>
        <v>1387</v>
      </c>
      <c r="C1423" s="60" t="s">
        <v>4932</v>
      </c>
      <c r="D1423" s="60" t="s">
        <v>7</v>
      </c>
      <c r="E1423" s="76" t="s">
        <v>3970</v>
      </c>
      <c r="F1423" s="76" t="s">
        <v>3970</v>
      </c>
      <c r="G1423" s="77">
        <v>0</v>
      </c>
      <c r="H1423" s="77">
        <v>0</v>
      </c>
      <c r="I1423" s="66" t="s">
        <v>30</v>
      </c>
      <c r="J1423" s="66" t="s">
        <v>1660</v>
      </c>
      <c r="K1423" s="67" t="s">
        <v>5022</v>
      </c>
      <c r="L1423" s="68"/>
      <c r="M1423" s="64" t="s">
        <v>4400</v>
      </c>
      <c r="N1423" s="13"/>
      <c r="O1423"/>
      <c r="P1423" t="str">
        <f t="shared" si="255"/>
        <v/>
      </c>
      <c r="Q1423"/>
      <c r="R1423"/>
      <c r="S1423" s="43">
        <f t="shared" si="259"/>
        <v>152</v>
      </c>
      <c r="T1423" s="96"/>
      <c r="U1423" s="72"/>
      <c r="V1423" s="72"/>
      <c r="W1423" s="44" t="str">
        <f t="shared" si="260"/>
        <v/>
      </c>
      <c r="X1423" s="25" t="str">
        <f t="shared" si="261"/>
        <v/>
      </c>
      <c r="Y1423" s="1">
        <f t="shared" si="262"/>
        <v>1387</v>
      </c>
      <c r="Z1423" t="str">
        <f t="shared" si="263"/>
        <v>ITM_1387</v>
      </c>
      <c r="AC1423" s="116" t="str">
        <f t="shared" si="256"/>
        <v/>
      </c>
      <c r="AD1423" t="b">
        <f t="shared" si="254"/>
        <v>1</v>
      </c>
    </row>
    <row r="1424" spans="1:30">
      <c r="A1424" s="57">
        <f t="shared" si="257"/>
        <v>1424</v>
      </c>
      <c r="B1424" s="56">
        <f t="shared" si="258"/>
        <v>1388</v>
      </c>
      <c r="C1424" s="60" t="s">
        <v>4932</v>
      </c>
      <c r="D1424" s="60" t="s">
        <v>7</v>
      </c>
      <c r="E1424" s="76" t="s">
        <v>3971</v>
      </c>
      <c r="F1424" s="76" t="s">
        <v>3971</v>
      </c>
      <c r="G1424" s="77">
        <v>0</v>
      </c>
      <c r="H1424" s="77">
        <v>0</v>
      </c>
      <c r="I1424" s="66" t="s">
        <v>30</v>
      </c>
      <c r="J1424" s="66" t="s">
        <v>1660</v>
      </c>
      <c r="K1424" s="67" t="s">
        <v>5022</v>
      </c>
      <c r="L1424" s="68"/>
      <c r="M1424" s="64" t="s">
        <v>4401</v>
      </c>
      <c r="N1424" s="13"/>
      <c r="O1424"/>
      <c r="P1424" t="str">
        <f t="shared" si="255"/>
        <v/>
      </c>
      <c r="Q1424"/>
      <c r="R1424"/>
      <c r="S1424" s="43">
        <f t="shared" si="259"/>
        <v>152</v>
      </c>
      <c r="T1424" s="96"/>
      <c r="U1424" s="72"/>
      <c r="V1424" s="72"/>
      <c r="W1424" s="44" t="str">
        <f t="shared" si="260"/>
        <v/>
      </c>
      <c r="X1424" s="25" t="str">
        <f t="shared" si="261"/>
        <v/>
      </c>
      <c r="Y1424" s="1">
        <f t="shared" si="262"/>
        <v>1388</v>
      </c>
      <c r="Z1424" t="str">
        <f t="shared" si="263"/>
        <v>ITM_1388</v>
      </c>
      <c r="AC1424" s="116" t="str">
        <f t="shared" si="256"/>
        <v/>
      </c>
      <c r="AD1424" t="b">
        <f t="shared" si="254"/>
        <v>1</v>
      </c>
    </row>
    <row r="1425" spans="1:30">
      <c r="A1425" s="57">
        <f t="shared" si="257"/>
        <v>1425</v>
      </c>
      <c r="B1425" s="56">
        <f t="shared" si="258"/>
        <v>1389</v>
      </c>
      <c r="C1425" s="60" t="s">
        <v>4932</v>
      </c>
      <c r="D1425" s="60" t="s">
        <v>7</v>
      </c>
      <c r="E1425" s="76" t="s">
        <v>3972</v>
      </c>
      <c r="F1425" s="76" t="s">
        <v>3972</v>
      </c>
      <c r="G1425" s="77">
        <v>0</v>
      </c>
      <c r="H1425" s="77">
        <v>0</v>
      </c>
      <c r="I1425" s="66" t="s">
        <v>30</v>
      </c>
      <c r="J1425" s="66" t="s">
        <v>1660</v>
      </c>
      <c r="K1425" s="67" t="s">
        <v>5022</v>
      </c>
      <c r="L1425" s="68"/>
      <c r="M1425" s="64" t="s">
        <v>4402</v>
      </c>
      <c r="N1425" s="13"/>
      <c r="O1425"/>
      <c r="P1425" t="str">
        <f t="shared" si="255"/>
        <v/>
      </c>
      <c r="Q1425"/>
      <c r="R1425"/>
      <c r="S1425" s="43">
        <f t="shared" si="259"/>
        <v>152</v>
      </c>
      <c r="T1425" s="96"/>
      <c r="U1425" s="72"/>
      <c r="V1425" s="72"/>
      <c r="W1425" s="44" t="str">
        <f t="shared" si="260"/>
        <v/>
      </c>
      <c r="X1425" s="25" t="str">
        <f t="shared" si="261"/>
        <v/>
      </c>
      <c r="Y1425" s="1">
        <f t="shared" si="262"/>
        <v>1389</v>
      </c>
      <c r="Z1425" t="str">
        <f t="shared" si="263"/>
        <v>ITM_1389</v>
      </c>
      <c r="AC1425" s="116" t="str">
        <f t="shared" si="256"/>
        <v/>
      </c>
      <c r="AD1425" t="b">
        <f t="shared" si="254"/>
        <v>1</v>
      </c>
    </row>
    <row r="1426" spans="1:30">
      <c r="A1426" s="57">
        <f t="shared" si="257"/>
        <v>1426</v>
      </c>
      <c r="B1426" s="56">
        <f t="shared" si="258"/>
        <v>1390</v>
      </c>
      <c r="C1426" s="60" t="s">
        <v>4932</v>
      </c>
      <c r="D1426" s="60" t="s">
        <v>7</v>
      </c>
      <c r="E1426" s="76" t="s">
        <v>3973</v>
      </c>
      <c r="F1426" s="76" t="s">
        <v>3973</v>
      </c>
      <c r="G1426" s="77">
        <v>0</v>
      </c>
      <c r="H1426" s="77">
        <v>0</v>
      </c>
      <c r="I1426" s="66" t="s">
        <v>30</v>
      </c>
      <c r="J1426" s="66" t="s">
        <v>1660</v>
      </c>
      <c r="K1426" s="67" t="s">
        <v>5022</v>
      </c>
      <c r="L1426" s="68"/>
      <c r="M1426" s="64" t="s">
        <v>4403</v>
      </c>
      <c r="N1426" s="13"/>
      <c r="O1426"/>
      <c r="P1426" t="str">
        <f t="shared" si="255"/>
        <v/>
      </c>
      <c r="Q1426"/>
      <c r="R1426"/>
      <c r="S1426" s="43">
        <f t="shared" si="259"/>
        <v>152</v>
      </c>
      <c r="T1426" s="96"/>
      <c r="U1426" s="72"/>
      <c r="V1426" s="72"/>
      <c r="W1426" s="44" t="str">
        <f t="shared" si="260"/>
        <v/>
      </c>
      <c r="X1426" s="25" t="str">
        <f t="shared" si="261"/>
        <v/>
      </c>
      <c r="Y1426" s="1">
        <f t="shared" si="262"/>
        <v>1390</v>
      </c>
      <c r="Z1426" t="str">
        <f t="shared" si="263"/>
        <v>ITM_1390</v>
      </c>
      <c r="AC1426" s="116" t="str">
        <f t="shared" si="256"/>
        <v/>
      </c>
      <c r="AD1426" t="b">
        <f t="shared" si="254"/>
        <v>1</v>
      </c>
    </row>
    <row r="1427" spans="1:30">
      <c r="A1427" s="57">
        <f t="shared" si="257"/>
        <v>1427</v>
      </c>
      <c r="B1427" s="56">
        <f t="shared" si="258"/>
        <v>1391</v>
      </c>
      <c r="C1427" s="60" t="s">
        <v>4932</v>
      </c>
      <c r="D1427" s="60" t="s">
        <v>7</v>
      </c>
      <c r="E1427" s="76" t="s">
        <v>3974</v>
      </c>
      <c r="F1427" s="76" t="s">
        <v>3974</v>
      </c>
      <c r="G1427" s="77">
        <v>0</v>
      </c>
      <c r="H1427" s="77">
        <v>0</v>
      </c>
      <c r="I1427" s="66" t="s">
        <v>30</v>
      </c>
      <c r="J1427" s="66" t="s">
        <v>1660</v>
      </c>
      <c r="K1427" s="67" t="s">
        <v>5022</v>
      </c>
      <c r="L1427" s="68"/>
      <c r="M1427" s="64" t="s">
        <v>4404</v>
      </c>
      <c r="N1427" s="13"/>
      <c r="O1427"/>
      <c r="P1427" t="str">
        <f t="shared" si="255"/>
        <v/>
      </c>
      <c r="Q1427"/>
      <c r="R1427"/>
      <c r="S1427" s="43">
        <f t="shared" si="259"/>
        <v>152</v>
      </c>
      <c r="T1427" s="96"/>
      <c r="U1427" s="72"/>
      <c r="V1427" s="72"/>
      <c r="W1427" s="44" t="str">
        <f t="shared" si="260"/>
        <v/>
      </c>
      <c r="X1427" s="25" t="str">
        <f t="shared" si="261"/>
        <v/>
      </c>
      <c r="Y1427" s="1">
        <f t="shared" si="262"/>
        <v>1391</v>
      </c>
      <c r="Z1427" t="str">
        <f t="shared" si="263"/>
        <v>ITM_1391</v>
      </c>
      <c r="AC1427" s="116" t="str">
        <f t="shared" si="256"/>
        <v/>
      </c>
      <c r="AD1427" t="b">
        <f t="shared" si="254"/>
        <v>1</v>
      </c>
    </row>
    <row r="1428" spans="1:30">
      <c r="A1428" s="57">
        <f t="shared" si="257"/>
        <v>1428</v>
      </c>
      <c r="B1428" s="56">
        <f t="shared" si="258"/>
        <v>1392</v>
      </c>
      <c r="C1428" s="60" t="s">
        <v>4932</v>
      </c>
      <c r="D1428" s="60" t="s">
        <v>7</v>
      </c>
      <c r="E1428" s="76" t="s">
        <v>3975</v>
      </c>
      <c r="F1428" s="76" t="s">
        <v>3975</v>
      </c>
      <c r="G1428" s="77">
        <v>0</v>
      </c>
      <c r="H1428" s="77">
        <v>0</v>
      </c>
      <c r="I1428" s="66" t="s">
        <v>30</v>
      </c>
      <c r="J1428" s="66" t="s">
        <v>1660</v>
      </c>
      <c r="K1428" s="67" t="s">
        <v>5022</v>
      </c>
      <c r="L1428" s="68"/>
      <c r="M1428" s="64" t="s">
        <v>4405</v>
      </c>
      <c r="N1428" s="13"/>
      <c r="O1428"/>
      <c r="P1428" t="str">
        <f t="shared" si="255"/>
        <v/>
      </c>
      <c r="Q1428"/>
      <c r="R1428"/>
      <c r="S1428" s="43">
        <f t="shared" si="259"/>
        <v>152</v>
      </c>
      <c r="T1428" s="96"/>
      <c r="U1428" s="72"/>
      <c r="V1428" s="72"/>
      <c r="W1428" s="44" t="str">
        <f t="shared" si="260"/>
        <v/>
      </c>
      <c r="X1428" s="25" t="str">
        <f t="shared" si="261"/>
        <v/>
      </c>
      <c r="Y1428" s="1">
        <f t="shared" si="262"/>
        <v>1392</v>
      </c>
      <c r="Z1428" t="str">
        <f t="shared" si="263"/>
        <v>ITM_1392</v>
      </c>
      <c r="AC1428" s="116" t="str">
        <f t="shared" si="256"/>
        <v/>
      </c>
      <c r="AD1428" t="b">
        <f t="shared" si="254"/>
        <v>1</v>
      </c>
    </row>
    <row r="1429" spans="1:30">
      <c r="A1429" s="57">
        <f t="shared" si="257"/>
        <v>1429</v>
      </c>
      <c r="B1429" s="56">
        <f t="shared" si="258"/>
        <v>1393</v>
      </c>
      <c r="C1429" s="60" t="s">
        <v>4932</v>
      </c>
      <c r="D1429" s="60" t="s">
        <v>7</v>
      </c>
      <c r="E1429" s="76" t="s">
        <v>3976</v>
      </c>
      <c r="F1429" s="76" t="s">
        <v>3976</v>
      </c>
      <c r="G1429" s="77">
        <v>0</v>
      </c>
      <c r="H1429" s="77">
        <v>0</v>
      </c>
      <c r="I1429" s="66" t="s">
        <v>30</v>
      </c>
      <c r="J1429" s="66" t="s">
        <v>1660</v>
      </c>
      <c r="K1429" s="67" t="s">
        <v>5022</v>
      </c>
      <c r="L1429" s="68"/>
      <c r="M1429" s="64" t="s">
        <v>4406</v>
      </c>
      <c r="N1429" s="13"/>
      <c r="O1429"/>
      <c r="P1429" t="str">
        <f t="shared" si="255"/>
        <v/>
      </c>
      <c r="Q1429"/>
      <c r="R1429"/>
      <c r="S1429" s="43">
        <f t="shared" si="259"/>
        <v>152</v>
      </c>
      <c r="T1429" s="96"/>
      <c r="U1429" s="72"/>
      <c r="V1429" s="72"/>
      <c r="W1429" s="44" t="str">
        <f t="shared" si="260"/>
        <v/>
      </c>
      <c r="X1429" s="25" t="str">
        <f t="shared" si="261"/>
        <v/>
      </c>
      <c r="Y1429" s="1">
        <f t="shared" si="262"/>
        <v>1393</v>
      </c>
      <c r="Z1429" t="str">
        <f t="shared" si="263"/>
        <v>ITM_1393</v>
      </c>
      <c r="AC1429" s="116" t="str">
        <f t="shared" si="256"/>
        <v/>
      </c>
      <c r="AD1429" t="b">
        <f t="shared" si="254"/>
        <v>1</v>
      </c>
    </row>
    <row r="1430" spans="1:30" s="47" customFormat="1">
      <c r="A1430" s="57" t="str">
        <f t="shared" si="257"/>
        <v/>
      </c>
      <c r="B1430" s="56">
        <f t="shared" si="258"/>
        <v>1393.01</v>
      </c>
      <c r="C1430" s="59" t="s">
        <v>2643</v>
      </c>
      <c r="D1430" s="60"/>
      <c r="E1430" s="64"/>
      <c r="F1430" s="64"/>
      <c r="G1430" s="65"/>
      <c r="H1430" s="65"/>
      <c r="I1430" s="66"/>
      <c r="J1430" s="66"/>
      <c r="K1430" s="67"/>
      <c r="L1430" s="59"/>
      <c r="M1430" s="64" t="s">
        <v>2643</v>
      </c>
      <c r="N1430" s="48"/>
      <c r="O1430" s="49"/>
      <c r="P1430" s="49"/>
      <c r="Q1430" s="49"/>
      <c r="R1430" s="49"/>
      <c r="S1430" s="43">
        <f t="shared" si="259"/>
        <v>152</v>
      </c>
      <c r="T1430" s="96" t="s">
        <v>2643</v>
      </c>
      <c r="U1430" s="94" t="s">
        <v>2643</v>
      </c>
      <c r="V1430" s="94" t="s">
        <v>2643</v>
      </c>
      <c r="W1430" s="44" t="str">
        <f t="shared" si="260"/>
        <v/>
      </c>
      <c r="X1430" s="25" t="str">
        <f t="shared" si="261"/>
        <v/>
      </c>
      <c r="Y1430" s="1">
        <f t="shared" si="262"/>
        <v>1393.01</v>
      </c>
      <c r="Z1430" t="str">
        <f t="shared" si="263"/>
        <v/>
      </c>
      <c r="AC1430" s="116" t="str">
        <f t="shared" si="256"/>
        <v/>
      </c>
      <c r="AD1430" t="b">
        <f t="shared" si="254"/>
        <v>1</v>
      </c>
    </row>
    <row r="1431" spans="1:30" s="47" customFormat="1">
      <c r="A1431" s="57" t="str">
        <f t="shared" si="257"/>
        <v/>
      </c>
      <c r="B1431" s="56">
        <f t="shared" si="258"/>
        <v>1393.02</v>
      </c>
      <c r="C1431" s="59" t="s">
        <v>2643</v>
      </c>
      <c r="D1431" s="60"/>
      <c r="E1431" s="64"/>
      <c r="F1431" s="64"/>
      <c r="G1431" s="65"/>
      <c r="H1431" s="65"/>
      <c r="I1431" s="66"/>
      <c r="J1431" s="66"/>
      <c r="K1431" s="67"/>
      <c r="L1431" s="59"/>
      <c r="M1431" s="64" t="s">
        <v>2643</v>
      </c>
      <c r="N1431" s="48"/>
      <c r="O1431" s="49"/>
      <c r="P1431" s="49"/>
      <c r="Q1431" s="49"/>
      <c r="R1431" s="49"/>
      <c r="S1431" s="43">
        <f t="shared" si="259"/>
        <v>152</v>
      </c>
      <c r="T1431" s="96" t="s">
        <v>2643</v>
      </c>
      <c r="U1431" s="94" t="s">
        <v>2643</v>
      </c>
      <c r="V1431" s="94" t="s">
        <v>2643</v>
      </c>
      <c r="W1431" s="44" t="str">
        <f t="shared" si="260"/>
        <v/>
      </c>
      <c r="X1431" s="25" t="str">
        <f t="shared" si="261"/>
        <v/>
      </c>
      <c r="Y1431" s="1">
        <f t="shared" si="262"/>
        <v>1393.02</v>
      </c>
      <c r="Z1431" t="str">
        <f t="shared" si="263"/>
        <v/>
      </c>
      <c r="AC1431" s="116" t="str">
        <f t="shared" si="256"/>
        <v/>
      </c>
      <c r="AD1431" t="b">
        <f t="shared" si="254"/>
        <v>1</v>
      </c>
    </row>
    <row r="1432" spans="1:30" s="47" customFormat="1">
      <c r="A1432" s="57">
        <f t="shared" si="257"/>
        <v>1432</v>
      </c>
      <c r="B1432" s="56">
        <f t="shared" si="258"/>
        <v>1394</v>
      </c>
      <c r="C1432" s="59" t="s">
        <v>4721</v>
      </c>
      <c r="D1432" s="60" t="s">
        <v>1192</v>
      </c>
      <c r="E1432" s="64" t="s">
        <v>4</v>
      </c>
      <c r="F1432" s="64" t="s">
        <v>4</v>
      </c>
      <c r="G1432" s="65">
        <v>0</v>
      </c>
      <c r="H1432" s="65">
        <v>0</v>
      </c>
      <c r="I1432" s="66" t="s">
        <v>3</v>
      </c>
      <c r="J1432" s="66" t="s">
        <v>1660</v>
      </c>
      <c r="K1432" s="67" t="s">
        <v>5197</v>
      </c>
      <c r="L1432" s="59"/>
      <c r="M1432" s="64" t="s">
        <v>1684</v>
      </c>
      <c r="N1432" s="48"/>
      <c r="O1432" s="49"/>
      <c r="P1432" s="49"/>
      <c r="Q1432" s="49"/>
      <c r="R1432" s="49"/>
      <c r="S1432" s="43">
        <f t="shared" si="259"/>
        <v>153</v>
      </c>
      <c r="T1432" s="96" t="s">
        <v>3182</v>
      </c>
      <c r="U1432" s="94" t="s">
        <v>3082</v>
      </c>
      <c r="V1432" s="94" t="s">
        <v>2643</v>
      </c>
      <c r="W1432" s="44" t="str">
        <f t="shared" si="260"/>
        <v>"1COMPL"</v>
      </c>
      <c r="X1432" s="25" t="str">
        <f t="shared" si="261"/>
        <v>1COMPL</v>
      </c>
      <c r="Y1432" s="1">
        <f t="shared" si="262"/>
        <v>1394</v>
      </c>
      <c r="Z1432" t="str">
        <f t="shared" si="263"/>
        <v>ITM_1COMPL</v>
      </c>
      <c r="AC1432" s="116" t="str">
        <f t="shared" si="256"/>
        <v>1COMPL</v>
      </c>
      <c r="AD1432" t="b">
        <f t="shared" si="254"/>
        <v>1</v>
      </c>
    </row>
    <row r="1433" spans="1:30">
      <c r="A1433" s="57">
        <f t="shared" si="257"/>
        <v>1433</v>
      </c>
      <c r="B1433" s="56">
        <f t="shared" si="258"/>
        <v>1395</v>
      </c>
      <c r="C1433" s="60" t="s">
        <v>4722</v>
      </c>
      <c r="D1433" s="60" t="s">
        <v>7</v>
      </c>
      <c r="E1433" s="66" t="s">
        <v>2726</v>
      </c>
      <c r="F1433" s="66" t="s">
        <v>2726</v>
      </c>
      <c r="G1433" s="65">
        <v>0</v>
      </c>
      <c r="H1433" s="65">
        <v>0</v>
      </c>
      <c r="I1433" s="66" t="s">
        <v>3</v>
      </c>
      <c r="J1433" s="66" t="s">
        <v>1660</v>
      </c>
      <c r="K1433" s="67" t="s">
        <v>5197</v>
      </c>
      <c r="L1433" s="68"/>
      <c r="M1433" s="64" t="s">
        <v>5195</v>
      </c>
      <c r="N1433" s="13"/>
      <c r="O1433"/>
      <c r="P1433" t="str">
        <f t="shared" si="255"/>
        <v/>
      </c>
      <c r="Q1433"/>
      <c r="R1433"/>
      <c r="S1433" s="43">
        <f t="shared" si="259"/>
        <v>154</v>
      </c>
      <c r="T1433" s="96" t="s">
        <v>3179</v>
      </c>
      <c r="U1433" s="72" t="s">
        <v>3082</v>
      </c>
      <c r="V1433" s="72" t="s">
        <v>2643</v>
      </c>
      <c r="W1433" s="44" t="str">
        <f t="shared" si="260"/>
        <v>"SNAP"</v>
      </c>
      <c r="X1433" s="25" t="str">
        <f t="shared" si="261"/>
        <v>SNAP</v>
      </c>
      <c r="Y1433" s="1">
        <f t="shared" si="262"/>
        <v>1395</v>
      </c>
      <c r="Z1433" t="str">
        <f t="shared" si="263"/>
        <v>ITM_SNAP</v>
      </c>
      <c r="AC1433" s="116" t="str">
        <f t="shared" si="256"/>
        <v>SNAP</v>
      </c>
      <c r="AD1433" t="b">
        <f t="shared" si="254"/>
        <v>1</v>
      </c>
    </row>
    <row r="1434" spans="1:30">
      <c r="A1434" s="57">
        <f t="shared" si="257"/>
        <v>1434</v>
      </c>
      <c r="B1434" s="56">
        <f t="shared" si="258"/>
        <v>1396</v>
      </c>
      <c r="C1434" s="60" t="s">
        <v>4721</v>
      </c>
      <c r="D1434" s="60" t="s">
        <v>1193</v>
      </c>
      <c r="E1434" s="66" t="s">
        <v>8</v>
      </c>
      <c r="F1434" s="66" t="s">
        <v>8</v>
      </c>
      <c r="G1434" s="72">
        <v>0</v>
      </c>
      <c r="H1434" s="72">
        <v>0</v>
      </c>
      <c r="I1434" s="66" t="s">
        <v>3</v>
      </c>
      <c r="J1434" s="66" t="s">
        <v>1660</v>
      </c>
      <c r="K1434" s="67" t="s">
        <v>5197</v>
      </c>
      <c r="L1434" s="68"/>
      <c r="M1434" s="64" t="s">
        <v>1686</v>
      </c>
      <c r="N1434" s="13"/>
      <c r="O1434"/>
      <c r="P1434" t="str">
        <f t="shared" si="255"/>
        <v/>
      </c>
      <c r="Q1434"/>
      <c r="R1434"/>
      <c r="S1434" s="43">
        <f t="shared" si="259"/>
        <v>155</v>
      </c>
      <c r="T1434" s="96" t="s">
        <v>3182</v>
      </c>
      <c r="U1434" s="97" t="s">
        <v>3082</v>
      </c>
      <c r="V1434" s="98" t="s">
        <v>2643</v>
      </c>
      <c r="W1434" s="44" t="str">
        <f t="shared" si="260"/>
        <v>"2COMPL"</v>
      </c>
      <c r="X1434" s="25" t="str">
        <f t="shared" si="261"/>
        <v>2COMPL</v>
      </c>
      <c r="Y1434" s="1">
        <f t="shared" si="262"/>
        <v>1396</v>
      </c>
      <c r="Z1434" t="str">
        <f t="shared" si="263"/>
        <v>ITM_2COMPL</v>
      </c>
      <c r="AC1434" s="116" t="str">
        <f t="shared" si="256"/>
        <v>2COMPL</v>
      </c>
      <c r="AD1434" t="b">
        <f t="shared" si="254"/>
        <v>1</v>
      </c>
    </row>
    <row r="1435" spans="1:30">
      <c r="A1435" s="57">
        <f t="shared" si="257"/>
        <v>1435</v>
      </c>
      <c r="B1435" s="56">
        <f t="shared" si="258"/>
        <v>1397</v>
      </c>
      <c r="C1435" s="60" t="s">
        <v>4625</v>
      </c>
      <c r="D1435" s="60" t="s">
        <v>7</v>
      </c>
      <c r="E1435" s="66" t="s">
        <v>1269</v>
      </c>
      <c r="F1435" s="66" t="s">
        <v>1269</v>
      </c>
      <c r="G1435" s="72">
        <v>0</v>
      </c>
      <c r="H1435" s="72">
        <v>0</v>
      </c>
      <c r="I1435" s="66" t="s">
        <v>3</v>
      </c>
      <c r="J1435" s="66" t="s">
        <v>1659</v>
      </c>
      <c r="K1435" s="67" t="s">
        <v>5197</v>
      </c>
      <c r="L1435" s="68"/>
      <c r="M1435" s="64" t="s">
        <v>1692</v>
      </c>
      <c r="N1435" s="13"/>
      <c r="O1435"/>
      <c r="P1435" t="str">
        <f t="shared" si="255"/>
        <v/>
      </c>
      <c r="Q1435"/>
      <c r="R1435"/>
      <c r="S1435" s="43">
        <f t="shared" si="259"/>
        <v>155</v>
      </c>
      <c r="T1435" s="96" t="s">
        <v>2643</v>
      </c>
      <c r="U1435" s="72" t="s">
        <v>3075</v>
      </c>
      <c r="V1435" s="72" t="s">
        <v>2643</v>
      </c>
      <c r="W1435" s="44" t="str">
        <f t="shared" si="260"/>
        <v/>
      </c>
      <c r="X1435" s="25" t="str">
        <f t="shared" si="261"/>
        <v/>
      </c>
      <c r="Y1435" s="1">
        <f t="shared" si="262"/>
        <v>1397</v>
      </c>
      <c r="Z1435" t="str">
        <f t="shared" si="263"/>
        <v>ITM_ABS</v>
      </c>
      <c r="AC1435" s="116" t="str">
        <f t="shared" si="256"/>
        <v/>
      </c>
      <c r="AD1435" t="b">
        <f t="shared" si="254"/>
        <v>1</v>
      </c>
    </row>
    <row r="1436" spans="1:30">
      <c r="A1436" s="57">
        <f t="shared" si="257"/>
        <v>1436</v>
      </c>
      <c r="B1436" s="56">
        <f t="shared" si="258"/>
        <v>1398</v>
      </c>
      <c r="C1436" s="60" t="s">
        <v>4723</v>
      </c>
      <c r="D1436" s="60" t="s">
        <v>7</v>
      </c>
      <c r="E1436" s="66" t="s">
        <v>1273</v>
      </c>
      <c r="F1436" s="66" t="s">
        <v>1273</v>
      </c>
      <c r="G1436" s="72">
        <v>0</v>
      </c>
      <c r="H1436" s="72">
        <v>0</v>
      </c>
      <c r="I1436" s="66" t="s">
        <v>3</v>
      </c>
      <c r="J1436" s="66" t="s">
        <v>1659</v>
      </c>
      <c r="K1436" s="67" t="s">
        <v>5197</v>
      </c>
      <c r="L1436" s="68"/>
      <c r="M1436" s="64" t="s">
        <v>1697</v>
      </c>
      <c r="N1436" s="13"/>
      <c r="O1436"/>
      <c r="P1436" t="str">
        <f t="shared" si="255"/>
        <v/>
      </c>
      <c r="Q1436"/>
      <c r="R1436"/>
      <c r="S1436" s="43">
        <f t="shared" si="259"/>
        <v>156</v>
      </c>
      <c r="T1436" s="96" t="s">
        <v>2643</v>
      </c>
      <c r="U1436" s="72" t="s">
        <v>2643</v>
      </c>
      <c r="V1436" s="72" t="s">
        <v>2643</v>
      </c>
      <c r="W1436" s="44" t="str">
        <f t="shared" si="260"/>
        <v>"AGM"</v>
      </c>
      <c r="X1436" s="25" t="str">
        <f t="shared" si="261"/>
        <v>AGM</v>
      </c>
      <c r="Y1436" s="1">
        <f t="shared" si="262"/>
        <v>1398</v>
      </c>
      <c r="Z1436" t="str">
        <f t="shared" si="263"/>
        <v>ITM_AGM</v>
      </c>
      <c r="AC1436" s="116" t="str">
        <f t="shared" si="256"/>
        <v>AGM</v>
      </c>
      <c r="AD1436" t="b">
        <f t="shared" si="254"/>
        <v>1</v>
      </c>
    </row>
    <row r="1437" spans="1:30">
      <c r="A1437" s="57">
        <f t="shared" si="257"/>
        <v>1437</v>
      </c>
      <c r="B1437" s="56">
        <f t="shared" si="258"/>
        <v>1399</v>
      </c>
      <c r="C1437" s="60" t="s">
        <v>4932</v>
      </c>
      <c r="D1437" s="60" t="s">
        <v>7</v>
      </c>
      <c r="E1437" s="66" t="s">
        <v>13</v>
      </c>
      <c r="F1437" s="66" t="s">
        <v>13</v>
      </c>
      <c r="G1437" s="72">
        <v>0</v>
      </c>
      <c r="H1437" s="72">
        <v>0</v>
      </c>
      <c r="I1437" s="66" t="s">
        <v>3</v>
      </c>
      <c r="J1437" s="66" t="s">
        <v>1660</v>
      </c>
      <c r="K1437" s="67" t="s">
        <v>5197</v>
      </c>
      <c r="L1437" s="68"/>
      <c r="M1437" s="64" t="s">
        <v>1698</v>
      </c>
      <c r="N1437" s="13"/>
      <c r="O1437"/>
      <c r="P1437" t="str">
        <f t="shared" si="255"/>
        <v/>
      </c>
      <c r="Q1437"/>
      <c r="R1437"/>
      <c r="S1437" s="43">
        <f t="shared" si="259"/>
        <v>156</v>
      </c>
      <c r="T1437" s="96" t="s">
        <v>2643</v>
      </c>
      <c r="U1437" s="72" t="s">
        <v>2643</v>
      </c>
      <c r="V1437" s="72" t="s">
        <v>2643</v>
      </c>
      <c r="W1437" s="44" t="str">
        <f t="shared" si="260"/>
        <v/>
      </c>
      <c r="X1437" s="25" t="str">
        <f t="shared" si="261"/>
        <v/>
      </c>
      <c r="Y1437" s="1">
        <f t="shared" si="262"/>
        <v>1399</v>
      </c>
      <c r="Z1437" t="str">
        <f t="shared" si="263"/>
        <v>ITM_AGRAPH</v>
      </c>
      <c r="AC1437" s="116" t="str">
        <f t="shared" si="256"/>
        <v/>
      </c>
      <c r="AD1437" t="b">
        <f t="shared" si="254"/>
        <v>1</v>
      </c>
    </row>
    <row r="1438" spans="1:30">
      <c r="A1438" s="57">
        <f t="shared" si="257"/>
        <v>1438</v>
      </c>
      <c r="B1438" s="56">
        <f t="shared" si="258"/>
        <v>1400</v>
      </c>
      <c r="C1438" s="60" t="s">
        <v>4724</v>
      </c>
      <c r="D1438" s="60" t="s">
        <v>14</v>
      </c>
      <c r="E1438" s="66" t="s">
        <v>15</v>
      </c>
      <c r="F1438" s="66" t="s">
        <v>16</v>
      </c>
      <c r="G1438" s="72">
        <v>0</v>
      </c>
      <c r="H1438" s="72">
        <v>15</v>
      </c>
      <c r="I1438" s="66" t="s">
        <v>3</v>
      </c>
      <c r="J1438" s="66" t="s">
        <v>1660</v>
      </c>
      <c r="K1438" s="67" t="s">
        <v>5197</v>
      </c>
      <c r="L1438" s="90"/>
      <c r="M1438" s="64" t="s">
        <v>1699</v>
      </c>
      <c r="N1438" s="13"/>
      <c r="O1438"/>
      <c r="P1438" t="str">
        <f t="shared" si="255"/>
        <v>NOT EQUAL</v>
      </c>
      <c r="Q1438"/>
      <c r="R1438"/>
      <c r="S1438" s="43">
        <f t="shared" si="259"/>
        <v>157</v>
      </c>
      <c r="T1438" s="96" t="s">
        <v>2643</v>
      </c>
      <c r="U1438" s="72" t="s">
        <v>3082</v>
      </c>
      <c r="V1438" s="72" t="s">
        <v>2643</v>
      </c>
      <c r="W1438" s="44" t="str">
        <f t="shared" si="260"/>
        <v xml:space="preserve">"ALL" </v>
      </c>
      <c r="X1438" s="25" t="str">
        <f t="shared" si="261"/>
        <v>ALL</v>
      </c>
      <c r="Y1438" s="1">
        <f t="shared" si="262"/>
        <v>1400</v>
      </c>
      <c r="Z1438" t="str">
        <f t="shared" si="263"/>
        <v>ITM_ALL</v>
      </c>
      <c r="AC1438" s="116" t="str">
        <f t="shared" si="256"/>
        <v>ALL</v>
      </c>
      <c r="AD1438" t="b">
        <f t="shared" si="254"/>
        <v>1</v>
      </c>
    </row>
    <row r="1439" spans="1:30">
      <c r="A1439" s="57">
        <f t="shared" si="257"/>
        <v>1439</v>
      </c>
      <c r="B1439" s="56">
        <f t="shared" si="258"/>
        <v>1401</v>
      </c>
      <c r="C1439" s="60" t="s">
        <v>4932</v>
      </c>
      <c r="D1439" s="60" t="s">
        <v>3447</v>
      </c>
      <c r="E1439" s="66" t="s">
        <v>26</v>
      </c>
      <c r="F1439" s="66" t="s">
        <v>26</v>
      </c>
      <c r="G1439" s="72">
        <v>0</v>
      </c>
      <c r="H1439" s="72">
        <v>0</v>
      </c>
      <c r="I1439" s="66" t="s">
        <v>3</v>
      </c>
      <c r="J1439" s="66" t="s">
        <v>1660</v>
      </c>
      <c r="K1439" s="67" t="s">
        <v>5197</v>
      </c>
      <c r="L1439" s="68"/>
      <c r="M1439" s="64" t="s">
        <v>1710</v>
      </c>
      <c r="N1439" s="13"/>
      <c r="O1439"/>
      <c r="P1439" t="str">
        <f t="shared" si="255"/>
        <v/>
      </c>
      <c r="Q1439"/>
      <c r="R1439"/>
      <c r="S1439" s="43">
        <f t="shared" si="259"/>
        <v>157</v>
      </c>
      <c r="T1439" s="96" t="s">
        <v>2643</v>
      </c>
      <c r="U1439" s="72" t="s">
        <v>2643</v>
      </c>
      <c r="V1439" s="72" t="s">
        <v>2643</v>
      </c>
      <c r="W1439" s="44" t="str">
        <f t="shared" si="260"/>
        <v/>
      </c>
      <c r="X1439" s="25" t="str">
        <f t="shared" si="261"/>
        <v/>
      </c>
      <c r="Y1439" s="1">
        <f t="shared" si="262"/>
        <v>1401</v>
      </c>
      <c r="Z1439" t="str">
        <f t="shared" si="263"/>
        <v>ITM_ASSIGN</v>
      </c>
      <c r="AC1439" s="116" t="str">
        <f t="shared" si="256"/>
        <v/>
      </c>
      <c r="AD1439" t="b">
        <f t="shared" si="254"/>
        <v>1</v>
      </c>
    </row>
    <row r="1440" spans="1:30">
      <c r="A1440" s="57">
        <f t="shared" si="257"/>
        <v>1440</v>
      </c>
      <c r="B1440" s="56">
        <f t="shared" si="258"/>
        <v>1402</v>
      </c>
      <c r="C1440" s="60" t="s">
        <v>4932</v>
      </c>
      <c r="D1440" s="71" t="s">
        <v>7</v>
      </c>
      <c r="E1440" s="66" t="s">
        <v>31</v>
      </c>
      <c r="F1440" s="89" t="s">
        <v>31</v>
      </c>
      <c r="G1440" s="72">
        <v>0</v>
      </c>
      <c r="H1440" s="72">
        <v>0</v>
      </c>
      <c r="I1440" s="66" t="s">
        <v>3</v>
      </c>
      <c r="J1440" s="66" t="s">
        <v>1660</v>
      </c>
      <c r="K1440" s="67" t="s">
        <v>5197</v>
      </c>
      <c r="L1440" s="68"/>
      <c r="M1440" s="64" t="s">
        <v>1716</v>
      </c>
      <c r="N1440" s="13"/>
      <c r="O1440"/>
      <c r="P1440" t="str">
        <f t="shared" si="255"/>
        <v/>
      </c>
      <c r="Q1440"/>
      <c r="R1440"/>
      <c r="S1440" s="43">
        <f t="shared" si="259"/>
        <v>157</v>
      </c>
      <c r="T1440" s="96" t="s">
        <v>2643</v>
      </c>
      <c r="U1440" s="72" t="s">
        <v>2643</v>
      </c>
      <c r="V1440" s="72" t="s">
        <v>2643</v>
      </c>
      <c r="W1440" s="44" t="str">
        <f t="shared" si="260"/>
        <v/>
      </c>
      <c r="X1440" s="25" t="str">
        <f t="shared" si="261"/>
        <v/>
      </c>
      <c r="Y1440" s="1">
        <f t="shared" si="262"/>
        <v>1402</v>
      </c>
      <c r="Z1440" t="str">
        <f t="shared" si="263"/>
        <v>ITM_BACK</v>
      </c>
      <c r="AC1440" s="116" t="str">
        <f t="shared" si="256"/>
        <v/>
      </c>
      <c r="AD1440" t="b">
        <f t="shared" ref="AD1440:AD1503" si="264">X1440=AC1440</f>
        <v>1</v>
      </c>
    </row>
    <row r="1441" spans="1:30">
      <c r="A1441" s="57">
        <f t="shared" si="257"/>
        <v>1441</v>
      </c>
      <c r="B1441" s="56">
        <f t="shared" si="258"/>
        <v>1403</v>
      </c>
      <c r="C1441" s="60" t="s">
        <v>4725</v>
      </c>
      <c r="D1441" s="60" t="s">
        <v>7</v>
      </c>
      <c r="E1441" s="66" t="s">
        <v>1281</v>
      </c>
      <c r="F1441" s="66" t="s">
        <v>1281</v>
      </c>
      <c r="G1441" s="72">
        <v>0</v>
      </c>
      <c r="H1441" s="72">
        <v>0</v>
      </c>
      <c r="I1441" s="66" t="s">
        <v>3</v>
      </c>
      <c r="J1441" s="66" t="s">
        <v>1659</v>
      </c>
      <c r="K1441" s="67" t="s">
        <v>5197</v>
      </c>
      <c r="L1441" s="68"/>
      <c r="M1441" s="64" t="s">
        <v>1718</v>
      </c>
      <c r="N1441" s="13"/>
      <c r="O1441"/>
      <c r="P1441" t="str">
        <f t="shared" si="255"/>
        <v/>
      </c>
      <c r="Q1441"/>
      <c r="R1441"/>
      <c r="S1441" s="43">
        <f t="shared" si="259"/>
        <v>158</v>
      </c>
      <c r="T1441" s="96" t="s">
        <v>3179</v>
      </c>
      <c r="U1441" s="72" t="s">
        <v>2643</v>
      </c>
      <c r="V1441" s="72" t="s">
        <v>2643</v>
      </c>
      <c r="W1441" s="44" t="str">
        <f t="shared" si="260"/>
        <v>"BATT?"</v>
      </c>
      <c r="X1441" s="25" t="str">
        <f t="shared" si="261"/>
        <v>BATT?</v>
      </c>
      <c r="Y1441" s="1">
        <f t="shared" si="262"/>
        <v>1403</v>
      </c>
      <c r="Z1441" t="str">
        <f t="shared" si="263"/>
        <v>ITM_BATT</v>
      </c>
      <c r="AC1441" s="116" t="str">
        <f t="shared" si="256"/>
        <v>BATT?</v>
      </c>
      <c r="AD1441" t="b">
        <f t="shared" si="264"/>
        <v>1</v>
      </c>
    </row>
    <row r="1442" spans="1:30">
      <c r="A1442" s="57">
        <f t="shared" si="257"/>
        <v>1442</v>
      </c>
      <c r="B1442" s="56">
        <f t="shared" si="258"/>
        <v>1404</v>
      </c>
      <c r="C1442" s="60" t="s">
        <v>4932</v>
      </c>
      <c r="D1442" s="60" t="s">
        <v>7</v>
      </c>
      <c r="E1442" s="66" t="s">
        <v>33</v>
      </c>
      <c r="F1442" s="66" t="s">
        <v>33</v>
      </c>
      <c r="G1442" s="72">
        <v>0</v>
      </c>
      <c r="H1442" s="72">
        <v>0</v>
      </c>
      <c r="I1442" s="66" t="s">
        <v>3</v>
      </c>
      <c r="J1442" s="66" t="s">
        <v>1660</v>
      </c>
      <c r="K1442" s="67" t="s">
        <v>5197</v>
      </c>
      <c r="L1442" s="68"/>
      <c r="M1442" s="64" t="s">
        <v>1720</v>
      </c>
      <c r="N1442" s="13"/>
      <c r="O1442"/>
      <c r="P1442" t="str">
        <f t="shared" si="255"/>
        <v/>
      </c>
      <c r="Q1442"/>
      <c r="R1442"/>
      <c r="S1442" s="43">
        <f t="shared" si="259"/>
        <v>158</v>
      </c>
      <c r="T1442" s="96" t="s">
        <v>2643</v>
      </c>
      <c r="U1442" s="72" t="s">
        <v>2643</v>
      </c>
      <c r="V1442" s="72" t="s">
        <v>2643</v>
      </c>
      <c r="W1442" s="44" t="str">
        <f t="shared" si="260"/>
        <v/>
      </c>
      <c r="X1442" s="25" t="str">
        <f t="shared" si="261"/>
        <v/>
      </c>
      <c r="Y1442" s="1">
        <f t="shared" si="262"/>
        <v>1404</v>
      </c>
      <c r="Z1442" t="str">
        <f t="shared" si="263"/>
        <v>ITM_BEEP</v>
      </c>
      <c r="AC1442" s="116" t="str">
        <f t="shared" si="256"/>
        <v/>
      </c>
      <c r="AD1442" t="b">
        <f t="shared" si="264"/>
        <v>1</v>
      </c>
    </row>
    <row r="1443" spans="1:30">
      <c r="A1443" s="57">
        <f t="shared" si="257"/>
        <v>1443</v>
      </c>
      <c r="B1443" s="56">
        <f t="shared" si="258"/>
        <v>1405</v>
      </c>
      <c r="C1443" s="60" t="s">
        <v>4932</v>
      </c>
      <c r="D1443" s="60" t="s">
        <v>7</v>
      </c>
      <c r="E1443" s="66" t="s">
        <v>1283</v>
      </c>
      <c r="F1443" s="66" t="s">
        <v>34</v>
      </c>
      <c r="G1443" s="72">
        <v>0</v>
      </c>
      <c r="H1443" s="72">
        <v>0</v>
      </c>
      <c r="I1443" s="66" t="s">
        <v>3</v>
      </c>
      <c r="J1443" s="66" t="s">
        <v>1660</v>
      </c>
      <c r="K1443" s="67" t="s">
        <v>5197</v>
      </c>
      <c r="L1443" s="68"/>
      <c r="M1443" s="64" t="s">
        <v>1721</v>
      </c>
      <c r="N1443" s="13"/>
      <c r="O1443"/>
      <c r="P1443" t="str">
        <f t="shared" si="255"/>
        <v>NOT EQUAL</v>
      </c>
      <c r="Q1443"/>
      <c r="R1443"/>
      <c r="S1443" s="43">
        <f t="shared" si="259"/>
        <v>158</v>
      </c>
      <c r="T1443" s="96" t="s">
        <v>2643</v>
      </c>
      <c r="U1443" s="72" t="s">
        <v>2643</v>
      </c>
      <c r="V1443" s="72" t="s">
        <v>2643</v>
      </c>
      <c r="W1443" s="44" t="str">
        <f t="shared" si="260"/>
        <v/>
      </c>
      <c r="X1443" s="25" t="str">
        <f t="shared" si="261"/>
        <v/>
      </c>
      <c r="Y1443" s="1">
        <f t="shared" si="262"/>
        <v>1405</v>
      </c>
      <c r="Z1443" t="str">
        <f t="shared" si="263"/>
        <v>ITM_BEGINP</v>
      </c>
      <c r="AC1443" s="116" t="str">
        <f t="shared" si="256"/>
        <v/>
      </c>
      <c r="AD1443" t="b">
        <f t="shared" si="264"/>
        <v>1</v>
      </c>
    </row>
    <row r="1444" spans="1:30">
      <c r="A1444" s="57">
        <f t="shared" si="257"/>
        <v>1444</v>
      </c>
      <c r="B1444" s="56">
        <f t="shared" si="258"/>
        <v>1406</v>
      </c>
      <c r="C1444" s="60" t="s">
        <v>4932</v>
      </c>
      <c r="D1444" s="60" t="s">
        <v>7</v>
      </c>
      <c r="E1444" s="66" t="s">
        <v>1287</v>
      </c>
      <c r="F1444" s="66" t="s">
        <v>1287</v>
      </c>
      <c r="G1444" s="72">
        <v>0</v>
      </c>
      <c r="H1444" s="72">
        <v>0</v>
      </c>
      <c r="I1444" s="66" t="s">
        <v>3</v>
      </c>
      <c r="J1444" s="66" t="s">
        <v>1660</v>
      </c>
      <c r="K1444" s="67" t="s">
        <v>5197</v>
      </c>
      <c r="L1444" s="68"/>
      <c r="M1444" s="64" t="s">
        <v>1729</v>
      </c>
      <c r="N1444" s="13"/>
      <c r="O1444"/>
      <c r="P1444" t="str">
        <f t="shared" si="255"/>
        <v/>
      </c>
      <c r="Q1444"/>
      <c r="R1444"/>
      <c r="S1444" s="43">
        <f t="shared" si="259"/>
        <v>158</v>
      </c>
      <c r="T1444" s="96" t="s">
        <v>2643</v>
      </c>
      <c r="U1444" s="72" t="s">
        <v>2643</v>
      </c>
      <c r="V1444" s="72" t="s">
        <v>2643</v>
      </c>
      <c r="W1444" s="44" t="str">
        <f t="shared" si="260"/>
        <v/>
      </c>
      <c r="X1444" s="25" t="str">
        <f t="shared" si="261"/>
        <v/>
      </c>
      <c r="Y1444" s="1">
        <f t="shared" si="262"/>
        <v>1406</v>
      </c>
      <c r="Z1444" t="str">
        <f t="shared" si="263"/>
        <v>ITM_BN</v>
      </c>
      <c r="AC1444" s="116" t="str">
        <f t="shared" si="256"/>
        <v/>
      </c>
      <c r="AD1444" t="b">
        <f t="shared" si="264"/>
        <v>1</v>
      </c>
    </row>
    <row r="1445" spans="1:30">
      <c r="A1445" s="57">
        <f t="shared" si="257"/>
        <v>1445</v>
      </c>
      <c r="B1445" s="56">
        <f t="shared" si="258"/>
        <v>1407</v>
      </c>
      <c r="C1445" s="60" t="s">
        <v>4932</v>
      </c>
      <c r="D1445" s="60" t="s">
        <v>7</v>
      </c>
      <c r="E1445" s="66" t="s">
        <v>37</v>
      </c>
      <c r="F1445" s="66" t="s">
        <v>37</v>
      </c>
      <c r="G1445" s="72">
        <v>0</v>
      </c>
      <c r="H1445" s="72">
        <v>0</v>
      </c>
      <c r="I1445" s="66" t="s">
        <v>3</v>
      </c>
      <c r="J1445" s="66" t="s">
        <v>1660</v>
      </c>
      <c r="K1445" s="67" t="s">
        <v>5197</v>
      </c>
      <c r="L1445" s="68"/>
      <c r="M1445" s="64" t="s">
        <v>1730</v>
      </c>
      <c r="N1445" s="13"/>
      <c r="O1445"/>
      <c r="P1445" t="str">
        <f t="shared" si="255"/>
        <v/>
      </c>
      <c r="Q1445"/>
      <c r="R1445"/>
      <c r="S1445" s="43">
        <f t="shared" si="259"/>
        <v>158</v>
      </c>
      <c r="T1445" s="96" t="s">
        <v>2643</v>
      </c>
      <c r="U1445" s="72" t="s">
        <v>2643</v>
      </c>
      <c r="V1445" s="72" t="s">
        <v>2643</v>
      </c>
      <c r="W1445" s="44" t="str">
        <f t="shared" si="260"/>
        <v/>
      </c>
      <c r="X1445" s="25" t="str">
        <f t="shared" si="261"/>
        <v/>
      </c>
      <c r="Y1445" s="1">
        <f t="shared" si="262"/>
        <v>1407</v>
      </c>
      <c r="Z1445" t="str">
        <f t="shared" si="263"/>
        <v>ITM_BNS</v>
      </c>
      <c r="AC1445" s="116" t="str">
        <f t="shared" si="256"/>
        <v/>
      </c>
      <c r="AD1445" t="b">
        <f t="shared" si="264"/>
        <v>1</v>
      </c>
    </row>
    <row r="1446" spans="1:30">
      <c r="A1446" s="57">
        <f t="shared" si="257"/>
        <v>1446</v>
      </c>
      <c r="B1446" s="56">
        <f t="shared" si="258"/>
        <v>1408</v>
      </c>
      <c r="C1446" s="60" t="s">
        <v>4932</v>
      </c>
      <c r="D1446" s="60" t="s">
        <v>7</v>
      </c>
      <c r="E1446" s="66" t="s">
        <v>40</v>
      </c>
      <c r="F1446" s="66" t="s">
        <v>40</v>
      </c>
      <c r="G1446" s="72">
        <v>0</v>
      </c>
      <c r="H1446" s="72">
        <v>0</v>
      </c>
      <c r="I1446" s="66" t="s">
        <v>3</v>
      </c>
      <c r="J1446" s="66" t="s">
        <v>1660</v>
      </c>
      <c r="K1446" s="67" t="s">
        <v>5197</v>
      </c>
      <c r="L1446" s="68"/>
      <c r="M1446" s="64" t="s">
        <v>1738</v>
      </c>
      <c r="N1446" s="13"/>
      <c r="O1446"/>
      <c r="P1446" t="str">
        <f t="shared" si="255"/>
        <v/>
      </c>
      <c r="Q1446"/>
      <c r="R1446"/>
      <c r="S1446" s="43">
        <f t="shared" si="259"/>
        <v>158</v>
      </c>
      <c r="T1446" s="96" t="s">
        <v>2643</v>
      </c>
      <c r="U1446" s="72" t="s">
        <v>2643</v>
      </c>
      <c r="V1446" s="72" t="s">
        <v>2643</v>
      </c>
      <c r="W1446" s="44" t="str">
        <f t="shared" si="260"/>
        <v/>
      </c>
      <c r="X1446" s="25" t="str">
        <f t="shared" si="261"/>
        <v/>
      </c>
      <c r="Y1446" s="1">
        <f t="shared" si="262"/>
        <v>1408</v>
      </c>
      <c r="Z1446" t="str">
        <f t="shared" si="263"/>
        <v>ITM_CASE</v>
      </c>
      <c r="AC1446" s="116" t="str">
        <f t="shared" si="256"/>
        <v/>
      </c>
      <c r="AD1446" t="b">
        <f t="shared" si="264"/>
        <v>1</v>
      </c>
    </row>
    <row r="1447" spans="1:30">
      <c r="A1447" s="57">
        <f t="shared" si="257"/>
        <v>1447</v>
      </c>
      <c r="B1447" s="56">
        <f t="shared" si="258"/>
        <v>1409</v>
      </c>
      <c r="C1447" s="60" t="s">
        <v>4726</v>
      </c>
      <c r="D1447" s="60" t="s">
        <v>52</v>
      </c>
      <c r="E1447" s="66" t="s">
        <v>1296</v>
      </c>
      <c r="F1447" s="66" t="s">
        <v>1297</v>
      </c>
      <c r="G1447" s="72">
        <v>0</v>
      </c>
      <c r="H1447" s="72">
        <v>0</v>
      </c>
      <c r="I1447" s="66" t="s">
        <v>3</v>
      </c>
      <c r="J1447" s="66" t="s">
        <v>1660</v>
      </c>
      <c r="K1447" s="67" t="s">
        <v>5197</v>
      </c>
      <c r="L1447" s="68"/>
      <c r="M1447" s="64" t="s">
        <v>1749</v>
      </c>
      <c r="N1447" s="13"/>
      <c r="O1447"/>
      <c r="P1447" t="str">
        <f t="shared" si="255"/>
        <v/>
      </c>
      <c r="Q1447"/>
      <c r="R1447"/>
      <c r="S1447" s="43">
        <f t="shared" si="259"/>
        <v>158</v>
      </c>
      <c r="T1447" s="96" t="s">
        <v>2643</v>
      </c>
      <c r="U1447" s="72" t="s">
        <v>2643</v>
      </c>
      <c r="V1447" s="72" t="s">
        <v>2643</v>
      </c>
      <c r="W1447" s="44" t="str">
        <f t="shared" si="260"/>
        <v/>
      </c>
      <c r="X1447" s="25" t="str">
        <f t="shared" si="261"/>
        <v/>
      </c>
      <c r="Y1447" s="1">
        <f t="shared" si="262"/>
        <v>1409</v>
      </c>
      <c r="Z1447" t="str">
        <f t="shared" si="263"/>
        <v>ITM_CLALL</v>
      </c>
      <c r="AC1447" s="116" t="str">
        <f t="shared" si="256"/>
        <v/>
      </c>
      <c r="AD1447" t="b">
        <f t="shared" si="264"/>
        <v>1</v>
      </c>
    </row>
    <row r="1448" spans="1:30">
      <c r="A1448" s="57">
        <f t="shared" si="257"/>
        <v>1448</v>
      </c>
      <c r="B1448" s="56">
        <f t="shared" si="258"/>
        <v>1410</v>
      </c>
      <c r="C1448" s="60" t="s">
        <v>4932</v>
      </c>
      <c r="D1448" s="60" t="s">
        <v>7</v>
      </c>
      <c r="E1448" s="66" t="s">
        <v>45</v>
      </c>
      <c r="F1448" s="66" t="s">
        <v>45</v>
      </c>
      <c r="G1448" s="72">
        <v>0</v>
      </c>
      <c r="H1448" s="72">
        <v>0</v>
      </c>
      <c r="I1448" s="66" t="s">
        <v>3</v>
      </c>
      <c r="J1448" s="66" t="s">
        <v>1660</v>
      </c>
      <c r="K1448" s="67" t="s">
        <v>5197</v>
      </c>
      <c r="L1448" s="68"/>
      <c r="M1448" s="64" t="s">
        <v>1750</v>
      </c>
      <c r="N1448" s="13"/>
      <c r="O1448"/>
      <c r="P1448" t="str">
        <f t="shared" ref="P1448:P1511" si="265">IF(E1448=F1448,"","NOT EQUAL")</f>
        <v/>
      </c>
      <c r="Q1448"/>
      <c r="R1448"/>
      <c r="S1448" s="43">
        <f t="shared" si="259"/>
        <v>158</v>
      </c>
      <c r="T1448" s="96" t="s">
        <v>2643</v>
      </c>
      <c r="U1448" s="72" t="s">
        <v>2643</v>
      </c>
      <c r="V1448" s="72" t="s">
        <v>2643</v>
      </c>
      <c r="W1448" s="44" t="str">
        <f t="shared" si="260"/>
        <v/>
      </c>
      <c r="X1448" s="25" t="str">
        <f t="shared" si="261"/>
        <v/>
      </c>
      <c r="Y1448" s="1">
        <f t="shared" si="262"/>
        <v>1410</v>
      </c>
      <c r="Z1448" t="str">
        <f t="shared" si="263"/>
        <v>ITM_CLCVAR</v>
      </c>
      <c r="AC1448" s="116" t="str">
        <f t="shared" ref="AC1448:AC1511" si="266">IF(LEN(X1448)=0,"",SUBSTITUTE(SUBSTITUTE(SUBSTITUTE(SUBSTITUTE(SUBSTITUTE(SUBSTITUTE(SUBSTITUTE(SUBSTITUTE(SUBSTITUTE(SUBSTITUTE(SUBSTITUTE(SUBSTITUTE(SUBSTITUTE(SUBSTITUTE(SUBSTITUTE(SUBSTITUTE(SUBSTITUTE( (SUBSTITUTE( SUBSTITUTE( SUBSTITUTE( SUBSTITUTE(W1448,"STD_SIGMA","SUM"),"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448" t="b">
        <f t="shared" si="264"/>
        <v>1</v>
      </c>
    </row>
    <row r="1449" spans="1:30">
      <c r="A1449" s="57">
        <f t="shared" si="257"/>
        <v>1449</v>
      </c>
      <c r="B1449" s="56">
        <f t="shared" si="258"/>
        <v>1411</v>
      </c>
      <c r="C1449" s="60" t="s">
        <v>4727</v>
      </c>
      <c r="D1449" s="60" t="s">
        <v>52</v>
      </c>
      <c r="E1449" s="66" t="s">
        <v>1298</v>
      </c>
      <c r="F1449" s="66" t="s">
        <v>46</v>
      </c>
      <c r="G1449" s="72">
        <v>0</v>
      </c>
      <c r="H1449" s="72">
        <v>0</v>
      </c>
      <c r="I1449" s="66" t="s">
        <v>3</v>
      </c>
      <c r="J1449" s="66" t="s">
        <v>1660</v>
      </c>
      <c r="K1449" s="67" t="s">
        <v>5197</v>
      </c>
      <c r="L1449" s="68"/>
      <c r="M1449" s="64" t="s">
        <v>1751</v>
      </c>
      <c r="N1449" s="13"/>
      <c r="O1449"/>
      <c r="P1449" t="str">
        <f t="shared" si="265"/>
        <v/>
      </c>
      <c r="Q1449"/>
      <c r="R1449"/>
      <c r="S1449" s="43">
        <f t="shared" si="259"/>
        <v>159</v>
      </c>
      <c r="T1449" s="96" t="s">
        <v>3152</v>
      </c>
      <c r="U1449" s="72" t="s">
        <v>3082</v>
      </c>
      <c r="V1449" s="72" t="s">
        <v>2643</v>
      </c>
      <c r="W1449" s="44" t="str">
        <f t="shared" si="260"/>
        <v>"CLFALL"</v>
      </c>
      <c r="X1449" s="25" t="str">
        <f t="shared" si="261"/>
        <v>CLFALL</v>
      </c>
      <c r="Y1449" s="1">
        <f t="shared" si="262"/>
        <v>1411</v>
      </c>
      <c r="Z1449" t="str">
        <f t="shared" si="263"/>
        <v>ITM_CLFALL</v>
      </c>
      <c r="AC1449" s="116" t="str">
        <f t="shared" si="266"/>
        <v>CLFALL</v>
      </c>
      <c r="AD1449" t="b">
        <f t="shared" si="264"/>
        <v>1</v>
      </c>
    </row>
    <row r="1450" spans="1:30">
      <c r="A1450" s="57">
        <f t="shared" si="257"/>
        <v>1450</v>
      </c>
      <c r="B1450" s="56">
        <f t="shared" si="258"/>
        <v>1412</v>
      </c>
      <c r="C1450" s="60" t="s">
        <v>4728</v>
      </c>
      <c r="D1450" s="60" t="s">
        <v>7</v>
      </c>
      <c r="E1450" s="66" t="s">
        <v>2820</v>
      </c>
      <c r="F1450" s="66" t="s">
        <v>2820</v>
      </c>
      <c r="G1450" s="72">
        <v>0</v>
      </c>
      <c r="H1450" s="72">
        <v>0</v>
      </c>
      <c r="I1450" s="66" t="s">
        <v>1</v>
      </c>
      <c r="J1450" s="66" t="s">
        <v>1660</v>
      </c>
      <c r="K1450" s="67" t="s">
        <v>5022</v>
      </c>
      <c r="L1450" s="68"/>
      <c r="M1450" s="64" t="s">
        <v>2926</v>
      </c>
      <c r="N1450" s="13"/>
      <c r="O1450"/>
      <c r="P1450" t="str">
        <f t="shared" si="265"/>
        <v/>
      </c>
      <c r="Q1450"/>
      <c r="R1450"/>
      <c r="S1450" s="43">
        <f t="shared" si="259"/>
        <v>159</v>
      </c>
      <c r="T1450" s="96" t="s">
        <v>2643</v>
      </c>
      <c r="U1450" s="72" t="s">
        <v>2643</v>
      </c>
      <c r="V1450" s="72" t="s">
        <v>2643</v>
      </c>
      <c r="W1450" s="44" t="str">
        <f t="shared" si="260"/>
        <v/>
      </c>
      <c r="X1450" s="25" t="str">
        <f t="shared" si="261"/>
        <v/>
      </c>
      <c r="Y1450" s="1">
        <f t="shared" si="262"/>
        <v>1412</v>
      </c>
      <c r="Z1450" t="str">
        <f t="shared" si="263"/>
        <v>ITM_TGLFRT</v>
      </c>
      <c r="AC1450" s="116" t="str">
        <f t="shared" si="266"/>
        <v/>
      </c>
      <c r="AD1450" t="b">
        <f t="shared" si="264"/>
        <v>1</v>
      </c>
    </row>
    <row r="1451" spans="1:30">
      <c r="A1451" s="57">
        <f t="shared" si="257"/>
        <v>1451</v>
      </c>
      <c r="B1451" s="56">
        <f t="shared" si="258"/>
        <v>1413</v>
      </c>
      <c r="C1451" s="60" t="s">
        <v>4932</v>
      </c>
      <c r="D1451" s="60" t="s">
        <v>7</v>
      </c>
      <c r="E1451" s="66" t="s">
        <v>1300</v>
      </c>
      <c r="F1451" s="66" t="s">
        <v>1300</v>
      </c>
      <c r="G1451" s="72">
        <v>0</v>
      </c>
      <c r="H1451" s="72">
        <v>0</v>
      </c>
      <c r="I1451" s="66" t="s">
        <v>3</v>
      </c>
      <c r="J1451" s="66" t="s">
        <v>1660</v>
      </c>
      <c r="K1451" s="67" t="s">
        <v>5197</v>
      </c>
      <c r="L1451" s="68"/>
      <c r="M1451" s="64" t="s">
        <v>1755</v>
      </c>
      <c r="N1451" s="13"/>
      <c r="O1451"/>
      <c r="P1451" t="str">
        <f t="shared" si="265"/>
        <v/>
      </c>
      <c r="Q1451"/>
      <c r="R1451"/>
      <c r="S1451" s="43">
        <f t="shared" si="259"/>
        <v>160</v>
      </c>
      <c r="T1451" s="96" t="s">
        <v>3152</v>
      </c>
      <c r="U1451" s="72" t="s">
        <v>3082</v>
      </c>
      <c r="V1451" s="72" t="s">
        <v>2643</v>
      </c>
      <c r="W1451" s="44" t="str">
        <f t="shared" si="260"/>
        <v>"CLLCD"</v>
      </c>
      <c r="X1451" s="25" t="str">
        <f t="shared" si="261"/>
        <v>CLLCD</v>
      </c>
      <c r="Y1451" s="1">
        <f t="shared" si="262"/>
        <v>1413</v>
      </c>
      <c r="Z1451" t="str">
        <f t="shared" si="263"/>
        <v>ITM_CLLCD</v>
      </c>
      <c r="AC1451" s="116" t="str">
        <f t="shared" si="266"/>
        <v>CLLCD</v>
      </c>
      <c r="AD1451" t="b">
        <f t="shared" si="264"/>
        <v>1</v>
      </c>
    </row>
    <row r="1452" spans="1:30">
      <c r="A1452" s="57">
        <f t="shared" si="257"/>
        <v>1452</v>
      </c>
      <c r="B1452" s="56">
        <f t="shared" si="258"/>
        <v>1414</v>
      </c>
      <c r="C1452" s="60" t="s">
        <v>4932</v>
      </c>
      <c r="D1452" s="60" t="s">
        <v>7</v>
      </c>
      <c r="E1452" s="66" t="s">
        <v>51</v>
      </c>
      <c r="F1452" s="66" t="s">
        <v>51</v>
      </c>
      <c r="G1452" s="72">
        <v>0</v>
      </c>
      <c r="H1452" s="72">
        <v>0</v>
      </c>
      <c r="I1452" s="66" t="s">
        <v>3</v>
      </c>
      <c r="J1452" s="66" t="s">
        <v>1660</v>
      </c>
      <c r="K1452" s="67" t="s">
        <v>5197</v>
      </c>
      <c r="L1452" s="68"/>
      <c r="M1452" s="64" t="s">
        <v>1756</v>
      </c>
      <c r="N1452" s="13"/>
      <c r="O1452"/>
      <c r="P1452" t="str">
        <f t="shared" si="265"/>
        <v/>
      </c>
      <c r="Q1452"/>
      <c r="R1452"/>
      <c r="S1452" s="43">
        <f t="shared" si="259"/>
        <v>160</v>
      </c>
      <c r="T1452" s="96" t="s">
        <v>3152</v>
      </c>
      <c r="U1452" s="72" t="s">
        <v>2643</v>
      </c>
      <c r="V1452" s="72" t="s">
        <v>2643</v>
      </c>
      <c r="W1452" s="44" t="str">
        <f t="shared" si="260"/>
        <v/>
      </c>
      <c r="X1452" s="25" t="str">
        <f t="shared" si="261"/>
        <v/>
      </c>
      <c r="Y1452" s="1">
        <f t="shared" si="262"/>
        <v>1414</v>
      </c>
      <c r="Z1452" t="str">
        <f t="shared" si="263"/>
        <v>ITM_CLMENU</v>
      </c>
      <c r="AC1452" s="116" t="str">
        <f t="shared" si="266"/>
        <v/>
      </c>
      <c r="AD1452" t="b">
        <f t="shared" si="264"/>
        <v>1</v>
      </c>
    </row>
    <row r="1453" spans="1:30">
      <c r="A1453" s="57">
        <f t="shared" si="257"/>
        <v>1453</v>
      </c>
      <c r="B1453" s="56">
        <f t="shared" si="258"/>
        <v>1415</v>
      </c>
      <c r="C1453" s="60" t="s">
        <v>4729</v>
      </c>
      <c r="D1453" s="60" t="s">
        <v>7</v>
      </c>
      <c r="E1453" s="66" t="s">
        <v>1301</v>
      </c>
      <c r="F1453" s="66" t="s">
        <v>1301</v>
      </c>
      <c r="G1453" s="72">
        <v>0</v>
      </c>
      <c r="H1453" s="72">
        <v>0</v>
      </c>
      <c r="I1453" s="66" t="s">
        <v>3</v>
      </c>
      <c r="J1453" s="66" t="s">
        <v>1660</v>
      </c>
      <c r="K1453" s="67" t="s">
        <v>5198</v>
      </c>
      <c r="L1453" s="68"/>
      <c r="M1453" s="64" t="s">
        <v>1757</v>
      </c>
      <c r="N1453" s="13"/>
      <c r="O1453"/>
      <c r="P1453" t="str">
        <f t="shared" si="265"/>
        <v/>
      </c>
      <c r="Q1453"/>
      <c r="R1453"/>
      <c r="S1453" s="43">
        <f t="shared" si="259"/>
        <v>160</v>
      </c>
      <c r="T1453" s="96" t="s">
        <v>2643</v>
      </c>
      <c r="U1453" s="72" t="s">
        <v>2643</v>
      </c>
      <c r="V1453" s="72" t="s">
        <v>2643</v>
      </c>
      <c r="W1453" s="44" t="str">
        <f t="shared" si="260"/>
        <v/>
      </c>
      <c r="X1453" s="25" t="str">
        <f t="shared" si="261"/>
        <v/>
      </c>
      <c r="Y1453" s="1">
        <f t="shared" si="262"/>
        <v>1415</v>
      </c>
      <c r="Z1453" t="str">
        <f t="shared" si="263"/>
        <v>ITM_CLP</v>
      </c>
      <c r="AC1453" s="116" t="str">
        <f t="shared" si="266"/>
        <v/>
      </c>
      <c r="AD1453" t="b">
        <f t="shared" si="264"/>
        <v>1</v>
      </c>
    </row>
    <row r="1454" spans="1:30">
      <c r="A1454" s="57">
        <f t="shared" si="257"/>
        <v>1454</v>
      </c>
      <c r="B1454" s="56">
        <f t="shared" si="258"/>
        <v>1416</v>
      </c>
      <c r="C1454" s="60" t="s">
        <v>4730</v>
      </c>
      <c r="D1454" s="60" t="s">
        <v>52</v>
      </c>
      <c r="E1454" s="66" t="s">
        <v>1302</v>
      </c>
      <c r="F1454" s="66" t="s">
        <v>53</v>
      </c>
      <c r="G1454" s="72">
        <v>0</v>
      </c>
      <c r="H1454" s="72">
        <v>0</v>
      </c>
      <c r="I1454" s="66" t="s">
        <v>3</v>
      </c>
      <c r="J1454" s="66" t="s">
        <v>1660</v>
      </c>
      <c r="K1454" s="67" t="s">
        <v>5198</v>
      </c>
      <c r="L1454" s="68"/>
      <c r="M1454" s="64" t="s">
        <v>1758</v>
      </c>
      <c r="N1454" s="13"/>
      <c r="O1454"/>
      <c r="P1454" t="str">
        <f t="shared" si="265"/>
        <v/>
      </c>
      <c r="Q1454"/>
      <c r="R1454"/>
      <c r="S1454" s="43">
        <f t="shared" si="259"/>
        <v>160</v>
      </c>
      <c r="T1454" s="96" t="s">
        <v>2643</v>
      </c>
      <c r="U1454" s="72" t="s">
        <v>2643</v>
      </c>
      <c r="V1454" s="72" t="s">
        <v>2643</v>
      </c>
      <c r="W1454" s="44" t="str">
        <f t="shared" si="260"/>
        <v/>
      </c>
      <c r="X1454" s="25" t="str">
        <f t="shared" si="261"/>
        <v/>
      </c>
      <c r="Y1454" s="1">
        <f t="shared" si="262"/>
        <v>1416</v>
      </c>
      <c r="Z1454" t="str">
        <f t="shared" si="263"/>
        <v>ITM_CLPALL</v>
      </c>
      <c r="AC1454" s="116" t="str">
        <f t="shared" si="266"/>
        <v/>
      </c>
      <c r="AD1454" t="b">
        <f t="shared" si="264"/>
        <v>1</v>
      </c>
    </row>
    <row r="1455" spans="1:30">
      <c r="A1455" s="57">
        <f t="shared" si="257"/>
        <v>1455</v>
      </c>
      <c r="B1455" s="56">
        <f t="shared" si="258"/>
        <v>1417</v>
      </c>
      <c r="C1455" s="60" t="s">
        <v>4731</v>
      </c>
      <c r="D1455" s="60" t="s">
        <v>52</v>
      </c>
      <c r="E1455" s="66" t="s">
        <v>54</v>
      </c>
      <c r="F1455" s="66" t="s">
        <v>54</v>
      </c>
      <c r="G1455" s="72">
        <v>0</v>
      </c>
      <c r="H1455" s="72">
        <v>0</v>
      </c>
      <c r="I1455" s="66" t="s">
        <v>3</v>
      </c>
      <c r="J1455" s="66" t="s">
        <v>1660</v>
      </c>
      <c r="K1455" s="67" t="s">
        <v>5198</v>
      </c>
      <c r="L1455" s="68"/>
      <c r="M1455" s="64" t="s">
        <v>1760</v>
      </c>
      <c r="N1455" s="13"/>
      <c r="O1455"/>
      <c r="P1455" t="str">
        <f t="shared" si="265"/>
        <v/>
      </c>
      <c r="Q1455"/>
      <c r="R1455"/>
      <c r="S1455" s="43">
        <f t="shared" si="259"/>
        <v>161</v>
      </c>
      <c r="T1455" s="96" t="s">
        <v>3152</v>
      </c>
      <c r="U1455" s="72" t="s">
        <v>3082</v>
      </c>
      <c r="V1455" s="72" t="s">
        <v>2643</v>
      </c>
      <c r="W1455" s="44" t="str">
        <f t="shared" si="260"/>
        <v>"CLREGS"</v>
      </c>
      <c r="X1455" s="25" t="str">
        <f t="shared" si="261"/>
        <v>CLREGS</v>
      </c>
      <c r="Y1455" s="1">
        <f t="shared" si="262"/>
        <v>1417</v>
      </c>
      <c r="Z1455" t="str">
        <f t="shared" si="263"/>
        <v>ITM_CLREGS</v>
      </c>
      <c r="AC1455" s="116" t="str">
        <f t="shared" si="266"/>
        <v>CLREGS</v>
      </c>
      <c r="AD1455" t="b">
        <f t="shared" si="264"/>
        <v>1</v>
      </c>
    </row>
    <row r="1456" spans="1:30">
      <c r="A1456" s="57">
        <f t="shared" si="257"/>
        <v>1456</v>
      </c>
      <c r="B1456" s="56">
        <f t="shared" si="258"/>
        <v>1418</v>
      </c>
      <c r="C1456" s="60" t="s">
        <v>4732</v>
      </c>
      <c r="D1456" s="60" t="s">
        <v>7</v>
      </c>
      <c r="E1456" s="66" t="s">
        <v>1304</v>
      </c>
      <c r="F1456" s="66" t="s">
        <v>1304</v>
      </c>
      <c r="G1456" s="72">
        <v>0</v>
      </c>
      <c r="H1456" s="72">
        <v>0</v>
      </c>
      <c r="I1456" s="66" t="s">
        <v>3</v>
      </c>
      <c r="J1456" s="66" t="s">
        <v>1660</v>
      </c>
      <c r="K1456" s="67" t="s">
        <v>5198</v>
      </c>
      <c r="L1456" s="68"/>
      <c r="M1456" s="64" t="s">
        <v>1761</v>
      </c>
      <c r="N1456" s="13"/>
      <c r="O1456"/>
      <c r="P1456" t="str">
        <f t="shared" si="265"/>
        <v/>
      </c>
      <c r="Q1456"/>
      <c r="R1456"/>
      <c r="S1456" s="43">
        <f t="shared" si="259"/>
        <v>162</v>
      </c>
      <c r="T1456" s="96" t="s">
        <v>3152</v>
      </c>
      <c r="U1456" s="72" t="s">
        <v>3082</v>
      </c>
      <c r="V1456" s="72" t="s">
        <v>2643</v>
      </c>
      <c r="W1456" s="44" t="str">
        <f t="shared" si="260"/>
        <v>"CLSTK"</v>
      </c>
      <c r="X1456" s="25" t="str">
        <f t="shared" si="261"/>
        <v>CLSTK</v>
      </c>
      <c r="Y1456" s="1">
        <f t="shared" si="262"/>
        <v>1418</v>
      </c>
      <c r="Z1456" t="str">
        <f t="shared" si="263"/>
        <v>ITM_CLSTK</v>
      </c>
      <c r="AC1456" s="116" t="str">
        <f t="shared" si="266"/>
        <v>CLSTK</v>
      </c>
      <c r="AD1456" t="b">
        <f t="shared" si="264"/>
        <v>1</v>
      </c>
    </row>
    <row r="1457" spans="1:30">
      <c r="A1457" s="57">
        <f t="shared" si="257"/>
        <v>1457</v>
      </c>
      <c r="B1457" s="56">
        <f t="shared" si="258"/>
        <v>1419</v>
      </c>
      <c r="C1457" s="60" t="s">
        <v>4733</v>
      </c>
      <c r="D1457" s="60" t="s">
        <v>7</v>
      </c>
      <c r="E1457" s="66" t="s">
        <v>55</v>
      </c>
      <c r="F1457" s="66" t="s">
        <v>55</v>
      </c>
      <c r="G1457" s="72">
        <v>0</v>
      </c>
      <c r="H1457" s="72">
        <v>0</v>
      </c>
      <c r="I1457" s="66" t="s">
        <v>3</v>
      </c>
      <c r="J1457" s="66" t="s">
        <v>1660</v>
      </c>
      <c r="K1457" s="67" t="s">
        <v>5197</v>
      </c>
      <c r="L1457" s="68"/>
      <c r="M1457" s="64" t="s">
        <v>1763</v>
      </c>
      <c r="N1457" s="13"/>
      <c r="O1457"/>
      <c r="P1457" t="str">
        <f t="shared" si="265"/>
        <v/>
      </c>
      <c r="Q1457"/>
      <c r="R1457"/>
      <c r="S1457" s="43">
        <f t="shared" si="259"/>
        <v>163</v>
      </c>
      <c r="T1457" s="96" t="s">
        <v>3152</v>
      </c>
      <c r="U1457" s="72" t="s">
        <v>3082</v>
      </c>
      <c r="V1457" s="72" t="s">
        <v>2643</v>
      </c>
      <c r="W1457" s="44" t="str">
        <f t="shared" si="260"/>
        <v>"CL" STD_SIGMA</v>
      </c>
      <c r="X1457" s="25" t="str">
        <f t="shared" si="261"/>
        <v>CLSUM</v>
      </c>
      <c r="Y1457" s="1">
        <f t="shared" si="262"/>
        <v>1419</v>
      </c>
      <c r="Z1457" t="str">
        <f t="shared" si="263"/>
        <v>ITM_CLSIGMA</v>
      </c>
      <c r="AC1457" s="116" t="str">
        <f t="shared" si="266"/>
        <v>CLSUM</v>
      </c>
      <c r="AD1457" t="b">
        <f t="shared" si="264"/>
        <v>1</v>
      </c>
    </row>
    <row r="1458" spans="1:30" s="140" customFormat="1">
      <c r="A1458" s="134">
        <f t="shared" si="257"/>
        <v>1458</v>
      </c>
      <c r="B1458" s="135">
        <f t="shared" si="258"/>
        <v>1420</v>
      </c>
      <c r="C1458" s="136" t="s">
        <v>4570</v>
      </c>
      <c r="D1458" s="136" t="s">
        <v>7</v>
      </c>
      <c r="E1458" s="137" t="s">
        <v>1525</v>
      </c>
      <c r="F1458" s="137" t="s">
        <v>313</v>
      </c>
      <c r="G1458" s="141">
        <v>0</v>
      </c>
      <c r="H1458" s="141">
        <v>0</v>
      </c>
      <c r="I1458" s="137" t="s">
        <v>3</v>
      </c>
      <c r="J1458" s="137" t="s">
        <v>1660</v>
      </c>
      <c r="K1458" s="139" t="s">
        <v>5197</v>
      </c>
      <c r="M1458" s="18" t="s">
        <v>2236</v>
      </c>
      <c r="N1458" s="18"/>
      <c r="P1458" s="140" t="str">
        <f t="shared" si="265"/>
        <v>NOT EQUAL</v>
      </c>
      <c r="S1458" s="141">
        <f t="shared" si="259"/>
        <v>163</v>
      </c>
      <c r="T1458" s="147" t="s">
        <v>3174</v>
      </c>
      <c r="U1458" s="138" t="s">
        <v>3075</v>
      </c>
      <c r="V1458" s="138" t="s">
        <v>2643</v>
      </c>
      <c r="W1458" s="142" t="str">
        <f t="shared" si="260"/>
        <v/>
      </c>
      <c r="X1458" s="143" t="str">
        <f t="shared" si="261"/>
        <v/>
      </c>
      <c r="Y1458" s="144">
        <f t="shared" si="262"/>
        <v>1420</v>
      </c>
      <c r="Z1458" s="140" t="str">
        <f t="shared" si="263"/>
        <v>ITM_STOMAX</v>
      </c>
      <c r="AC1458" s="116" t="str">
        <f t="shared" si="266"/>
        <v/>
      </c>
      <c r="AD1458" t="b">
        <f t="shared" si="264"/>
        <v>1</v>
      </c>
    </row>
    <row r="1459" spans="1:30">
      <c r="A1459" s="57">
        <f t="shared" si="257"/>
        <v>1459</v>
      </c>
      <c r="B1459" s="56">
        <f t="shared" si="258"/>
        <v>1421</v>
      </c>
      <c r="C1459" s="60" t="s">
        <v>4735</v>
      </c>
      <c r="D1459" s="60" t="s">
        <v>7</v>
      </c>
      <c r="E1459" s="66" t="s">
        <v>1307</v>
      </c>
      <c r="F1459" s="66" t="s">
        <v>58</v>
      </c>
      <c r="G1459" s="72">
        <v>0</v>
      </c>
      <c r="H1459" s="72">
        <v>0</v>
      </c>
      <c r="I1459" s="66" t="s">
        <v>3</v>
      </c>
      <c r="J1459" s="66" t="s">
        <v>1659</v>
      </c>
      <c r="K1459" s="67" t="s">
        <v>5197</v>
      </c>
      <c r="L1459" s="68"/>
      <c r="M1459" s="64" t="s">
        <v>1765</v>
      </c>
      <c r="N1459" s="13"/>
      <c r="O1459"/>
      <c r="P1459" t="str">
        <f t="shared" si="265"/>
        <v/>
      </c>
      <c r="Q1459"/>
      <c r="R1459"/>
      <c r="S1459" s="43">
        <f t="shared" si="259"/>
        <v>164</v>
      </c>
      <c r="T1459" s="96" t="s">
        <v>3153</v>
      </c>
      <c r="U1459" s="72" t="s">
        <v>2643</v>
      </c>
      <c r="V1459" s="72" t="s">
        <v>2643</v>
      </c>
      <c r="W1459" s="44" t="str">
        <f t="shared" si="260"/>
        <v>"CONJ"</v>
      </c>
      <c r="X1459" s="25" t="str">
        <f t="shared" si="261"/>
        <v>CONJ</v>
      </c>
      <c r="Y1459" s="1">
        <f t="shared" si="262"/>
        <v>1421</v>
      </c>
      <c r="Z1459" t="str">
        <f t="shared" si="263"/>
        <v>ITM_CONJ</v>
      </c>
      <c r="AC1459" s="116" t="str">
        <f t="shared" si="266"/>
        <v>CONJ</v>
      </c>
      <c r="AD1459" t="b">
        <f t="shared" si="264"/>
        <v>1</v>
      </c>
    </row>
    <row r="1460" spans="1:30" s="140" customFormat="1">
      <c r="A1460" s="134">
        <f t="shared" si="257"/>
        <v>1460</v>
      </c>
      <c r="B1460" s="135">
        <f t="shared" si="258"/>
        <v>1422</v>
      </c>
      <c r="C1460" s="136" t="s">
        <v>4577</v>
      </c>
      <c r="D1460" s="136" t="s">
        <v>7</v>
      </c>
      <c r="E1460" s="137" t="s">
        <v>1484</v>
      </c>
      <c r="F1460" s="137" t="s">
        <v>313</v>
      </c>
      <c r="G1460" s="141">
        <v>0</v>
      </c>
      <c r="H1460" s="141">
        <v>0</v>
      </c>
      <c r="I1460" s="137" t="s">
        <v>3</v>
      </c>
      <c r="J1460" s="66" t="s">
        <v>1659</v>
      </c>
      <c r="K1460" s="139" t="s">
        <v>5197</v>
      </c>
      <c r="M1460" s="18" t="s">
        <v>2144</v>
      </c>
      <c r="N1460" s="18"/>
      <c r="P1460" s="140" t="str">
        <f t="shared" si="265"/>
        <v>NOT EQUAL</v>
      </c>
      <c r="S1460" s="141">
        <f t="shared" si="259"/>
        <v>164</v>
      </c>
      <c r="T1460" s="147" t="s">
        <v>3174</v>
      </c>
      <c r="U1460" s="138" t="s">
        <v>3075</v>
      </c>
      <c r="V1460" s="138" t="s">
        <v>2643</v>
      </c>
      <c r="W1460" s="142" t="str">
        <f t="shared" si="260"/>
        <v/>
      </c>
      <c r="X1460" s="143" t="str">
        <f t="shared" si="261"/>
        <v/>
      </c>
      <c r="Y1460" s="144">
        <f t="shared" si="262"/>
        <v>1422</v>
      </c>
      <c r="Z1460" s="140" t="str">
        <f t="shared" si="263"/>
        <v>ITM_RCLMAX</v>
      </c>
      <c r="AC1460" s="116" t="str">
        <f t="shared" si="266"/>
        <v/>
      </c>
      <c r="AD1460" t="b">
        <f t="shared" si="264"/>
        <v>1</v>
      </c>
    </row>
    <row r="1461" spans="1:30">
      <c r="A1461" s="57">
        <f t="shared" si="257"/>
        <v>1461</v>
      </c>
      <c r="B1461" s="56">
        <f t="shared" si="258"/>
        <v>1423</v>
      </c>
      <c r="C1461" s="60" t="s">
        <v>4932</v>
      </c>
      <c r="D1461" s="60" t="s">
        <v>7</v>
      </c>
      <c r="E1461" s="66" t="s">
        <v>1308</v>
      </c>
      <c r="F1461" s="66" t="s">
        <v>60</v>
      </c>
      <c r="G1461" s="72">
        <v>0</v>
      </c>
      <c r="H1461" s="72">
        <v>0</v>
      </c>
      <c r="I1461" s="66" t="s">
        <v>3</v>
      </c>
      <c r="J1461" s="66" t="s">
        <v>1660</v>
      </c>
      <c r="K1461" s="67" t="s">
        <v>5197</v>
      </c>
      <c r="L1461" s="68"/>
      <c r="M1461" s="64" t="s">
        <v>1767</v>
      </c>
      <c r="N1461" s="13"/>
      <c r="O1461"/>
      <c r="P1461" t="str">
        <f t="shared" si="265"/>
        <v>NOT EQUAL</v>
      </c>
      <c r="Q1461"/>
      <c r="R1461"/>
      <c r="S1461" s="43">
        <f t="shared" si="259"/>
        <v>164</v>
      </c>
      <c r="T1461" s="96" t="s">
        <v>2643</v>
      </c>
      <c r="U1461" s="72" t="s">
        <v>2643</v>
      </c>
      <c r="V1461" s="72" t="s">
        <v>2643</v>
      </c>
      <c r="W1461" s="44" t="str">
        <f t="shared" si="260"/>
        <v/>
      </c>
      <c r="X1461" s="25" t="str">
        <f t="shared" si="261"/>
        <v/>
      </c>
      <c r="Y1461" s="1">
        <f t="shared" si="262"/>
        <v>1423</v>
      </c>
      <c r="Z1461" t="str">
        <f t="shared" si="263"/>
        <v>ITM_CORR</v>
      </c>
      <c r="AC1461" s="116" t="str">
        <f t="shared" si="266"/>
        <v/>
      </c>
      <c r="AD1461" t="b">
        <f t="shared" si="264"/>
        <v>1</v>
      </c>
    </row>
    <row r="1462" spans="1:30">
      <c r="A1462" s="57">
        <f t="shared" si="257"/>
        <v>1462</v>
      </c>
      <c r="B1462" s="56">
        <f t="shared" si="258"/>
        <v>1424</v>
      </c>
      <c r="C1462" s="60" t="s">
        <v>4932</v>
      </c>
      <c r="D1462" s="60" t="s">
        <v>7</v>
      </c>
      <c r="E1462" s="66" t="s">
        <v>1310</v>
      </c>
      <c r="F1462" s="66" t="s">
        <v>1311</v>
      </c>
      <c r="G1462" s="72">
        <v>0</v>
      </c>
      <c r="H1462" s="72">
        <v>0</v>
      </c>
      <c r="I1462" s="66" t="s">
        <v>3</v>
      </c>
      <c r="J1462" s="66" t="s">
        <v>1660</v>
      </c>
      <c r="K1462" s="67" t="s">
        <v>5197</v>
      </c>
      <c r="L1462" s="68"/>
      <c r="M1462" s="64" t="s">
        <v>1770</v>
      </c>
      <c r="N1462" s="13"/>
      <c r="O1462"/>
      <c r="P1462" t="str">
        <f t="shared" si="265"/>
        <v/>
      </c>
      <c r="Q1462"/>
      <c r="R1462"/>
      <c r="S1462" s="43">
        <f t="shared" si="259"/>
        <v>164</v>
      </c>
      <c r="T1462" s="96" t="s">
        <v>2643</v>
      </c>
      <c r="U1462" s="72" t="s">
        <v>2643</v>
      </c>
      <c r="V1462" s="72" t="s">
        <v>2643</v>
      </c>
      <c r="W1462" s="44" t="str">
        <f t="shared" si="260"/>
        <v/>
      </c>
      <c r="X1462" s="25" t="str">
        <f t="shared" si="261"/>
        <v/>
      </c>
      <c r="Y1462" s="1">
        <f t="shared" si="262"/>
        <v>1424</v>
      </c>
      <c r="Z1462" t="str">
        <f t="shared" si="263"/>
        <v>ITM_COV</v>
      </c>
      <c r="AC1462" s="116" t="str">
        <f t="shared" si="266"/>
        <v/>
      </c>
      <c r="AD1462" t="b">
        <f t="shared" si="264"/>
        <v>1</v>
      </c>
    </row>
    <row r="1463" spans="1:30">
      <c r="A1463" s="57">
        <f t="shared" si="257"/>
        <v>1463</v>
      </c>
      <c r="B1463" s="56">
        <f t="shared" si="258"/>
        <v>1425</v>
      </c>
      <c r="C1463" s="60" t="s">
        <v>4932</v>
      </c>
      <c r="D1463" s="60" t="s">
        <v>7</v>
      </c>
      <c r="E1463" s="66" t="s">
        <v>3004</v>
      </c>
      <c r="F1463" s="66" t="s">
        <v>3004</v>
      </c>
      <c r="G1463" s="72">
        <v>0</v>
      </c>
      <c r="H1463" s="72">
        <v>0</v>
      </c>
      <c r="I1463" s="66" t="s">
        <v>3</v>
      </c>
      <c r="J1463" s="66" t="s">
        <v>1660</v>
      </c>
      <c r="K1463" s="67" t="s">
        <v>5197</v>
      </c>
      <c r="L1463" s="68"/>
      <c r="M1463" s="64" t="s">
        <v>3007</v>
      </c>
      <c r="N1463" s="13"/>
      <c r="O1463"/>
      <c r="P1463" t="str">
        <f t="shared" si="265"/>
        <v/>
      </c>
      <c r="Q1463"/>
      <c r="R1463"/>
      <c r="S1463" s="43">
        <f t="shared" si="259"/>
        <v>164</v>
      </c>
      <c r="T1463" s="96" t="s">
        <v>2643</v>
      </c>
      <c r="U1463" s="72" t="s">
        <v>2643</v>
      </c>
      <c r="V1463" s="72" t="s">
        <v>2643</v>
      </c>
      <c r="W1463" s="44" t="str">
        <f t="shared" si="260"/>
        <v/>
      </c>
      <c r="X1463" s="25" t="str">
        <f t="shared" si="261"/>
        <v/>
      </c>
      <c r="Y1463" s="1">
        <f t="shared" si="262"/>
        <v>1425</v>
      </c>
      <c r="Z1463" t="str">
        <f t="shared" si="263"/>
        <v>ITM_BESTFQ</v>
      </c>
      <c r="AC1463" s="116" t="str">
        <f t="shared" si="266"/>
        <v/>
      </c>
      <c r="AD1463" t="b">
        <f t="shared" si="264"/>
        <v>1</v>
      </c>
    </row>
    <row r="1464" spans="1:30">
      <c r="A1464" s="57">
        <f t="shared" si="257"/>
        <v>1464</v>
      </c>
      <c r="B1464" s="56">
        <f t="shared" si="258"/>
        <v>1426</v>
      </c>
      <c r="C1464" s="60" t="s">
        <v>4736</v>
      </c>
      <c r="D1464" s="60" t="s">
        <v>7</v>
      </c>
      <c r="E1464" s="76" t="s">
        <v>1313</v>
      </c>
      <c r="F1464" s="76" t="s">
        <v>1314</v>
      </c>
      <c r="G1464" s="78">
        <v>0</v>
      </c>
      <c r="H1464" s="78">
        <v>0</v>
      </c>
      <c r="I1464" s="66" t="s">
        <v>3</v>
      </c>
      <c r="J1464" s="66" t="s">
        <v>1659</v>
      </c>
      <c r="K1464" s="67" t="s">
        <v>5197</v>
      </c>
      <c r="L1464" s="68"/>
      <c r="M1464" s="64" t="s">
        <v>4407</v>
      </c>
      <c r="N1464" s="20"/>
      <c r="O1464"/>
      <c r="P1464" t="str">
        <f t="shared" si="265"/>
        <v/>
      </c>
      <c r="Q1464"/>
      <c r="R1464"/>
      <c r="S1464" s="43">
        <f t="shared" si="259"/>
        <v>165</v>
      </c>
      <c r="T1464" s="96"/>
      <c r="U1464" s="72"/>
      <c r="V1464" s="72"/>
      <c r="W1464" s="44" t="str">
        <f t="shared" si="260"/>
        <v>"CROSS"</v>
      </c>
      <c r="X1464" s="25" t="str">
        <f t="shared" si="261"/>
        <v>CROSS</v>
      </c>
      <c r="Y1464" s="1">
        <f t="shared" si="262"/>
        <v>1426</v>
      </c>
      <c r="Z1464" t="str">
        <f t="shared" si="263"/>
        <v>ITM_CROSS_PROD</v>
      </c>
      <c r="AC1464" s="116" t="str">
        <f t="shared" si="266"/>
        <v>*</v>
      </c>
      <c r="AD1464" t="b">
        <f t="shared" si="264"/>
        <v>0</v>
      </c>
    </row>
    <row r="1465" spans="1:30">
      <c r="A1465" s="57">
        <f t="shared" si="257"/>
        <v>1465</v>
      </c>
      <c r="B1465" s="56">
        <f t="shared" si="258"/>
        <v>1427</v>
      </c>
      <c r="C1465" s="60" t="s">
        <v>4737</v>
      </c>
      <c r="D1465" s="60" t="s">
        <v>7</v>
      </c>
      <c r="E1465" s="66" t="s">
        <v>1315</v>
      </c>
      <c r="F1465" s="66" t="s">
        <v>1315</v>
      </c>
      <c r="G1465" s="72">
        <v>0</v>
      </c>
      <c r="H1465" s="72">
        <v>0</v>
      </c>
      <c r="I1465" s="66" t="s">
        <v>3</v>
      </c>
      <c r="J1465" s="66" t="s">
        <v>1659</v>
      </c>
      <c r="K1465" s="67" t="s">
        <v>5197</v>
      </c>
      <c r="L1465" s="68"/>
      <c r="M1465" s="64" t="s">
        <v>1776</v>
      </c>
      <c r="N1465" s="13"/>
      <c r="O1465"/>
      <c r="P1465" t="str">
        <f t="shared" si="265"/>
        <v/>
      </c>
      <c r="Q1465"/>
      <c r="R1465"/>
      <c r="S1465" s="43">
        <f t="shared" si="259"/>
        <v>166</v>
      </c>
      <c r="T1465" s="96" t="s">
        <v>3153</v>
      </c>
      <c r="U1465" s="72" t="s">
        <v>2643</v>
      </c>
      <c r="V1465" s="72" t="s">
        <v>2643</v>
      </c>
      <c r="W1465" s="44" t="str">
        <f t="shared" si="260"/>
        <v>"CX" STD_RIGHT_ARROW "RE"</v>
      </c>
      <c r="X1465" s="25" t="str">
        <f t="shared" si="261"/>
        <v>CX&gt;RE</v>
      </c>
      <c r="Y1465" s="1">
        <f t="shared" si="262"/>
        <v>1427</v>
      </c>
      <c r="Z1465" t="str">
        <f t="shared" si="263"/>
        <v>ITM_CXtoRE</v>
      </c>
      <c r="AC1465" s="116" t="str">
        <f t="shared" si="266"/>
        <v>CX&gt;RE</v>
      </c>
      <c r="AD1465" t="b">
        <f t="shared" si="264"/>
        <v>1</v>
      </c>
    </row>
    <row r="1466" spans="1:30">
      <c r="A1466" s="57">
        <f t="shared" si="257"/>
        <v>1466</v>
      </c>
      <c r="B1466" s="56">
        <f t="shared" si="258"/>
        <v>1428</v>
      </c>
      <c r="C1466" s="60" t="s">
        <v>4932</v>
      </c>
      <c r="D1466" s="60" t="s">
        <v>7</v>
      </c>
      <c r="E1466" s="66" t="s">
        <v>68</v>
      </c>
      <c r="F1466" s="66" t="s">
        <v>68</v>
      </c>
      <c r="G1466" s="72">
        <v>0</v>
      </c>
      <c r="H1466" s="72">
        <v>0</v>
      </c>
      <c r="I1466" s="66" t="s">
        <v>3</v>
      </c>
      <c r="J1466" s="66" t="s">
        <v>1660</v>
      </c>
      <c r="K1466" s="67" t="s">
        <v>5197</v>
      </c>
      <c r="L1466" s="68"/>
      <c r="M1466" s="64" t="s">
        <v>1778</v>
      </c>
      <c r="N1466" s="13"/>
      <c r="O1466"/>
      <c r="P1466" t="str">
        <f t="shared" si="265"/>
        <v/>
      </c>
      <c r="Q1466"/>
      <c r="R1466"/>
      <c r="S1466" s="43">
        <f t="shared" si="259"/>
        <v>166</v>
      </c>
      <c r="T1466" s="96" t="s">
        <v>2643</v>
      </c>
      <c r="U1466" s="72" t="s">
        <v>2643</v>
      </c>
      <c r="V1466" s="72" t="s">
        <v>2643</v>
      </c>
      <c r="W1466" s="44" t="str">
        <f t="shared" si="260"/>
        <v/>
      </c>
      <c r="X1466" s="25" t="str">
        <f t="shared" si="261"/>
        <v/>
      </c>
      <c r="Y1466" s="1">
        <f t="shared" si="262"/>
        <v>1428</v>
      </c>
      <c r="Z1466" t="str">
        <f t="shared" si="263"/>
        <v>ITM_DATE</v>
      </c>
      <c r="AC1466" s="116" t="str">
        <f t="shared" si="266"/>
        <v/>
      </c>
      <c r="AD1466" t="b">
        <f t="shared" si="264"/>
        <v>1</v>
      </c>
    </row>
    <row r="1467" spans="1:30">
      <c r="A1467" s="57">
        <f t="shared" si="257"/>
        <v>1467</v>
      </c>
      <c r="B1467" s="56">
        <f t="shared" si="258"/>
        <v>1429</v>
      </c>
      <c r="C1467" s="60" t="s">
        <v>4932</v>
      </c>
      <c r="D1467" s="60" t="s">
        <v>7</v>
      </c>
      <c r="E1467" s="66" t="s">
        <v>69</v>
      </c>
      <c r="F1467" s="66" t="s">
        <v>69</v>
      </c>
      <c r="G1467" s="72">
        <v>0</v>
      </c>
      <c r="H1467" s="72">
        <v>0</v>
      </c>
      <c r="I1467" s="66" t="s">
        <v>3</v>
      </c>
      <c r="J1467" s="66" t="s">
        <v>1660</v>
      </c>
      <c r="K1467" s="67" t="s">
        <v>5197</v>
      </c>
      <c r="L1467" s="68"/>
      <c r="M1467" s="64" t="s">
        <v>1780</v>
      </c>
      <c r="N1467" s="13"/>
      <c r="O1467"/>
      <c r="P1467" t="str">
        <f t="shared" si="265"/>
        <v/>
      </c>
      <c r="Q1467"/>
      <c r="R1467"/>
      <c r="S1467" s="43">
        <f t="shared" si="259"/>
        <v>166</v>
      </c>
      <c r="T1467" s="96" t="s">
        <v>2643</v>
      </c>
      <c r="U1467" s="72" t="s">
        <v>2643</v>
      </c>
      <c r="V1467" s="72" t="s">
        <v>2643</v>
      </c>
      <c r="W1467" s="44" t="str">
        <f t="shared" si="260"/>
        <v/>
      </c>
      <c r="X1467" s="25" t="str">
        <f t="shared" si="261"/>
        <v/>
      </c>
      <c r="Y1467" s="1">
        <f t="shared" si="262"/>
        <v>1429</v>
      </c>
      <c r="Z1467" t="str">
        <f t="shared" si="263"/>
        <v>ITM_DATEto</v>
      </c>
      <c r="AC1467" s="116" t="str">
        <f t="shared" si="266"/>
        <v/>
      </c>
      <c r="AD1467" t="b">
        <f t="shared" si="264"/>
        <v>1</v>
      </c>
    </row>
    <row r="1468" spans="1:30">
      <c r="A1468" s="57">
        <f t="shared" si="257"/>
        <v>1468</v>
      </c>
      <c r="B1468" s="56">
        <f t="shared" si="258"/>
        <v>1430</v>
      </c>
      <c r="C1468" s="60" t="s">
        <v>4932</v>
      </c>
      <c r="D1468" s="60" t="s">
        <v>7</v>
      </c>
      <c r="E1468" s="66" t="s">
        <v>1317</v>
      </c>
      <c r="F1468" s="66" t="s">
        <v>1317</v>
      </c>
      <c r="G1468" s="72">
        <v>0</v>
      </c>
      <c r="H1468" s="72">
        <v>0</v>
      </c>
      <c r="I1468" s="66" t="s">
        <v>3</v>
      </c>
      <c r="J1468" s="66" t="s">
        <v>1660</v>
      </c>
      <c r="K1468" s="67" t="s">
        <v>5197</v>
      </c>
      <c r="L1468" s="68"/>
      <c r="M1468" s="64" t="s">
        <v>1781</v>
      </c>
      <c r="N1468" s="13"/>
      <c r="O1468"/>
      <c r="P1468" t="str">
        <f t="shared" si="265"/>
        <v/>
      </c>
      <c r="Q1468"/>
      <c r="R1468"/>
      <c r="S1468" s="43">
        <f t="shared" si="259"/>
        <v>166</v>
      </c>
      <c r="T1468" s="96" t="s">
        <v>2643</v>
      </c>
      <c r="U1468" s="72" t="s">
        <v>2643</v>
      </c>
      <c r="V1468" s="72" t="s">
        <v>2643</v>
      </c>
      <c r="W1468" s="44" t="str">
        <f t="shared" si="260"/>
        <v/>
      </c>
      <c r="X1468" s="25" t="str">
        <f t="shared" si="261"/>
        <v/>
      </c>
      <c r="Y1468" s="1">
        <f t="shared" si="262"/>
        <v>1430</v>
      </c>
      <c r="Z1468" t="str">
        <f t="shared" si="263"/>
        <v>ITM_DAY</v>
      </c>
      <c r="AC1468" s="116" t="str">
        <f t="shared" si="266"/>
        <v/>
      </c>
      <c r="AD1468" t="b">
        <f t="shared" si="264"/>
        <v>1</v>
      </c>
    </row>
    <row r="1469" spans="1:30">
      <c r="A1469" s="57">
        <f t="shared" si="257"/>
        <v>1469</v>
      </c>
      <c r="B1469" s="56">
        <f t="shared" si="258"/>
        <v>1431</v>
      </c>
      <c r="C1469" s="60" t="s">
        <v>4932</v>
      </c>
      <c r="D1469" s="60" t="s">
        <v>7</v>
      </c>
      <c r="E1469" s="66" t="s">
        <v>70</v>
      </c>
      <c r="F1469" s="66" t="s">
        <v>70</v>
      </c>
      <c r="G1469" s="72">
        <v>0</v>
      </c>
      <c r="H1469" s="72">
        <v>0</v>
      </c>
      <c r="I1469" s="66" t="s">
        <v>3</v>
      </c>
      <c r="J1469" s="66" t="s">
        <v>1660</v>
      </c>
      <c r="K1469" s="67" t="s">
        <v>5197</v>
      </c>
      <c r="L1469" s="68"/>
      <c r="M1469" s="64" t="s">
        <v>1782</v>
      </c>
      <c r="N1469" s="13"/>
      <c r="O1469"/>
      <c r="P1469" t="str">
        <f t="shared" si="265"/>
        <v/>
      </c>
      <c r="Q1469"/>
      <c r="R1469"/>
      <c r="S1469" s="43">
        <f t="shared" si="259"/>
        <v>166</v>
      </c>
      <c r="T1469" s="96" t="s">
        <v>2643</v>
      </c>
      <c r="U1469" s="72" t="s">
        <v>2643</v>
      </c>
      <c r="V1469" s="72" t="s">
        <v>2643</v>
      </c>
      <c r="W1469" s="44" t="str">
        <f t="shared" si="260"/>
        <v/>
      </c>
      <c r="X1469" s="25" t="str">
        <f t="shared" si="261"/>
        <v/>
      </c>
      <c r="Y1469" s="1">
        <f t="shared" si="262"/>
        <v>1431</v>
      </c>
      <c r="Z1469" t="str">
        <f t="shared" si="263"/>
        <v>ITM_DBLR</v>
      </c>
      <c r="AC1469" s="116" t="str">
        <f t="shared" si="266"/>
        <v/>
      </c>
      <c r="AD1469" t="b">
        <f t="shared" si="264"/>
        <v>1</v>
      </c>
    </row>
    <row r="1470" spans="1:30">
      <c r="A1470" s="57">
        <f t="shared" si="257"/>
        <v>1470</v>
      </c>
      <c r="B1470" s="56">
        <f t="shared" si="258"/>
        <v>1432</v>
      </c>
      <c r="C1470" s="60" t="s">
        <v>4932</v>
      </c>
      <c r="D1470" s="60" t="s">
        <v>7</v>
      </c>
      <c r="E1470" s="66" t="s">
        <v>1318</v>
      </c>
      <c r="F1470" s="66" t="s">
        <v>1318</v>
      </c>
      <c r="G1470" s="72">
        <v>0</v>
      </c>
      <c r="H1470" s="72">
        <v>0</v>
      </c>
      <c r="I1470" s="66" t="s">
        <v>3</v>
      </c>
      <c r="J1470" s="66" t="s">
        <v>1660</v>
      </c>
      <c r="K1470" s="67" t="s">
        <v>5197</v>
      </c>
      <c r="L1470" s="68"/>
      <c r="M1470" s="64" t="s">
        <v>1783</v>
      </c>
      <c r="N1470" s="13"/>
      <c r="O1470"/>
      <c r="P1470" t="str">
        <f t="shared" si="265"/>
        <v/>
      </c>
      <c r="Q1470"/>
      <c r="R1470"/>
      <c r="S1470" s="43">
        <f t="shared" si="259"/>
        <v>166</v>
      </c>
      <c r="T1470" s="96" t="s">
        <v>2643</v>
      </c>
      <c r="U1470" s="72" t="s">
        <v>2643</v>
      </c>
      <c r="V1470" s="72" t="s">
        <v>2643</v>
      </c>
      <c r="W1470" s="44" t="str">
        <f t="shared" si="260"/>
        <v/>
      </c>
      <c r="X1470" s="25" t="str">
        <f t="shared" si="261"/>
        <v/>
      </c>
      <c r="Y1470" s="1">
        <f t="shared" si="262"/>
        <v>1432</v>
      </c>
      <c r="Z1470" t="str">
        <f t="shared" si="263"/>
        <v>ITM_DBLCROSS</v>
      </c>
      <c r="AC1470" s="116" t="str">
        <f t="shared" si="266"/>
        <v/>
      </c>
      <c r="AD1470" t="b">
        <f t="shared" si="264"/>
        <v>1</v>
      </c>
    </row>
    <row r="1471" spans="1:30">
      <c r="A1471" s="57">
        <f t="shared" si="257"/>
        <v>1471</v>
      </c>
      <c r="B1471" s="56">
        <f t="shared" si="258"/>
        <v>1433</v>
      </c>
      <c r="C1471" s="60" t="s">
        <v>4932</v>
      </c>
      <c r="D1471" s="60" t="s">
        <v>7</v>
      </c>
      <c r="E1471" s="66" t="s">
        <v>71</v>
      </c>
      <c r="F1471" s="66" t="s">
        <v>71</v>
      </c>
      <c r="G1471" s="72">
        <v>0</v>
      </c>
      <c r="H1471" s="72">
        <v>0</v>
      </c>
      <c r="I1471" s="66" t="s">
        <v>3</v>
      </c>
      <c r="J1471" s="66" t="s">
        <v>1660</v>
      </c>
      <c r="K1471" s="67" t="s">
        <v>5197</v>
      </c>
      <c r="L1471" s="68"/>
      <c r="M1471" s="64" t="s">
        <v>1784</v>
      </c>
      <c r="N1471" s="13"/>
      <c r="O1471"/>
      <c r="P1471" t="str">
        <f t="shared" si="265"/>
        <v/>
      </c>
      <c r="Q1471"/>
      <c r="R1471"/>
      <c r="S1471" s="43">
        <f t="shared" si="259"/>
        <v>166</v>
      </c>
      <c r="T1471" s="96" t="s">
        <v>2643</v>
      </c>
      <c r="U1471" s="72" t="s">
        <v>2643</v>
      </c>
      <c r="V1471" s="72" t="s">
        <v>2643</v>
      </c>
      <c r="W1471" s="44" t="str">
        <f t="shared" si="260"/>
        <v/>
      </c>
      <c r="X1471" s="25" t="str">
        <f t="shared" si="261"/>
        <v/>
      </c>
      <c r="Y1471" s="1">
        <f t="shared" si="262"/>
        <v>1433</v>
      </c>
      <c r="Z1471" t="str">
        <f t="shared" si="263"/>
        <v>ITM_DBLSLASH</v>
      </c>
      <c r="AC1471" s="116" t="str">
        <f t="shared" si="266"/>
        <v/>
      </c>
      <c r="AD1471" t="b">
        <f t="shared" si="264"/>
        <v>1</v>
      </c>
    </row>
    <row r="1472" spans="1:30">
      <c r="A1472" s="57">
        <f t="shared" si="257"/>
        <v>1472</v>
      </c>
      <c r="B1472" s="56">
        <f t="shared" si="258"/>
        <v>1434</v>
      </c>
      <c r="C1472" s="60" t="s">
        <v>4738</v>
      </c>
      <c r="D1472" s="60" t="s">
        <v>7</v>
      </c>
      <c r="E1472" s="66" t="s">
        <v>74</v>
      </c>
      <c r="F1472" s="66" t="s">
        <v>74</v>
      </c>
      <c r="G1472" s="72">
        <v>0</v>
      </c>
      <c r="H1472" s="72">
        <v>0</v>
      </c>
      <c r="I1472" s="66" t="s">
        <v>3</v>
      </c>
      <c r="J1472" s="66" t="s">
        <v>1659</v>
      </c>
      <c r="K1472" s="67" t="s">
        <v>5197</v>
      </c>
      <c r="L1472" s="68"/>
      <c r="M1472" s="64" t="s">
        <v>1788</v>
      </c>
      <c r="N1472" s="13"/>
      <c r="O1472"/>
      <c r="P1472" t="str">
        <f t="shared" si="265"/>
        <v/>
      </c>
      <c r="Q1472"/>
      <c r="R1472"/>
      <c r="S1472" s="43">
        <f t="shared" si="259"/>
        <v>167</v>
      </c>
      <c r="T1472" s="96" t="s">
        <v>2643</v>
      </c>
      <c r="U1472" s="72" t="s">
        <v>2643</v>
      </c>
      <c r="V1472" s="72" t="s">
        <v>2643</v>
      </c>
      <c r="W1472" s="44" t="str">
        <f t="shared" si="260"/>
        <v>"DECOMP"</v>
      </c>
      <c r="X1472" s="25" t="str">
        <f t="shared" si="261"/>
        <v>DECOMP</v>
      </c>
      <c r="Y1472" s="1">
        <f t="shared" si="262"/>
        <v>1434</v>
      </c>
      <c r="Z1472" t="str">
        <f t="shared" si="263"/>
        <v>ITM_DECOMP</v>
      </c>
      <c r="AC1472" s="116" t="str">
        <f t="shared" si="266"/>
        <v>DECOMP</v>
      </c>
      <c r="AD1472" t="b">
        <f t="shared" si="264"/>
        <v>1</v>
      </c>
    </row>
    <row r="1473" spans="1:30">
      <c r="A1473" s="57">
        <f t="shared" si="257"/>
        <v>1473</v>
      </c>
      <c r="B1473" s="56">
        <f t="shared" si="258"/>
        <v>1435</v>
      </c>
      <c r="C1473" s="60" t="s">
        <v>4739</v>
      </c>
      <c r="D1473" s="60" t="s">
        <v>1194</v>
      </c>
      <c r="E1473" s="66" t="s">
        <v>1321</v>
      </c>
      <c r="F1473" s="66" t="s">
        <v>1321</v>
      </c>
      <c r="G1473" s="72">
        <v>0</v>
      </c>
      <c r="H1473" s="72">
        <v>0</v>
      </c>
      <c r="I1473" s="66" t="s">
        <v>3</v>
      </c>
      <c r="J1473" s="66" t="s">
        <v>1660</v>
      </c>
      <c r="K1473" s="67" t="s">
        <v>5197</v>
      </c>
      <c r="L1473" s="68"/>
      <c r="M1473" s="64" t="s">
        <v>1789</v>
      </c>
      <c r="N1473" s="13"/>
      <c r="O1473"/>
      <c r="P1473" t="str">
        <f t="shared" si="265"/>
        <v/>
      </c>
      <c r="Q1473"/>
      <c r="R1473"/>
      <c r="S1473" s="43">
        <f t="shared" si="259"/>
        <v>168</v>
      </c>
      <c r="T1473" s="96" t="s">
        <v>2643</v>
      </c>
      <c r="U1473" s="72" t="s">
        <v>3082</v>
      </c>
      <c r="V1473" s="72" t="s">
        <v>2643</v>
      </c>
      <c r="W1473" s="44" t="str">
        <f t="shared" si="260"/>
        <v>"DEG"</v>
      </c>
      <c r="X1473" s="25" t="str">
        <f t="shared" si="261"/>
        <v>DEG</v>
      </c>
      <c r="Y1473" s="1">
        <f t="shared" si="262"/>
        <v>1435</v>
      </c>
      <c r="Z1473" t="str">
        <f t="shared" si="263"/>
        <v>ITM_DEG</v>
      </c>
      <c r="AC1473" s="116" t="str">
        <f t="shared" si="266"/>
        <v>DEG</v>
      </c>
      <c r="AD1473" t="b">
        <f t="shared" si="264"/>
        <v>1</v>
      </c>
    </row>
    <row r="1474" spans="1:30">
      <c r="A1474" s="57">
        <f t="shared" si="257"/>
        <v>1474</v>
      </c>
      <c r="B1474" s="56">
        <f t="shared" si="258"/>
        <v>1436</v>
      </c>
      <c r="C1474" s="60" t="s">
        <v>4740</v>
      </c>
      <c r="D1474" s="60" t="s">
        <v>1194</v>
      </c>
      <c r="E1474" s="66" t="s">
        <v>1322</v>
      </c>
      <c r="F1474" s="66" t="s">
        <v>1322</v>
      </c>
      <c r="G1474" s="72">
        <v>0</v>
      </c>
      <c r="H1474" s="72">
        <v>0</v>
      </c>
      <c r="I1474" s="66" t="s">
        <v>3</v>
      </c>
      <c r="J1474" s="66" t="s">
        <v>1659</v>
      </c>
      <c r="K1474" s="67" t="s">
        <v>5197</v>
      </c>
      <c r="L1474" s="68"/>
      <c r="M1474" s="64" t="s">
        <v>1790</v>
      </c>
      <c r="N1474" s="13"/>
      <c r="O1474"/>
      <c r="P1474" t="str">
        <f t="shared" si="265"/>
        <v/>
      </c>
      <c r="Q1474"/>
      <c r="R1474"/>
      <c r="S1474" s="43">
        <f t="shared" si="259"/>
        <v>169</v>
      </c>
      <c r="T1474" s="96" t="s">
        <v>3148</v>
      </c>
      <c r="U1474" s="72" t="s">
        <v>2643</v>
      </c>
      <c r="V1474" s="72" t="s">
        <v>2643</v>
      </c>
      <c r="W1474" s="44" t="str">
        <f t="shared" si="260"/>
        <v>"DEG" STD_RIGHT_ARROW</v>
      </c>
      <c r="X1474" s="25" t="str">
        <f t="shared" si="261"/>
        <v>DEG&gt;</v>
      </c>
      <c r="Y1474" s="1">
        <f t="shared" si="262"/>
        <v>1436</v>
      </c>
      <c r="Z1474" t="str">
        <f t="shared" si="263"/>
        <v>ITM_DEGto</v>
      </c>
      <c r="AC1474" s="116" t="str">
        <f t="shared" si="266"/>
        <v>DEG&gt;</v>
      </c>
      <c r="AD1474" t="b">
        <f t="shared" si="264"/>
        <v>1</v>
      </c>
    </row>
    <row r="1475" spans="1:30">
      <c r="A1475" s="57">
        <f t="shared" si="257"/>
        <v>1475</v>
      </c>
      <c r="B1475" s="56">
        <f t="shared" si="258"/>
        <v>1437</v>
      </c>
      <c r="C1475" s="60" t="s">
        <v>4932</v>
      </c>
      <c r="D1475" s="60" t="s">
        <v>7</v>
      </c>
      <c r="E1475" s="66" t="s">
        <v>3005</v>
      </c>
      <c r="F1475" s="66" t="s">
        <v>3005</v>
      </c>
      <c r="G1475" s="72">
        <v>0</v>
      </c>
      <c r="H1475" s="72">
        <v>0</v>
      </c>
      <c r="I1475" s="66" t="s">
        <v>3</v>
      </c>
      <c r="J1475" s="66" t="s">
        <v>1660</v>
      </c>
      <c r="K1475" s="67" t="s">
        <v>5197</v>
      </c>
      <c r="L1475" s="68"/>
      <c r="M1475" s="64" t="s">
        <v>3008</v>
      </c>
      <c r="N1475" s="13"/>
      <c r="O1475"/>
      <c r="P1475" t="str">
        <f t="shared" si="265"/>
        <v/>
      </c>
      <c r="Q1475"/>
      <c r="R1475"/>
      <c r="S1475" s="43">
        <f t="shared" si="259"/>
        <v>169</v>
      </c>
      <c r="T1475" s="96" t="s">
        <v>2643</v>
      </c>
      <c r="U1475" s="72" t="s">
        <v>2643</v>
      </c>
      <c r="V1475" s="72" t="s">
        <v>2643</v>
      </c>
      <c r="W1475" s="44" t="str">
        <f t="shared" si="260"/>
        <v/>
      </c>
      <c r="X1475" s="25" t="str">
        <f t="shared" si="261"/>
        <v/>
      </c>
      <c r="Y1475" s="1">
        <f t="shared" si="262"/>
        <v>1437</v>
      </c>
      <c r="Z1475" t="str">
        <f t="shared" si="263"/>
        <v>ITM_SA</v>
      </c>
      <c r="AC1475" s="116" t="str">
        <f t="shared" si="266"/>
        <v/>
      </c>
      <c r="AD1475" t="b">
        <f t="shared" si="264"/>
        <v>1</v>
      </c>
    </row>
    <row r="1476" spans="1:30">
      <c r="A1476" s="57">
        <f t="shared" si="257"/>
        <v>1476</v>
      </c>
      <c r="B1476" s="56">
        <f t="shared" si="258"/>
        <v>1438</v>
      </c>
      <c r="C1476" s="60" t="s">
        <v>4741</v>
      </c>
      <c r="D1476" s="60" t="s">
        <v>7</v>
      </c>
      <c r="E1476" s="76" t="s">
        <v>77</v>
      </c>
      <c r="F1476" s="76" t="s">
        <v>77</v>
      </c>
      <c r="G1476" s="78">
        <v>0</v>
      </c>
      <c r="H1476" s="78">
        <v>0</v>
      </c>
      <c r="I1476" s="66" t="s">
        <v>3</v>
      </c>
      <c r="J1476" s="66" t="s">
        <v>1660</v>
      </c>
      <c r="K1476" s="67" t="s">
        <v>5197</v>
      </c>
      <c r="L1476" s="68"/>
      <c r="M1476" s="64" t="s">
        <v>1791</v>
      </c>
      <c r="N1476" s="23"/>
      <c r="O1476"/>
      <c r="P1476" t="str">
        <f t="shared" si="265"/>
        <v/>
      </c>
      <c r="Q1476"/>
      <c r="R1476"/>
      <c r="S1476" s="43">
        <f t="shared" si="259"/>
        <v>170</v>
      </c>
      <c r="T1476" s="96" t="s">
        <v>3217</v>
      </c>
      <c r="U1476" s="72" t="s">
        <v>3082</v>
      </c>
      <c r="V1476" s="72" t="s">
        <v>2643</v>
      </c>
      <c r="W1476" s="44" t="str">
        <f t="shared" si="260"/>
        <v>"DENMAX"</v>
      </c>
      <c r="X1476" s="25" t="str">
        <f t="shared" si="261"/>
        <v>DENMAX</v>
      </c>
      <c r="Y1476" s="1">
        <f t="shared" si="262"/>
        <v>1438</v>
      </c>
      <c r="Z1476" t="str">
        <f t="shared" si="263"/>
        <v>ITM_DENMAX</v>
      </c>
      <c r="AC1476" s="116" t="str">
        <f t="shared" si="266"/>
        <v>DENMAX</v>
      </c>
      <c r="AD1476" t="b">
        <f t="shared" si="264"/>
        <v>1</v>
      </c>
    </row>
    <row r="1477" spans="1:30">
      <c r="A1477" s="57">
        <f t="shared" si="257"/>
        <v>1477</v>
      </c>
      <c r="B1477" s="56">
        <f t="shared" si="258"/>
        <v>1439</v>
      </c>
      <c r="C1477" s="60" t="s">
        <v>4742</v>
      </c>
      <c r="D1477" s="60" t="s">
        <v>7</v>
      </c>
      <c r="E1477" s="66" t="s">
        <v>1323</v>
      </c>
      <c r="F1477" s="66" t="s">
        <v>1324</v>
      </c>
      <c r="G1477" s="72">
        <v>0</v>
      </c>
      <c r="H1477" s="72">
        <v>0</v>
      </c>
      <c r="I1477" s="66" t="s">
        <v>3</v>
      </c>
      <c r="J1477" s="66" t="s">
        <v>1659</v>
      </c>
      <c r="K1477" s="67" t="s">
        <v>5197</v>
      </c>
      <c r="L1477" s="68"/>
      <c r="M1477" s="64" t="s">
        <v>4408</v>
      </c>
      <c r="N1477" s="13"/>
      <c r="O1477"/>
      <c r="P1477" t="str">
        <f t="shared" si="265"/>
        <v/>
      </c>
      <c r="Q1477"/>
      <c r="R1477"/>
      <c r="S1477" s="43">
        <f t="shared" si="259"/>
        <v>171</v>
      </c>
      <c r="T1477" s="96"/>
      <c r="U1477" s="72"/>
      <c r="V1477" s="72"/>
      <c r="W1477" s="44" t="str">
        <f t="shared" si="260"/>
        <v>"DOT"</v>
      </c>
      <c r="X1477" s="25" t="str">
        <f t="shared" si="261"/>
        <v>DOT</v>
      </c>
      <c r="Y1477" s="1">
        <f t="shared" si="262"/>
        <v>1439</v>
      </c>
      <c r="Z1477" t="str">
        <f t="shared" si="263"/>
        <v>ITM_DOT_PROD</v>
      </c>
      <c r="AC1477" s="116" t="str">
        <f t="shared" si="266"/>
        <v>DOT</v>
      </c>
      <c r="AD1477" t="b">
        <f t="shared" si="264"/>
        <v>1</v>
      </c>
    </row>
    <row r="1478" spans="1:30">
      <c r="A1478" s="57">
        <f t="shared" si="257"/>
        <v>1478</v>
      </c>
      <c r="B1478" s="56">
        <f t="shared" si="258"/>
        <v>1440</v>
      </c>
      <c r="C1478" s="60" t="s">
        <v>4743</v>
      </c>
      <c r="D1478" s="60" t="s">
        <v>14</v>
      </c>
      <c r="E1478" s="66" t="s">
        <v>82</v>
      </c>
      <c r="F1478" s="66" t="s">
        <v>82</v>
      </c>
      <c r="G1478" s="72">
        <v>1</v>
      </c>
      <c r="H1478" s="72">
        <v>4</v>
      </c>
      <c r="I1478" s="66" t="s">
        <v>3</v>
      </c>
      <c r="J1478" s="66" t="s">
        <v>1660</v>
      </c>
      <c r="K1478" s="67" t="s">
        <v>5197</v>
      </c>
      <c r="L1478" s="68"/>
      <c r="M1478" s="64" t="s">
        <v>1798</v>
      </c>
      <c r="N1478" s="13"/>
      <c r="O1478"/>
      <c r="P1478" t="str">
        <f t="shared" si="265"/>
        <v/>
      </c>
      <c r="Q1478"/>
      <c r="R1478"/>
      <c r="S1478" s="43">
        <f t="shared" si="259"/>
        <v>171</v>
      </c>
      <c r="T1478" s="96" t="s">
        <v>2643</v>
      </c>
      <c r="U1478" s="72" t="s">
        <v>2643</v>
      </c>
      <c r="V1478" s="72" t="s">
        <v>2643</v>
      </c>
      <c r="W1478" s="44" t="str">
        <f t="shared" si="260"/>
        <v/>
      </c>
      <c r="X1478" s="25" t="str">
        <f t="shared" si="261"/>
        <v/>
      </c>
      <c r="Y1478" s="1">
        <f t="shared" si="262"/>
        <v>1440</v>
      </c>
      <c r="Z1478" t="str">
        <f t="shared" si="263"/>
        <v>ITM_DSTACK</v>
      </c>
      <c r="AC1478" s="116" t="str">
        <f t="shared" si="266"/>
        <v/>
      </c>
      <c r="AD1478" t="b">
        <f t="shared" si="264"/>
        <v>1</v>
      </c>
    </row>
    <row r="1479" spans="1:30">
      <c r="A1479" s="57">
        <f t="shared" ref="A1479:A1542" si="267">IF(B1479=INT(B1479),ROW(),"")</f>
        <v>1479</v>
      </c>
      <c r="B1479" s="56">
        <f t="shared" ref="B1479:B1542" si="268">IF(AND(MID(C1479,2,1)&lt;&gt;"/",MID(C1479,1,1)="/"),INT(B1478)+1,B1478+0.01)</f>
        <v>1441</v>
      </c>
      <c r="C1479" s="60" t="s">
        <v>4739</v>
      </c>
      <c r="D1479" s="60" t="s">
        <v>1195</v>
      </c>
      <c r="E1479" s="66" t="s">
        <v>83</v>
      </c>
      <c r="F1479" s="66" t="s">
        <v>84</v>
      </c>
      <c r="G1479" s="72">
        <v>0</v>
      </c>
      <c r="H1479" s="72">
        <v>0</v>
      </c>
      <c r="I1479" s="66" t="s">
        <v>3</v>
      </c>
      <c r="J1479" s="66" t="s">
        <v>1660</v>
      </c>
      <c r="K1479" s="67" t="s">
        <v>5197</v>
      </c>
      <c r="L1479" s="68"/>
      <c r="M1479" s="64" t="s">
        <v>1800</v>
      </c>
      <c r="N1479" s="13"/>
      <c r="O1479"/>
      <c r="P1479" t="str">
        <f t="shared" si="265"/>
        <v/>
      </c>
      <c r="Q1479"/>
      <c r="R1479"/>
      <c r="S1479" s="43">
        <f t="shared" ref="S1479:S1542" si="269">IF(X1479&lt;&gt;"",S1478+1,S1478)</f>
        <v>172</v>
      </c>
      <c r="T1479" s="96" t="s">
        <v>2643</v>
      </c>
      <c r="U1479" s="72" t="s">
        <v>3082</v>
      </c>
      <c r="V1479" s="72" t="s">
        <v>2643</v>
      </c>
      <c r="W1479" s="44" t="str">
        <f t="shared" ref="W1479:W1542" si="270">IF( OR(U1479="CNST", I1479="CAT_REGS"),(E1479),
IF(U1479="YES",UPPER(E1479),
IF(   AND(U1479&lt;&gt;"NO",I1479="CAT_FNCT",D1479&lt;&gt;"multiply", D1479&lt;&gt;"divide"),IF(J1479="SLS_ENABLED",   UPPER(E1479),""),"")))</f>
        <v>"D.MS"</v>
      </c>
      <c r="X1479" s="25" t="str">
        <f t="shared" ref="X1479:X1542" si="271">IF(LEN(V1479)&gt;0,V1479,SUBSTITUTE(SUBSTITUTE(SUBSTITUTE(SUBSTITUTE(SUBSTITUTE(SUBSTITUTE(SUBSTITUTE(SUBSTITUTE(SUBSTITUTE(SUBSTITUTE(SUBSTITUTE( (SUBSTITUTE( SUBSTITUTE( SUBSTITUTE( SUBSTITUTE(W1479,"STD_SIGMA","SUM"),"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D.MS</v>
      </c>
      <c r="Y1479" s="1">
        <f t="shared" ref="Y1479:Y1542" si="272">B1479</f>
        <v>1441</v>
      </c>
      <c r="Z1479" t="str">
        <f t="shared" ref="Z1479:Z1542" si="273">M1479</f>
        <v>ITM_DMS</v>
      </c>
      <c r="AC1479" s="116" t="str">
        <f t="shared" si="266"/>
        <v>D.MS</v>
      </c>
      <c r="AD1479" t="b">
        <f t="shared" si="264"/>
        <v>1</v>
      </c>
    </row>
    <row r="1480" spans="1:30">
      <c r="A1480" s="57">
        <f t="shared" si="267"/>
        <v>1480</v>
      </c>
      <c r="B1480" s="56">
        <f t="shared" si="268"/>
        <v>1442</v>
      </c>
      <c r="C1480" s="60" t="s">
        <v>4740</v>
      </c>
      <c r="D1480" s="60" t="s">
        <v>1195</v>
      </c>
      <c r="E1480" s="66" t="s">
        <v>85</v>
      </c>
      <c r="F1480" s="66" t="s">
        <v>85</v>
      </c>
      <c r="G1480" s="72">
        <v>0</v>
      </c>
      <c r="H1480" s="72">
        <v>0</v>
      </c>
      <c r="I1480" s="66" t="s">
        <v>3</v>
      </c>
      <c r="J1480" s="66" t="s">
        <v>1659</v>
      </c>
      <c r="K1480" s="67" t="s">
        <v>5197</v>
      </c>
      <c r="L1480" s="68"/>
      <c r="M1480" s="64" t="s">
        <v>1801</v>
      </c>
      <c r="N1480" s="13"/>
      <c r="O1480"/>
      <c r="P1480" t="str">
        <f t="shared" si="265"/>
        <v/>
      </c>
      <c r="Q1480"/>
      <c r="R1480"/>
      <c r="S1480" s="43">
        <f t="shared" si="269"/>
        <v>173</v>
      </c>
      <c r="T1480" s="96" t="s">
        <v>3148</v>
      </c>
      <c r="U1480" s="72" t="s">
        <v>2643</v>
      </c>
      <c r="V1480" s="72" t="s">
        <v>2643</v>
      </c>
      <c r="W1480" s="44" t="str">
        <f t="shared" si="270"/>
        <v>"D.MS" STD_RIGHT_ARROW</v>
      </c>
      <c r="X1480" s="25" t="str">
        <f t="shared" si="271"/>
        <v>D.MS&gt;</v>
      </c>
      <c r="Y1480" s="1">
        <f t="shared" si="272"/>
        <v>1442</v>
      </c>
      <c r="Z1480" t="str">
        <f t="shared" si="273"/>
        <v>ITM_DMSto</v>
      </c>
      <c r="AC1480" s="116" t="str">
        <f t="shared" si="266"/>
        <v>D.MS&gt;</v>
      </c>
      <c r="AD1480" t="b">
        <f t="shared" si="264"/>
        <v>1</v>
      </c>
    </row>
    <row r="1481" spans="1:30">
      <c r="A1481" s="57">
        <f t="shared" si="267"/>
        <v>1481</v>
      </c>
      <c r="B1481" s="56">
        <f t="shared" si="268"/>
        <v>1443</v>
      </c>
      <c r="C1481" s="60" t="s">
        <v>4744</v>
      </c>
      <c r="D1481" s="60" t="s">
        <v>1802</v>
      </c>
      <c r="E1481" s="66" t="s">
        <v>86</v>
      </c>
      <c r="F1481" s="66" t="s">
        <v>86</v>
      </c>
      <c r="G1481" s="72">
        <v>0</v>
      </c>
      <c r="H1481" s="72">
        <v>0</v>
      </c>
      <c r="I1481" s="66" t="s">
        <v>3</v>
      </c>
      <c r="J1481" s="66" t="s">
        <v>1660</v>
      </c>
      <c r="K1481" s="67" t="s">
        <v>5197</v>
      </c>
      <c r="L1481" s="68"/>
      <c r="M1481" s="64" t="s">
        <v>1802</v>
      </c>
      <c r="N1481" s="13"/>
      <c r="O1481"/>
      <c r="P1481" t="str">
        <f t="shared" si="265"/>
        <v/>
      </c>
      <c r="Q1481"/>
      <c r="R1481"/>
      <c r="S1481" s="43">
        <f t="shared" si="269"/>
        <v>173</v>
      </c>
      <c r="T1481" s="96" t="s">
        <v>2643</v>
      </c>
      <c r="U1481" s="72" t="s">
        <v>2643</v>
      </c>
      <c r="V1481" s="72" t="s">
        <v>2643</v>
      </c>
      <c r="W1481" s="44" t="str">
        <f t="shared" si="270"/>
        <v/>
      </c>
      <c r="X1481" s="25" t="str">
        <f t="shared" si="271"/>
        <v/>
      </c>
      <c r="Y1481" s="1">
        <f t="shared" si="272"/>
        <v>1443</v>
      </c>
      <c r="Z1481" t="str">
        <f t="shared" si="273"/>
        <v>ITM_DMY</v>
      </c>
      <c r="AC1481" s="116" t="str">
        <f t="shared" si="266"/>
        <v/>
      </c>
      <c r="AD1481" t="b">
        <f t="shared" si="264"/>
        <v>1</v>
      </c>
    </row>
    <row r="1482" spans="1:30">
      <c r="A1482" s="57">
        <f t="shared" si="267"/>
        <v>1482</v>
      </c>
      <c r="B1482" s="56">
        <f t="shared" si="268"/>
        <v>1444</v>
      </c>
      <c r="C1482" s="60" t="s">
        <v>4932</v>
      </c>
      <c r="D1482" s="60" t="s">
        <v>7</v>
      </c>
      <c r="E1482" s="66" t="s">
        <v>1330</v>
      </c>
      <c r="F1482" s="66" t="s">
        <v>1330</v>
      </c>
      <c r="G1482" s="72">
        <v>0</v>
      </c>
      <c r="H1482" s="72">
        <v>0</v>
      </c>
      <c r="I1482" s="66" t="s">
        <v>3</v>
      </c>
      <c r="J1482" s="66" t="s">
        <v>1660</v>
      </c>
      <c r="K1482" s="67" t="s">
        <v>5197</v>
      </c>
      <c r="L1482" s="68"/>
      <c r="M1482" s="64" t="s">
        <v>1803</v>
      </c>
      <c r="N1482" s="13"/>
      <c r="O1482"/>
      <c r="P1482" t="str">
        <f t="shared" si="265"/>
        <v/>
      </c>
      <c r="Q1482"/>
      <c r="R1482"/>
      <c r="S1482" s="43">
        <f t="shared" si="269"/>
        <v>173</v>
      </c>
      <c r="T1482" s="96" t="s">
        <v>2643</v>
      </c>
      <c r="U1482" s="72" t="s">
        <v>2643</v>
      </c>
      <c r="V1482" s="72" t="s">
        <v>2643</v>
      </c>
      <c r="W1482" s="44" t="str">
        <f t="shared" si="270"/>
        <v/>
      </c>
      <c r="X1482" s="25" t="str">
        <f t="shared" si="271"/>
        <v/>
      </c>
      <c r="Y1482" s="1">
        <f t="shared" si="272"/>
        <v>1444</v>
      </c>
      <c r="Z1482" t="str">
        <f t="shared" si="273"/>
        <v>ITM_DtoJ</v>
      </c>
      <c r="AC1482" s="116" t="str">
        <f t="shared" si="266"/>
        <v/>
      </c>
      <c r="AD1482" t="b">
        <f t="shared" si="264"/>
        <v>1</v>
      </c>
    </row>
    <row r="1483" spans="1:30" s="17" customFormat="1">
      <c r="A1483" s="116">
        <f t="shared" si="267"/>
        <v>1483</v>
      </c>
      <c r="B1483" s="117">
        <f t="shared" si="268"/>
        <v>1445</v>
      </c>
      <c r="C1483" s="118" t="s">
        <v>4932</v>
      </c>
      <c r="D1483" s="118" t="s">
        <v>7</v>
      </c>
      <c r="E1483" s="153" t="str">
        <f t="shared" ref="E1483" si="274">CHAR(34)&amp;IF(B1483&lt;10,"000",IF(B1483&lt;100,"00",IF(B1483&lt;1000,"0","")))&amp;$B1483&amp;CHAR(34)</f>
        <v>"1445"</v>
      </c>
      <c r="F1483" s="119" t="str">
        <f t="shared" ref="F1483" si="275">E1483</f>
        <v>"1445"</v>
      </c>
      <c r="G1483" s="127">
        <v>0</v>
      </c>
      <c r="H1483" s="127">
        <v>0</v>
      </c>
      <c r="I1483" s="120" t="s">
        <v>30</v>
      </c>
      <c r="J1483" s="120" t="s">
        <v>1660</v>
      </c>
      <c r="K1483" s="121" t="s">
        <v>5197</v>
      </c>
      <c r="M1483" s="154" t="str">
        <f t="shared" ref="M1483" si="276">"ITM_"&amp;IF(B1483&lt;10,"000",IF(B1483&lt;100,"00",IF(B1483&lt;1000,"0","")))&amp;$B1483</f>
        <v>ITM_1445</v>
      </c>
      <c r="N1483" s="16"/>
      <c r="P1483" s="17" t="str">
        <f t="shared" si="265"/>
        <v/>
      </c>
      <c r="S1483" s="122">
        <f t="shared" si="269"/>
        <v>173</v>
      </c>
      <c r="T1483" s="116" t="s">
        <v>2643</v>
      </c>
      <c r="U1483" s="123" t="s">
        <v>2643</v>
      </c>
      <c r="V1483" s="123" t="s">
        <v>2643</v>
      </c>
      <c r="W1483" s="124" t="str">
        <f t="shared" si="270"/>
        <v/>
      </c>
      <c r="X1483" s="125" t="str">
        <f t="shared" si="271"/>
        <v/>
      </c>
      <c r="Y1483" s="126">
        <f t="shared" si="272"/>
        <v>1445</v>
      </c>
      <c r="Z1483" s="17" t="str">
        <f t="shared" si="273"/>
        <v>ITM_1445</v>
      </c>
      <c r="AC1483" s="116" t="str">
        <f t="shared" si="266"/>
        <v/>
      </c>
      <c r="AD1483" t="b">
        <f t="shared" si="264"/>
        <v>1</v>
      </c>
    </row>
    <row r="1484" spans="1:30">
      <c r="A1484" s="57">
        <f t="shared" si="267"/>
        <v>1484</v>
      </c>
      <c r="B1484" s="56">
        <f t="shared" si="268"/>
        <v>1446</v>
      </c>
      <c r="C1484" s="60" t="s">
        <v>4932</v>
      </c>
      <c r="D1484" s="60" t="s">
        <v>7</v>
      </c>
      <c r="E1484" s="66" t="s">
        <v>87</v>
      </c>
      <c r="F1484" s="66" t="s">
        <v>87</v>
      </c>
      <c r="G1484" s="72">
        <v>0</v>
      </c>
      <c r="H1484" s="72">
        <v>0</v>
      </c>
      <c r="I1484" s="66" t="s">
        <v>3</v>
      </c>
      <c r="J1484" s="66" t="s">
        <v>1660</v>
      </c>
      <c r="K1484" s="67" t="s">
        <v>5197</v>
      </c>
      <c r="L1484" s="68"/>
      <c r="M1484" s="64" t="s">
        <v>1807</v>
      </c>
      <c r="N1484" s="13"/>
      <c r="O1484"/>
      <c r="P1484" t="str">
        <f t="shared" si="265"/>
        <v/>
      </c>
      <c r="Q1484"/>
      <c r="R1484"/>
      <c r="S1484" s="43">
        <f t="shared" si="269"/>
        <v>173</v>
      </c>
      <c r="T1484" s="96" t="s">
        <v>2643</v>
      </c>
      <c r="U1484" s="72" t="s">
        <v>2643</v>
      </c>
      <c r="V1484" s="72" t="s">
        <v>2643</v>
      </c>
      <c r="W1484" s="44" t="str">
        <f t="shared" si="270"/>
        <v/>
      </c>
      <c r="X1484" s="25" t="str">
        <f t="shared" si="271"/>
        <v/>
      </c>
      <c r="Y1484" s="1">
        <f t="shared" si="272"/>
        <v>1446</v>
      </c>
      <c r="Z1484" t="str">
        <f t="shared" si="273"/>
        <v>ITM_EIGVAL</v>
      </c>
      <c r="AC1484" s="116" t="str">
        <f t="shared" si="266"/>
        <v/>
      </c>
      <c r="AD1484" t="b">
        <f t="shared" si="264"/>
        <v>1</v>
      </c>
    </row>
    <row r="1485" spans="1:30">
      <c r="A1485" s="57">
        <f t="shared" si="267"/>
        <v>1485</v>
      </c>
      <c r="B1485" s="56">
        <f t="shared" si="268"/>
        <v>1447</v>
      </c>
      <c r="C1485" s="60" t="s">
        <v>4932</v>
      </c>
      <c r="D1485" s="60" t="s">
        <v>7</v>
      </c>
      <c r="E1485" s="66" t="s">
        <v>88</v>
      </c>
      <c r="F1485" s="66" t="s">
        <v>88</v>
      </c>
      <c r="G1485" s="72">
        <v>0</v>
      </c>
      <c r="H1485" s="72">
        <v>0</v>
      </c>
      <c r="I1485" s="66" t="s">
        <v>3</v>
      </c>
      <c r="J1485" s="66" t="s">
        <v>1660</v>
      </c>
      <c r="K1485" s="67" t="s">
        <v>5197</v>
      </c>
      <c r="L1485" s="68"/>
      <c r="M1485" s="64" t="s">
        <v>1808</v>
      </c>
      <c r="N1485" s="13"/>
      <c r="O1485"/>
      <c r="P1485" t="str">
        <f t="shared" si="265"/>
        <v/>
      </c>
      <c r="Q1485"/>
      <c r="R1485"/>
      <c r="S1485" s="43">
        <f t="shared" si="269"/>
        <v>173</v>
      </c>
      <c r="T1485" s="96" t="s">
        <v>2643</v>
      </c>
      <c r="U1485" s="72" t="s">
        <v>2643</v>
      </c>
      <c r="V1485" s="72" t="s">
        <v>2643</v>
      </c>
      <c r="W1485" s="44" t="str">
        <f t="shared" si="270"/>
        <v/>
      </c>
      <c r="X1485" s="25" t="str">
        <f t="shared" si="271"/>
        <v/>
      </c>
      <c r="Y1485" s="1">
        <f t="shared" si="272"/>
        <v>1447</v>
      </c>
      <c r="Z1485" t="str">
        <f t="shared" si="273"/>
        <v>ITM_EIGVEC</v>
      </c>
      <c r="AC1485" s="116" t="str">
        <f t="shared" si="266"/>
        <v/>
      </c>
      <c r="AD1485" t="b">
        <f t="shared" si="264"/>
        <v>1</v>
      </c>
    </row>
    <row r="1486" spans="1:30">
      <c r="A1486" s="57">
        <f t="shared" si="267"/>
        <v>1486</v>
      </c>
      <c r="B1486" s="56">
        <f t="shared" si="268"/>
        <v>1448</v>
      </c>
      <c r="C1486" s="60" t="s">
        <v>4932</v>
      </c>
      <c r="D1486" s="60" t="s">
        <v>7</v>
      </c>
      <c r="E1486" s="66" t="s">
        <v>1333</v>
      </c>
      <c r="F1486" s="66" t="s">
        <v>1333</v>
      </c>
      <c r="G1486" s="72">
        <v>0</v>
      </c>
      <c r="H1486" s="72">
        <v>0</v>
      </c>
      <c r="I1486" s="66" t="s">
        <v>3</v>
      </c>
      <c r="J1486" s="66" t="s">
        <v>1660</v>
      </c>
      <c r="K1486" s="67" t="s">
        <v>5197</v>
      </c>
      <c r="L1486" s="68"/>
      <c r="M1486" s="64" t="s">
        <v>1809</v>
      </c>
      <c r="N1486" s="13"/>
      <c r="O1486"/>
      <c r="P1486" t="str">
        <f t="shared" si="265"/>
        <v/>
      </c>
      <c r="Q1486"/>
      <c r="R1486"/>
      <c r="S1486" s="43">
        <f t="shared" si="269"/>
        <v>173</v>
      </c>
      <c r="T1486" s="96" t="s">
        <v>2643</v>
      </c>
      <c r="U1486" s="72" t="s">
        <v>2643</v>
      </c>
      <c r="V1486" s="72" t="s">
        <v>2643</v>
      </c>
      <c r="W1486" s="44" t="str">
        <f t="shared" si="270"/>
        <v/>
      </c>
      <c r="X1486" s="25" t="str">
        <f t="shared" si="271"/>
        <v/>
      </c>
      <c r="Y1486" s="1">
        <f t="shared" si="272"/>
        <v>1448</v>
      </c>
      <c r="Z1486" t="str">
        <f t="shared" si="273"/>
        <v>ITM_END</v>
      </c>
      <c r="AC1486" s="116" t="str">
        <f t="shared" si="266"/>
        <v/>
      </c>
      <c r="AD1486" t="b">
        <f t="shared" si="264"/>
        <v>1</v>
      </c>
    </row>
    <row r="1487" spans="1:30">
      <c r="A1487" s="57">
        <f t="shared" si="267"/>
        <v>1487</v>
      </c>
      <c r="B1487" s="56">
        <f t="shared" si="268"/>
        <v>1449</v>
      </c>
      <c r="C1487" s="60" t="s">
        <v>4932</v>
      </c>
      <c r="D1487" s="60" t="s">
        <v>7</v>
      </c>
      <c r="E1487" s="66" t="s">
        <v>1334</v>
      </c>
      <c r="F1487" s="66" t="s">
        <v>89</v>
      </c>
      <c r="G1487" s="72">
        <v>0</v>
      </c>
      <c r="H1487" s="72">
        <v>0</v>
      </c>
      <c r="I1487" s="66" t="s">
        <v>3</v>
      </c>
      <c r="J1487" s="66" t="s">
        <v>1660</v>
      </c>
      <c r="K1487" s="67" t="s">
        <v>5197</v>
      </c>
      <c r="L1487" s="68"/>
      <c r="M1487" s="64" t="s">
        <v>1810</v>
      </c>
      <c r="N1487" s="13"/>
      <c r="O1487"/>
      <c r="P1487" t="str">
        <f t="shared" si="265"/>
        <v>NOT EQUAL</v>
      </c>
      <c r="Q1487"/>
      <c r="R1487"/>
      <c r="S1487" s="43">
        <f t="shared" si="269"/>
        <v>173</v>
      </c>
      <c r="T1487" s="96" t="s">
        <v>2643</v>
      </c>
      <c r="U1487" s="72" t="s">
        <v>2643</v>
      </c>
      <c r="V1487" s="72" t="s">
        <v>2643</v>
      </c>
      <c r="W1487" s="44" t="str">
        <f t="shared" si="270"/>
        <v/>
      </c>
      <c r="X1487" s="25" t="str">
        <f t="shared" si="271"/>
        <v/>
      </c>
      <c r="Y1487" s="1">
        <f t="shared" si="272"/>
        <v>1449</v>
      </c>
      <c r="Z1487" t="str">
        <f t="shared" si="273"/>
        <v>ITM_ENDP</v>
      </c>
      <c r="AC1487" s="116" t="str">
        <f t="shared" si="266"/>
        <v/>
      </c>
      <c r="AD1487" t="b">
        <f t="shared" si="264"/>
        <v>1</v>
      </c>
    </row>
    <row r="1488" spans="1:30">
      <c r="A1488" s="57">
        <f t="shared" si="267"/>
        <v>1488</v>
      </c>
      <c r="B1488" s="56">
        <f t="shared" si="268"/>
        <v>1450</v>
      </c>
      <c r="C1488" s="60" t="s">
        <v>4746</v>
      </c>
      <c r="D1488" s="60" t="s">
        <v>14</v>
      </c>
      <c r="E1488" s="66" t="s">
        <v>90</v>
      </c>
      <c r="F1488" s="66" t="s">
        <v>90</v>
      </c>
      <c r="G1488" s="72">
        <v>0</v>
      </c>
      <c r="H1488" s="72">
        <v>15</v>
      </c>
      <c r="I1488" s="66" t="s">
        <v>3</v>
      </c>
      <c r="J1488" s="66" t="s">
        <v>1660</v>
      </c>
      <c r="K1488" s="67" t="s">
        <v>5197</v>
      </c>
      <c r="L1488" s="68"/>
      <c r="M1488" s="64" t="s">
        <v>1811</v>
      </c>
      <c r="N1488" s="13"/>
      <c r="O1488"/>
      <c r="P1488" t="str">
        <f t="shared" si="265"/>
        <v/>
      </c>
      <c r="Q1488"/>
      <c r="R1488"/>
      <c r="S1488" s="43">
        <f t="shared" si="269"/>
        <v>174</v>
      </c>
      <c r="T1488" s="96" t="s">
        <v>3173</v>
      </c>
      <c r="U1488" s="72" t="s">
        <v>3082</v>
      </c>
      <c r="V1488" s="72" t="s">
        <v>2643</v>
      </c>
      <c r="W1488" s="44" t="str">
        <f t="shared" si="270"/>
        <v>"ENG"</v>
      </c>
      <c r="X1488" s="25" t="str">
        <f t="shared" si="271"/>
        <v>ENG</v>
      </c>
      <c r="Y1488" s="1">
        <f t="shared" si="272"/>
        <v>1450</v>
      </c>
      <c r="Z1488" t="str">
        <f t="shared" si="273"/>
        <v>ITM_ENG</v>
      </c>
      <c r="AC1488" s="116" t="str">
        <f t="shared" si="266"/>
        <v>ENG</v>
      </c>
      <c r="AD1488" t="b">
        <f t="shared" si="264"/>
        <v>1</v>
      </c>
    </row>
    <row r="1489" spans="1:30">
      <c r="A1489" s="57">
        <f t="shared" si="267"/>
        <v>1489</v>
      </c>
      <c r="B1489" s="56">
        <f t="shared" si="268"/>
        <v>1451</v>
      </c>
      <c r="C1489" s="60" t="s">
        <v>4932</v>
      </c>
      <c r="D1489" s="60" t="s">
        <v>7</v>
      </c>
      <c r="E1489" s="66" t="s">
        <v>1335</v>
      </c>
      <c r="F1489" s="66" t="s">
        <v>1335</v>
      </c>
      <c r="G1489" s="72">
        <v>0</v>
      </c>
      <c r="H1489" s="72">
        <v>0</v>
      </c>
      <c r="I1489" s="66" t="s">
        <v>3</v>
      </c>
      <c r="J1489" s="66" t="s">
        <v>1660</v>
      </c>
      <c r="K1489" s="67" t="s">
        <v>5197</v>
      </c>
      <c r="L1489" s="68"/>
      <c r="M1489" s="64" t="s">
        <v>1812</v>
      </c>
      <c r="N1489" s="13"/>
      <c r="O1489"/>
      <c r="P1489" t="str">
        <f t="shared" si="265"/>
        <v/>
      </c>
      <c r="Q1489"/>
      <c r="R1489"/>
      <c r="S1489" s="43">
        <f t="shared" si="269"/>
        <v>174</v>
      </c>
      <c r="T1489" s="96" t="s">
        <v>2643</v>
      </c>
      <c r="U1489" s="72" t="s">
        <v>2643</v>
      </c>
      <c r="V1489" s="72" t="s">
        <v>2643</v>
      </c>
      <c r="W1489" s="44" t="str">
        <f t="shared" si="270"/>
        <v/>
      </c>
      <c r="X1489" s="25" t="str">
        <f t="shared" si="271"/>
        <v/>
      </c>
      <c r="Y1489" s="1">
        <f t="shared" si="272"/>
        <v>1451</v>
      </c>
      <c r="Z1489" t="str">
        <f t="shared" si="273"/>
        <v>ITM_ENORM</v>
      </c>
      <c r="AC1489" s="116" t="str">
        <f t="shared" si="266"/>
        <v/>
      </c>
      <c r="AD1489" t="b">
        <f t="shared" si="264"/>
        <v>1</v>
      </c>
    </row>
    <row r="1490" spans="1:30" s="140" customFormat="1">
      <c r="A1490" s="134">
        <f t="shared" si="267"/>
        <v>1490</v>
      </c>
      <c r="B1490" s="135">
        <f t="shared" si="268"/>
        <v>1452</v>
      </c>
      <c r="C1490" s="136" t="s">
        <v>5035</v>
      </c>
      <c r="D1490" s="136" t="s">
        <v>7</v>
      </c>
      <c r="E1490" s="137" t="s">
        <v>5036</v>
      </c>
      <c r="F1490" s="137" t="s">
        <v>314</v>
      </c>
      <c r="G1490" s="141">
        <v>0</v>
      </c>
      <c r="H1490" s="141">
        <v>0</v>
      </c>
      <c r="I1490" s="137" t="s">
        <v>3</v>
      </c>
      <c r="J1490" s="137" t="s">
        <v>1659</v>
      </c>
      <c r="K1490" s="139" t="s">
        <v>5197</v>
      </c>
      <c r="M1490" s="18" t="s">
        <v>5037</v>
      </c>
      <c r="N1490" s="18"/>
      <c r="P1490" s="140" t="str">
        <f t="shared" si="265"/>
        <v>NOT EQUAL</v>
      </c>
      <c r="S1490" s="141">
        <f t="shared" si="269"/>
        <v>174</v>
      </c>
      <c r="T1490" s="134" t="s">
        <v>3174</v>
      </c>
      <c r="U1490" s="138" t="s">
        <v>3075</v>
      </c>
      <c r="V1490" s="138" t="s">
        <v>2643</v>
      </c>
      <c r="W1490" s="142" t="str">
        <f t="shared" si="270"/>
        <v/>
      </c>
      <c r="X1490" s="143" t="str">
        <f t="shared" si="271"/>
        <v/>
      </c>
      <c r="Y1490" s="144">
        <f t="shared" si="272"/>
        <v>1452</v>
      </c>
      <c r="Z1490" s="140" t="str">
        <f t="shared" si="273"/>
        <v>ITM_RCLMIN</v>
      </c>
      <c r="AC1490" s="116" t="str">
        <f t="shared" si="266"/>
        <v/>
      </c>
      <c r="AD1490" t="b">
        <f t="shared" si="264"/>
        <v>1</v>
      </c>
    </row>
    <row r="1491" spans="1:30">
      <c r="A1491" s="57">
        <f t="shared" si="267"/>
        <v>1491</v>
      </c>
      <c r="B1491" s="56">
        <f t="shared" si="268"/>
        <v>1453</v>
      </c>
      <c r="C1491" s="60" t="s">
        <v>4932</v>
      </c>
      <c r="D1491" s="60" t="s">
        <v>7</v>
      </c>
      <c r="E1491" s="66" t="s">
        <v>1337</v>
      </c>
      <c r="F1491" s="66" t="s">
        <v>93</v>
      </c>
      <c r="G1491" s="72">
        <v>0</v>
      </c>
      <c r="H1491" s="72">
        <v>0</v>
      </c>
      <c r="I1491" s="66" t="s">
        <v>3</v>
      </c>
      <c r="J1491" s="66" t="s">
        <v>1660</v>
      </c>
      <c r="K1491" s="67" t="s">
        <v>5197</v>
      </c>
      <c r="L1491" s="68"/>
      <c r="M1491" s="64" t="s">
        <v>1816</v>
      </c>
      <c r="N1491" s="13"/>
      <c r="O1491"/>
      <c r="P1491" t="str">
        <f t="shared" si="265"/>
        <v>NOT EQUAL</v>
      </c>
      <c r="Q1491"/>
      <c r="R1491"/>
      <c r="S1491" s="43">
        <f t="shared" si="269"/>
        <v>174</v>
      </c>
      <c r="T1491" s="96" t="s">
        <v>2643</v>
      </c>
      <c r="U1491" s="72" t="s">
        <v>2643</v>
      </c>
      <c r="V1491" s="72" t="s">
        <v>2643</v>
      </c>
      <c r="W1491" s="44" t="str">
        <f t="shared" si="270"/>
        <v/>
      </c>
      <c r="X1491" s="25" t="str">
        <f t="shared" si="271"/>
        <v/>
      </c>
      <c r="Y1491" s="1">
        <f t="shared" si="272"/>
        <v>1453</v>
      </c>
      <c r="Z1491" t="str">
        <f t="shared" si="273"/>
        <v>ITM_EQ_DEL</v>
      </c>
      <c r="AC1491" s="116" t="str">
        <f t="shared" si="266"/>
        <v/>
      </c>
      <c r="AD1491" t="b">
        <f t="shared" si="264"/>
        <v>1</v>
      </c>
    </row>
    <row r="1492" spans="1:30">
      <c r="A1492" s="57">
        <f t="shared" si="267"/>
        <v>1492</v>
      </c>
      <c r="B1492" s="56">
        <f t="shared" si="268"/>
        <v>1454</v>
      </c>
      <c r="C1492" s="60" t="s">
        <v>4932</v>
      </c>
      <c r="D1492" s="60" t="s">
        <v>7</v>
      </c>
      <c r="E1492" s="66" t="s">
        <v>1338</v>
      </c>
      <c r="F1492" s="66" t="s">
        <v>94</v>
      </c>
      <c r="G1492" s="72">
        <v>0</v>
      </c>
      <c r="H1492" s="72">
        <v>0</v>
      </c>
      <c r="I1492" s="66" t="s">
        <v>3</v>
      </c>
      <c r="J1492" s="66" t="s">
        <v>1660</v>
      </c>
      <c r="K1492" s="67" t="s">
        <v>5197</v>
      </c>
      <c r="L1492" s="68"/>
      <c r="M1492" s="64" t="s">
        <v>1817</v>
      </c>
      <c r="N1492" s="13"/>
      <c r="O1492"/>
      <c r="P1492" t="str">
        <f t="shared" si="265"/>
        <v>NOT EQUAL</v>
      </c>
      <c r="Q1492"/>
      <c r="R1492"/>
      <c r="S1492" s="43">
        <f t="shared" si="269"/>
        <v>174</v>
      </c>
      <c r="T1492" s="96" t="s">
        <v>2643</v>
      </c>
      <c r="U1492" s="72" t="s">
        <v>2643</v>
      </c>
      <c r="V1492" s="72" t="s">
        <v>2643</v>
      </c>
      <c r="W1492" s="44" t="str">
        <f t="shared" si="270"/>
        <v/>
      </c>
      <c r="X1492" s="25" t="str">
        <f t="shared" si="271"/>
        <v/>
      </c>
      <c r="Y1492" s="1">
        <f t="shared" si="272"/>
        <v>1454</v>
      </c>
      <c r="Z1492" t="str">
        <f t="shared" si="273"/>
        <v>ITM_EQ_EDI</v>
      </c>
      <c r="AC1492" s="116" t="str">
        <f t="shared" si="266"/>
        <v/>
      </c>
      <c r="AD1492" t="b">
        <f t="shared" si="264"/>
        <v>1</v>
      </c>
    </row>
    <row r="1493" spans="1:30">
      <c r="A1493" s="57">
        <f t="shared" si="267"/>
        <v>1493</v>
      </c>
      <c r="B1493" s="56">
        <f t="shared" si="268"/>
        <v>1455</v>
      </c>
      <c r="C1493" s="60" t="s">
        <v>4932</v>
      </c>
      <c r="D1493" s="60" t="s">
        <v>7</v>
      </c>
      <c r="E1493" s="66" t="s">
        <v>1339</v>
      </c>
      <c r="F1493" s="66" t="s">
        <v>95</v>
      </c>
      <c r="G1493" s="72">
        <v>0</v>
      </c>
      <c r="H1493" s="72">
        <v>0</v>
      </c>
      <c r="I1493" s="66" t="s">
        <v>3</v>
      </c>
      <c r="J1493" s="66" t="s">
        <v>1660</v>
      </c>
      <c r="K1493" s="67" t="s">
        <v>5197</v>
      </c>
      <c r="L1493" s="68"/>
      <c r="M1493" s="64" t="s">
        <v>1818</v>
      </c>
      <c r="N1493" s="13"/>
      <c r="O1493"/>
      <c r="P1493" t="str">
        <f t="shared" si="265"/>
        <v>NOT EQUAL</v>
      </c>
      <c r="Q1493"/>
      <c r="R1493"/>
      <c r="S1493" s="43">
        <f t="shared" si="269"/>
        <v>174</v>
      </c>
      <c r="T1493" s="96" t="s">
        <v>2643</v>
      </c>
      <c r="U1493" s="72" t="s">
        <v>2643</v>
      </c>
      <c r="V1493" s="72" t="s">
        <v>2643</v>
      </c>
      <c r="W1493" s="44" t="str">
        <f t="shared" si="270"/>
        <v/>
      </c>
      <c r="X1493" s="25" t="str">
        <f t="shared" si="271"/>
        <v/>
      </c>
      <c r="Y1493" s="1">
        <f t="shared" si="272"/>
        <v>1455</v>
      </c>
      <c r="Z1493" t="str">
        <f t="shared" si="273"/>
        <v>ITM_EQ_NEW</v>
      </c>
      <c r="AC1493" s="116" t="str">
        <f t="shared" si="266"/>
        <v/>
      </c>
      <c r="AD1493" t="b">
        <f t="shared" si="264"/>
        <v>1</v>
      </c>
    </row>
    <row r="1494" spans="1:30">
      <c r="A1494" s="57">
        <f t="shared" si="267"/>
        <v>1494</v>
      </c>
      <c r="B1494" s="56">
        <f t="shared" si="268"/>
        <v>1456</v>
      </c>
      <c r="C1494" s="60" t="s">
        <v>4932</v>
      </c>
      <c r="D1494" s="60" t="s">
        <v>7</v>
      </c>
      <c r="E1494" s="66" t="s">
        <v>1340</v>
      </c>
      <c r="F1494" s="66" t="s">
        <v>1340</v>
      </c>
      <c r="G1494" s="72">
        <v>0</v>
      </c>
      <c r="H1494" s="72">
        <v>0</v>
      </c>
      <c r="I1494" s="66" t="s">
        <v>3</v>
      </c>
      <c r="J1494" s="66" t="s">
        <v>1660</v>
      </c>
      <c r="K1494" s="67" t="s">
        <v>5197</v>
      </c>
      <c r="L1494" s="68"/>
      <c r="M1494" s="64" t="s">
        <v>1819</v>
      </c>
      <c r="N1494" s="13"/>
      <c r="O1494"/>
      <c r="P1494" t="str">
        <f t="shared" si="265"/>
        <v/>
      </c>
      <c r="Q1494"/>
      <c r="R1494"/>
      <c r="S1494" s="43">
        <f t="shared" si="269"/>
        <v>174</v>
      </c>
      <c r="T1494" s="96" t="s">
        <v>2643</v>
      </c>
      <c r="U1494" s="72" t="s">
        <v>2643</v>
      </c>
      <c r="V1494" s="72" t="s">
        <v>2643</v>
      </c>
      <c r="W1494" s="44" t="str">
        <f t="shared" si="270"/>
        <v/>
      </c>
      <c r="X1494" s="25" t="str">
        <f t="shared" si="271"/>
        <v/>
      </c>
      <c r="Y1494" s="1">
        <f t="shared" si="272"/>
        <v>1456</v>
      </c>
      <c r="Z1494" t="str">
        <f t="shared" si="273"/>
        <v>ITM_ERF</v>
      </c>
      <c r="AC1494" s="116" t="str">
        <f t="shared" si="266"/>
        <v/>
      </c>
      <c r="AD1494" t="b">
        <f t="shared" si="264"/>
        <v>1</v>
      </c>
    </row>
    <row r="1495" spans="1:30">
      <c r="A1495" s="57">
        <f t="shared" si="267"/>
        <v>1495</v>
      </c>
      <c r="B1495" s="56">
        <f t="shared" si="268"/>
        <v>1457</v>
      </c>
      <c r="C1495" s="60" t="s">
        <v>4932</v>
      </c>
      <c r="D1495" s="60" t="s">
        <v>7</v>
      </c>
      <c r="E1495" s="66" t="s">
        <v>96</v>
      </c>
      <c r="F1495" s="66" t="s">
        <v>96</v>
      </c>
      <c r="G1495" s="72">
        <v>0</v>
      </c>
      <c r="H1495" s="72">
        <v>0</v>
      </c>
      <c r="I1495" s="66" t="s">
        <v>3</v>
      </c>
      <c r="J1495" s="66" t="s">
        <v>1660</v>
      </c>
      <c r="K1495" s="67" t="s">
        <v>5197</v>
      </c>
      <c r="L1495" s="68"/>
      <c r="M1495" s="64" t="s">
        <v>1820</v>
      </c>
      <c r="N1495" s="13"/>
      <c r="O1495"/>
      <c r="P1495" t="str">
        <f t="shared" si="265"/>
        <v/>
      </c>
      <c r="Q1495"/>
      <c r="R1495"/>
      <c r="S1495" s="43">
        <f t="shared" si="269"/>
        <v>174</v>
      </c>
      <c r="T1495" s="96" t="s">
        <v>2643</v>
      </c>
      <c r="U1495" s="72" t="s">
        <v>2643</v>
      </c>
      <c r="V1495" s="72" t="s">
        <v>2643</v>
      </c>
      <c r="W1495" s="44" t="str">
        <f t="shared" si="270"/>
        <v/>
      </c>
      <c r="X1495" s="25" t="str">
        <f t="shared" si="271"/>
        <v/>
      </c>
      <c r="Y1495" s="1">
        <f t="shared" si="272"/>
        <v>1457</v>
      </c>
      <c r="Z1495" t="str">
        <f t="shared" si="273"/>
        <v>ITM_ERFC</v>
      </c>
      <c r="AC1495" s="116" t="str">
        <f t="shared" si="266"/>
        <v/>
      </c>
      <c r="AD1495" t="b">
        <f t="shared" si="264"/>
        <v>1</v>
      </c>
    </row>
    <row r="1496" spans="1:30">
      <c r="A1496" s="57">
        <f t="shared" si="267"/>
        <v>1496</v>
      </c>
      <c r="B1496" s="56">
        <f t="shared" si="268"/>
        <v>1458</v>
      </c>
      <c r="C1496" s="60" t="s">
        <v>4932</v>
      </c>
      <c r="D1496" s="60" t="s">
        <v>7</v>
      </c>
      <c r="E1496" s="66" t="s">
        <v>1341</v>
      </c>
      <c r="F1496" s="66" t="s">
        <v>1341</v>
      </c>
      <c r="G1496" s="72">
        <v>0</v>
      </c>
      <c r="H1496" s="72">
        <v>0</v>
      </c>
      <c r="I1496" s="66" t="s">
        <v>3</v>
      </c>
      <c r="J1496" s="66" t="s">
        <v>1660</v>
      </c>
      <c r="K1496" s="67" t="s">
        <v>5197</v>
      </c>
      <c r="L1496" s="68"/>
      <c r="M1496" s="64" t="s">
        <v>1821</v>
      </c>
      <c r="N1496" s="13"/>
      <c r="O1496"/>
      <c r="P1496" t="str">
        <f t="shared" si="265"/>
        <v/>
      </c>
      <c r="Q1496"/>
      <c r="R1496"/>
      <c r="S1496" s="43">
        <f t="shared" si="269"/>
        <v>174</v>
      </c>
      <c r="T1496" s="96" t="s">
        <v>2643</v>
      </c>
      <c r="U1496" s="72" t="s">
        <v>2643</v>
      </c>
      <c r="V1496" s="72" t="s">
        <v>2643</v>
      </c>
      <c r="W1496" s="44" t="str">
        <f t="shared" si="270"/>
        <v/>
      </c>
      <c r="X1496" s="25" t="str">
        <f t="shared" si="271"/>
        <v/>
      </c>
      <c r="Y1496" s="1">
        <f t="shared" si="272"/>
        <v>1458</v>
      </c>
      <c r="Z1496" t="str">
        <f t="shared" si="273"/>
        <v>ITM_ERR</v>
      </c>
      <c r="AC1496" s="116" t="str">
        <f t="shared" si="266"/>
        <v/>
      </c>
      <c r="AD1496" t="b">
        <f t="shared" si="264"/>
        <v>1</v>
      </c>
    </row>
    <row r="1497" spans="1:30">
      <c r="A1497" s="57">
        <f t="shared" si="267"/>
        <v>1497</v>
      </c>
      <c r="B1497" s="56">
        <f t="shared" si="268"/>
        <v>1459</v>
      </c>
      <c r="C1497" s="60" t="s">
        <v>4932</v>
      </c>
      <c r="D1497" s="60" t="s">
        <v>7</v>
      </c>
      <c r="E1497" s="66" t="s">
        <v>1344</v>
      </c>
      <c r="F1497" s="66" t="s">
        <v>1345</v>
      </c>
      <c r="G1497" s="72">
        <v>0</v>
      </c>
      <c r="H1497" s="72">
        <v>0</v>
      </c>
      <c r="I1497" s="66" t="s">
        <v>3</v>
      </c>
      <c r="J1497" s="66" t="s">
        <v>1660</v>
      </c>
      <c r="K1497" s="67" t="s">
        <v>5197</v>
      </c>
      <c r="L1497" s="68"/>
      <c r="M1497" s="64" t="s">
        <v>1823</v>
      </c>
      <c r="N1497" s="13"/>
      <c r="O1497"/>
      <c r="P1497" t="str">
        <f t="shared" si="265"/>
        <v/>
      </c>
      <c r="Q1497"/>
      <c r="R1497"/>
      <c r="S1497" s="43">
        <f t="shared" si="269"/>
        <v>174</v>
      </c>
      <c r="T1497" s="96" t="s">
        <v>2643</v>
      </c>
      <c r="U1497" s="72" t="s">
        <v>2643</v>
      </c>
      <c r="V1497" s="72" t="s">
        <v>2643</v>
      </c>
      <c r="W1497" s="44" t="str">
        <f t="shared" si="270"/>
        <v/>
      </c>
      <c r="X1497" s="25" t="str">
        <f t="shared" si="271"/>
        <v/>
      </c>
      <c r="Y1497" s="1">
        <f t="shared" si="272"/>
        <v>1459</v>
      </c>
      <c r="Z1497" t="str">
        <f t="shared" si="273"/>
        <v>ITM_EXITALL</v>
      </c>
      <c r="AC1497" s="116" t="str">
        <f t="shared" si="266"/>
        <v/>
      </c>
      <c r="AD1497" t="b">
        <f t="shared" si="264"/>
        <v>1</v>
      </c>
    </row>
    <row r="1498" spans="1:30">
      <c r="A1498" s="57">
        <f t="shared" si="267"/>
        <v>1498</v>
      </c>
      <c r="B1498" s="56">
        <f t="shared" si="268"/>
        <v>1460</v>
      </c>
      <c r="C1498" s="60" t="s">
        <v>4747</v>
      </c>
      <c r="D1498" s="60" t="s">
        <v>7</v>
      </c>
      <c r="E1498" s="66" t="s">
        <v>100</v>
      </c>
      <c r="F1498" s="66" t="s">
        <v>100</v>
      </c>
      <c r="G1498" s="72">
        <v>0</v>
      </c>
      <c r="H1498" s="72">
        <v>0</v>
      </c>
      <c r="I1498" s="66" t="s">
        <v>3</v>
      </c>
      <c r="J1498" s="66" t="s">
        <v>1659</v>
      </c>
      <c r="K1498" s="67" t="s">
        <v>5197</v>
      </c>
      <c r="L1498" s="68"/>
      <c r="M1498" s="64" t="s">
        <v>1831</v>
      </c>
      <c r="N1498" s="13"/>
      <c r="O1498"/>
      <c r="P1498" t="str">
        <f t="shared" si="265"/>
        <v/>
      </c>
      <c r="Q1498"/>
      <c r="R1498"/>
      <c r="S1498" s="43">
        <f t="shared" si="269"/>
        <v>175</v>
      </c>
      <c r="T1498" s="96" t="s">
        <v>2643</v>
      </c>
      <c r="U1498" s="72" t="s">
        <v>2643</v>
      </c>
      <c r="V1498" s="72" t="s">
        <v>2643</v>
      </c>
      <c r="W1498" s="44" t="str">
        <f t="shared" si="270"/>
        <v>"EXPT"</v>
      </c>
      <c r="X1498" s="25" t="str">
        <f t="shared" si="271"/>
        <v>EXPT</v>
      </c>
      <c r="Y1498" s="1">
        <f t="shared" si="272"/>
        <v>1460</v>
      </c>
      <c r="Z1498" t="str">
        <f t="shared" si="273"/>
        <v>ITM_EXPT</v>
      </c>
      <c r="AC1498" s="116" t="str">
        <f t="shared" si="266"/>
        <v>EXPT</v>
      </c>
      <c r="AD1498" t="b">
        <f t="shared" si="264"/>
        <v>1</v>
      </c>
    </row>
    <row r="1499" spans="1:30" s="17" customFormat="1">
      <c r="A1499" s="116">
        <f t="shared" si="267"/>
        <v>1499</v>
      </c>
      <c r="B1499" s="117">
        <f t="shared" si="268"/>
        <v>1461</v>
      </c>
      <c r="C1499" s="118" t="s">
        <v>4932</v>
      </c>
      <c r="D1499" s="118" t="s">
        <v>7</v>
      </c>
      <c r="E1499" s="119" t="str">
        <f>CHAR(34)&amp;$B1499&amp;CHAR(34)</f>
        <v>"1461"</v>
      </c>
      <c r="F1499" s="119" t="str">
        <f>CHAR(34)&amp;$B1499&amp;CHAR(34)</f>
        <v>"1461"</v>
      </c>
      <c r="G1499" s="127">
        <v>0</v>
      </c>
      <c r="H1499" s="127">
        <v>0</v>
      </c>
      <c r="I1499" s="120" t="s">
        <v>30</v>
      </c>
      <c r="J1499" s="120" t="s">
        <v>1660</v>
      </c>
      <c r="K1499" s="121" t="s">
        <v>5022</v>
      </c>
      <c r="M1499" s="16" t="str">
        <f>"ITM_"&amp;B1499</f>
        <v>ITM_1461</v>
      </c>
      <c r="N1499" s="16"/>
      <c r="P1499" s="17" t="str">
        <f t="shared" si="265"/>
        <v/>
      </c>
      <c r="S1499" s="122">
        <f t="shared" si="269"/>
        <v>175</v>
      </c>
      <c r="T1499" s="116" t="s">
        <v>2643</v>
      </c>
      <c r="U1499" s="123" t="s">
        <v>2643</v>
      </c>
      <c r="V1499" s="123" t="s">
        <v>2643</v>
      </c>
      <c r="W1499" s="124" t="str">
        <f t="shared" si="270"/>
        <v/>
      </c>
      <c r="X1499" s="125" t="str">
        <f t="shared" si="271"/>
        <v/>
      </c>
      <c r="Y1499" s="126">
        <f t="shared" si="272"/>
        <v>1461</v>
      </c>
      <c r="Z1499" s="17" t="str">
        <f t="shared" si="273"/>
        <v>ITM_1461</v>
      </c>
      <c r="AC1499" s="116" t="str">
        <f t="shared" si="266"/>
        <v/>
      </c>
      <c r="AD1499" t="b">
        <f t="shared" si="264"/>
        <v>1</v>
      </c>
    </row>
    <row r="1500" spans="1:30">
      <c r="A1500" s="57">
        <f t="shared" si="267"/>
        <v>1500</v>
      </c>
      <c r="B1500" s="56">
        <f t="shared" si="268"/>
        <v>1462</v>
      </c>
      <c r="C1500" s="60" t="s">
        <v>4748</v>
      </c>
      <c r="D1500" s="60" t="s">
        <v>7</v>
      </c>
      <c r="E1500" s="76" t="s">
        <v>1350</v>
      </c>
      <c r="F1500" s="76" t="s">
        <v>1350</v>
      </c>
      <c r="G1500" s="128">
        <v>0</v>
      </c>
      <c r="H1500" s="128">
        <v>0</v>
      </c>
      <c r="I1500" s="66" t="s">
        <v>3</v>
      </c>
      <c r="J1500" s="66" t="s">
        <v>1659</v>
      </c>
      <c r="K1500" s="67" t="s">
        <v>5197</v>
      </c>
      <c r="L1500" s="68"/>
      <c r="M1500" s="64" t="s">
        <v>1844</v>
      </c>
      <c r="N1500" s="13"/>
      <c r="O1500"/>
      <c r="P1500" t="str">
        <f t="shared" si="265"/>
        <v/>
      </c>
      <c r="Q1500"/>
      <c r="R1500"/>
      <c r="S1500" s="43">
        <f t="shared" si="269"/>
        <v>176</v>
      </c>
      <c r="T1500" s="96" t="s">
        <v>2643</v>
      </c>
      <c r="U1500" s="72" t="s">
        <v>2643</v>
      </c>
      <c r="V1500" s="72" t="s">
        <v>2643</v>
      </c>
      <c r="W1500" s="44" t="str">
        <f t="shared" si="270"/>
        <v>"FIB"</v>
      </c>
      <c r="X1500" s="25" t="str">
        <f t="shared" si="271"/>
        <v>FIB</v>
      </c>
      <c r="Y1500" s="1">
        <f t="shared" si="272"/>
        <v>1462</v>
      </c>
      <c r="Z1500" t="str">
        <f t="shared" si="273"/>
        <v>ITM_FIB</v>
      </c>
      <c r="AC1500" s="116" t="str">
        <f t="shared" si="266"/>
        <v>FIB</v>
      </c>
      <c r="AD1500" t="b">
        <f t="shared" si="264"/>
        <v>1</v>
      </c>
    </row>
    <row r="1501" spans="1:30">
      <c r="A1501" s="57">
        <f t="shared" si="267"/>
        <v>1501</v>
      </c>
      <c r="B1501" s="56">
        <f t="shared" si="268"/>
        <v>1463</v>
      </c>
      <c r="C1501" s="60" t="s">
        <v>4749</v>
      </c>
      <c r="D1501" s="60" t="s">
        <v>14</v>
      </c>
      <c r="E1501" s="66" t="s">
        <v>112</v>
      </c>
      <c r="F1501" s="66" t="s">
        <v>112</v>
      </c>
      <c r="G1501" s="72">
        <v>0</v>
      </c>
      <c r="H1501" s="72">
        <v>15</v>
      </c>
      <c r="I1501" s="66" t="s">
        <v>3</v>
      </c>
      <c r="J1501" s="66" t="s">
        <v>1660</v>
      </c>
      <c r="K1501" s="67" t="s">
        <v>5197</v>
      </c>
      <c r="L1501" s="68"/>
      <c r="M1501" s="64" t="s">
        <v>1847</v>
      </c>
      <c r="N1501" s="13"/>
      <c r="O1501"/>
      <c r="P1501" t="str">
        <f t="shared" si="265"/>
        <v/>
      </c>
      <c r="Q1501"/>
      <c r="R1501"/>
      <c r="S1501" s="43">
        <f t="shared" si="269"/>
        <v>177</v>
      </c>
      <c r="T1501" s="96" t="s">
        <v>2643</v>
      </c>
      <c r="U1501" s="72" t="s">
        <v>3082</v>
      </c>
      <c r="V1501" s="72" t="s">
        <v>2643</v>
      </c>
      <c r="W1501" s="44" t="str">
        <f t="shared" si="270"/>
        <v>"FIX"</v>
      </c>
      <c r="X1501" s="25" t="str">
        <f t="shared" si="271"/>
        <v>FIX</v>
      </c>
      <c r="Y1501" s="1">
        <f t="shared" si="272"/>
        <v>1463</v>
      </c>
      <c r="Z1501" t="str">
        <f t="shared" si="273"/>
        <v>ITM_FIX</v>
      </c>
      <c r="AC1501" s="116" t="str">
        <f t="shared" si="266"/>
        <v>FIX</v>
      </c>
      <c r="AD1501" t="b">
        <f t="shared" si="264"/>
        <v>1</v>
      </c>
    </row>
    <row r="1502" spans="1:30">
      <c r="A1502" s="57">
        <f t="shared" si="267"/>
        <v>1502</v>
      </c>
      <c r="B1502" s="56">
        <f t="shared" si="268"/>
        <v>1464</v>
      </c>
      <c r="C1502" s="60" t="s">
        <v>4750</v>
      </c>
      <c r="D1502" s="60" t="s">
        <v>7</v>
      </c>
      <c r="E1502" s="66" t="s">
        <v>113</v>
      </c>
      <c r="F1502" s="66" t="s">
        <v>113</v>
      </c>
      <c r="G1502" s="72">
        <v>0</v>
      </c>
      <c r="H1502" s="72">
        <v>0</v>
      </c>
      <c r="I1502" s="66" t="s">
        <v>3</v>
      </c>
      <c r="J1502" s="66" t="s">
        <v>1659</v>
      </c>
      <c r="K1502" s="67" t="s">
        <v>5197</v>
      </c>
      <c r="L1502" s="68"/>
      <c r="M1502" s="64" t="s">
        <v>1850</v>
      </c>
      <c r="N1502" s="13"/>
      <c r="O1502"/>
      <c r="P1502" t="str">
        <f t="shared" si="265"/>
        <v/>
      </c>
      <c r="Q1502"/>
      <c r="R1502"/>
      <c r="S1502" s="43">
        <f t="shared" si="269"/>
        <v>178</v>
      </c>
      <c r="T1502" s="96" t="s">
        <v>3179</v>
      </c>
      <c r="U1502" s="72" t="s">
        <v>3082</v>
      </c>
      <c r="V1502" s="72" t="s">
        <v>2643</v>
      </c>
      <c r="W1502" s="44" t="str">
        <f t="shared" si="270"/>
        <v>"FLASH?"</v>
      </c>
      <c r="X1502" s="25" t="str">
        <f t="shared" si="271"/>
        <v>FLASH?</v>
      </c>
      <c r="Y1502" s="1">
        <f t="shared" si="272"/>
        <v>1464</v>
      </c>
      <c r="Z1502" t="str">
        <f t="shared" si="273"/>
        <v>ITM_FLASH</v>
      </c>
      <c r="AC1502" s="116" t="str">
        <f t="shared" si="266"/>
        <v>FLASH?</v>
      </c>
      <c r="AD1502" t="b">
        <f t="shared" si="264"/>
        <v>1</v>
      </c>
    </row>
    <row r="1503" spans="1:30">
      <c r="A1503" s="57">
        <f t="shared" si="267"/>
        <v>1503</v>
      </c>
      <c r="B1503" s="56">
        <f t="shared" si="268"/>
        <v>1465</v>
      </c>
      <c r="C1503" s="60" t="s">
        <v>4932</v>
      </c>
      <c r="D1503" s="60" t="s">
        <v>7</v>
      </c>
      <c r="E1503" s="66" t="s">
        <v>1364</v>
      </c>
      <c r="F1503" s="66" t="s">
        <v>1364</v>
      </c>
      <c r="G1503" s="72">
        <v>0</v>
      </c>
      <c r="H1503" s="72">
        <v>0</v>
      </c>
      <c r="I1503" s="66" t="s">
        <v>3</v>
      </c>
      <c r="J1503" s="66" t="s">
        <v>1660</v>
      </c>
      <c r="K1503" s="67" t="s">
        <v>5197</v>
      </c>
      <c r="L1503" s="68"/>
      <c r="M1503" s="64" t="s">
        <v>1872</v>
      </c>
      <c r="N1503" s="13"/>
      <c r="O1503"/>
      <c r="P1503" t="str">
        <f t="shared" si="265"/>
        <v/>
      </c>
      <c r="Q1503"/>
      <c r="R1503"/>
      <c r="S1503" s="43">
        <f t="shared" si="269"/>
        <v>178</v>
      </c>
      <c r="T1503" s="96" t="s">
        <v>2643</v>
      </c>
      <c r="U1503" s="72" t="s">
        <v>2643</v>
      </c>
      <c r="V1503" s="72" t="s">
        <v>2643</v>
      </c>
      <c r="W1503" s="44" t="str">
        <f t="shared" si="270"/>
        <v/>
      </c>
      <c r="X1503" s="25" t="str">
        <f t="shared" si="271"/>
        <v/>
      </c>
      <c r="Y1503" s="1">
        <f t="shared" si="272"/>
        <v>1465</v>
      </c>
      <c r="Z1503" t="str">
        <f t="shared" si="273"/>
        <v>ITM_FQX</v>
      </c>
      <c r="AC1503" s="116" t="str">
        <f t="shared" si="266"/>
        <v/>
      </c>
      <c r="AD1503" t="b">
        <f t="shared" si="264"/>
        <v>1</v>
      </c>
    </row>
    <row r="1504" spans="1:30">
      <c r="A1504" s="57">
        <f t="shared" si="267"/>
        <v>1504</v>
      </c>
      <c r="B1504" s="56">
        <f t="shared" si="268"/>
        <v>1466</v>
      </c>
      <c r="C1504" s="60" t="s">
        <v>4932</v>
      </c>
      <c r="D1504" s="60" t="s">
        <v>7</v>
      </c>
      <c r="E1504" s="66" t="s">
        <v>128</v>
      </c>
      <c r="F1504" s="66" t="s">
        <v>128</v>
      </c>
      <c r="G1504" s="72">
        <v>0</v>
      </c>
      <c r="H1504" s="72">
        <v>0</v>
      </c>
      <c r="I1504" s="66" t="s">
        <v>3</v>
      </c>
      <c r="J1504" s="66" t="s">
        <v>1660</v>
      </c>
      <c r="K1504" s="67" t="s">
        <v>5197</v>
      </c>
      <c r="L1504" s="68"/>
      <c r="M1504" s="64" t="s">
        <v>1873</v>
      </c>
      <c r="N1504" s="13"/>
      <c r="O1504"/>
      <c r="P1504" t="str">
        <f t="shared" si="265"/>
        <v/>
      </c>
      <c r="Q1504"/>
      <c r="R1504"/>
      <c r="S1504" s="43">
        <f t="shared" si="269"/>
        <v>178</v>
      </c>
      <c r="T1504" s="96" t="s">
        <v>2643</v>
      </c>
      <c r="U1504" s="72" t="s">
        <v>2643</v>
      </c>
      <c r="V1504" s="72" t="s">
        <v>2643</v>
      </c>
      <c r="W1504" s="44" t="str">
        <f t="shared" si="270"/>
        <v/>
      </c>
      <c r="X1504" s="25" t="str">
        <f t="shared" si="271"/>
        <v/>
      </c>
      <c r="Y1504" s="1">
        <f t="shared" si="272"/>
        <v>1466</v>
      </c>
      <c r="Z1504" t="str">
        <f t="shared" si="273"/>
        <v>ITM_FDQX</v>
      </c>
      <c r="AC1504" s="116" t="str">
        <f t="shared" si="266"/>
        <v/>
      </c>
      <c r="AD1504" t="b">
        <f t="shared" ref="AD1504:AD1567" si="277">X1504=AC1504</f>
        <v>1</v>
      </c>
    </row>
    <row r="1505" spans="1:30">
      <c r="A1505" s="57">
        <f t="shared" si="267"/>
        <v>1505</v>
      </c>
      <c r="B1505" s="56">
        <f t="shared" si="268"/>
        <v>1467</v>
      </c>
      <c r="C1505" s="60" t="s">
        <v>4751</v>
      </c>
      <c r="D1505" s="60" t="s">
        <v>14</v>
      </c>
      <c r="E1505" s="66" t="s">
        <v>132</v>
      </c>
      <c r="F1505" s="66" t="s">
        <v>132</v>
      </c>
      <c r="G1505" s="72">
        <v>0</v>
      </c>
      <c r="H1505" s="72">
        <v>15</v>
      </c>
      <c r="I1505" s="66" t="s">
        <v>3</v>
      </c>
      <c r="J1505" s="66" t="s">
        <v>1660</v>
      </c>
      <c r="K1505" s="67" t="s">
        <v>5197</v>
      </c>
      <c r="L1505" s="68"/>
      <c r="M1505" s="64" t="s">
        <v>1877</v>
      </c>
      <c r="N1505" s="13"/>
      <c r="O1505"/>
      <c r="P1505" t="str">
        <f t="shared" si="265"/>
        <v/>
      </c>
      <c r="Q1505"/>
      <c r="R1505"/>
      <c r="S1505" s="43">
        <f t="shared" si="269"/>
        <v>178</v>
      </c>
      <c r="T1505" s="96" t="s">
        <v>2643</v>
      </c>
      <c r="U1505" s="72" t="s">
        <v>2643</v>
      </c>
      <c r="V1505" s="72" t="s">
        <v>2643</v>
      </c>
      <c r="W1505" s="44" t="str">
        <f t="shared" si="270"/>
        <v/>
      </c>
      <c r="X1505" s="25" t="str">
        <f t="shared" si="271"/>
        <v/>
      </c>
      <c r="Y1505" s="1">
        <f t="shared" si="272"/>
        <v>1467</v>
      </c>
      <c r="Z1505" t="str">
        <f t="shared" si="273"/>
        <v>ITM_GAP</v>
      </c>
      <c r="AC1505" s="116" t="str">
        <f t="shared" si="266"/>
        <v/>
      </c>
      <c r="AD1505" t="b">
        <f t="shared" si="277"/>
        <v>1</v>
      </c>
    </row>
    <row r="1506" spans="1:30">
      <c r="A1506" s="57">
        <f t="shared" si="267"/>
        <v>1506</v>
      </c>
      <c r="B1506" s="56">
        <f t="shared" si="268"/>
        <v>1468</v>
      </c>
      <c r="C1506" s="60" t="s">
        <v>4752</v>
      </c>
      <c r="D1506" s="60" t="s">
        <v>7</v>
      </c>
      <c r="E1506" s="66" t="s">
        <v>1366</v>
      </c>
      <c r="F1506" s="66" t="s">
        <v>1366</v>
      </c>
      <c r="G1506" s="72">
        <v>0</v>
      </c>
      <c r="H1506" s="72">
        <v>0</v>
      </c>
      <c r="I1506" s="66" t="s">
        <v>3</v>
      </c>
      <c r="J1506" s="66" t="s">
        <v>1659</v>
      </c>
      <c r="K1506" s="67" t="s">
        <v>5197</v>
      </c>
      <c r="L1506" s="68"/>
      <c r="M1506" s="64" t="s">
        <v>1880</v>
      </c>
      <c r="N1506" s="13"/>
      <c r="O1506"/>
      <c r="P1506" t="str">
        <f t="shared" si="265"/>
        <v/>
      </c>
      <c r="Q1506"/>
      <c r="R1506"/>
      <c r="S1506" s="43">
        <f t="shared" si="269"/>
        <v>179</v>
      </c>
      <c r="T1506" s="96" t="s">
        <v>2643</v>
      </c>
      <c r="U1506" s="72" t="s">
        <v>2643</v>
      </c>
      <c r="V1506" s="72" t="s">
        <v>2643</v>
      </c>
      <c r="W1506" s="44" t="str">
        <f t="shared" si="270"/>
        <v>"G" STD_SUB_D</v>
      </c>
      <c r="X1506" s="25" t="str">
        <f t="shared" si="271"/>
        <v>GD</v>
      </c>
      <c r="Y1506" s="1">
        <f t="shared" si="272"/>
        <v>1468</v>
      </c>
      <c r="Z1506" t="str">
        <f t="shared" si="273"/>
        <v>ITM_GD</v>
      </c>
      <c r="AC1506" s="116" t="str">
        <f t="shared" si="266"/>
        <v>GD</v>
      </c>
      <c r="AD1506" t="b">
        <f t="shared" si="277"/>
        <v>1</v>
      </c>
    </row>
    <row r="1507" spans="1:30">
      <c r="A1507" s="57">
        <f t="shared" si="267"/>
        <v>1507</v>
      </c>
      <c r="B1507" s="56">
        <f t="shared" si="268"/>
        <v>1469</v>
      </c>
      <c r="C1507" s="60" t="s">
        <v>4753</v>
      </c>
      <c r="D1507" s="60" t="s">
        <v>7</v>
      </c>
      <c r="E1507" s="66" t="s">
        <v>1367</v>
      </c>
      <c r="F1507" s="66" t="s">
        <v>1367</v>
      </c>
      <c r="G1507" s="72">
        <v>0</v>
      </c>
      <c r="H1507" s="72">
        <v>0</v>
      </c>
      <c r="I1507" s="66" t="s">
        <v>3</v>
      </c>
      <c r="J1507" s="66" t="s">
        <v>1659</v>
      </c>
      <c r="K1507" s="67" t="s">
        <v>5197</v>
      </c>
      <c r="L1507" s="68"/>
      <c r="M1507" s="64" t="s">
        <v>1881</v>
      </c>
      <c r="N1507" s="13"/>
      <c r="O1507"/>
      <c r="P1507" t="str">
        <f t="shared" si="265"/>
        <v/>
      </c>
      <c r="Q1507"/>
      <c r="R1507"/>
      <c r="S1507" s="43">
        <f t="shared" si="269"/>
        <v>180</v>
      </c>
      <c r="T1507" s="96" t="s">
        <v>2643</v>
      </c>
      <c r="U1507" s="72" t="s">
        <v>2643</v>
      </c>
      <c r="V1507" s="72" t="s">
        <v>5205</v>
      </c>
      <c r="W1507" s="44" t="str">
        <f t="shared" si="270"/>
        <v>"G" STD_SUB_D STD_SUP_MINUS_1</v>
      </c>
      <c r="X1507" s="25" t="str">
        <f t="shared" si="271"/>
        <v>GD^-1</v>
      </c>
      <c r="Y1507" s="1">
        <f t="shared" si="272"/>
        <v>1469</v>
      </c>
      <c r="Z1507" t="str">
        <f t="shared" si="273"/>
        <v>ITM_GDM1</v>
      </c>
      <c r="AC1507" s="116" t="str">
        <f t="shared" si="266"/>
        <v>GD^MINUS_1</v>
      </c>
      <c r="AD1507" t="b">
        <f t="shared" si="277"/>
        <v>0</v>
      </c>
    </row>
    <row r="1508" spans="1:30">
      <c r="A1508" s="57">
        <f t="shared" si="267"/>
        <v>1508</v>
      </c>
      <c r="B1508" s="56">
        <f t="shared" si="268"/>
        <v>1470</v>
      </c>
      <c r="C1508" s="60" t="s">
        <v>4739</v>
      </c>
      <c r="D1508" s="60" t="s">
        <v>1196</v>
      </c>
      <c r="E1508" s="66" t="s">
        <v>140</v>
      </c>
      <c r="F1508" s="66" t="s">
        <v>140</v>
      </c>
      <c r="G1508" s="72">
        <v>0</v>
      </c>
      <c r="H1508" s="72">
        <v>0</v>
      </c>
      <c r="I1508" s="66" t="s">
        <v>3</v>
      </c>
      <c r="J1508" s="66" t="s">
        <v>1660</v>
      </c>
      <c r="K1508" s="67" t="s">
        <v>5197</v>
      </c>
      <c r="L1508" s="68"/>
      <c r="M1508" s="64" t="s">
        <v>1891</v>
      </c>
      <c r="N1508" s="13"/>
      <c r="O1508"/>
      <c r="P1508" t="str">
        <f t="shared" si="265"/>
        <v/>
      </c>
      <c r="Q1508"/>
      <c r="R1508"/>
      <c r="S1508" s="43">
        <f t="shared" si="269"/>
        <v>181</v>
      </c>
      <c r="T1508" s="96" t="s">
        <v>2643</v>
      </c>
      <c r="U1508" s="72" t="s">
        <v>3082</v>
      </c>
      <c r="V1508" s="72" t="s">
        <v>2643</v>
      </c>
      <c r="W1508" s="44" t="str">
        <f t="shared" si="270"/>
        <v>"GRAD"</v>
      </c>
      <c r="X1508" s="25" t="str">
        <f t="shared" si="271"/>
        <v>GRAD</v>
      </c>
      <c r="Y1508" s="1">
        <f t="shared" si="272"/>
        <v>1470</v>
      </c>
      <c r="Z1508" t="str">
        <f t="shared" si="273"/>
        <v>ITM_GRAD</v>
      </c>
      <c r="AC1508" s="116" t="str">
        <f t="shared" si="266"/>
        <v>GRAD</v>
      </c>
      <c r="AD1508" t="b">
        <f t="shared" si="277"/>
        <v>1</v>
      </c>
    </row>
    <row r="1509" spans="1:30">
      <c r="A1509" s="57">
        <f t="shared" si="267"/>
        <v>1509</v>
      </c>
      <c r="B1509" s="56">
        <f t="shared" si="268"/>
        <v>1471</v>
      </c>
      <c r="C1509" s="60" t="s">
        <v>4740</v>
      </c>
      <c r="D1509" s="60" t="s">
        <v>1196</v>
      </c>
      <c r="E1509" s="66" t="s">
        <v>141</v>
      </c>
      <c r="F1509" s="66" t="s">
        <v>141</v>
      </c>
      <c r="G1509" s="72">
        <v>0</v>
      </c>
      <c r="H1509" s="72">
        <v>0</v>
      </c>
      <c r="I1509" s="66" t="s">
        <v>3</v>
      </c>
      <c r="J1509" s="66" t="s">
        <v>1659</v>
      </c>
      <c r="K1509" s="67" t="s">
        <v>5197</v>
      </c>
      <c r="L1509" s="68"/>
      <c r="M1509" s="64" t="s">
        <v>1892</v>
      </c>
      <c r="N1509" s="13"/>
      <c r="O1509"/>
      <c r="P1509" t="str">
        <f t="shared" si="265"/>
        <v/>
      </c>
      <c r="Q1509"/>
      <c r="R1509"/>
      <c r="S1509" s="43">
        <f t="shared" si="269"/>
        <v>182</v>
      </c>
      <c r="T1509" s="96" t="s">
        <v>3148</v>
      </c>
      <c r="U1509" s="72" t="s">
        <v>2643</v>
      </c>
      <c r="V1509" s="72" t="s">
        <v>2643</v>
      </c>
      <c r="W1509" s="44" t="str">
        <f t="shared" si="270"/>
        <v>"GRAD" STD_RIGHT_ARROW</v>
      </c>
      <c r="X1509" s="25" t="str">
        <f t="shared" si="271"/>
        <v>GRAD&gt;</v>
      </c>
      <c r="Y1509" s="1">
        <f t="shared" si="272"/>
        <v>1471</v>
      </c>
      <c r="Z1509" t="str">
        <f t="shared" si="273"/>
        <v>ITM_GRADto</v>
      </c>
      <c r="AC1509" s="116" t="str">
        <f t="shared" si="266"/>
        <v>GRAD&gt;</v>
      </c>
      <c r="AD1509" t="b">
        <f t="shared" si="277"/>
        <v>1</v>
      </c>
    </row>
    <row r="1510" spans="1:30">
      <c r="A1510" s="57">
        <f t="shared" si="267"/>
        <v>1510</v>
      </c>
      <c r="B1510" s="56">
        <f t="shared" si="268"/>
        <v>1472</v>
      </c>
      <c r="C1510" s="60" t="s">
        <v>4754</v>
      </c>
      <c r="D1510" s="60" t="s">
        <v>7</v>
      </c>
      <c r="E1510" s="66" t="s">
        <v>142</v>
      </c>
      <c r="F1510" s="66" t="s">
        <v>142</v>
      </c>
      <c r="G1510" s="72">
        <v>0</v>
      </c>
      <c r="H1510" s="72">
        <v>32766</v>
      </c>
      <c r="I1510" s="66" t="s">
        <v>3</v>
      </c>
      <c r="J1510" s="66" t="s">
        <v>1660</v>
      </c>
      <c r="K1510" s="67" t="s">
        <v>5198</v>
      </c>
      <c r="L1510" s="68"/>
      <c r="M1510" s="64" t="s">
        <v>1894</v>
      </c>
      <c r="N1510" s="13"/>
      <c r="O1510"/>
      <c r="P1510" t="str">
        <f t="shared" si="265"/>
        <v/>
      </c>
      <c r="Q1510"/>
      <c r="R1510"/>
      <c r="S1510" s="43">
        <f t="shared" si="269"/>
        <v>182</v>
      </c>
      <c r="T1510" s="96" t="s">
        <v>2643</v>
      </c>
      <c r="U1510" s="72" t="s">
        <v>2643</v>
      </c>
      <c r="V1510" s="72" t="s">
        <v>2643</v>
      </c>
      <c r="W1510" s="44" t="str">
        <f t="shared" si="270"/>
        <v/>
      </c>
      <c r="X1510" s="25" t="str">
        <f t="shared" si="271"/>
        <v/>
      </c>
      <c r="Y1510" s="1">
        <f t="shared" si="272"/>
        <v>1472</v>
      </c>
      <c r="Z1510" t="str">
        <f t="shared" si="273"/>
        <v>ITM_GTOP</v>
      </c>
      <c r="AC1510" s="116" t="str">
        <f t="shared" si="266"/>
        <v/>
      </c>
      <c r="AD1510" t="b">
        <f t="shared" si="277"/>
        <v>1</v>
      </c>
    </row>
    <row r="1511" spans="1:30">
      <c r="A1511" s="57">
        <f t="shared" si="267"/>
        <v>1511</v>
      </c>
      <c r="B1511" s="56">
        <f t="shared" si="268"/>
        <v>1473</v>
      </c>
      <c r="C1511" s="60" t="s">
        <v>4932</v>
      </c>
      <c r="D1511" s="60" t="s">
        <v>7</v>
      </c>
      <c r="E1511" s="66" t="s">
        <v>1370</v>
      </c>
      <c r="F1511" s="66" t="s">
        <v>1370</v>
      </c>
      <c r="G1511" s="72">
        <v>0</v>
      </c>
      <c r="H1511" s="72">
        <v>0</v>
      </c>
      <c r="I1511" s="66" t="s">
        <v>3</v>
      </c>
      <c r="J1511" s="66" t="s">
        <v>1660</v>
      </c>
      <c r="K1511" s="67" t="s">
        <v>5197</v>
      </c>
      <c r="L1511" s="68"/>
      <c r="M1511" s="64" t="s">
        <v>1897</v>
      </c>
      <c r="N1511" s="13"/>
      <c r="O1511"/>
      <c r="P1511" t="str">
        <f t="shared" si="265"/>
        <v/>
      </c>
      <c r="Q1511"/>
      <c r="R1511"/>
      <c r="S1511" s="43">
        <f t="shared" si="269"/>
        <v>182</v>
      </c>
      <c r="T1511" s="96" t="s">
        <v>2643</v>
      </c>
      <c r="U1511" s="72" t="s">
        <v>2643</v>
      </c>
      <c r="V1511" s="72" t="s">
        <v>2643</v>
      </c>
      <c r="W1511" s="44" t="str">
        <f t="shared" si="270"/>
        <v/>
      </c>
      <c r="X1511" s="25" t="str">
        <f t="shared" si="271"/>
        <v/>
      </c>
      <c r="Y1511" s="1">
        <f t="shared" si="272"/>
        <v>1473</v>
      </c>
      <c r="Z1511" t="str">
        <f t="shared" si="273"/>
        <v>ITM_HN</v>
      </c>
      <c r="AC1511" s="116" t="str">
        <f t="shared" si="266"/>
        <v/>
      </c>
      <c r="AD1511" t="b">
        <f t="shared" si="277"/>
        <v>1</v>
      </c>
    </row>
    <row r="1512" spans="1:30">
      <c r="A1512" s="57">
        <f t="shared" si="267"/>
        <v>1512</v>
      </c>
      <c r="B1512" s="56">
        <f t="shared" si="268"/>
        <v>1474</v>
      </c>
      <c r="C1512" s="60" t="s">
        <v>4932</v>
      </c>
      <c r="D1512" s="60" t="s">
        <v>7</v>
      </c>
      <c r="E1512" s="66" t="s">
        <v>1371</v>
      </c>
      <c r="F1512" s="66" t="s">
        <v>1371</v>
      </c>
      <c r="G1512" s="72">
        <v>0</v>
      </c>
      <c r="H1512" s="72">
        <v>0</v>
      </c>
      <c r="I1512" s="66" t="s">
        <v>3</v>
      </c>
      <c r="J1512" s="66" t="s">
        <v>1660</v>
      </c>
      <c r="K1512" s="67" t="s">
        <v>5197</v>
      </c>
      <c r="L1512" s="68"/>
      <c r="M1512" s="64" t="s">
        <v>1898</v>
      </c>
      <c r="N1512" s="13"/>
      <c r="O1512"/>
      <c r="P1512" t="str">
        <f t="shared" ref="P1512:P1575" si="278">IF(E1512=F1512,"","NOT EQUAL")</f>
        <v/>
      </c>
      <c r="Q1512"/>
      <c r="R1512"/>
      <c r="S1512" s="43">
        <f t="shared" si="269"/>
        <v>182</v>
      </c>
      <c r="T1512" s="96" t="s">
        <v>2643</v>
      </c>
      <c r="U1512" s="72" t="s">
        <v>2643</v>
      </c>
      <c r="V1512" s="72" t="s">
        <v>2643</v>
      </c>
      <c r="W1512" s="44" t="str">
        <f t="shared" si="270"/>
        <v/>
      </c>
      <c r="X1512" s="25" t="str">
        <f t="shared" si="271"/>
        <v/>
      </c>
      <c r="Y1512" s="1">
        <f t="shared" si="272"/>
        <v>1474</v>
      </c>
      <c r="Z1512" t="str">
        <f t="shared" si="273"/>
        <v>ITM_HNP</v>
      </c>
      <c r="AC1512" s="116" t="str">
        <f t="shared" ref="AC1512:AC1575" si="279">IF(LEN(X1512)=0,"",SUBSTITUTE(SUBSTITUTE(SUBSTITUTE(SUBSTITUTE(SUBSTITUTE(SUBSTITUTE(SUBSTITUTE(SUBSTITUTE(SUBSTITUTE(SUBSTITUTE(SUBSTITUTE(SUBSTITUTE(SUBSTITUTE(SUBSTITUTE(SUBSTITUTE(SUBSTITUTE(SUBSTITUTE( (SUBSTITUTE( SUBSTITUTE( SUBSTITUTE( SUBSTITUTE(W1512,"STD_SIGMA","SUM"),"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512" t="b">
        <f t="shared" si="277"/>
        <v>1</v>
      </c>
    </row>
    <row r="1513" spans="1:30">
      <c r="A1513" s="57">
        <f t="shared" si="267"/>
        <v>1513</v>
      </c>
      <c r="B1513" s="56">
        <f t="shared" si="268"/>
        <v>1475</v>
      </c>
      <c r="C1513" s="60" t="s">
        <v>4755</v>
      </c>
      <c r="D1513" s="60" t="s">
        <v>7</v>
      </c>
      <c r="E1513" s="66" t="s">
        <v>155</v>
      </c>
      <c r="F1513" s="66" t="s">
        <v>155</v>
      </c>
      <c r="G1513" s="72">
        <v>0</v>
      </c>
      <c r="H1513" s="72">
        <v>0</v>
      </c>
      <c r="I1513" s="66" t="s">
        <v>3</v>
      </c>
      <c r="J1513" s="66" t="s">
        <v>1659</v>
      </c>
      <c r="K1513" s="67" t="s">
        <v>5197</v>
      </c>
      <c r="L1513" s="68"/>
      <c r="M1513" s="64" t="s">
        <v>1911</v>
      </c>
      <c r="N1513" s="13"/>
      <c r="O1513"/>
      <c r="P1513" t="str">
        <f t="shared" si="278"/>
        <v/>
      </c>
      <c r="Q1513"/>
      <c r="R1513"/>
      <c r="S1513" s="43">
        <f t="shared" si="269"/>
        <v>183</v>
      </c>
      <c r="T1513" s="96" t="s">
        <v>3153</v>
      </c>
      <c r="U1513" s="72" t="s">
        <v>2643</v>
      </c>
      <c r="V1513" s="72" t="s">
        <v>2643</v>
      </c>
      <c r="W1513" s="44" t="str">
        <f t="shared" si="270"/>
        <v>"IM"</v>
      </c>
      <c r="X1513" s="25" t="str">
        <f t="shared" si="271"/>
        <v>IM</v>
      </c>
      <c r="Y1513" s="1">
        <f t="shared" si="272"/>
        <v>1475</v>
      </c>
      <c r="Z1513" t="str">
        <f t="shared" si="273"/>
        <v>ITM_IM</v>
      </c>
      <c r="AC1513" s="116" t="str">
        <f t="shared" si="279"/>
        <v>IM</v>
      </c>
      <c r="AD1513" t="b">
        <f t="shared" si="277"/>
        <v>1</v>
      </c>
    </row>
    <row r="1514" spans="1:30">
      <c r="A1514" s="57">
        <f t="shared" si="267"/>
        <v>1514</v>
      </c>
      <c r="B1514" s="56">
        <f t="shared" si="268"/>
        <v>1476</v>
      </c>
      <c r="C1514" s="60" t="s">
        <v>4932</v>
      </c>
      <c r="D1514" s="60" t="s">
        <v>7</v>
      </c>
      <c r="E1514" s="66" t="s">
        <v>1374</v>
      </c>
      <c r="F1514" s="66" t="s">
        <v>1374</v>
      </c>
      <c r="G1514" s="72">
        <v>0</v>
      </c>
      <c r="H1514" s="72">
        <v>0</v>
      </c>
      <c r="I1514" s="66" t="s">
        <v>3</v>
      </c>
      <c r="J1514" s="66" t="s">
        <v>1660</v>
      </c>
      <c r="K1514" s="67" t="s">
        <v>5197</v>
      </c>
      <c r="L1514" s="68"/>
      <c r="M1514" s="64" t="s">
        <v>1913</v>
      </c>
      <c r="N1514" s="13"/>
      <c r="O1514"/>
      <c r="P1514" t="str">
        <f t="shared" si="278"/>
        <v/>
      </c>
      <c r="Q1514"/>
      <c r="R1514"/>
      <c r="S1514" s="43">
        <f t="shared" si="269"/>
        <v>183</v>
      </c>
      <c r="T1514" s="96" t="s">
        <v>2643</v>
      </c>
      <c r="U1514" s="72" t="s">
        <v>2643</v>
      </c>
      <c r="V1514" s="72" t="s">
        <v>2643</v>
      </c>
      <c r="W1514" s="44" t="str">
        <f t="shared" si="270"/>
        <v/>
      </c>
      <c r="X1514" s="25" t="str">
        <f t="shared" si="271"/>
        <v/>
      </c>
      <c r="Y1514" s="1">
        <f t="shared" si="272"/>
        <v>1476</v>
      </c>
      <c r="Z1514" t="str">
        <f t="shared" si="273"/>
        <v>ITM_INDEX</v>
      </c>
      <c r="AC1514" s="116" t="str">
        <f t="shared" si="279"/>
        <v/>
      </c>
      <c r="AD1514" t="b">
        <f t="shared" si="277"/>
        <v>1</v>
      </c>
    </row>
    <row r="1515" spans="1:30">
      <c r="A1515" s="57">
        <f t="shared" si="267"/>
        <v>1515</v>
      </c>
      <c r="B1515" s="56">
        <f t="shared" si="268"/>
        <v>1477</v>
      </c>
      <c r="C1515" s="60" t="s">
        <v>4932</v>
      </c>
      <c r="D1515" s="60" t="s">
        <v>7</v>
      </c>
      <c r="E1515" s="66" t="s">
        <v>1379</v>
      </c>
      <c r="F1515" s="66" t="s">
        <v>1379</v>
      </c>
      <c r="G1515" s="72">
        <v>0</v>
      </c>
      <c r="H1515" s="72">
        <v>0</v>
      </c>
      <c r="I1515" s="66" t="s">
        <v>3</v>
      </c>
      <c r="J1515" s="66" t="s">
        <v>1660</v>
      </c>
      <c r="K1515" s="67" t="s">
        <v>5197</v>
      </c>
      <c r="L1515" s="68"/>
      <c r="M1515" s="64" t="s">
        <v>1923</v>
      </c>
      <c r="N1515" s="13"/>
      <c r="O1515"/>
      <c r="P1515" t="str">
        <f t="shared" si="278"/>
        <v/>
      </c>
      <c r="Q1515"/>
      <c r="R1515"/>
      <c r="S1515" s="43">
        <f t="shared" si="269"/>
        <v>183</v>
      </c>
      <c r="T1515" s="96" t="s">
        <v>2643</v>
      </c>
      <c r="U1515" s="72" t="s">
        <v>2643</v>
      </c>
      <c r="V1515" s="72" t="s">
        <v>2643</v>
      </c>
      <c r="W1515" s="44" t="str">
        <f t="shared" si="270"/>
        <v/>
      </c>
      <c r="X1515" s="25" t="str">
        <f t="shared" si="271"/>
        <v/>
      </c>
      <c r="Y1515" s="1">
        <f t="shared" si="272"/>
        <v>1477</v>
      </c>
      <c r="Z1515" t="str">
        <f t="shared" si="273"/>
        <v>ITM_IXYZ</v>
      </c>
      <c r="AC1515" s="116" t="str">
        <f t="shared" si="279"/>
        <v/>
      </c>
      <c r="AD1515" t="b">
        <f t="shared" si="277"/>
        <v>1</v>
      </c>
    </row>
    <row r="1516" spans="1:30">
      <c r="A1516" s="57">
        <f t="shared" si="267"/>
        <v>1516</v>
      </c>
      <c r="B1516" s="56">
        <f t="shared" si="268"/>
        <v>1478</v>
      </c>
      <c r="C1516" s="60" t="s">
        <v>4932</v>
      </c>
      <c r="D1516" s="60" t="s">
        <v>7</v>
      </c>
      <c r="E1516" s="66" t="s">
        <v>1380</v>
      </c>
      <c r="F1516" s="66" t="s">
        <v>1380</v>
      </c>
      <c r="G1516" s="72">
        <v>0</v>
      </c>
      <c r="H1516" s="72">
        <v>0</v>
      </c>
      <c r="I1516" s="66" t="s">
        <v>3</v>
      </c>
      <c r="J1516" s="66" t="s">
        <v>1660</v>
      </c>
      <c r="K1516" s="67" t="s">
        <v>5197</v>
      </c>
      <c r="L1516" s="68"/>
      <c r="M1516" s="64" t="s">
        <v>1924</v>
      </c>
      <c r="N1516" s="13"/>
      <c r="O1516"/>
      <c r="P1516" t="str">
        <f t="shared" si="278"/>
        <v/>
      </c>
      <c r="Q1516"/>
      <c r="R1516"/>
      <c r="S1516" s="43">
        <f t="shared" si="269"/>
        <v>183</v>
      </c>
      <c r="T1516" s="96" t="s">
        <v>2643</v>
      </c>
      <c r="U1516" s="72" t="s">
        <v>2643</v>
      </c>
      <c r="V1516" s="72" t="s">
        <v>2643</v>
      </c>
      <c r="W1516" s="44" t="str">
        <f t="shared" si="270"/>
        <v/>
      </c>
      <c r="X1516" s="25" t="str">
        <f t="shared" si="271"/>
        <v/>
      </c>
      <c r="Y1516" s="1">
        <f t="shared" si="272"/>
        <v>1478</v>
      </c>
      <c r="Z1516" t="str">
        <f t="shared" si="273"/>
        <v>ITM_IGAMMAP</v>
      </c>
      <c r="AC1516" s="116" t="str">
        <f t="shared" si="279"/>
        <v/>
      </c>
      <c r="AD1516" t="b">
        <f t="shared" si="277"/>
        <v>1</v>
      </c>
    </row>
    <row r="1517" spans="1:30">
      <c r="A1517" s="57">
        <f t="shared" si="267"/>
        <v>1517</v>
      </c>
      <c r="B1517" s="56">
        <f t="shared" si="268"/>
        <v>1479</v>
      </c>
      <c r="C1517" s="60" t="s">
        <v>4932</v>
      </c>
      <c r="D1517" s="60" t="s">
        <v>7</v>
      </c>
      <c r="E1517" s="66" t="s">
        <v>1381</v>
      </c>
      <c r="F1517" s="66" t="s">
        <v>1381</v>
      </c>
      <c r="G1517" s="72">
        <v>0</v>
      </c>
      <c r="H1517" s="72">
        <v>0</v>
      </c>
      <c r="I1517" s="66" t="s">
        <v>3</v>
      </c>
      <c r="J1517" s="66" t="s">
        <v>1660</v>
      </c>
      <c r="K1517" s="67" t="s">
        <v>5197</v>
      </c>
      <c r="L1517" s="68"/>
      <c r="M1517" s="64" t="s">
        <v>1925</v>
      </c>
      <c r="N1517" s="13"/>
      <c r="O1517"/>
      <c r="P1517" t="str">
        <f t="shared" si="278"/>
        <v/>
      </c>
      <c r="Q1517"/>
      <c r="R1517"/>
      <c r="S1517" s="43">
        <f t="shared" si="269"/>
        <v>183</v>
      </c>
      <c r="T1517" s="96" t="s">
        <v>2643</v>
      </c>
      <c r="U1517" s="72" t="s">
        <v>2643</v>
      </c>
      <c r="V1517" s="72" t="s">
        <v>2643</v>
      </c>
      <c r="W1517" s="44" t="str">
        <f t="shared" si="270"/>
        <v/>
      </c>
      <c r="X1517" s="25" t="str">
        <f t="shared" si="271"/>
        <v/>
      </c>
      <c r="Y1517" s="1">
        <f t="shared" si="272"/>
        <v>1479</v>
      </c>
      <c r="Z1517" t="str">
        <f t="shared" si="273"/>
        <v>ITM_IGAMMAQ</v>
      </c>
      <c r="AC1517" s="116" t="str">
        <f t="shared" si="279"/>
        <v/>
      </c>
      <c r="AD1517" t="b">
        <f t="shared" si="277"/>
        <v>1</v>
      </c>
    </row>
    <row r="1518" spans="1:30">
      <c r="A1518" s="57">
        <f t="shared" si="267"/>
        <v>1518</v>
      </c>
      <c r="B1518" s="56">
        <f t="shared" si="268"/>
        <v>1480</v>
      </c>
      <c r="C1518" s="60" t="s">
        <v>4932</v>
      </c>
      <c r="D1518" s="60" t="s">
        <v>7</v>
      </c>
      <c r="E1518" s="66" t="s">
        <v>161</v>
      </c>
      <c r="F1518" s="66" t="s">
        <v>161</v>
      </c>
      <c r="G1518" s="72">
        <v>0</v>
      </c>
      <c r="H1518" s="72">
        <v>0</v>
      </c>
      <c r="I1518" s="66" t="s">
        <v>3</v>
      </c>
      <c r="J1518" s="66" t="s">
        <v>1660</v>
      </c>
      <c r="K1518" s="67" t="s">
        <v>5197</v>
      </c>
      <c r="L1518" s="68"/>
      <c r="M1518" s="64" t="s">
        <v>1926</v>
      </c>
      <c r="N1518" s="13"/>
      <c r="O1518"/>
      <c r="P1518" t="str">
        <f t="shared" si="278"/>
        <v/>
      </c>
      <c r="Q1518"/>
      <c r="R1518"/>
      <c r="S1518" s="43">
        <f t="shared" si="269"/>
        <v>183</v>
      </c>
      <c r="T1518" s="96" t="s">
        <v>2643</v>
      </c>
      <c r="U1518" s="72" t="s">
        <v>2643</v>
      </c>
      <c r="V1518" s="72" t="s">
        <v>2643</v>
      </c>
      <c r="W1518" s="44" t="str">
        <f t="shared" si="270"/>
        <v/>
      </c>
      <c r="X1518" s="25" t="str">
        <f t="shared" si="271"/>
        <v/>
      </c>
      <c r="Y1518" s="1">
        <f t="shared" si="272"/>
        <v>1480</v>
      </c>
      <c r="Z1518" t="str">
        <f t="shared" si="273"/>
        <v>ITM_IPLUS</v>
      </c>
      <c r="AC1518" s="116" t="str">
        <f t="shared" si="279"/>
        <v/>
      </c>
      <c r="AD1518" t="b">
        <f t="shared" si="277"/>
        <v>1</v>
      </c>
    </row>
    <row r="1519" spans="1:30">
      <c r="A1519" s="57">
        <f t="shared" si="267"/>
        <v>1519</v>
      </c>
      <c r="B1519" s="56">
        <f t="shared" si="268"/>
        <v>1481</v>
      </c>
      <c r="C1519" s="60" t="s">
        <v>4932</v>
      </c>
      <c r="D1519" s="60" t="s">
        <v>7</v>
      </c>
      <c r="E1519" s="66" t="s">
        <v>162</v>
      </c>
      <c r="F1519" s="66" t="s">
        <v>162</v>
      </c>
      <c r="G1519" s="72">
        <v>0</v>
      </c>
      <c r="H1519" s="72">
        <v>0</v>
      </c>
      <c r="I1519" s="66" t="s">
        <v>3</v>
      </c>
      <c r="J1519" s="66" t="s">
        <v>1660</v>
      </c>
      <c r="K1519" s="67" t="s">
        <v>5197</v>
      </c>
      <c r="L1519" s="68"/>
      <c r="M1519" s="64" t="s">
        <v>1927</v>
      </c>
      <c r="N1519" s="13"/>
      <c r="O1519"/>
      <c r="P1519" t="str">
        <f t="shared" si="278"/>
        <v/>
      </c>
      <c r="Q1519"/>
      <c r="R1519"/>
      <c r="S1519" s="43">
        <f t="shared" si="269"/>
        <v>183</v>
      </c>
      <c r="T1519" s="96" t="s">
        <v>2643</v>
      </c>
      <c r="U1519" s="72" t="s">
        <v>2643</v>
      </c>
      <c r="V1519" s="72" t="s">
        <v>2643</v>
      </c>
      <c r="W1519" s="44" t="str">
        <f t="shared" si="270"/>
        <v/>
      </c>
      <c r="X1519" s="25" t="str">
        <f t="shared" si="271"/>
        <v/>
      </c>
      <c r="Y1519" s="1">
        <f t="shared" si="272"/>
        <v>1481</v>
      </c>
      <c r="Z1519" t="str">
        <f t="shared" si="273"/>
        <v>ITM_IMINUS</v>
      </c>
      <c r="AC1519" s="116" t="str">
        <f t="shared" si="279"/>
        <v/>
      </c>
      <c r="AD1519" t="b">
        <f t="shared" si="277"/>
        <v>1</v>
      </c>
    </row>
    <row r="1520" spans="1:30">
      <c r="A1520" s="57">
        <f t="shared" si="267"/>
        <v>1520</v>
      </c>
      <c r="B1520" s="56">
        <f t="shared" si="268"/>
        <v>1482</v>
      </c>
      <c r="C1520" s="60" t="s">
        <v>4932</v>
      </c>
      <c r="D1520" s="60" t="s">
        <v>7</v>
      </c>
      <c r="E1520" s="66" t="s">
        <v>1383</v>
      </c>
      <c r="F1520" s="66" t="s">
        <v>1383</v>
      </c>
      <c r="G1520" s="72">
        <v>0</v>
      </c>
      <c r="H1520" s="72">
        <v>0</v>
      </c>
      <c r="I1520" s="66" t="s">
        <v>3</v>
      </c>
      <c r="J1520" s="66" t="s">
        <v>1660</v>
      </c>
      <c r="K1520" s="67" t="s">
        <v>5197</v>
      </c>
      <c r="L1520" s="68"/>
      <c r="M1520" s="64" t="s">
        <v>1931</v>
      </c>
      <c r="N1520" s="13"/>
      <c r="O1520"/>
      <c r="P1520" t="str">
        <f t="shared" si="278"/>
        <v/>
      </c>
      <c r="Q1520"/>
      <c r="R1520"/>
      <c r="S1520" s="43">
        <f t="shared" si="269"/>
        <v>183</v>
      </c>
      <c r="T1520" s="96" t="s">
        <v>2643</v>
      </c>
      <c r="U1520" s="72" t="s">
        <v>2643</v>
      </c>
      <c r="V1520" s="72" t="s">
        <v>2643</v>
      </c>
      <c r="W1520" s="44" t="str">
        <f t="shared" si="270"/>
        <v/>
      </c>
      <c r="X1520" s="25" t="str">
        <f t="shared" si="271"/>
        <v/>
      </c>
      <c r="Y1520" s="1">
        <f t="shared" si="272"/>
        <v>1482</v>
      </c>
      <c r="Z1520" t="str">
        <f t="shared" si="273"/>
        <v>ITM_JYX</v>
      </c>
      <c r="AC1520" s="116" t="str">
        <f t="shared" si="279"/>
        <v/>
      </c>
      <c r="AD1520" t="b">
        <f t="shared" si="277"/>
        <v>1</v>
      </c>
    </row>
    <row r="1521" spans="1:30">
      <c r="A1521" s="57">
        <f t="shared" si="267"/>
        <v>1521</v>
      </c>
      <c r="B1521" s="56">
        <f t="shared" si="268"/>
        <v>1483</v>
      </c>
      <c r="C1521" s="60" t="s">
        <v>4932</v>
      </c>
      <c r="D1521" s="60" t="s">
        <v>7</v>
      </c>
      <c r="E1521" s="66" t="s">
        <v>165</v>
      </c>
      <c r="F1521" s="66" t="s">
        <v>165</v>
      </c>
      <c r="G1521" s="72">
        <v>0</v>
      </c>
      <c r="H1521" s="72">
        <v>0</v>
      </c>
      <c r="I1521" s="66" t="s">
        <v>3</v>
      </c>
      <c r="J1521" s="66" t="s">
        <v>1660</v>
      </c>
      <c r="K1521" s="67" t="s">
        <v>5197</v>
      </c>
      <c r="L1521" s="68"/>
      <c r="M1521" s="64" t="s">
        <v>1932</v>
      </c>
      <c r="N1521" s="13"/>
      <c r="O1521"/>
      <c r="P1521" t="str">
        <f t="shared" si="278"/>
        <v/>
      </c>
      <c r="Q1521"/>
      <c r="R1521"/>
      <c r="S1521" s="43">
        <f t="shared" si="269"/>
        <v>183</v>
      </c>
      <c r="T1521" s="96" t="s">
        <v>2643</v>
      </c>
      <c r="U1521" s="72" t="s">
        <v>2643</v>
      </c>
      <c r="V1521" s="72" t="s">
        <v>2643</v>
      </c>
      <c r="W1521" s="44" t="str">
        <f t="shared" si="270"/>
        <v/>
      </c>
      <c r="X1521" s="25" t="str">
        <f t="shared" si="271"/>
        <v/>
      </c>
      <c r="Y1521" s="1">
        <f t="shared" si="272"/>
        <v>1483</v>
      </c>
      <c r="Z1521" t="str">
        <f t="shared" si="273"/>
        <v>ITM_JPLUS</v>
      </c>
      <c r="AC1521" s="116" t="str">
        <f t="shared" si="279"/>
        <v/>
      </c>
      <c r="AD1521" t="b">
        <f t="shared" si="277"/>
        <v>1</v>
      </c>
    </row>
    <row r="1522" spans="1:30">
      <c r="A1522" s="57">
        <f t="shared" si="267"/>
        <v>1522</v>
      </c>
      <c r="B1522" s="56">
        <f t="shared" si="268"/>
        <v>1484</v>
      </c>
      <c r="C1522" s="60" t="s">
        <v>4932</v>
      </c>
      <c r="D1522" s="60" t="s">
        <v>7</v>
      </c>
      <c r="E1522" s="66" t="s">
        <v>166</v>
      </c>
      <c r="F1522" s="66" t="s">
        <v>166</v>
      </c>
      <c r="G1522" s="72">
        <v>0</v>
      </c>
      <c r="H1522" s="72">
        <v>0</v>
      </c>
      <c r="I1522" s="66" t="s">
        <v>3</v>
      </c>
      <c r="J1522" s="66" t="s">
        <v>1660</v>
      </c>
      <c r="K1522" s="67" t="s">
        <v>5197</v>
      </c>
      <c r="L1522" s="68"/>
      <c r="M1522" s="64" t="s">
        <v>1933</v>
      </c>
      <c r="N1522" s="13"/>
      <c r="O1522"/>
      <c r="P1522" t="str">
        <f t="shared" si="278"/>
        <v/>
      </c>
      <c r="Q1522"/>
      <c r="R1522"/>
      <c r="S1522" s="43">
        <f t="shared" si="269"/>
        <v>183</v>
      </c>
      <c r="T1522" s="96" t="s">
        <v>2643</v>
      </c>
      <c r="U1522" s="72" t="s">
        <v>2643</v>
      </c>
      <c r="V1522" s="72" t="s">
        <v>2643</v>
      </c>
      <c r="W1522" s="44" t="str">
        <f t="shared" si="270"/>
        <v/>
      </c>
      <c r="X1522" s="25" t="str">
        <f t="shared" si="271"/>
        <v/>
      </c>
      <c r="Y1522" s="1">
        <f t="shared" si="272"/>
        <v>1484</v>
      </c>
      <c r="Z1522" t="str">
        <f t="shared" si="273"/>
        <v>ITM_JMINUS</v>
      </c>
      <c r="AC1522" s="116" t="str">
        <f t="shared" si="279"/>
        <v/>
      </c>
      <c r="AD1522" t="b">
        <f t="shared" si="277"/>
        <v>1</v>
      </c>
    </row>
    <row r="1523" spans="1:30">
      <c r="A1523" s="57">
        <f t="shared" si="267"/>
        <v>1523</v>
      </c>
      <c r="B1523" s="56">
        <f t="shared" si="268"/>
        <v>1485</v>
      </c>
      <c r="C1523" s="60" t="s">
        <v>4932</v>
      </c>
      <c r="D1523" s="60" t="s">
        <v>7</v>
      </c>
      <c r="E1523" s="66" t="s">
        <v>1384</v>
      </c>
      <c r="F1523" s="66" t="s">
        <v>1384</v>
      </c>
      <c r="G1523" s="72">
        <v>0</v>
      </c>
      <c r="H1523" s="72">
        <v>0</v>
      </c>
      <c r="I1523" s="66" t="s">
        <v>3</v>
      </c>
      <c r="J1523" s="66" t="s">
        <v>1660</v>
      </c>
      <c r="K1523" s="67" t="s">
        <v>5197</v>
      </c>
      <c r="L1523" s="68"/>
      <c r="M1523" s="64" t="s">
        <v>1934</v>
      </c>
      <c r="N1523" s="13"/>
      <c r="O1523"/>
      <c r="P1523" t="str">
        <f t="shared" si="278"/>
        <v/>
      </c>
      <c r="Q1523"/>
      <c r="R1523"/>
      <c r="S1523" s="43">
        <f t="shared" si="269"/>
        <v>183</v>
      </c>
      <c r="T1523" s="96" t="s">
        <v>2643</v>
      </c>
      <c r="U1523" s="72" t="s">
        <v>2643</v>
      </c>
      <c r="V1523" s="72" t="s">
        <v>2643</v>
      </c>
      <c r="W1523" s="44" t="str">
        <f t="shared" si="270"/>
        <v/>
      </c>
      <c r="X1523" s="25" t="str">
        <f t="shared" si="271"/>
        <v/>
      </c>
      <c r="Y1523" s="1">
        <f t="shared" si="272"/>
        <v>1485</v>
      </c>
      <c r="Z1523" t="str">
        <f t="shared" si="273"/>
        <v>ITM_JonG</v>
      </c>
      <c r="AC1523" s="116" t="str">
        <f t="shared" si="279"/>
        <v/>
      </c>
      <c r="AD1523" t="b">
        <f t="shared" si="277"/>
        <v>1</v>
      </c>
    </row>
    <row r="1524" spans="1:30">
      <c r="A1524" s="57">
        <f t="shared" si="267"/>
        <v>1524</v>
      </c>
      <c r="B1524" s="56">
        <f t="shared" si="268"/>
        <v>1486</v>
      </c>
      <c r="C1524" s="60" t="s">
        <v>4932</v>
      </c>
      <c r="D1524" s="60" t="s">
        <v>7</v>
      </c>
      <c r="E1524" s="66" t="s">
        <v>1385</v>
      </c>
      <c r="F1524" s="66" t="s">
        <v>1385</v>
      </c>
      <c r="G1524" s="72">
        <v>0</v>
      </c>
      <c r="H1524" s="72">
        <v>0</v>
      </c>
      <c r="I1524" s="66" t="s">
        <v>3</v>
      </c>
      <c r="J1524" s="66" t="s">
        <v>1660</v>
      </c>
      <c r="K1524" s="67" t="s">
        <v>5197</v>
      </c>
      <c r="L1524" s="68"/>
      <c r="M1524" s="64" t="s">
        <v>1937</v>
      </c>
      <c r="N1524" s="13"/>
      <c r="O1524"/>
      <c r="P1524" t="str">
        <f t="shared" si="278"/>
        <v/>
      </c>
      <c r="Q1524"/>
      <c r="R1524"/>
      <c r="S1524" s="43">
        <f t="shared" si="269"/>
        <v>183</v>
      </c>
      <c r="T1524" s="96" t="s">
        <v>2643</v>
      </c>
      <c r="U1524" s="72" t="s">
        <v>2643</v>
      </c>
      <c r="V1524" s="72" t="s">
        <v>2643</v>
      </c>
      <c r="W1524" s="44" t="str">
        <f t="shared" si="270"/>
        <v/>
      </c>
      <c r="X1524" s="25" t="str">
        <f t="shared" si="271"/>
        <v/>
      </c>
      <c r="Y1524" s="1">
        <f t="shared" si="272"/>
        <v>1486</v>
      </c>
      <c r="Z1524" t="str">
        <f t="shared" si="273"/>
        <v>ITM_JtoD</v>
      </c>
      <c r="AC1524" s="116" t="str">
        <f t="shared" si="279"/>
        <v/>
      </c>
      <c r="AD1524" t="b">
        <f t="shared" si="277"/>
        <v>1</v>
      </c>
    </row>
    <row r="1525" spans="1:30">
      <c r="A1525" s="57">
        <f t="shared" ref="A1525" si="280">IF(B1525=INT(B1525),ROW(),"")</f>
        <v>1525</v>
      </c>
      <c r="B1525" s="56">
        <f t="shared" ref="B1525" si="281">IF(AND(MID(C1525,2,1)&lt;&gt;"/",MID(C1525,1,1)="/"),INT(B1524)+1,B1524+0.01)</f>
        <v>1487</v>
      </c>
      <c r="C1525" s="60" t="s">
        <v>4932</v>
      </c>
      <c r="D1525" s="60" t="s">
        <v>7</v>
      </c>
      <c r="E1525" s="66" t="s">
        <v>1386</v>
      </c>
      <c r="F1525" s="66" t="s">
        <v>1386</v>
      </c>
      <c r="G1525" s="72">
        <v>0</v>
      </c>
      <c r="H1525" s="72">
        <v>0</v>
      </c>
      <c r="I1525" s="66" t="s">
        <v>3</v>
      </c>
      <c r="J1525" s="66" t="s">
        <v>1660</v>
      </c>
      <c r="K1525" s="67" t="s">
        <v>5197</v>
      </c>
      <c r="L1525" s="68"/>
      <c r="M1525" s="155" t="s">
        <v>1941</v>
      </c>
      <c r="N1525" s="13"/>
      <c r="O1525"/>
      <c r="P1525" t="str">
        <f t="shared" ref="P1525" si="282">IF(E1525=F1525,"","NOT EQUAL")</f>
        <v/>
      </c>
      <c r="Q1525"/>
      <c r="R1525"/>
      <c r="S1525" s="43">
        <f t="shared" ref="S1525" si="283">IF(X1525&lt;&gt;"",S1524+1,S1524)</f>
        <v>183</v>
      </c>
      <c r="T1525" s="96" t="s">
        <v>2643</v>
      </c>
      <c r="U1525" s="72" t="s">
        <v>2643</v>
      </c>
      <c r="V1525" s="72" t="s">
        <v>2643</v>
      </c>
      <c r="W1525" s="44" t="str">
        <f t="shared" ref="W1525" si="284">IF( OR(U1525="CNST", I1525="CAT_REGS"),(E1525),
IF(U1525="YES",UPPER(E1525),
IF(   AND(U1525&lt;&gt;"NO",I1525="CAT_FNCT",D1525&lt;&gt;"multiply", D1525&lt;&gt;"divide"),IF(J1525="SLS_ENABLED",   UPPER(E1525),""),"")))</f>
        <v/>
      </c>
      <c r="X1525" s="25" t="str">
        <f t="shared" ref="X1525" si="285">IF(LEN(V1525)&gt;0,V1525,SUBSTITUTE(SUBSTITUTE(SUBSTITUTE(SUBSTITUTE(SUBSTITUTE(SUBSTITUTE(SUBSTITUTE(SUBSTITUTE(SUBSTITUTE(SUBSTITUTE(SUBSTITUTE( (SUBSTITUTE( SUBSTITUTE( SUBSTITUTE( SUBSTITUTE(W1525,"STD_SIGMA","SUM"),"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525" s="1">
        <f t="shared" ref="Y1525" si="286">B1525</f>
        <v>1487</v>
      </c>
      <c r="Z1525" t="str">
        <f t="shared" ref="Z1525" si="287">M1525</f>
        <v>ITM_KEY</v>
      </c>
      <c r="AC1525" s="116" t="str">
        <f t="shared" si="279"/>
        <v/>
      </c>
      <c r="AD1525" t="b">
        <f t="shared" si="277"/>
        <v>1</v>
      </c>
    </row>
    <row r="1526" spans="1:30">
      <c r="A1526" s="57">
        <f t="shared" si="267"/>
        <v>1526</v>
      </c>
      <c r="B1526" s="56">
        <f t="shared" si="268"/>
        <v>1488</v>
      </c>
      <c r="C1526" s="60" t="s">
        <v>4932</v>
      </c>
      <c r="D1526" s="60" t="s">
        <v>7</v>
      </c>
      <c r="E1526" s="66" t="s">
        <v>173</v>
      </c>
      <c r="F1526" s="66" t="s">
        <v>173</v>
      </c>
      <c r="G1526" s="72">
        <v>0</v>
      </c>
      <c r="H1526" s="72">
        <v>0</v>
      </c>
      <c r="I1526" s="66" t="s">
        <v>3</v>
      </c>
      <c r="J1526" s="66" t="s">
        <v>1660</v>
      </c>
      <c r="K1526" s="67" t="s">
        <v>5197</v>
      </c>
      <c r="L1526" s="68"/>
      <c r="M1526" s="64" t="s">
        <v>1942</v>
      </c>
      <c r="N1526" s="13"/>
      <c r="O1526"/>
      <c r="P1526" t="str">
        <f t="shared" si="278"/>
        <v/>
      </c>
      <c r="Q1526"/>
      <c r="R1526"/>
      <c r="S1526" s="43">
        <f t="shared" si="269"/>
        <v>183</v>
      </c>
      <c r="T1526" s="96" t="s">
        <v>2643</v>
      </c>
      <c r="U1526" s="72" t="s">
        <v>2643</v>
      </c>
      <c r="V1526" s="72" t="s">
        <v>2643</v>
      </c>
      <c r="W1526" s="44" t="str">
        <f t="shared" si="270"/>
        <v/>
      </c>
      <c r="X1526" s="25" t="str">
        <f t="shared" si="271"/>
        <v/>
      </c>
      <c r="Y1526" s="1">
        <f t="shared" si="272"/>
        <v>1488</v>
      </c>
      <c r="Z1526" t="str">
        <f t="shared" si="273"/>
        <v>ITM_KEYG</v>
      </c>
      <c r="AC1526" s="116" t="str">
        <f t="shared" si="279"/>
        <v/>
      </c>
      <c r="AD1526" t="b">
        <f t="shared" si="277"/>
        <v>1</v>
      </c>
    </row>
    <row r="1527" spans="1:30">
      <c r="A1527" s="57">
        <f t="shared" si="267"/>
        <v>1527</v>
      </c>
      <c r="B1527" s="56">
        <f t="shared" si="268"/>
        <v>1489</v>
      </c>
      <c r="C1527" s="60" t="s">
        <v>4932</v>
      </c>
      <c r="D1527" s="60" t="s">
        <v>7</v>
      </c>
      <c r="E1527" s="66" t="s">
        <v>174</v>
      </c>
      <c r="F1527" s="66" t="s">
        <v>174</v>
      </c>
      <c r="G1527" s="72">
        <v>0</v>
      </c>
      <c r="H1527" s="72">
        <v>0</v>
      </c>
      <c r="I1527" s="66" t="s">
        <v>3</v>
      </c>
      <c r="J1527" s="66" t="s">
        <v>1660</v>
      </c>
      <c r="K1527" s="67" t="s">
        <v>5197</v>
      </c>
      <c r="L1527" s="68"/>
      <c r="M1527" s="64" t="s">
        <v>1943</v>
      </c>
      <c r="N1527" s="13"/>
      <c r="O1527"/>
      <c r="P1527" t="str">
        <f t="shared" si="278"/>
        <v/>
      </c>
      <c r="Q1527"/>
      <c r="R1527"/>
      <c r="S1527" s="43">
        <f t="shared" si="269"/>
        <v>183</v>
      </c>
      <c r="T1527" s="96" t="s">
        <v>2643</v>
      </c>
      <c r="U1527" s="72" t="s">
        <v>2643</v>
      </c>
      <c r="V1527" s="72" t="s">
        <v>2643</v>
      </c>
      <c r="W1527" s="44" t="str">
        <f t="shared" si="270"/>
        <v/>
      </c>
      <c r="X1527" s="25" t="str">
        <f t="shared" si="271"/>
        <v/>
      </c>
      <c r="Y1527" s="1">
        <f t="shared" si="272"/>
        <v>1489</v>
      </c>
      <c r="Z1527" t="str">
        <f t="shared" si="273"/>
        <v>ITM_KEYX</v>
      </c>
      <c r="AC1527" s="116" t="str">
        <f t="shared" si="279"/>
        <v/>
      </c>
      <c r="AD1527" t="b">
        <f t="shared" si="277"/>
        <v>1</v>
      </c>
    </row>
    <row r="1528" spans="1:30" s="140" customFormat="1">
      <c r="A1528" s="134">
        <f t="shared" si="267"/>
        <v>1528</v>
      </c>
      <c r="B1528" s="135">
        <f t="shared" si="268"/>
        <v>1490</v>
      </c>
      <c r="C1528" s="136" t="s">
        <v>4597</v>
      </c>
      <c r="D1528" s="136" t="s">
        <v>7</v>
      </c>
      <c r="E1528" s="137" t="s">
        <v>362</v>
      </c>
      <c r="F1528" s="137" t="s">
        <v>362</v>
      </c>
      <c r="G1528" s="141">
        <v>0</v>
      </c>
      <c r="H1528" s="141">
        <v>0</v>
      </c>
      <c r="I1528" s="137" t="s">
        <v>3</v>
      </c>
      <c r="J1528" s="137" t="s">
        <v>1659</v>
      </c>
      <c r="K1528" s="139" t="s">
        <v>5197</v>
      </c>
      <c r="M1528" s="18" t="s">
        <v>2213</v>
      </c>
      <c r="N1528" s="18"/>
      <c r="P1528" s="140" t="str">
        <f t="shared" si="278"/>
        <v/>
      </c>
      <c r="S1528" s="141">
        <f t="shared" si="269"/>
        <v>184</v>
      </c>
      <c r="T1528" s="134" t="s">
        <v>3148</v>
      </c>
      <c r="U1528" s="138" t="s">
        <v>2643</v>
      </c>
      <c r="V1528" s="138" t="s">
        <v>2643</v>
      </c>
      <c r="W1528" s="142" t="str">
        <f t="shared" si="270"/>
        <v>"SINC"</v>
      </c>
      <c r="X1528" s="143" t="str">
        <f t="shared" si="271"/>
        <v>SINC</v>
      </c>
      <c r="Y1528" s="144">
        <f t="shared" si="272"/>
        <v>1490</v>
      </c>
      <c r="Z1528" s="140" t="str">
        <f t="shared" si="273"/>
        <v>ITM_sinc</v>
      </c>
      <c r="AC1528" s="116" t="str">
        <f t="shared" si="279"/>
        <v>SINC</v>
      </c>
      <c r="AD1528" t="b">
        <f t="shared" si="277"/>
        <v>1</v>
      </c>
    </row>
    <row r="1529" spans="1:30">
      <c r="A1529" s="57">
        <f t="shared" si="267"/>
        <v>1529</v>
      </c>
      <c r="B1529" s="56">
        <f t="shared" si="268"/>
        <v>1491</v>
      </c>
      <c r="C1529" s="60" t="s">
        <v>4932</v>
      </c>
      <c r="D1529" s="60" t="s">
        <v>7</v>
      </c>
      <c r="E1529" s="66" t="s">
        <v>1387</v>
      </c>
      <c r="F1529" s="66" t="s">
        <v>1387</v>
      </c>
      <c r="G1529" s="72">
        <v>0</v>
      </c>
      <c r="H1529" s="72">
        <v>0</v>
      </c>
      <c r="I1529" s="66" t="s">
        <v>3</v>
      </c>
      <c r="J1529" s="66" t="s">
        <v>1660</v>
      </c>
      <c r="K1529" s="67" t="s">
        <v>5197</v>
      </c>
      <c r="L1529" s="68"/>
      <c r="M1529" s="64" t="s">
        <v>1953</v>
      </c>
      <c r="N1529" s="13"/>
      <c r="O1529"/>
      <c r="P1529" t="str">
        <f t="shared" si="278"/>
        <v/>
      </c>
      <c r="Q1529"/>
      <c r="R1529"/>
      <c r="S1529" s="43">
        <f t="shared" si="269"/>
        <v>184</v>
      </c>
      <c r="T1529" s="96" t="s">
        <v>2643</v>
      </c>
      <c r="U1529" s="72" t="s">
        <v>2643</v>
      </c>
      <c r="V1529" s="72" t="s">
        <v>2643</v>
      </c>
      <c r="W1529" s="44" t="str">
        <f t="shared" si="270"/>
        <v/>
      </c>
      <c r="X1529" s="25" t="str">
        <f t="shared" si="271"/>
        <v/>
      </c>
      <c r="Y1529" s="1">
        <f t="shared" si="272"/>
        <v>1491</v>
      </c>
      <c r="Z1529" t="str">
        <f t="shared" si="273"/>
        <v>ITM_KTYP</v>
      </c>
      <c r="AC1529" s="116" t="str">
        <f t="shared" si="279"/>
        <v/>
      </c>
      <c r="AD1529" t="b">
        <f t="shared" si="277"/>
        <v>1</v>
      </c>
    </row>
    <row r="1530" spans="1:30">
      <c r="A1530" s="57">
        <f t="shared" si="267"/>
        <v>1530</v>
      </c>
      <c r="B1530" s="56">
        <f t="shared" si="268"/>
        <v>1492</v>
      </c>
      <c r="C1530" s="60" t="s">
        <v>4756</v>
      </c>
      <c r="D1530" s="60" t="s">
        <v>3447</v>
      </c>
      <c r="E1530" s="66" t="s">
        <v>1388</v>
      </c>
      <c r="F1530" s="66" t="s">
        <v>2799</v>
      </c>
      <c r="G1530" s="72">
        <v>0</v>
      </c>
      <c r="H1530" s="72">
        <v>0</v>
      </c>
      <c r="I1530" s="66" t="s">
        <v>3</v>
      </c>
      <c r="J1530" s="66" t="s">
        <v>1659</v>
      </c>
      <c r="K1530" s="67" t="s">
        <v>5197</v>
      </c>
      <c r="L1530" s="68"/>
      <c r="M1530" s="64" t="s">
        <v>1955</v>
      </c>
      <c r="N1530" s="13"/>
      <c r="O1530"/>
      <c r="P1530" t="str">
        <f t="shared" si="278"/>
        <v>NOT EQUAL</v>
      </c>
      <c r="Q1530"/>
      <c r="R1530"/>
      <c r="S1530" s="43">
        <f t="shared" si="269"/>
        <v>185</v>
      </c>
      <c r="T1530" s="96" t="s">
        <v>3174</v>
      </c>
      <c r="U1530" s="72" t="s">
        <v>2643</v>
      </c>
      <c r="V1530" s="72" t="s">
        <v>2643</v>
      </c>
      <c r="W1530" s="44" t="str">
        <f t="shared" si="270"/>
        <v>"LASTX"</v>
      </c>
      <c r="X1530" s="25" t="str">
        <f t="shared" si="271"/>
        <v>LASTX</v>
      </c>
      <c r="Y1530" s="1">
        <f t="shared" si="272"/>
        <v>1492</v>
      </c>
      <c r="Z1530" t="str">
        <f t="shared" si="273"/>
        <v>ITM_LASTX</v>
      </c>
      <c r="AC1530" s="116" t="str">
        <f t="shared" si="279"/>
        <v>LASTX</v>
      </c>
      <c r="AD1530" t="b">
        <f t="shared" si="277"/>
        <v>1</v>
      </c>
    </row>
    <row r="1531" spans="1:30">
      <c r="A1531" s="57">
        <f t="shared" si="267"/>
        <v>1531</v>
      </c>
      <c r="B1531" s="56">
        <f t="shared" si="268"/>
        <v>1493</v>
      </c>
      <c r="C1531" s="60" t="s">
        <v>4932</v>
      </c>
      <c r="D1531" s="71" t="s">
        <v>7</v>
      </c>
      <c r="E1531" s="66" t="s">
        <v>187</v>
      </c>
      <c r="F1531" s="66" t="s">
        <v>187</v>
      </c>
      <c r="G1531" s="72">
        <v>0</v>
      </c>
      <c r="H1531" s="72">
        <v>0</v>
      </c>
      <c r="I1531" s="66" t="s">
        <v>3</v>
      </c>
      <c r="J1531" s="91" t="s">
        <v>1660</v>
      </c>
      <c r="K1531" s="67" t="s">
        <v>5197</v>
      </c>
      <c r="L1531" s="60"/>
      <c r="M1531" s="64" t="s">
        <v>1958</v>
      </c>
      <c r="N1531" s="13"/>
      <c r="O1531"/>
      <c r="P1531" t="str">
        <f t="shared" si="278"/>
        <v/>
      </c>
      <c r="Q1531"/>
      <c r="R1531"/>
      <c r="S1531" s="43">
        <f t="shared" si="269"/>
        <v>185</v>
      </c>
      <c r="T1531" s="96" t="s">
        <v>2643</v>
      </c>
      <c r="U1531" s="72" t="s">
        <v>2643</v>
      </c>
      <c r="V1531" s="72" t="s">
        <v>2643</v>
      </c>
      <c r="W1531" s="44" t="str">
        <f t="shared" si="270"/>
        <v/>
      </c>
      <c r="X1531" s="25" t="str">
        <f t="shared" si="271"/>
        <v/>
      </c>
      <c r="Y1531" s="1">
        <f t="shared" si="272"/>
        <v>1493</v>
      </c>
      <c r="Z1531" t="str">
        <f t="shared" si="273"/>
        <v>ITM_LBLQ</v>
      </c>
      <c r="AC1531" s="116" t="str">
        <f t="shared" si="279"/>
        <v/>
      </c>
      <c r="AD1531" t="b">
        <f t="shared" si="277"/>
        <v>1</v>
      </c>
    </row>
    <row r="1532" spans="1:30">
      <c r="A1532" s="57">
        <f t="shared" si="267"/>
        <v>1532</v>
      </c>
      <c r="B1532" s="56">
        <f t="shared" si="268"/>
        <v>1494</v>
      </c>
      <c r="C1532" s="60" t="s">
        <v>4932</v>
      </c>
      <c r="D1532" s="60" t="s">
        <v>7</v>
      </c>
      <c r="E1532" s="66" t="s">
        <v>1391</v>
      </c>
      <c r="F1532" s="66" t="s">
        <v>1391</v>
      </c>
      <c r="G1532" s="72">
        <v>0</v>
      </c>
      <c r="H1532" s="72">
        <v>0</v>
      </c>
      <c r="I1532" s="66" t="s">
        <v>3</v>
      </c>
      <c r="J1532" s="66" t="s">
        <v>1660</v>
      </c>
      <c r="K1532" s="67" t="s">
        <v>5197</v>
      </c>
      <c r="L1532" s="68"/>
      <c r="M1532" s="64" t="s">
        <v>1961</v>
      </c>
      <c r="N1532" s="13"/>
      <c r="O1532"/>
      <c r="P1532" t="str">
        <f t="shared" si="278"/>
        <v/>
      </c>
      <c r="Q1532"/>
      <c r="R1532"/>
      <c r="S1532" s="43">
        <f t="shared" si="269"/>
        <v>185</v>
      </c>
      <c r="T1532" s="96" t="s">
        <v>2643</v>
      </c>
      <c r="U1532" s="72" t="s">
        <v>2643</v>
      </c>
      <c r="V1532" s="72" t="s">
        <v>2643</v>
      </c>
      <c r="W1532" s="44" t="str">
        <f t="shared" si="270"/>
        <v/>
      </c>
      <c r="X1532" s="25" t="str">
        <f t="shared" si="271"/>
        <v/>
      </c>
      <c r="Y1532" s="1">
        <f t="shared" si="272"/>
        <v>1494</v>
      </c>
      <c r="Z1532" t="str">
        <f t="shared" si="273"/>
        <v>ITM_LEAP</v>
      </c>
      <c r="AC1532" s="116" t="str">
        <f t="shared" si="279"/>
        <v/>
      </c>
      <c r="AD1532" t="b">
        <f t="shared" si="277"/>
        <v>1</v>
      </c>
    </row>
    <row r="1533" spans="1:30">
      <c r="A1533" s="57">
        <f t="shared" si="267"/>
        <v>1533</v>
      </c>
      <c r="B1533" s="56">
        <f t="shared" si="268"/>
        <v>1495</v>
      </c>
      <c r="C1533" s="60" t="s">
        <v>4932</v>
      </c>
      <c r="D1533" s="60" t="s">
        <v>7</v>
      </c>
      <c r="E1533" s="66" t="s">
        <v>195</v>
      </c>
      <c r="F1533" s="66" t="s">
        <v>195</v>
      </c>
      <c r="G1533" s="72">
        <v>0</v>
      </c>
      <c r="H1533" s="72">
        <v>0</v>
      </c>
      <c r="I1533" s="66" t="s">
        <v>3</v>
      </c>
      <c r="J1533" s="66" t="s">
        <v>1660</v>
      </c>
      <c r="K1533" s="67" t="s">
        <v>5197</v>
      </c>
      <c r="L1533" s="68"/>
      <c r="M1533" s="64" t="s">
        <v>1970</v>
      </c>
      <c r="N1533" s="13"/>
      <c r="O1533"/>
      <c r="P1533" t="str">
        <f t="shared" si="278"/>
        <v/>
      </c>
      <c r="Q1533"/>
      <c r="R1533"/>
      <c r="S1533" s="43">
        <f t="shared" si="269"/>
        <v>185</v>
      </c>
      <c r="T1533" s="96" t="s">
        <v>3149</v>
      </c>
      <c r="U1533" s="72" t="s">
        <v>2643</v>
      </c>
      <c r="V1533" s="72" t="s">
        <v>2643</v>
      </c>
      <c r="W1533" s="44" t="str">
        <f t="shared" si="270"/>
        <v/>
      </c>
      <c r="X1533" s="25" t="str">
        <f t="shared" si="271"/>
        <v/>
      </c>
      <c r="Y1533" s="1">
        <f t="shared" si="272"/>
        <v>1495</v>
      </c>
      <c r="Z1533" t="str">
        <f t="shared" si="273"/>
        <v>ITM_Ln</v>
      </c>
      <c r="AC1533" s="116" t="str">
        <f t="shared" si="279"/>
        <v/>
      </c>
      <c r="AD1533" t="b">
        <f t="shared" si="277"/>
        <v>1</v>
      </c>
    </row>
    <row r="1534" spans="1:30">
      <c r="A1534" s="57">
        <f t="shared" si="267"/>
        <v>1534</v>
      </c>
      <c r="B1534" s="56">
        <f t="shared" si="268"/>
        <v>1496</v>
      </c>
      <c r="C1534" s="60" t="s">
        <v>4932</v>
      </c>
      <c r="D1534" s="60" t="s">
        <v>7</v>
      </c>
      <c r="E1534" s="66" t="s">
        <v>1396</v>
      </c>
      <c r="F1534" s="66" t="s">
        <v>1396</v>
      </c>
      <c r="G1534" s="72">
        <v>0</v>
      </c>
      <c r="H1534" s="72">
        <v>0</v>
      </c>
      <c r="I1534" s="66" t="s">
        <v>3</v>
      </c>
      <c r="J1534" s="66" t="s">
        <v>1660</v>
      </c>
      <c r="K1534" s="67" t="s">
        <v>5197</v>
      </c>
      <c r="L1534" s="68"/>
      <c r="M1534" s="64" t="s">
        <v>1972</v>
      </c>
      <c r="N1534" s="13"/>
      <c r="O1534"/>
      <c r="P1534" t="str">
        <f t="shared" si="278"/>
        <v/>
      </c>
      <c r="Q1534"/>
      <c r="R1534"/>
      <c r="S1534" s="43">
        <f t="shared" si="269"/>
        <v>185</v>
      </c>
      <c r="T1534" s="96" t="s">
        <v>2643</v>
      </c>
      <c r="U1534" s="72" t="s">
        <v>2643</v>
      </c>
      <c r="V1534" s="72" t="s">
        <v>2643</v>
      </c>
      <c r="W1534" s="44" t="str">
        <f t="shared" si="270"/>
        <v/>
      </c>
      <c r="X1534" s="25" t="str">
        <f t="shared" si="271"/>
        <v/>
      </c>
      <c r="Y1534" s="1">
        <f t="shared" si="272"/>
        <v>1496</v>
      </c>
      <c r="Z1534" t="str">
        <f t="shared" si="273"/>
        <v>ITM_LNALPHA</v>
      </c>
      <c r="AC1534" s="116" t="str">
        <f t="shared" si="279"/>
        <v/>
      </c>
      <c r="AD1534" t="b">
        <f t="shared" si="277"/>
        <v>1</v>
      </c>
    </row>
    <row r="1535" spans="1:30">
      <c r="A1535" s="57">
        <f t="shared" si="267"/>
        <v>1535</v>
      </c>
      <c r="B1535" s="56">
        <f t="shared" si="268"/>
        <v>1497</v>
      </c>
      <c r="C1535" s="60" t="s">
        <v>4757</v>
      </c>
      <c r="D1535" s="60" t="s">
        <v>7</v>
      </c>
      <c r="E1535" s="66" t="s">
        <v>1397</v>
      </c>
      <c r="F1535" s="66" t="s">
        <v>1398</v>
      </c>
      <c r="G1535" s="72">
        <v>0</v>
      </c>
      <c r="H1535" s="72">
        <v>0</v>
      </c>
      <c r="I1535" s="66" t="s">
        <v>3</v>
      </c>
      <c r="J1535" s="66" t="s">
        <v>1659</v>
      </c>
      <c r="K1535" s="67" t="s">
        <v>5197</v>
      </c>
      <c r="L1535" s="68"/>
      <c r="M1535" s="64" t="s">
        <v>1973</v>
      </c>
      <c r="N1535" s="13"/>
      <c r="O1535"/>
      <c r="P1535" t="str">
        <f t="shared" si="278"/>
        <v/>
      </c>
      <c r="Q1535"/>
      <c r="R1535"/>
      <c r="S1535" s="43">
        <f t="shared" si="269"/>
        <v>186</v>
      </c>
      <c r="T1535" s="96" t="s">
        <v>3149</v>
      </c>
      <c r="U1535" s="72" t="s">
        <v>2643</v>
      </c>
      <c r="V1535" s="72" t="s">
        <v>2643</v>
      </c>
      <c r="W1535" s="44" t="str">
        <f t="shared" si="270"/>
        <v>"LN" STD_BETA</v>
      </c>
      <c r="X1535" s="25" t="str">
        <f t="shared" si="271"/>
        <v>LNBETA</v>
      </c>
      <c r="Y1535" s="1">
        <f t="shared" si="272"/>
        <v>1497</v>
      </c>
      <c r="Z1535" t="str">
        <f t="shared" si="273"/>
        <v>ITM_LNBETA</v>
      </c>
      <c r="AC1535" s="116" t="str">
        <f t="shared" si="279"/>
        <v>LNBETA</v>
      </c>
      <c r="AD1535" t="b">
        <f t="shared" si="277"/>
        <v>1</v>
      </c>
    </row>
    <row r="1536" spans="1:30">
      <c r="A1536" s="57">
        <f t="shared" si="267"/>
        <v>1536</v>
      </c>
      <c r="B1536" s="56">
        <f t="shared" si="268"/>
        <v>1498</v>
      </c>
      <c r="C1536" s="60" t="s">
        <v>4758</v>
      </c>
      <c r="D1536" s="60" t="s">
        <v>7</v>
      </c>
      <c r="E1536" s="66" t="s">
        <v>1399</v>
      </c>
      <c r="F1536" s="66" t="s">
        <v>196</v>
      </c>
      <c r="G1536" s="72">
        <v>0</v>
      </c>
      <c r="H1536" s="72">
        <v>0</v>
      </c>
      <c r="I1536" s="66" t="s">
        <v>3</v>
      </c>
      <c r="J1536" s="66" t="s">
        <v>1659</v>
      </c>
      <c r="K1536" s="67" t="s">
        <v>5197</v>
      </c>
      <c r="L1536" s="68"/>
      <c r="M1536" s="64" t="s">
        <v>1974</v>
      </c>
      <c r="N1536" s="13"/>
      <c r="O1536"/>
      <c r="P1536" t="str">
        <f t="shared" si="278"/>
        <v/>
      </c>
      <c r="Q1536"/>
      <c r="R1536"/>
      <c r="S1536" s="43">
        <f t="shared" si="269"/>
        <v>187</v>
      </c>
      <c r="T1536" s="96" t="s">
        <v>3149</v>
      </c>
      <c r="U1536" s="72" t="s">
        <v>2643</v>
      </c>
      <c r="V1536" s="72" t="s">
        <v>2643</v>
      </c>
      <c r="W1536" s="44" t="str">
        <f t="shared" si="270"/>
        <v>"LN" STD_GAMMA</v>
      </c>
      <c r="X1536" s="25" t="str">
        <f t="shared" si="271"/>
        <v>LNGAMMA</v>
      </c>
      <c r="Y1536" s="1">
        <f t="shared" si="272"/>
        <v>1498</v>
      </c>
      <c r="Z1536" t="str">
        <f t="shared" si="273"/>
        <v>ITM_LNGAMMA</v>
      </c>
      <c r="AC1536" s="116" t="str">
        <f t="shared" si="279"/>
        <v>LNGAMMA</v>
      </c>
      <c r="AD1536" t="b">
        <f t="shared" si="277"/>
        <v>1</v>
      </c>
    </row>
    <row r="1537" spans="1:30">
      <c r="A1537" s="57">
        <f t="shared" si="267"/>
        <v>1537</v>
      </c>
      <c r="B1537" s="56">
        <f t="shared" si="268"/>
        <v>1499</v>
      </c>
      <c r="C1537" s="60" t="s">
        <v>4759</v>
      </c>
      <c r="D1537" s="60" t="s">
        <v>2995</v>
      </c>
      <c r="E1537" s="66" t="s">
        <v>197</v>
      </c>
      <c r="F1537" s="66" t="s">
        <v>197</v>
      </c>
      <c r="G1537" s="72">
        <v>0</v>
      </c>
      <c r="H1537" s="72">
        <v>0</v>
      </c>
      <c r="I1537" s="66" t="s">
        <v>3</v>
      </c>
      <c r="J1537" s="66" t="s">
        <v>1660</v>
      </c>
      <c r="K1537" s="67" t="s">
        <v>5198</v>
      </c>
      <c r="L1537" s="68"/>
      <c r="M1537" s="64" t="s">
        <v>1975</v>
      </c>
      <c r="N1537" s="13"/>
      <c r="O1537"/>
      <c r="P1537" t="str">
        <f t="shared" si="278"/>
        <v/>
      </c>
      <c r="Q1537"/>
      <c r="R1537"/>
      <c r="S1537" s="43">
        <f t="shared" si="269"/>
        <v>187</v>
      </c>
      <c r="T1537" s="96" t="s">
        <v>2643</v>
      </c>
      <c r="U1537" s="72" t="s">
        <v>2643</v>
      </c>
      <c r="V1537" s="72" t="s">
        <v>2643</v>
      </c>
      <c r="W1537" s="44" t="str">
        <f t="shared" si="270"/>
        <v/>
      </c>
      <c r="X1537" s="25" t="str">
        <f t="shared" si="271"/>
        <v/>
      </c>
      <c r="Y1537" s="1">
        <f t="shared" si="272"/>
        <v>1499</v>
      </c>
      <c r="Z1537" t="str">
        <f t="shared" si="273"/>
        <v>ITM_LOAD</v>
      </c>
      <c r="AC1537" s="116" t="str">
        <f t="shared" si="279"/>
        <v/>
      </c>
      <c r="AD1537" t="b">
        <f t="shared" si="277"/>
        <v>1</v>
      </c>
    </row>
    <row r="1538" spans="1:30">
      <c r="A1538" s="57">
        <f t="shared" si="267"/>
        <v>1538</v>
      </c>
      <c r="B1538" s="56">
        <f t="shared" si="268"/>
        <v>1500</v>
      </c>
      <c r="C1538" s="60" t="s">
        <v>4759</v>
      </c>
      <c r="D1538" s="60" t="s">
        <v>2996</v>
      </c>
      <c r="E1538" s="66" t="s">
        <v>1400</v>
      </c>
      <c r="F1538" s="66" t="s">
        <v>1400</v>
      </c>
      <c r="G1538" s="72">
        <v>0</v>
      </c>
      <c r="H1538" s="72">
        <v>0</v>
      </c>
      <c r="I1538" s="66" t="s">
        <v>3</v>
      </c>
      <c r="J1538" s="66" t="s">
        <v>1660</v>
      </c>
      <c r="K1538" s="67" t="s">
        <v>5197</v>
      </c>
      <c r="L1538" s="68"/>
      <c r="M1538" s="64" t="s">
        <v>1976</v>
      </c>
      <c r="N1538" s="13"/>
      <c r="O1538"/>
      <c r="P1538" t="str">
        <f t="shared" si="278"/>
        <v/>
      </c>
      <c r="Q1538"/>
      <c r="R1538"/>
      <c r="S1538" s="43">
        <f t="shared" si="269"/>
        <v>187</v>
      </c>
      <c r="T1538" s="96" t="s">
        <v>2643</v>
      </c>
      <c r="U1538" s="72" t="s">
        <v>2643</v>
      </c>
      <c r="V1538" s="72" t="s">
        <v>2643</v>
      </c>
      <c r="W1538" s="44" t="str">
        <f t="shared" si="270"/>
        <v/>
      </c>
      <c r="X1538" s="25" t="str">
        <f t="shared" si="271"/>
        <v/>
      </c>
      <c r="Y1538" s="1">
        <f t="shared" si="272"/>
        <v>1500</v>
      </c>
      <c r="Z1538" t="str">
        <f t="shared" si="273"/>
        <v>ITM_LOADP</v>
      </c>
      <c r="AC1538" s="116" t="str">
        <f t="shared" si="279"/>
        <v/>
      </c>
      <c r="AD1538" t="b">
        <f t="shared" si="277"/>
        <v>1</v>
      </c>
    </row>
    <row r="1539" spans="1:30">
      <c r="A1539" s="57">
        <f t="shared" si="267"/>
        <v>1539</v>
      </c>
      <c r="B1539" s="56">
        <f t="shared" si="268"/>
        <v>1501</v>
      </c>
      <c r="C1539" s="60" t="s">
        <v>4759</v>
      </c>
      <c r="D1539" s="60" t="s">
        <v>2997</v>
      </c>
      <c r="E1539" s="66" t="s">
        <v>1401</v>
      </c>
      <c r="F1539" s="66" t="s">
        <v>1401</v>
      </c>
      <c r="G1539" s="72">
        <v>0</v>
      </c>
      <c r="H1539" s="72">
        <v>0</v>
      </c>
      <c r="I1539" s="66" t="s">
        <v>3</v>
      </c>
      <c r="J1539" s="66" t="s">
        <v>1660</v>
      </c>
      <c r="K1539" s="67" t="s">
        <v>5197</v>
      </c>
      <c r="L1539" s="68"/>
      <c r="M1539" s="64" t="s">
        <v>1977</v>
      </c>
      <c r="N1539" s="13"/>
      <c r="O1539"/>
      <c r="P1539" t="str">
        <f t="shared" si="278"/>
        <v/>
      </c>
      <c r="Q1539"/>
      <c r="R1539"/>
      <c r="S1539" s="43">
        <f t="shared" si="269"/>
        <v>187</v>
      </c>
      <c r="T1539" s="96" t="s">
        <v>2643</v>
      </c>
      <c r="U1539" s="72" t="s">
        <v>2643</v>
      </c>
      <c r="V1539" s="72" t="s">
        <v>2643</v>
      </c>
      <c r="W1539" s="44" t="str">
        <f t="shared" si="270"/>
        <v/>
      </c>
      <c r="X1539" s="25" t="str">
        <f t="shared" si="271"/>
        <v/>
      </c>
      <c r="Y1539" s="1">
        <f t="shared" si="272"/>
        <v>1501</v>
      </c>
      <c r="Z1539" t="str">
        <f t="shared" si="273"/>
        <v>ITM_LOADR</v>
      </c>
      <c r="AC1539" s="116" t="str">
        <f t="shared" si="279"/>
        <v/>
      </c>
      <c r="AD1539" t="b">
        <f t="shared" si="277"/>
        <v>1</v>
      </c>
    </row>
    <row r="1540" spans="1:30">
      <c r="A1540" s="57">
        <f t="shared" si="267"/>
        <v>1540</v>
      </c>
      <c r="B1540" s="56">
        <f t="shared" si="268"/>
        <v>1502</v>
      </c>
      <c r="C1540" s="60" t="s">
        <v>4759</v>
      </c>
      <c r="D1540" s="60" t="s">
        <v>2998</v>
      </c>
      <c r="E1540" s="66" t="s">
        <v>198</v>
      </c>
      <c r="F1540" s="66" t="s">
        <v>198</v>
      </c>
      <c r="G1540" s="72">
        <v>0</v>
      </c>
      <c r="H1540" s="72">
        <v>0</v>
      </c>
      <c r="I1540" s="66" t="s">
        <v>3</v>
      </c>
      <c r="J1540" s="66" t="s">
        <v>1660</v>
      </c>
      <c r="K1540" s="67" t="s">
        <v>5197</v>
      </c>
      <c r="L1540" s="68"/>
      <c r="M1540" s="64" t="s">
        <v>1978</v>
      </c>
      <c r="N1540" s="13"/>
      <c r="O1540"/>
      <c r="P1540" t="str">
        <f t="shared" si="278"/>
        <v/>
      </c>
      <c r="Q1540"/>
      <c r="R1540"/>
      <c r="S1540" s="43">
        <f t="shared" si="269"/>
        <v>187</v>
      </c>
      <c r="T1540" s="96" t="s">
        <v>2643</v>
      </c>
      <c r="U1540" s="72" t="s">
        <v>2643</v>
      </c>
      <c r="V1540" s="72" t="s">
        <v>2643</v>
      </c>
      <c r="W1540" s="44" t="str">
        <f t="shared" si="270"/>
        <v/>
      </c>
      <c r="X1540" s="25" t="str">
        <f t="shared" si="271"/>
        <v/>
      </c>
      <c r="Y1540" s="1">
        <f t="shared" si="272"/>
        <v>1502</v>
      </c>
      <c r="Z1540" t="str">
        <f t="shared" si="273"/>
        <v>ITM_LOADSS</v>
      </c>
      <c r="AC1540" s="116" t="str">
        <f t="shared" si="279"/>
        <v/>
      </c>
      <c r="AD1540" t="b">
        <f t="shared" si="277"/>
        <v>1</v>
      </c>
    </row>
    <row r="1541" spans="1:30">
      <c r="A1541" s="57">
        <f t="shared" si="267"/>
        <v>1541</v>
      </c>
      <c r="B1541" s="56">
        <f t="shared" si="268"/>
        <v>1503</v>
      </c>
      <c r="C1541" s="60" t="s">
        <v>4759</v>
      </c>
      <c r="D1541" s="60" t="s">
        <v>2999</v>
      </c>
      <c r="E1541" s="66" t="s">
        <v>199</v>
      </c>
      <c r="F1541" s="66" t="s">
        <v>199</v>
      </c>
      <c r="G1541" s="72">
        <v>0</v>
      </c>
      <c r="H1541" s="72">
        <v>0</v>
      </c>
      <c r="I1541" s="66" t="s">
        <v>3</v>
      </c>
      <c r="J1541" s="66" t="s">
        <v>1660</v>
      </c>
      <c r="K1541" s="67" t="s">
        <v>5197</v>
      </c>
      <c r="L1541" s="68"/>
      <c r="M1541" s="64" t="s">
        <v>1979</v>
      </c>
      <c r="N1541" s="13"/>
      <c r="O1541"/>
      <c r="P1541" t="str">
        <f t="shared" si="278"/>
        <v/>
      </c>
      <c r="Q1541"/>
      <c r="R1541"/>
      <c r="S1541" s="43">
        <f t="shared" si="269"/>
        <v>187</v>
      </c>
      <c r="T1541" s="96" t="s">
        <v>2643</v>
      </c>
      <c r="U1541" s="72" t="s">
        <v>2643</v>
      </c>
      <c r="V1541" s="72" t="s">
        <v>2643</v>
      </c>
      <c r="W1541" s="44" t="str">
        <f t="shared" si="270"/>
        <v/>
      </c>
      <c r="X1541" s="25" t="str">
        <f t="shared" si="271"/>
        <v/>
      </c>
      <c r="Y1541" s="1">
        <f t="shared" si="272"/>
        <v>1503</v>
      </c>
      <c r="Z1541" t="str">
        <f t="shared" si="273"/>
        <v>ITM_LOADSIGMA</v>
      </c>
      <c r="AC1541" s="116" t="str">
        <f t="shared" si="279"/>
        <v/>
      </c>
      <c r="AD1541" t="b">
        <f t="shared" si="277"/>
        <v>1</v>
      </c>
    </row>
    <row r="1542" spans="1:30">
      <c r="A1542" s="57">
        <f t="shared" si="267"/>
        <v>1542</v>
      </c>
      <c r="B1542" s="56">
        <f t="shared" si="268"/>
        <v>1504</v>
      </c>
      <c r="C1542" s="60" t="s">
        <v>4934</v>
      </c>
      <c r="D1542" s="60" t="s">
        <v>14</v>
      </c>
      <c r="E1542" s="66" t="s">
        <v>200</v>
      </c>
      <c r="F1542" s="66" t="s">
        <v>200</v>
      </c>
      <c r="G1542" s="72">
        <v>0</v>
      </c>
      <c r="H1542" s="72">
        <v>99</v>
      </c>
      <c r="I1542" s="66" t="s">
        <v>3</v>
      </c>
      <c r="J1542" s="66" t="s">
        <v>1660</v>
      </c>
      <c r="K1542" s="67" t="s">
        <v>5197</v>
      </c>
      <c r="L1542" s="68"/>
      <c r="M1542" s="64" t="s">
        <v>1980</v>
      </c>
      <c r="N1542" s="13"/>
      <c r="O1542"/>
      <c r="P1542" t="str">
        <f t="shared" si="278"/>
        <v/>
      </c>
      <c r="Q1542"/>
      <c r="R1542"/>
      <c r="S1542" s="43">
        <f t="shared" si="269"/>
        <v>187</v>
      </c>
      <c r="T1542" s="96" t="s">
        <v>2643</v>
      </c>
      <c r="U1542" s="72" t="s">
        <v>2643</v>
      </c>
      <c r="V1542" s="72" t="s">
        <v>2643</v>
      </c>
      <c r="W1542" s="44" t="str">
        <f t="shared" si="270"/>
        <v/>
      </c>
      <c r="X1542" s="25" t="str">
        <f t="shared" si="271"/>
        <v/>
      </c>
      <c r="Y1542" s="1">
        <f t="shared" si="272"/>
        <v>1504</v>
      </c>
      <c r="Z1542" t="str">
        <f t="shared" si="273"/>
        <v>ITM_LocR</v>
      </c>
      <c r="AC1542" s="116" t="str">
        <f t="shared" si="279"/>
        <v/>
      </c>
      <c r="AD1542" t="b">
        <f t="shared" si="277"/>
        <v>1</v>
      </c>
    </row>
    <row r="1543" spans="1:30">
      <c r="A1543" s="57">
        <f t="shared" ref="A1543:A1606" si="288">IF(B1543=INT(B1543),ROW(),"")</f>
        <v>1543</v>
      </c>
      <c r="B1543" s="56">
        <f t="shared" ref="B1543:B1606" si="289">IF(AND(MID(C1543,2,1)&lt;&gt;"/",MID(C1543,1,1)="/"),INT(B1542)+1,B1542+0.01)</f>
        <v>1505</v>
      </c>
      <c r="C1543" s="60" t="s">
        <v>4760</v>
      </c>
      <c r="D1543" s="60" t="s">
        <v>7</v>
      </c>
      <c r="E1543" s="66" t="s">
        <v>1402</v>
      </c>
      <c r="F1543" s="66" t="s">
        <v>1402</v>
      </c>
      <c r="G1543" s="72">
        <v>0</v>
      </c>
      <c r="H1543" s="72">
        <v>0</v>
      </c>
      <c r="I1543" s="66" t="s">
        <v>3</v>
      </c>
      <c r="J1543" s="66" t="s">
        <v>1659</v>
      </c>
      <c r="K1543" s="67" t="s">
        <v>5197</v>
      </c>
      <c r="L1543" s="68"/>
      <c r="M1543" s="64" t="s">
        <v>1981</v>
      </c>
      <c r="N1543" s="13"/>
      <c r="O1543"/>
      <c r="P1543" t="str">
        <f t="shared" si="278"/>
        <v/>
      </c>
      <c r="Q1543"/>
      <c r="R1543"/>
      <c r="S1543" s="43">
        <f t="shared" ref="S1543:S1606" si="290">IF(X1543&lt;&gt;"",S1542+1,S1542)</f>
        <v>188</v>
      </c>
      <c r="T1543" s="96" t="s">
        <v>2643</v>
      </c>
      <c r="U1543" s="72" t="s">
        <v>2643</v>
      </c>
      <c r="V1543" s="72" t="s">
        <v>2643</v>
      </c>
      <c r="W1543" s="44" t="str">
        <f t="shared" ref="W1543:W1606" si="291">IF( OR(U1543="CNST", I1543="CAT_REGS"),(E1543),
IF(U1543="YES",UPPER(E1543),
IF(   AND(U1543&lt;&gt;"NO",I1543="CAT_FNCT",D1543&lt;&gt;"multiply", D1543&lt;&gt;"divide"),IF(J1543="SLS_ENABLED",   UPPER(E1543),""),"")))</f>
        <v>"LOCR?"</v>
      </c>
      <c r="X1543" s="25" t="str">
        <f t="shared" ref="X1543:X1606" si="292">IF(LEN(V1543)&gt;0,V1543,SUBSTITUTE(SUBSTITUTE(SUBSTITUTE(SUBSTITUTE(SUBSTITUTE(SUBSTITUTE(SUBSTITUTE(SUBSTITUTE(SUBSTITUTE(SUBSTITUTE(SUBSTITUTE( (SUBSTITUTE( SUBSTITUTE( SUBSTITUTE( SUBSTITUTE(W1543,"STD_SIGMA","SUM"),"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LOCR?</v>
      </c>
      <c r="Y1543" s="1">
        <f t="shared" ref="Y1543:Y1606" si="293">B1543</f>
        <v>1505</v>
      </c>
      <c r="Z1543" t="str">
        <f t="shared" ref="Z1543:Z1606" si="294">M1543</f>
        <v>ITM_LocRQ</v>
      </c>
      <c r="AC1543" s="116" t="str">
        <f t="shared" si="279"/>
        <v>LOCR?</v>
      </c>
      <c r="AD1543" t="b">
        <f t="shared" si="277"/>
        <v>1</v>
      </c>
    </row>
    <row r="1544" spans="1:30">
      <c r="A1544" s="57">
        <f t="shared" si="288"/>
        <v>1544</v>
      </c>
      <c r="B1544" s="56">
        <f t="shared" si="289"/>
        <v>1506</v>
      </c>
      <c r="C1544" s="60" t="s">
        <v>4932</v>
      </c>
      <c r="D1544" s="60" t="s">
        <v>7</v>
      </c>
      <c r="E1544" s="66" t="s">
        <v>208</v>
      </c>
      <c r="F1544" s="66" t="s">
        <v>208</v>
      </c>
      <c r="G1544" s="72">
        <v>0</v>
      </c>
      <c r="H1544" s="72">
        <v>0</v>
      </c>
      <c r="I1544" s="66" t="s">
        <v>3</v>
      </c>
      <c r="J1544" s="66" t="s">
        <v>1660</v>
      </c>
      <c r="K1544" s="67" t="s">
        <v>5197</v>
      </c>
      <c r="L1544" s="68"/>
      <c r="M1544" s="64" t="s">
        <v>1994</v>
      </c>
      <c r="N1544" s="13"/>
      <c r="O1544"/>
      <c r="P1544" t="str">
        <f t="shared" si="278"/>
        <v/>
      </c>
      <c r="Q1544"/>
      <c r="R1544"/>
      <c r="S1544" s="43">
        <f t="shared" si="290"/>
        <v>188</v>
      </c>
      <c r="T1544" s="96" t="s">
        <v>2643</v>
      </c>
      <c r="U1544" s="72" t="s">
        <v>2643</v>
      </c>
      <c r="V1544" s="72" t="s">
        <v>2643</v>
      </c>
      <c r="W1544" s="44" t="str">
        <f t="shared" si="291"/>
        <v/>
      </c>
      <c r="X1544" s="25" t="str">
        <f t="shared" si="292"/>
        <v/>
      </c>
      <c r="Y1544" s="1">
        <f t="shared" si="293"/>
        <v>1506</v>
      </c>
      <c r="Z1544" t="str">
        <f t="shared" si="294"/>
        <v>ITM_LR</v>
      </c>
      <c r="AC1544" s="116" t="str">
        <f t="shared" si="279"/>
        <v/>
      </c>
      <c r="AD1544" t="b">
        <f t="shared" si="277"/>
        <v>1</v>
      </c>
    </row>
    <row r="1545" spans="1:30">
      <c r="A1545" s="57">
        <f t="shared" si="288"/>
        <v>1545</v>
      </c>
      <c r="B1545" s="56">
        <f t="shared" si="289"/>
        <v>1507</v>
      </c>
      <c r="C1545" s="60" t="s">
        <v>4761</v>
      </c>
      <c r="D1545" s="60" t="s">
        <v>7</v>
      </c>
      <c r="E1545" s="66" t="s">
        <v>216</v>
      </c>
      <c r="F1545" s="66" t="s">
        <v>216</v>
      </c>
      <c r="G1545" s="72">
        <v>0</v>
      </c>
      <c r="H1545" s="72">
        <v>0</v>
      </c>
      <c r="I1545" s="66" t="s">
        <v>3</v>
      </c>
      <c r="J1545" s="66" t="s">
        <v>1659</v>
      </c>
      <c r="K1545" s="67" t="s">
        <v>5197</v>
      </c>
      <c r="L1545" s="68"/>
      <c r="M1545" s="64" t="s">
        <v>2001</v>
      </c>
      <c r="N1545" s="13"/>
      <c r="O1545"/>
      <c r="P1545" t="str">
        <f t="shared" si="278"/>
        <v/>
      </c>
      <c r="Q1545"/>
      <c r="R1545"/>
      <c r="S1545" s="43">
        <f t="shared" si="290"/>
        <v>189</v>
      </c>
      <c r="T1545" s="96" t="s">
        <v>2643</v>
      </c>
      <c r="U1545" s="72" t="s">
        <v>2643</v>
      </c>
      <c r="V1545" s="72" t="s">
        <v>2643</v>
      </c>
      <c r="W1545" s="44" t="str">
        <f t="shared" si="291"/>
        <v>"MANT"</v>
      </c>
      <c r="X1545" s="25" t="str">
        <f t="shared" si="292"/>
        <v>MANT</v>
      </c>
      <c r="Y1545" s="1">
        <f t="shared" si="293"/>
        <v>1507</v>
      </c>
      <c r="Z1545" t="str">
        <f t="shared" si="294"/>
        <v>ITM_MANT</v>
      </c>
      <c r="AC1545" s="116" t="str">
        <f t="shared" si="279"/>
        <v>MANT</v>
      </c>
      <c r="AD1545" t="b">
        <f t="shared" si="277"/>
        <v>1</v>
      </c>
    </row>
    <row r="1546" spans="1:30">
      <c r="A1546" s="57">
        <f t="shared" si="288"/>
        <v>1546</v>
      </c>
      <c r="B1546" s="56">
        <f t="shared" si="289"/>
        <v>1508</v>
      </c>
      <c r="C1546" s="60" t="s">
        <v>4932</v>
      </c>
      <c r="D1546" s="60" t="s">
        <v>7</v>
      </c>
      <c r="E1546" s="66" t="s">
        <v>1418</v>
      </c>
      <c r="F1546" s="66" t="s">
        <v>1419</v>
      </c>
      <c r="G1546" s="72">
        <v>0</v>
      </c>
      <c r="H1546" s="72">
        <v>0</v>
      </c>
      <c r="I1546" s="66" t="s">
        <v>3</v>
      </c>
      <c r="J1546" s="66" t="s">
        <v>1660</v>
      </c>
      <c r="K1546" s="67" t="s">
        <v>5197</v>
      </c>
      <c r="L1546" s="68"/>
      <c r="M1546" s="64" t="s">
        <v>2009</v>
      </c>
      <c r="N1546" s="13"/>
      <c r="O1546"/>
      <c r="P1546" t="str">
        <f t="shared" si="278"/>
        <v>NOT EQUAL</v>
      </c>
      <c r="Q1546"/>
      <c r="R1546"/>
      <c r="S1546" s="43">
        <f t="shared" si="290"/>
        <v>189</v>
      </c>
      <c r="T1546" s="96" t="s">
        <v>2643</v>
      </c>
      <c r="U1546" s="72" t="s">
        <v>2643</v>
      </c>
      <c r="V1546" s="72" t="s">
        <v>2643</v>
      </c>
      <c r="W1546" s="44" t="str">
        <f t="shared" si="291"/>
        <v/>
      </c>
      <c r="X1546" s="25" t="str">
        <f t="shared" si="292"/>
        <v/>
      </c>
      <c r="Y1546" s="1">
        <f t="shared" si="293"/>
        <v>1508</v>
      </c>
      <c r="Z1546" t="str">
        <f t="shared" si="294"/>
        <v>ITM_MATX</v>
      </c>
      <c r="AC1546" s="116" t="str">
        <f t="shared" si="279"/>
        <v/>
      </c>
      <c r="AD1546" t="b">
        <f t="shared" si="277"/>
        <v>1</v>
      </c>
    </row>
    <row r="1547" spans="1:30">
      <c r="A1547" s="57">
        <f t="shared" si="288"/>
        <v>1547</v>
      </c>
      <c r="B1547" s="56">
        <f t="shared" si="289"/>
        <v>1509</v>
      </c>
      <c r="C1547" s="60" t="s">
        <v>4762</v>
      </c>
      <c r="D1547" s="60" t="s">
        <v>7</v>
      </c>
      <c r="E1547" s="66" t="s">
        <v>219</v>
      </c>
      <c r="F1547" s="66" t="s">
        <v>219</v>
      </c>
      <c r="G1547" s="72">
        <v>0</v>
      </c>
      <c r="H1547" s="72">
        <v>0</v>
      </c>
      <c r="I1547" s="66" t="s">
        <v>3</v>
      </c>
      <c r="J1547" s="66" t="s">
        <v>1659</v>
      </c>
      <c r="K1547" s="67" t="s">
        <v>5197</v>
      </c>
      <c r="L1547" s="68"/>
      <c r="M1547" s="64" t="s">
        <v>2012</v>
      </c>
      <c r="N1547" s="13"/>
      <c r="O1547"/>
      <c r="P1547" t="str">
        <f t="shared" si="278"/>
        <v/>
      </c>
      <c r="Q1547"/>
      <c r="R1547"/>
      <c r="S1547" s="43">
        <f t="shared" si="290"/>
        <v>190</v>
      </c>
      <c r="T1547" s="96" t="s">
        <v>3179</v>
      </c>
      <c r="U1547" s="72" t="s">
        <v>2643</v>
      </c>
      <c r="V1547" s="72" t="s">
        <v>2643</v>
      </c>
      <c r="W1547" s="44" t="str">
        <f t="shared" si="291"/>
        <v>"MEM?"</v>
      </c>
      <c r="X1547" s="25" t="str">
        <f t="shared" si="292"/>
        <v>MEM?</v>
      </c>
      <c r="Y1547" s="1">
        <f t="shared" si="293"/>
        <v>1509</v>
      </c>
      <c r="Z1547" t="str">
        <f t="shared" si="294"/>
        <v>ITM_MEM</v>
      </c>
      <c r="AC1547" s="116" t="str">
        <f t="shared" si="279"/>
        <v>MEM?</v>
      </c>
      <c r="AD1547" t="b">
        <f t="shared" si="277"/>
        <v>1</v>
      </c>
    </row>
    <row r="1548" spans="1:30">
      <c r="A1548" s="57">
        <f t="shared" si="288"/>
        <v>1548</v>
      </c>
      <c r="B1548" s="56">
        <f t="shared" si="289"/>
        <v>1510</v>
      </c>
      <c r="C1548" s="60" t="s">
        <v>4932</v>
      </c>
      <c r="D1548" s="60" t="s">
        <v>7</v>
      </c>
      <c r="E1548" s="66" t="s">
        <v>220</v>
      </c>
      <c r="F1548" s="66" t="s">
        <v>220</v>
      </c>
      <c r="G1548" s="72">
        <v>0</v>
      </c>
      <c r="H1548" s="72">
        <v>0</v>
      </c>
      <c r="I1548" s="66" t="s">
        <v>3</v>
      </c>
      <c r="J1548" s="66" t="s">
        <v>1660</v>
      </c>
      <c r="K1548" s="67" t="s">
        <v>5197</v>
      </c>
      <c r="L1548" s="68"/>
      <c r="M1548" s="64" t="s">
        <v>2013</v>
      </c>
      <c r="N1548" s="13"/>
      <c r="O1548"/>
      <c r="P1548" t="str">
        <f t="shared" si="278"/>
        <v/>
      </c>
      <c r="Q1548"/>
      <c r="R1548"/>
      <c r="S1548" s="43">
        <f t="shared" si="290"/>
        <v>190</v>
      </c>
      <c r="T1548" s="96" t="s">
        <v>2643</v>
      </c>
      <c r="U1548" s="72" t="s">
        <v>2643</v>
      </c>
      <c r="V1548" s="72" t="s">
        <v>2643</v>
      </c>
      <c r="W1548" s="44" t="str">
        <f t="shared" si="291"/>
        <v/>
      </c>
      <c r="X1548" s="25" t="str">
        <f t="shared" si="292"/>
        <v/>
      </c>
      <c r="Y1548" s="1">
        <f t="shared" si="293"/>
        <v>1510</v>
      </c>
      <c r="Z1548" t="str">
        <f t="shared" si="294"/>
        <v>ITM_MENU</v>
      </c>
      <c r="AC1548" s="116" t="str">
        <f t="shared" si="279"/>
        <v/>
      </c>
      <c r="AD1548" t="b">
        <f t="shared" si="277"/>
        <v>1</v>
      </c>
    </row>
    <row r="1549" spans="1:30">
      <c r="A1549" s="57">
        <f t="shared" si="288"/>
        <v>1549</v>
      </c>
      <c r="B1549" s="56">
        <f t="shared" si="289"/>
        <v>1511</v>
      </c>
      <c r="C1549" s="60" t="s">
        <v>4932</v>
      </c>
      <c r="D1549" s="60" t="s">
        <v>7</v>
      </c>
      <c r="E1549" s="66" t="s">
        <v>1424</v>
      </c>
      <c r="F1549" s="66" t="s">
        <v>1424</v>
      </c>
      <c r="G1549" s="72">
        <v>0</v>
      </c>
      <c r="H1549" s="72">
        <v>0</v>
      </c>
      <c r="I1549" s="66" t="s">
        <v>3</v>
      </c>
      <c r="J1549" s="66" t="s">
        <v>1660</v>
      </c>
      <c r="K1549" s="67" t="s">
        <v>5197</v>
      </c>
      <c r="L1549" s="68"/>
      <c r="M1549" s="64" t="s">
        <v>2023</v>
      </c>
      <c r="N1549" s="13"/>
      <c r="O1549"/>
      <c r="P1549" t="str">
        <f t="shared" si="278"/>
        <v/>
      </c>
      <c r="Q1549"/>
      <c r="R1549"/>
      <c r="S1549" s="43">
        <f t="shared" si="290"/>
        <v>190</v>
      </c>
      <c r="T1549" s="96" t="s">
        <v>2643</v>
      </c>
      <c r="U1549" s="72" t="s">
        <v>2643</v>
      </c>
      <c r="V1549" s="72" t="s">
        <v>2643</v>
      </c>
      <c r="W1549" s="44" t="str">
        <f t="shared" si="291"/>
        <v/>
      </c>
      <c r="X1549" s="25" t="str">
        <f t="shared" si="292"/>
        <v/>
      </c>
      <c r="Y1549" s="1">
        <f t="shared" si="293"/>
        <v>1511</v>
      </c>
      <c r="Z1549" t="str">
        <f t="shared" si="294"/>
        <v>ITM_MONTH</v>
      </c>
      <c r="AC1549" s="116" t="str">
        <f t="shared" si="279"/>
        <v/>
      </c>
      <c r="AD1549" t="b">
        <f t="shared" si="277"/>
        <v>1</v>
      </c>
    </row>
    <row r="1550" spans="1:30">
      <c r="A1550" s="57">
        <f t="shared" si="288"/>
        <v>1550</v>
      </c>
      <c r="B1550" s="56">
        <f t="shared" si="289"/>
        <v>1512</v>
      </c>
      <c r="C1550" s="60" t="s">
        <v>4932</v>
      </c>
      <c r="D1550" s="60" t="s">
        <v>7</v>
      </c>
      <c r="E1550" s="66" t="s">
        <v>1425</v>
      </c>
      <c r="F1550" s="66" t="s">
        <v>1425</v>
      </c>
      <c r="G1550" s="72">
        <v>0</v>
      </c>
      <c r="H1550" s="72">
        <v>0</v>
      </c>
      <c r="I1550" s="66" t="s">
        <v>3</v>
      </c>
      <c r="J1550" s="66" t="s">
        <v>1660</v>
      </c>
      <c r="K1550" s="67" t="s">
        <v>5197</v>
      </c>
      <c r="L1550" s="68"/>
      <c r="M1550" s="64" t="s">
        <v>2027</v>
      </c>
      <c r="N1550" s="13"/>
      <c r="O1550"/>
      <c r="P1550" t="str">
        <f t="shared" si="278"/>
        <v/>
      </c>
      <c r="Q1550"/>
      <c r="R1550"/>
      <c r="S1550" s="43">
        <f t="shared" si="290"/>
        <v>190</v>
      </c>
      <c r="T1550" s="96" t="s">
        <v>2643</v>
      </c>
      <c r="U1550" s="72" t="s">
        <v>2643</v>
      </c>
      <c r="V1550" s="72" t="s">
        <v>2643</v>
      </c>
      <c r="W1550" s="44" t="str">
        <f t="shared" si="291"/>
        <v/>
      </c>
      <c r="X1550" s="25" t="str">
        <f t="shared" si="292"/>
        <v/>
      </c>
      <c r="Y1550" s="1">
        <f t="shared" si="293"/>
        <v>1512</v>
      </c>
      <c r="Z1550" t="str">
        <f t="shared" si="294"/>
        <v>ITM_MSG</v>
      </c>
      <c r="AC1550" s="116" t="str">
        <f t="shared" si="279"/>
        <v/>
      </c>
      <c r="AD1550" t="b">
        <f t="shared" si="277"/>
        <v>1</v>
      </c>
    </row>
    <row r="1551" spans="1:30">
      <c r="A1551" s="57">
        <f t="shared" si="288"/>
        <v>1551</v>
      </c>
      <c r="B1551" s="56">
        <f t="shared" si="289"/>
        <v>1513</v>
      </c>
      <c r="C1551" s="60" t="s">
        <v>4739</v>
      </c>
      <c r="D1551" s="60" t="s">
        <v>1201</v>
      </c>
      <c r="E1551" s="66" t="s">
        <v>233</v>
      </c>
      <c r="F1551" s="66" t="s">
        <v>233</v>
      </c>
      <c r="G1551" s="72">
        <v>0</v>
      </c>
      <c r="H1551" s="72">
        <v>0</v>
      </c>
      <c r="I1551" s="66" t="s">
        <v>3</v>
      </c>
      <c r="J1551" s="66" t="s">
        <v>1660</v>
      </c>
      <c r="K1551" s="67" t="s">
        <v>5197</v>
      </c>
      <c r="L1551" s="68"/>
      <c r="M1551" s="64" t="s">
        <v>2030</v>
      </c>
      <c r="N1551" s="13"/>
      <c r="O1551"/>
      <c r="P1551" t="str">
        <f t="shared" si="278"/>
        <v/>
      </c>
      <c r="Q1551"/>
      <c r="R1551"/>
      <c r="S1551" s="43">
        <f t="shared" si="290"/>
        <v>191</v>
      </c>
      <c r="T1551" s="96" t="s">
        <v>2643</v>
      </c>
      <c r="U1551" s="72" t="s">
        <v>3082</v>
      </c>
      <c r="V1551" s="72" t="s">
        <v>2643</v>
      </c>
      <c r="W1551" s="44" t="str">
        <f t="shared" si="291"/>
        <v>"MUL" STD_PI</v>
      </c>
      <c r="X1551" s="25" t="str">
        <f t="shared" si="292"/>
        <v>MULPI</v>
      </c>
      <c r="Y1551" s="1">
        <f t="shared" si="293"/>
        <v>1513</v>
      </c>
      <c r="Z1551" t="str">
        <f t="shared" si="294"/>
        <v>ITM_MULPI</v>
      </c>
      <c r="AC1551" s="116" t="str">
        <f t="shared" si="279"/>
        <v>MULPI</v>
      </c>
      <c r="AD1551" t="b">
        <f t="shared" si="277"/>
        <v>1</v>
      </c>
    </row>
    <row r="1552" spans="1:30">
      <c r="A1552" s="57">
        <f t="shared" si="288"/>
        <v>1552</v>
      </c>
      <c r="B1552" s="56">
        <f t="shared" si="289"/>
        <v>1514</v>
      </c>
      <c r="C1552" s="60" t="s">
        <v>4932</v>
      </c>
      <c r="D1552" s="60" t="s">
        <v>7</v>
      </c>
      <c r="E1552" s="66" t="s">
        <v>234</v>
      </c>
      <c r="F1552" s="66" t="s">
        <v>234</v>
      </c>
      <c r="G1552" s="72">
        <v>0</v>
      </c>
      <c r="H1552" s="72">
        <v>0</v>
      </c>
      <c r="I1552" s="66" t="s">
        <v>3</v>
      </c>
      <c r="J1552" s="66" t="s">
        <v>1660</v>
      </c>
      <c r="K1552" s="67" t="s">
        <v>5197</v>
      </c>
      <c r="L1552" s="68"/>
      <c r="M1552" s="64" t="s">
        <v>2031</v>
      </c>
      <c r="N1552" s="13"/>
      <c r="O1552"/>
      <c r="P1552" t="str">
        <f t="shared" si="278"/>
        <v/>
      </c>
      <c r="Q1552"/>
      <c r="R1552"/>
      <c r="S1552" s="43">
        <f t="shared" si="290"/>
        <v>191</v>
      </c>
      <c r="T1552" s="96" t="s">
        <v>2643</v>
      </c>
      <c r="U1552" s="72" t="s">
        <v>2643</v>
      </c>
      <c r="V1552" s="72" t="s">
        <v>2643</v>
      </c>
      <c r="W1552" s="44" t="str">
        <f t="shared" si="291"/>
        <v/>
      </c>
      <c r="X1552" s="25" t="str">
        <f t="shared" si="292"/>
        <v/>
      </c>
      <c r="Y1552" s="1">
        <f t="shared" si="293"/>
        <v>1514</v>
      </c>
      <c r="Z1552" t="str">
        <f t="shared" si="294"/>
        <v>ITM_MVAR</v>
      </c>
      <c r="AC1552" s="116" t="str">
        <f t="shared" si="279"/>
        <v/>
      </c>
      <c r="AD1552" t="b">
        <f t="shared" si="277"/>
        <v>1</v>
      </c>
    </row>
    <row r="1553" spans="1:30">
      <c r="A1553" s="57">
        <f t="shared" si="288"/>
        <v>1553</v>
      </c>
      <c r="B1553" s="56">
        <f t="shared" si="289"/>
        <v>1515</v>
      </c>
      <c r="C1553" s="60" t="s">
        <v>4932</v>
      </c>
      <c r="D1553" s="60" t="s">
        <v>7</v>
      </c>
      <c r="E1553" s="66" t="s">
        <v>1426</v>
      </c>
      <c r="F1553" s="66" t="s">
        <v>238</v>
      </c>
      <c r="G1553" s="72">
        <v>0</v>
      </c>
      <c r="H1553" s="72">
        <v>0</v>
      </c>
      <c r="I1553" s="66" t="s">
        <v>3</v>
      </c>
      <c r="J1553" s="66" t="s">
        <v>1660</v>
      </c>
      <c r="K1553" s="67" t="s">
        <v>5197</v>
      </c>
      <c r="L1553" s="68"/>
      <c r="M1553" s="64" t="s">
        <v>2035</v>
      </c>
      <c r="N1553" s="13"/>
      <c r="O1553"/>
      <c r="P1553" t="str">
        <f t="shared" si="278"/>
        <v>NOT EQUAL</v>
      </c>
      <c r="Q1553"/>
      <c r="R1553"/>
      <c r="S1553" s="43">
        <f t="shared" si="290"/>
        <v>191</v>
      </c>
      <c r="T1553" s="96" t="s">
        <v>2643</v>
      </c>
      <c r="U1553" s="72" t="s">
        <v>2643</v>
      </c>
      <c r="V1553" s="72" t="s">
        <v>2643</v>
      </c>
      <c r="W1553" s="44" t="str">
        <f t="shared" si="291"/>
        <v/>
      </c>
      <c r="X1553" s="25" t="str">
        <f t="shared" si="292"/>
        <v/>
      </c>
      <c r="Y1553" s="1">
        <f t="shared" si="293"/>
        <v>1515</v>
      </c>
      <c r="Z1553" t="str">
        <f t="shared" si="294"/>
        <v>ITM_M_DELR</v>
      </c>
      <c r="AC1553" s="116" t="str">
        <f t="shared" si="279"/>
        <v/>
      </c>
      <c r="AD1553" t="b">
        <f t="shared" si="277"/>
        <v>1</v>
      </c>
    </row>
    <row r="1554" spans="1:30">
      <c r="A1554" s="57">
        <f t="shared" si="288"/>
        <v>1554</v>
      </c>
      <c r="B1554" s="56">
        <f t="shared" si="289"/>
        <v>1516</v>
      </c>
      <c r="C1554" s="60" t="s">
        <v>4932</v>
      </c>
      <c r="D1554" s="60" t="s">
        <v>7</v>
      </c>
      <c r="E1554" s="66" t="s">
        <v>1427</v>
      </c>
      <c r="F1554" s="66" t="s">
        <v>1428</v>
      </c>
      <c r="G1554" s="72">
        <v>0</v>
      </c>
      <c r="H1554" s="72">
        <v>0</v>
      </c>
      <c r="I1554" s="66" t="s">
        <v>3</v>
      </c>
      <c r="J1554" s="66" t="s">
        <v>1660</v>
      </c>
      <c r="K1554" s="67" t="s">
        <v>5197</v>
      </c>
      <c r="L1554" s="68"/>
      <c r="M1554" s="64" t="s">
        <v>2036</v>
      </c>
      <c r="N1554" s="13"/>
      <c r="O1554"/>
      <c r="P1554" t="str">
        <f t="shared" si="278"/>
        <v>NOT EQUAL</v>
      </c>
      <c r="Q1554"/>
      <c r="R1554"/>
      <c r="S1554" s="43">
        <f t="shared" si="290"/>
        <v>191</v>
      </c>
      <c r="T1554" s="96" t="s">
        <v>2643</v>
      </c>
      <c r="U1554" s="72" t="s">
        <v>2643</v>
      </c>
      <c r="V1554" s="72" t="s">
        <v>2643</v>
      </c>
      <c r="W1554" s="44" t="str">
        <f t="shared" si="291"/>
        <v/>
      </c>
      <c r="X1554" s="25" t="str">
        <f t="shared" si="292"/>
        <v/>
      </c>
      <c r="Y1554" s="1">
        <f t="shared" si="293"/>
        <v>1516</v>
      </c>
      <c r="Z1554" t="str">
        <f t="shared" si="294"/>
        <v>ITM_M_DIM</v>
      </c>
      <c r="AC1554" s="116" t="str">
        <f t="shared" si="279"/>
        <v/>
      </c>
      <c r="AD1554" t="b">
        <f t="shared" si="277"/>
        <v>1</v>
      </c>
    </row>
    <row r="1555" spans="1:30">
      <c r="A1555" s="57">
        <f t="shared" si="288"/>
        <v>1555</v>
      </c>
      <c r="B1555" s="56">
        <f t="shared" si="289"/>
        <v>1517</v>
      </c>
      <c r="C1555" s="60" t="s">
        <v>4932</v>
      </c>
      <c r="D1555" s="60" t="s">
        <v>7</v>
      </c>
      <c r="E1555" s="66" t="s">
        <v>1429</v>
      </c>
      <c r="F1555" s="66" t="s">
        <v>239</v>
      </c>
      <c r="G1555" s="72">
        <v>0</v>
      </c>
      <c r="H1555" s="72">
        <v>0</v>
      </c>
      <c r="I1555" s="66" t="s">
        <v>3</v>
      </c>
      <c r="J1555" s="66" t="s">
        <v>1660</v>
      </c>
      <c r="K1555" s="67" t="s">
        <v>5197</v>
      </c>
      <c r="L1555" s="68"/>
      <c r="M1555" s="64" t="s">
        <v>2037</v>
      </c>
      <c r="N1555" s="13"/>
      <c r="O1555"/>
      <c r="P1555" t="str">
        <f t="shared" si="278"/>
        <v>NOT EQUAL</v>
      </c>
      <c r="Q1555"/>
      <c r="R1555"/>
      <c r="S1555" s="43">
        <f t="shared" si="290"/>
        <v>191</v>
      </c>
      <c r="T1555" s="96" t="s">
        <v>2643</v>
      </c>
      <c r="U1555" s="72" t="s">
        <v>2643</v>
      </c>
      <c r="V1555" s="72" t="s">
        <v>2643</v>
      </c>
      <c r="W1555" s="44" t="str">
        <f t="shared" si="291"/>
        <v/>
      </c>
      <c r="X1555" s="25" t="str">
        <f t="shared" si="292"/>
        <v/>
      </c>
      <c r="Y1555" s="1">
        <f t="shared" si="293"/>
        <v>1517</v>
      </c>
      <c r="Z1555" t="str">
        <f t="shared" si="294"/>
        <v>ITM_M_DIMQ</v>
      </c>
      <c r="AC1555" s="116" t="str">
        <f t="shared" si="279"/>
        <v/>
      </c>
      <c r="AD1555" t="b">
        <f t="shared" si="277"/>
        <v>1</v>
      </c>
    </row>
    <row r="1556" spans="1:30">
      <c r="A1556" s="57">
        <f t="shared" si="288"/>
        <v>1556</v>
      </c>
      <c r="B1556" s="56">
        <f t="shared" si="289"/>
        <v>1518</v>
      </c>
      <c r="C1556" s="60" t="s">
        <v>4744</v>
      </c>
      <c r="D1556" s="60" t="s">
        <v>2038</v>
      </c>
      <c r="E1556" s="66" t="s">
        <v>240</v>
      </c>
      <c r="F1556" s="66" t="s">
        <v>240</v>
      </c>
      <c r="G1556" s="72">
        <v>0</v>
      </c>
      <c r="H1556" s="72">
        <v>0</v>
      </c>
      <c r="I1556" s="66" t="s">
        <v>3</v>
      </c>
      <c r="J1556" s="66" t="s">
        <v>1660</v>
      </c>
      <c r="K1556" s="67" t="s">
        <v>5197</v>
      </c>
      <c r="L1556" s="68"/>
      <c r="M1556" s="64" t="s">
        <v>2038</v>
      </c>
      <c r="N1556" s="13"/>
      <c r="O1556"/>
      <c r="P1556" t="str">
        <f t="shared" si="278"/>
        <v/>
      </c>
      <c r="Q1556"/>
      <c r="R1556"/>
      <c r="S1556" s="43">
        <f t="shared" si="290"/>
        <v>191</v>
      </c>
      <c r="T1556" s="96" t="s">
        <v>2643</v>
      </c>
      <c r="U1556" s="72" t="s">
        <v>2643</v>
      </c>
      <c r="V1556" s="72" t="s">
        <v>2643</v>
      </c>
      <c r="W1556" s="44" t="str">
        <f t="shared" si="291"/>
        <v/>
      </c>
      <c r="X1556" s="25" t="str">
        <f t="shared" si="292"/>
        <v/>
      </c>
      <c r="Y1556" s="1">
        <f t="shared" si="293"/>
        <v>1518</v>
      </c>
      <c r="Z1556" t="str">
        <f t="shared" si="294"/>
        <v>ITM_MDY</v>
      </c>
      <c r="AC1556" s="116" t="str">
        <f t="shared" si="279"/>
        <v/>
      </c>
      <c r="AD1556" t="b">
        <f t="shared" si="277"/>
        <v>1</v>
      </c>
    </row>
    <row r="1557" spans="1:30">
      <c r="A1557" s="57">
        <f t="shared" si="288"/>
        <v>1557</v>
      </c>
      <c r="B1557" s="56">
        <f t="shared" si="289"/>
        <v>1519</v>
      </c>
      <c r="C1557" s="60" t="s">
        <v>4932</v>
      </c>
      <c r="D1557" s="60" t="s">
        <v>7</v>
      </c>
      <c r="E1557" s="66" t="s">
        <v>1430</v>
      </c>
      <c r="F1557" s="66" t="s">
        <v>94</v>
      </c>
      <c r="G1557" s="72">
        <v>0</v>
      </c>
      <c r="H1557" s="72">
        <v>0</v>
      </c>
      <c r="I1557" s="66" t="s">
        <v>3</v>
      </c>
      <c r="J1557" s="66" t="s">
        <v>1660</v>
      </c>
      <c r="K1557" s="67" t="s">
        <v>5197</v>
      </c>
      <c r="L1557" s="68"/>
      <c r="M1557" s="64" t="s">
        <v>2039</v>
      </c>
      <c r="N1557" s="13"/>
      <c r="O1557"/>
      <c r="P1557" t="str">
        <f t="shared" si="278"/>
        <v>NOT EQUAL</v>
      </c>
      <c r="Q1557"/>
      <c r="R1557"/>
      <c r="S1557" s="43">
        <f t="shared" si="290"/>
        <v>191</v>
      </c>
      <c r="T1557" s="96" t="s">
        <v>2643</v>
      </c>
      <c r="U1557" s="72" t="s">
        <v>2643</v>
      </c>
      <c r="V1557" s="72" t="s">
        <v>2643</v>
      </c>
      <c r="W1557" s="44" t="str">
        <f t="shared" si="291"/>
        <v/>
      </c>
      <c r="X1557" s="25" t="str">
        <f t="shared" si="292"/>
        <v/>
      </c>
      <c r="Y1557" s="1">
        <f t="shared" si="293"/>
        <v>1519</v>
      </c>
      <c r="Z1557" t="str">
        <f t="shared" si="294"/>
        <v>ITM_M_EDI</v>
      </c>
      <c r="AC1557" s="116" t="str">
        <f t="shared" si="279"/>
        <v/>
      </c>
      <c r="AD1557" t="b">
        <f t="shared" si="277"/>
        <v>1</v>
      </c>
    </row>
    <row r="1558" spans="1:30">
      <c r="A1558" s="57">
        <f t="shared" si="288"/>
        <v>1558</v>
      </c>
      <c r="B1558" s="56">
        <f t="shared" si="289"/>
        <v>1520</v>
      </c>
      <c r="C1558" s="60" t="s">
        <v>4932</v>
      </c>
      <c r="D1558" s="60" t="s">
        <v>7</v>
      </c>
      <c r="E1558" s="66" t="s">
        <v>1431</v>
      </c>
      <c r="F1558" s="66" t="s">
        <v>241</v>
      </c>
      <c r="G1558" s="72">
        <v>0</v>
      </c>
      <c r="H1558" s="72">
        <v>0</v>
      </c>
      <c r="I1558" s="66" t="s">
        <v>3</v>
      </c>
      <c r="J1558" s="66" t="s">
        <v>1660</v>
      </c>
      <c r="K1558" s="67" t="s">
        <v>5197</v>
      </c>
      <c r="L1558" s="68"/>
      <c r="M1558" s="64" t="s">
        <v>3019</v>
      </c>
      <c r="N1558" s="13"/>
      <c r="O1558"/>
      <c r="P1558" t="str">
        <f t="shared" si="278"/>
        <v>NOT EQUAL</v>
      </c>
      <c r="Q1558"/>
      <c r="R1558"/>
      <c r="S1558" s="43">
        <f t="shared" si="290"/>
        <v>191</v>
      </c>
      <c r="T1558" s="96" t="s">
        <v>2643</v>
      </c>
      <c r="U1558" s="72" t="s">
        <v>2643</v>
      </c>
      <c r="V1558" s="72" t="s">
        <v>2643</v>
      </c>
      <c r="W1558" s="44" t="str">
        <f t="shared" si="291"/>
        <v/>
      </c>
      <c r="X1558" s="25" t="str">
        <f t="shared" si="292"/>
        <v/>
      </c>
      <c r="Y1558" s="1">
        <f t="shared" si="293"/>
        <v>1520</v>
      </c>
      <c r="Z1558" t="str">
        <f t="shared" si="294"/>
        <v>ITM_M_EDIN</v>
      </c>
      <c r="AC1558" s="116" t="str">
        <f t="shared" si="279"/>
        <v/>
      </c>
      <c r="AD1558" t="b">
        <f t="shared" si="277"/>
        <v>1</v>
      </c>
    </row>
    <row r="1559" spans="1:30">
      <c r="A1559" s="57">
        <f t="shared" si="288"/>
        <v>1559</v>
      </c>
      <c r="B1559" s="56">
        <f t="shared" si="289"/>
        <v>1521</v>
      </c>
      <c r="C1559" s="60" t="s">
        <v>4932</v>
      </c>
      <c r="D1559" s="60" t="s">
        <v>7</v>
      </c>
      <c r="E1559" s="66" t="s">
        <v>1433</v>
      </c>
      <c r="F1559" s="66" t="s">
        <v>1434</v>
      </c>
      <c r="G1559" s="72">
        <v>0</v>
      </c>
      <c r="H1559" s="72">
        <v>0</v>
      </c>
      <c r="I1559" s="66" t="s">
        <v>3</v>
      </c>
      <c r="J1559" s="66" t="s">
        <v>1660</v>
      </c>
      <c r="K1559" s="67" t="s">
        <v>5197</v>
      </c>
      <c r="L1559" s="68"/>
      <c r="M1559" s="64" t="s">
        <v>2040</v>
      </c>
      <c r="N1559" s="13"/>
      <c r="O1559"/>
      <c r="P1559" t="str">
        <f t="shared" si="278"/>
        <v>NOT EQUAL</v>
      </c>
      <c r="Q1559"/>
      <c r="R1559"/>
      <c r="S1559" s="43">
        <f t="shared" si="290"/>
        <v>191</v>
      </c>
      <c r="T1559" s="96" t="s">
        <v>2643</v>
      </c>
      <c r="U1559" s="72" t="s">
        <v>2643</v>
      </c>
      <c r="V1559" s="72" t="s">
        <v>2643</v>
      </c>
      <c r="W1559" s="44" t="str">
        <f t="shared" si="291"/>
        <v/>
      </c>
      <c r="X1559" s="25" t="str">
        <f t="shared" si="292"/>
        <v/>
      </c>
      <c r="Y1559" s="1">
        <f t="shared" si="293"/>
        <v>1521</v>
      </c>
      <c r="Z1559" t="str">
        <f t="shared" si="294"/>
        <v>ITM_M_GET</v>
      </c>
      <c r="AC1559" s="116" t="str">
        <f t="shared" si="279"/>
        <v/>
      </c>
      <c r="AD1559" t="b">
        <f t="shared" si="277"/>
        <v>1</v>
      </c>
    </row>
    <row r="1560" spans="1:30">
      <c r="A1560" s="57">
        <f t="shared" si="288"/>
        <v>1560</v>
      </c>
      <c r="B1560" s="56">
        <f t="shared" si="289"/>
        <v>1522</v>
      </c>
      <c r="C1560" s="60" t="s">
        <v>4932</v>
      </c>
      <c r="D1560" s="60" t="s">
        <v>7</v>
      </c>
      <c r="E1560" s="66" t="s">
        <v>1435</v>
      </c>
      <c r="F1560" s="66" t="s">
        <v>242</v>
      </c>
      <c r="G1560" s="72">
        <v>0</v>
      </c>
      <c r="H1560" s="72">
        <v>0</v>
      </c>
      <c r="I1560" s="66" t="s">
        <v>3</v>
      </c>
      <c r="J1560" s="66" t="s">
        <v>1660</v>
      </c>
      <c r="K1560" s="67" t="s">
        <v>5197</v>
      </c>
      <c r="L1560" s="68"/>
      <c r="M1560" s="64" t="s">
        <v>2041</v>
      </c>
      <c r="N1560" s="13"/>
      <c r="O1560"/>
      <c r="P1560" t="str">
        <f t="shared" si="278"/>
        <v>NOT EQUAL</v>
      </c>
      <c r="Q1560"/>
      <c r="R1560"/>
      <c r="S1560" s="43">
        <f t="shared" si="290"/>
        <v>191</v>
      </c>
      <c r="T1560" s="96" t="s">
        <v>2643</v>
      </c>
      <c r="U1560" s="72" t="s">
        <v>2643</v>
      </c>
      <c r="V1560" s="72" t="s">
        <v>2643</v>
      </c>
      <c r="W1560" s="44" t="str">
        <f t="shared" si="291"/>
        <v/>
      </c>
      <c r="X1560" s="25" t="str">
        <f t="shared" si="292"/>
        <v/>
      </c>
      <c r="Y1560" s="1">
        <f t="shared" si="293"/>
        <v>1522</v>
      </c>
      <c r="Z1560" t="str">
        <f t="shared" si="294"/>
        <v>ITM_M_GOTO</v>
      </c>
      <c r="AC1560" s="116" t="str">
        <f t="shared" si="279"/>
        <v/>
      </c>
      <c r="AD1560" t="b">
        <f t="shared" si="277"/>
        <v>1</v>
      </c>
    </row>
    <row r="1561" spans="1:30">
      <c r="A1561" s="57">
        <f t="shared" si="288"/>
        <v>1561</v>
      </c>
      <c r="B1561" s="56">
        <f t="shared" si="289"/>
        <v>1523</v>
      </c>
      <c r="C1561" s="60" t="s">
        <v>4932</v>
      </c>
      <c r="D1561" s="60" t="s">
        <v>7</v>
      </c>
      <c r="E1561" s="66" t="s">
        <v>1436</v>
      </c>
      <c r="F1561" s="66" t="s">
        <v>243</v>
      </c>
      <c r="G1561" s="72">
        <v>0</v>
      </c>
      <c r="H1561" s="72">
        <v>0</v>
      </c>
      <c r="I1561" s="66" t="s">
        <v>3</v>
      </c>
      <c r="J1561" s="66" t="s">
        <v>1660</v>
      </c>
      <c r="K1561" s="67" t="s">
        <v>5197</v>
      </c>
      <c r="L1561" s="68"/>
      <c r="M1561" s="64" t="s">
        <v>2042</v>
      </c>
      <c r="N1561" s="13"/>
      <c r="O1561"/>
      <c r="P1561" t="str">
        <f t="shared" si="278"/>
        <v>NOT EQUAL</v>
      </c>
      <c r="Q1561"/>
      <c r="R1561"/>
      <c r="S1561" s="43">
        <f t="shared" si="290"/>
        <v>191</v>
      </c>
      <c r="T1561" s="96" t="s">
        <v>2643</v>
      </c>
      <c r="U1561" s="72" t="s">
        <v>2643</v>
      </c>
      <c r="V1561" s="72" t="s">
        <v>2643</v>
      </c>
      <c r="W1561" s="44" t="str">
        <f t="shared" si="291"/>
        <v/>
      </c>
      <c r="X1561" s="25" t="str">
        <f t="shared" si="292"/>
        <v/>
      </c>
      <c r="Y1561" s="1">
        <f t="shared" si="293"/>
        <v>1523</v>
      </c>
      <c r="Z1561" t="str">
        <f t="shared" si="294"/>
        <v>ITM_M_GROW</v>
      </c>
      <c r="AC1561" s="116" t="str">
        <f t="shared" si="279"/>
        <v/>
      </c>
      <c r="AD1561" t="b">
        <f t="shared" si="277"/>
        <v>1</v>
      </c>
    </row>
    <row r="1562" spans="1:30">
      <c r="A1562" s="57">
        <f t="shared" si="288"/>
        <v>1562</v>
      </c>
      <c r="B1562" s="56">
        <f t="shared" si="289"/>
        <v>1524</v>
      </c>
      <c r="C1562" s="60" t="s">
        <v>4932</v>
      </c>
      <c r="D1562" s="60" t="s">
        <v>7</v>
      </c>
      <c r="E1562" s="66" t="s">
        <v>1437</v>
      </c>
      <c r="F1562" s="66" t="s">
        <v>244</v>
      </c>
      <c r="G1562" s="72">
        <v>0</v>
      </c>
      <c r="H1562" s="72">
        <v>0</v>
      </c>
      <c r="I1562" s="66" t="s">
        <v>3</v>
      </c>
      <c r="J1562" s="66" t="s">
        <v>1660</v>
      </c>
      <c r="K1562" s="67" t="s">
        <v>5197</v>
      </c>
      <c r="L1562" s="68"/>
      <c r="M1562" s="64" t="s">
        <v>2043</v>
      </c>
      <c r="N1562" s="13"/>
      <c r="O1562"/>
      <c r="P1562" t="str">
        <f t="shared" si="278"/>
        <v>NOT EQUAL</v>
      </c>
      <c r="Q1562"/>
      <c r="R1562"/>
      <c r="S1562" s="43">
        <f t="shared" si="290"/>
        <v>191</v>
      </c>
      <c r="T1562" s="96" t="s">
        <v>2643</v>
      </c>
      <c r="U1562" s="72" t="s">
        <v>2643</v>
      </c>
      <c r="V1562" s="72" t="s">
        <v>2643</v>
      </c>
      <c r="W1562" s="44" t="str">
        <f t="shared" si="291"/>
        <v/>
      </c>
      <c r="X1562" s="25" t="str">
        <f t="shared" si="292"/>
        <v/>
      </c>
      <c r="Y1562" s="1">
        <f t="shared" si="293"/>
        <v>1524</v>
      </c>
      <c r="Z1562" t="str">
        <f t="shared" si="294"/>
        <v>ITM_M_INSR</v>
      </c>
      <c r="AC1562" s="116" t="str">
        <f t="shared" si="279"/>
        <v/>
      </c>
      <c r="AD1562" t="b">
        <f t="shared" si="277"/>
        <v>1</v>
      </c>
    </row>
    <row r="1563" spans="1:30">
      <c r="A1563" s="57">
        <f t="shared" si="288"/>
        <v>1563</v>
      </c>
      <c r="B1563" s="56">
        <f t="shared" si="289"/>
        <v>1525</v>
      </c>
      <c r="C1563" s="60" t="s">
        <v>4932</v>
      </c>
      <c r="D1563" s="60" t="s">
        <v>7</v>
      </c>
      <c r="E1563" s="66" t="s">
        <v>245</v>
      </c>
      <c r="F1563" s="66" t="s">
        <v>245</v>
      </c>
      <c r="G1563" s="72">
        <v>0</v>
      </c>
      <c r="H1563" s="72">
        <v>0</v>
      </c>
      <c r="I1563" s="66" t="s">
        <v>3</v>
      </c>
      <c r="J1563" s="66" t="s">
        <v>1660</v>
      </c>
      <c r="K1563" s="67" t="s">
        <v>5197</v>
      </c>
      <c r="L1563" s="68"/>
      <c r="M1563" s="64" t="s">
        <v>2044</v>
      </c>
      <c r="N1563" s="13"/>
      <c r="O1563"/>
      <c r="P1563" t="str">
        <f t="shared" si="278"/>
        <v/>
      </c>
      <c r="Q1563"/>
      <c r="R1563"/>
      <c r="S1563" s="43">
        <f t="shared" si="290"/>
        <v>191</v>
      </c>
      <c r="T1563" s="96" t="s">
        <v>2643</v>
      </c>
      <c r="U1563" s="72" t="s">
        <v>2643</v>
      </c>
      <c r="V1563" s="72" t="s">
        <v>2643</v>
      </c>
      <c r="W1563" s="44" t="str">
        <f t="shared" si="291"/>
        <v/>
      </c>
      <c r="X1563" s="25" t="str">
        <f t="shared" si="292"/>
        <v/>
      </c>
      <c r="Y1563" s="1">
        <f t="shared" si="293"/>
        <v>1525</v>
      </c>
      <c r="Z1563" t="str">
        <f t="shared" si="294"/>
        <v>ITM_M_LU</v>
      </c>
      <c r="AC1563" s="116" t="str">
        <f t="shared" si="279"/>
        <v/>
      </c>
      <c r="AD1563" t="b">
        <f t="shared" si="277"/>
        <v>1</v>
      </c>
    </row>
    <row r="1564" spans="1:30">
      <c r="A1564" s="57">
        <f t="shared" si="288"/>
        <v>1564</v>
      </c>
      <c r="B1564" s="56">
        <f t="shared" si="289"/>
        <v>1526</v>
      </c>
      <c r="C1564" s="60" t="s">
        <v>4932</v>
      </c>
      <c r="D1564" s="60" t="s">
        <v>7</v>
      </c>
      <c r="E1564" s="66" t="s">
        <v>1438</v>
      </c>
      <c r="F1564" s="66" t="s">
        <v>95</v>
      </c>
      <c r="G1564" s="72">
        <v>0</v>
      </c>
      <c r="H1564" s="72">
        <v>0</v>
      </c>
      <c r="I1564" s="66" t="s">
        <v>3</v>
      </c>
      <c r="J1564" s="66" t="s">
        <v>1660</v>
      </c>
      <c r="K1564" s="67" t="s">
        <v>5197</v>
      </c>
      <c r="L1564" s="68"/>
      <c r="M1564" s="64" t="s">
        <v>2045</v>
      </c>
      <c r="N1564" s="13"/>
      <c r="O1564"/>
      <c r="P1564" t="str">
        <f t="shared" si="278"/>
        <v>NOT EQUAL</v>
      </c>
      <c r="Q1564"/>
      <c r="R1564"/>
      <c r="S1564" s="43">
        <f t="shared" si="290"/>
        <v>191</v>
      </c>
      <c r="T1564" s="96" t="s">
        <v>2643</v>
      </c>
      <c r="U1564" s="72" t="s">
        <v>2643</v>
      </c>
      <c r="V1564" s="72" t="s">
        <v>2643</v>
      </c>
      <c r="W1564" s="44" t="str">
        <f t="shared" si="291"/>
        <v/>
      </c>
      <c r="X1564" s="25" t="str">
        <f t="shared" si="292"/>
        <v/>
      </c>
      <c r="Y1564" s="1">
        <f t="shared" si="293"/>
        <v>1526</v>
      </c>
      <c r="Z1564" t="str">
        <f t="shared" si="294"/>
        <v>ITM_M_NEW</v>
      </c>
      <c r="AC1564" s="116" t="str">
        <f t="shared" si="279"/>
        <v/>
      </c>
      <c r="AD1564" t="b">
        <f t="shared" si="277"/>
        <v>1</v>
      </c>
    </row>
    <row r="1565" spans="1:30">
      <c r="A1565" s="57">
        <f t="shared" si="288"/>
        <v>1565</v>
      </c>
      <c r="B1565" s="56">
        <f t="shared" si="289"/>
        <v>1527</v>
      </c>
      <c r="C1565" s="60" t="s">
        <v>4932</v>
      </c>
      <c r="D1565" s="60" t="s">
        <v>7</v>
      </c>
      <c r="E1565" s="66" t="s">
        <v>1439</v>
      </c>
      <c r="F1565" s="66" t="s">
        <v>1440</v>
      </c>
      <c r="G1565" s="72">
        <v>0</v>
      </c>
      <c r="H1565" s="72">
        <v>0</v>
      </c>
      <c r="I1565" s="66" t="s">
        <v>3</v>
      </c>
      <c r="J1565" s="66" t="s">
        <v>1660</v>
      </c>
      <c r="K1565" s="67" t="s">
        <v>5197</v>
      </c>
      <c r="L1565" s="68"/>
      <c r="M1565" s="64" t="s">
        <v>2046</v>
      </c>
      <c r="N1565" s="13"/>
      <c r="O1565"/>
      <c r="P1565" t="str">
        <f t="shared" si="278"/>
        <v>NOT EQUAL</v>
      </c>
      <c r="Q1565"/>
      <c r="R1565"/>
      <c r="S1565" s="43">
        <f t="shared" si="290"/>
        <v>191</v>
      </c>
      <c r="T1565" s="96" t="s">
        <v>2643</v>
      </c>
      <c r="U1565" s="72" t="s">
        <v>2643</v>
      </c>
      <c r="V1565" s="72" t="s">
        <v>2643</v>
      </c>
      <c r="W1565" s="44" t="str">
        <f t="shared" si="291"/>
        <v/>
      </c>
      <c r="X1565" s="25" t="str">
        <f t="shared" si="292"/>
        <v/>
      </c>
      <c r="Y1565" s="1">
        <f t="shared" si="293"/>
        <v>1527</v>
      </c>
      <c r="Z1565" t="str">
        <f t="shared" si="294"/>
        <v>ITM_M_OLD</v>
      </c>
      <c r="AC1565" s="116" t="str">
        <f t="shared" si="279"/>
        <v/>
      </c>
      <c r="AD1565" t="b">
        <f t="shared" si="277"/>
        <v>1</v>
      </c>
    </row>
    <row r="1566" spans="1:30">
      <c r="A1566" s="57">
        <f t="shared" si="288"/>
        <v>1566</v>
      </c>
      <c r="B1566" s="56">
        <f t="shared" si="289"/>
        <v>1528</v>
      </c>
      <c r="C1566" s="60" t="s">
        <v>4932</v>
      </c>
      <c r="D1566" s="60" t="s">
        <v>7</v>
      </c>
      <c r="E1566" s="66" t="s">
        <v>1441</v>
      </c>
      <c r="F1566" s="66" t="s">
        <v>1442</v>
      </c>
      <c r="G1566" s="72">
        <v>0</v>
      </c>
      <c r="H1566" s="72">
        <v>0</v>
      </c>
      <c r="I1566" s="66" t="s">
        <v>3</v>
      </c>
      <c r="J1566" s="66" t="s">
        <v>1660</v>
      </c>
      <c r="K1566" s="67" t="s">
        <v>5197</v>
      </c>
      <c r="L1566" s="68"/>
      <c r="M1566" s="64" t="s">
        <v>2047</v>
      </c>
      <c r="N1566" s="13"/>
      <c r="O1566"/>
      <c r="P1566" t="str">
        <f t="shared" si="278"/>
        <v>NOT EQUAL</v>
      </c>
      <c r="Q1566"/>
      <c r="R1566"/>
      <c r="S1566" s="43">
        <f t="shared" si="290"/>
        <v>191</v>
      </c>
      <c r="T1566" s="96" t="s">
        <v>2643</v>
      </c>
      <c r="U1566" s="72" t="s">
        <v>2643</v>
      </c>
      <c r="V1566" s="72" t="s">
        <v>2643</v>
      </c>
      <c r="W1566" s="44" t="str">
        <f t="shared" si="291"/>
        <v/>
      </c>
      <c r="X1566" s="25" t="str">
        <f t="shared" si="292"/>
        <v/>
      </c>
      <c r="Y1566" s="1">
        <f t="shared" si="293"/>
        <v>1528</v>
      </c>
      <c r="Z1566" t="str">
        <f t="shared" si="294"/>
        <v>ITM_M_PUT</v>
      </c>
      <c r="AC1566" s="116" t="str">
        <f t="shared" si="279"/>
        <v/>
      </c>
      <c r="AD1566" t="b">
        <f t="shared" si="277"/>
        <v>1</v>
      </c>
    </row>
    <row r="1567" spans="1:30">
      <c r="A1567" s="57">
        <f t="shared" si="288"/>
        <v>1567</v>
      </c>
      <c r="B1567" s="56">
        <f t="shared" si="289"/>
        <v>1529</v>
      </c>
      <c r="C1567" s="60" t="s">
        <v>4932</v>
      </c>
      <c r="D1567" s="60" t="s">
        <v>7</v>
      </c>
      <c r="E1567" s="66" t="s">
        <v>1443</v>
      </c>
      <c r="F1567" s="66" t="s">
        <v>1444</v>
      </c>
      <c r="G1567" s="72">
        <v>0</v>
      </c>
      <c r="H1567" s="72">
        <v>0</v>
      </c>
      <c r="I1567" s="66" t="s">
        <v>3</v>
      </c>
      <c r="J1567" s="66" t="s">
        <v>1660</v>
      </c>
      <c r="K1567" s="67" t="s">
        <v>5197</v>
      </c>
      <c r="L1567" s="68"/>
      <c r="M1567" s="64" t="s">
        <v>3021</v>
      </c>
      <c r="N1567" s="13"/>
      <c r="O1567"/>
      <c r="P1567" t="str">
        <f t="shared" si="278"/>
        <v>NOT EQUAL</v>
      </c>
      <c r="Q1567"/>
      <c r="R1567"/>
      <c r="S1567" s="43">
        <f t="shared" si="290"/>
        <v>191</v>
      </c>
      <c r="T1567" s="96" t="s">
        <v>2643</v>
      </c>
      <c r="U1567" s="72" t="s">
        <v>2643</v>
      </c>
      <c r="V1567" s="72" t="s">
        <v>2643</v>
      </c>
      <c r="W1567" s="44" t="str">
        <f t="shared" si="291"/>
        <v/>
      </c>
      <c r="X1567" s="25" t="str">
        <f t="shared" si="292"/>
        <v/>
      </c>
      <c r="Y1567" s="1">
        <f t="shared" si="293"/>
        <v>1529</v>
      </c>
      <c r="Z1567" t="str">
        <f t="shared" si="294"/>
        <v>ITM_M_RR</v>
      </c>
      <c r="AC1567" s="116" t="str">
        <f t="shared" si="279"/>
        <v/>
      </c>
      <c r="AD1567" t="b">
        <f t="shared" si="277"/>
        <v>1</v>
      </c>
    </row>
    <row r="1568" spans="1:30">
      <c r="A1568" s="57">
        <f t="shared" si="288"/>
        <v>1568</v>
      </c>
      <c r="B1568" s="56">
        <f t="shared" si="289"/>
        <v>1530</v>
      </c>
      <c r="C1568" s="60" t="s">
        <v>4633</v>
      </c>
      <c r="D1568" s="60" t="s">
        <v>7</v>
      </c>
      <c r="E1568" s="66" t="s">
        <v>3410</v>
      </c>
      <c r="F1568" s="66" t="s">
        <v>3410</v>
      </c>
      <c r="G1568" s="65">
        <v>0</v>
      </c>
      <c r="H1568" s="65">
        <v>0</v>
      </c>
      <c r="I1568" s="66" t="s">
        <v>3</v>
      </c>
      <c r="J1568" s="66" t="s">
        <v>1659</v>
      </c>
      <c r="K1568" s="67" t="s">
        <v>5197</v>
      </c>
      <c r="L1568" s="68"/>
      <c r="M1568" s="64" t="s">
        <v>3411</v>
      </c>
      <c r="N1568" s="13"/>
      <c r="O1568"/>
      <c r="P1568" t="str">
        <f t="shared" si="278"/>
        <v/>
      </c>
      <c r="Q1568"/>
      <c r="R1568"/>
      <c r="S1568" s="43">
        <f t="shared" si="290"/>
        <v>192</v>
      </c>
      <c r="T1568" s="96" t="s">
        <v>3148</v>
      </c>
      <c r="U1568" s="72" t="s">
        <v>2643</v>
      </c>
      <c r="V1568" s="72" t="s">
        <v>2643</v>
      </c>
      <c r="W1568" s="44" t="str">
        <f t="shared" si="291"/>
        <v>"SINC" STD_PI</v>
      </c>
      <c r="X1568" s="25" t="str">
        <f t="shared" si="292"/>
        <v>SINCPI</v>
      </c>
      <c r="Y1568" s="1">
        <f t="shared" si="293"/>
        <v>1530</v>
      </c>
      <c r="Z1568" t="str">
        <f t="shared" si="294"/>
        <v>ITM_sincpi</v>
      </c>
      <c r="AC1568" s="116" t="str">
        <f t="shared" si="279"/>
        <v>SINCPI</v>
      </c>
      <c r="AD1568" t="b">
        <f t="shared" ref="AD1568:AD1631" si="295">X1568=AC1568</f>
        <v>1</v>
      </c>
    </row>
    <row r="1569" spans="1:30">
      <c r="A1569" s="57">
        <f t="shared" si="288"/>
        <v>1569</v>
      </c>
      <c r="B1569" s="56">
        <f t="shared" si="289"/>
        <v>1531</v>
      </c>
      <c r="C1569" s="60" t="s">
        <v>4932</v>
      </c>
      <c r="D1569" s="60" t="s">
        <v>7</v>
      </c>
      <c r="E1569" s="66" t="s">
        <v>1445</v>
      </c>
      <c r="F1569" s="66" t="s">
        <v>248</v>
      </c>
      <c r="G1569" s="72">
        <v>0</v>
      </c>
      <c r="H1569" s="72">
        <v>0</v>
      </c>
      <c r="I1569" s="66" t="s">
        <v>3</v>
      </c>
      <c r="J1569" s="66" t="s">
        <v>1660</v>
      </c>
      <c r="K1569" s="67" t="s">
        <v>5197</v>
      </c>
      <c r="L1569" s="68"/>
      <c r="M1569" s="64" t="s">
        <v>2049</v>
      </c>
      <c r="N1569" s="13"/>
      <c r="O1569"/>
      <c r="P1569" t="str">
        <f t="shared" si="278"/>
        <v>NOT EQUAL</v>
      </c>
      <c r="Q1569"/>
      <c r="R1569"/>
      <c r="S1569" s="43">
        <f t="shared" si="290"/>
        <v>192</v>
      </c>
      <c r="T1569" s="96" t="s">
        <v>2643</v>
      </c>
      <c r="U1569" s="72" t="s">
        <v>2643</v>
      </c>
      <c r="V1569" s="72" t="s">
        <v>2643</v>
      </c>
      <c r="W1569" s="44" t="str">
        <f t="shared" si="291"/>
        <v/>
      </c>
      <c r="X1569" s="25" t="str">
        <f t="shared" si="292"/>
        <v/>
      </c>
      <c r="Y1569" s="1">
        <f t="shared" si="293"/>
        <v>1531</v>
      </c>
      <c r="Z1569" t="str">
        <f t="shared" si="294"/>
        <v>ITM_M_WRAP</v>
      </c>
      <c r="AC1569" s="116" t="str">
        <f t="shared" si="279"/>
        <v/>
      </c>
      <c r="AD1569" t="b">
        <f t="shared" si="295"/>
        <v>1</v>
      </c>
    </row>
    <row r="1570" spans="1:30">
      <c r="A1570" s="57">
        <f t="shared" si="288"/>
        <v>1570</v>
      </c>
      <c r="B1570" s="56">
        <f t="shared" si="289"/>
        <v>1532</v>
      </c>
      <c r="C1570" s="60" t="s">
        <v>4763</v>
      </c>
      <c r="D1570" s="60" t="s">
        <v>7</v>
      </c>
      <c r="E1570" s="66" t="s">
        <v>1450</v>
      </c>
      <c r="F1570" s="66" t="s">
        <v>1450</v>
      </c>
      <c r="G1570" s="72">
        <v>0</v>
      </c>
      <c r="H1570" s="72">
        <v>0</v>
      </c>
      <c r="I1570" s="66" t="s">
        <v>3</v>
      </c>
      <c r="J1570" s="66" t="s">
        <v>1660</v>
      </c>
      <c r="K1570" s="67" t="s">
        <v>5197</v>
      </c>
      <c r="L1570" s="68"/>
      <c r="M1570" s="64" t="s">
        <v>2075</v>
      </c>
      <c r="N1570" s="13"/>
      <c r="O1570"/>
      <c r="P1570" t="str">
        <f t="shared" si="278"/>
        <v/>
      </c>
      <c r="Q1570"/>
      <c r="R1570"/>
      <c r="S1570" s="43">
        <f t="shared" si="290"/>
        <v>192</v>
      </c>
      <c r="T1570" s="96" t="s">
        <v>2643</v>
      </c>
      <c r="U1570" s="72" t="s">
        <v>2643</v>
      </c>
      <c r="V1570" s="72" t="s">
        <v>2643</v>
      </c>
      <c r="W1570" s="44" t="str">
        <f t="shared" si="291"/>
        <v/>
      </c>
      <c r="X1570" s="25" t="str">
        <f t="shared" si="292"/>
        <v/>
      </c>
      <c r="Y1570" s="1">
        <f t="shared" si="293"/>
        <v>1532</v>
      </c>
      <c r="Z1570" t="str">
        <f t="shared" si="294"/>
        <v>ITM_NOP</v>
      </c>
      <c r="AC1570" s="116" t="str">
        <f t="shared" si="279"/>
        <v/>
      </c>
      <c r="AD1570" t="b">
        <f t="shared" si="295"/>
        <v>1</v>
      </c>
    </row>
    <row r="1571" spans="1:30">
      <c r="A1571" s="57">
        <f t="shared" si="288"/>
        <v>1571</v>
      </c>
      <c r="B1571" s="56">
        <f t="shared" si="289"/>
        <v>1533</v>
      </c>
      <c r="C1571" s="60" t="s">
        <v>4764</v>
      </c>
      <c r="D1571" s="60" t="s">
        <v>7</v>
      </c>
      <c r="E1571" s="66" t="s">
        <v>1457</v>
      </c>
      <c r="F1571" s="66" t="s">
        <v>1457</v>
      </c>
      <c r="G1571" s="72">
        <v>0</v>
      </c>
      <c r="H1571" s="72">
        <v>0</v>
      </c>
      <c r="I1571" s="66" t="s">
        <v>3</v>
      </c>
      <c r="J1571" s="66" t="s">
        <v>1660</v>
      </c>
      <c r="K1571" s="67" t="s">
        <v>5197</v>
      </c>
      <c r="L1571" s="68"/>
      <c r="M1571" s="64" t="s">
        <v>2087</v>
      </c>
      <c r="N1571" s="13"/>
      <c r="O1571"/>
      <c r="P1571" t="str">
        <f t="shared" si="278"/>
        <v/>
      </c>
      <c r="Q1571"/>
      <c r="R1571"/>
      <c r="S1571" s="43">
        <f t="shared" si="290"/>
        <v>192</v>
      </c>
      <c r="T1571" s="96" t="s">
        <v>2643</v>
      </c>
      <c r="U1571" s="72" t="s">
        <v>2643</v>
      </c>
      <c r="V1571" s="72" t="s">
        <v>2643</v>
      </c>
      <c r="W1571" s="44" t="str">
        <f t="shared" si="291"/>
        <v/>
      </c>
      <c r="X1571" s="25" t="str">
        <f t="shared" si="292"/>
        <v/>
      </c>
      <c r="Y1571" s="1">
        <f t="shared" si="293"/>
        <v>1533</v>
      </c>
      <c r="Z1571" t="str">
        <f t="shared" si="294"/>
        <v>ITM_OFF</v>
      </c>
      <c r="AC1571" s="116" t="str">
        <f t="shared" si="279"/>
        <v/>
      </c>
      <c r="AD1571" t="b">
        <f t="shared" si="295"/>
        <v>1</v>
      </c>
    </row>
    <row r="1572" spans="1:30" s="140" customFormat="1">
      <c r="A1572" s="134">
        <f t="shared" si="288"/>
        <v>1572</v>
      </c>
      <c r="B1572" s="135">
        <f>IF(AND(MID(C1572,2,1)&lt;&gt;"/",MID(C1572,1,1)="/"),INT(B1571)+1,B1571+0.01)</f>
        <v>1534</v>
      </c>
      <c r="C1572" s="136" t="s">
        <v>4560</v>
      </c>
      <c r="D1572" s="136" t="s">
        <v>7</v>
      </c>
      <c r="E1572" s="137" t="s">
        <v>1326</v>
      </c>
      <c r="F1572" s="137" t="s">
        <v>1326</v>
      </c>
      <c r="G1572" s="141">
        <v>0</v>
      </c>
      <c r="H1572" s="141">
        <v>0</v>
      </c>
      <c r="I1572" s="137" t="s">
        <v>3</v>
      </c>
      <c r="J1572" s="137" t="s">
        <v>1659</v>
      </c>
      <c r="K1572" s="139" t="s">
        <v>5197</v>
      </c>
      <c r="M1572" s="18" t="s">
        <v>1795</v>
      </c>
      <c r="N1572" s="18"/>
      <c r="P1572" s="140" t="str">
        <f t="shared" si="278"/>
        <v/>
      </c>
      <c r="S1572" s="141">
        <f>IF(X1572&lt;&gt;"",S1571+1,S1571)</f>
        <v>193</v>
      </c>
      <c r="T1572" s="147" t="s">
        <v>3174</v>
      </c>
      <c r="U1572" s="138" t="s">
        <v>2643</v>
      </c>
      <c r="V1572" s="138" t="s">
        <v>2643</v>
      </c>
      <c r="W1572" s="142" t="str">
        <f t="shared" si="291"/>
        <v>"DROPY"</v>
      </c>
      <c r="X1572" s="143" t="str">
        <f t="shared" si="292"/>
        <v>DROPY</v>
      </c>
      <c r="Y1572" s="144">
        <f t="shared" si="293"/>
        <v>1534</v>
      </c>
      <c r="Z1572" s="140" t="str">
        <f t="shared" si="294"/>
        <v>ITM_DROPY</v>
      </c>
      <c r="AC1572" s="116" t="str">
        <f t="shared" si="279"/>
        <v>DROPY</v>
      </c>
      <c r="AD1572" t="b">
        <f t="shared" si="295"/>
        <v>1</v>
      </c>
    </row>
    <row r="1573" spans="1:30" s="140" customFormat="1">
      <c r="A1573" s="134">
        <f t="shared" si="288"/>
        <v>1573</v>
      </c>
      <c r="B1573" s="135">
        <f t="shared" ref="B1573" si="296">IF(AND(MID(C1573,2,1)&lt;&gt;"/",MID(C1573,1,1)="/"),INT(B1572)+1,B1572+0.01)</f>
        <v>1535</v>
      </c>
      <c r="C1573" s="136" t="s">
        <v>4571</v>
      </c>
      <c r="D1573" s="136" t="s">
        <v>7</v>
      </c>
      <c r="E1573" s="137" t="s">
        <v>1526</v>
      </c>
      <c r="F1573" s="137" t="s">
        <v>314</v>
      </c>
      <c r="G1573" s="141">
        <v>0</v>
      </c>
      <c r="H1573" s="141">
        <v>0</v>
      </c>
      <c r="I1573" s="137" t="s">
        <v>3</v>
      </c>
      <c r="J1573" s="66" t="s">
        <v>1660</v>
      </c>
      <c r="K1573" s="139" t="s">
        <v>5197</v>
      </c>
      <c r="M1573" s="18" t="s">
        <v>2237</v>
      </c>
      <c r="N1573" s="18"/>
      <c r="P1573" s="140" t="str">
        <f t="shared" si="278"/>
        <v>NOT EQUAL</v>
      </c>
      <c r="S1573" s="141">
        <f t="shared" ref="S1573" si="297">IF(X1573&lt;&gt;"",S1572+1,S1572)</f>
        <v>193</v>
      </c>
      <c r="T1573" s="134" t="s">
        <v>3174</v>
      </c>
      <c r="U1573" s="138" t="s">
        <v>3075</v>
      </c>
      <c r="V1573" s="138" t="s">
        <v>2643</v>
      </c>
      <c r="W1573" s="142" t="str">
        <f t="shared" si="291"/>
        <v/>
      </c>
      <c r="X1573" s="143" t="str">
        <f t="shared" si="292"/>
        <v/>
      </c>
      <c r="Y1573" s="144">
        <f t="shared" si="293"/>
        <v>1535</v>
      </c>
      <c r="Z1573" s="140" t="str">
        <f t="shared" si="294"/>
        <v>ITM_STOMIN</v>
      </c>
      <c r="AC1573" s="116" t="str">
        <f t="shared" si="279"/>
        <v/>
      </c>
      <c r="AD1573" t="b">
        <f t="shared" si="295"/>
        <v>1</v>
      </c>
    </row>
    <row r="1574" spans="1:30">
      <c r="A1574" s="57">
        <f t="shared" si="288"/>
        <v>1574</v>
      </c>
      <c r="B1574" s="56">
        <f t="shared" si="289"/>
        <v>1536</v>
      </c>
      <c r="C1574" s="60" t="s">
        <v>4932</v>
      </c>
      <c r="D1574" s="60" t="s">
        <v>7</v>
      </c>
      <c r="E1574" s="66" t="s">
        <v>286</v>
      </c>
      <c r="F1574" s="66" t="s">
        <v>286</v>
      </c>
      <c r="G1574" s="72">
        <v>0</v>
      </c>
      <c r="H1574" s="72">
        <v>0</v>
      </c>
      <c r="I1574" s="66" t="s">
        <v>3</v>
      </c>
      <c r="J1574" s="66" t="s">
        <v>1660</v>
      </c>
      <c r="K1574" s="67" t="s">
        <v>5197</v>
      </c>
      <c r="L1574" s="68"/>
      <c r="M1574" s="64" t="s">
        <v>2103</v>
      </c>
      <c r="N1574" s="13"/>
      <c r="O1574"/>
      <c r="P1574" t="str">
        <f t="shared" si="278"/>
        <v/>
      </c>
      <c r="Q1574"/>
      <c r="R1574"/>
      <c r="S1574" s="43">
        <f t="shared" si="290"/>
        <v>193</v>
      </c>
      <c r="T1574" s="96" t="s">
        <v>2643</v>
      </c>
      <c r="U1574" s="72" t="s">
        <v>2643</v>
      </c>
      <c r="V1574" s="72" t="s">
        <v>2643</v>
      </c>
      <c r="W1574" s="44" t="str">
        <f t="shared" si="291"/>
        <v/>
      </c>
      <c r="X1574" s="25" t="str">
        <f t="shared" si="292"/>
        <v/>
      </c>
      <c r="Y1574" s="1">
        <f t="shared" si="293"/>
        <v>1536</v>
      </c>
      <c r="Z1574" t="str">
        <f t="shared" si="294"/>
        <v>ITM_PGMINT</v>
      </c>
      <c r="AC1574" s="116" t="str">
        <f t="shared" si="279"/>
        <v/>
      </c>
      <c r="AD1574" t="b">
        <f t="shared" si="295"/>
        <v>1</v>
      </c>
    </row>
    <row r="1575" spans="1:30">
      <c r="A1575" s="57">
        <f t="shared" si="288"/>
        <v>1575</v>
      </c>
      <c r="B1575" s="56">
        <f t="shared" si="289"/>
        <v>1537</v>
      </c>
      <c r="C1575" s="60" t="s">
        <v>4932</v>
      </c>
      <c r="D1575" s="60" t="s">
        <v>7</v>
      </c>
      <c r="E1575" s="66" t="s">
        <v>287</v>
      </c>
      <c r="F1575" s="66" t="s">
        <v>287</v>
      </c>
      <c r="G1575" s="72">
        <v>0</v>
      </c>
      <c r="H1575" s="72">
        <v>0</v>
      </c>
      <c r="I1575" s="66" t="s">
        <v>3</v>
      </c>
      <c r="J1575" s="66" t="s">
        <v>1660</v>
      </c>
      <c r="K1575" s="67" t="s">
        <v>5197</v>
      </c>
      <c r="L1575" s="68"/>
      <c r="M1575" s="64" t="s">
        <v>2104</v>
      </c>
      <c r="N1575" s="13"/>
      <c r="O1575"/>
      <c r="P1575" t="str">
        <f t="shared" si="278"/>
        <v/>
      </c>
      <c r="Q1575"/>
      <c r="R1575"/>
      <c r="S1575" s="43">
        <f t="shared" si="290"/>
        <v>193</v>
      </c>
      <c r="T1575" s="96" t="s">
        <v>2643</v>
      </c>
      <c r="U1575" s="72" t="s">
        <v>2643</v>
      </c>
      <c r="V1575" s="72" t="s">
        <v>2643</v>
      </c>
      <c r="W1575" s="44" t="str">
        <f t="shared" si="291"/>
        <v/>
      </c>
      <c r="X1575" s="25" t="str">
        <f t="shared" si="292"/>
        <v/>
      </c>
      <c r="Y1575" s="1">
        <f t="shared" si="293"/>
        <v>1537</v>
      </c>
      <c r="Z1575" t="str">
        <f t="shared" si="294"/>
        <v>ITM_PGMSLV</v>
      </c>
      <c r="AC1575" s="116" t="str">
        <f t="shared" si="279"/>
        <v/>
      </c>
      <c r="AD1575" t="b">
        <f t="shared" si="295"/>
        <v>1</v>
      </c>
    </row>
    <row r="1576" spans="1:30">
      <c r="A1576" s="57">
        <f t="shared" si="288"/>
        <v>1576</v>
      </c>
      <c r="B1576" s="56">
        <f t="shared" si="289"/>
        <v>1538</v>
      </c>
      <c r="C1576" s="60" t="s">
        <v>4932</v>
      </c>
      <c r="D1576" s="60" t="s">
        <v>7</v>
      </c>
      <c r="E1576" s="66" t="s">
        <v>1464</v>
      </c>
      <c r="F1576" s="66" t="s">
        <v>1464</v>
      </c>
      <c r="G1576" s="72">
        <v>0</v>
      </c>
      <c r="H1576" s="72">
        <v>0</v>
      </c>
      <c r="I1576" s="66" t="s">
        <v>3</v>
      </c>
      <c r="J1576" s="66" t="s">
        <v>1660</v>
      </c>
      <c r="K1576" s="67" t="s">
        <v>5197</v>
      </c>
      <c r="L1576" s="68"/>
      <c r="M1576" s="64" t="s">
        <v>2105</v>
      </c>
      <c r="N1576" s="13"/>
      <c r="O1576"/>
      <c r="P1576" t="str">
        <f t="shared" ref="P1576:P1639" si="298">IF(E1576=F1576,"","NOT EQUAL")</f>
        <v/>
      </c>
      <c r="Q1576"/>
      <c r="R1576"/>
      <c r="S1576" s="43">
        <f t="shared" si="290"/>
        <v>193</v>
      </c>
      <c r="T1576" s="96" t="s">
        <v>2643</v>
      </c>
      <c r="U1576" s="72" t="s">
        <v>2643</v>
      </c>
      <c r="V1576" s="72" t="s">
        <v>2643</v>
      </c>
      <c r="W1576" s="44" t="str">
        <f t="shared" si="291"/>
        <v/>
      </c>
      <c r="X1576" s="25" t="str">
        <f t="shared" si="292"/>
        <v/>
      </c>
      <c r="Y1576" s="1">
        <f t="shared" si="293"/>
        <v>1538</v>
      </c>
      <c r="Z1576" t="str">
        <f t="shared" si="294"/>
        <v>ITM_PIXEL</v>
      </c>
      <c r="AC1576" s="116" t="str">
        <f t="shared" ref="AC1576:AC1639" si="299">IF(LEN(X1576)=0,"",SUBSTITUTE(SUBSTITUTE(SUBSTITUTE(SUBSTITUTE(SUBSTITUTE(SUBSTITUTE(SUBSTITUTE(SUBSTITUTE(SUBSTITUTE(SUBSTITUTE(SUBSTITUTE(SUBSTITUTE(SUBSTITUTE(SUBSTITUTE(SUBSTITUTE(SUBSTITUTE(SUBSTITUTE( (SUBSTITUTE( SUBSTITUTE( SUBSTITUTE( SUBSTITUTE(W1576,"STD_SIGMA","SUM"),"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576" t="b">
        <f t="shared" si="295"/>
        <v>1</v>
      </c>
    </row>
    <row r="1577" spans="1:30">
      <c r="A1577" s="57">
        <f t="shared" si="288"/>
        <v>1577</v>
      </c>
      <c r="B1577" s="56">
        <f t="shared" si="289"/>
        <v>1539</v>
      </c>
      <c r="C1577" s="60" t="s">
        <v>4766</v>
      </c>
      <c r="D1577" s="60" t="s">
        <v>3447</v>
      </c>
      <c r="E1577" s="66" t="s">
        <v>288</v>
      </c>
      <c r="F1577" s="66" t="s">
        <v>288</v>
      </c>
      <c r="G1577" s="72">
        <v>0</v>
      </c>
      <c r="H1577" s="72">
        <v>0</v>
      </c>
      <c r="I1577" s="66" t="s">
        <v>3</v>
      </c>
      <c r="J1577" s="66" t="s">
        <v>1660</v>
      </c>
      <c r="K1577" s="67" t="s">
        <v>5197</v>
      </c>
      <c r="L1577" s="68"/>
      <c r="M1577" s="64" t="s">
        <v>2106</v>
      </c>
      <c r="N1577" s="13"/>
      <c r="O1577"/>
      <c r="P1577" t="str">
        <f t="shared" si="298"/>
        <v/>
      </c>
      <c r="Q1577"/>
      <c r="R1577"/>
      <c r="S1577" s="43">
        <f t="shared" si="290"/>
        <v>194</v>
      </c>
      <c r="T1577" s="96" t="s">
        <v>3177</v>
      </c>
      <c r="U1577" s="72" t="s">
        <v>3082</v>
      </c>
      <c r="V1577" s="72" t="s">
        <v>2643</v>
      </c>
      <c r="W1577" s="44" t="str">
        <f t="shared" si="291"/>
        <v>"PLOT"</v>
      </c>
      <c r="X1577" s="25" t="str">
        <f t="shared" si="292"/>
        <v>PLOT</v>
      </c>
      <c r="Y1577" s="1">
        <f t="shared" si="293"/>
        <v>1539</v>
      </c>
      <c r="Z1577" t="str">
        <f t="shared" si="294"/>
        <v>ITM_PLOT</v>
      </c>
      <c r="AC1577" s="116" t="str">
        <f t="shared" si="299"/>
        <v>PLOT</v>
      </c>
      <c r="AD1577" t="b">
        <f t="shared" si="295"/>
        <v>1</v>
      </c>
    </row>
    <row r="1578" spans="1:30">
      <c r="A1578" s="57">
        <f t="shared" si="288"/>
        <v>1578</v>
      </c>
      <c r="B1578" s="56">
        <f t="shared" si="289"/>
        <v>1540</v>
      </c>
      <c r="C1578" s="60" t="s">
        <v>4932</v>
      </c>
      <c r="D1578" s="60" t="s">
        <v>7</v>
      </c>
      <c r="E1578" s="66" t="s">
        <v>1466</v>
      </c>
      <c r="F1578" s="66" t="s">
        <v>1466</v>
      </c>
      <c r="G1578" s="72">
        <v>0</v>
      </c>
      <c r="H1578" s="72">
        <v>0</v>
      </c>
      <c r="I1578" s="66" t="s">
        <v>3</v>
      </c>
      <c r="J1578" s="66" t="s">
        <v>1660</v>
      </c>
      <c r="K1578" s="67" t="s">
        <v>5197</v>
      </c>
      <c r="L1578" s="68"/>
      <c r="M1578" s="64" t="s">
        <v>2108</v>
      </c>
      <c r="N1578" s="13"/>
      <c r="O1578"/>
      <c r="P1578" t="str">
        <f t="shared" si="298"/>
        <v/>
      </c>
      <c r="Q1578"/>
      <c r="R1578"/>
      <c r="S1578" s="43">
        <f t="shared" si="290"/>
        <v>194</v>
      </c>
      <c r="T1578" s="96" t="s">
        <v>2643</v>
      </c>
      <c r="U1578" s="72" t="s">
        <v>2643</v>
      </c>
      <c r="V1578" s="72" t="s">
        <v>2643</v>
      </c>
      <c r="W1578" s="44" t="str">
        <f t="shared" si="291"/>
        <v/>
      </c>
      <c r="X1578" s="25" t="str">
        <f t="shared" si="292"/>
        <v/>
      </c>
      <c r="Y1578" s="1">
        <f t="shared" si="293"/>
        <v>1540</v>
      </c>
      <c r="Z1578" t="str">
        <f t="shared" si="294"/>
        <v>ITM_PN</v>
      </c>
      <c r="AC1578" s="116" t="str">
        <f t="shared" si="299"/>
        <v/>
      </c>
      <c r="AD1578" t="b">
        <f t="shared" si="295"/>
        <v>1</v>
      </c>
    </row>
    <row r="1579" spans="1:30">
      <c r="A1579" s="57">
        <f t="shared" si="288"/>
        <v>1579</v>
      </c>
      <c r="B1579" s="56">
        <f t="shared" si="289"/>
        <v>1541</v>
      </c>
      <c r="C1579" s="60" t="s">
        <v>4932</v>
      </c>
      <c r="D1579" s="60" t="s">
        <v>7</v>
      </c>
      <c r="E1579" s="66" t="s">
        <v>1467</v>
      </c>
      <c r="F1579" s="66" t="s">
        <v>1467</v>
      </c>
      <c r="G1579" s="72">
        <v>0</v>
      </c>
      <c r="H1579" s="72">
        <v>0</v>
      </c>
      <c r="I1579" s="66" t="s">
        <v>3</v>
      </c>
      <c r="J1579" s="66" t="s">
        <v>1660</v>
      </c>
      <c r="K1579" s="67" t="s">
        <v>5197</v>
      </c>
      <c r="L1579" s="68"/>
      <c r="M1579" s="64" t="s">
        <v>2109</v>
      </c>
      <c r="N1579" s="13"/>
      <c r="O1579"/>
      <c r="P1579" t="str">
        <f t="shared" si="298"/>
        <v/>
      </c>
      <c r="Q1579"/>
      <c r="R1579"/>
      <c r="S1579" s="43">
        <f t="shared" si="290"/>
        <v>194</v>
      </c>
      <c r="T1579" s="96" t="s">
        <v>2643</v>
      </c>
      <c r="U1579" s="72" t="s">
        <v>2643</v>
      </c>
      <c r="V1579" s="72" t="s">
        <v>2643</v>
      </c>
      <c r="W1579" s="44" t="str">
        <f t="shared" si="291"/>
        <v/>
      </c>
      <c r="X1579" s="25" t="str">
        <f t="shared" si="292"/>
        <v/>
      </c>
      <c r="Y1579" s="1">
        <f t="shared" si="293"/>
        <v>1541</v>
      </c>
      <c r="Z1579" t="str">
        <f t="shared" si="294"/>
        <v>ITM_POINT</v>
      </c>
      <c r="AC1579" s="116" t="str">
        <f t="shared" si="299"/>
        <v/>
      </c>
      <c r="AD1579" t="b">
        <f t="shared" si="295"/>
        <v>1</v>
      </c>
    </row>
    <row r="1580" spans="1:30">
      <c r="A1580" s="57">
        <f t="shared" si="288"/>
        <v>1580</v>
      </c>
      <c r="B1580" s="56">
        <f t="shared" si="289"/>
        <v>1542</v>
      </c>
      <c r="C1580" s="60" t="s">
        <v>4759</v>
      </c>
      <c r="D1580" s="60" t="s">
        <v>3065</v>
      </c>
      <c r="E1580" s="66" t="s">
        <v>3066</v>
      </c>
      <c r="F1580" s="66" t="s">
        <v>3066</v>
      </c>
      <c r="G1580" s="72">
        <v>0</v>
      </c>
      <c r="H1580" s="72">
        <v>0</v>
      </c>
      <c r="I1580" s="66" t="s">
        <v>3</v>
      </c>
      <c r="J1580" s="66" t="s">
        <v>1660</v>
      </c>
      <c r="K1580" s="67" t="s">
        <v>5197</v>
      </c>
      <c r="L1580" s="68"/>
      <c r="M1580" s="64" t="s">
        <v>3067</v>
      </c>
      <c r="N1580" s="13"/>
      <c r="O1580"/>
      <c r="P1580" t="str">
        <f t="shared" si="298"/>
        <v/>
      </c>
      <c r="Q1580"/>
      <c r="R1580"/>
      <c r="S1580" s="43">
        <f t="shared" si="290"/>
        <v>194</v>
      </c>
      <c r="T1580" s="96" t="s">
        <v>2643</v>
      </c>
      <c r="U1580" s="72" t="s">
        <v>2643</v>
      </c>
      <c r="V1580" s="72" t="s">
        <v>2643</v>
      </c>
      <c r="W1580" s="44" t="str">
        <f t="shared" si="291"/>
        <v/>
      </c>
      <c r="X1580" s="25" t="str">
        <f t="shared" si="292"/>
        <v/>
      </c>
      <c r="Y1580" s="1">
        <f t="shared" si="293"/>
        <v>1542</v>
      </c>
      <c r="Z1580" t="str">
        <f t="shared" si="294"/>
        <v>ITM_LOADV</v>
      </c>
      <c r="AC1580" s="116" t="str">
        <f t="shared" si="299"/>
        <v/>
      </c>
      <c r="AD1580" t="b">
        <f t="shared" si="295"/>
        <v>1</v>
      </c>
    </row>
    <row r="1581" spans="1:30">
      <c r="A1581" s="57">
        <f t="shared" si="288"/>
        <v>1581</v>
      </c>
      <c r="B1581" s="56">
        <f t="shared" si="289"/>
        <v>1543</v>
      </c>
      <c r="C1581" s="60" t="s">
        <v>4932</v>
      </c>
      <c r="D1581" s="60" t="s">
        <v>7</v>
      </c>
      <c r="E1581" s="76" t="s">
        <v>1470</v>
      </c>
      <c r="F1581" s="76" t="s">
        <v>1470</v>
      </c>
      <c r="G1581" s="78">
        <v>0</v>
      </c>
      <c r="H1581" s="78">
        <v>0</v>
      </c>
      <c r="I1581" s="66" t="s">
        <v>3</v>
      </c>
      <c r="J1581" s="66" t="s">
        <v>1660</v>
      </c>
      <c r="K1581" s="67" t="s">
        <v>5197</v>
      </c>
      <c r="L1581" s="68"/>
      <c r="M1581" s="64" t="s">
        <v>2116</v>
      </c>
      <c r="N1581" s="20"/>
      <c r="O1581"/>
      <c r="P1581" t="str">
        <f t="shared" si="298"/>
        <v/>
      </c>
      <c r="Q1581"/>
      <c r="R1581"/>
      <c r="S1581" s="43">
        <f t="shared" si="290"/>
        <v>194</v>
      </c>
      <c r="T1581" s="96" t="s">
        <v>2643</v>
      </c>
      <c r="U1581" s="72" t="s">
        <v>2643</v>
      </c>
      <c r="V1581" s="72" t="s">
        <v>2643</v>
      </c>
      <c r="W1581" s="44" t="str">
        <f t="shared" si="291"/>
        <v/>
      </c>
      <c r="X1581" s="25" t="str">
        <f t="shared" si="292"/>
        <v/>
      </c>
      <c r="Y1581" s="1">
        <f t="shared" si="293"/>
        <v>1543</v>
      </c>
      <c r="Z1581" t="str">
        <f t="shared" si="294"/>
        <v>ITM_POPLR</v>
      </c>
      <c r="AC1581" s="116" t="str">
        <f t="shared" si="299"/>
        <v/>
      </c>
      <c r="AD1581" t="b">
        <f t="shared" si="295"/>
        <v>1</v>
      </c>
    </row>
    <row r="1582" spans="1:30">
      <c r="A1582" s="57">
        <f t="shared" si="288"/>
        <v>1582</v>
      </c>
      <c r="B1582" s="56">
        <f t="shared" si="289"/>
        <v>1544</v>
      </c>
      <c r="C1582" s="60" t="s">
        <v>4932</v>
      </c>
      <c r="D1582" s="60" t="s">
        <v>7</v>
      </c>
      <c r="E1582" s="66" t="s">
        <v>294</v>
      </c>
      <c r="F1582" s="66" t="s">
        <v>294</v>
      </c>
      <c r="G1582" s="72">
        <v>0</v>
      </c>
      <c r="H1582" s="72">
        <v>0</v>
      </c>
      <c r="I1582" s="66" t="s">
        <v>3</v>
      </c>
      <c r="J1582" s="66" t="s">
        <v>1660</v>
      </c>
      <c r="K1582" s="67" t="s">
        <v>5197</v>
      </c>
      <c r="L1582" s="68"/>
      <c r="M1582" s="64" t="s">
        <v>2119</v>
      </c>
      <c r="N1582" s="13"/>
      <c r="O1582"/>
      <c r="P1582" t="str">
        <f t="shared" si="298"/>
        <v/>
      </c>
      <c r="Q1582"/>
      <c r="R1582"/>
      <c r="S1582" s="43">
        <f t="shared" si="290"/>
        <v>194</v>
      </c>
      <c r="T1582" s="96" t="s">
        <v>2643</v>
      </c>
      <c r="U1582" s="72" t="s">
        <v>2643</v>
      </c>
      <c r="V1582" s="72" t="s">
        <v>2643</v>
      </c>
      <c r="W1582" s="44" t="str">
        <f t="shared" si="291"/>
        <v/>
      </c>
      <c r="X1582" s="25" t="str">
        <f t="shared" si="292"/>
        <v/>
      </c>
      <c r="Y1582" s="1">
        <f t="shared" si="293"/>
        <v>1544</v>
      </c>
      <c r="Z1582" t="str">
        <f t="shared" si="294"/>
        <v>ITM_PRCL</v>
      </c>
      <c r="AC1582" s="116" t="str">
        <f t="shared" si="299"/>
        <v/>
      </c>
      <c r="AD1582" t="b">
        <f t="shared" si="295"/>
        <v>1</v>
      </c>
    </row>
    <row r="1583" spans="1:30">
      <c r="A1583" s="57">
        <f t="shared" si="288"/>
        <v>1583</v>
      </c>
      <c r="B1583" s="56">
        <f t="shared" si="289"/>
        <v>1545</v>
      </c>
      <c r="C1583" s="60" t="s">
        <v>4932</v>
      </c>
      <c r="D1583" s="60" t="s">
        <v>7</v>
      </c>
      <c r="E1583" s="66" t="s">
        <v>298</v>
      </c>
      <c r="F1583" s="66" t="s">
        <v>298</v>
      </c>
      <c r="G1583" s="72">
        <v>0</v>
      </c>
      <c r="H1583" s="72">
        <v>0</v>
      </c>
      <c r="I1583" s="66" t="s">
        <v>3</v>
      </c>
      <c r="J1583" s="66" t="s">
        <v>1660</v>
      </c>
      <c r="K1583" s="67" t="s">
        <v>5197</v>
      </c>
      <c r="L1583" s="68"/>
      <c r="M1583" s="64" t="s">
        <v>2124</v>
      </c>
      <c r="N1583" s="13"/>
      <c r="O1583"/>
      <c r="P1583" t="str">
        <f t="shared" si="298"/>
        <v/>
      </c>
      <c r="Q1583"/>
      <c r="R1583"/>
      <c r="S1583" s="43">
        <f t="shared" si="290"/>
        <v>194</v>
      </c>
      <c r="T1583" s="96" t="s">
        <v>2643</v>
      </c>
      <c r="U1583" s="72" t="s">
        <v>2643</v>
      </c>
      <c r="V1583" s="72" t="s">
        <v>2643</v>
      </c>
      <c r="W1583" s="44" t="str">
        <f t="shared" si="291"/>
        <v/>
      </c>
      <c r="X1583" s="25" t="str">
        <f t="shared" si="292"/>
        <v/>
      </c>
      <c r="Y1583" s="1">
        <f t="shared" si="293"/>
        <v>1545</v>
      </c>
      <c r="Z1583" t="str">
        <f t="shared" si="294"/>
        <v>ITM_PSTO</v>
      </c>
      <c r="AC1583" s="116" t="str">
        <f t="shared" si="299"/>
        <v/>
      </c>
      <c r="AD1583" t="b">
        <f t="shared" si="295"/>
        <v>1</v>
      </c>
    </row>
    <row r="1584" spans="1:30">
      <c r="A1584" s="57">
        <f t="shared" si="288"/>
        <v>1584</v>
      </c>
      <c r="B1584" s="56">
        <f t="shared" si="289"/>
        <v>1546</v>
      </c>
      <c r="C1584" s="60" t="s">
        <v>4932</v>
      </c>
      <c r="D1584" s="60" t="s">
        <v>7</v>
      </c>
      <c r="E1584" s="66" t="s">
        <v>300</v>
      </c>
      <c r="F1584" s="66" t="s">
        <v>300</v>
      </c>
      <c r="G1584" s="72">
        <v>0</v>
      </c>
      <c r="H1584" s="72">
        <v>0</v>
      </c>
      <c r="I1584" s="66" t="s">
        <v>3</v>
      </c>
      <c r="J1584" s="66" t="s">
        <v>1660</v>
      </c>
      <c r="K1584" s="67" t="s">
        <v>5197</v>
      </c>
      <c r="L1584" s="68"/>
      <c r="M1584" s="64" t="s">
        <v>2126</v>
      </c>
      <c r="N1584" s="13"/>
      <c r="O1584"/>
      <c r="P1584" t="str">
        <f t="shared" si="298"/>
        <v/>
      </c>
      <c r="Q1584"/>
      <c r="R1584"/>
      <c r="S1584" s="43">
        <f t="shared" si="290"/>
        <v>194</v>
      </c>
      <c r="T1584" s="96" t="s">
        <v>2643</v>
      </c>
      <c r="U1584" s="72" t="s">
        <v>2643</v>
      </c>
      <c r="V1584" s="72" t="s">
        <v>2643</v>
      </c>
      <c r="W1584" s="44" t="str">
        <f t="shared" si="291"/>
        <v/>
      </c>
      <c r="X1584" s="25" t="str">
        <f t="shared" si="292"/>
        <v/>
      </c>
      <c r="Y1584" s="1">
        <f t="shared" si="293"/>
        <v>1546</v>
      </c>
      <c r="Z1584" t="str">
        <f t="shared" si="294"/>
        <v>ITM_PUTK</v>
      </c>
      <c r="AC1584" s="116" t="str">
        <f t="shared" si="299"/>
        <v/>
      </c>
      <c r="AD1584" t="b">
        <f t="shared" si="295"/>
        <v>1</v>
      </c>
    </row>
    <row r="1585" spans="1:30">
      <c r="A1585" s="57">
        <f t="shared" si="288"/>
        <v>1585</v>
      </c>
      <c r="B1585" s="56">
        <f t="shared" si="289"/>
        <v>1547</v>
      </c>
      <c r="C1585" s="60" t="s">
        <v>4739</v>
      </c>
      <c r="D1585" s="60" t="s">
        <v>1203</v>
      </c>
      <c r="E1585" s="66" t="s">
        <v>1475</v>
      </c>
      <c r="F1585" s="66" t="s">
        <v>1475</v>
      </c>
      <c r="G1585" s="72">
        <v>0</v>
      </c>
      <c r="H1585" s="72">
        <v>0</v>
      </c>
      <c r="I1585" s="66" t="s">
        <v>3</v>
      </c>
      <c r="J1585" s="66" t="s">
        <v>1660</v>
      </c>
      <c r="K1585" s="67" t="s">
        <v>5197</v>
      </c>
      <c r="L1585" s="68"/>
      <c r="M1585" s="64" t="s">
        <v>2132</v>
      </c>
      <c r="N1585" s="13"/>
      <c r="O1585"/>
      <c r="P1585" t="str">
        <f t="shared" si="298"/>
        <v/>
      </c>
      <c r="Q1585"/>
      <c r="R1585"/>
      <c r="S1585" s="43">
        <f t="shared" si="290"/>
        <v>195</v>
      </c>
      <c r="T1585" s="96" t="s">
        <v>2643</v>
      </c>
      <c r="U1585" s="72" t="s">
        <v>3082</v>
      </c>
      <c r="V1585" s="72" t="s">
        <v>2643</v>
      </c>
      <c r="W1585" s="44" t="str">
        <f t="shared" si="291"/>
        <v>"RAD"</v>
      </c>
      <c r="X1585" s="25" t="str">
        <f t="shared" si="292"/>
        <v>RAD</v>
      </c>
      <c r="Y1585" s="1">
        <f t="shared" si="293"/>
        <v>1547</v>
      </c>
      <c r="Z1585" t="str">
        <f t="shared" si="294"/>
        <v>ITM_RAD</v>
      </c>
      <c r="AC1585" s="116" t="str">
        <f t="shared" si="299"/>
        <v>RAD</v>
      </c>
      <c r="AD1585" t="b">
        <f t="shared" si="295"/>
        <v>1</v>
      </c>
    </row>
    <row r="1586" spans="1:30">
      <c r="A1586" s="57">
        <f t="shared" si="288"/>
        <v>1586</v>
      </c>
      <c r="B1586" s="56">
        <f t="shared" si="289"/>
        <v>1548</v>
      </c>
      <c r="C1586" s="60" t="s">
        <v>4740</v>
      </c>
      <c r="D1586" s="60" t="s">
        <v>1203</v>
      </c>
      <c r="E1586" s="66" t="s">
        <v>1476</v>
      </c>
      <c r="F1586" s="66" t="s">
        <v>1476</v>
      </c>
      <c r="G1586" s="72">
        <v>0</v>
      </c>
      <c r="H1586" s="72">
        <v>0</v>
      </c>
      <c r="I1586" s="66" t="s">
        <v>3</v>
      </c>
      <c r="J1586" s="66" t="s">
        <v>1659</v>
      </c>
      <c r="K1586" s="67" t="s">
        <v>5197</v>
      </c>
      <c r="L1586" s="68"/>
      <c r="M1586" s="64" t="s">
        <v>2133</v>
      </c>
      <c r="N1586" s="13"/>
      <c r="O1586"/>
      <c r="P1586" t="str">
        <f t="shared" si="298"/>
        <v/>
      </c>
      <c r="Q1586"/>
      <c r="R1586"/>
      <c r="S1586" s="43">
        <f t="shared" si="290"/>
        <v>196</v>
      </c>
      <c r="T1586" s="96" t="s">
        <v>3148</v>
      </c>
      <c r="U1586" s="72" t="s">
        <v>2643</v>
      </c>
      <c r="V1586" s="72" t="s">
        <v>2643</v>
      </c>
      <c r="W1586" s="44" t="str">
        <f t="shared" si="291"/>
        <v>"RAD" STD_RIGHT_ARROW</v>
      </c>
      <c r="X1586" s="25" t="str">
        <f t="shared" si="292"/>
        <v>RAD&gt;</v>
      </c>
      <c r="Y1586" s="1">
        <f t="shared" si="293"/>
        <v>1548</v>
      </c>
      <c r="Z1586" t="str">
        <f t="shared" si="294"/>
        <v>ITM_RADto</v>
      </c>
      <c r="AC1586" s="116" t="str">
        <f t="shared" si="299"/>
        <v>RAD&gt;</v>
      </c>
      <c r="AD1586" t="b">
        <f t="shared" si="295"/>
        <v>1</v>
      </c>
    </row>
    <row r="1587" spans="1:30">
      <c r="A1587" s="57">
        <f t="shared" si="288"/>
        <v>1587</v>
      </c>
      <c r="B1587" s="56">
        <f t="shared" si="289"/>
        <v>1549</v>
      </c>
      <c r="C1587" s="60" t="s">
        <v>4767</v>
      </c>
      <c r="D1587" s="60" t="s">
        <v>7</v>
      </c>
      <c r="E1587" s="66" t="s">
        <v>304</v>
      </c>
      <c r="F1587" s="66" t="s">
        <v>304</v>
      </c>
      <c r="G1587" s="72">
        <v>0</v>
      </c>
      <c r="H1587" s="72">
        <v>0</v>
      </c>
      <c r="I1587" s="66" t="s">
        <v>3</v>
      </c>
      <c r="J1587" s="66" t="s">
        <v>1659</v>
      </c>
      <c r="K1587" s="67" t="s">
        <v>5197</v>
      </c>
      <c r="L1587" s="68"/>
      <c r="M1587" s="64" t="s">
        <v>2135</v>
      </c>
      <c r="N1587" s="13"/>
      <c r="O1587"/>
      <c r="P1587" t="str">
        <f t="shared" si="298"/>
        <v/>
      </c>
      <c r="Q1587"/>
      <c r="R1587"/>
      <c r="S1587" s="43">
        <f t="shared" si="290"/>
        <v>197</v>
      </c>
      <c r="T1587" s="96" t="s">
        <v>3149</v>
      </c>
      <c r="U1587" s="72" t="s">
        <v>2643</v>
      </c>
      <c r="V1587" s="72" t="s">
        <v>2643</v>
      </c>
      <c r="W1587" s="44" t="str">
        <f t="shared" si="291"/>
        <v>"RAN#"</v>
      </c>
      <c r="X1587" s="25" t="str">
        <f t="shared" si="292"/>
        <v>RAN#</v>
      </c>
      <c r="Y1587" s="1">
        <f t="shared" si="293"/>
        <v>1549</v>
      </c>
      <c r="Z1587" t="str">
        <f t="shared" si="294"/>
        <v>ITM_RAN</v>
      </c>
      <c r="AC1587" s="116" t="str">
        <f t="shared" si="299"/>
        <v>RAN#</v>
      </c>
      <c r="AD1587" t="b">
        <f t="shared" si="295"/>
        <v>1</v>
      </c>
    </row>
    <row r="1588" spans="1:30">
      <c r="A1588" s="57">
        <f t="shared" si="288"/>
        <v>1588</v>
      </c>
      <c r="B1588" s="56">
        <f t="shared" si="289"/>
        <v>1550</v>
      </c>
      <c r="C1588" s="60" t="s">
        <v>4935</v>
      </c>
      <c r="D1588" s="60" t="s">
        <v>3447</v>
      </c>
      <c r="E1588" s="66" t="s">
        <v>305</v>
      </c>
      <c r="F1588" s="66" t="s">
        <v>319</v>
      </c>
      <c r="G1588" s="72">
        <v>0</v>
      </c>
      <c r="H1588" s="72">
        <v>0</v>
      </c>
      <c r="I1588" s="66" t="s">
        <v>3</v>
      </c>
      <c r="J1588" s="66" t="s">
        <v>1660</v>
      </c>
      <c r="K1588" s="67" t="s">
        <v>5197</v>
      </c>
      <c r="L1588" s="68" t="s">
        <v>306</v>
      </c>
      <c r="M1588" s="64" t="s">
        <v>2136</v>
      </c>
      <c r="N1588" s="13"/>
      <c r="O1588"/>
      <c r="P1588" t="str">
        <f t="shared" si="298"/>
        <v>NOT EQUAL</v>
      </c>
      <c r="Q1588"/>
      <c r="R1588"/>
      <c r="S1588" s="43">
        <f t="shared" si="290"/>
        <v>197</v>
      </c>
      <c r="T1588" s="96" t="s">
        <v>2643</v>
      </c>
      <c r="U1588" s="72" t="s">
        <v>2643</v>
      </c>
      <c r="V1588" s="72" t="s">
        <v>2643</v>
      </c>
      <c r="W1588" s="44" t="str">
        <f t="shared" si="291"/>
        <v/>
      </c>
      <c r="X1588" s="25" t="str">
        <f t="shared" si="292"/>
        <v/>
      </c>
      <c r="Y1588" s="1">
        <f t="shared" si="293"/>
        <v>1550</v>
      </c>
      <c r="Z1588" t="str">
        <f t="shared" si="294"/>
        <v>ITM_RBR</v>
      </c>
      <c r="AC1588" s="116" t="str">
        <f t="shared" si="299"/>
        <v/>
      </c>
      <c r="AD1588" t="b">
        <f t="shared" si="295"/>
        <v>1</v>
      </c>
    </row>
    <row r="1589" spans="1:30">
      <c r="A1589" s="57">
        <f t="shared" si="288"/>
        <v>1589</v>
      </c>
      <c r="B1589" s="56">
        <f t="shared" si="289"/>
        <v>1551</v>
      </c>
      <c r="C1589" s="60" t="s">
        <v>4768</v>
      </c>
      <c r="D1589" s="71" t="s">
        <v>7</v>
      </c>
      <c r="E1589" s="66" t="s">
        <v>1479</v>
      </c>
      <c r="F1589" s="66" t="s">
        <v>308</v>
      </c>
      <c r="G1589" s="72">
        <v>0</v>
      </c>
      <c r="H1589" s="72">
        <v>0</v>
      </c>
      <c r="I1589" s="66" t="s">
        <v>3</v>
      </c>
      <c r="J1589" s="66" t="s">
        <v>1660</v>
      </c>
      <c r="K1589" s="67" t="s">
        <v>5197</v>
      </c>
      <c r="L1589" s="60"/>
      <c r="M1589" s="64" t="s">
        <v>2138</v>
      </c>
      <c r="N1589" s="13"/>
      <c r="O1589"/>
      <c r="P1589" t="str">
        <f t="shared" si="298"/>
        <v>NOT EQUAL</v>
      </c>
      <c r="Q1589"/>
      <c r="R1589"/>
      <c r="S1589" s="43">
        <f t="shared" si="290"/>
        <v>197</v>
      </c>
      <c r="T1589" s="96" t="s">
        <v>2643</v>
      </c>
      <c r="U1589" s="72" t="s">
        <v>2643</v>
      </c>
      <c r="V1589" s="72" t="s">
        <v>2643</v>
      </c>
      <c r="W1589" s="44" t="str">
        <f t="shared" si="291"/>
        <v/>
      </c>
      <c r="X1589" s="25" t="str">
        <f t="shared" si="292"/>
        <v/>
      </c>
      <c r="Y1589" s="1">
        <f t="shared" si="293"/>
        <v>1551</v>
      </c>
      <c r="Z1589" t="str">
        <f t="shared" si="294"/>
        <v>ITM_RCLCFG</v>
      </c>
      <c r="AC1589" s="116" t="str">
        <f t="shared" si="299"/>
        <v/>
      </c>
      <c r="AD1589" t="b">
        <f t="shared" si="295"/>
        <v>1</v>
      </c>
    </row>
    <row r="1590" spans="1:30">
      <c r="A1590" s="57">
        <f t="shared" si="288"/>
        <v>1590</v>
      </c>
      <c r="B1590" s="56">
        <f t="shared" si="289"/>
        <v>1552</v>
      </c>
      <c r="C1590" s="60" t="s">
        <v>4769</v>
      </c>
      <c r="D1590" s="60" t="s">
        <v>7</v>
      </c>
      <c r="E1590" s="66" t="s">
        <v>1480</v>
      </c>
      <c r="F1590" s="66" t="s">
        <v>1480</v>
      </c>
      <c r="G1590" s="72">
        <v>0</v>
      </c>
      <c r="H1590" s="72">
        <v>0</v>
      </c>
      <c r="I1590" s="66" t="s">
        <v>3</v>
      </c>
      <c r="J1590" s="66" t="s">
        <v>1659</v>
      </c>
      <c r="K1590" s="67" t="s">
        <v>5197</v>
      </c>
      <c r="L1590" s="68"/>
      <c r="M1590" s="64" t="s">
        <v>2139</v>
      </c>
      <c r="N1590" s="13"/>
      <c r="O1590"/>
      <c r="P1590" t="str">
        <f t="shared" si="298"/>
        <v/>
      </c>
      <c r="Q1590"/>
      <c r="R1590"/>
      <c r="S1590" s="43">
        <f t="shared" si="290"/>
        <v>198</v>
      </c>
      <c r="T1590" s="96" t="s">
        <v>3174</v>
      </c>
      <c r="U1590" s="72" t="s">
        <v>2643</v>
      </c>
      <c r="V1590" s="72" t="s">
        <v>2643</v>
      </c>
      <c r="W1590" s="44" t="str">
        <f t="shared" si="291"/>
        <v>"RCLEL"</v>
      </c>
      <c r="X1590" s="25" t="str">
        <f t="shared" si="292"/>
        <v>RCLEL</v>
      </c>
      <c r="Y1590" s="1">
        <f t="shared" si="293"/>
        <v>1552</v>
      </c>
      <c r="Z1590" t="str">
        <f t="shared" si="294"/>
        <v>ITM_RCLEL</v>
      </c>
      <c r="AC1590" s="116" t="str">
        <f t="shared" si="299"/>
        <v>RCLEL</v>
      </c>
      <c r="AD1590" t="b">
        <f t="shared" si="295"/>
        <v>1</v>
      </c>
    </row>
    <row r="1591" spans="1:30">
      <c r="A1591" s="57">
        <f t="shared" si="288"/>
        <v>1591</v>
      </c>
      <c r="B1591" s="56">
        <f t="shared" si="289"/>
        <v>1553</v>
      </c>
      <c r="C1591" s="60" t="s">
        <v>4770</v>
      </c>
      <c r="D1591" s="60" t="s">
        <v>7</v>
      </c>
      <c r="E1591" s="66" t="s">
        <v>1481</v>
      </c>
      <c r="F1591" s="66" t="s">
        <v>1481</v>
      </c>
      <c r="G1591" s="72">
        <v>0</v>
      </c>
      <c r="H1591" s="72">
        <v>0</v>
      </c>
      <c r="I1591" s="66" t="s">
        <v>3</v>
      </c>
      <c r="J1591" s="66" t="s">
        <v>1659</v>
      </c>
      <c r="K1591" s="67" t="s">
        <v>5197</v>
      </c>
      <c r="L1591" s="68"/>
      <c r="M1591" s="64" t="s">
        <v>2140</v>
      </c>
      <c r="N1591" s="13"/>
      <c r="O1591"/>
      <c r="P1591" t="str">
        <f t="shared" si="298"/>
        <v/>
      </c>
      <c r="Q1591"/>
      <c r="R1591"/>
      <c r="S1591" s="43">
        <f t="shared" si="290"/>
        <v>199</v>
      </c>
      <c r="T1591" s="96" t="s">
        <v>3174</v>
      </c>
      <c r="U1591" s="72" t="s">
        <v>2643</v>
      </c>
      <c r="V1591" s="72" t="s">
        <v>2643</v>
      </c>
      <c r="W1591" s="44" t="str">
        <f t="shared" si="291"/>
        <v>"RCLIJ"</v>
      </c>
      <c r="X1591" s="25" t="str">
        <f t="shared" si="292"/>
        <v>RCLIJ</v>
      </c>
      <c r="Y1591" s="1">
        <f t="shared" si="293"/>
        <v>1553</v>
      </c>
      <c r="Z1591" t="str">
        <f t="shared" si="294"/>
        <v>ITM_RCLIJ</v>
      </c>
      <c r="AC1591" s="116" t="str">
        <f t="shared" si="299"/>
        <v>RCLIJ</v>
      </c>
      <c r="AD1591" t="b">
        <f t="shared" si="295"/>
        <v>1</v>
      </c>
    </row>
    <row r="1592" spans="1:30">
      <c r="A1592" s="57">
        <f t="shared" si="288"/>
        <v>1592</v>
      </c>
      <c r="B1592" s="56">
        <f t="shared" si="289"/>
        <v>1554</v>
      </c>
      <c r="C1592" s="60" t="s">
        <v>4771</v>
      </c>
      <c r="D1592" s="60" t="s">
        <v>2693</v>
      </c>
      <c r="E1592" s="66" t="s">
        <v>1482</v>
      </c>
      <c r="F1592" s="66" t="s">
        <v>1482</v>
      </c>
      <c r="G1592" s="72">
        <v>0</v>
      </c>
      <c r="H1592" s="72">
        <v>99</v>
      </c>
      <c r="I1592" s="66" t="s">
        <v>3</v>
      </c>
      <c r="J1592" s="66" t="s">
        <v>1659</v>
      </c>
      <c r="K1592" s="67" t="s">
        <v>5197</v>
      </c>
      <c r="L1592" s="68"/>
      <c r="M1592" s="64" t="s">
        <v>2141</v>
      </c>
      <c r="N1592" s="13"/>
      <c r="O1592"/>
      <c r="P1592" t="str">
        <f t="shared" si="298"/>
        <v/>
      </c>
      <c r="Q1592"/>
      <c r="R1592"/>
      <c r="S1592" s="43">
        <f t="shared" si="290"/>
        <v>200</v>
      </c>
      <c r="T1592" s="96" t="s">
        <v>3174</v>
      </c>
      <c r="U1592" s="72" t="s">
        <v>2643</v>
      </c>
      <c r="V1592" s="72" t="s">
        <v>2643</v>
      </c>
      <c r="W1592" s="44" t="str">
        <f t="shared" si="291"/>
        <v>"RCLS"</v>
      </c>
      <c r="X1592" s="25" t="str">
        <f t="shared" si="292"/>
        <v>RCLS</v>
      </c>
      <c r="Y1592" s="1">
        <f t="shared" si="293"/>
        <v>1554</v>
      </c>
      <c r="Z1592" t="str">
        <f t="shared" si="294"/>
        <v>ITM_RCLS</v>
      </c>
      <c r="AC1592" s="116" t="str">
        <f t="shared" si="299"/>
        <v>RCLS</v>
      </c>
      <c r="AD1592" t="b">
        <f t="shared" si="295"/>
        <v>1</v>
      </c>
    </row>
    <row r="1593" spans="1:30">
      <c r="A1593" s="57">
        <f t="shared" si="288"/>
        <v>1593</v>
      </c>
      <c r="B1593" s="56">
        <f t="shared" si="289"/>
        <v>1555</v>
      </c>
      <c r="C1593" s="60" t="s">
        <v>4932</v>
      </c>
      <c r="D1593" s="60" t="s">
        <v>7</v>
      </c>
      <c r="E1593" s="66" t="s">
        <v>1485</v>
      </c>
      <c r="F1593" s="66" t="s">
        <v>1485</v>
      </c>
      <c r="G1593" s="72">
        <v>0</v>
      </c>
      <c r="H1593" s="72">
        <v>0</v>
      </c>
      <c r="I1593" s="66" t="s">
        <v>3</v>
      </c>
      <c r="J1593" s="66" t="s">
        <v>1660</v>
      </c>
      <c r="K1593" s="67" t="s">
        <v>5197</v>
      </c>
      <c r="L1593" s="68"/>
      <c r="M1593" s="64" t="s">
        <v>2145</v>
      </c>
      <c r="N1593" s="13"/>
      <c r="O1593"/>
      <c r="P1593" t="str">
        <f t="shared" si="298"/>
        <v/>
      </c>
      <c r="Q1593"/>
      <c r="R1593"/>
      <c r="S1593" s="43">
        <f t="shared" si="290"/>
        <v>200</v>
      </c>
      <c r="T1593" s="96" t="s">
        <v>2643</v>
      </c>
      <c r="U1593" s="72" t="s">
        <v>2643</v>
      </c>
      <c r="V1593" s="72" t="s">
        <v>2643</v>
      </c>
      <c r="W1593" s="44" t="str">
        <f t="shared" si="291"/>
        <v/>
      </c>
      <c r="X1593" s="25" t="str">
        <f t="shared" si="292"/>
        <v/>
      </c>
      <c r="Y1593" s="1">
        <f t="shared" si="293"/>
        <v>1555</v>
      </c>
      <c r="Z1593" t="str">
        <f t="shared" si="294"/>
        <v>ITM_RDP</v>
      </c>
      <c r="AC1593" s="116" t="str">
        <f t="shared" si="299"/>
        <v/>
      </c>
      <c r="AD1593" t="b">
        <f t="shared" si="295"/>
        <v>1</v>
      </c>
    </row>
    <row r="1594" spans="1:30">
      <c r="A1594" s="57">
        <f t="shared" si="288"/>
        <v>1594</v>
      </c>
      <c r="B1594" s="56">
        <f t="shared" si="289"/>
        <v>1556</v>
      </c>
      <c r="C1594" s="60" t="s">
        <v>4772</v>
      </c>
      <c r="D1594" s="60" t="s">
        <v>7</v>
      </c>
      <c r="E1594" s="66" t="s">
        <v>317</v>
      </c>
      <c r="F1594" s="66" t="s">
        <v>317</v>
      </c>
      <c r="G1594" s="72">
        <v>0</v>
      </c>
      <c r="H1594" s="72">
        <v>0</v>
      </c>
      <c r="I1594" s="66" t="s">
        <v>3</v>
      </c>
      <c r="J1594" s="66" t="s">
        <v>1659</v>
      </c>
      <c r="K1594" s="67" t="s">
        <v>5197</v>
      </c>
      <c r="L1594" s="68"/>
      <c r="M1594" s="64" t="s">
        <v>2149</v>
      </c>
      <c r="N1594" s="13"/>
      <c r="O1594"/>
      <c r="P1594" t="str">
        <f t="shared" si="298"/>
        <v/>
      </c>
      <c r="Q1594"/>
      <c r="R1594"/>
      <c r="S1594" s="43">
        <f t="shared" si="290"/>
        <v>201</v>
      </c>
      <c r="T1594" s="96" t="s">
        <v>3153</v>
      </c>
      <c r="U1594" s="72" t="s">
        <v>2643</v>
      </c>
      <c r="V1594" s="72" t="s">
        <v>2643</v>
      </c>
      <c r="W1594" s="44" t="str">
        <f t="shared" si="291"/>
        <v>"RE"</v>
      </c>
      <c r="X1594" s="25" t="str">
        <f t="shared" si="292"/>
        <v>RE</v>
      </c>
      <c r="Y1594" s="1">
        <f t="shared" si="293"/>
        <v>1556</v>
      </c>
      <c r="Z1594" t="str">
        <f t="shared" si="294"/>
        <v>ITM_RE</v>
      </c>
      <c r="AC1594" s="116" t="str">
        <f t="shared" si="299"/>
        <v>RE</v>
      </c>
      <c r="AD1594" t="b">
        <f t="shared" si="295"/>
        <v>1</v>
      </c>
    </row>
    <row r="1595" spans="1:30">
      <c r="A1595" s="57">
        <f t="shared" si="288"/>
        <v>1595</v>
      </c>
      <c r="B1595" s="56">
        <f t="shared" si="289"/>
        <v>1557</v>
      </c>
      <c r="C1595" s="60" t="s">
        <v>4932</v>
      </c>
      <c r="D1595" s="60" t="s">
        <v>7</v>
      </c>
      <c r="E1595" s="66" t="s">
        <v>320</v>
      </c>
      <c r="F1595" s="66" t="s">
        <v>320</v>
      </c>
      <c r="G1595" s="72">
        <v>0</v>
      </c>
      <c r="H1595" s="72">
        <v>0</v>
      </c>
      <c r="I1595" s="66" t="s">
        <v>3</v>
      </c>
      <c r="J1595" s="66" t="s">
        <v>1660</v>
      </c>
      <c r="K1595" s="67" t="s">
        <v>5197</v>
      </c>
      <c r="L1595" s="68"/>
      <c r="M1595" s="64" t="s">
        <v>2154</v>
      </c>
      <c r="N1595" s="13"/>
      <c r="O1595"/>
      <c r="P1595" t="str">
        <f t="shared" si="298"/>
        <v/>
      </c>
      <c r="Q1595"/>
      <c r="R1595"/>
      <c r="S1595" s="43">
        <f t="shared" si="290"/>
        <v>201</v>
      </c>
      <c r="T1595" s="96" t="s">
        <v>2643</v>
      </c>
      <c r="U1595" s="72" t="s">
        <v>2643</v>
      </c>
      <c r="V1595" s="72" t="s">
        <v>2643</v>
      </c>
      <c r="W1595" s="44" t="str">
        <f t="shared" si="291"/>
        <v/>
      </c>
      <c r="X1595" s="25" t="str">
        <f t="shared" si="292"/>
        <v/>
      </c>
      <c r="Y1595" s="1">
        <f t="shared" si="293"/>
        <v>1557</v>
      </c>
      <c r="Z1595" t="str">
        <f t="shared" si="294"/>
        <v>ITM_RECV</v>
      </c>
      <c r="AC1595" s="116" t="str">
        <f t="shared" si="299"/>
        <v/>
      </c>
      <c r="AD1595" t="b">
        <f t="shared" si="295"/>
        <v>1</v>
      </c>
    </row>
    <row r="1596" spans="1:30">
      <c r="A1596" s="57">
        <f t="shared" si="288"/>
        <v>1596</v>
      </c>
      <c r="B1596" s="56">
        <f t="shared" si="289"/>
        <v>1558</v>
      </c>
      <c r="C1596" s="60" t="s">
        <v>4773</v>
      </c>
      <c r="D1596" s="60" t="s">
        <v>52</v>
      </c>
      <c r="E1596" s="66" t="s">
        <v>1488</v>
      </c>
      <c r="F1596" s="66" t="s">
        <v>1488</v>
      </c>
      <c r="G1596" s="72">
        <v>0</v>
      </c>
      <c r="H1596" s="72">
        <v>0</v>
      </c>
      <c r="I1596" s="66" t="s">
        <v>3</v>
      </c>
      <c r="J1596" s="66" t="s">
        <v>1660</v>
      </c>
      <c r="K1596" s="67" t="s">
        <v>5197</v>
      </c>
      <c r="L1596" s="68"/>
      <c r="M1596" s="64" t="s">
        <v>2155</v>
      </c>
      <c r="N1596" s="13"/>
      <c r="O1596"/>
      <c r="P1596" t="str">
        <f t="shared" si="298"/>
        <v/>
      </c>
      <c r="Q1596"/>
      <c r="R1596"/>
      <c r="S1596" s="43">
        <f t="shared" si="290"/>
        <v>201</v>
      </c>
      <c r="T1596" s="96" t="s">
        <v>2643</v>
      </c>
      <c r="U1596" s="72" t="s">
        <v>2643</v>
      </c>
      <c r="V1596" s="72" t="s">
        <v>2643</v>
      </c>
      <c r="W1596" s="44" t="str">
        <f t="shared" si="291"/>
        <v/>
      </c>
      <c r="X1596" s="25" t="str">
        <f t="shared" si="292"/>
        <v/>
      </c>
      <c r="Y1596" s="1">
        <f t="shared" si="293"/>
        <v>1558</v>
      </c>
      <c r="Z1596" t="str">
        <f t="shared" si="294"/>
        <v>ITM_RESET</v>
      </c>
      <c r="AC1596" s="116" t="str">
        <f t="shared" si="299"/>
        <v/>
      </c>
      <c r="AD1596" t="b">
        <f t="shared" si="295"/>
        <v>1</v>
      </c>
    </row>
    <row r="1597" spans="1:30">
      <c r="A1597" s="57">
        <f t="shared" si="288"/>
        <v>1597</v>
      </c>
      <c r="B1597" s="56">
        <f t="shared" si="289"/>
        <v>1559</v>
      </c>
      <c r="C1597" s="60" t="s">
        <v>4774</v>
      </c>
      <c r="D1597" s="60" t="s">
        <v>7</v>
      </c>
      <c r="E1597" s="66" t="s">
        <v>1489</v>
      </c>
      <c r="F1597" s="66" t="s">
        <v>1489</v>
      </c>
      <c r="G1597" s="72">
        <v>0</v>
      </c>
      <c r="H1597" s="72">
        <v>0</v>
      </c>
      <c r="I1597" s="66" t="s">
        <v>3</v>
      </c>
      <c r="J1597" s="66" t="s">
        <v>1659</v>
      </c>
      <c r="K1597" s="67" t="s">
        <v>5197</v>
      </c>
      <c r="L1597" s="68"/>
      <c r="M1597" s="64" t="s">
        <v>2156</v>
      </c>
      <c r="N1597" s="13"/>
      <c r="O1597"/>
      <c r="P1597" t="str">
        <f t="shared" si="298"/>
        <v/>
      </c>
      <c r="Q1597"/>
      <c r="R1597"/>
      <c r="S1597" s="43">
        <f t="shared" si="290"/>
        <v>202</v>
      </c>
      <c r="T1597" s="96" t="s">
        <v>3153</v>
      </c>
      <c r="U1597" s="72" t="s">
        <v>2643</v>
      </c>
      <c r="V1597" s="72" t="s">
        <v>2643</v>
      </c>
      <c r="W1597" s="44" t="str">
        <f t="shared" si="291"/>
        <v>"RE" STD_RIGHT_ARROW "CX"</v>
      </c>
      <c r="X1597" s="25" t="str">
        <f t="shared" si="292"/>
        <v>RE&gt;CX</v>
      </c>
      <c r="Y1597" s="1">
        <f t="shared" si="293"/>
        <v>1559</v>
      </c>
      <c r="Z1597" t="str">
        <f t="shared" si="294"/>
        <v>ITM_REtoCX</v>
      </c>
      <c r="AC1597" s="116" t="str">
        <f t="shared" si="299"/>
        <v>RE&gt;CX</v>
      </c>
      <c r="AD1597" t="b">
        <f t="shared" si="295"/>
        <v>1</v>
      </c>
    </row>
    <row r="1598" spans="1:30">
      <c r="A1598" s="57">
        <f t="shared" si="288"/>
        <v>1598</v>
      </c>
      <c r="B1598" s="56">
        <f t="shared" si="289"/>
        <v>1560</v>
      </c>
      <c r="C1598" s="60" t="s">
        <v>4775</v>
      </c>
      <c r="D1598" s="60" t="s">
        <v>7</v>
      </c>
      <c r="E1598" s="66" t="s">
        <v>1490</v>
      </c>
      <c r="F1598" s="66" t="s">
        <v>1490</v>
      </c>
      <c r="G1598" s="72">
        <v>0</v>
      </c>
      <c r="H1598" s="72">
        <v>0</v>
      </c>
      <c r="I1598" s="66" t="s">
        <v>3</v>
      </c>
      <c r="J1598" s="66" t="s">
        <v>1659</v>
      </c>
      <c r="K1598" s="67" t="s">
        <v>5197</v>
      </c>
      <c r="L1598" s="68"/>
      <c r="M1598" s="64" t="s">
        <v>2157</v>
      </c>
      <c r="N1598" s="13"/>
      <c r="O1598"/>
      <c r="P1598" t="str">
        <f t="shared" si="298"/>
        <v/>
      </c>
      <c r="Q1598"/>
      <c r="R1598"/>
      <c r="S1598" s="43">
        <f t="shared" si="290"/>
        <v>203</v>
      </c>
      <c r="T1598" s="96" t="s">
        <v>3153</v>
      </c>
      <c r="U1598" s="72" t="s">
        <v>2643</v>
      </c>
      <c r="V1598" s="72" t="s">
        <v>2643</v>
      </c>
      <c r="W1598" s="44" t="str">
        <f t="shared" si="291"/>
        <v>"RE" STD_LEFT_RIGHT_ARROWS "IM"</v>
      </c>
      <c r="X1598" s="25" t="str">
        <f t="shared" si="292"/>
        <v>RE&lt;&gt;IM</v>
      </c>
      <c r="Y1598" s="1">
        <f t="shared" si="293"/>
        <v>1560</v>
      </c>
      <c r="Z1598" t="str">
        <f t="shared" si="294"/>
        <v>ITM_REexIM</v>
      </c>
      <c r="AC1598" s="116" t="str">
        <f t="shared" si="299"/>
        <v>RE&lt;&gt;IM</v>
      </c>
      <c r="AD1598" t="b">
        <f t="shared" si="295"/>
        <v>1</v>
      </c>
    </row>
    <row r="1599" spans="1:30">
      <c r="A1599" s="57">
        <f t="shared" si="288"/>
        <v>1599</v>
      </c>
      <c r="B1599" s="56">
        <f t="shared" si="289"/>
        <v>1561</v>
      </c>
      <c r="C1599" s="60" t="s">
        <v>4932</v>
      </c>
      <c r="D1599" s="60" t="s">
        <v>3447</v>
      </c>
      <c r="E1599" s="66" t="s">
        <v>2667</v>
      </c>
      <c r="F1599" s="66" t="s">
        <v>2667</v>
      </c>
      <c r="G1599" s="72">
        <v>0</v>
      </c>
      <c r="H1599" s="72">
        <v>0</v>
      </c>
      <c r="I1599" s="66" t="s">
        <v>3</v>
      </c>
      <c r="J1599" s="66" t="s">
        <v>1660</v>
      </c>
      <c r="K1599" s="67" t="s">
        <v>5197</v>
      </c>
      <c r="L1599" s="68"/>
      <c r="M1599" s="64" t="s">
        <v>2163</v>
      </c>
      <c r="N1599" s="13"/>
      <c r="O1599"/>
      <c r="P1599" t="str">
        <f t="shared" si="298"/>
        <v/>
      </c>
      <c r="Q1599"/>
      <c r="R1599"/>
      <c r="S1599" s="43">
        <f t="shared" si="290"/>
        <v>203</v>
      </c>
      <c r="T1599" s="96" t="s">
        <v>2643</v>
      </c>
      <c r="U1599" s="72" t="s">
        <v>2643</v>
      </c>
      <c r="V1599" s="72" t="s">
        <v>2643</v>
      </c>
      <c r="W1599" s="44" t="str">
        <f t="shared" si="291"/>
        <v/>
      </c>
      <c r="X1599" s="25" t="str">
        <f t="shared" si="292"/>
        <v/>
      </c>
      <c r="Y1599" s="1">
        <f t="shared" si="293"/>
        <v>1561</v>
      </c>
      <c r="Z1599" t="str">
        <f t="shared" si="294"/>
        <v>ITM_RM</v>
      </c>
      <c r="AC1599" s="116" t="str">
        <f t="shared" si="299"/>
        <v/>
      </c>
      <c r="AD1599" t="b">
        <f t="shared" si="295"/>
        <v>1</v>
      </c>
    </row>
    <row r="1600" spans="1:30">
      <c r="A1600" s="57">
        <f t="shared" si="288"/>
        <v>1600</v>
      </c>
      <c r="B1600" s="56">
        <f t="shared" si="289"/>
        <v>1562</v>
      </c>
      <c r="C1600" s="60" t="s">
        <v>4776</v>
      </c>
      <c r="D1600" s="71" t="s">
        <v>3447</v>
      </c>
      <c r="E1600" s="87" t="s">
        <v>2668</v>
      </c>
      <c r="F1600" s="87" t="s">
        <v>2668</v>
      </c>
      <c r="G1600" s="72">
        <v>0</v>
      </c>
      <c r="H1600" s="72">
        <v>0</v>
      </c>
      <c r="I1600" s="66" t="s">
        <v>3</v>
      </c>
      <c r="J1600" s="66" t="s">
        <v>1659</v>
      </c>
      <c r="K1600" s="67" t="s">
        <v>5197</v>
      </c>
      <c r="L1600" s="68"/>
      <c r="M1600" s="64" t="s">
        <v>2164</v>
      </c>
      <c r="N1600" s="13"/>
      <c r="O1600"/>
      <c r="P1600" t="str">
        <f t="shared" si="298"/>
        <v/>
      </c>
      <c r="Q1600"/>
      <c r="R1600"/>
      <c r="S1600" s="43">
        <f t="shared" si="290"/>
        <v>204</v>
      </c>
      <c r="T1600" s="96" t="s">
        <v>3172</v>
      </c>
      <c r="U1600" s="72" t="s">
        <v>2643</v>
      </c>
      <c r="V1600" s="72" t="s">
        <v>2643</v>
      </c>
      <c r="W1600" s="44" t="str">
        <f t="shared" si="291"/>
        <v>"RMODE?"</v>
      </c>
      <c r="X1600" s="25" t="str">
        <f t="shared" si="292"/>
        <v>RMODE?</v>
      </c>
      <c r="Y1600" s="1">
        <f t="shared" si="293"/>
        <v>1562</v>
      </c>
      <c r="Z1600" t="str">
        <f t="shared" si="294"/>
        <v>ITM_RMQ</v>
      </c>
      <c r="AC1600" s="116" t="str">
        <f t="shared" si="299"/>
        <v>RMODE?</v>
      </c>
      <c r="AD1600" t="b">
        <f t="shared" si="295"/>
        <v>1</v>
      </c>
    </row>
    <row r="1601" spans="1:30" s="17" customFormat="1">
      <c r="A1601" s="116">
        <f t="shared" si="288"/>
        <v>1601</v>
      </c>
      <c r="B1601" s="117">
        <f t="shared" si="289"/>
        <v>1563</v>
      </c>
      <c r="C1601" s="118" t="s">
        <v>4932</v>
      </c>
      <c r="D1601" s="118" t="s">
        <v>7</v>
      </c>
      <c r="E1601" s="153" t="str">
        <f t="shared" ref="E1601" si="300">CHAR(34)&amp;IF(B1601&lt;10,"000",IF(B1601&lt;100,"00",IF(B1601&lt;1000,"0","")))&amp;$B1601&amp;CHAR(34)</f>
        <v>"1563"</v>
      </c>
      <c r="F1601" s="119" t="str">
        <f t="shared" ref="F1601" si="301">E1601</f>
        <v>"1563"</v>
      </c>
      <c r="G1601" s="127">
        <v>0</v>
      </c>
      <c r="H1601" s="127">
        <v>0</v>
      </c>
      <c r="I1601" s="120" t="s">
        <v>30</v>
      </c>
      <c r="J1601" s="120" t="s">
        <v>1660</v>
      </c>
      <c r="K1601" s="67" t="s">
        <v>5197</v>
      </c>
      <c r="M1601" s="154" t="str">
        <f t="shared" ref="M1601" si="302">"ITM_"&amp;IF(B1601&lt;10,"000",IF(B1601&lt;100,"00",IF(B1601&lt;1000,"0","")))&amp;$B1601</f>
        <v>ITM_1563</v>
      </c>
      <c r="N1601" s="16"/>
      <c r="P1601" s="17" t="str">
        <f t="shared" si="298"/>
        <v/>
      </c>
      <c r="S1601" s="122">
        <f t="shared" si="290"/>
        <v>204</v>
      </c>
      <c r="T1601" s="116" t="s">
        <v>2643</v>
      </c>
      <c r="U1601" s="123" t="s">
        <v>2643</v>
      </c>
      <c r="V1601" s="123" t="s">
        <v>2643</v>
      </c>
      <c r="W1601" s="124" t="str">
        <f t="shared" si="291"/>
        <v/>
      </c>
      <c r="X1601" s="125" t="str">
        <f t="shared" si="292"/>
        <v/>
      </c>
      <c r="Y1601" s="126">
        <f t="shared" si="293"/>
        <v>1563</v>
      </c>
      <c r="Z1601" s="17" t="str">
        <f t="shared" si="294"/>
        <v>ITM_1563</v>
      </c>
      <c r="AC1601" s="116" t="str">
        <f t="shared" si="299"/>
        <v/>
      </c>
      <c r="AD1601" t="b">
        <f t="shared" si="295"/>
        <v>1</v>
      </c>
    </row>
    <row r="1602" spans="1:30">
      <c r="A1602" s="57">
        <f t="shared" si="288"/>
        <v>1602</v>
      </c>
      <c r="B1602" s="56">
        <f t="shared" si="289"/>
        <v>1564</v>
      </c>
      <c r="C1602" s="60" t="s">
        <v>4932</v>
      </c>
      <c r="D1602" s="60" t="s">
        <v>7</v>
      </c>
      <c r="E1602" s="66" t="s">
        <v>1493</v>
      </c>
      <c r="F1602" s="66" t="s">
        <v>1493</v>
      </c>
      <c r="G1602" s="72">
        <v>0</v>
      </c>
      <c r="H1602" s="72">
        <v>0</v>
      </c>
      <c r="I1602" s="66" t="s">
        <v>3</v>
      </c>
      <c r="J1602" s="66" t="s">
        <v>1660</v>
      </c>
      <c r="K1602" s="67" t="s">
        <v>5197</v>
      </c>
      <c r="L1602" s="68"/>
      <c r="M1602" s="64" t="s">
        <v>2166</v>
      </c>
      <c r="N1602" s="13"/>
      <c r="O1602"/>
      <c r="P1602" t="str">
        <f t="shared" si="298"/>
        <v/>
      </c>
      <c r="Q1602"/>
      <c r="R1602"/>
      <c r="S1602" s="43">
        <f t="shared" si="290"/>
        <v>204</v>
      </c>
      <c r="T1602" s="96" t="s">
        <v>2643</v>
      </c>
      <c r="U1602" s="72" t="s">
        <v>2643</v>
      </c>
      <c r="V1602" s="72" t="s">
        <v>2643</v>
      </c>
      <c r="W1602" s="44" t="str">
        <f t="shared" si="291"/>
        <v/>
      </c>
      <c r="X1602" s="25" t="str">
        <f t="shared" si="292"/>
        <v/>
      </c>
      <c r="Y1602" s="1">
        <f t="shared" si="293"/>
        <v>1564</v>
      </c>
      <c r="Z1602" t="str">
        <f t="shared" si="294"/>
        <v>ITM_RNORM</v>
      </c>
      <c r="AC1602" s="116" t="str">
        <f t="shared" si="299"/>
        <v/>
      </c>
      <c r="AD1602" t="b">
        <f t="shared" si="295"/>
        <v>1</v>
      </c>
    </row>
    <row r="1603" spans="1:30" s="140" customFormat="1">
      <c r="A1603" s="134">
        <f t="shared" si="288"/>
        <v>1603</v>
      </c>
      <c r="B1603" s="135">
        <f t="shared" si="289"/>
        <v>1565</v>
      </c>
      <c r="C1603" s="136" t="s">
        <v>4586</v>
      </c>
      <c r="D1603" s="136" t="s">
        <v>7</v>
      </c>
      <c r="E1603" s="137" t="s">
        <v>101</v>
      </c>
      <c r="F1603" s="137" t="s">
        <v>101</v>
      </c>
      <c r="G1603" s="141">
        <v>0</v>
      </c>
      <c r="H1603" s="141">
        <v>0</v>
      </c>
      <c r="I1603" s="137" t="s">
        <v>3</v>
      </c>
      <c r="J1603" s="137" t="s">
        <v>1659</v>
      </c>
      <c r="K1603" s="139" t="s">
        <v>5197</v>
      </c>
      <c r="M1603" s="18" t="s">
        <v>1832</v>
      </c>
      <c r="N1603" s="18"/>
      <c r="P1603" s="140" t="str">
        <f t="shared" si="298"/>
        <v/>
      </c>
      <c r="S1603" s="141">
        <f t="shared" si="290"/>
        <v>205</v>
      </c>
      <c r="T1603" s="134" t="s">
        <v>3149</v>
      </c>
      <c r="U1603" s="138" t="s">
        <v>2643</v>
      </c>
      <c r="V1603" s="138" t="s">
        <v>2643</v>
      </c>
      <c r="W1603" s="142" t="str">
        <f t="shared" si="291"/>
        <v>"E" STD_SUP_X "-1"</v>
      </c>
      <c r="X1603" s="143" t="str">
        <f t="shared" si="292"/>
        <v>E^X-1</v>
      </c>
      <c r="Y1603" s="144">
        <f t="shared" si="293"/>
        <v>1565</v>
      </c>
      <c r="Z1603" s="140" t="str">
        <f t="shared" si="294"/>
        <v>ITM_EX1</v>
      </c>
      <c r="AC1603" s="116" t="str">
        <f t="shared" si="299"/>
        <v>E^X-1</v>
      </c>
      <c r="AD1603" t="b">
        <f t="shared" si="295"/>
        <v>1</v>
      </c>
    </row>
    <row r="1604" spans="1:30">
      <c r="A1604" s="57">
        <f t="shared" si="288"/>
        <v>1604</v>
      </c>
      <c r="B1604" s="56">
        <f t="shared" si="289"/>
        <v>1566</v>
      </c>
      <c r="C1604" s="62" t="s">
        <v>4779</v>
      </c>
      <c r="D1604" s="60" t="s">
        <v>7</v>
      </c>
      <c r="E1604" s="66" t="s">
        <v>325</v>
      </c>
      <c r="F1604" s="66" t="s">
        <v>325</v>
      </c>
      <c r="G1604" s="72">
        <v>0</v>
      </c>
      <c r="H1604" s="72">
        <v>0</v>
      </c>
      <c r="I1604" s="66" t="s">
        <v>3</v>
      </c>
      <c r="J1604" s="66" t="s">
        <v>1659</v>
      </c>
      <c r="K1604" s="67" t="s">
        <v>5197</v>
      </c>
      <c r="L1604" s="68"/>
      <c r="M1604" s="64" t="s">
        <v>2168</v>
      </c>
      <c r="N1604" s="13"/>
      <c r="O1604"/>
      <c r="P1604" t="str">
        <f t="shared" si="298"/>
        <v/>
      </c>
      <c r="Q1604"/>
      <c r="R1604"/>
      <c r="S1604" s="43">
        <f t="shared" si="290"/>
        <v>205</v>
      </c>
      <c r="T1604" s="96" t="s">
        <v>2643</v>
      </c>
      <c r="U1604" s="72" t="s">
        <v>3075</v>
      </c>
      <c r="V1604" s="72" t="s">
        <v>2643</v>
      </c>
      <c r="W1604" s="44" t="str">
        <f t="shared" si="291"/>
        <v/>
      </c>
      <c r="X1604" s="25" t="str">
        <f t="shared" si="292"/>
        <v/>
      </c>
      <c r="Y1604" s="1">
        <f t="shared" si="293"/>
        <v>1566</v>
      </c>
      <c r="Z1604" t="str">
        <f t="shared" si="294"/>
        <v>ITM_ROUNDI</v>
      </c>
      <c r="AC1604" s="116" t="str">
        <f t="shared" si="299"/>
        <v/>
      </c>
      <c r="AD1604" t="b">
        <f t="shared" si="295"/>
        <v>1</v>
      </c>
    </row>
    <row r="1605" spans="1:30">
      <c r="A1605" s="57">
        <f t="shared" si="288"/>
        <v>1605</v>
      </c>
      <c r="B1605" s="56">
        <f t="shared" si="289"/>
        <v>1567</v>
      </c>
      <c r="C1605" s="62" t="s">
        <v>4932</v>
      </c>
      <c r="D1605" s="60" t="s">
        <v>7</v>
      </c>
      <c r="E1605" s="66" t="s">
        <v>1496</v>
      </c>
      <c r="F1605" s="66" t="s">
        <v>1496</v>
      </c>
      <c r="G1605" s="72">
        <v>0</v>
      </c>
      <c r="H1605" s="72">
        <v>0</v>
      </c>
      <c r="I1605" s="66" t="s">
        <v>3</v>
      </c>
      <c r="J1605" s="66" t="s">
        <v>1660</v>
      </c>
      <c r="K1605" s="67" t="s">
        <v>5197</v>
      </c>
      <c r="L1605" s="68"/>
      <c r="M1605" s="64" t="s">
        <v>2171</v>
      </c>
      <c r="N1605" s="13"/>
      <c r="O1605"/>
      <c r="P1605" t="str">
        <f t="shared" si="298"/>
        <v/>
      </c>
      <c r="Q1605"/>
      <c r="R1605"/>
      <c r="S1605" s="43">
        <f t="shared" si="290"/>
        <v>205</v>
      </c>
      <c r="T1605" s="96" t="s">
        <v>2643</v>
      </c>
      <c r="U1605" s="72" t="s">
        <v>2643</v>
      </c>
      <c r="V1605" s="72" t="s">
        <v>2643</v>
      </c>
      <c r="W1605" s="44" t="str">
        <f t="shared" si="291"/>
        <v/>
      </c>
      <c r="X1605" s="25" t="str">
        <f t="shared" si="292"/>
        <v/>
      </c>
      <c r="Y1605" s="1">
        <f t="shared" si="293"/>
        <v>1567</v>
      </c>
      <c r="Z1605" t="str">
        <f t="shared" si="294"/>
        <v>ITM_RSD</v>
      </c>
      <c r="AC1605" s="116" t="str">
        <f t="shared" si="299"/>
        <v/>
      </c>
      <c r="AD1605" t="b">
        <f t="shared" si="295"/>
        <v>1</v>
      </c>
    </row>
    <row r="1606" spans="1:30">
      <c r="A1606" s="57">
        <f t="shared" si="288"/>
        <v>1606</v>
      </c>
      <c r="B1606" s="56">
        <f t="shared" si="289"/>
        <v>1568</v>
      </c>
      <c r="C1606" s="60" t="s">
        <v>4932</v>
      </c>
      <c r="D1606" s="60" t="s">
        <v>7</v>
      </c>
      <c r="E1606" s="66" t="s">
        <v>327</v>
      </c>
      <c r="F1606" s="66" t="s">
        <v>327</v>
      </c>
      <c r="G1606" s="72">
        <v>0</v>
      </c>
      <c r="H1606" s="72">
        <v>0</v>
      </c>
      <c r="I1606" s="66" t="s">
        <v>3</v>
      </c>
      <c r="J1606" s="66" t="s">
        <v>1660</v>
      </c>
      <c r="K1606" s="67" t="s">
        <v>5197</v>
      </c>
      <c r="L1606" s="68"/>
      <c r="M1606" s="64" t="s">
        <v>2172</v>
      </c>
      <c r="N1606" s="13"/>
      <c r="O1606"/>
      <c r="P1606" t="str">
        <f t="shared" si="298"/>
        <v/>
      </c>
      <c r="Q1606"/>
      <c r="R1606"/>
      <c r="S1606" s="43">
        <f t="shared" si="290"/>
        <v>205</v>
      </c>
      <c r="T1606" s="96" t="s">
        <v>2643</v>
      </c>
      <c r="U1606" s="72" t="s">
        <v>2643</v>
      </c>
      <c r="V1606" s="72" t="s">
        <v>2643</v>
      </c>
      <c r="W1606" s="44" t="str">
        <f t="shared" si="291"/>
        <v/>
      </c>
      <c r="X1606" s="25" t="str">
        <f t="shared" si="292"/>
        <v/>
      </c>
      <c r="Y1606" s="1">
        <f t="shared" si="293"/>
        <v>1568</v>
      </c>
      <c r="Z1606" t="str">
        <f t="shared" si="294"/>
        <v>ITM_RSUM</v>
      </c>
      <c r="AC1606" s="116" t="str">
        <f t="shared" si="299"/>
        <v/>
      </c>
      <c r="AD1606" t="b">
        <f t="shared" si="295"/>
        <v>1</v>
      </c>
    </row>
    <row r="1607" spans="1:30">
      <c r="A1607" s="57">
        <f t="shared" ref="A1607:A1670" si="303">IF(B1607=INT(B1607),ROW(),"")</f>
        <v>1607</v>
      </c>
      <c r="B1607" s="56">
        <f t="shared" ref="B1607:B1670" si="304">IF(AND(MID(C1607,2,1)&lt;&gt;"/",MID(C1607,1,1)="/"),INT(B1606)+1,B1606+0.01)</f>
        <v>1569</v>
      </c>
      <c r="C1607" s="60" t="s">
        <v>4932</v>
      </c>
      <c r="D1607" s="60" t="s">
        <v>7</v>
      </c>
      <c r="E1607" s="66" t="s">
        <v>1498</v>
      </c>
      <c r="F1607" s="66" t="s">
        <v>1498</v>
      </c>
      <c r="G1607" s="72">
        <v>0</v>
      </c>
      <c r="H1607" s="72">
        <v>0</v>
      </c>
      <c r="I1607" s="66" t="s">
        <v>3</v>
      </c>
      <c r="J1607" s="66" t="s">
        <v>1660</v>
      </c>
      <c r="K1607" s="67" t="s">
        <v>5197</v>
      </c>
      <c r="L1607" s="68"/>
      <c r="M1607" s="64" t="s">
        <v>2174</v>
      </c>
      <c r="N1607" s="13"/>
      <c r="O1607"/>
      <c r="P1607" t="str">
        <f t="shared" si="298"/>
        <v/>
      </c>
      <c r="Q1607"/>
      <c r="R1607"/>
      <c r="S1607" s="43">
        <f t="shared" ref="S1607:S1670" si="305">IF(X1607&lt;&gt;"",S1606+1,S1606)</f>
        <v>205</v>
      </c>
      <c r="T1607" s="96" t="s">
        <v>2643</v>
      </c>
      <c r="U1607" s="72" t="s">
        <v>2643</v>
      </c>
      <c r="V1607" s="72" t="s">
        <v>2643</v>
      </c>
      <c r="W1607" s="44" t="str">
        <f t="shared" ref="W1607:W1670" si="306">IF( OR(U1607="CNST", I1607="CAT_REGS"),(E1607),
IF(U1607="YES",UPPER(E1607),
IF(   AND(U1607&lt;&gt;"NO",I1607="CAT_FNCT",D1607&lt;&gt;"multiply", D1607&lt;&gt;"divide"),IF(J1607="SLS_ENABLED",   UPPER(E1607),""),"")))</f>
        <v/>
      </c>
      <c r="X1607" s="25" t="str">
        <f t="shared" ref="X1607:X1670" si="307">IF(LEN(V1607)&gt;0,V1607,SUBSTITUTE(SUBSTITUTE(SUBSTITUTE(SUBSTITUTE(SUBSTITUTE(SUBSTITUTE(SUBSTITUTE(SUBSTITUTE(SUBSTITUTE(SUBSTITUTE(SUBSTITUTE( (SUBSTITUTE( SUBSTITUTE( SUBSTITUTE( SUBSTITUTE(W1607,"STD_SIGMA","SUM"),"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07" s="1">
        <f t="shared" ref="Y1607:Y1670" si="308">B1607</f>
        <v>1569</v>
      </c>
      <c r="Z1607" t="str">
        <f t="shared" ref="Z1607:Z1670" si="309">M1607</f>
        <v>ITM_RTNP1</v>
      </c>
      <c r="AC1607" s="116" t="str">
        <f t="shared" si="299"/>
        <v/>
      </c>
      <c r="AD1607" t="b">
        <f t="shared" si="295"/>
        <v>1</v>
      </c>
    </row>
    <row r="1608" spans="1:30">
      <c r="A1608" s="57">
        <f t="shared" si="303"/>
        <v>1608</v>
      </c>
      <c r="B1608" s="56">
        <f t="shared" si="304"/>
        <v>1570</v>
      </c>
      <c r="C1608" s="60" t="s">
        <v>4932</v>
      </c>
      <c r="D1608" s="60" t="s">
        <v>7</v>
      </c>
      <c r="E1608" s="66" t="s">
        <v>1499</v>
      </c>
      <c r="F1608" s="66" t="s">
        <v>1499</v>
      </c>
      <c r="G1608" s="72">
        <v>0</v>
      </c>
      <c r="H1608" s="72">
        <v>0</v>
      </c>
      <c r="I1608" s="66" t="s">
        <v>3</v>
      </c>
      <c r="J1608" s="66" t="s">
        <v>1660</v>
      </c>
      <c r="K1608" s="67" t="s">
        <v>5197</v>
      </c>
      <c r="L1608" s="68"/>
      <c r="M1608" s="64" t="s">
        <v>2175</v>
      </c>
      <c r="N1608" s="13"/>
      <c r="O1608"/>
      <c r="P1608" t="str">
        <f t="shared" si="298"/>
        <v/>
      </c>
      <c r="Q1608"/>
      <c r="R1608"/>
      <c r="S1608" s="43">
        <f t="shared" si="305"/>
        <v>205</v>
      </c>
      <c r="T1608" s="96" t="s">
        <v>2643</v>
      </c>
      <c r="U1608" s="72" t="s">
        <v>2643</v>
      </c>
      <c r="V1608" s="72" t="s">
        <v>2643</v>
      </c>
      <c r="W1608" s="44" t="str">
        <f t="shared" si="306"/>
        <v/>
      </c>
      <c r="X1608" s="25" t="str">
        <f t="shared" si="307"/>
        <v/>
      </c>
      <c r="Y1608" s="1">
        <f t="shared" si="308"/>
        <v>1570</v>
      </c>
      <c r="Z1608" t="str">
        <f t="shared" si="309"/>
        <v>ITM_R_CLR</v>
      </c>
      <c r="AC1608" s="116" t="str">
        <f t="shared" si="299"/>
        <v/>
      </c>
      <c r="AD1608" t="b">
        <f t="shared" si="295"/>
        <v>1</v>
      </c>
    </row>
    <row r="1609" spans="1:30">
      <c r="A1609" s="57">
        <f t="shared" si="303"/>
        <v>1609</v>
      </c>
      <c r="B1609" s="56">
        <f t="shared" si="304"/>
        <v>1571</v>
      </c>
      <c r="C1609" s="60" t="s">
        <v>4932</v>
      </c>
      <c r="D1609" s="60" t="s">
        <v>7</v>
      </c>
      <c r="E1609" s="66" t="s">
        <v>328</v>
      </c>
      <c r="F1609" s="66" t="s">
        <v>328</v>
      </c>
      <c r="G1609" s="72">
        <v>0</v>
      </c>
      <c r="H1609" s="72">
        <v>0</v>
      </c>
      <c r="I1609" s="66" t="s">
        <v>3</v>
      </c>
      <c r="J1609" s="66" t="s">
        <v>1660</v>
      </c>
      <c r="K1609" s="67" t="s">
        <v>5197</v>
      </c>
      <c r="L1609" s="68"/>
      <c r="M1609" s="64" t="s">
        <v>2176</v>
      </c>
      <c r="N1609" s="13"/>
      <c r="O1609"/>
      <c r="P1609" t="str">
        <f t="shared" si="298"/>
        <v/>
      </c>
      <c r="Q1609"/>
      <c r="R1609"/>
      <c r="S1609" s="43">
        <f t="shared" si="305"/>
        <v>205</v>
      </c>
      <c r="T1609" s="96" t="s">
        <v>2643</v>
      </c>
      <c r="U1609" s="72" t="s">
        <v>2643</v>
      </c>
      <c r="V1609" s="72" t="s">
        <v>2643</v>
      </c>
      <c r="W1609" s="44" t="str">
        <f t="shared" si="306"/>
        <v/>
      </c>
      <c r="X1609" s="25" t="str">
        <f t="shared" si="307"/>
        <v/>
      </c>
      <c r="Y1609" s="1">
        <f t="shared" si="308"/>
        <v>1571</v>
      </c>
      <c r="Z1609" t="str">
        <f t="shared" si="309"/>
        <v>ITM_R_COPY</v>
      </c>
      <c r="AC1609" s="116" t="str">
        <f t="shared" si="299"/>
        <v/>
      </c>
      <c r="AD1609" t="b">
        <f t="shared" si="295"/>
        <v>1</v>
      </c>
    </row>
    <row r="1610" spans="1:30">
      <c r="A1610" s="57">
        <f t="shared" si="303"/>
        <v>1610</v>
      </c>
      <c r="B1610" s="56">
        <f t="shared" si="304"/>
        <v>1572</v>
      </c>
      <c r="C1610" s="60" t="s">
        <v>4932</v>
      </c>
      <c r="D1610" s="60" t="s">
        <v>7</v>
      </c>
      <c r="E1610" s="66" t="s">
        <v>329</v>
      </c>
      <c r="F1610" s="66" t="s">
        <v>329</v>
      </c>
      <c r="G1610" s="72">
        <v>0</v>
      </c>
      <c r="H1610" s="72">
        <v>0</v>
      </c>
      <c r="I1610" s="66" t="s">
        <v>3</v>
      </c>
      <c r="J1610" s="66" t="s">
        <v>1660</v>
      </c>
      <c r="K1610" s="67" t="s">
        <v>5197</v>
      </c>
      <c r="L1610" s="68"/>
      <c r="M1610" s="64" t="s">
        <v>2177</v>
      </c>
      <c r="N1610" s="13"/>
      <c r="O1610"/>
      <c r="P1610" t="str">
        <f t="shared" si="298"/>
        <v/>
      </c>
      <c r="Q1610"/>
      <c r="R1610"/>
      <c r="S1610" s="43">
        <f t="shared" si="305"/>
        <v>205</v>
      </c>
      <c r="T1610" s="96" t="s">
        <v>2643</v>
      </c>
      <c r="U1610" s="72" t="s">
        <v>2643</v>
      </c>
      <c r="V1610" s="72" t="s">
        <v>2643</v>
      </c>
      <c r="W1610" s="44" t="str">
        <f t="shared" si="306"/>
        <v/>
      </c>
      <c r="X1610" s="25" t="str">
        <f t="shared" si="307"/>
        <v/>
      </c>
      <c r="Y1610" s="1">
        <f t="shared" si="308"/>
        <v>1572</v>
      </c>
      <c r="Z1610" t="str">
        <f t="shared" si="309"/>
        <v>ITM_R_SORT</v>
      </c>
      <c r="AC1610" s="116" t="str">
        <f t="shared" si="299"/>
        <v/>
      </c>
      <c r="AD1610" t="b">
        <f t="shared" si="295"/>
        <v>1</v>
      </c>
    </row>
    <row r="1611" spans="1:30">
      <c r="A1611" s="57">
        <f t="shared" si="303"/>
        <v>1611</v>
      </c>
      <c r="B1611" s="56">
        <f t="shared" si="304"/>
        <v>1573</v>
      </c>
      <c r="C1611" s="60" t="s">
        <v>4932</v>
      </c>
      <c r="D1611" s="60" t="s">
        <v>7</v>
      </c>
      <c r="E1611" s="66" t="s">
        <v>330</v>
      </c>
      <c r="F1611" s="66" t="s">
        <v>330</v>
      </c>
      <c r="G1611" s="72">
        <v>0</v>
      </c>
      <c r="H1611" s="72">
        <v>0</v>
      </c>
      <c r="I1611" s="66" t="s">
        <v>3</v>
      </c>
      <c r="J1611" s="66" t="s">
        <v>1660</v>
      </c>
      <c r="K1611" s="67" t="s">
        <v>5197</v>
      </c>
      <c r="L1611" s="68"/>
      <c r="M1611" s="64" t="s">
        <v>2178</v>
      </c>
      <c r="N1611" s="13"/>
      <c r="O1611"/>
      <c r="P1611" t="str">
        <f t="shared" si="298"/>
        <v/>
      </c>
      <c r="Q1611"/>
      <c r="R1611"/>
      <c r="S1611" s="43">
        <f t="shared" si="305"/>
        <v>205</v>
      </c>
      <c r="T1611" s="96" t="s">
        <v>2643</v>
      </c>
      <c r="U1611" s="72" t="s">
        <v>2643</v>
      </c>
      <c r="V1611" s="72" t="s">
        <v>2643</v>
      </c>
      <c r="W1611" s="44" t="str">
        <f t="shared" si="306"/>
        <v/>
      </c>
      <c r="X1611" s="25" t="str">
        <f t="shared" si="307"/>
        <v/>
      </c>
      <c r="Y1611" s="1">
        <f t="shared" si="308"/>
        <v>1573</v>
      </c>
      <c r="Z1611" t="str">
        <f t="shared" si="309"/>
        <v>ITM_R_SWAP</v>
      </c>
      <c r="AC1611" s="116" t="str">
        <f t="shared" si="299"/>
        <v/>
      </c>
      <c r="AD1611" t="b">
        <f t="shared" si="295"/>
        <v>1</v>
      </c>
    </row>
    <row r="1612" spans="1:30" s="17" customFormat="1">
      <c r="A1612" s="116">
        <f t="shared" si="303"/>
        <v>1612</v>
      </c>
      <c r="B1612" s="117">
        <f t="shared" si="304"/>
        <v>1574</v>
      </c>
      <c r="C1612" s="118" t="s">
        <v>4932</v>
      </c>
      <c r="D1612" s="118" t="s">
        <v>7</v>
      </c>
      <c r="E1612" s="153" t="str">
        <f t="shared" ref="E1612" si="310">CHAR(34)&amp;IF(B1612&lt;10,"000",IF(B1612&lt;100,"00",IF(B1612&lt;1000,"0","")))&amp;$B1612&amp;CHAR(34)</f>
        <v>"1574"</v>
      </c>
      <c r="F1612" s="119" t="str">
        <f t="shared" ref="F1612" si="311">E1612</f>
        <v>"1574"</v>
      </c>
      <c r="G1612" s="127">
        <v>0</v>
      </c>
      <c r="H1612" s="127">
        <v>0</v>
      </c>
      <c r="I1612" s="120" t="s">
        <v>30</v>
      </c>
      <c r="J1612" s="120" t="s">
        <v>1660</v>
      </c>
      <c r="K1612" s="67" t="s">
        <v>5197</v>
      </c>
      <c r="M1612" s="154" t="str">
        <f t="shared" ref="M1612" si="312">"ITM_"&amp;IF(B1612&lt;10,"000",IF(B1612&lt;100,"00",IF(B1612&lt;1000,"0","")))&amp;$B1612</f>
        <v>ITM_1574</v>
      </c>
      <c r="N1612" s="16"/>
      <c r="P1612" s="17" t="str">
        <f t="shared" si="298"/>
        <v/>
      </c>
      <c r="S1612" s="122">
        <f t="shared" si="305"/>
        <v>205</v>
      </c>
      <c r="T1612" s="116" t="s">
        <v>2643</v>
      </c>
      <c r="U1612" s="123" t="s">
        <v>2643</v>
      </c>
      <c r="V1612" s="123" t="s">
        <v>2643</v>
      </c>
      <c r="W1612" s="124" t="str">
        <f t="shared" si="306"/>
        <v/>
      </c>
      <c r="X1612" s="125" t="str">
        <f t="shared" si="307"/>
        <v/>
      </c>
      <c r="Y1612" s="126">
        <f t="shared" si="308"/>
        <v>1574</v>
      </c>
      <c r="Z1612" s="17" t="str">
        <f t="shared" si="309"/>
        <v>ITM_1574</v>
      </c>
      <c r="AC1612" s="116" t="str">
        <f t="shared" si="299"/>
        <v/>
      </c>
      <c r="AD1612" t="b">
        <f t="shared" si="295"/>
        <v>1</v>
      </c>
    </row>
    <row r="1613" spans="1:30">
      <c r="A1613" s="57">
        <f t="shared" si="303"/>
        <v>1613</v>
      </c>
      <c r="B1613" s="56">
        <f t="shared" si="304"/>
        <v>1575</v>
      </c>
      <c r="C1613" s="60" t="s">
        <v>4781</v>
      </c>
      <c r="D1613" s="60" t="s">
        <v>7</v>
      </c>
      <c r="E1613" s="66" t="s">
        <v>572</v>
      </c>
      <c r="F1613" s="66" t="s">
        <v>572</v>
      </c>
      <c r="G1613" s="72">
        <v>0</v>
      </c>
      <c r="H1613" s="72">
        <v>0</v>
      </c>
      <c r="I1613" s="66" t="s">
        <v>3</v>
      </c>
      <c r="J1613" s="66" t="s">
        <v>1660</v>
      </c>
      <c r="K1613" s="67" t="s">
        <v>5197</v>
      </c>
      <c r="L1613" s="68"/>
      <c r="M1613" s="64" t="s">
        <v>4409</v>
      </c>
      <c r="N1613" s="13"/>
      <c r="O1613"/>
      <c r="P1613" t="str">
        <f t="shared" si="298"/>
        <v/>
      </c>
      <c r="Q1613"/>
      <c r="R1613"/>
      <c r="S1613" s="43">
        <f t="shared" si="305"/>
        <v>205</v>
      </c>
      <c r="T1613" s="96"/>
      <c r="U1613" s="72"/>
      <c r="V1613" s="72"/>
      <c r="W1613" s="44" t="str">
        <f t="shared" si="306"/>
        <v/>
      </c>
      <c r="X1613" s="25" t="str">
        <f t="shared" si="307"/>
        <v/>
      </c>
      <c r="Y1613" s="1">
        <f t="shared" si="308"/>
        <v>1575</v>
      </c>
      <c r="Z1613" t="str">
        <f t="shared" si="309"/>
        <v>ITM_STDDEVWEIGHTED</v>
      </c>
      <c r="AC1613" s="116" t="str">
        <f t="shared" si="299"/>
        <v/>
      </c>
      <c r="AD1613" t="b">
        <f t="shared" si="295"/>
        <v>1</v>
      </c>
    </row>
    <row r="1614" spans="1:30">
      <c r="A1614" s="57">
        <f t="shared" si="303"/>
        <v>1614</v>
      </c>
      <c r="B1614" s="56">
        <f t="shared" si="304"/>
        <v>1576</v>
      </c>
      <c r="C1614" s="60" t="s">
        <v>4782</v>
      </c>
      <c r="D1614" s="60" t="s">
        <v>7</v>
      </c>
      <c r="E1614" s="66" t="s">
        <v>337</v>
      </c>
      <c r="F1614" s="66" t="s">
        <v>337</v>
      </c>
      <c r="G1614" s="72">
        <v>0</v>
      </c>
      <c r="H1614" s="72">
        <v>0</v>
      </c>
      <c r="I1614" s="66" t="s">
        <v>3</v>
      </c>
      <c r="J1614" s="66" t="s">
        <v>1660</v>
      </c>
      <c r="K1614" s="67" t="s">
        <v>5197</v>
      </c>
      <c r="L1614" s="68"/>
      <c r="M1614" s="64" t="s">
        <v>2187</v>
      </c>
      <c r="N1614" s="13"/>
      <c r="O1614"/>
      <c r="P1614" t="str">
        <f t="shared" si="298"/>
        <v/>
      </c>
      <c r="Q1614"/>
      <c r="R1614"/>
      <c r="S1614" s="43">
        <f t="shared" si="305"/>
        <v>205</v>
      </c>
      <c r="T1614" s="96" t="s">
        <v>2643</v>
      </c>
      <c r="U1614" s="72" t="s">
        <v>2643</v>
      </c>
      <c r="V1614" s="72" t="s">
        <v>2643</v>
      </c>
      <c r="W1614" s="44" t="str">
        <f t="shared" si="306"/>
        <v/>
      </c>
      <c r="X1614" s="25" t="str">
        <f t="shared" si="307"/>
        <v/>
      </c>
      <c r="Y1614" s="1">
        <f t="shared" si="308"/>
        <v>1576</v>
      </c>
      <c r="Z1614" t="str">
        <f t="shared" si="309"/>
        <v>ITM_SAVE</v>
      </c>
      <c r="AC1614" s="116" t="str">
        <f t="shared" si="299"/>
        <v/>
      </c>
      <c r="AD1614" t="b">
        <f t="shared" si="295"/>
        <v>1</v>
      </c>
    </row>
    <row r="1615" spans="1:30">
      <c r="A1615" s="57">
        <f t="shared" si="303"/>
        <v>1615</v>
      </c>
      <c r="B1615" s="56">
        <f t="shared" si="304"/>
        <v>1577</v>
      </c>
      <c r="C1615" s="60" t="s">
        <v>4783</v>
      </c>
      <c r="D1615" s="60" t="s">
        <v>14</v>
      </c>
      <c r="E1615" s="66" t="s">
        <v>340</v>
      </c>
      <c r="F1615" s="66" t="s">
        <v>340</v>
      </c>
      <c r="G1615" s="72">
        <v>0</v>
      </c>
      <c r="H1615" s="72">
        <v>15</v>
      </c>
      <c r="I1615" s="66" t="s">
        <v>3</v>
      </c>
      <c r="J1615" s="66" t="s">
        <v>1660</v>
      </c>
      <c r="K1615" s="67" t="s">
        <v>5197</v>
      </c>
      <c r="L1615" s="68"/>
      <c r="M1615" s="64" t="s">
        <v>2190</v>
      </c>
      <c r="N1615" s="13"/>
      <c r="O1615"/>
      <c r="P1615" t="str">
        <f t="shared" si="298"/>
        <v/>
      </c>
      <c r="Q1615"/>
      <c r="R1615"/>
      <c r="S1615" s="43">
        <f t="shared" si="305"/>
        <v>206</v>
      </c>
      <c r="T1615" s="96" t="s">
        <v>3173</v>
      </c>
      <c r="U1615" s="72" t="s">
        <v>3082</v>
      </c>
      <c r="V1615" s="72" t="s">
        <v>2643</v>
      </c>
      <c r="W1615" s="44" t="str">
        <f t="shared" si="306"/>
        <v>"SCI"</v>
      </c>
      <c r="X1615" s="25" t="str">
        <f t="shared" si="307"/>
        <v>SCI</v>
      </c>
      <c r="Y1615" s="1">
        <f t="shared" si="308"/>
        <v>1577</v>
      </c>
      <c r="Z1615" t="str">
        <f t="shared" si="309"/>
        <v>ITM_SCI</v>
      </c>
      <c r="AC1615" s="116" t="str">
        <f t="shared" si="299"/>
        <v>SCI</v>
      </c>
      <c r="AD1615" t="b">
        <f t="shared" si="295"/>
        <v>1</v>
      </c>
    </row>
    <row r="1616" spans="1:30">
      <c r="A1616" s="57">
        <f t="shared" si="303"/>
        <v>1616</v>
      </c>
      <c r="B1616" s="56">
        <f t="shared" si="304"/>
        <v>1578</v>
      </c>
      <c r="C1616" s="60" t="s">
        <v>4784</v>
      </c>
      <c r="D1616" s="60" t="s">
        <v>7</v>
      </c>
      <c r="E1616" s="66" t="s">
        <v>343</v>
      </c>
      <c r="F1616" s="66" t="s">
        <v>343</v>
      </c>
      <c r="G1616" s="72">
        <v>0</v>
      </c>
      <c r="H1616" s="72">
        <v>0</v>
      </c>
      <c r="I1616" s="66" t="s">
        <v>3</v>
      </c>
      <c r="J1616" s="66" t="s">
        <v>1659</v>
      </c>
      <c r="K1616" s="67" t="s">
        <v>5197</v>
      </c>
      <c r="L1616" s="68"/>
      <c r="M1616" s="64" t="s">
        <v>2192</v>
      </c>
      <c r="N1616" s="13"/>
      <c r="O1616"/>
      <c r="P1616" t="str">
        <f t="shared" si="298"/>
        <v/>
      </c>
      <c r="Q1616"/>
      <c r="R1616"/>
      <c r="S1616" s="43">
        <f t="shared" si="305"/>
        <v>207</v>
      </c>
      <c r="T1616" s="96" t="s">
        <v>3172</v>
      </c>
      <c r="U1616" s="72" t="s">
        <v>2643</v>
      </c>
      <c r="V1616" s="72" t="s">
        <v>2643</v>
      </c>
      <c r="W1616" s="44" t="str">
        <f t="shared" si="306"/>
        <v>"SDIGS?"</v>
      </c>
      <c r="X1616" s="25" t="str">
        <f t="shared" si="307"/>
        <v>SDIGS?</v>
      </c>
      <c r="Y1616" s="1">
        <f t="shared" si="308"/>
        <v>1578</v>
      </c>
      <c r="Z1616" t="str">
        <f t="shared" si="309"/>
        <v>ITM_SDIGS</v>
      </c>
      <c r="AC1616" s="116" t="str">
        <f t="shared" si="299"/>
        <v>SDIGS?</v>
      </c>
      <c r="AD1616" t="b">
        <f t="shared" si="295"/>
        <v>1</v>
      </c>
    </row>
    <row r="1617" spans="1:30">
      <c r="A1617" s="57">
        <f t="shared" si="303"/>
        <v>1617</v>
      </c>
      <c r="B1617" s="56">
        <f t="shared" si="304"/>
        <v>1579</v>
      </c>
      <c r="C1617" s="60" t="s">
        <v>4785</v>
      </c>
      <c r="D1617" s="60" t="s">
        <v>7</v>
      </c>
      <c r="E1617" s="66" t="s">
        <v>345</v>
      </c>
      <c r="F1617" s="66" t="s">
        <v>345</v>
      </c>
      <c r="G1617" s="72">
        <v>0</v>
      </c>
      <c r="H1617" s="72">
        <v>0</v>
      </c>
      <c r="I1617" s="66" t="s">
        <v>3</v>
      </c>
      <c r="J1617" s="66" t="s">
        <v>1659</v>
      </c>
      <c r="K1617" s="67" t="s">
        <v>5197</v>
      </c>
      <c r="L1617" s="68"/>
      <c r="M1617" s="64" t="s">
        <v>2196</v>
      </c>
      <c r="N1617" s="13"/>
      <c r="O1617"/>
      <c r="P1617" t="str">
        <f t="shared" si="298"/>
        <v/>
      </c>
      <c r="Q1617"/>
      <c r="R1617"/>
      <c r="S1617" s="43">
        <f t="shared" si="305"/>
        <v>208</v>
      </c>
      <c r="T1617" s="96" t="s">
        <v>3149</v>
      </c>
      <c r="U1617" s="72" t="s">
        <v>2643</v>
      </c>
      <c r="V1617" s="72" t="s">
        <v>2643</v>
      </c>
      <c r="W1617" s="44" t="str">
        <f t="shared" si="306"/>
        <v>"SEED"</v>
      </c>
      <c r="X1617" s="25" t="str">
        <f t="shared" si="307"/>
        <v>SEED</v>
      </c>
      <c r="Y1617" s="1">
        <f t="shared" si="308"/>
        <v>1579</v>
      </c>
      <c r="Z1617" t="str">
        <f t="shared" si="309"/>
        <v>ITM_SEED</v>
      </c>
      <c r="AC1617" s="116" t="str">
        <f t="shared" si="299"/>
        <v>SEED</v>
      </c>
      <c r="AD1617" t="b">
        <f t="shared" si="295"/>
        <v>1</v>
      </c>
    </row>
    <row r="1618" spans="1:30">
      <c r="A1618" s="57">
        <f t="shared" si="303"/>
        <v>1618</v>
      </c>
      <c r="B1618" s="56">
        <f t="shared" si="304"/>
        <v>1580</v>
      </c>
      <c r="C1618" s="60" t="s">
        <v>4932</v>
      </c>
      <c r="D1618" s="60" t="s">
        <v>7</v>
      </c>
      <c r="E1618" s="66" t="s">
        <v>346</v>
      </c>
      <c r="F1618" s="66" t="s">
        <v>346</v>
      </c>
      <c r="G1618" s="72">
        <v>0</v>
      </c>
      <c r="H1618" s="72">
        <v>0</v>
      </c>
      <c r="I1618" s="66" t="s">
        <v>3</v>
      </c>
      <c r="J1618" s="66" t="s">
        <v>1660</v>
      </c>
      <c r="K1618" s="67" t="s">
        <v>5197</v>
      </c>
      <c r="L1618" s="68"/>
      <c r="M1618" s="64" t="s">
        <v>2197</v>
      </c>
      <c r="N1618" s="13"/>
      <c r="O1618"/>
      <c r="P1618" t="str">
        <f t="shared" si="298"/>
        <v/>
      </c>
      <c r="Q1618"/>
      <c r="R1618"/>
      <c r="S1618" s="43">
        <f t="shared" si="305"/>
        <v>208</v>
      </c>
      <c r="T1618" s="96" t="s">
        <v>2643</v>
      </c>
      <c r="U1618" s="72" t="s">
        <v>2643</v>
      </c>
      <c r="V1618" s="72" t="s">
        <v>2643</v>
      </c>
      <c r="W1618" s="44" t="str">
        <f t="shared" si="306"/>
        <v/>
      </c>
      <c r="X1618" s="25" t="str">
        <f t="shared" si="307"/>
        <v/>
      </c>
      <c r="Y1618" s="1">
        <f t="shared" si="308"/>
        <v>1580</v>
      </c>
      <c r="Z1618" t="str">
        <f t="shared" si="309"/>
        <v>ITM_SEND</v>
      </c>
      <c r="AC1618" s="116" t="str">
        <f t="shared" si="299"/>
        <v/>
      </c>
      <c r="AD1618" t="b">
        <f t="shared" si="295"/>
        <v>1</v>
      </c>
    </row>
    <row r="1619" spans="1:30">
      <c r="A1619" s="57">
        <f t="shared" si="303"/>
        <v>1619</v>
      </c>
      <c r="B1619" s="56">
        <f t="shared" si="304"/>
        <v>1581</v>
      </c>
      <c r="C1619" s="60" t="s">
        <v>4786</v>
      </c>
      <c r="D1619" s="60" t="s">
        <v>7</v>
      </c>
      <c r="E1619" s="66" t="s">
        <v>1503</v>
      </c>
      <c r="F1619" s="66" t="s">
        <v>347</v>
      </c>
      <c r="G1619" s="72">
        <v>0</v>
      </c>
      <c r="H1619" s="72">
        <v>0</v>
      </c>
      <c r="I1619" s="66" t="s">
        <v>3</v>
      </c>
      <c r="J1619" s="66" t="s">
        <v>1660</v>
      </c>
      <c r="K1619" s="67" t="s">
        <v>5197</v>
      </c>
      <c r="L1619" s="68"/>
      <c r="M1619" s="64" t="s">
        <v>2198</v>
      </c>
      <c r="N1619" s="13"/>
      <c r="O1619"/>
      <c r="P1619" t="str">
        <f t="shared" si="298"/>
        <v>NOT EQUAL</v>
      </c>
      <c r="Q1619"/>
      <c r="R1619"/>
      <c r="S1619" s="43">
        <f t="shared" si="305"/>
        <v>208</v>
      </c>
      <c r="T1619" s="96" t="s">
        <v>2643</v>
      </c>
      <c r="U1619" s="72" t="s">
        <v>2643</v>
      </c>
      <c r="V1619" s="72" t="s">
        <v>2643</v>
      </c>
      <c r="W1619" s="44" t="str">
        <f t="shared" si="306"/>
        <v/>
      </c>
      <c r="X1619" s="25" t="str">
        <f t="shared" si="307"/>
        <v/>
      </c>
      <c r="Y1619" s="1">
        <f t="shared" si="308"/>
        <v>1581</v>
      </c>
      <c r="Z1619" t="str">
        <f t="shared" si="309"/>
        <v>ITM_SETCHN</v>
      </c>
      <c r="AC1619" s="116" t="str">
        <f t="shared" si="299"/>
        <v/>
      </c>
      <c r="AD1619" t="b">
        <f t="shared" si="295"/>
        <v>1</v>
      </c>
    </row>
    <row r="1620" spans="1:30">
      <c r="A1620" s="57">
        <f t="shared" si="303"/>
        <v>1620</v>
      </c>
      <c r="B1620" s="56">
        <f t="shared" si="304"/>
        <v>1582</v>
      </c>
      <c r="C1620" s="60" t="s">
        <v>4932</v>
      </c>
      <c r="D1620" s="60" t="s">
        <v>7</v>
      </c>
      <c r="E1620" s="66" t="s">
        <v>348</v>
      </c>
      <c r="F1620" s="66" t="s">
        <v>348</v>
      </c>
      <c r="G1620" s="72">
        <v>0</v>
      </c>
      <c r="H1620" s="72">
        <v>0</v>
      </c>
      <c r="I1620" s="66" t="s">
        <v>3</v>
      </c>
      <c r="J1620" s="66" t="s">
        <v>1660</v>
      </c>
      <c r="K1620" s="67" t="s">
        <v>5197</v>
      </c>
      <c r="L1620" s="68"/>
      <c r="M1620" s="64" t="s">
        <v>2199</v>
      </c>
      <c r="N1620" s="13"/>
      <c r="O1620"/>
      <c r="P1620" t="str">
        <f t="shared" si="298"/>
        <v/>
      </c>
      <c r="Q1620"/>
      <c r="R1620"/>
      <c r="S1620" s="43">
        <f t="shared" si="305"/>
        <v>208</v>
      </c>
      <c r="T1620" s="96" t="s">
        <v>2643</v>
      </c>
      <c r="U1620" s="72" t="s">
        <v>2643</v>
      </c>
      <c r="V1620" s="72" t="s">
        <v>2643</v>
      </c>
      <c r="W1620" s="44" t="str">
        <f t="shared" si="306"/>
        <v/>
      </c>
      <c r="X1620" s="25" t="str">
        <f t="shared" si="307"/>
        <v/>
      </c>
      <c r="Y1620" s="1">
        <f t="shared" si="308"/>
        <v>1582</v>
      </c>
      <c r="Z1620" t="str">
        <f t="shared" si="309"/>
        <v>ITM_SETDAT</v>
      </c>
      <c r="AC1620" s="116" t="str">
        <f t="shared" si="299"/>
        <v/>
      </c>
      <c r="AD1620" t="b">
        <f t="shared" si="295"/>
        <v>1</v>
      </c>
    </row>
    <row r="1621" spans="1:30">
      <c r="A1621" s="57">
        <f t="shared" si="303"/>
        <v>1621</v>
      </c>
      <c r="B1621" s="56">
        <f t="shared" si="304"/>
        <v>1583</v>
      </c>
      <c r="C1621" s="60" t="s">
        <v>4787</v>
      </c>
      <c r="D1621" s="60" t="s">
        <v>7</v>
      </c>
      <c r="E1621" s="66" t="s">
        <v>1504</v>
      </c>
      <c r="F1621" s="66" t="s">
        <v>349</v>
      </c>
      <c r="G1621" s="72">
        <v>0</v>
      </c>
      <c r="H1621" s="72">
        <v>0</v>
      </c>
      <c r="I1621" s="66" t="s">
        <v>3</v>
      </c>
      <c r="J1621" s="66" t="s">
        <v>1660</v>
      </c>
      <c r="K1621" s="67" t="s">
        <v>5197</v>
      </c>
      <c r="L1621" s="68"/>
      <c r="M1621" s="64" t="s">
        <v>2200</v>
      </c>
      <c r="N1621" s="13"/>
      <c r="O1621"/>
      <c r="P1621" t="str">
        <f t="shared" si="298"/>
        <v>NOT EQUAL</v>
      </c>
      <c r="Q1621"/>
      <c r="R1621"/>
      <c r="S1621" s="43">
        <f t="shared" si="305"/>
        <v>208</v>
      </c>
      <c r="T1621" s="96" t="s">
        <v>2643</v>
      </c>
      <c r="U1621" s="72" t="s">
        <v>2643</v>
      </c>
      <c r="V1621" s="72" t="s">
        <v>2643</v>
      </c>
      <c r="W1621" s="44" t="str">
        <f t="shared" si="306"/>
        <v/>
      </c>
      <c r="X1621" s="25" t="str">
        <f t="shared" si="307"/>
        <v/>
      </c>
      <c r="Y1621" s="1">
        <f t="shared" si="308"/>
        <v>1583</v>
      </c>
      <c r="Z1621" t="str">
        <f t="shared" si="309"/>
        <v>ITM_SETEUR</v>
      </c>
      <c r="AC1621" s="116" t="str">
        <f t="shared" si="299"/>
        <v/>
      </c>
      <c r="AD1621" t="b">
        <f t="shared" si="295"/>
        <v>1</v>
      </c>
    </row>
    <row r="1622" spans="1:30">
      <c r="A1622" s="57">
        <f t="shared" si="303"/>
        <v>1622</v>
      </c>
      <c r="B1622" s="56">
        <f t="shared" si="304"/>
        <v>1584</v>
      </c>
      <c r="C1622" s="60" t="s">
        <v>4788</v>
      </c>
      <c r="D1622" s="60" t="s">
        <v>7</v>
      </c>
      <c r="E1622" s="66" t="s">
        <v>1505</v>
      </c>
      <c r="F1622" s="66" t="s">
        <v>350</v>
      </c>
      <c r="G1622" s="72">
        <v>0</v>
      </c>
      <c r="H1622" s="72">
        <v>0</v>
      </c>
      <c r="I1622" s="66" t="s">
        <v>3</v>
      </c>
      <c r="J1622" s="66" t="s">
        <v>1660</v>
      </c>
      <c r="K1622" s="67" t="s">
        <v>5197</v>
      </c>
      <c r="L1622" s="68"/>
      <c r="M1622" s="64" t="s">
        <v>2201</v>
      </c>
      <c r="N1622" s="13"/>
      <c r="O1622"/>
      <c r="P1622" t="str">
        <f t="shared" si="298"/>
        <v>NOT EQUAL</v>
      </c>
      <c r="Q1622"/>
      <c r="R1622"/>
      <c r="S1622" s="43">
        <f t="shared" si="305"/>
        <v>208</v>
      </c>
      <c r="T1622" s="96" t="s">
        <v>2643</v>
      </c>
      <c r="U1622" s="72" t="s">
        <v>2643</v>
      </c>
      <c r="V1622" s="72" t="s">
        <v>2643</v>
      </c>
      <c r="W1622" s="44" t="str">
        <f t="shared" si="306"/>
        <v/>
      </c>
      <c r="X1622" s="25" t="str">
        <f t="shared" si="307"/>
        <v/>
      </c>
      <c r="Y1622" s="1">
        <f t="shared" si="308"/>
        <v>1584</v>
      </c>
      <c r="Z1622" t="str">
        <f t="shared" si="309"/>
        <v>ITM_SETIND</v>
      </c>
      <c r="AC1622" s="116" t="str">
        <f t="shared" si="299"/>
        <v/>
      </c>
      <c r="AD1622" t="b">
        <f t="shared" si="295"/>
        <v>1</v>
      </c>
    </row>
    <row r="1623" spans="1:30">
      <c r="A1623" s="57">
        <f t="shared" si="303"/>
        <v>1623</v>
      </c>
      <c r="B1623" s="56">
        <f t="shared" si="304"/>
        <v>1585</v>
      </c>
      <c r="C1623" s="60" t="s">
        <v>4789</v>
      </c>
      <c r="D1623" s="60" t="s">
        <v>7</v>
      </c>
      <c r="E1623" s="66" t="s">
        <v>1506</v>
      </c>
      <c r="F1623" s="66" t="s">
        <v>351</v>
      </c>
      <c r="G1623" s="72">
        <v>0</v>
      </c>
      <c r="H1623" s="72">
        <v>0</v>
      </c>
      <c r="I1623" s="66" t="s">
        <v>3</v>
      </c>
      <c r="J1623" s="66" t="s">
        <v>1660</v>
      </c>
      <c r="K1623" s="67" t="s">
        <v>5197</v>
      </c>
      <c r="L1623" s="68"/>
      <c r="M1623" s="64" t="s">
        <v>2202</v>
      </c>
      <c r="N1623" s="13"/>
      <c r="O1623"/>
      <c r="P1623" t="str">
        <f t="shared" si="298"/>
        <v>NOT EQUAL</v>
      </c>
      <c r="Q1623"/>
      <c r="R1623"/>
      <c r="S1623" s="43">
        <f t="shared" si="305"/>
        <v>208</v>
      </c>
      <c r="T1623" s="96" t="s">
        <v>2643</v>
      </c>
      <c r="U1623" s="72" t="s">
        <v>2643</v>
      </c>
      <c r="V1623" s="72" t="s">
        <v>2643</v>
      </c>
      <c r="W1623" s="44" t="str">
        <f t="shared" si="306"/>
        <v/>
      </c>
      <c r="X1623" s="25" t="str">
        <f t="shared" si="307"/>
        <v/>
      </c>
      <c r="Y1623" s="1">
        <f t="shared" si="308"/>
        <v>1585</v>
      </c>
      <c r="Z1623" t="str">
        <f t="shared" si="309"/>
        <v>ITM_SETJPN</v>
      </c>
      <c r="AC1623" s="116" t="str">
        <f t="shared" si="299"/>
        <v/>
      </c>
      <c r="AD1623" t="b">
        <f t="shared" si="295"/>
        <v>1</v>
      </c>
    </row>
    <row r="1624" spans="1:30">
      <c r="A1624" s="57">
        <f t="shared" si="303"/>
        <v>1624</v>
      </c>
      <c r="B1624" s="56">
        <f t="shared" si="304"/>
        <v>1586</v>
      </c>
      <c r="C1624" s="60" t="s">
        <v>4932</v>
      </c>
      <c r="D1624" s="60" t="s">
        <v>7</v>
      </c>
      <c r="E1624" s="66" t="s">
        <v>352</v>
      </c>
      <c r="F1624" s="66" t="s">
        <v>352</v>
      </c>
      <c r="G1624" s="72">
        <v>0</v>
      </c>
      <c r="H1624" s="72">
        <v>0</v>
      </c>
      <c r="I1624" s="66" t="s">
        <v>3</v>
      </c>
      <c r="J1624" s="66" t="s">
        <v>1660</v>
      </c>
      <c r="K1624" s="67" t="s">
        <v>5197</v>
      </c>
      <c r="L1624" s="68"/>
      <c r="M1624" s="64" t="s">
        <v>2203</v>
      </c>
      <c r="N1624" s="13"/>
      <c r="O1624"/>
      <c r="P1624" t="str">
        <f t="shared" si="298"/>
        <v/>
      </c>
      <c r="Q1624"/>
      <c r="R1624"/>
      <c r="S1624" s="43">
        <f t="shared" si="305"/>
        <v>208</v>
      </c>
      <c r="T1624" s="96" t="s">
        <v>2643</v>
      </c>
      <c r="U1624" s="72" t="s">
        <v>2643</v>
      </c>
      <c r="V1624" s="72" t="s">
        <v>2643</v>
      </c>
      <c r="W1624" s="44" t="str">
        <f t="shared" si="306"/>
        <v/>
      </c>
      <c r="X1624" s="25" t="str">
        <f t="shared" si="307"/>
        <v/>
      </c>
      <c r="Y1624" s="1">
        <f t="shared" si="308"/>
        <v>1586</v>
      </c>
      <c r="Z1624" t="str">
        <f t="shared" si="309"/>
        <v>ITM_SETSIG</v>
      </c>
      <c r="AC1624" s="116" t="str">
        <f t="shared" si="299"/>
        <v/>
      </c>
      <c r="AD1624" t="b">
        <f t="shared" si="295"/>
        <v>1</v>
      </c>
    </row>
    <row r="1625" spans="1:30">
      <c r="A1625" s="57">
        <f t="shared" si="303"/>
        <v>1625</v>
      </c>
      <c r="B1625" s="56">
        <f t="shared" si="304"/>
        <v>1587</v>
      </c>
      <c r="C1625" s="60" t="s">
        <v>4932</v>
      </c>
      <c r="D1625" s="60" t="s">
        <v>7</v>
      </c>
      <c r="E1625" s="66" t="s">
        <v>353</v>
      </c>
      <c r="F1625" s="66" t="s">
        <v>353</v>
      </c>
      <c r="G1625" s="72">
        <v>0</v>
      </c>
      <c r="H1625" s="72">
        <v>0</v>
      </c>
      <c r="I1625" s="66" t="s">
        <v>3</v>
      </c>
      <c r="J1625" s="66" t="s">
        <v>1660</v>
      </c>
      <c r="K1625" s="67" t="s">
        <v>5197</v>
      </c>
      <c r="L1625" s="68"/>
      <c r="M1625" s="64" t="s">
        <v>2204</v>
      </c>
      <c r="N1625" s="13"/>
      <c r="O1625"/>
      <c r="P1625" t="str">
        <f t="shared" si="298"/>
        <v/>
      </c>
      <c r="Q1625"/>
      <c r="R1625"/>
      <c r="S1625" s="43">
        <f t="shared" si="305"/>
        <v>208</v>
      </c>
      <c r="T1625" s="96" t="s">
        <v>2643</v>
      </c>
      <c r="U1625" s="72" t="s">
        <v>2643</v>
      </c>
      <c r="V1625" s="72" t="s">
        <v>2643</v>
      </c>
      <c r="W1625" s="44" t="str">
        <f t="shared" si="306"/>
        <v/>
      </c>
      <c r="X1625" s="25" t="str">
        <f t="shared" si="307"/>
        <v/>
      </c>
      <c r="Y1625" s="1">
        <f t="shared" si="308"/>
        <v>1587</v>
      </c>
      <c r="Z1625" t="str">
        <f t="shared" si="309"/>
        <v>ITM_SETTIM</v>
      </c>
      <c r="AC1625" s="116" t="str">
        <f t="shared" si="299"/>
        <v/>
      </c>
      <c r="AD1625" t="b">
        <f t="shared" si="295"/>
        <v>1</v>
      </c>
    </row>
    <row r="1626" spans="1:30">
      <c r="A1626" s="57">
        <f t="shared" si="303"/>
        <v>1626</v>
      </c>
      <c r="B1626" s="56">
        <f t="shared" si="304"/>
        <v>1588</v>
      </c>
      <c r="C1626" s="60" t="s">
        <v>4790</v>
      </c>
      <c r="D1626" s="60" t="s">
        <v>7</v>
      </c>
      <c r="E1626" s="66" t="s">
        <v>1507</v>
      </c>
      <c r="F1626" s="66" t="s">
        <v>1508</v>
      </c>
      <c r="G1626" s="72">
        <v>0</v>
      </c>
      <c r="H1626" s="72">
        <v>0</v>
      </c>
      <c r="I1626" s="66" t="s">
        <v>3</v>
      </c>
      <c r="J1626" s="66" t="s">
        <v>1660</v>
      </c>
      <c r="K1626" s="67" t="s">
        <v>5197</v>
      </c>
      <c r="L1626" s="68"/>
      <c r="M1626" s="64" t="s">
        <v>2205</v>
      </c>
      <c r="N1626" s="13"/>
      <c r="O1626"/>
      <c r="P1626" t="str">
        <f t="shared" si="298"/>
        <v>NOT EQUAL</v>
      </c>
      <c r="Q1626"/>
      <c r="R1626"/>
      <c r="S1626" s="43">
        <f t="shared" si="305"/>
        <v>208</v>
      </c>
      <c r="T1626" s="96" t="s">
        <v>2643</v>
      </c>
      <c r="U1626" s="72" t="s">
        <v>2643</v>
      </c>
      <c r="V1626" s="72" t="s">
        <v>2643</v>
      </c>
      <c r="W1626" s="44" t="str">
        <f t="shared" si="306"/>
        <v/>
      </c>
      <c r="X1626" s="25" t="str">
        <f t="shared" si="307"/>
        <v/>
      </c>
      <c r="Y1626" s="1">
        <f t="shared" si="308"/>
        <v>1588</v>
      </c>
      <c r="Z1626" t="str">
        <f t="shared" si="309"/>
        <v>ITM_SETUK</v>
      </c>
      <c r="AC1626" s="116" t="str">
        <f t="shared" si="299"/>
        <v/>
      </c>
      <c r="AD1626" t="b">
        <f t="shared" si="295"/>
        <v>1</v>
      </c>
    </row>
    <row r="1627" spans="1:30">
      <c r="A1627" s="57">
        <f t="shared" si="303"/>
        <v>1627</v>
      </c>
      <c r="B1627" s="56">
        <f t="shared" si="304"/>
        <v>1589</v>
      </c>
      <c r="C1627" s="60" t="s">
        <v>4791</v>
      </c>
      <c r="D1627" s="60" t="s">
        <v>7</v>
      </c>
      <c r="E1627" s="66" t="s">
        <v>1509</v>
      </c>
      <c r="F1627" s="66" t="s">
        <v>354</v>
      </c>
      <c r="G1627" s="72">
        <v>0</v>
      </c>
      <c r="H1627" s="72">
        <v>0</v>
      </c>
      <c r="I1627" s="66" t="s">
        <v>3</v>
      </c>
      <c r="J1627" s="66" t="s">
        <v>1660</v>
      </c>
      <c r="K1627" s="67" t="s">
        <v>5197</v>
      </c>
      <c r="L1627" s="68"/>
      <c r="M1627" s="64" t="s">
        <v>2206</v>
      </c>
      <c r="N1627" s="13"/>
      <c r="O1627"/>
      <c r="P1627" t="str">
        <f t="shared" si="298"/>
        <v>NOT EQUAL</v>
      </c>
      <c r="Q1627"/>
      <c r="R1627"/>
      <c r="S1627" s="43">
        <f t="shared" si="305"/>
        <v>208</v>
      </c>
      <c r="T1627" s="96" t="s">
        <v>2643</v>
      </c>
      <c r="U1627" s="72" t="s">
        <v>2643</v>
      </c>
      <c r="V1627" s="72" t="s">
        <v>2643</v>
      </c>
      <c r="W1627" s="44" t="str">
        <f t="shared" si="306"/>
        <v/>
      </c>
      <c r="X1627" s="25" t="str">
        <f t="shared" si="307"/>
        <v/>
      </c>
      <c r="Y1627" s="1">
        <f t="shared" si="308"/>
        <v>1589</v>
      </c>
      <c r="Z1627" t="str">
        <f t="shared" si="309"/>
        <v>ITM_SETUSA</v>
      </c>
      <c r="AC1627" s="116" t="str">
        <f t="shared" si="299"/>
        <v/>
      </c>
      <c r="AD1627" t="b">
        <f t="shared" si="295"/>
        <v>1</v>
      </c>
    </row>
    <row r="1628" spans="1:30">
      <c r="A1628" s="57">
        <f t="shared" si="303"/>
        <v>1628</v>
      </c>
      <c r="B1628" s="56">
        <f t="shared" si="304"/>
        <v>1590</v>
      </c>
      <c r="C1628" s="60" t="s">
        <v>4792</v>
      </c>
      <c r="D1628" s="60" t="s">
        <v>7</v>
      </c>
      <c r="E1628" s="66" t="s">
        <v>1510</v>
      </c>
      <c r="F1628" s="66" t="s">
        <v>358</v>
      </c>
      <c r="G1628" s="72">
        <v>0</v>
      </c>
      <c r="H1628" s="72">
        <v>0</v>
      </c>
      <c r="I1628" s="66" t="s">
        <v>3</v>
      </c>
      <c r="J1628" s="66" t="s">
        <v>1659</v>
      </c>
      <c r="K1628" s="67" t="s">
        <v>5197</v>
      </c>
      <c r="L1628" s="68"/>
      <c r="M1628" s="64" t="s">
        <v>2210</v>
      </c>
      <c r="N1628" s="13"/>
      <c r="O1628"/>
      <c r="P1628" t="str">
        <f t="shared" si="298"/>
        <v/>
      </c>
      <c r="Q1628"/>
      <c r="R1628"/>
      <c r="S1628" s="43">
        <f t="shared" si="305"/>
        <v>209</v>
      </c>
      <c r="T1628" s="96" t="s">
        <v>3149</v>
      </c>
      <c r="U1628" s="72" t="s">
        <v>2643</v>
      </c>
      <c r="V1628" s="72" t="s">
        <v>2643</v>
      </c>
      <c r="W1628" s="44" t="str">
        <f t="shared" si="306"/>
        <v>"SIGN"</v>
      </c>
      <c r="X1628" s="25" t="str">
        <f t="shared" si="307"/>
        <v>SIGN</v>
      </c>
      <c r="Y1628" s="1">
        <f t="shared" si="308"/>
        <v>1590</v>
      </c>
      <c r="Z1628" t="str">
        <f t="shared" si="309"/>
        <v>ITM_SIGN</v>
      </c>
      <c r="AC1628" s="116" t="str">
        <f t="shared" si="299"/>
        <v>SIGN</v>
      </c>
      <c r="AD1628" t="b">
        <f t="shared" si="295"/>
        <v>1</v>
      </c>
    </row>
    <row r="1629" spans="1:30">
      <c r="A1629" s="57">
        <f t="shared" si="303"/>
        <v>1629</v>
      </c>
      <c r="B1629" s="56">
        <f t="shared" si="304"/>
        <v>1591</v>
      </c>
      <c r="C1629" s="60" t="s">
        <v>4721</v>
      </c>
      <c r="D1629" s="60" t="s">
        <v>1205</v>
      </c>
      <c r="E1629" s="66" t="s">
        <v>359</v>
      </c>
      <c r="F1629" s="66" t="s">
        <v>359</v>
      </c>
      <c r="G1629" s="72">
        <v>0</v>
      </c>
      <c r="H1629" s="72">
        <v>0</v>
      </c>
      <c r="I1629" s="66" t="s">
        <v>3</v>
      </c>
      <c r="J1629" s="66" t="s">
        <v>1660</v>
      </c>
      <c r="K1629" s="67" t="s">
        <v>5197</v>
      </c>
      <c r="L1629" s="68"/>
      <c r="M1629" s="64" t="s">
        <v>2211</v>
      </c>
      <c r="N1629" s="13"/>
      <c r="O1629"/>
      <c r="P1629" t="str">
        <f t="shared" si="298"/>
        <v/>
      </c>
      <c r="Q1629"/>
      <c r="R1629"/>
      <c r="S1629" s="43">
        <f t="shared" si="305"/>
        <v>210</v>
      </c>
      <c r="T1629" s="96" t="s">
        <v>3182</v>
      </c>
      <c r="U1629" s="72" t="s">
        <v>3082</v>
      </c>
      <c r="V1629" s="72" t="s">
        <v>2643</v>
      </c>
      <c r="W1629" s="44" t="str">
        <f t="shared" si="306"/>
        <v>"SIGNMT"</v>
      </c>
      <c r="X1629" s="25" t="str">
        <f t="shared" si="307"/>
        <v>SIGNMT</v>
      </c>
      <c r="Y1629" s="1">
        <f t="shared" si="308"/>
        <v>1591</v>
      </c>
      <c r="Z1629" t="str">
        <f t="shared" si="309"/>
        <v>ITM_SIGNMT</v>
      </c>
      <c r="AC1629" s="116" t="str">
        <f t="shared" si="299"/>
        <v>SIGNMT</v>
      </c>
      <c r="AD1629" t="b">
        <f t="shared" si="295"/>
        <v>1</v>
      </c>
    </row>
    <row r="1630" spans="1:30">
      <c r="A1630" s="57">
        <f t="shared" si="303"/>
        <v>1630</v>
      </c>
      <c r="B1630" s="56">
        <f t="shared" si="304"/>
        <v>1592</v>
      </c>
      <c r="C1630" s="60" t="s">
        <v>4932</v>
      </c>
      <c r="D1630" s="60" t="s">
        <v>7</v>
      </c>
      <c r="E1630" s="66" t="s">
        <v>3014</v>
      </c>
      <c r="F1630" s="66" t="s">
        <v>360</v>
      </c>
      <c r="G1630" s="72">
        <v>0</v>
      </c>
      <c r="H1630" s="72">
        <v>0</v>
      </c>
      <c r="I1630" s="66" t="s">
        <v>3</v>
      </c>
      <c r="J1630" s="66" t="s">
        <v>1660</v>
      </c>
      <c r="K1630" s="67" t="s">
        <v>5197</v>
      </c>
      <c r="L1630" s="68"/>
      <c r="M1630" s="64" t="s">
        <v>3011</v>
      </c>
      <c r="N1630" s="13"/>
      <c r="O1630"/>
      <c r="P1630" t="str">
        <f t="shared" si="298"/>
        <v>NOT EQUAL</v>
      </c>
      <c r="Q1630"/>
      <c r="R1630"/>
      <c r="S1630" s="43">
        <f t="shared" si="305"/>
        <v>210</v>
      </c>
      <c r="T1630" s="96" t="s">
        <v>2643</v>
      </c>
      <c r="U1630" s="72" t="s">
        <v>2643</v>
      </c>
      <c r="V1630" s="72" t="s">
        <v>2643</v>
      </c>
      <c r="W1630" s="44" t="str">
        <f t="shared" si="306"/>
        <v/>
      </c>
      <c r="X1630" s="25" t="str">
        <f t="shared" si="307"/>
        <v/>
      </c>
      <c r="Y1630" s="1">
        <f t="shared" si="308"/>
        <v>1592</v>
      </c>
      <c r="Z1630" t="str">
        <f t="shared" si="309"/>
        <v>ITM_SIM_EQ</v>
      </c>
      <c r="AC1630" s="116" t="str">
        <f t="shared" si="299"/>
        <v/>
      </c>
      <c r="AD1630" t="b">
        <f t="shared" si="295"/>
        <v>1</v>
      </c>
    </row>
    <row r="1631" spans="1:30">
      <c r="A1631" s="57">
        <f t="shared" si="303"/>
        <v>1631</v>
      </c>
      <c r="B1631" s="56">
        <f t="shared" si="304"/>
        <v>1593</v>
      </c>
      <c r="C1631" s="60" t="s">
        <v>4932</v>
      </c>
      <c r="D1631" s="60" t="s">
        <v>7</v>
      </c>
      <c r="E1631" s="66" t="s">
        <v>364</v>
      </c>
      <c r="F1631" s="66" t="s">
        <v>364</v>
      </c>
      <c r="G1631" s="72">
        <v>0</v>
      </c>
      <c r="H1631" s="72">
        <v>0</v>
      </c>
      <c r="I1631" s="66" t="s">
        <v>3</v>
      </c>
      <c r="J1631" s="66" t="s">
        <v>1660</v>
      </c>
      <c r="K1631" s="67" t="s">
        <v>5197</v>
      </c>
      <c r="L1631" s="68"/>
      <c r="M1631" s="64" t="s">
        <v>2215</v>
      </c>
      <c r="N1631" s="13"/>
      <c r="O1631"/>
      <c r="P1631" t="str">
        <f t="shared" si="298"/>
        <v/>
      </c>
      <c r="Q1631"/>
      <c r="R1631"/>
      <c r="S1631" s="43">
        <f t="shared" si="305"/>
        <v>210</v>
      </c>
      <c r="T1631" s="96" t="s">
        <v>2643</v>
      </c>
      <c r="U1631" s="72" t="s">
        <v>2643</v>
      </c>
      <c r="V1631" s="72" t="s">
        <v>2643</v>
      </c>
      <c r="W1631" s="44" t="str">
        <f t="shared" si="306"/>
        <v/>
      </c>
      <c r="X1631" s="25" t="str">
        <f t="shared" si="307"/>
        <v/>
      </c>
      <c r="Y1631" s="1">
        <f t="shared" si="308"/>
        <v>1593</v>
      </c>
      <c r="Z1631" t="str">
        <f t="shared" si="309"/>
        <v>ITM_SKIP</v>
      </c>
      <c r="AC1631" s="116" t="str">
        <f t="shared" si="299"/>
        <v/>
      </c>
      <c r="AD1631" t="b">
        <f t="shared" si="295"/>
        <v>1</v>
      </c>
    </row>
    <row r="1632" spans="1:30">
      <c r="A1632" s="57">
        <f t="shared" si="303"/>
        <v>1632</v>
      </c>
      <c r="B1632" s="56">
        <f t="shared" si="304"/>
        <v>1594</v>
      </c>
      <c r="C1632" s="60" t="s">
        <v>4793</v>
      </c>
      <c r="D1632" s="60" t="s">
        <v>7</v>
      </c>
      <c r="E1632" s="66" t="s">
        <v>367</v>
      </c>
      <c r="F1632" s="66" t="s">
        <v>367</v>
      </c>
      <c r="G1632" s="72">
        <v>0</v>
      </c>
      <c r="H1632" s="72">
        <v>0</v>
      </c>
      <c r="I1632" s="66" t="s">
        <v>3</v>
      </c>
      <c r="J1632" s="66" t="s">
        <v>1659</v>
      </c>
      <c r="K1632" s="67" t="s">
        <v>5197</v>
      </c>
      <c r="L1632" s="68"/>
      <c r="M1632" s="64" t="s">
        <v>2217</v>
      </c>
      <c r="N1632" s="13"/>
      <c r="O1632"/>
      <c r="P1632" t="str">
        <f t="shared" si="298"/>
        <v/>
      </c>
      <c r="Q1632"/>
      <c r="R1632"/>
      <c r="S1632" s="43">
        <f t="shared" si="305"/>
        <v>211</v>
      </c>
      <c r="T1632" s="96" t="s">
        <v>2643</v>
      </c>
      <c r="U1632" s="72" t="s">
        <v>2643</v>
      </c>
      <c r="V1632" s="72" t="s">
        <v>2643</v>
      </c>
      <c r="W1632" s="44" t="str">
        <f t="shared" si="306"/>
        <v>"SLVQ"</v>
      </c>
      <c r="X1632" s="25" t="str">
        <f t="shared" si="307"/>
        <v>SLVQ</v>
      </c>
      <c r="Y1632" s="1">
        <f t="shared" si="308"/>
        <v>1594</v>
      </c>
      <c r="Z1632" t="str">
        <f t="shared" si="309"/>
        <v>ITM_SLVQ</v>
      </c>
      <c r="AC1632" s="116" t="str">
        <f t="shared" si="299"/>
        <v>SLVQ</v>
      </c>
      <c r="AD1632" t="b">
        <f t="shared" ref="AD1632:AD1695" si="313">X1632=AC1632</f>
        <v>1</v>
      </c>
    </row>
    <row r="1633" spans="1:30">
      <c r="A1633" s="57">
        <f t="shared" si="303"/>
        <v>1633</v>
      </c>
      <c r="B1633" s="56">
        <f t="shared" si="304"/>
        <v>1595</v>
      </c>
      <c r="C1633" s="60" t="s">
        <v>4794</v>
      </c>
      <c r="D1633" s="60" t="s">
        <v>7</v>
      </c>
      <c r="E1633" s="66" t="s">
        <v>1512</v>
      </c>
      <c r="F1633" s="66" t="s">
        <v>1512</v>
      </c>
      <c r="G1633" s="72">
        <v>0</v>
      </c>
      <c r="H1633" s="72">
        <v>0</v>
      </c>
      <c r="I1633" s="66" t="s">
        <v>3</v>
      </c>
      <c r="J1633" s="66" t="s">
        <v>1660</v>
      </c>
      <c r="K1633" s="67" t="s">
        <v>5197</v>
      </c>
      <c r="L1633" s="68"/>
      <c r="M1633" s="64" t="s">
        <v>2218</v>
      </c>
      <c r="N1633" s="13"/>
      <c r="O1633"/>
      <c r="P1633" t="str">
        <f t="shared" si="298"/>
        <v/>
      </c>
      <c r="Q1633"/>
      <c r="R1633"/>
      <c r="S1633" s="43">
        <f t="shared" si="305"/>
        <v>211</v>
      </c>
      <c r="T1633" s="96" t="s">
        <v>2643</v>
      </c>
      <c r="U1633" s="72" t="s">
        <v>2643</v>
      </c>
      <c r="V1633" s="72" t="s">
        <v>2643</v>
      </c>
      <c r="W1633" s="44" t="str">
        <f t="shared" si="306"/>
        <v/>
      </c>
      <c r="X1633" s="25" t="str">
        <f t="shared" si="307"/>
        <v/>
      </c>
      <c r="Y1633" s="1">
        <f t="shared" si="308"/>
        <v>1595</v>
      </c>
      <c r="Z1633" t="str">
        <f t="shared" si="309"/>
        <v>ITM_SM</v>
      </c>
      <c r="AC1633" s="116" t="str">
        <f t="shared" si="299"/>
        <v/>
      </c>
      <c r="AD1633" t="b">
        <f t="shared" si="313"/>
        <v>1</v>
      </c>
    </row>
    <row r="1634" spans="1:30">
      <c r="A1634" s="57">
        <f t="shared" si="303"/>
        <v>1634</v>
      </c>
      <c r="B1634" s="56">
        <f t="shared" si="304"/>
        <v>1596</v>
      </c>
      <c r="C1634" s="60" t="s">
        <v>4795</v>
      </c>
      <c r="D1634" s="60" t="s">
        <v>7</v>
      </c>
      <c r="E1634" s="66" t="s">
        <v>3301</v>
      </c>
      <c r="F1634" s="66" t="s">
        <v>3301</v>
      </c>
      <c r="G1634" s="72">
        <v>0</v>
      </c>
      <c r="H1634" s="72">
        <v>0</v>
      </c>
      <c r="I1634" s="66" t="s">
        <v>3</v>
      </c>
      <c r="J1634" s="66" t="s">
        <v>1659</v>
      </c>
      <c r="K1634" s="67" t="s">
        <v>5197</v>
      </c>
      <c r="L1634" s="68"/>
      <c r="M1634" s="64" t="s">
        <v>3302</v>
      </c>
      <c r="N1634" s="13"/>
      <c r="O1634"/>
      <c r="P1634" t="str">
        <f t="shared" si="298"/>
        <v/>
      </c>
      <c r="Q1634"/>
      <c r="R1634"/>
      <c r="S1634" s="43">
        <f t="shared" si="305"/>
        <v>212</v>
      </c>
      <c r="T1634" s="96" t="s">
        <v>3172</v>
      </c>
      <c r="U1634" s="72" t="s">
        <v>2643</v>
      </c>
      <c r="V1634" s="72" t="s">
        <v>2643</v>
      </c>
      <c r="W1634" s="44" t="str">
        <f t="shared" si="306"/>
        <v>"ISM?"</v>
      </c>
      <c r="X1634" s="25" t="str">
        <f t="shared" si="307"/>
        <v>ISM?</v>
      </c>
      <c r="Y1634" s="1">
        <f t="shared" si="308"/>
        <v>1596</v>
      </c>
      <c r="Z1634" t="str">
        <f t="shared" si="309"/>
        <v>ITM_ISM</v>
      </c>
      <c r="AC1634" s="116" t="str">
        <f t="shared" si="299"/>
        <v>ISM?</v>
      </c>
      <c r="AD1634" t="b">
        <f t="shared" si="313"/>
        <v>1</v>
      </c>
    </row>
    <row r="1635" spans="1:30">
      <c r="A1635" s="57">
        <f t="shared" si="303"/>
        <v>1635</v>
      </c>
      <c r="B1635" s="56">
        <f t="shared" si="304"/>
        <v>1597</v>
      </c>
      <c r="C1635" s="60" t="s">
        <v>4796</v>
      </c>
      <c r="D1635" s="60" t="s">
        <v>7</v>
      </c>
      <c r="E1635" s="66" t="s">
        <v>1513</v>
      </c>
      <c r="F1635" s="66" t="s">
        <v>1513</v>
      </c>
      <c r="G1635" s="72">
        <v>0</v>
      </c>
      <c r="H1635" s="72">
        <v>0</v>
      </c>
      <c r="I1635" s="66" t="s">
        <v>3</v>
      </c>
      <c r="J1635" s="66" t="s">
        <v>1660</v>
      </c>
      <c r="K1635" s="67" t="s">
        <v>5197</v>
      </c>
      <c r="L1635" s="68"/>
      <c r="M1635" s="64" t="s">
        <v>2219</v>
      </c>
      <c r="N1635" s="13"/>
      <c r="O1635"/>
      <c r="P1635" t="str">
        <f t="shared" si="298"/>
        <v/>
      </c>
      <c r="Q1635"/>
      <c r="R1635"/>
      <c r="S1635" s="43">
        <f t="shared" si="305"/>
        <v>212</v>
      </c>
      <c r="T1635" s="96" t="s">
        <v>2643</v>
      </c>
      <c r="U1635" s="72" t="s">
        <v>2643</v>
      </c>
      <c r="V1635" s="72" t="s">
        <v>2643</v>
      </c>
      <c r="W1635" s="44" t="str">
        <f t="shared" si="306"/>
        <v/>
      </c>
      <c r="X1635" s="25" t="str">
        <f t="shared" si="307"/>
        <v/>
      </c>
      <c r="Y1635" s="1">
        <f t="shared" si="308"/>
        <v>1597</v>
      </c>
      <c r="Z1635" t="str">
        <f t="shared" si="309"/>
        <v>ITM_SMW</v>
      </c>
      <c r="AC1635" s="116" t="str">
        <f t="shared" si="299"/>
        <v/>
      </c>
      <c r="AD1635" t="b">
        <f t="shared" si="313"/>
        <v>1</v>
      </c>
    </row>
    <row r="1636" spans="1:30">
      <c r="A1636" s="57">
        <f t="shared" si="303"/>
        <v>1636</v>
      </c>
      <c r="B1636" s="56">
        <f t="shared" si="304"/>
        <v>1598</v>
      </c>
      <c r="C1636" s="60" t="s">
        <v>4932</v>
      </c>
      <c r="D1636" s="60" t="s">
        <v>7</v>
      </c>
      <c r="E1636" s="66" t="s">
        <v>1514</v>
      </c>
      <c r="F1636" s="66" t="s">
        <v>1514</v>
      </c>
      <c r="G1636" s="72">
        <v>0</v>
      </c>
      <c r="H1636" s="72">
        <v>0</v>
      </c>
      <c r="I1636" s="66" t="s">
        <v>3</v>
      </c>
      <c r="J1636" s="66" t="s">
        <v>1660</v>
      </c>
      <c r="K1636" s="67" t="s">
        <v>5197</v>
      </c>
      <c r="L1636" s="68"/>
      <c r="M1636" s="64" t="s">
        <v>2220</v>
      </c>
      <c r="N1636" s="13"/>
      <c r="O1636"/>
      <c r="P1636" t="str">
        <f t="shared" si="298"/>
        <v/>
      </c>
      <c r="Q1636"/>
      <c r="R1636"/>
      <c r="S1636" s="43">
        <f t="shared" si="305"/>
        <v>212</v>
      </c>
      <c r="T1636" s="96" t="s">
        <v>2643</v>
      </c>
      <c r="U1636" s="72" t="s">
        <v>2643</v>
      </c>
      <c r="V1636" s="72" t="s">
        <v>2643</v>
      </c>
      <c r="W1636" s="44" t="str">
        <f t="shared" si="306"/>
        <v/>
      </c>
      <c r="X1636" s="25" t="str">
        <f t="shared" si="307"/>
        <v/>
      </c>
      <c r="Y1636" s="1">
        <f t="shared" si="308"/>
        <v>1598</v>
      </c>
      <c r="Z1636" t="str">
        <f t="shared" si="309"/>
        <v>ITM_SOLVE</v>
      </c>
      <c r="AC1636" s="116" t="str">
        <f t="shared" si="299"/>
        <v/>
      </c>
      <c r="AD1636" t="b">
        <f t="shared" si="313"/>
        <v>1</v>
      </c>
    </row>
    <row r="1637" spans="1:30">
      <c r="A1637" s="57">
        <f t="shared" si="303"/>
        <v>1637</v>
      </c>
      <c r="B1637" s="56">
        <f t="shared" si="304"/>
        <v>1599</v>
      </c>
      <c r="C1637" s="60" t="s">
        <v>4797</v>
      </c>
      <c r="D1637" s="60" t="s">
        <v>7</v>
      </c>
      <c r="E1637" s="66" t="s">
        <v>371</v>
      </c>
      <c r="F1637" s="66" t="s">
        <v>371</v>
      </c>
      <c r="G1637" s="72">
        <v>0</v>
      </c>
      <c r="H1637" s="72">
        <v>0</v>
      </c>
      <c r="I1637" s="66" t="s">
        <v>3</v>
      </c>
      <c r="J1637" s="66" t="s">
        <v>1659</v>
      </c>
      <c r="K1637" s="67" t="s">
        <v>5197</v>
      </c>
      <c r="L1637" s="68"/>
      <c r="M1637" s="64" t="s">
        <v>2224</v>
      </c>
      <c r="N1637" s="13"/>
      <c r="O1637"/>
      <c r="P1637" t="str">
        <f t="shared" si="298"/>
        <v/>
      </c>
      <c r="Q1637"/>
      <c r="R1637"/>
      <c r="S1637" s="43">
        <f t="shared" si="305"/>
        <v>213</v>
      </c>
      <c r="T1637" s="96" t="s">
        <v>3172</v>
      </c>
      <c r="U1637" s="72" t="s">
        <v>2643</v>
      </c>
      <c r="V1637" s="72" t="s">
        <v>2643</v>
      </c>
      <c r="W1637" s="44" t="str">
        <f t="shared" si="306"/>
        <v>"SSIZE?"</v>
      </c>
      <c r="X1637" s="25" t="str">
        <f t="shared" si="307"/>
        <v>SSIZE?</v>
      </c>
      <c r="Y1637" s="1">
        <f t="shared" si="308"/>
        <v>1599</v>
      </c>
      <c r="Z1637" t="str">
        <f t="shared" si="309"/>
        <v>ITM_SSIZE</v>
      </c>
      <c r="AC1637" s="116" t="str">
        <f t="shared" si="299"/>
        <v>SSIZE?</v>
      </c>
      <c r="AD1637" t="b">
        <f t="shared" si="313"/>
        <v>1</v>
      </c>
    </row>
    <row r="1638" spans="1:30">
      <c r="A1638" s="57">
        <f t="shared" si="303"/>
        <v>1638</v>
      </c>
      <c r="B1638" s="56">
        <f t="shared" si="304"/>
        <v>1600</v>
      </c>
      <c r="C1638" s="60" t="s">
        <v>4936</v>
      </c>
      <c r="D1638" s="60" t="s">
        <v>7</v>
      </c>
      <c r="E1638" s="66" t="s">
        <v>2955</v>
      </c>
      <c r="F1638" s="66" t="s">
        <v>2955</v>
      </c>
      <c r="G1638" s="72">
        <v>0</v>
      </c>
      <c r="H1638" s="72">
        <v>0</v>
      </c>
      <c r="I1638" s="66" t="s">
        <v>3</v>
      </c>
      <c r="J1638" s="66" t="s">
        <v>1660</v>
      </c>
      <c r="K1638" s="67" t="s">
        <v>5197</v>
      </c>
      <c r="L1638" s="68"/>
      <c r="M1638" s="64" t="s">
        <v>2226</v>
      </c>
      <c r="N1638" s="13"/>
      <c r="O1638"/>
      <c r="P1638" t="str">
        <f t="shared" si="298"/>
        <v/>
      </c>
      <c r="Q1638"/>
      <c r="R1638"/>
      <c r="S1638" s="43">
        <f t="shared" si="305"/>
        <v>213</v>
      </c>
      <c r="T1638" s="96" t="s">
        <v>2643</v>
      </c>
      <c r="U1638" s="72" t="s">
        <v>2643</v>
      </c>
      <c r="V1638" s="72" t="s">
        <v>2643</v>
      </c>
      <c r="W1638" s="44" t="str">
        <f t="shared" si="306"/>
        <v/>
      </c>
      <c r="X1638" s="25" t="str">
        <f t="shared" si="307"/>
        <v/>
      </c>
      <c r="Y1638" s="1">
        <f t="shared" si="308"/>
        <v>1600</v>
      </c>
      <c r="Z1638" t="str">
        <f t="shared" si="309"/>
        <v>ITM_STATUS</v>
      </c>
      <c r="AC1638" s="116" t="str">
        <f t="shared" si="299"/>
        <v/>
      </c>
      <c r="AD1638" t="b">
        <f t="shared" si="313"/>
        <v>1</v>
      </c>
    </row>
    <row r="1639" spans="1:30">
      <c r="A1639" s="57">
        <f t="shared" si="303"/>
        <v>1639</v>
      </c>
      <c r="B1639" s="56">
        <f t="shared" si="304"/>
        <v>1601</v>
      </c>
      <c r="C1639" s="60" t="s">
        <v>4798</v>
      </c>
      <c r="D1639" s="60" t="s">
        <v>7</v>
      </c>
      <c r="E1639" s="66" t="s">
        <v>1519</v>
      </c>
      <c r="F1639" s="66" t="s">
        <v>308</v>
      </c>
      <c r="G1639" s="72">
        <v>0</v>
      </c>
      <c r="H1639" s="72">
        <v>0</v>
      </c>
      <c r="I1639" s="66" t="s">
        <v>3</v>
      </c>
      <c r="J1639" s="66" t="s">
        <v>1660</v>
      </c>
      <c r="K1639" s="67" t="s">
        <v>5197</v>
      </c>
      <c r="L1639" s="68"/>
      <c r="M1639" s="64" t="s">
        <v>2229</v>
      </c>
      <c r="N1639" s="13"/>
      <c r="O1639"/>
      <c r="P1639" t="str">
        <f t="shared" si="298"/>
        <v>NOT EQUAL</v>
      </c>
      <c r="Q1639"/>
      <c r="R1639"/>
      <c r="S1639" s="43">
        <f t="shared" si="305"/>
        <v>213</v>
      </c>
      <c r="T1639" s="96" t="s">
        <v>2643</v>
      </c>
      <c r="U1639" s="72" t="s">
        <v>2643</v>
      </c>
      <c r="V1639" s="72" t="s">
        <v>2643</v>
      </c>
      <c r="W1639" s="44" t="str">
        <f t="shared" si="306"/>
        <v/>
      </c>
      <c r="X1639" s="25" t="str">
        <f t="shared" si="307"/>
        <v/>
      </c>
      <c r="Y1639" s="1">
        <f t="shared" si="308"/>
        <v>1601</v>
      </c>
      <c r="Z1639" t="str">
        <f t="shared" si="309"/>
        <v>ITM_STOCFG</v>
      </c>
      <c r="AC1639" s="116" t="str">
        <f t="shared" si="299"/>
        <v/>
      </c>
      <c r="AD1639" t="b">
        <f t="shared" si="313"/>
        <v>1</v>
      </c>
    </row>
    <row r="1640" spans="1:30">
      <c r="A1640" s="57">
        <f t="shared" si="303"/>
        <v>1640</v>
      </c>
      <c r="B1640" s="56">
        <f t="shared" si="304"/>
        <v>1602</v>
      </c>
      <c r="C1640" s="60" t="s">
        <v>4799</v>
      </c>
      <c r="D1640" s="60" t="s">
        <v>7</v>
      </c>
      <c r="E1640" s="66" t="s">
        <v>1520</v>
      </c>
      <c r="F1640" s="66" t="s">
        <v>1520</v>
      </c>
      <c r="G1640" s="72">
        <v>0</v>
      </c>
      <c r="H1640" s="72">
        <v>0</v>
      </c>
      <c r="I1640" s="66" t="s">
        <v>3</v>
      </c>
      <c r="J1640" s="66" t="s">
        <v>1659</v>
      </c>
      <c r="K1640" s="67" t="s">
        <v>5197</v>
      </c>
      <c r="L1640" s="68"/>
      <c r="M1640" s="64" t="s">
        <v>2230</v>
      </c>
      <c r="N1640" s="13"/>
      <c r="O1640"/>
      <c r="P1640" t="str">
        <f t="shared" ref="P1640:P1703" si="314">IF(E1640=F1640,"","NOT EQUAL")</f>
        <v/>
      </c>
      <c r="Q1640"/>
      <c r="R1640"/>
      <c r="S1640" s="43">
        <f t="shared" si="305"/>
        <v>214</v>
      </c>
      <c r="T1640" s="96" t="s">
        <v>3174</v>
      </c>
      <c r="U1640" s="72" t="s">
        <v>2643</v>
      </c>
      <c r="V1640" s="72" t="s">
        <v>2643</v>
      </c>
      <c r="W1640" s="44" t="str">
        <f t="shared" si="306"/>
        <v>"STOEL"</v>
      </c>
      <c r="X1640" s="25" t="str">
        <f t="shared" si="307"/>
        <v>STOEL</v>
      </c>
      <c r="Y1640" s="1">
        <f t="shared" si="308"/>
        <v>1602</v>
      </c>
      <c r="Z1640" t="str">
        <f t="shared" si="309"/>
        <v>ITM_STOEL</v>
      </c>
      <c r="AC1640" s="116" t="str">
        <f t="shared" ref="AC1640:AC1703" si="315">IF(LEN(X1640)=0,"",SUBSTITUTE(SUBSTITUTE(SUBSTITUTE(SUBSTITUTE(SUBSTITUTE(SUBSTITUTE(SUBSTITUTE(SUBSTITUTE(SUBSTITUTE(SUBSTITUTE(SUBSTITUTE(SUBSTITUTE(SUBSTITUTE(SUBSTITUTE(SUBSTITUTE(SUBSTITUTE(SUBSTITUTE( (SUBSTITUTE( SUBSTITUTE( SUBSTITUTE( SUBSTITUTE(W1640,"STD_SIGMA","SUM"),"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STOEL</v>
      </c>
      <c r="AD1640" t="b">
        <f t="shared" si="313"/>
        <v>1</v>
      </c>
    </row>
    <row r="1641" spans="1:30">
      <c r="A1641" s="57">
        <f t="shared" si="303"/>
        <v>1641</v>
      </c>
      <c r="B1641" s="56">
        <f t="shared" si="304"/>
        <v>1603</v>
      </c>
      <c r="C1641" s="60" t="s">
        <v>4800</v>
      </c>
      <c r="D1641" s="60" t="s">
        <v>7</v>
      </c>
      <c r="E1641" s="66" t="s">
        <v>1521</v>
      </c>
      <c r="F1641" s="66" t="s">
        <v>1521</v>
      </c>
      <c r="G1641" s="72">
        <v>0</v>
      </c>
      <c r="H1641" s="72">
        <v>0</v>
      </c>
      <c r="I1641" s="66" t="s">
        <v>3</v>
      </c>
      <c r="J1641" s="66" t="s">
        <v>1659</v>
      </c>
      <c r="K1641" s="67" t="s">
        <v>5197</v>
      </c>
      <c r="L1641" s="68"/>
      <c r="M1641" s="64" t="s">
        <v>2231</v>
      </c>
      <c r="N1641" s="13"/>
      <c r="O1641"/>
      <c r="P1641" t="str">
        <f t="shared" si="314"/>
        <v/>
      </c>
      <c r="Q1641"/>
      <c r="R1641"/>
      <c r="S1641" s="43">
        <f t="shared" si="305"/>
        <v>215</v>
      </c>
      <c r="T1641" s="99" t="s">
        <v>3174</v>
      </c>
      <c r="U1641" s="72" t="s">
        <v>2643</v>
      </c>
      <c r="V1641" s="72" t="s">
        <v>2643</v>
      </c>
      <c r="W1641" s="44" t="str">
        <f t="shared" si="306"/>
        <v>"STOIJ"</v>
      </c>
      <c r="X1641" s="25" t="str">
        <f t="shared" si="307"/>
        <v>STOIJ</v>
      </c>
      <c r="Y1641" s="1">
        <f t="shared" si="308"/>
        <v>1603</v>
      </c>
      <c r="Z1641" t="str">
        <f t="shared" si="309"/>
        <v>ITM_STOIJ</v>
      </c>
      <c r="AC1641" s="116" t="str">
        <f t="shared" si="315"/>
        <v>STOIJ</v>
      </c>
      <c r="AD1641" t="b">
        <f t="shared" si="313"/>
        <v>1</v>
      </c>
    </row>
    <row r="1642" spans="1:30" s="140" customFormat="1">
      <c r="A1642" s="134">
        <f t="shared" si="303"/>
        <v>1642</v>
      </c>
      <c r="B1642" s="135">
        <f t="shared" si="304"/>
        <v>1604</v>
      </c>
      <c r="C1642" s="136" t="s">
        <v>4590</v>
      </c>
      <c r="D1642" s="136" t="s">
        <v>7</v>
      </c>
      <c r="E1642" s="137" t="s">
        <v>1394</v>
      </c>
      <c r="F1642" s="137" t="s">
        <v>1395</v>
      </c>
      <c r="G1642" s="141">
        <v>0</v>
      </c>
      <c r="H1642" s="141">
        <v>0</v>
      </c>
      <c r="I1642" s="137" t="s">
        <v>3</v>
      </c>
      <c r="J1642" s="137" t="s">
        <v>1659</v>
      </c>
      <c r="K1642" s="139" t="s">
        <v>5197</v>
      </c>
      <c r="M1642" s="18" t="s">
        <v>1971</v>
      </c>
      <c r="N1642" s="18"/>
      <c r="P1642" s="140" t="str">
        <f t="shared" si="314"/>
        <v>NOT EQUAL</v>
      </c>
      <c r="S1642" s="141">
        <f t="shared" si="305"/>
        <v>216</v>
      </c>
      <c r="T1642" s="134" t="s">
        <v>3149</v>
      </c>
      <c r="U1642" s="138" t="s">
        <v>2643</v>
      </c>
      <c r="V1642" s="138" t="s">
        <v>2643</v>
      </c>
      <c r="W1642" s="142" t="str">
        <f t="shared" si="306"/>
        <v>"LN(1+X)"</v>
      </c>
      <c r="X1642" s="143" t="str">
        <f t="shared" si="307"/>
        <v>LN(1+X)</v>
      </c>
      <c r="Y1642" s="144">
        <f t="shared" si="308"/>
        <v>1604</v>
      </c>
      <c r="Z1642" s="140" t="str">
        <f t="shared" si="309"/>
        <v>ITM_LN1X</v>
      </c>
      <c r="AC1642" s="116" t="str">
        <f t="shared" si="315"/>
        <v>LN(1+X)</v>
      </c>
      <c r="AD1642" t="b">
        <f t="shared" si="313"/>
        <v>1</v>
      </c>
    </row>
    <row r="1643" spans="1:30">
      <c r="A1643" s="57">
        <f t="shared" si="303"/>
        <v>1643</v>
      </c>
      <c r="B1643" s="56">
        <f t="shared" si="304"/>
        <v>1605</v>
      </c>
      <c r="C1643" s="60" t="s">
        <v>4801</v>
      </c>
      <c r="D1643" s="60" t="s">
        <v>2693</v>
      </c>
      <c r="E1643" s="66" t="s">
        <v>1523</v>
      </c>
      <c r="F1643" s="66" t="s">
        <v>1523</v>
      </c>
      <c r="G1643" s="72">
        <v>0</v>
      </c>
      <c r="H1643" s="72">
        <v>99</v>
      </c>
      <c r="I1643" s="66" t="s">
        <v>3</v>
      </c>
      <c r="J1643" s="66" t="s">
        <v>1659</v>
      </c>
      <c r="K1643" s="67" t="s">
        <v>5197</v>
      </c>
      <c r="L1643" s="68"/>
      <c r="M1643" s="64" t="s">
        <v>2233</v>
      </c>
      <c r="N1643" s="13"/>
      <c r="O1643"/>
      <c r="P1643" t="str">
        <f t="shared" si="314"/>
        <v/>
      </c>
      <c r="Q1643"/>
      <c r="R1643"/>
      <c r="S1643" s="43">
        <f t="shared" si="305"/>
        <v>217</v>
      </c>
      <c r="T1643" s="96" t="s">
        <v>3174</v>
      </c>
      <c r="U1643" s="72" t="s">
        <v>2643</v>
      </c>
      <c r="V1643" s="72" t="s">
        <v>2643</v>
      </c>
      <c r="W1643" s="44" t="str">
        <f t="shared" si="306"/>
        <v>"STOS"</v>
      </c>
      <c r="X1643" s="25" t="str">
        <f t="shared" si="307"/>
        <v>STOS</v>
      </c>
      <c r="Y1643" s="1">
        <f t="shared" si="308"/>
        <v>1605</v>
      </c>
      <c r="Z1643" t="str">
        <f t="shared" si="309"/>
        <v>ITM_STOS</v>
      </c>
      <c r="AC1643" s="116" t="str">
        <f t="shared" si="315"/>
        <v>STOS</v>
      </c>
      <c r="AD1643" t="b">
        <f t="shared" si="313"/>
        <v>1</v>
      </c>
    </row>
    <row r="1644" spans="1:30">
      <c r="A1644" s="57">
        <f t="shared" si="303"/>
        <v>1644</v>
      </c>
      <c r="B1644" s="56">
        <f t="shared" si="304"/>
        <v>1606</v>
      </c>
      <c r="C1644" s="60" t="s">
        <v>4802</v>
      </c>
      <c r="D1644" s="60" t="s">
        <v>7</v>
      </c>
      <c r="E1644" s="66" t="s">
        <v>1528</v>
      </c>
      <c r="F1644" s="66" t="s">
        <v>1528</v>
      </c>
      <c r="G1644" s="72">
        <v>0</v>
      </c>
      <c r="H1644" s="72">
        <v>0</v>
      </c>
      <c r="I1644" s="66" t="s">
        <v>3</v>
      </c>
      <c r="J1644" s="66" t="s">
        <v>1659</v>
      </c>
      <c r="K1644" s="67" t="s">
        <v>5197</v>
      </c>
      <c r="L1644" s="68"/>
      <c r="M1644" s="64" t="s">
        <v>2240</v>
      </c>
      <c r="N1644" s="13"/>
      <c r="O1644"/>
      <c r="P1644" t="str">
        <f t="shared" si="314"/>
        <v/>
      </c>
      <c r="Q1644"/>
      <c r="R1644"/>
      <c r="S1644" s="43">
        <f t="shared" si="305"/>
        <v>218</v>
      </c>
      <c r="T1644" s="99" t="s">
        <v>3155</v>
      </c>
      <c r="U1644" s="72" t="s">
        <v>2643</v>
      </c>
      <c r="V1644" s="72" t="s">
        <v>2643</v>
      </c>
      <c r="W1644" s="44" t="str">
        <f t="shared" si="306"/>
        <v>"SUM"</v>
      </c>
      <c r="X1644" s="25" t="str">
        <f t="shared" si="307"/>
        <v>SUM</v>
      </c>
      <c r="Y1644" s="1">
        <f t="shared" si="308"/>
        <v>1606</v>
      </c>
      <c r="Z1644" t="str">
        <f t="shared" si="309"/>
        <v>ITM_SUM</v>
      </c>
      <c r="AC1644" s="116" t="str">
        <f t="shared" si="315"/>
        <v>SUM</v>
      </c>
      <c r="AD1644" t="b">
        <f t="shared" si="313"/>
        <v>1</v>
      </c>
    </row>
    <row r="1645" spans="1:30">
      <c r="A1645" s="57">
        <f t="shared" si="303"/>
        <v>1645</v>
      </c>
      <c r="B1645" s="56">
        <f t="shared" si="304"/>
        <v>1607</v>
      </c>
      <c r="C1645" s="60" t="s">
        <v>4803</v>
      </c>
      <c r="D1645" s="60" t="s">
        <v>7</v>
      </c>
      <c r="E1645" s="66" t="s">
        <v>1529</v>
      </c>
      <c r="F1645" s="66" t="s">
        <v>1529</v>
      </c>
      <c r="G1645" s="72">
        <v>0</v>
      </c>
      <c r="H1645" s="72">
        <v>0</v>
      </c>
      <c r="I1645" s="66" t="s">
        <v>3</v>
      </c>
      <c r="J1645" s="66" t="s">
        <v>1660</v>
      </c>
      <c r="K1645" s="67" t="s">
        <v>5197</v>
      </c>
      <c r="L1645" s="68"/>
      <c r="M1645" s="64" t="s">
        <v>2241</v>
      </c>
      <c r="N1645" s="13"/>
      <c r="O1645"/>
      <c r="P1645" t="str">
        <f t="shared" si="314"/>
        <v/>
      </c>
      <c r="Q1645"/>
      <c r="R1645"/>
      <c r="S1645" s="43">
        <f t="shared" si="305"/>
        <v>218</v>
      </c>
      <c r="T1645" s="96" t="s">
        <v>2643</v>
      </c>
      <c r="U1645" s="72" t="s">
        <v>2643</v>
      </c>
      <c r="V1645" s="72" t="s">
        <v>2643</v>
      </c>
      <c r="W1645" s="44" t="str">
        <f t="shared" si="306"/>
        <v/>
      </c>
      <c r="X1645" s="25" t="str">
        <f t="shared" si="307"/>
        <v/>
      </c>
      <c r="Y1645" s="1">
        <f t="shared" si="308"/>
        <v>1607</v>
      </c>
      <c r="Z1645" t="str">
        <f t="shared" si="309"/>
        <v>ITM_SW</v>
      </c>
      <c r="AC1645" s="116" t="str">
        <f t="shared" si="315"/>
        <v/>
      </c>
      <c r="AD1645" t="b">
        <f t="shared" si="313"/>
        <v>1</v>
      </c>
    </row>
    <row r="1646" spans="1:30">
      <c r="A1646" s="57">
        <f t="shared" si="303"/>
        <v>1646</v>
      </c>
      <c r="B1646" s="56">
        <f t="shared" si="304"/>
        <v>1608</v>
      </c>
      <c r="C1646" s="60" t="s">
        <v>4932</v>
      </c>
      <c r="D1646" s="60" t="s">
        <v>7</v>
      </c>
      <c r="E1646" s="66" t="s">
        <v>1530</v>
      </c>
      <c r="F1646" s="66" t="s">
        <v>1530</v>
      </c>
      <c r="G1646" s="72">
        <v>0</v>
      </c>
      <c r="H1646" s="72">
        <v>0</v>
      </c>
      <c r="I1646" s="66" t="s">
        <v>3</v>
      </c>
      <c r="J1646" s="66" t="s">
        <v>1660</v>
      </c>
      <c r="K1646" s="67" t="s">
        <v>5197</v>
      </c>
      <c r="L1646" s="68"/>
      <c r="M1646" s="64" t="s">
        <v>2242</v>
      </c>
      <c r="N1646" s="13"/>
      <c r="O1646"/>
      <c r="P1646" t="str">
        <f t="shared" si="314"/>
        <v/>
      </c>
      <c r="Q1646"/>
      <c r="R1646"/>
      <c r="S1646" s="43">
        <f t="shared" si="305"/>
        <v>218</v>
      </c>
      <c r="T1646" s="96" t="s">
        <v>2643</v>
      </c>
      <c r="U1646" s="72" t="s">
        <v>2643</v>
      </c>
      <c r="V1646" s="72" t="s">
        <v>2643</v>
      </c>
      <c r="W1646" s="44" t="str">
        <f t="shared" si="306"/>
        <v/>
      </c>
      <c r="X1646" s="25" t="str">
        <f t="shared" si="307"/>
        <v/>
      </c>
      <c r="Y1646" s="1">
        <f t="shared" si="308"/>
        <v>1608</v>
      </c>
      <c r="Z1646" t="str">
        <f t="shared" si="309"/>
        <v>ITM_SXY</v>
      </c>
      <c r="AC1646" s="116" t="str">
        <f t="shared" si="315"/>
        <v/>
      </c>
      <c r="AD1646" t="b">
        <f t="shared" si="313"/>
        <v>1</v>
      </c>
    </row>
    <row r="1647" spans="1:30">
      <c r="A1647" s="57">
        <f t="shared" si="303"/>
        <v>1647</v>
      </c>
      <c r="B1647" s="56">
        <f t="shared" si="304"/>
        <v>1609</v>
      </c>
      <c r="C1647" s="60" t="s">
        <v>4932</v>
      </c>
      <c r="D1647" s="60" t="s">
        <v>7</v>
      </c>
      <c r="E1647" s="66" t="s">
        <v>1532</v>
      </c>
      <c r="F1647" s="66" t="s">
        <v>1532</v>
      </c>
      <c r="G1647" s="72">
        <v>0</v>
      </c>
      <c r="H1647" s="72">
        <v>0</v>
      </c>
      <c r="I1647" s="66" t="s">
        <v>3</v>
      </c>
      <c r="J1647" s="66" t="s">
        <v>1660</v>
      </c>
      <c r="K1647" s="67" t="s">
        <v>5197</v>
      </c>
      <c r="L1647" s="68"/>
      <c r="M1647" s="64" t="s">
        <v>2248</v>
      </c>
      <c r="N1647" s="13"/>
      <c r="O1647"/>
      <c r="P1647" t="str">
        <f t="shared" si="314"/>
        <v/>
      </c>
      <c r="Q1647"/>
      <c r="R1647"/>
      <c r="S1647" s="43">
        <f t="shared" si="305"/>
        <v>218</v>
      </c>
      <c r="T1647" s="96" t="s">
        <v>2643</v>
      </c>
      <c r="U1647" s="72" t="s">
        <v>2643</v>
      </c>
      <c r="V1647" s="72" t="s">
        <v>2643</v>
      </c>
      <c r="W1647" s="44" t="str">
        <f t="shared" si="306"/>
        <v/>
      </c>
      <c r="X1647" s="25" t="str">
        <f t="shared" si="307"/>
        <v/>
      </c>
      <c r="Y1647" s="1">
        <f t="shared" si="308"/>
        <v>1609</v>
      </c>
      <c r="Z1647" t="str">
        <f t="shared" si="309"/>
        <v>ITM_TDISP</v>
      </c>
      <c r="AC1647" s="116" t="str">
        <f t="shared" si="315"/>
        <v/>
      </c>
      <c r="AD1647" t="b">
        <f t="shared" si="313"/>
        <v>1</v>
      </c>
    </row>
    <row r="1648" spans="1:30">
      <c r="A1648" s="57">
        <f t="shared" si="303"/>
        <v>1648</v>
      </c>
      <c r="B1648" s="56">
        <f t="shared" si="304"/>
        <v>1610</v>
      </c>
      <c r="C1648" s="60" t="s">
        <v>4804</v>
      </c>
      <c r="D1648" s="60" t="s">
        <v>7</v>
      </c>
      <c r="E1648" s="66" t="s">
        <v>1533</v>
      </c>
      <c r="F1648" s="66" t="s">
        <v>1533</v>
      </c>
      <c r="G1648" s="72">
        <v>0</v>
      </c>
      <c r="H1648" s="72">
        <v>0</v>
      </c>
      <c r="I1648" s="66" t="s">
        <v>3</v>
      </c>
      <c r="J1648" s="66" t="s">
        <v>1659</v>
      </c>
      <c r="K1648" s="67" t="s">
        <v>5197</v>
      </c>
      <c r="L1648" s="68"/>
      <c r="M1648" s="64" t="s">
        <v>2250</v>
      </c>
      <c r="N1648" s="13"/>
      <c r="O1648"/>
      <c r="P1648" t="str">
        <f t="shared" si="314"/>
        <v/>
      </c>
      <c r="Q1648"/>
      <c r="R1648"/>
      <c r="S1648" s="43">
        <f t="shared" si="305"/>
        <v>219</v>
      </c>
      <c r="T1648" s="96" t="s">
        <v>3179</v>
      </c>
      <c r="U1648" s="72" t="s">
        <v>2643</v>
      </c>
      <c r="V1648" s="72" t="s">
        <v>2643</v>
      </c>
      <c r="W1648" s="44" t="str">
        <f t="shared" si="306"/>
        <v>"TICKS"</v>
      </c>
      <c r="X1648" s="25" t="str">
        <f t="shared" si="307"/>
        <v>TICKS</v>
      </c>
      <c r="Y1648" s="1">
        <f t="shared" si="308"/>
        <v>1610</v>
      </c>
      <c r="Z1648" t="str">
        <f t="shared" si="309"/>
        <v>ITM_TICKS</v>
      </c>
      <c r="AC1648" s="116" t="str">
        <f t="shared" si="315"/>
        <v>TICKS</v>
      </c>
      <c r="AD1648" t="b">
        <f t="shared" si="313"/>
        <v>1</v>
      </c>
    </row>
    <row r="1649" spans="1:30">
      <c r="A1649" s="57">
        <f t="shared" si="303"/>
        <v>1649</v>
      </c>
      <c r="B1649" s="56">
        <f t="shared" si="304"/>
        <v>1611</v>
      </c>
      <c r="C1649" s="60" t="s">
        <v>4932</v>
      </c>
      <c r="D1649" s="60" t="s">
        <v>7</v>
      </c>
      <c r="E1649" s="66" t="s">
        <v>390</v>
      </c>
      <c r="F1649" s="66" t="s">
        <v>390</v>
      </c>
      <c r="G1649" s="72">
        <v>0</v>
      </c>
      <c r="H1649" s="72">
        <v>0</v>
      </c>
      <c r="I1649" s="66" t="s">
        <v>3</v>
      </c>
      <c r="J1649" s="66" t="s">
        <v>1660</v>
      </c>
      <c r="K1649" s="67" t="s">
        <v>5197</v>
      </c>
      <c r="L1649" s="68"/>
      <c r="M1649" s="64" t="s">
        <v>2251</v>
      </c>
      <c r="N1649" s="13"/>
      <c r="O1649"/>
      <c r="P1649" t="str">
        <f t="shared" si="314"/>
        <v/>
      </c>
      <c r="Q1649"/>
      <c r="R1649"/>
      <c r="S1649" s="43">
        <f t="shared" si="305"/>
        <v>219</v>
      </c>
      <c r="T1649" s="96" t="s">
        <v>2643</v>
      </c>
      <c r="U1649" s="72" t="s">
        <v>2643</v>
      </c>
      <c r="V1649" s="72" t="s">
        <v>2643</v>
      </c>
      <c r="W1649" s="44" t="str">
        <f t="shared" si="306"/>
        <v/>
      </c>
      <c r="X1649" s="25" t="str">
        <f t="shared" si="307"/>
        <v/>
      </c>
      <c r="Y1649" s="1">
        <f t="shared" si="308"/>
        <v>1611</v>
      </c>
      <c r="Z1649" t="str">
        <f t="shared" si="309"/>
        <v>ITM_TIME</v>
      </c>
      <c r="AC1649" s="116" t="str">
        <f t="shared" si="315"/>
        <v/>
      </c>
      <c r="AD1649" t="b">
        <f t="shared" si="313"/>
        <v>1</v>
      </c>
    </row>
    <row r="1650" spans="1:30">
      <c r="A1650" s="57">
        <f t="shared" si="303"/>
        <v>1650</v>
      </c>
      <c r="B1650" s="56">
        <f t="shared" si="304"/>
        <v>1612</v>
      </c>
      <c r="C1650" s="60" t="s">
        <v>4932</v>
      </c>
      <c r="D1650" s="60" t="s">
        <v>7</v>
      </c>
      <c r="E1650" s="66" t="s">
        <v>1534</v>
      </c>
      <c r="F1650" s="66" t="s">
        <v>1534</v>
      </c>
      <c r="G1650" s="72">
        <v>0</v>
      </c>
      <c r="H1650" s="72">
        <v>0</v>
      </c>
      <c r="I1650" s="66" t="s">
        <v>3</v>
      </c>
      <c r="J1650" s="66" t="s">
        <v>1660</v>
      </c>
      <c r="K1650" s="67" t="s">
        <v>5197</v>
      </c>
      <c r="L1650" s="68"/>
      <c r="M1650" s="64" t="s">
        <v>2252</v>
      </c>
      <c r="N1650" s="13"/>
      <c r="O1650"/>
      <c r="P1650" t="str">
        <f t="shared" si="314"/>
        <v/>
      </c>
      <c r="Q1650"/>
      <c r="R1650"/>
      <c r="S1650" s="43">
        <f t="shared" si="305"/>
        <v>219</v>
      </c>
      <c r="T1650" s="96" t="s">
        <v>2643</v>
      </c>
      <c r="U1650" s="72" t="s">
        <v>2643</v>
      </c>
      <c r="V1650" s="72" t="s">
        <v>2643</v>
      </c>
      <c r="W1650" s="44" t="str">
        <f t="shared" si="306"/>
        <v/>
      </c>
      <c r="X1650" s="25" t="str">
        <f t="shared" si="307"/>
        <v/>
      </c>
      <c r="Y1650" s="1">
        <f t="shared" si="308"/>
        <v>1612</v>
      </c>
      <c r="Z1650" t="str">
        <f t="shared" si="309"/>
        <v>ITM_TIMER</v>
      </c>
      <c r="AC1650" s="116" t="str">
        <f t="shared" si="315"/>
        <v/>
      </c>
      <c r="AD1650" t="b">
        <f t="shared" si="313"/>
        <v>1</v>
      </c>
    </row>
    <row r="1651" spans="1:30">
      <c r="A1651" s="57">
        <f t="shared" si="303"/>
        <v>1651</v>
      </c>
      <c r="B1651" s="56">
        <f t="shared" si="304"/>
        <v>1613</v>
      </c>
      <c r="C1651" s="60" t="s">
        <v>4932</v>
      </c>
      <c r="D1651" s="60" t="s">
        <v>7</v>
      </c>
      <c r="E1651" s="66" t="s">
        <v>1536</v>
      </c>
      <c r="F1651" s="66" t="s">
        <v>1536</v>
      </c>
      <c r="G1651" s="72">
        <v>0</v>
      </c>
      <c r="H1651" s="72">
        <v>0</v>
      </c>
      <c r="I1651" s="66" t="s">
        <v>3</v>
      </c>
      <c r="J1651" s="66" t="s">
        <v>1660</v>
      </c>
      <c r="K1651" s="67" t="s">
        <v>5197</v>
      </c>
      <c r="L1651" s="68"/>
      <c r="M1651" s="64" t="s">
        <v>2254</v>
      </c>
      <c r="N1651" s="13"/>
      <c r="O1651"/>
      <c r="P1651" t="str">
        <f t="shared" si="314"/>
        <v/>
      </c>
      <c r="Q1651"/>
      <c r="R1651"/>
      <c r="S1651" s="43">
        <f t="shared" si="305"/>
        <v>219</v>
      </c>
      <c r="T1651" s="96" t="s">
        <v>2643</v>
      </c>
      <c r="U1651" s="72" t="s">
        <v>2643</v>
      </c>
      <c r="V1651" s="72" t="s">
        <v>2643</v>
      </c>
      <c r="W1651" s="44" t="str">
        <f t="shared" si="306"/>
        <v/>
      </c>
      <c r="X1651" s="25" t="str">
        <f t="shared" si="307"/>
        <v/>
      </c>
      <c r="Y1651" s="1">
        <f t="shared" si="308"/>
        <v>1613</v>
      </c>
      <c r="Z1651" t="str">
        <f t="shared" si="309"/>
        <v>ITM_TN</v>
      </c>
      <c r="AC1651" s="116" t="str">
        <f t="shared" si="315"/>
        <v/>
      </c>
      <c r="AD1651" t="b">
        <f t="shared" si="313"/>
        <v>1</v>
      </c>
    </row>
    <row r="1652" spans="1:30">
      <c r="A1652" s="57">
        <f t="shared" si="303"/>
        <v>1652</v>
      </c>
      <c r="B1652" s="56">
        <f t="shared" si="304"/>
        <v>1614</v>
      </c>
      <c r="C1652" s="60" t="s">
        <v>4932</v>
      </c>
      <c r="D1652" s="60" t="s">
        <v>7</v>
      </c>
      <c r="E1652" s="66" t="s">
        <v>391</v>
      </c>
      <c r="F1652" s="66" t="s">
        <v>391</v>
      </c>
      <c r="G1652" s="72">
        <v>0</v>
      </c>
      <c r="H1652" s="72">
        <v>0</v>
      </c>
      <c r="I1652" s="66" t="s">
        <v>3</v>
      </c>
      <c r="J1652" s="66" t="s">
        <v>1660</v>
      </c>
      <c r="K1652" s="67" t="s">
        <v>5197</v>
      </c>
      <c r="L1652" s="68"/>
      <c r="M1652" s="64" t="s">
        <v>2255</v>
      </c>
      <c r="N1652" s="13"/>
      <c r="O1652"/>
      <c r="P1652" t="str">
        <f t="shared" si="314"/>
        <v/>
      </c>
      <c r="Q1652"/>
      <c r="R1652"/>
      <c r="S1652" s="43">
        <f t="shared" si="305"/>
        <v>219</v>
      </c>
      <c r="T1652" s="96" t="s">
        <v>2643</v>
      </c>
      <c r="U1652" s="72" t="s">
        <v>2643</v>
      </c>
      <c r="V1652" s="72" t="s">
        <v>2643</v>
      </c>
      <c r="W1652" s="44" t="str">
        <f t="shared" si="306"/>
        <v/>
      </c>
      <c r="X1652" s="25" t="str">
        <f t="shared" si="307"/>
        <v/>
      </c>
      <c r="Y1652" s="1">
        <f t="shared" si="308"/>
        <v>1614</v>
      </c>
      <c r="Z1652" t="str">
        <f t="shared" si="309"/>
        <v>ITM_TONE</v>
      </c>
      <c r="AC1652" s="116" t="str">
        <f t="shared" si="315"/>
        <v/>
      </c>
      <c r="AD1652" t="b">
        <f t="shared" si="313"/>
        <v>1</v>
      </c>
    </row>
    <row r="1653" spans="1:30">
      <c r="A1653" s="57">
        <f t="shared" si="303"/>
        <v>1653</v>
      </c>
      <c r="B1653" s="56">
        <f t="shared" si="304"/>
        <v>1615</v>
      </c>
      <c r="C1653" s="60" t="s">
        <v>4805</v>
      </c>
      <c r="D1653" s="60" t="s">
        <v>2693</v>
      </c>
      <c r="E1653" s="66" t="s">
        <v>1543</v>
      </c>
      <c r="F1653" s="66" t="s">
        <v>1543</v>
      </c>
      <c r="G1653" s="72">
        <v>0</v>
      </c>
      <c r="H1653" s="72">
        <v>99</v>
      </c>
      <c r="I1653" s="66" t="s">
        <v>3</v>
      </c>
      <c r="J1653" s="66" t="s">
        <v>1659</v>
      </c>
      <c r="K1653" s="67" t="s">
        <v>5197</v>
      </c>
      <c r="L1653" s="68"/>
      <c r="M1653" s="64" t="s">
        <v>2269</v>
      </c>
      <c r="N1653" s="13"/>
      <c r="O1653"/>
      <c r="P1653" t="str">
        <f t="shared" si="314"/>
        <v/>
      </c>
      <c r="Q1653"/>
      <c r="R1653"/>
      <c r="S1653" s="43">
        <f t="shared" si="305"/>
        <v>220</v>
      </c>
      <c r="T1653" s="96" t="s">
        <v>3174</v>
      </c>
      <c r="U1653" s="72" t="s">
        <v>2643</v>
      </c>
      <c r="V1653" s="72" t="s">
        <v>2643</v>
      </c>
      <c r="W1653" s="44" t="str">
        <f t="shared" si="306"/>
        <v>"T" STD_LEFT_RIGHT_ARROWS</v>
      </c>
      <c r="X1653" s="25" t="str">
        <f t="shared" si="307"/>
        <v>T&lt;&gt;</v>
      </c>
      <c r="Y1653" s="1">
        <f t="shared" si="308"/>
        <v>1615</v>
      </c>
      <c r="Z1653" t="str">
        <f t="shared" si="309"/>
        <v>ITM_Tex</v>
      </c>
      <c r="AC1653" s="116" t="str">
        <f t="shared" si="315"/>
        <v>T&lt;&gt;</v>
      </c>
      <c r="AD1653" t="b">
        <f t="shared" si="313"/>
        <v>1</v>
      </c>
    </row>
    <row r="1654" spans="1:30">
      <c r="A1654" s="57">
        <f t="shared" si="303"/>
        <v>1654</v>
      </c>
      <c r="B1654" s="56">
        <f t="shared" si="304"/>
        <v>1616</v>
      </c>
      <c r="C1654" s="60" t="s">
        <v>4806</v>
      </c>
      <c r="D1654" s="60" t="s">
        <v>7</v>
      </c>
      <c r="E1654" s="66" t="s">
        <v>401</v>
      </c>
      <c r="F1654" s="66" t="s">
        <v>401</v>
      </c>
      <c r="G1654" s="72">
        <v>0</v>
      </c>
      <c r="H1654" s="72">
        <v>0</v>
      </c>
      <c r="I1654" s="66" t="s">
        <v>3</v>
      </c>
      <c r="J1654" s="66" t="s">
        <v>1659</v>
      </c>
      <c r="K1654" s="67" t="s">
        <v>5197</v>
      </c>
      <c r="L1654" s="68"/>
      <c r="M1654" s="64" t="s">
        <v>2270</v>
      </c>
      <c r="N1654" s="13"/>
      <c r="O1654"/>
      <c r="P1654" t="str">
        <f t="shared" si="314"/>
        <v/>
      </c>
      <c r="Q1654"/>
      <c r="R1654"/>
      <c r="S1654" s="43">
        <f t="shared" si="305"/>
        <v>221</v>
      </c>
      <c r="T1654" s="96" t="s">
        <v>3172</v>
      </c>
      <c r="U1654" s="72" t="s">
        <v>2643</v>
      </c>
      <c r="V1654" s="72" t="s">
        <v>2643</v>
      </c>
      <c r="W1654" s="44" t="str">
        <f t="shared" si="306"/>
        <v>"ULP?"</v>
      </c>
      <c r="X1654" s="25" t="str">
        <f t="shared" si="307"/>
        <v>ULP?</v>
      </c>
      <c r="Y1654" s="1">
        <f t="shared" si="308"/>
        <v>1616</v>
      </c>
      <c r="Z1654" t="str">
        <f t="shared" si="309"/>
        <v>ITM_ULP</v>
      </c>
      <c r="AC1654" s="116" t="str">
        <f t="shared" si="315"/>
        <v>ULP?</v>
      </c>
      <c r="AD1654" t="b">
        <f t="shared" si="313"/>
        <v>1</v>
      </c>
    </row>
    <row r="1655" spans="1:30">
      <c r="A1655" s="57">
        <f t="shared" si="303"/>
        <v>1655</v>
      </c>
      <c r="B1655" s="56">
        <f t="shared" si="304"/>
        <v>1617</v>
      </c>
      <c r="C1655" s="60" t="s">
        <v>4932</v>
      </c>
      <c r="D1655" s="60" t="s">
        <v>7</v>
      </c>
      <c r="E1655" s="66" t="s">
        <v>1544</v>
      </c>
      <c r="F1655" s="66" t="s">
        <v>1544</v>
      </c>
      <c r="G1655" s="72">
        <v>0</v>
      </c>
      <c r="H1655" s="72">
        <v>0</v>
      </c>
      <c r="I1655" s="66" t="s">
        <v>3</v>
      </c>
      <c r="J1655" s="66" t="s">
        <v>1660</v>
      </c>
      <c r="K1655" s="67" t="s">
        <v>5197</v>
      </c>
      <c r="L1655" s="68"/>
      <c r="M1655" s="64" t="s">
        <v>2271</v>
      </c>
      <c r="N1655" s="13"/>
      <c r="O1655"/>
      <c r="P1655" t="str">
        <f t="shared" si="314"/>
        <v/>
      </c>
      <c r="Q1655"/>
      <c r="R1655"/>
      <c r="S1655" s="43">
        <f t="shared" si="305"/>
        <v>221</v>
      </c>
      <c r="T1655" s="96" t="s">
        <v>2643</v>
      </c>
      <c r="U1655" s="72" t="s">
        <v>2643</v>
      </c>
      <c r="V1655" s="72" t="s">
        <v>2643</v>
      </c>
      <c r="W1655" s="44" t="str">
        <f t="shared" si="306"/>
        <v/>
      </c>
      <c r="X1655" s="25" t="str">
        <f t="shared" si="307"/>
        <v/>
      </c>
      <c r="Y1655" s="1">
        <f t="shared" si="308"/>
        <v>1617</v>
      </c>
      <c r="Z1655" t="str">
        <f t="shared" si="309"/>
        <v>ITM_UN</v>
      </c>
      <c r="AC1655" s="116" t="str">
        <f t="shared" si="315"/>
        <v/>
      </c>
      <c r="AD1655" t="b">
        <f t="shared" si="313"/>
        <v>1</v>
      </c>
    </row>
    <row r="1656" spans="1:30">
      <c r="A1656" s="57">
        <f t="shared" si="303"/>
        <v>1656</v>
      </c>
      <c r="B1656" s="56">
        <f t="shared" si="304"/>
        <v>1618</v>
      </c>
      <c r="C1656" s="60" t="s">
        <v>4807</v>
      </c>
      <c r="D1656" s="60" t="s">
        <v>7</v>
      </c>
      <c r="E1656" s="66" t="s">
        <v>1545</v>
      </c>
      <c r="F1656" s="66" t="s">
        <v>1545</v>
      </c>
      <c r="G1656" s="72">
        <v>0</v>
      </c>
      <c r="H1656" s="72">
        <v>0</v>
      </c>
      <c r="I1656" s="66" t="s">
        <v>3</v>
      </c>
      <c r="J1656" s="66" t="s">
        <v>1659</v>
      </c>
      <c r="K1656" s="67" t="s">
        <v>5197</v>
      </c>
      <c r="L1656" s="68"/>
      <c r="M1656" s="64" t="s">
        <v>2272</v>
      </c>
      <c r="N1656" s="13"/>
      <c r="O1656"/>
      <c r="P1656" t="str">
        <f t="shared" si="314"/>
        <v/>
      </c>
      <c r="Q1656"/>
      <c r="R1656"/>
      <c r="S1656" s="43">
        <f t="shared" si="305"/>
        <v>222</v>
      </c>
      <c r="T1656" s="96" t="s">
        <v>3153</v>
      </c>
      <c r="U1656" s="72" t="s">
        <v>2643</v>
      </c>
      <c r="V1656" s="72" t="s">
        <v>2643</v>
      </c>
      <c r="W1656" s="44" t="str">
        <f t="shared" si="306"/>
        <v>"UNITV"</v>
      </c>
      <c r="X1656" s="25" t="str">
        <f t="shared" si="307"/>
        <v>UNITV</v>
      </c>
      <c r="Y1656" s="1">
        <f t="shared" si="308"/>
        <v>1618</v>
      </c>
      <c r="Z1656" t="str">
        <f t="shared" si="309"/>
        <v>ITM_UNITV</v>
      </c>
      <c r="AC1656" s="116" t="str">
        <f t="shared" si="315"/>
        <v>UNITV</v>
      </c>
      <c r="AD1656" t="b">
        <f t="shared" si="313"/>
        <v>1</v>
      </c>
    </row>
    <row r="1657" spans="1:30">
      <c r="A1657" s="57">
        <f t="shared" si="303"/>
        <v>1657</v>
      </c>
      <c r="B1657" s="56">
        <f t="shared" si="304"/>
        <v>1619</v>
      </c>
      <c r="C1657" s="60" t="s">
        <v>4721</v>
      </c>
      <c r="D1657" s="60" t="s">
        <v>1214</v>
      </c>
      <c r="E1657" s="66" t="s">
        <v>402</v>
      </c>
      <c r="F1657" s="66" t="s">
        <v>402</v>
      </c>
      <c r="G1657" s="72">
        <v>0</v>
      </c>
      <c r="H1657" s="72">
        <v>0</v>
      </c>
      <c r="I1657" s="66" t="s">
        <v>3</v>
      </c>
      <c r="J1657" s="66" t="s">
        <v>1660</v>
      </c>
      <c r="K1657" s="67" t="s">
        <v>5197</v>
      </c>
      <c r="L1657" s="68"/>
      <c r="M1657" s="64" t="s">
        <v>2273</v>
      </c>
      <c r="N1657" s="13"/>
      <c r="O1657"/>
      <c r="P1657" t="str">
        <f t="shared" si="314"/>
        <v/>
      </c>
      <c r="Q1657"/>
      <c r="R1657"/>
      <c r="S1657" s="43">
        <f t="shared" si="305"/>
        <v>223</v>
      </c>
      <c r="T1657" s="96" t="s">
        <v>2643</v>
      </c>
      <c r="U1657" s="72" t="s">
        <v>3082</v>
      </c>
      <c r="V1657" s="72" t="s">
        <v>2643</v>
      </c>
      <c r="W1657" s="44" t="str">
        <f t="shared" si="306"/>
        <v>"UNSIGN"</v>
      </c>
      <c r="X1657" s="25" t="str">
        <f t="shared" si="307"/>
        <v>UNSIGN</v>
      </c>
      <c r="Y1657" s="1">
        <f t="shared" si="308"/>
        <v>1619</v>
      </c>
      <c r="Z1657" t="str">
        <f t="shared" si="309"/>
        <v>ITM_UNSIGN</v>
      </c>
      <c r="AC1657" s="116" t="str">
        <f t="shared" si="315"/>
        <v>UNSIGN</v>
      </c>
      <c r="AD1657" t="b">
        <f t="shared" si="313"/>
        <v>1</v>
      </c>
    </row>
    <row r="1658" spans="1:30">
      <c r="A1658" s="57">
        <f t="shared" si="303"/>
        <v>1658</v>
      </c>
      <c r="B1658" s="56">
        <f t="shared" si="304"/>
        <v>1620</v>
      </c>
      <c r="C1658" s="60" t="s">
        <v>4932</v>
      </c>
      <c r="D1658" s="60" t="s">
        <v>7</v>
      </c>
      <c r="E1658" s="66" t="s">
        <v>405</v>
      </c>
      <c r="F1658" s="66" t="s">
        <v>405</v>
      </c>
      <c r="G1658" s="72">
        <v>0</v>
      </c>
      <c r="H1658" s="72">
        <v>0</v>
      </c>
      <c r="I1658" s="66" t="s">
        <v>3</v>
      </c>
      <c r="J1658" s="66" t="s">
        <v>1660</v>
      </c>
      <c r="K1658" s="67" t="s">
        <v>5197</v>
      </c>
      <c r="L1658" s="68"/>
      <c r="M1658" s="64" t="s">
        <v>2275</v>
      </c>
      <c r="N1658" s="13"/>
      <c r="O1658"/>
      <c r="P1658" t="str">
        <f t="shared" si="314"/>
        <v/>
      </c>
      <c r="Q1658"/>
      <c r="R1658"/>
      <c r="S1658" s="43">
        <f t="shared" si="305"/>
        <v>223</v>
      </c>
      <c r="T1658" s="96" t="s">
        <v>2643</v>
      </c>
      <c r="U1658" s="72" t="s">
        <v>2643</v>
      </c>
      <c r="V1658" s="72" t="s">
        <v>2643</v>
      </c>
      <c r="W1658" s="44" t="str">
        <f t="shared" si="306"/>
        <v/>
      </c>
      <c r="X1658" s="25" t="str">
        <f t="shared" si="307"/>
        <v/>
      </c>
      <c r="Y1658" s="1">
        <f t="shared" si="308"/>
        <v>1620</v>
      </c>
      <c r="Z1658" t="str">
        <f t="shared" si="309"/>
        <v>ITM_VARMNU</v>
      </c>
      <c r="AC1658" s="116" t="str">
        <f t="shared" si="315"/>
        <v/>
      </c>
      <c r="AD1658" t="b">
        <f t="shared" si="313"/>
        <v>1</v>
      </c>
    </row>
    <row r="1659" spans="1:30">
      <c r="A1659" s="57">
        <f t="shared" si="303"/>
        <v>1659</v>
      </c>
      <c r="B1659" s="56">
        <f t="shared" si="304"/>
        <v>1621</v>
      </c>
      <c r="C1659" s="60" t="s">
        <v>4808</v>
      </c>
      <c r="D1659" s="60" t="s">
        <v>7</v>
      </c>
      <c r="E1659" s="66" t="s">
        <v>1546</v>
      </c>
      <c r="F1659" s="66" t="s">
        <v>1546</v>
      </c>
      <c r="G1659" s="72">
        <v>0</v>
      </c>
      <c r="H1659" s="72">
        <v>0</v>
      </c>
      <c r="I1659" s="66" t="s">
        <v>3</v>
      </c>
      <c r="J1659" s="66" t="s">
        <v>1660</v>
      </c>
      <c r="K1659" s="67" t="s">
        <v>5197</v>
      </c>
      <c r="L1659" s="68"/>
      <c r="M1659" s="64" t="s">
        <v>2277</v>
      </c>
      <c r="N1659" s="13"/>
      <c r="O1659"/>
      <c r="P1659" t="str">
        <f t="shared" si="314"/>
        <v/>
      </c>
      <c r="Q1659"/>
      <c r="R1659"/>
      <c r="S1659" s="43">
        <f t="shared" si="305"/>
        <v>223</v>
      </c>
      <c r="T1659" s="96" t="s">
        <v>2643</v>
      </c>
      <c r="U1659" s="72" t="s">
        <v>2643</v>
      </c>
      <c r="V1659" s="72" t="s">
        <v>2643</v>
      </c>
      <c r="W1659" s="44" t="str">
        <f t="shared" si="306"/>
        <v/>
      </c>
      <c r="X1659" s="25" t="str">
        <f t="shared" si="307"/>
        <v/>
      </c>
      <c r="Y1659" s="1">
        <f t="shared" si="308"/>
        <v>1621</v>
      </c>
      <c r="Z1659" t="str">
        <f t="shared" si="309"/>
        <v>ITM_VERS</v>
      </c>
      <c r="AC1659" s="116" t="str">
        <f t="shared" si="315"/>
        <v/>
      </c>
      <c r="AD1659" t="b">
        <f t="shared" si="313"/>
        <v>1</v>
      </c>
    </row>
    <row r="1660" spans="1:30" s="140" customFormat="1">
      <c r="A1660" s="134">
        <f t="shared" si="303"/>
        <v>1660</v>
      </c>
      <c r="B1660" s="135">
        <f t="shared" si="304"/>
        <v>1622</v>
      </c>
      <c r="C1660" s="136" t="s">
        <v>4621</v>
      </c>
      <c r="D1660" s="136" t="s">
        <v>7</v>
      </c>
      <c r="E1660" s="137" t="s">
        <v>1633</v>
      </c>
      <c r="F1660" s="137" t="s">
        <v>1633</v>
      </c>
      <c r="G1660" s="158">
        <v>0</v>
      </c>
      <c r="H1660" s="158">
        <v>0</v>
      </c>
      <c r="I1660" s="137" t="s">
        <v>3</v>
      </c>
      <c r="J1660" s="137" t="s">
        <v>1659</v>
      </c>
      <c r="K1660" s="139" t="s">
        <v>5197</v>
      </c>
      <c r="M1660" s="18" t="s">
        <v>2554</v>
      </c>
      <c r="N1660" s="18"/>
      <c r="P1660" s="140" t="str">
        <f t="shared" si="314"/>
        <v/>
      </c>
      <c r="S1660" s="141">
        <f t="shared" si="305"/>
        <v>224</v>
      </c>
      <c r="T1660" s="134" t="s">
        <v>3149</v>
      </c>
      <c r="U1660" s="138" t="s">
        <v>2643</v>
      </c>
      <c r="V1660" s="138" t="s">
        <v>2643</v>
      </c>
      <c r="W1660" s="142" t="str">
        <f t="shared" si="306"/>
        <v>"IDIVR"</v>
      </c>
      <c r="X1660" s="143" t="str">
        <f t="shared" si="307"/>
        <v>IDIVR</v>
      </c>
      <c r="Y1660" s="144">
        <f t="shared" si="308"/>
        <v>1622</v>
      </c>
      <c r="Z1660" s="140" t="str">
        <f t="shared" si="309"/>
        <v>ITM_IDIVR</v>
      </c>
      <c r="AC1660" s="116" t="str">
        <f t="shared" si="315"/>
        <v>IDIVR</v>
      </c>
      <c r="AD1660" t="b">
        <f t="shared" si="313"/>
        <v>1</v>
      </c>
    </row>
    <row r="1661" spans="1:30">
      <c r="A1661" s="57">
        <f t="shared" si="303"/>
        <v>1661</v>
      </c>
      <c r="B1661" s="56">
        <f t="shared" si="304"/>
        <v>1623</v>
      </c>
      <c r="C1661" s="60" t="s">
        <v>4932</v>
      </c>
      <c r="D1661" s="71" t="s">
        <v>7</v>
      </c>
      <c r="E1661" s="66" t="s">
        <v>409</v>
      </c>
      <c r="F1661" s="66" t="s">
        <v>409</v>
      </c>
      <c r="G1661" s="72">
        <v>0</v>
      </c>
      <c r="H1661" s="72">
        <v>0</v>
      </c>
      <c r="I1661" s="66" t="s">
        <v>3</v>
      </c>
      <c r="J1661" s="66" t="s">
        <v>1660</v>
      </c>
      <c r="K1661" s="67" t="s">
        <v>5197</v>
      </c>
      <c r="L1661" s="73"/>
      <c r="M1661" s="64" t="s">
        <v>2281</v>
      </c>
      <c r="N1661" s="13"/>
      <c r="O1661"/>
      <c r="P1661" t="str">
        <f t="shared" si="314"/>
        <v/>
      </c>
      <c r="Q1661"/>
      <c r="R1661"/>
      <c r="S1661" s="43">
        <f t="shared" si="305"/>
        <v>224</v>
      </c>
      <c r="T1661" s="96" t="s">
        <v>2643</v>
      </c>
      <c r="U1661" s="72" t="s">
        <v>2643</v>
      </c>
      <c r="V1661" s="72" t="s">
        <v>2643</v>
      </c>
      <c r="W1661" s="44" t="str">
        <f t="shared" si="306"/>
        <v/>
      </c>
      <c r="X1661" s="25" t="str">
        <f t="shared" si="307"/>
        <v/>
      </c>
      <c r="Y1661" s="1">
        <f t="shared" si="308"/>
        <v>1623</v>
      </c>
      <c r="Z1661" t="str">
        <f t="shared" si="309"/>
        <v>ITM_WDAY</v>
      </c>
      <c r="AC1661" s="116" t="str">
        <f t="shared" si="315"/>
        <v/>
      </c>
      <c r="AD1661" t="b">
        <f t="shared" si="313"/>
        <v>1</v>
      </c>
    </row>
    <row r="1662" spans="1:30">
      <c r="A1662" s="57">
        <f t="shared" si="303"/>
        <v>1662</v>
      </c>
      <c r="B1662" s="56">
        <f t="shared" si="304"/>
        <v>1624</v>
      </c>
      <c r="C1662" s="60" t="s">
        <v>4810</v>
      </c>
      <c r="D1662" s="60" t="s">
        <v>7</v>
      </c>
      <c r="E1662" s="66" t="s">
        <v>411</v>
      </c>
      <c r="F1662" s="66" t="s">
        <v>411</v>
      </c>
      <c r="G1662" s="72">
        <v>0</v>
      </c>
      <c r="H1662" s="72">
        <v>0</v>
      </c>
      <c r="I1662" s="66" t="s">
        <v>3</v>
      </c>
      <c r="J1662" s="66" t="s">
        <v>1660</v>
      </c>
      <c r="K1662" s="67" t="s">
        <v>5197</v>
      </c>
      <c r="L1662" s="68"/>
      <c r="M1662" s="64" t="s">
        <v>2287</v>
      </c>
      <c r="N1662" s="13"/>
      <c r="O1662"/>
      <c r="P1662" t="str">
        <f t="shared" si="314"/>
        <v/>
      </c>
      <c r="Q1662"/>
      <c r="R1662"/>
      <c r="S1662" s="43">
        <f t="shared" si="305"/>
        <v>224</v>
      </c>
      <c r="T1662" s="96" t="s">
        <v>2643</v>
      </c>
      <c r="U1662" s="72" t="s">
        <v>2643</v>
      </c>
      <c r="V1662" s="72" t="s">
        <v>2643</v>
      </c>
      <c r="W1662" s="44" t="str">
        <f t="shared" si="306"/>
        <v/>
      </c>
      <c r="X1662" s="25" t="str">
        <f t="shared" si="307"/>
        <v/>
      </c>
      <c r="Y1662" s="1">
        <f t="shared" si="308"/>
        <v>1624</v>
      </c>
      <c r="Z1662" t="str">
        <f t="shared" si="309"/>
        <v>ITM_WHO</v>
      </c>
      <c r="AC1662" s="116" t="str">
        <f t="shared" si="315"/>
        <v/>
      </c>
      <c r="AD1662" t="b">
        <f t="shared" si="313"/>
        <v>1</v>
      </c>
    </row>
    <row r="1663" spans="1:30">
      <c r="A1663" s="57">
        <f t="shared" si="303"/>
        <v>1663</v>
      </c>
      <c r="B1663" s="56">
        <f t="shared" si="304"/>
        <v>1625</v>
      </c>
      <c r="C1663" s="60" t="s">
        <v>4932</v>
      </c>
      <c r="D1663" s="60" t="s">
        <v>7</v>
      </c>
      <c r="E1663" s="66" t="s">
        <v>1549</v>
      </c>
      <c r="F1663" s="66" t="s">
        <v>1549</v>
      </c>
      <c r="G1663" s="72">
        <v>0</v>
      </c>
      <c r="H1663" s="72">
        <v>0</v>
      </c>
      <c r="I1663" s="66" t="s">
        <v>3</v>
      </c>
      <c r="J1663" s="66" t="s">
        <v>1660</v>
      </c>
      <c r="K1663" s="67" t="s">
        <v>5197</v>
      </c>
      <c r="L1663" s="68"/>
      <c r="M1663" s="64" t="s">
        <v>2289</v>
      </c>
      <c r="N1663" s="13"/>
      <c r="O1663"/>
      <c r="P1663" t="str">
        <f t="shared" si="314"/>
        <v/>
      </c>
      <c r="Q1663"/>
      <c r="R1663"/>
      <c r="S1663" s="43">
        <f t="shared" si="305"/>
        <v>224</v>
      </c>
      <c r="T1663" s="96" t="s">
        <v>2643</v>
      </c>
      <c r="U1663" s="72" t="s">
        <v>2643</v>
      </c>
      <c r="V1663" s="72" t="s">
        <v>2643</v>
      </c>
      <c r="W1663" s="44" t="str">
        <f t="shared" si="306"/>
        <v/>
      </c>
      <c r="X1663" s="25" t="str">
        <f t="shared" si="307"/>
        <v/>
      </c>
      <c r="Y1663" s="1">
        <f t="shared" si="308"/>
        <v>1625</v>
      </c>
      <c r="Z1663" t="str">
        <f t="shared" si="309"/>
        <v>ITM_WM</v>
      </c>
      <c r="AC1663" s="116" t="str">
        <f t="shared" si="315"/>
        <v/>
      </c>
      <c r="AD1663" t="b">
        <f t="shared" si="313"/>
        <v>1</v>
      </c>
    </row>
    <row r="1664" spans="1:30">
      <c r="A1664" s="57">
        <f t="shared" si="303"/>
        <v>1664</v>
      </c>
      <c r="B1664" s="56">
        <f t="shared" si="304"/>
        <v>1626</v>
      </c>
      <c r="C1664" s="60" t="s">
        <v>4932</v>
      </c>
      <c r="D1664" s="60" t="s">
        <v>7</v>
      </c>
      <c r="E1664" s="66" t="s">
        <v>1550</v>
      </c>
      <c r="F1664" s="66" t="s">
        <v>1550</v>
      </c>
      <c r="G1664" s="72">
        <v>0</v>
      </c>
      <c r="H1664" s="72">
        <v>0</v>
      </c>
      <c r="I1664" s="66" t="s">
        <v>3</v>
      </c>
      <c r="J1664" s="66" t="s">
        <v>1660</v>
      </c>
      <c r="K1664" s="67" t="s">
        <v>5197</v>
      </c>
      <c r="L1664" s="68"/>
      <c r="M1664" s="64" t="s">
        <v>2290</v>
      </c>
      <c r="N1664" s="13"/>
      <c r="O1664"/>
      <c r="P1664" t="str">
        <f t="shared" si="314"/>
        <v/>
      </c>
      <c r="Q1664"/>
      <c r="R1664"/>
      <c r="S1664" s="43">
        <f t="shared" si="305"/>
        <v>224</v>
      </c>
      <c r="T1664" s="96" t="s">
        <v>2643</v>
      </c>
      <c r="U1664" s="72" t="s">
        <v>2643</v>
      </c>
      <c r="V1664" s="72" t="s">
        <v>2643</v>
      </c>
      <c r="W1664" s="44" t="str">
        <f t="shared" si="306"/>
        <v/>
      </c>
      <c r="X1664" s="25" t="str">
        <f t="shared" si="307"/>
        <v/>
      </c>
      <c r="Y1664" s="1">
        <f t="shared" si="308"/>
        <v>1626</v>
      </c>
      <c r="Z1664" t="str">
        <f t="shared" si="309"/>
        <v>ITM_WP</v>
      </c>
      <c r="AC1664" s="116" t="str">
        <f t="shared" si="315"/>
        <v/>
      </c>
      <c r="AD1664" t="b">
        <f t="shared" si="313"/>
        <v>1</v>
      </c>
    </row>
    <row r="1665" spans="1:30">
      <c r="A1665" s="57">
        <f t="shared" si="303"/>
        <v>1665</v>
      </c>
      <c r="B1665" s="56">
        <f t="shared" si="304"/>
        <v>1627</v>
      </c>
      <c r="C1665" s="60" t="s">
        <v>4932</v>
      </c>
      <c r="D1665" s="60" t="s">
        <v>7</v>
      </c>
      <c r="E1665" s="66" t="s">
        <v>1551</v>
      </c>
      <c r="F1665" s="66" t="s">
        <v>1551</v>
      </c>
      <c r="G1665" s="72">
        <v>0</v>
      </c>
      <c r="H1665" s="72">
        <v>0</v>
      </c>
      <c r="I1665" s="66" t="s">
        <v>3</v>
      </c>
      <c r="J1665" s="66" t="s">
        <v>1660</v>
      </c>
      <c r="K1665" s="67" t="s">
        <v>5197</v>
      </c>
      <c r="L1665" s="68"/>
      <c r="M1665" s="64" t="s">
        <v>2291</v>
      </c>
      <c r="N1665" s="13"/>
      <c r="O1665"/>
      <c r="P1665" t="str">
        <f t="shared" si="314"/>
        <v/>
      </c>
      <c r="Q1665"/>
      <c r="R1665"/>
      <c r="S1665" s="43">
        <f t="shared" si="305"/>
        <v>224</v>
      </c>
      <c r="T1665" s="96" t="s">
        <v>2643</v>
      </c>
      <c r="U1665" s="72" t="s">
        <v>2643</v>
      </c>
      <c r="V1665" s="72" t="s">
        <v>2643</v>
      </c>
      <c r="W1665" s="44" t="str">
        <f t="shared" si="306"/>
        <v/>
      </c>
      <c r="X1665" s="25" t="str">
        <f t="shared" si="307"/>
        <v/>
      </c>
      <c r="Y1665" s="1">
        <f t="shared" si="308"/>
        <v>1627</v>
      </c>
      <c r="Z1665" t="str">
        <f t="shared" si="309"/>
        <v>ITM_WM1</v>
      </c>
      <c r="AC1665" s="116" t="str">
        <f t="shared" si="315"/>
        <v/>
      </c>
      <c r="AD1665" t="b">
        <f t="shared" si="313"/>
        <v>1</v>
      </c>
    </row>
    <row r="1666" spans="1:30">
      <c r="A1666" s="57">
        <f t="shared" si="303"/>
        <v>1666</v>
      </c>
      <c r="B1666" s="56">
        <f t="shared" si="304"/>
        <v>1628</v>
      </c>
      <c r="C1666" s="60" t="s">
        <v>4811</v>
      </c>
      <c r="D1666" s="60" t="s">
        <v>14</v>
      </c>
      <c r="E1666" s="66" t="s">
        <v>413</v>
      </c>
      <c r="F1666" s="66" t="s">
        <v>413</v>
      </c>
      <c r="G1666" s="72">
        <v>0</v>
      </c>
      <c r="H1666" s="72">
        <v>64</v>
      </c>
      <c r="I1666" s="66" t="s">
        <v>3</v>
      </c>
      <c r="J1666" s="66" t="s">
        <v>1660</v>
      </c>
      <c r="K1666" s="67" t="s">
        <v>5197</v>
      </c>
      <c r="L1666" s="68"/>
      <c r="M1666" s="64" t="s">
        <v>2292</v>
      </c>
      <c r="N1666" s="13"/>
      <c r="O1666"/>
      <c r="P1666" t="str">
        <f t="shared" si="314"/>
        <v/>
      </c>
      <c r="Q1666"/>
      <c r="R1666"/>
      <c r="S1666" s="43">
        <f t="shared" si="305"/>
        <v>225</v>
      </c>
      <c r="T1666" s="96" t="s">
        <v>3172</v>
      </c>
      <c r="U1666" s="72" t="s">
        <v>3082</v>
      </c>
      <c r="V1666" s="72" t="s">
        <v>2643</v>
      </c>
      <c r="W1666" s="44" t="str">
        <f t="shared" si="306"/>
        <v>"WSIZE"</v>
      </c>
      <c r="X1666" s="25" t="str">
        <f t="shared" si="307"/>
        <v>WSIZE</v>
      </c>
      <c r="Y1666" s="1">
        <f t="shared" si="308"/>
        <v>1628</v>
      </c>
      <c r="Z1666" t="str">
        <f t="shared" si="309"/>
        <v>ITM_WSIZE</v>
      </c>
      <c r="AC1666" s="116" t="str">
        <f t="shared" si="315"/>
        <v>WSIZE</v>
      </c>
      <c r="AD1666" t="b">
        <f t="shared" si="313"/>
        <v>1</v>
      </c>
    </row>
    <row r="1667" spans="1:30">
      <c r="A1667" s="57">
        <f t="shared" si="303"/>
        <v>1667</v>
      </c>
      <c r="B1667" s="56">
        <f t="shared" si="304"/>
        <v>1629</v>
      </c>
      <c r="C1667" s="60" t="s">
        <v>4812</v>
      </c>
      <c r="D1667" s="60" t="s">
        <v>7</v>
      </c>
      <c r="E1667" s="66" t="s">
        <v>414</v>
      </c>
      <c r="F1667" s="66" t="s">
        <v>414</v>
      </c>
      <c r="G1667" s="72">
        <v>0</v>
      </c>
      <c r="H1667" s="72">
        <v>0</v>
      </c>
      <c r="I1667" s="66" t="s">
        <v>3</v>
      </c>
      <c r="J1667" s="66" t="s">
        <v>1659</v>
      </c>
      <c r="K1667" s="67" t="s">
        <v>5197</v>
      </c>
      <c r="L1667" s="68"/>
      <c r="M1667" s="64" t="s">
        <v>2293</v>
      </c>
      <c r="N1667" s="13"/>
      <c r="O1667"/>
      <c r="P1667" t="str">
        <f t="shared" si="314"/>
        <v/>
      </c>
      <c r="Q1667"/>
      <c r="R1667"/>
      <c r="S1667" s="43">
        <f t="shared" si="305"/>
        <v>226</v>
      </c>
      <c r="T1667" s="96" t="s">
        <v>3172</v>
      </c>
      <c r="U1667" s="72" t="s">
        <v>2643</v>
      </c>
      <c r="V1667" s="72" t="s">
        <v>2643</v>
      </c>
      <c r="W1667" s="44" t="str">
        <f t="shared" si="306"/>
        <v>"WSIZE?"</v>
      </c>
      <c r="X1667" s="25" t="str">
        <f t="shared" si="307"/>
        <v>WSIZE?</v>
      </c>
      <c r="Y1667" s="1">
        <f t="shared" si="308"/>
        <v>1629</v>
      </c>
      <c r="Z1667" t="str">
        <f t="shared" si="309"/>
        <v>ITM_WSIZEQ</v>
      </c>
      <c r="AC1667" s="116" t="str">
        <f t="shared" si="315"/>
        <v>WSIZE?</v>
      </c>
      <c r="AD1667" t="b">
        <f t="shared" si="313"/>
        <v>1</v>
      </c>
    </row>
    <row r="1668" spans="1:30">
      <c r="A1668" s="57">
        <f t="shared" si="303"/>
        <v>1668</v>
      </c>
      <c r="B1668" s="56">
        <f t="shared" si="304"/>
        <v>1630</v>
      </c>
      <c r="C1668" s="60" t="s">
        <v>4813</v>
      </c>
      <c r="D1668" s="60" t="s">
        <v>7</v>
      </c>
      <c r="E1668" s="66" t="s">
        <v>768</v>
      </c>
      <c r="F1668" s="66" t="s">
        <v>768</v>
      </c>
      <c r="G1668" s="72">
        <v>0</v>
      </c>
      <c r="H1668" s="72">
        <v>0</v>
      </c>
      <c r="I1668" s="66" t="s">
        <v>3</v>
      </c>
      <c r="J1668" s="66" t="s">
        <v>1659</v>
      </c>
      <c r="K1668" s="67" t="s">
        <v>5197</v>
      </c>
      <c r="L1668" s="68"/>
      <c r="M1668" s="64" t="s">
        <v>2301</v>
      </c>
      <c r="N1668" s="13"/>
      <c r="O1668"/>
      <c r="P1668" t="str">
        <f t="shared" si="314"/>
        <v/>
      </c>
      <c r="Q1668"/>
      <c r="R1668"/>
      <c r="S1668" s="43">
        <f t="shared" si="305"/>
        <v>227</v>
      </c>
      <c r="T1668" s="96" t="s">
        <v>3155</v>
      </c>
      <c r="U1668" s="72" t="s">
        <v>2643</v>
      </c>
      <c r="V1668" s="72" t="s">
        <v>3084</v>
      </c>
      <c r="W1668" s="44" t="str">
        <f t="shared" si="306"/>
        <v>STD_X_BAR</v>
      </c>
      <c r="X1668" s="25" t="str">
        <f t="shared" si="307"/>
        <v>X_MEAN</v>
      </c>
      <c r="Y1668" s="1">
        <f t="shared" si="308"/>
        <v>1630</v>
      </c>
      <c r="Z1668" t="str">
        <f t="shared" si="309"/>
        <v>ITM_XBAR</v>
      </c>
      <c r="AC1668" s="116" t="str">
        <f t="shared" si="315"/>
        <v>X_</v>
      </c>
      <c r="AD1668" t="b">
        <f t="shared" si="313"/>
        <v>0</v>
      </c>
    </row>
    <row r="1669" spans="1:30">
      <c r="A1669" s="57">
        <f t="shared" si="303"/>
        <v>1669</v>
      </c>
      <c r="B1669" s="56">
        <f t="shared" si="304"/>
        <v>1631</v>
      </c>
      <c r="C1669" s="60" t="s">
        <v>4814</v>
      </c>
      <c r="D1669" s="60" t="s">
        <v>7</v>
      </c>
      <c r="E1669" s="66" t="s">
        <v>1556</v>
      </c>
      <c r="F1669" s="66" t="s">
        <v>1556</v>
      </c>
      <c r="G1669" s="72">
        <v>0</v>
      </c>
      <c r="H1669" s="72">
        <v>0</v>
      </c>
      <c r="I1669" s="66" t="s">
        <v>3</v>
      </c>
      <c r="J1669" s="66" t="s">
        <v>1659</v>
      </c>
      <c r="K1669" s="67" t="s">
        <v>5197</v>
      </c>
      <c r="L1669" s="68"/>
      <c r="M1669" s="64" t="s">
        <v>2302</v>
      </c>
      <c r="N1669" s="13"/>
      <c r="O1669"/>
      <c r="P1669" t="str">
        <f t="shared" si="314"/>
        <v/>
      </c>
      <c r="Q1669"/>
      <c r="R1669"/>
      <c r="S1669" s="43">
        <f t="shared" si="305"/>
        <v>228</v>
      </c>
      <c r="T1669" s="96" t="s">
        <v>3155</v>
      </c>
      <c r="U1669" s="72" t="s">
        <v>2643</v>
      </c>
      <c r="V1669" s="72" t="s">
        <v>3085</v>
      </c>
      <c r="W1669" s="44" t="str">
        <f t="shared" si="306"/>
        <v>STD_X_BAR STD_SUB_G</v>
      </c>
      <c r="X1669" s="25" t="str">
        <f t="shared" si="307"/>
        <v>X_GEO</v>
      </c>
      <c r="Y1669" s="1">
        <f t="shared" si="308"/>
        <v>1631</v>
      </c>
      <c r="Z1669" t="str">
        <f t="shared" si="309"/>
        <v>ITM_XG</v>
      </c>
      <c r="AC1669" s="116" t="str">
        <f t="shared" si="315"/>
        <v>X_G</v>
      </c>
      <c r="AD1669" t="b">
        <f t="shared" si="313"/>
        <v>0</v>
      </c>
    </row>
    <row r="1670" spans="1:30">
      <c r="A1670" s="57">
        <f t="shared" si="303"/>
        <v>1670</v>
      </c>
      <c r="B1670" s="56">
        <f t="shared" si="304"/>
        <v>1632</v>
      </c>
      <c r="C1670" s="60" t="s">
        <v>4815</v>
      </c>
      <c r="D1670" s="60" t="s">
        <v>7</v>
      </c>
      <c r="E1670" s="66" t="s">
        <v>1557</v>
      </c>
      <c r="F1670" s="66" t="s">
        <v>1557</v>
      </c>
      <c r="G1670" s="72">
        <v>0</v>
      </c>
      <c r="H1670" s="72">
        <v>0</v>
      </c>
      <c r="I1670" s="66" t="s">
        <v>3</v>
      </c>
      <c r="J1670" s="66" t="s">
        <v>1659</v>
      </c>
      <c r="K1670" s="67" t="s">
        <v>5197</v>
      </c>
      <c r="L1670" s="68"/>
      <c r="M1670" s="64" t="s">
        <v>2303</v>
      </c>
      <c r="N1670" s="13"/>
      <c r="O1670"/>
      <c r="P1670" t="str">
        <f t="shared" si="314"/>
        <v/>
      </c>
      <c r="Q1670"/>
      <c r="R1670"/>
      <c r="S1670" s="43">
        <f t="shared" si="305"/>
        <v>229</v>
      </c>
      <c r="T1670" s="96" t="s">
        <v>3155</v>
      </c>
      <c r="U1670" s="72" t="s">
        <v>2643</v>
      </c>
      <c r="V1670" s="72" t="s">
        <v>5206</v>
      </c>
      <c r="W1670" s="44" t="str">
        <f t="shared" si="306"/>
        <v>STD_X_BAR STD_SUB_W</v>
      </c>
      <c r="X1670" s="25" t="str">
        <f t="shared" si="307"/>
        <v>X_WTD</v>
      </c>
      <c r="Y1670" s="1">
        <f t="shared" si="308"/>
        <v>1632</v>
      </c>
      <c r="Z1670" t="str">
        <f t="shared" si="309"/>
        <v>ITM_XW</v>
      </c>
      <c r="AC1670" s="116" t="str">
        <f t="shared" si="315"/>
        <v>X_W</v>
      </c>
      <c r="AD1670" t="b">
        <f t="shared" si="313"/>
        <v>0</v>
      </c>
    </row>
    <row r="1671" spans="1:30">
      <c r="A1671" s="57">
        <f t="shared" ref="A1671:A1734" si="316">IF(B1671=INT(B1671),ROW(),"")</f>
        <v>1671</v>
      </c>
      <c r="B1671" s="56">
        <f t="shared" ref="B1671:B1734" si="317">IF(AND(MID(C1671,2,1)&lt;&gt;"/",MID(C1671,1,1)="/"),INT(B1670)+1,B1670+0.01)</f>
        <v>1633</v>
      </c>
      <c r="C1671" s="60" t="s">
        <v>4932</v>
      </c>
      <c r="D1671" s="60" t="s">
        <v>7</v>
      </c>
      <c r="E1671" s="66" t="s">
        <v>419</v>
      </c>
      <c r="F1671" s="66" t="s">
        <v>419</v>
      </c>
      <c r="G1671" s="72">
        <v>0</v>
      </c>
      <c r="H1671" s="72">
        <v>0</v>
      </c>
      <c r="I1671" s="66" t="s">
        <v>3</v>
      </c>
      <c r="J1671" s="66" t="s">
        <v>1660</v>
      </c>
      <c r="K1671" s="67" t="s">
        <v>5197</v>
      </c>
      <c r="L1671" s="68"/>
      <c r="M1671" s="64" t="s">
        <v>2304</v>
      </c>
      <c r="N1671" s="13"/>
      <c r="O1671"/>
      <c r="P1671" t="str">
        <f t="shared" si="314"/>
        <v/>
      </c>
      <c r="Q1671"/>
      <c r="R1671"/>
      <c r="S1671" s="43">
        <f t="shared" ref="S1671:S1734" si="318">IF(X1671&lt;&gt;"",S1670+1,S1670)</f>
        <v>229</v>
      </c>
      <c r="T1671" s="96" t="s">
        <v>2643</v>
      </c>
      <c r="U1671" s="72" t="s">
        <v>2643</v>
      </c>
      <c r="V1671" s="72" t="s">
        <v>2643</v>
      </c>
      <c r="W1671" s="44" t="str">
        <f t="shared" ref="W1671:W1734" si="319">IF( OR(U1671="CNST", I1671="CAT_REGS"),(E1671),
IF(U1671="YES",UPPER(E1671),
IF(   AND(U1671&lt;&gt;"NO",I1671="CAT_FNCT",D1671&lt;&gt;"multiply", D1671&lt;&gt;"divide"),IF(J1671="SLS_ENABLED",   UPPER(E1671),""),"")))</f>
        <v/>
      </c>
      <c r="X1671" s="25" t="str">
        <f t="shared" ref="X1671:X1734" si="320">IF(LEN(V1671)&gt;0,V1671,SUBSTITUTE(SUBSTITUTE(SUBSTITUTE(SUBSTITUTE(SUBSTITUTE(SUBSTITUTE(SUBSTITUTE(SUBSTITUTE(SUBSTITUTE(SUBSTITUTE(SUBSTITUTE( (SUBSTITUTE( SUBSTITUTE( SUBSTITUTE( SUBSTITUTE(W1671,"STD_SIGMA","SUM"),"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71" s="1">
        <f t="shared" ref="Y1671:Y1734" si="321">B1671</f>
        <v>1633</v>
      </c>
      <c r="Z1671" t="str">
        <f t="shared" ref="Z1671:Z1734" si="322">M1671</f>
        <v>ITM_XCIRC</v>
      </c>
      <c r="AC1671" s="116" t="str">
        <f t="shared" si="315"/>
        <v/>
      </c>
      <c r="AD1671" t="b">
        <f t="shared" si="313"/>
        <v>1</v>
      </c>
    </row>
    <row r="1672" spans="1:30">
      <c r="A1672" s="57">
        <f t="shared" si="316"/>
        <v>1672</v>
      </c>
      <c r="B1672" s="56">
        <f t="shared" si="317"/>
        <v>1634</v>
      </c>
      <c r="C1672" s="60" t="s">
        <v>4932</v>
      </c>
      <c r="D1672" s="60" t="s">
        <v>7</v>
      </c>
      <c r="E1672" s="66" t="s">
        <v>422</v>
      </c>
      <c r="F1672" s="66" t="s">
        <v>422</v>
      </c>
      <c r="G1672" s="72">
        <v>0</v>
      </c>
      <c r="H1672" s="72">
        <v>0</v>
      </c>
      <c r="I1672" s="66" t="s">
        <v>3</v>
      </c>
      <c r="J1672" s="66" t="s">
        <v>1660</v>
      </c>
      <c r="K1672" s="67" t="s">
        <v>5197</v>
      </c>
      <c r="L1672" s="68"/>
      <c r="M1672" s="64" t="s">
        <v>2308</v>
      </c>
      <c r="N1672" s="13"/>
      <c r="O1672"/>
      <c r="P1672" t="str">
        <f t="shared" si="314"/>
        <v/>
      </c>
      <c r="Q1672"/>
      <c r="R1672"/>
      <c r="S1672" s="43">
        <f t="shared" si="318"/>
        <v>229</v>
      </c>
      <c r="T1672" s="96" t="s">
        <v>2643</v>
      </c>
      <c r="U1672" s="72" t="s">
        <v>2643</v>
      </c>
      <c r="V1672" s="72" t="s">
        <v>2643</v>
      </c>
      <c r="W1672" s="44" t="str">
        <f t="shared" si="319"/>
        <v/>
      </c>
      <c r="X1672" s="25" t="str">
        <f t="shared" si="320"/>
        <v/>
      </c>
      <c r="Y1672" s="1">
        <f t="shared" si="321"/>
        <v>1634</v>
      </c>
      <c r="Z1672" t="str">
        <f t="shared" si="322"/>
        <v>ITM_XtoDATE</v>
      </c>
      <c r="AC1672" s="116" t="str">
        <f t="shared" si="315"/>
        <v/>
      </c>
      <c r="AD1672" t="b">
        <f t="shared" si="313"/>
        <v>1</v>
      </c>
    </row>
    <row r="1673" spans="1:30">
      <c r="A1673" s="57">
        <f t="shared" si="316"/>
        <v>1673</v>
      </c>
      <c r="B1673" s="56">
        <f t="shared" si="317"/>
        <v>1635</v>
      </c>
      <c r="C1673" s="60" t="s">
        <v>4816</v>
      </c>
      <c r="D1673" s="60" t="s">
        <v>7</v>
      </c>
      <c r="E1673" s="66" t="s">
        <v>1558</v>
      </c>
      <c r="F1673" s="66" t="s">
        <v>1558</v>
      </c>
      <c r="G1673" s="72">
        <v>0</v>
      </c>
      <c r="H1673" s="72">
        <v>0</v>
      </c>
      <c r="I1673" s="66" t="s">
        <v>3</v>
      </c>
      <c r="J1673" s="66" t="s">
        <v>1659</v>
      </c>
      <c r="K1673" s="67" t="s">
        <v>5197</v>
      </c>
      <c r="L1673" s="68"/>
      <c r="M1673" s="64" t="s">
        <v>2309</v>
      </c>
      <c r="N1673" s="13"/>
      <c r="O1673"/>
      <c r="P1673" t="str">
        <f t="shared" si="314"/>
        <v/>
      </c>
      <c r="Q1673"/>
      <c r="R1673"/>
      <c r="S1673" s="43">
        <f t="shared" si="318"/>
        <v>230</v>
      </c>
      <c r="T1673" s="96" t="s">
        <v>3174</v>
      </c>
      <c r="U1673" s="72" t="s">
        <v>2643</v>
      </c>
      <c r="V1673" s="72" t="s">
        <v>2643</v>
      </c>
      <c r="W1673" s="44" t="str">
        <f t="shared" si="319"/>
        <v>"X" STD_RIGHT_ARROW STD_ALPHA</v>
      </c>
      <c r="X1673" s="25" t="str">
        <f t="shared" si="320"/>
        <v>X&gt;ALPHA</v>
      </c>
      <c r="Y1673" s="1">
        <f t="shared" si="321"/>
        <v>1635</v>
      </c>
      <c r="Z1673" t="str">
        <f t="shared" si="322"/>
        <v>ITM_XtoALPHA</v>
      </c>
      <c r="AC1673" s="116" t="str">
        <f t="shared" si="315"/>
        <v>X&gt;ALPHA</v>
      </c>
      <c r="AD1673" t="b">
        <f t="shared" si="313"/>
        <v>1</v>
      </c>
    </row>
    <row r="1674" spans="1:30" s="140" customFormat="1">
      <c r="A1674" s="134">
        <f t="shared" si="316"/>
        <v>1674</v>
      </c>
      <c r="B1674" s="135">
        <f t="shared" si="317"/>
        <v>1636</v>
      </c>
      <c r="C1674" s="136" t="s">
        <v>4932</v>
      </c>
      <c r="D1674" s="136" t="s">
        <v>7</v>
      </c>
      <c r="E1674" s="156" t="str">
        <f t="shared" ref="E1674" si="323">CHAR(34)&amp;IF(B1674&lt;10,"000",IF(B1674&lt;100,"00",IF(B1674&lt;1000,"0","")))&amp;$B1674&amp;CHAR(34)</f>
        <v>"1636"</v>
      </c>
      <c r="F1674" s="156" t="str">
        <f t="shared" ref="F1674" si="324">E1674</f>
        <v>"1636"</v>
      </c>
      <c r="G1674" s="157">
        <v>0</v>
      </c>
      <c r="H1674" s="157">
        <v>0</v>
      </c>
      <c r="I1674" s="137" t="s">
        <v>30</v>
      </c>
      <c r="J1674" s="137" t="s">
        <v>1660</v>
      </c>
      <c r="K1674" s="67" t="s">
        <v>5197</v>
      </c>
      <c r="M1674" s="18" t="str">
        <f t="shared" ref="M1674" si="325">"ITM_"&amp;IF(B1674&lt;10,"000",IF(B1674&lt;100,"00",IF(B1674&lt;1000,"0","")))&amp;$B1674</f>
        <v>ITM_1636</v>
      </c>
      <c r="N1674" s="18"/>
      <c r="P1674" s="140" t="str">
        <f t="shared" si="314"/>
        <v/>
      </c>
      <c r="S1674" s="141">
        <f t="shared" si="318"/>
        <v>230</v>
      </c>
      <c r="T1674" s="134" t="s">
        <v>2643</v>
      </c>
      <c r="U1674" s="138" t="s">
        <v>2643</v>
      </c>
      <c r="V1674" s="138" t="s">
        <v>2643</v>
      </c>
      <c r="W1674" s="142" t="str">
        <f t="shared" si="319"/>
        <v/>
      </c>
      <c r="X1674" s="143" t="str">
        <f t="shared" si="320"/>
        <v/>
      </c>
      <c r="Y1674" s="144">
        <f t="shared" si="321"/>
        <v>1636</v>
      </c>
      <c r="Z1674" s="140" t="str">
        <f t="shared" si="322"/>
        <v>ITM_1636</v>
      </c>
      <c r="AC1674" s="116" t="str">
        <f t="shared" si="315"/>
        <v/>
      </c>
      <c r="AD1674" t="b">
        <f t="shared" si="313"/>
        <v>1</v>
      </c>
    </row>
    <row r="1675" spans="1:30">
      <c r="A1675" s="57">
        <f t="shared" si="316"/>
        <v>1675</v>
      </c>
      <c r="B1675" s="56">
        <f t="shared" si="317"/>
        <v>1637</v>
      </c>
      <c r="C1675" s="60" t="s">
        <v>4932</v>
      </c>
      <c r="D1675" s="60" t="s">
        <v>7</v>
      </c>
      <c r="E1675" s="66" t="s">
        <v>429</v>
      </c>
      <c r="F1675" s="66" t="s">
        <v>429</v>
      </c>
      <c r="G1675" s="72">
        <v>0</v>
      </c>
      <c r="H1675" s="72">
        <v>0</v>
      </c>
      <c r="I1675" s="66" t="s">
        <v>3</v>
      </c>
      <c r="J1675" s="66" t="s">
        <v>1660</v>
      </c>
      <c r="K1675" s="67" t="s">
        <v>5197</v>
      </c>
      <c r="L1675" s="68"/>
      <c r="M1675" s="64" t="s">
        <v>2323</v>
      </c>
      <c r="N1675" s="13"/>
      <c r="O1675"/>
      <c r="P1675" t="str">
        <f t="shared" si="314"/>
        <v/>
      </c>
      <c r="Q1675"/>
      <c r="R1675"/>
      <c r="S1675" s="43">
        <f t="shared" si="318"/>
        <v>230</v>
      </c>
      <c r="T1675" s="96" t="s">
        <v>2643</v>
      </c>
      <c r="U1675" s="72" t="s">
        <v>2643</v>
      </c>
      <c r="V1675" s="72" t="s">
        <v>2643</v>
      </c>
      <c r="W1675" s="44" t="str">
        <f t="shared" si="319"/>
        <v/>
      </c>
      <c r="X1675" s="25" t="str">
        <f t="shared" si="320"/>
        <v/>
      </c>
      <c r="Y1675" s="1">
        <f t="shared" si="321"/>
        <v>1637</v>
      </c>
      <c r="Z1675" t="str">
        <f t="shared" si="322"/>
        <v>ITM_YEAR</v>
      </c>
      <c r="AC1675" s="116" t="str">
        <f t="shared" si="315"/>
        <v/>
      </c>
      <c r="AD1675" t="b">
        <f t="shared" si="313"/>
        <v>1</v>
      </c>
    </row>
    <row r="1676" spans="1:30">
      <c r="A1676" s="57">
        <f t="shared" si="316"/>
        <v>1676</v>
      </c>
      <c r="B1676" s="56">
        <f t="shared" si="317"/>
        <v>1638</v>
      </c>
      <c r="C1676" s="60" t="s">
        <v>4932</v>
      </c>
      <c r="D1676" s="60" t="s">
        <v>7</v>
      </c>
      <c r="E1676" s="66" t="s">
        <v>431</v>
      </c>
      <c r="F1676" s="66" t="s">
        <v>431</v>
      </c>
      <c r="G1676" s="72">
        <v>0</v>
      </c>
      <c r="H1676" s="72">
        <v>0</v>
      </c>
      <c r="I1676" s="66" t="s">
        <v>3</v>
      </c>
      <c r="J1676" s="66" t="s">
        <v>1660</v>
      </c>
      <c r="K1676" s="67" t="s">
        <v>5197</v>
      </c>
      <c r="L1676" s="68"/>
      <c r="M1676" s="64" t="s">
        <v>2326</v>
      </c>
      <c r="N1676" s="13"/>
      <c r="O1676"/>
      <c r="P1676" t="str">
        <f t="shared" si="314"/>
        <v/>
      </c>
      <c r="Q1676"/>
      <c r="R1676"/>
      <c r="S1676" s="43">
        <f t="shared" si="318"/>
        <v>230</v>
      </c>
      <c r="T1676" s="96" t="s">
        <v>2643</v>
      </c>
      <c r="U1676" s="72" t="s">
        <v>2643</v>
      </c>
      <c r="V1676" s="72" t="s">
        <v>2643</v>
      </c>
      <c r="W1676" s="44" t="str">
        <f t="shared" si="319"/>
        <v/>
      </c>
      <c r="X1676" s="25" t="str">
        <f t="shared" si="320"/>
        <v/>
      </c>
      <c r="Y1676" s="1">
        <f t="shared" si="321"/>
        <v>1638</v>
      </c>
      <c r="Z1676" t="str">
        <f t="shared" si="322"/>
        <v>ITM_YCIRC</v>
      </c>
      <c r="AC1676" s="116" t="str">
        <f t="shared" si="315"/>
        <v/>
      </c>
      <c r="AD1676" t="b">
        <f t="shared" si="313"/>
        <v>1</v>
      </c>
    </row>
    <row r="1677" spans="1:30">
      <c r="A1677" s="57">
        <f t="shared" si="316"/>
        <v>1677</v>
      </c>
      <c r="B1677" s="56">
        <f t="shared" si="317"/>
        <v>1639</v>
      </c>
      <c r="C1677" s="60" t="s">
        <v>4744</v>
      </c>
      <c r="D1677" s="60" t="s">
        <v>2327</v>
      </c>
      <c r="E1677" s="66" t="s">
        <v>432</v>
      </c>
      <c r="F1677" s="66" t="s">
        <v>432</v>
      </c>
      <c r="G1677" s="72">
        <v>0</v>
      </c>
      <c r="H1677" s="72">
        <v>0</v>
      </c>
      <c r="I1677" s="66" t="s">
        <v>3</v>
      </c>
      <c r="J1677" s="66" t="s">
        <v>1660</v>
      </c>
      <c r="K1677" s="67" t="s">
        <v>5197</v>
      </c>
      <c r="L1677" s="68"/>
      <c r="M1677" s="64" t="s">
        <v>2327</v>
      </c>
      <c r="N1677" s="13"/>
      <c r="O1677"/>
      <c r="P1677" t="str">
        <f t="shared" si="314"/>
        <v/>
      </c>
      <c r="Q1677"/>
      <c r="R1677"/>
      <c r="S1677" s="43">
        <f t="shared" si="318"/>
        <v>230</v>
      </c>
      <c r="T1677" s="96" t="s">
        <v>2643</v>
      </c>
      <c r="U1677" s="72" t="s">
        <v>2643</v>
      </c>
      <c r="V1677" s="72" t="s">
        <v>2643</v>
      </c>
      <c r="W1677" s="44" t="str">
        <f t="shared" si="319"/>
        <v/>
      </c>
      <c r="X1677" s="25" t="str">
        <f t="shared" si="320"/>
        <v/>
      </c>
      <c r="Y1677" s="1">
        <f t="shared" si="321"/>
        <v>1639</v>
      </c>
      <c r="Z1677" t="str">
        <f t="shared" si="322"/>
        <v>ITM_YMD</v>
      </c>
      <c r="AC1677" s="116" t="str">
        <f t="shared" si="315"/>
        <v/>
      </c>
      <c r="AD1677" t="b">
        <f t="shared" si="313"/>
        <v>1</v>
      </c>
    </row>
    <row r="1678" spans="1:30">
      <c r="A1678" s="57">
        <f t="shared" si="316"/>
        <v>1678</v>
      </c>
      <c r="B1678" s="56">
        <f t="shared" si="317"/>
        <v>1640</v>
      </c>
      <c r="C1678" s="60" t="s">
        <v>4818</v>
      </c>
      <c r="D1678" s="60" t="s">
        <v>2693</v>
      </c>
      <c r="E1678" s="66" t="s">
        <v>1567</v>
      </c>
      <c r="F1678" s="66" t="s">
        <v>1567</v>
      </c>
      <c r="G1678" s="72">
        <v>0</v>
      </c>
      <c r="H1678" s="72">
        <v>99</v>
      </c>
      <c r="I1678" s="66" t="s">
        <v>3</v>
      </c>
      <c r="J1678" s="66" t="s">
        <v>1659</v>
      </c>
      <c r="K1678" s="67" t="s">
        <v>5197</v>
      </c>
      <c r="L1678" s="68"/>
      <c r="M1678" s="64" t="s">
        <v>2328</v>
      </c>
      <c r="N1678" s="13"/>
      <c r="O1678"/>
      <c r="P1678" t="str">
        <f t="shared" si="314"/>
        <v/>
      </c>
      <c r="Q1678"/>
      <c r="R1678"/>
      <c r="S1678" s="43">
        <f t="shared" si="318"/>
        <v>231</v>
      </c>
      <c r="T1678" s="96" t="s">
        <v>3174</v>
      </c>
      <c r="U1678" s="72" t="s">
        <v>3082</v>
      </c>
      <c r="V1678" s="72" t="s">
        <v>2643</v>
      </c>
      <c r="W1678" s="44" t="str">
        <f t="shared" si="319"/>
        <v>"Y" STD_LEFT_RIGHT_ARROWS</v>
      </c>
      <c r="X1678" s="25" t="str">
        <f t="shared" si="320"/>
        <v>Y&lt;&gt;</v>
      </c>
      <c r="Y1678" s="1">
        <f t="shared" si="321"/>
        <v>1640</v>
      </c>
      <c r="Z1678" t="str">
        <f t="shared" si="322"/>
        <v>ITM_Yex</v>
      </c>
      <c r="AC1678" s="116" t="str">
        <f t="shared" si="315"/>
        <v>Y&lt;&gt;</v>
      </c>
      <c r="AD1678" t="b">
        <f t="shared" si="313"/>
        <v>1</v>
      </c>
    </row>
    <row r="1679" spans="1:30">
      <c r="A1679" s="57">
        <f t="shared" si="316"/>
        <v>1679</v>
      </c>
      <c r="B1679" s="56">
        <f t="shared" si="317"/>
        <v>1641</v>
      </c>
      <c r="C1679" s="60" t="s">
        <v>4819</v>
      </c>
      <c r="D1679" s="60" t="s">
        <v>2693</v>
      </c>
      <c r="E1679" s="66" t="s">
        <v>1568</v>
      </c>
      <c r="F1679" s="66" t="s">
        <v>1568</v>
      </c>
      <c r="G1679" s="72">
        <v>0</v>
      </c>
      <c r="H1679" s="72">
        <v>99</v>
      </c>
      <c r="I1679" s="66" t="s">
        <v>3</v>
      </c>
      <c r="J1679" s="66" t="s">
        <v>1659</v>
      </c>
      <c r="K1679" s="67" t="s">
        <v>5197</v>
      </c>
      <c r="L1679" s="68"/>
      <c r="M1679" s="64" t="s">
        <v>2330</v>
      </c>
      <c r="N1679" s="13"/>
      <c r="O1679"/>
      <c r="P1679" t="str">
        <f t="shared" si="314"/>
        <v/>
      </c>
      <c r="Q1679"/>
      <c r="R1679"/>
      <c r="S1679" s="43">
        <f t="shared" si="318"/>
        <v>232</v>
      </c>
      <c r="T1679" s="96" t="s">
        <v>3174</v>
      </c>
      <c r="U1679" s="97" t="s">
        <v>3082</v>
      </c>
      <c r="V1679" s="98" t="s">
        <v>2643</v>
      </c>
      <c r="W1679" s="44" t="str">
        <f t="shared" si="319"/>
        <v>"Z" STD_LEFT_RIGHT_ARROWS</v>
      </c>
      <c r="X1679" s="25" t="str">
        <f t="shared" si="320"/>
        <v>Z&lt;&gt;</v>
      </c>
      <c r="Y1679" s="1">
        <f t="shared" si="321"/>
        <v>1641</v>
      </c>
      <c r="Z1679" t="str">
        <f t="shared" si="322"/>
        <v>ITM_Zex</v>
      </c>
      <c r="AC1679" s="116" t="str">
        <f t="shared" si="315"/>
        <v>Z&lt;&gt;</v>
      </c>
      <c r="AD1679" t="b">
        <f t="shared" si="313"/>
        <v>1</v>
      </c>
    </row>
    <row r="1680" spans="1:30">
      <c r="A1680" s="57">
        <f t="shared" si="316"/>
        <v>1680</v>
      </c>
      <c r="B1680" s="56">
        <f t="shared" si="317"/>
        <v>1642</v>
      </c>
      <c r="C1680" s="60" t="s">
        <v>4820</v>
      </c>
      <c r="D1680" s="60" t="s">
        <v>2693</v>
      </c>
      <c r="E1680" s="66" t="s">
        <v>1569</v>
      </c>
      <c r="F1680" s="66" t="s">
        <v>1569</v>
      </c>
      <c r="G1680" s="72">
        <v>0</v>
      </c>
      <c r="H1680" s="72">
        <v>99</v>
      </c>
      <c r="I1680" s="66" t="s">
        <v>3</v>
      </c>
      <c r="J1680" s="66" t="s">
        <v>1659</v>
      </c>
      <c r="K1680" s="67" t="s">
        <v>5197</v>
      </c>
      <c r="L1680" s="68"/>
      <c r="M1680" s="64" t="s">
        <v>2333</v>
      </c>
      <c r="N1680" s="13"/>
      <c r="O1680"/>
      <c r="P1680" t="str">
        <f t="shared" si="314"/>
        <v/>
      </c>
      <c r="Q1680"/>
      <c r="R1680"/>
      <c r="S1680" s="43">
        <f t="shared" si="318"/>
        <v>232</v>
      </c>
      <c r="T1680" s="96" t="s">
        <v>2643</v>
      </c>
      <c r="U1680" s="97" t="s">
        <v>3075</v>
      </c>
      <c r="V1680" s="98" t="s">
        <v>2643</v>
      </c>
      <c r="W1680" s="44" t="str">
        <f t="shared" si="319"/>
        <v/>
      </c>
      <c r="X1680" s="25" t="str">
        <f t="shared" si="320"/>
        <v/>
      </c>
      <c r="Y1680" s="1">
        <f t="shared" si="321"/>
        <v>1642</v>
      </c>
      <c r="Z1680" t="str">
        <f t="shared" si="322"/>
        <v>ITM_ALPHALENG</v>
      </c>
      <c r="AC1680" s="116" t="str">
        <f t="shared" si="315"/>
        <v/>
      </c>
      <c r="AD1680" t="b">
        <f t="shared" si="313"/>
        <v>1</v>
      </c>
    </row>
    <row r="1681" spans="1:30">
      <c r="A1681" s="57">
        <f t="shared" si="316"/>
        <v>1681</v>
      </c>
      <c r="B1681" s="56">
        <f t="shared" si="317"/>
        <v>1643</v>
      </c>
      <c r="C1681" s="63" t="s">
        <v>4821</v>
      </c>
      <c r="D1681" s="63" t="s">
        <v>7</v>
      </c>
      <c r="E1681" s="66" t="s">
        <v>3070</v>
      </c>
      <c r="F1681" s="66" t="s">
        <v>3070</v>
      </c>
      <c r="G1681" s="72">
        <v>0</v>
      </c>
      <c r="H1681" s="72">
        <v>0</v>
      </c>
      <c r="I1681" s="66" t="s">
        <v>3</v>
      </c>
      <c r="J1681" s="66" t="s">
        <v>1659</v>
      </c>
      <c r="K1681" s="67" t="s">
        <v>5197</v>
      </c>
      <c r="L1681" s="68"/>
      <c r="M1681" s="64" t="s">
        <v>3072</v>
      </c>
      <c r="N1681" s="13"/>
      <c r="O1681"/>
      <c r="P1681" t="str">
        <f t="shared" si="314"/>
        <v/>
      </c>
      <c r="Q1681"/>
      <c r="R1681"/>
      <c r="S1681" s="43">
        <f t="shared" si="318"/>
        <v>233</v>
      </c>
      <c r="T1681" s="96" t="s">
        <v>3155</v>
      </c>
      <c r="U1681" s="72" t="s">
        <v>2643</v>
      </c>
      <c r="V1681" s="72" t="s">
        <v>2643</v>
      </c>
      <c r="W1681" s="44" t="str">
        <f t="shared" si="319"/>
        <v>"X" STD_SUB_M STD_SUB_A STD_SUB_X</v>
      </c>
      <c r="X1681" s="25" t="str">
        <f t="shared" si="320"/>
        <v>XMAX</v>
      </c>
      <c r="Y1681" s="1">
        <f t="shared" si="321"/>
        <v>1643</v>
      </c>
      <c r="Z1681" t="str">
        <f t="shared" si="322"/>
        <v>ITM_XMAX</v>
      </c>
      <c r="AC1681" s="116" t="str">
        <f t="shared" si="315"/>
        <v>XMAX</v>
      </c>
      <c r="AD1681" t="b">
        <f t="shared" si="313"/>
        <v>1</v>
      </c>
    </row>
    <row r="1682" spans="1:30">
      <c r="A1682" s="57">
        <f t="shared" si="316"/>
        <v>1682</v>
      </c>
      <c r="B1682" s="56">
        <f t="shared" si="317"/>
        <v>1644</v>
      </c>
      <c r="C1682" s="60" t="s">
        <v>4822</v>
      </c>
      <c r="D1682" s="60" t="s">
        <v>7</v>
      </c>
      <c r="E1682" s="76" t="s">
        <v>3071</v>
      </c>
      <c r="F1682" s="76" t="s">
        <v>3071</v>
      </c>
      <c r="G1682" s="78">
        <v>0</v>
      </c>
      <c r="H1682" s="78">
        <v>0</v>
      </c>
      <c r="I1682" s="66" t="s">
        <v>3</v>
      </c>
      <c r="J1682" s="66" t="s">
        <v>1659</v>
      </c>
      <c r="K1682" s="67" t="s">
        <v>5197</v>
      </c>
      <c r="L1682" s="68"/>
      <c r="M1682" s="64" t="s">
        <v>3073</v>
      </c>
      <c r="N1682" s="20"/>
      <c r="O1682"/>
      <c r="P1682" t="str">
        <f t="shared" si="314"/>
        <v/>
      </c>
      <c r="Q1682"/>
      <c r="R1682"/>
      <c r="S1682" s="43">
        <f t="shared" si="318"/>
        <v>234</v>
      </c>
      <c r="T1682" s="96" t="s">
        <v>3155</v>
      </c>
      <c r="U1682" s="72" t="s">
        <v>2643</v>
      </c>
      <c r="V1682" s="72" t="s">
        <v>2643</v>
      </c>
      <c r="W1682" s="44" t="str">
        <f t="shared" si="319"/>
        <v>"X" STD_SUB_M STD_SUB_I STD_SUB_N</v>
      </c>
      <c r="X1682" s="25" t="str">
        <f t="shared" si="320"/>
        <v>XMIN</v>
      </c>
      <c r="Y1682" s="1">
        <f t="shared" si="321"/>
        <v>1644</v>
      </c>
      <c r="Z1682" t="str">
        <f t="shared" si="322"/>
        <v>ITM_XMIN</v>
      </c>
      <c r="AC1682" s="116" t="str">
        <f t="shared" si="315"/>
        <v>XMIN</v>
      </c>
      <c r="AD1682" t="b">
        <f t="shared" si="313"/>
        <v>1</v>
      </c>
    </row>
    <row r="1683" spans="1:30">
      <c r="A1683" s="57">
        <f t="shared" si="316"/>
        <v>1683</v>
      </c>
      <c r="B1683" s="56">
        <f t="shared" si="317"/>
        <v>1645</v>
      </c>
      <c r="C1683" s="60" t="s">
        <v>4823</v>
      </c>
      <c r="D1683" s="60" t="s">
        <v>2693</v>
      </c>
      <c r="E1683" s="76" t="s">
        <v>436</v>
      </c>
      <c r="F1683" s="76" t="s">
        <v>436</v>
      </c>
      <c r="G1683" s="78">
        <v>0</v>
      </c>
      <c r="H1683" s="78">
        <v>99</v>
      </c>
      <c r="I1683" s="66" t="s">
        <v>3</v>
      </c>
      <c r="J1683" s="66" t="s">
        <v>1659</v>
      </c>
      <c r="K1683" s="67" t="s">
        <v>5197</v>
      </c>
      <c r="L1683" s="68"/>
      <c r="M1683" s="64" t="s">
        <v>2335</v>
      </c>
      <c r="N1683" s="20"/>
      <c r="O1683"/>
      <c r="P1683" t="str">
        <f t="shared" si="314"/>
        <v/>
      </c>
      <c r="Q1683"/>
      <c r="R1683"/>
      <c r="S1683" s="43">
        <f t="shared" si="318"/>
        <v>234</v>
      </c>
      <c r="T1683" s="96" t="s">
        <v>2643</v>
      </c>
      <c r="U1683" s="72" t="s">
        <v>3075</v>
      </c>
      <c r="V1683" s="72" t="s">
        <v>2643</v>
      </c>
      <c r="W1683" s="44" t="str">
        <f t="shared" si="319"/>
        <v/>
      </c>
      <c r="X1683" s="25" t="str">
        <f t="shared" si="320"/>
        <v/>
      </c>
      <c r="Y1683" s="1">
        <f t="shared" si="321"/>
        <v>1645</v>
      </c>
      <c r="Z1683" t="str">
        <f t="shared" si="322"/>
        <v>ITM_ALPHAPOS</v>
      </c>
      <c r="AC1683" s="116" t="str">
        <f t="shared" si="315"/>
        <v/>
      </c>
      <c r="AD1683" t="b">
        <f t="shared" si="313"/>
        <v>1</v>
      </c>
    </row>
    <row r="1684" spans="1:30">
      <c r="A1684" s="57">
        <f t="shared" si="316"/>
        <v>1684</v>
      </c>
      <c r="B1684" s="56">
        <f t="shared" si="317"/>
        <v>1646</v>
      </c>
      <c r="C1684" s="63" t="s">
        <v>4824</v>
      </c>
      <c r="D1684" s="63" t="s">
        <v>2693</v>
      </c>
      <c r="E1684" s="66" t="s">
        <v>437</v>
      </c>
      <c r="F1684" s="66" t="s">
        <v>437</v>
      </c>
      <c r="G1684" s="72">
        <v>0</v>
      </c>
      <c r="H1684" s="72">
        <v>99</v>
      </c>
      <c r="I1684" s="66" t="s">
        <v>3</v>
      </c>
      <c r="J1684" s="66" t="s">
        <v>1659</v>
      </c>
      <c r="K1684" s="67" t="s">
        <v>5197</v>
      </c>
      <c r="L1684" s="68"/>
      <c r="M1684" s="64" t="s">
        <v>2336</v>
      </c>
      <c r="N1684" s="13"/>
      <c r="O1684"/>
      <c r="P1684" t="str">
        <f t="shared" si="314"/>
        <v/>
      </c>
      <c r="Q1684"/>
      <c r="R1684"/>
      <c r="S1684" s="43">
        <f t="shared" si="318"/>
        <v>234</v>
      </c>
      <c r="T1684" s="96" t="s">
        <v>2643</v>
      </c>
      <c r="U1684" s="72" t="s">
        <v>3075</v>
      </c>
      <c r="V1684" s="72" t="s">
        <v>2643</v>
      </c>
      <c r="W1684" s="44" t="str">
        <f t="shared" si="319"/>
        <v/>
      </c>
      <c r="X1684" s="25" t="str">
        <f t="shared" si="320"/>
        <v/>
      </c>
      <c r="Y1684" s="1">
        <f t="shared" si="321"/>
        <v>1646</v>
      </c>
      <c r="Z1684" t="str">
        <f t="shared" si="322"/>
        <v>ITM_ALPHARL</v>
      </c>
      <c r="AC1684" s="116" t="str">
        <f t="shared" si="315"/>
        <v/>
      </c>
      <c r="AD1684" t="b">
        <f t="shared" si="313"/>
        <v>1</v>
      </c>
    </row>
    <row r="1685" spans="1:30">
      <c r="A1685" s="57">
        <f t="shared" si="316"/>
        <v>1685</v>
      </c>
      <c r="B1685" s="56">
        <f t="shared" si="317"/>
        <v>1647</v>
      </c>
      <c r="C1685" s="63" t="s">
        <v>4825</v>
      </c>
      <c r="D1685" s="63" t="s">
        <v>2693</v>
      </c>
      <c r="E1685" s="66" t="s">
        <v>438</v>
      </c>
      <c r="F1685" s="66" t="s">
        <v>438</v>
      </c>
      <c r="G1685" s="72">
        <v>0</v>
      </c>
      <c r="H1685" s="72">
        <v>99</v>
      </c>
      <c r="I1685" s="66" t="s">
        <v>3</v>
      </c>
      <c r="J1685" s="66" t="s">
        <v>1659</v>
      </c>
      <c r="K1685" s="67" t="s">
        <v>5197</v>
      </c>
      <c r="L1685" s="68"/>
      <c r="M1685" s="64" t="s">
        <v>2337</v>
      </c>
      <c r="N1685" s="13"/>
      <c r="O1685"/>
      <c r="P1685" t="str">
        <f t="shared" si="314"/>
        <v/>
      </c>
      <c r="Q1685"/>
      <c r="R1685"/>
      <c r="S1685" s="43">
        <f t="shared" si="318"/>
        <v>234</v>
      </c>
      <c r="T1685" s="96" t="s">
        <v>2643</v>
      </c>
      <c r="U1685" s="72" t="s">
        <v>3075</v>
      </c>
      <c r="V1685" s="72" t="s">
        <v>2643</v>
      </c>
      <c r="W1685" s="44" t="str">
        <f t="shared" si="319"/>
        <v/>
      </c>
      <c r="X1685" s="25" t="str">
        <f t="shared" si="320"/>
        <v/>
      </c>
      <c r="Y1685" s="1">
        <f t="shared" si="321"/>
        <v>1647</v>
      </c>
      <c r="Z1685" t="str">
        <f t="shared" si="322"/>
        <v>ITM_ALPHARR</v>
      </c>
      <c r="AC1685" s="116" t="str">
        <f t="shared" si="315"/>
        <v/>
      </c>
      <c r="AD1685" t="b">
        <f t="shared" si="313"/>
        <v>1</v>
      </c>
    </row>
    <row r="1686" spans="1:30">
      <c r="A1686" s="57">
        <f t="shared" si="316"/>
        <v>1686</v>
      </c>
      <c r="B1686" s="56">
        <f t="shared" si="317"/>
        <v>1648</v>
      </c>
      <c r="C1686" s="63" t="s">
        <v>4826</v>
      </c>
      <c r="D1686" s="63" t="s">
        <v>2693</v>
      </c>
      <c r="E1686" s="66" t="s">
        <v>439</v>
      </c>
      <c r="F1686" s="66" t="s">
        <v>439</v>
      </c>
      <c r="G1686" s="72">
        <v>0</v>
      </c>
      <c r="H1686" s="72">
        <v>99</v>
      </c>
      <c r="I1686" s="66" t="s">
        <v>3</v>
      </c>
      <c r="J1686" s="66" t="s">
        <v>1659</v>
      </c>
      <c r="K1686" s="67" t="s">
        <v>5197</v>
      </c>
      <c r="L1686" s="68"/>
      <c r="M1686" s="64" t="s">
        <v>2338</v>
      </c>
      <c r="N1686" s="13"/>
      <c r="O1686"/>
      <c r="P1686" t="str">
        <f t="shared" si="314"/>
        <v/>
      </c>
      <c r="Q1686"/>
      <c r="R1686"/>
      <c r="S1686" s="43">
        <f t="shared" si="318"/>
        <v>234</v>
      </c>
      <c r="T1686" s="96" t="s">
        <v>2643</v>
      </c>
      <c r="U1686" s="72" t="s">
        <v>3075</v>
      </c>
      <c r="V1686" s="72" t="s">
        <v>2643</v>
      </c>
      <c r="W1686" s="44" t="str">
        <f t="shared" si="319"/>
        <v/>
      </c>
      <c r="X1686" s="25" t="str">
        <f t="shared" si="320"/>
        <v/>
      </c>
      <c r="Y1686" s="1">
        <f t="shared" si="321"/>
        <v>1648</v>
      </c>
      <c r="Z1686" t="str">
        <f t="shared" si="322"/>
        <v>ITM_ALPHASL</v>
      </c>
      <c r="AC1686" s="116" t="str">
        <f t="shared" si="315"/>
        <v/>
      </c>
      <c r="AD1686" t="b">
        <f t="shared" si="313"/>
        <v>1</v>
      </c>
    </row>
    <row r="1687" spans="1:30">
      <c r="A1687" s="57">
        <f t="shared" si="316"/>
        <v>1687</v>
      </c>
      <c r="B1687" s="56">
        <f t="shared" si="317"/>
        <v>1649</v>
      </c>
      <c r="C1687" s="63" t="s">
        <v>4827</v>
      </c>
      <c r="D1687" s="63" t="s">
        <v>2693</v>
      </c>
      <c r="E1687" s="66" t="s">
        <v>1097</v>
      </c>
      <c r="F1687" s="66" t="s">
        <v>1097</v>
      </c>
      <c r="G1687" s="72">
        <v>0</v>
      </c>
      <c r="H1687" s="72">
        <v>99</v>
      </c>
      <c r="I1687" s="66" t="s">
        <v>3</v>
      </c>
      <c r="J1687" s="66" t="s">
        <v>1659</v>
      </c>
      <c r="K1687" s="67" t="s">
        <v>5197</v>
      </c>
      <c r="L1687" s="68"/>
      <c r="M1687" s="64" t="s">
        <v>2563</v>
      </c>
      <c r="N1687" s="13"/>
      <c r="O1687"/>
      <c r="P1687" t="str">
        <f t="shared" si="314"/>
        <v/>
      </c>
      <c r="Q1687"/>
      <c r="R1687"/>
      <c r="S1687" s="43">
        <f t="shared" si="318"/>
        <v>234</v>
      </c>
      <c r="T1687" s="96" t="s">
        <v>2643</v>
      </c>
      <c r="U1687" s="72" t="s">
        <v>3075</v>
      </c>
      <c r="V1687" s="72" t="s">
        <v>2643</v>
      </c>
      <c r="W1687" s="44" t="str">
        <f t="shared" si="319"/>
        <v/>
      </c>
      <c r="X1687" s="25" t="str">
        <f t="shared" si="320"/>
        <v/>
      </c>
      <c r="Y1687" s="1">
        <f t="shared" si="321"/>
        <v>1649</v>
      </c>
      <c r="Z1687" t="str">
        <f t="shared" si="322"/>
        <v>ITM_ALPHASR</v>
      </c>
      <c r="AC1687" s="116" t="str">
        <f t="shared" si="315"/>
        <v/>
      </c>
      <c r="AD1687" t="b">
        <f t="shared" si="313"/>
        <v>1</v>
      </c>
    </row>
    <row r="1688" spans="1:30">
      <c r="A1688" s="57">
        <f t="shared" si="316"/>
        <v>1688</v>
      </c>
      <c r="B1688" s="56">
        <f t="shared" si="317"/>
        <v>1650</v>
      </c>
      <c r="C1688" s="63" t="s">
        <v>4828</v>
      </c>
      <c r="D1688" s="63" t="s">
        <v>2693</v>
      </c>
      <c r="E1688" s="66" t="s">
        <v>1571</v>
      </c>
      <c r="F1688" s="66" t="s">
        <v>1571</v>
      </c>
      <c r="G1688" s="75">
        <v>0</v>
      </c>
      <c r="H1688" s="75">
        <v>99</v>
      </c>
      <c r="I1688" s="66" t="s">
        <v>3</v>
      </c>
      <c r="J1688" s="66" t="s">
        <v>1659</v>
      </c>
      <c r="K1688" s="67" t="s">
        <v>5197</v>
      </c>
      <c r="L1688" s="68"/>
      <c r="M1688" s="64" t="s">
        <v>2342</v>
      </c>
      <c r="N1688" s="13"/>
      <c r="O1688"/>
      <c r="P1688" t="str">
        <f t="shared" si="314"/>
        <v/>
      </c>
      <c r="Q1688"/>
      <c r="R1688"/>
      <c r="S1688" s="43">
        <f t="shared" si="318"/>
        <v>234</v>
      </c>
      <c r="T1688" s="96" t="s">
        <v>2643</v>
      </c>
      <c r="U1688" s="72" t="s">
        <v>3075</v>
      </c>
      <c r="V1688" s="72" t="s">
        <v>2643</v>
      </c>
      <c r="W1688" s="44" t="str">
        <f t="shared" si="319"/>
        <v/>
      </c>
      <c r="X1688" s="25" t="str">
        <f t="shared" si="320"/>
        <v/>
      </c>
      <c r="Y1688" s="1">
        <f t="shared" si="321"/>
        <v>1650</v>
      </c>
      <c r="Z1688" t="str">
        <f t="shared" si="322"/>
        <v>ITM_ALPHAtoX</v>
      </c>
      <c r="AC1688" s="116" t="str">
        <f t="shared" si="315"/>
        <v/>
      </c>
      <c r="AD1688" t="b">
        <f t="shared" si="313"/>
        <v>1</v>
      </c>
    </row>
    <row r="1689" spans="1:30">
      <c r="A1689" s="57">
        <f t="shared" si="316"/>
        <v>1689</v>
      </c>
      <c r="B1689" s="56">
        <f t="shared" si="317"/>
        <v>1651</v>
      </c>
      <c r="C1689" s="63" t="s">
        <v>4829</v>
      </c>
      <c r="D1689" s="63" t="s">
        <v>7</v>
      </c>
      <c r="E1689" s="66" t="s">
        <v>4544</v>
      </c>
      <c r="F1689" s="66" t="s">
        <v>4544</v>
      </c>
      <c r="G1689" s="72">
        <v>0</v>
      </c>
      <c r="H1689" s="72">
        <v>0</v>
      </c>
      <c r="I1689" s="66" t="s">
        <v>3</v>
      </c>
      <c r="J1689" s="66" t="s">
        <v>1659</v>
      </c>
      <c r="K1689" s="67" t="s">
        <v>5197</v>
      </c>
      <c r="L1689" s="68"/>
      <c r="M1689" s="64" t="s">
        <v>2343</v>
      </c>
      <c r="N1689" s="13"/>
      <c r="O1689"/>
      <c r="P1689" t="str">
        <f t="shared" si="314"/>
        <v/>
      </c>
      <c r="Q1689"/>
      <c r="R1689"/>
      <c r="S1689" s="43">
        <f t="shared" si="318"/>
        <v>235</v>
      </c>
      <c r="T1689" s="96" t="s">
        <v>2643</v>
      </c>
      <c r="U1689" s="72" t="s">
        <v>2643</v>
      </c>
      <c r="V1689" s="72" t="s">
        <v>5207</v>
      </c>
      <c r="W1689" s="44" t="str">
        <f t="shared" si="319"/>
        <v>STD_BETA "(X,Y)"</v>
      </c>
      <c r="X1689" s="25" t="str">
        <f t="shared" si="320"/>
        <v>BETA</v>
      </c>
      <c r="Y1689" s="1">
        <f t="shared" si="321"/>
        <v>1651</v>
      </c>
      <c r="Z1689" t="str">
        <f t="shared" si="322"/>
        <v>ITM_BETAXY</v>
      </c>
      <c r="AC1689" s="116" t="str">
        <f t="shared" si="315"/>
        <v>BETA</v>
      </c>
      <c r="AD1689" t="b">
        <f t="shared" si="313"/>
        <v>1</v>
      </c>
    </row>
    <row r="1690" spans="1:30">
      <c r="A1690" s="57">
        <f t="shared" si="316"/>
        <v>1690</v>
      </c>
      <c r="B1690" s="56">
        <f t="shared" si="317"/>
        <v>1652</v>
      </c>
      <c r="C1690" s="60" t="s">
        <v>4932</v>
      </c>
      <c r="D1690" s="60" t="s">
        <v>7</v>
      </c>
      <c r="E1690" s="66" t="s">
        <v>1572</v>
      </c>
      <c r="F1690" s="66" t="s">
        <v>1572</v>
      </c>
      <c r="G1690" s="72">
        <v>0</v>
      </c>
      <c r="H1690" s="72">
        <v>0</v>
      </c>
      <c r="I1690" s="66" t="s">
        <v>3</v>
      </c>
      <c r="J1690" s="66" t="s">
        <v>1660</v>
      </c>
      <c r="K1690" s="67" t="s">
        <v>5197</v>
      </c>
      <c r="L1690" s="68"/>
      <c r="M1690" s="64" t="s">
        <v>2347</v>
      </c>
      <c r="N1690" s="13"/>
      <c r="O1690"/>
      <c r="P1690" t="str">
        <f t="shared" si="314"/>
        <v/>
      </c>
      <c r="Q1690"/>
      <c r="R1690"/>
      <c r="S1690" s="43">
        <f t="shared" si="318"/>
        <v>235</v>
      </c>
      <c r="T1690" s="96" t="s">
        <v>2643</v>
      </c>
      <c r="U1690" s="72" t="s">
        <v>2643</v>
      </c>
      <c r="V1690" s="72" t="s">
        <v>2643</v>
      </c>
      <c r="W1690" s="44" t="str">
        <f t="shared" si="319"/>
        <v/>
      </c>
      <c r="X1690" s="25" t="str">
        <f t="shared" si="320"/>
        <v/>
      </c>
      <c r="Y1690" s="1">
        <f t="shared" si="321"/>
        <v>1652</v>
      </c>
      <c r="Z1690" t="str">
        <f t="shared" si="322"/>
        <v>ITM_gammaXY</v>
      </c>
      <c r="AC1690" s="116" t="str">
        <f t="shared" si="315"/>
        <v/>
      </c>
      <c r="AD1690" t="b">
        <f t="shared" si="313"/>
        <v>1</v>
      </c>
    </row>
    <row r="1691" spans="1:30">
      <c r="A1691" s="57">
        <f t="shared" si="316"/>
        <v>1691</v>
      </c>
      <c r="B1691" s="56">
        <f t="shared" si="317"/>
        <v>1653</v>
      </c>
      <c r="C1691" s="60" t="s">
        <v>4932</v>
      </c>
      <c r="D1691" s="60" t="s">
        <v>7</v>
      </c>
      <c r="E1691" s="66" t="s">
        <v>1573</v>
      </c>
      <c r="F1691" s="66" t="s">
        <v>1573</v>
      </c>
      <c r="G1691" s="72">
        <v>0</v>
      </c>
      <c r="H1691" s="72">
        <v>0</v>
      </c>
      <c r="I1691" s="66" t="s">
        <v>3</v>
      </c>
      <c r="J1691" s="66" t="s">
        <v>1660</v>
      </c>
      <c r="K1691" s="67" t="s">
        <v>5197</v>
      </c>
      <c r="L1691" s="68"/>
      <c r="M1691" s="64" t="s">
        <v>2348</v>
      </c>
      <c r="N1691" s="13"/>
      <c r="O1691"/>
      <c r="P1691" t="str">
        <f t="shared" si="314"/>
        <v/>
      </c>
      <c r="Q1691"/>
      <c r="R1691"/>
      <c r="S1691" s="43">
        <f t="shared" si="318"/>
        <v>235</v>
      </c>
      <c r="T1691" s="96" t="s">
        <v>2643</v>
      </c>
      <c r="U1691" s="72" t="s">
        <v>2643</v>
      </c>
      <c r="V1691" s="72" t="s">
        <v>2643</v>
      </c>
      <c r="W1691" s="44" t="str">
        <f t="shared" si="319"/>
        <v/>
      </c>
      <c r="X1691" s="25" t="str">
        <f t="shared" si="320"/>
        <v/>
      </c>
      <c r="Y1691" s="1">
        <f t="shared" si="321"/>
        <v>1653</v>
      </c>
      <c r="Z1691" t="str">
        <f t="shared" si="322"/>
        <v>ITM_GAMMAXY</v>
      </c>
      <c r="AC1691" s="116" t="str">
        <f t="shared" si="315"/>
        <v/>
      </c>
      <c r="AD1691" t="b">
        <f t="shared" si="313"/>
        <v>1</v>
      </c>
    </row>
    <row r="1692" spans="1:30">
      <c r="A1692" s="57">
        <f t="shared" si="316"/>
        <v>1692</v>
      </c>
      <c r="B1692" s="56">
        <f t="shared" si="317"/>
        <v>1654</v>
      </c>
      <c r="C1692" s="60" t="s">
        <v>4830</v>
      </c>
      <c r="D1692" s="60" t="s">
        <v>7</v>
      </c>
      <c r="E1692" s="66" t="s">
        <v>1574</v>
      </c>
      <c r="F1692" s="66" t="s">
        <v>1574</v>
      </c>
      <c r="G1692" s="72">
        <v>0</v>
      </c>
      <c r="H1692" s="72">
        <v>0</v>
      </c>
      <c r="I1692" s="66" t="s">
        <v>3</v>
      </c>
      <c r="J1692" s="66" t="s">
        <v>1659</v>
      </c>
      <c r="K1692" s="67" t="s">
        <v>5197</v>
      </c>
      <c r="L1692" s="68"/>
      <c r="M1692" s="64" t="s">
        <v>2349</v>
      </c>
      <c r="N1692" s="13"/>
      <c r="O1692"/>
      <c r="P1692" t="str">
        <f t="shared" si="314"/>
        <v/>
      </c>
      <c r="Q1692"/>
      <c r="R1692"/>
      <c r="S1692" s="43">
        <f t="shared" si="318"/>
        <v>236</v>
      </c>
      <c r="T1692" s="96" t="s">
        <v>3149</v>
      </c>
      <c r="U1692" s="72" t="s">
        <v>2643</v>
      </c>
      <c r="V1692" s="72" t="s">
        <v>5208</v>
      </c>
      <c r="W1692" s="44" t="str">
        <f t="shared" si="319"/>
        <v>STD_GAMMA "(X)"</v>
      </c>
      <c r="X1692" s="25" t="str">
        <f t="shared" si="320"/>
        <v>GAMMA</v>
      </c>
      <c r="Y1692" s="1">
        <f t="shared" si="321"/>
        <v>1654</v>
      </c>
      <c r="Z1692" t="str">
        <f t="shared" si="322"/>
        <v>ITM_GAMMAX</v>
      </c>
      <c r="AC1692" s="116" t="str">
        <f t="shared" si="315"/>
        <v>GAMMA</v>
      </c>
      <c r="AD1692" t="b">
        <f t="shared" si="313"/>
        <v>1</v>
      </c>
    </row>
    <row r="1693" spans="1:30">
      <c r="A1693" s="57">
        <f t="shared" si="316"/>
        <v>1693</v>
      </c>
      <c r="B1693" s="56">
        <f t="shared" si="317"/>
        <v>1655</v>
      </c>
      <c r="C1693" s="60" t="s">
        <v>4932</v>
      </c>
      <c r="D1693" s="60" t="s">
        <v>7</v>
      </c>
      <c r="E1693" s="66" t="s">
        <v>1575</v>
      </c>
      <c r="F1693" s="66" t="s">
        <v>1575</v>
      </c>
      <c r="G1693" s="72">
        <v>0</v>
      </c>
      <c r="H1693" s="72">
        <v>0</v>
      </c>
      <c r="I1693" s="66" t="s">
        <v>1</v>
      </c>
      <c r="J1693" s="66" t="s">
        <v>1660</v>
      </c>
      <c r="K1693" s="67" t="s">
        <v>5022</v>
      </c>
      <c r="L1693" s="68"/>
      <c r="M1693" s="64" t="s">
        <v>2350</v>
      </c>
      <c r="N1693" s="13"/>
      <c r="O1693"/>
      <c r="P1693" t="str">
        <f t="shared" si="314"/>
        <v/>
      </c>
      <c r="Q1693"/>
      <c r="R1693"/>
      <c r="S1693" s="43">
        <f t="shared" si="318"/>
        <v>236</v>
      </c>
      <c r="T1693" s="96" t="s">
        <v>2643</v>
      </c>
      <c r="U1693" s="72" t="s">
        <v>2643</v>
      </c>
      <c r="V1693" s="72" t="s">
        <v>2643</v>
      </c>
      <c r="W1693" s="44" t="str">
        <f t="shared" si="319"/>
        <v/>
      </c>
      <c r="X1693" s="25" t="str">
        <f t="shared" si="320"/>
        <v/>
      </c>
      <c r="Y1693" s="1">
        <f t="shared" si="321"/>
        <v>1655</v>
      </c>
      <c r="Z1693" t="str">
        <f t="shared" si="322"/>
        <v>ITM_deltaX</v>
      </c>
      <c r="AC1693" s="116" t="str">
        <f t="shared" si="315"/>
        <v/>
      </c>
      <c r="AD1693" t="b">
        <f t="shared" si="313"/>
        <v>1</v>
      </c>
    </row>
    <row r="1694" spans="1:30">
      <c r="A1694" s="57">
        <f t="shared" si="316"/>
        <v>1694</v>
      </c>
      <c r="B1694" s="56">
        <f t="shared" si="317"/>
        <v>1656</v>
      </c>
      <c r="C1694" s="60" t="s">
        <v>4831</v>
      </c>
      <c r="D1694" s="60" t="s">
        <v>7</v>
      </c>
      <c r="E1694" s="66" t="s">
        <v>1576</v>
      </c>
      <c r="F1694" s="66" t="s">
        <v>1576</v>
      </c>
      <c r="G1694" s="72">
        <v>0</v>
      </c>
      <c r="H1694" s="72">
        <v>0</v>
      </c>
      <c r="I1694" s="66" t="s">
        <v>3</v>
      </c>
      <c r="J1694" s="66" t="s">
        <v>1659</v>
      </c>
      <c r="K1694" s="67" t="s">
        <v>5197</v>
      </c>
      <c r="L1694" s="68"/>
      <c r="M1694" s="64" t="s">
        <v>2351</v>
      </c>
      <c r="N1694" s="13"/>
      <c r="O1694"/>
      <c r="P1694" t="str">
        <f t="shared" si="314"/>
        <v/>
      </c>
      <c r="Q1694"/>
      <c r="R1694"/>
      <c r="S1694" s="43">
        <f t="shared" si="318"/>
        <v>237</v>
      </c>
      <c r="T1694" s="96" t="s">
        <v>3149</v>
      </c>
      <c r="U1694" s="72" t="s">
        <v>2643</v>
      </c>
      <c r="V1694" s="72" t="s">
        <v>2643</v>
      </c>
      <c r="W1694" s="44" t="str">
        <f t="shared" si="319"/>
        <v>STD_DELTA "%"</v>
      </c>
      <c r="X1694" s="25" t="str">
        <f t="shared" si="320"/>
        <v>DELTA%</v>
      </c>
      <c r="Y1694" s="1">
        <f t="shared" si="321"/>
        <v>1656</v>
      </c>
      <c r="Z1694" t="str">
        <f t="shared" si="322"/>
        <v>ITM_DELTAPC</v>
      </c>
      <c r="AC1694" s="116" t="str">
        <f t="shared" si="315"/>
        <v>DELTA%</v>
      </c>
      <c r="AD1694" t="b">
        <f t="shared" si="313"/>
        <v>1</v>
      </c>
    </row>
    <row r="1695" spans="1:30">
      <c r="A1695" s="57">
        <f t="shared" si="316"/>
        <v>1695</v>
      </c>
      <c r="B1695" s="56">
        <f t="shared" si="317"/>
        <v>1657</v>
      </c>
      <c r="C1695" s="60" t="s">
        <v>4832</v>
      </c>
      <c r="D1695" s="60" t="s">
        <v>7</v>
      </c>
      <c r="E1695" s="66" t="s">
        <v>609</v>
      </c>
      <c r="F1695" s="66" t="s">
        <v>609</v>
      </c>
      <c r="G1695" s="72">
        <v>0</v>
      </c>
      <c r="H1695" s="72">
        <v>0</v>
      </c>
      <c r="I1695" s="66" t="s">
        <v>3</v>
      </c>
      <c r="J1695" s="66" t="s">
        <v>1660</v>
      </c>
      <c r="K1695" s="67" t="s">
        <v>5197</v>
      </c>
      <c r="L1695" s="68"/>
      <c r="M1695" s="64" t="s">
        <v>4410</v>
      </c>
      <c r="N1695" s="13"/>
      <c r="O1695"/>
      <c r="P1695" t="str">
        <f t="shared" si="314"/>
        <v/>
      </c>
      <c r="Q1695"/>
      <c r="R1695"/>
      <c r="S1695" s="43">
        <f t="shared" si="318"/>
        <v>237</v>
      </c>
      <c r="T1695" s="96"/>
      <c r="U1695" s="72"/>
      <c r="V1695" s="72"/>
      <c r="W1695" s="44" t="str">
        <f t="shared" si="319"/>
        <v/>
      </c>
      <c r="X1695" s="25" t="str">
        <f t="shared" si="320"/>
        <v/>
      </c>
      <c r="Y1695" s="1">
        <f t="shared" si="321"/>
        <v>1657</v>
      </c>
      <c r="Z1695" t="str">
        <f t="shared" si="322"/>
        <v>ITM_SCATTFACT</v>
      </c>
      <c r="AC1695" s="116" t="str">
        <f t="shared" si="315"/>
        <v/>
      </c>
      <c r="AD1695" t="b">
        <f t="shared" si="313"/>
        <v>1</v>
      </c>
    </row>
    <row r="1696" spans="1:30">
      <c r="A1696" s="57">
        <f t="shared" si="316"/>
        <v>1696</v>
      </c>
      <c r="B1696" s="56">
        <f t="shared" si="317"/>
        <v>1658</v>
      </c>
      <c r="C1696" s="60" t="s">
        <v>4833</v>
      </c>
      <c r="D1696" s="60" t="s">
        <v>7</v>
      </c>
      <c r="E1696" s="66" t="s">
        <v>1577</v>
      </c>
      <c r="F1696" s="66" t="s">
        <v>1577</v>
      </c>
      <c r="G1696" s="72">
        <v>0</v>
      </c>
      <c r="H1696" s="72">
        <v>0</v>
      </c>
      <c r="I1696" s="66" t="s">
        <v>3</v>
      </c>
      <c r="J1696" s="66" t="s">
        <v>1660</v>
      </c>
      <c r="K1696" s="67" t="s">
        <v>5197</v>
      </c>
      <c r="L1696" s="68"/>
      <c r="M1696" s="64" t="s">
        <v>4411</v>
      </c>
      <c r="N1696" s="13"/>
      <c r="O1696"/>
      <c r="P1696" t="str">
        <f t="shared" si="314"/>
        <v/>
      </c>
      <c r="Q1696"/>
      <c r="R1696"/>
      <c r="S1696" s="43">
        <f t="shared" si="318"/>
        <v>237</v>
      </c>
      <c r="T1696" s="96"/>
      <c r="U1696" s="72"/>
      <c r="V1696" s="72"/>
      <c r="W1696" s="44" t="str">
        <f t="shared" si="319"/>
        <v/>
      </c>
      <c r="X1696" s="25" t="str">
        <f t="shared" si="320"/>
        <v/>
      </c>
      <c r="Y1696" s="1">
        <f t="shared" si="321"/>
        <v>1658</v>
      </c>
      <c r="Z1696" t="str">
        <f t="shared" si="322"/>
        <v>ITM_SCATTFACTm</v>
      </c>
      <c r="AC1696" s="116" t="str">
        <f t="shared" si="315"/>
        <v/>
      </c>
      <c r="AD1696" t="b">
        <f t="shared" ref="AD1696:AD1759" si="326">X1696=AC1696</f>
        <v>1</v>
      </c>
    </row>
    <row r="1697" spans="1:30">
      <c r="A1697" s="57">
        <f t="shared" si="316"/>
        <v>1697</v>
      </c>
      <c r="B1697" s="56">
        <f t="shared" si="317"/>
        <v>1659</v>
      </c>
      <c r="C1697" s="60" t="s">
        <v>4834</v>
      </c>
      <c r="D1697" s="60" t="s">
        <v>7</v>
      </c>
      <c r="E1697" s="66" t="s">
        <v>1578</v>
      </c>
      <c r="F1697" s="66" t="s">
        <v>1578</v>
      </c>
      <c r="G1697" s="72">
        <v>0</v>
      </c>
      <c r="H1697" s="72">
        <v>0</v>
      </c>
      <c r="I1697" s="66" t="s">
        <v>3</v>
      </c>
      <c r="J1697" s="66" t="s">
        <v>1660</v>
      </c>
      <c r="K1697" s="67" t="s">
        <v>5197</v>
      </c>
      <c r="L1697" s="68"/>
      <c r="M1697" s="64" t="s">
        <v>4412</v>
      </c>
      <c r="N1697" s="13"/>
      <c r="O1697"/>
      <c r="P1697" t="str">
        <f t="shared" si="314"/>
        <v/>
      </c>
      <c r="Q1697"/>
      <c r="R1697"/>
      <c r="S1697" s="43">
        <f t="shared" si="318"/>
        <v>237</v>
      </c>
      <c r="T1697" s="96"/>
      <c r="U1697" s="72"/>
      <c r="V1697" s="72"/>
      <c r="W1697" s="44" t="str">
        <f t="shared" si="319"/>
        <v/>
      </c>
      <c r="X1697" s="25" t="str">
        <f t="shared" si="320"/>
        <v/>
      </c>
      <c r="Y1697" s="1">
        <f t="shared" si="321"/>
        <v>1659</v>
      </c>
      <c r="Z1697" t="str">
        <f t="shared" si="322"/>
        <v>ITM_SCATTFACTp</v>
      </c>
      <c r="AC1697" s="116" t="str">
        <f t="shared" si="315"/>
        <v/>
      </c>
      <c r="AD1697" t="b">
        <f t="shared" si="326"/>
        <v>1</v>
      </c>
    </row>
    <row r="1698" spans="1:30">
      <c r="A1698" s="57">
        <f t="shared" si="316"/>
        <v>1698</v>
      </c>
      <c r="B1698" s="56">
        <f t="shared" si="317"/>
        <v>1660</v>
      </c>
      <c r="C1698" s="60" t="s">
        <v>4932</v>
      </c>
      <c r="D1698" s="60" t="s">
        <v>7</v>
      </c>
      <c r="E1698" s="66" t="s">
        <v>446</v>
      </c>
      <c r="F1698" s="66" t="s">
        <v>446</v>
      </c>
      <c r="G1698" s="72">
        <v>0</v>
      </c>
      <c r="H1698" s="72">
        <v>0</v>
      </c>
      <c r="I1698" s="66" t="s">
        <v>3</v>
      </c>
      <c r="J1698" s="66" t="s">
        <v>1660</v>
      </c>
      <c r="K1698" s="67" t="s">
        <v>5197</v>
      </c>
      <c r="L1698" s="68"/>
      <c r="M1698" s="64" t="s">
        <v>2354</v>
      </c>
      <c r="N1698" s="13"/>
      <c r="O1698"/>
      <c r="P1698" t="str">
        <f t="shared" si="314"/>
        <v/>
      </c>
      <c r="Q1698"/>
      <c r="R1698"/>
      <c r="S1698" s="43">
        <f t="shared" si="318"/>
        <v>237</v>
      </c>
      <c r="T1698" s="96"/>
      <c r="U1698" s="72"/>
      <c r="V1698" s="72"/>
      <c r="W1698" s="44" t="str">
        <f t="shared" si="319"/>
        <v/>
      </c>
      <c r="X1698" s="25" t="str">
        <f t="shared" si="320"/>
        <v/>
      </c>
      <c r="Y1698" s="1">
        <f t="shared" si="321"/>
        <v>1660</v>
      </c>
      <c r="Z1698" t="str">
        <f t="shared" si="322"/>
        <v>ITM_zetaX</v>
      </c>
      <c r="AC1698" s="116" t="str">
        <f t="shared" si="315"/>
        <v/>
      </c>
      <c r="AD1698" t="b">
        <f t="shared" si="326"/>
        <v>1</v>
      </c>
    </row>
    <row r="1699" spans="1:30">
      <c r="A1699" s="57">
        <f t="shared" si="316"/>
        <v>1699</v>
      </c>
      <c r="B1699" s="56">
        <f t="shared" si="317"/>
        <v>1661</v>
      </c>
      <c r="C1699" s="60" t="s">
        <v>4932</v>
      </c>
      <c r="D1699" s="60" t="s">
        <v>7</v>
      </c>
      <c r="E1699" s="66" t="s">
        <v>458</v>
      </c>
      <c r="F1699" s="66" t="s">
        <v>458</v>
      </c>
      <c r="G1699" s="72">
        <v>0</v>
      </c>
      <c r="H1699" s="72">
        <v>0</v>
      </c>
      <c r="I1699" s="66" t="s">
        <v>3</v>
      </c>
      <c r="J1699" s="66" t="s">
        <v>1660</v>
      </c>
      <c r="K1699" s="67" t="s">
        <v>5197</v>
      </c>
      <c r="L1699" s="68"/>
      <c r="M1699" s="64" t="s">
        <v>4413</v>
      </c>
      <c r="N1699" s="13"/>
      <c r="O1699"/>
      <c r="P1699" t="str">
        <f t="shared" si="314"/>
        <v/>
      </c>
      <c r="Q1699"/>
      <c r="R1699"/>
      <c r="S1699" s="43">
        <f t="shared" si="318"/>
        <v>237</v>
      </c>
      <c r="T1699" s="96"/>
      <c r="U1699" s="72"/>
      <c r="V1699" s="72"/>
      <c r="W1699" s="44" t="str">
        <f t="shared" si="319"/>
        <v/>
      </c>
      <c r="X1699" s="25" t="str">
        <f t="shared" si="320"/>
        <v/>
      </c>
      <c r="Y1699" s="1">
        <f t="shared" si="321"/>
        <v>1661</v>
      </c>
      <c r="Z1699" t="str">
        <f t="shared" si="322"/>
        <v>ITM_PIn</v>
      </c>
      <c r="AC1699" s="116" t="str">
        <f t="shared" si="315"/>
        <v/>
      </c>
      <c r="AD1699" t="b">
        <f t="shared" si="326"/>
        <v>1</v>
      </c>
    </row>
    <row r="1700" spans="1:30">
      <c r="A1700" s="57">
        <f t="shared" si="316"/>
        <v>1700</v>
      </c>
      <c r="B1700" s="56">
        <f t="shared" si="317"/>
        <v>1662</v>
      </c>
      <c r="C1700" s="60" t="s">
        <v>4932</v>
      </c>
      <c r="D1700" s="60" t="s">
        <v>7</v>
      </c>
      <c r="E1700" s="66" t="s">
        <v>1579</v>
      </c>
      <c r="F1700" s="66" t="s">
        <v>1579</v>
      </c>
      <c r="G1700" s="72">
        <v>0</v>
      </c>
      <c r="H1700" s="72">
        <v>0</v>
      </c>
      <c r="I1700" s="66" t="s">
        <v>3</v>
      </c>
      <c r="J1700" s="66" t="s">
        <v>1660</v>
      </c>
      <c r="K1700" s="67" t="s">
        <v>5197</v>
      </c>
      <c r="L1700" s="68"/>
      <c r="M1700" s="64" t="s">
        <v>4414</v>
      </c>
      <c r="N1700" s="13"/>
      <c r="O1700"/>
      <c r="P1700" t="str">
        <f t="shared" si="314"/>
        <v/>
      </c>
      <c r="Q1700"/>
      <c r="R1700"/>
      <c r="S1700" s="43">
        <f t="shared" si="318"/>
        <v>237</v>
      </c>
      <c r="T1700" s="96"/>
      <c r="U1700" s="72"/>
      <c r="V1700" s="72"/>
      <c r="W1700" s="44" t="str">
        <f t="shared" si="319"/>
        <v/>
      </c>
      <c r="X1700" s="25" t="str">
        <f t="shared" si="320"/>
        <v/>
      </c>
      <c r="Y1700" s="1">
        <f t="shared" si="321"/>
        <v>1662</v>
      </c>
      <c r="Z1700" t="str">
        <f t="shared" si="322"/>
        <v>ITM_SIGMAn</v>
      </c>
      <c r="AC1700" s="116" t="str">
        <f t="shared" si="315"/>
        <v/>
      </c>
      <c r="AD1700" t="b">
        <f t="shared" si="326"/>
        <v>1</v>
      </c>
    </row>
    <row r="1701" spans="1:30">
      <c r="A1701" s="57">
        <f t="shared" si="316"/>
        <v>1701</v>
      </c>
      <c r="B1701" s="56">
        <f t="shared" si="317"/>
        <v>1663</v>
      </c>
      <c r="C1701" s="60" t="s">
        <v>4835</v>
      </c>
      <c r="D1701" s="60" t="s">
        <v>7</v>
      </c>
      <c r="E1701" s="66" t="s">
        <v>627</v>
      </c>
      <c r="F1701" s="66" t="s">
        <v>627</v>
      </c>
      <c r="G1701" s="72">
        <v>0</v>
      </c>
      <c r="H1701" s="72">
        <v>0</v>
      </c>
      <c r="I1701" s="66" t="s">
        <v>3</v>
      </c>
      <c r="J1701" s="66" t="s">
        <v>1660</v>
      </c>
      <c r="K1701" s="67" t="s">
        <v>5197</v>
      </c>
      <c r="L1701" s="68"/>
      <c r="M1701" s="64" t="s">
        <v>4415</v>
      </c>
      <c r="N1701" s="13"/>
      <c r="O1701"/>
      <c r="P1701" t="str">
        <f t="shared" si="314"/>
        <v/>
      </c>
      <c r="Q1701"/>
      <c r="R1701"/>
      <c r="S1701" s="43">
        <f t="shared" si="318"/>
        <v>237</v>
      </c>
      <c r="T1701" s="96"/>
      <c r="U1701" s="72"/>
      <c r="V1701" s="72"/>
      <c r="W1701" s="44" t="str">
        <f t="shared" si="319"/>
        <v/>
      </c>
      <c r="X1701" s="25" t="str">
        <f t="shared" si="320"/>
        <v/>
      </c>
      <c r="Y1701" s="1">
        <f t="shared" si="321"/>
        <v>1663</v>
      </c>
      <c r="Z1701" t="str">
        <f t="shared" si="322"/>
        <v>ITM_STDDEV</v>
      </c>
      <c r="AC1701" s="116" t="str">
        <f t="shared" si="315"/>
        <v/>
      </c>
      <c r="AD1701" t="b">
        <f t="shared" si="326"/>
        <v>1</v>
      </c>
    </row>
    <row r="1702" spans="1:30">
      <c r="A1702" s="57">
        <f t="shared" si="316"/>
        <v>1702</v>
      </c>
      <c r="B1702" s="56">
        <f t="shared" si="317"/>
        <v>1664</v>
      </c>
      <c r="C1702" s="60" t="s">
        <v>4836</v>
      </c>
      <c r="D1702" s="60" t="s">
        <v>7</v>
      </c>
      <c r="E1702" s="66" t="s">
        <v>1581</v>
      </c>
      <c r="F1702" s="66" t="s">
        <v>1581</v>
      </c>
      <c r="G1702" s="72">
        <v>0</v>
      </c>
      <c r="H1702" s="72">
        <v>0</v>
      </c>
      <c r="I1702" s="66" t="s">
        <v>3</v>
      </c>
      <c r="J1702" s="66" t="s">
        <v>1660</v>
      </c>
      <c r="K1702" s="67" t="s">
        <v>5197</v>
      </c>
      <c r="L1702" s="68"/>
      <c r="M1702" s="64" t="s">
        <v>4416</v>
      </c>
      <c r="N1702" s="13"/>
      <c r="O1702"/>
      <c r="P1702" t="str">
        <f t="shared" si="314"/>
        <v/>
      </c>
      <c r="Q1702"/>
      <c r="R1702"/>
      <c r="S1702" s="43">
        <f t="shared" si="318"/>
        <v>237</v>
      </c>
      <c r="T1702" s="96"/>
      <c r="U1702" s="72"/>
      <c r="V1702" s="72"/>
      <c r="W1702" s="44" t="str">
        <f t="shared" si="319"/>
        <v/>
      </c>
      <c r="X1702" s="25" t="str">
        <f t="shared" si="320"/>
        <v/>
      </c>
      <c r="Y1702" s="1">
        <f t="shared" si="321"/>
        <v>1664</v>
      </c>
      <c r="Z1702" t="str">
        <f t="shared" si="322"/>
        <v>ITM_STDDEVPOP</v>
      </c>
      <c r="AC1702" s="116" t="str">
        <f t="shared" si="315"/>
        <v/>
      </c>
      <c r="AD1702" t="b">
        <f t="shared" si="326"/>
        <v>1</v>
      </c>
    </row>
    <row r="1703" spans="1:30">
      <c r="A1703" s="57">
        <f t="shared" si="316"/>
        <v>1703</v>
      </c>
      <c r="B1703" s="56">
        <f t="shared" si="317"/>
        <v>1665</v>
      </c>
      <c r="C1703" s="60" t="s">
        <v>4837</v>
      </c>
      <c r="D1703" s="60" t="s">
        <v>7</v>
      </c>
      <c r="E1703" s="66" t="s">
        <v>1588</v>
      </c>
      <c r="F1703" s="66" t="s">
        <v>1588</v>
      </c>
      <c r="G1703" s="72">
        <v>0</v>
      </c>
      <c r="H1703" s="72">
        <v>0</v>
      </c>
      <c r="I1703" s="66" t="s">
        <v>3</v>
      </c>
      <c r="J1703" s="66" t="s">
        <v>1659</v>
      </c>
      <c r="K1703" s="67" t="s">
        <v>5197</v>
      </c>
      <c r="L1703" s="68"/>
      <c r="M1703" s="64" t="s">
        <v>2387</v>
      </c>
      <c r="N1703" s="13"/>
      <c r="O1703"/>
      <c r="P1703" t="str">
        <f t="shared" si="314"/>
        <v/>
      </c>
      <c r="Q1703"/>
      <c r="R1703"/>
      <c r="S1703" s="43">
        <f t="shared" si="318"/>
        <v>238</v>
      </c>
      <c r="T1703" s="96" t="s">
        <v>3149</v>
      </c>
      <c r="U1703" s="72" t="s">
        <v>2643</v>
      </c>
      <c r="V1703" s="72" t="s">
        <v>2643</v>
      </c>
      <c r="W1703" s="44" t="str">
        <f t="shared" si="319"/>
        <v>"RANI#"</v>
      </c>
      <c r="X1703" s="25" t="str">
        <f t="shared" si="320"/>
        <v>RANI#</v>
      </c>
      <c r="Y1703" s="1">
        <f t="shared" si="321"/>
        <v>1665</v>
      </c>
      <c r="Z1703" t="str">
        <f t="shared" si="322"/>
        <v>ITM_RANI</v>
      </c>
      <c r="AC1703" s="116" t="str">
        <f t="shared" si="315"/>
        <v>RANI#</v>
      </c>
      <c r="AD1703" t="b">
        <f t="shared" si="326"/>
        <v>1</v>
      </c>
    </row>
    <row r="1704" spans="1:30">
      <c r="A1704" s="57">
        <f t="shared" si="316"/>
        <v>1704</v>
      </c>
      <c r="B1704" s="56">
        <f t="shared" si="317"/>
        <v>1666</v>
      </c>
      <c r="C1704" s="60" t="s">
        <v>4932</v>
      </c>
      <c r="D1704" s="60" t="s">
        <v>7</v>
      </c>
      <c r="E1704" s="66" t="s">
        <v>1070</v>
      </c>
      <c r="F1704" s="66" t="s">
        <v>1070</v>
      </c>
      <c r="G1704" s="72">
        <v>0</v>
      </c>
      <c r="H1704" s="72">
        <v>0</v>
      </c>
      <c r="I1704" s="66" t="s">
        <v>3</v>
      </c>
      <c r="J1704" s="66" t="s">
        <v>1660</v>
      </c>
      <c r="K1704" s="67" t="s">
        <v>5197</v>
      </c>
      <c r="L1704" s="68"/>
      <c r="M1704" s="64" t="s">
        <v>2698</v>
      </c>
      <c r="N1704" s="13"/>
      <c r="O1704"/>
      <c r="P1704" t="str">
        <f t="shared" ref="P1704:P1769" si="327">IF(E1704=F1704,"","NOT EQUAL")</f>
        <v/>
      </c>
      <c r="Q1704"/>
      <c r="R1704"/>
      <c r="S1704" s="43">
        <f t="shared" si="318"/>
        <v>238</v>
      </c>
      <c r="T1704" s="96" t="s">
        <v>2643</v>
      </c>
      <c r="U1704" s="72" t="s">
        <v>2643</v>
      </c>
      <c r="V1704" s="72" t="s">
        <v>2643</v>
      </c>
      <c r="W1704" s="44" t="str">
        <f t="shared" si="319"/>
        <v/>
      </c>
      <c r="X1704" s="25" t="str">
        <f t="shared" si="320"/>
        <v/>
      </c>
      <c r="Y1704" s="1">
        <f t="shared" si="321"/>
        <v>1666</v>
      </c>
      <c r="Z1704" t="str">
        <f t="shared" si="322"/>
        <v>ITM_PRINTERX</v>
      </c>
      <c r="AC1704" s="116" t="str">
        <f t="shared" ref="AC1704:AC1767" si="328">IF(LEN(X1704)=0,"",SUBSTITUTE(SUBSTITUTE(SUBSTITUTE(SUBSTITUTE(SUBSTITUTE(SUBSTITUTE(SUBSTITUTE(SUBSTITUTE(SUBSTITUTE(SUBSTITUTE(SUBSTITUTE(SUBSTITUTE(SUBSTITUTE(SUBSTITUTE(SUBSTITUTE(SUBSTITUTE(SUBSTITUTE( (SUBSTITUTE( SUBSTITUTE( SUBSTITUTE( SUBSTITUTE(W1704,"STD_SIGMA","SUM"),"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704" t="b">
        <f t="shared" si="326"/>
        <v>1</v>
      </c>
    </row>
    <row r="1705" spans="1:30">
      <c r="A1705" s="57">
        <f t="shared" si="316"/>
        <v>1705</v>
      </c>
      <c r="B1705" s="56">
        <f t="shared" si="317"/>
        <v>1667</v>
      </c>
      <c r="C1705" s="60" t="s">
        <v>4838</v>
      </c>
      <c r="D1705" s="60" t="s">
        <v>7</v>
      </c>
      <c r="E1705" s="66" t="s">
        <v>2751</v>
      </c>
      <c r="F1705" s="66" t="s">
        <v>2751</v>
      </c>
      <c r="G1705" s="72">
        <v>0</v>
      </c>
      <c r="H1705" s="72">
        <v>0</v>
      </c>
      <c r="I1705" s="66" t="s">
        <v>3</v>
      </c>
      <c r="J1705" s="66" t="s">
        <v>1659</v>
      </c>
      <c r="K1705" s="67" t="s">
        <v>5197</v>
      </c>
      <c r="L1705" s="68"/>
      <c r="M1705" s="64" t="s">
        <v>2753</v>
      </c>
      <c r="N1705" s="13"/>
      <c r="O1705"/>
      <c r="P1705" t="str">
        <f t="shared" si="327"/>
        <v/>
      </c>
      <c r="Q1705"/>
      <c r="R1705"/>
      <c r="S1705" s="43">
        <f t="shared" si="318"/>
        <v>239</v>
      </c>
      <c r="T1705" s="96" t="s">
        <v>3172</v>
      </c>
      <c r="U1705" s="72" t="s">
        <v>2643</v>
      </c>
      <c r="V1705" s="72" t="s">
        <v>2643</v>
      </c>
      <c r="W1705" s="44" t="str">
        <f t="shared" si="319"/>
        <v>"RANGE"</v>
      </c>
      <c r="X1705" s="25" t="str">
        <f t="shared" si="320"/>
        <v>RANGE</v>
      </c>
      <c r="Y1705" s="1">
        <f t="shared" si="321"/>
        <v>1667</v>
      </c>
      <c r="Z1705" t="str">
        <f t="shared" si="322"/>
        <v>ITM_RANGE</v>
      </c>
      <c r="AC1705" s="116" t="str">
        <f t="shared" si="328"/>
        <v>RANGE</v>
      </c>
      <c r="AD1705" t="b">
        <f t="shared" si="326"/>
        <v>1</v>
      </c>
    </row>
    <row r="1706" spans="1:30">
      <c r="A1706" s="57">
        <f t="shared" si="316"/>
        <v>1706</v>
      </c>
      <c r="B1706" s="56">
        <f t="shared" si="317"/>
        <v>1668</v>
      </c>
      <c r="C1706" s="60" t="s">
        <v>4839</v>
      </c>
      <c r="D1706" s="60" t="s">
        <v>7</v>
      </c>
      <c r="E1706" s="66" t="s">
        <v>2752</v>
      </c>
      <c r="F1706" s="66" t="s">
        <v>2752</v>
      </c>
      <c r="G1706" s="72">
        <v>0</v>
      </c>
      <c r="H1706" s="72">
        <v>0</v>
      </c>
      <c r="I1706" s="66" t="s">
        <v>3</v>
      </c>
      <c r="J1706" s="66" t="s">
        <v>1659</v>
      </c>
      <c r="K1706" s="67" t="s">
        <v>5197</v>
      </c>
      <c r="L1706" s="68"/>
      <c r="M1706" s="64" t="s">
        <v>2754</v>
      </c>
      <c r="N1706" s="18"/>
      <c r="O1706"/>
      <c r="P1706" t="str">
        <f t="shared" si="327"/>
        <v/>
      </c>
      <c r="Q1706"/>
      <c r="R1706"/>
      <c r="S1706" s="43">
        <f t="shared" si="318"/>
        <v>240</v>
      </c>
      <c r="T1706" s="96" t="s">
        <v>3172</v>
      </c>
      <c r="U1706" s="72" t="s">
        <v>2643</v>
      </c>
      <c r="V1706" s="72" t="s">
        <v>2643</v>
      </c>
      <c r="W1706" s="44" t="str">
        <f t="shared" si="319"/>
        <v>"RANGE?"</v>
      </c>
      <c r="X1706" s="25" t="str">
        <f t="shared" si="320"/>
        <v>RANGE?</v>
      </c>
      <c r="Y1706" s="1">
        <f t="shared" si="321"/>
        <v>1668</v>
      </c>
      <c r="Z1706" t="str">
        <f t="shared" si="322"/>
        <v>ITM_GETRANGE</v>
      </c>
      <c r="AC1706" s="116" t="str">
        <f t="shared" si="328"/>
        <v>RANGE?</v>
      </c>
      <c r="AD1706" t="b">
        <f t="shared" si="326"/>
        <v>1</v>
      </c>
    </row>
    <row r="1707" spans="1:30">
      <c r="A1707" s="57">
        <f t="shared" si="316"/>
        <v>1707</v>
      </c>
      <c r="B1707" s="56">
        <f t="shared" si="317"/>
        <v>1669</v>
      </c>
      <c r="C1707" s="60" t="s">
        <v>4840</v>
      </c>
      <c r="D1707" s="60" t="s">
        <v>7</v>
      </c>
      <c r="E1707" s="66" t="s">
        <v>471</v>
      </c>
      <c r="F1707" s="66" t="s">
        <v>471</v>
      </c>
      <c r="G1707" s="75">
        <v>0</v>
      </c>
      <c r="H1707" s="75">
        <v>0</v>
      </c>
      <c r="I1707" s="66" t="s">
        <v>3</v>
      </c>
      <c r="J1707" s="66" t="s">
        <v>1659</v>
      </c>
      <c r="K1707" s="67" t="s">
        <v>5197</v>
      </c>
      <c r="L1707" s="68"/>
      <c r="M1707" s="64" t="s">
        <v>2394</v>
      </c>
      <c r="N1707" s="18"/>
      <c r="O1707"/>
      <c r="P1707" t="str">
        <f t="shared" si="327"/>
        <v/>
      </c>
      <c r="Q1707"/>
      <c r="R1707"/>
      <c r="S1707" s="43">
        <f t="shared" si="318"/>
        <v>241</v>
      </c>
      <c r="T1707" s="96" t="s">
        <v>3149</v>
      </c>
      <c r="U1707" s="72" t="s">
        <v>2643</v>
      </c>
      <c r="V1707" s="72" t="s">
        <v>2643</v>
      </c>
      <c r="W1707" s="44" t="str">
        <f t="shared" si="319"/>
        <v>"(-1)" STD_SUP_X</v>
      </c>
      <c r="X1707" s="25" t="str">
        <f t="shared" si="320"/>
        <v>(-1)^X</v>
      </c>
      <c r="Y1707" s="1">
        <f t="shared" si="321"/>
        <v>1669</v>
      </c>
      <c r="Z1707" t="str">
        <f t="shared" si="322"/>
        <v>ITM_M1X</v>
      </c>
      <c r="AC1707" s="116" t="str">
        <f t="shared" si="328"/>
        <v>(-1)^X</v>
      </c>
      <c r="AD1707" t="b">
        <f t="shared" si="326"/>
        <v>1</v>
      </c>
    </row>
    <row r="1708" spans="1:30">
      <c r="A1708" s="57">
        <f t="shared" si="316"/>
        <v>1708</v>
      </c>
      <c r="B1708" s="56">
        <f t="shared" si="317"/>
        <v>1670</v>
      </c>
      <c r="C1708" s="60" t="s">
        <v>4932</v>
      </c>
      <c r="D1708" s="60" t="s">
        <v>7</v>
      </c>
      <c r="E1708" s="66" t="s">
        <v>1594</v>
      </c>
      <c r="F1708" s="66" t="s">
        <v>1594</v>
      </c>
      <c r="G1708" s="75">
        <v>0</v>
      </c>
      <c r="H1708" s="75">
        <v>0</v>
      </c>
      <c r="I1708" s="66" t="s">
        <v>3</v>
      </c>
      <c r="J1708" s="66" t="s">
        <v>1660</v>
      </c>
      <c r="K1708" s="67" t="s">
        <v>5197</v>
      </c>
      <c r="L1708" s="68"/>
      <c r="M1708" s="64" t="s">
        <v>2396</v>
      </c>
      <c r="N1708" s="13"/>
      <c r="O1708"/>
      <c r="P1708" t="str">
        <f t="shared" si="327"/>
        <v/>
      </c>
      <c r="Q1708"/>
      <c r="R1708"/>
      <c r="S1708" s="43">
        <f t="shared" si="318"/>
        <v>241</v>
      </c>
      <c r="T1708" s="96" t="s">
        <v>2643</v>
      </c>
      <c r="U1708" s="72" t="s">
        <v>2643</v>
      </c>
      <c r="V1708" s="72" t="s">
        <v>2643</v>
      </c>
      <c r="W1708" s="44" t="str">
        <f t="shared" si="319"/>
        <v/>
      </c>
      <c r="X1708" s="25" t="str">
        <f t="shared" si="320"/>
        <v/>
      </c>
      <c r="Y1708" s="1">
        <f t="shared" si="321"/>
        <v>1670</v>
      </c>
      <c r="Z1708" t="str">
        <f t="shared" si="322"/>
        <v>ITM_XMOD</v>
      </c>
      <c r="AC1708" s="116" t="str">
        <f t="shared" si="328"/>
        <v/>
      </c>
      <c r="AD1708" t="b">
        <f t="shared" si="326"/>
        <v>1</v>
      </c>
    </row>
    <row r="1709" spans="1:30">
      <c r="A1709" s="57">
        <f t="shared" si="316"/>
        <v>1709</v>
      </c>
      <c r="B1709" s="56">
        <f t="shared" si="317"/>
        <v>1671</v>
      </c>
      <c r="C1709" s="60" t="s">
        <v>4932</v>
      </c>
      <c r="D1709" s="60" t="s">
        <v>7</v>
      </c>
      <c r="E1709" s="66" t="s">
        <v>479</v>
      </c>
      <c r="F1709" s="66" t="s">
        <v>479</v>
      </c>
      <c r="G1709" s="75">
        <v>0</v>
      </c>
      <c r="H1709" s="75">
        <v>0</v>
      </c>
      <c r="I1709" s="66" t="s">
        <v>3</v>
      </c>
      <c r="J1709" s="66" t="s">
        <v>1660</v>
      </c>
      <c r="K1709" s="67" t="s">
        <v>5197</v>
      </c>
      <c r="L1709" s="68"/>
      <c r="M1709" s="64" t="s">
        <v>2398</v>
      </c>
      <c r="N1709" s="13"/>
      <c r="O1709"/>
      <c r="P1709" t="str">
        <f t="shared" si="327"/>
        <v/>
      </c>
      <c r="Q1709"/>
      <c r="R1709"/>
      <c r="S1709" s="43">
        <f t="shared" si="318"/>
        <v>241</v>
      </c>
      <c r="T1709" s="96" t="s">
        <v>2643</v>
      </c>
      <c r="U1709" s="72" t="s">
        <v>2643</v>
      </c>
      <c r="V1709" s="72" t="s">
        <v>2643</v>
      </c>
      <c r="W1709" s="44" t="str">
        <f t="shared" si="319"/>
        <v/>
      </c>
      <c r="X1709" s="25" t="str">
        <f t="shared" si="320"/>
        <v/>
      </c>
      <c r="Y1709" s="1">
        <f t="shared" si="321"/>
        <v>1671</v>
      </c>
      <c r="Z1709" t="str">
        <f t="shared" si="322"/>
        <v>ITM_toDATE</v>
      </c>
      <c r="AC1709" s="116" t="str">
        <f t="shared" si="328"/>
        <v/>
      </c>
      <c r="AD1709" t="b">
        <f t="shared" si="326"/>
        <v>1</v>
      </c>
    </row>
    <row r="1710" spans="1:30" s="17" customFormat="1">
      <c r="A1710" s="116">
        <f t="shared" si="316"/>
        <v>1710</v>
      </c>
      <c r="B1710" s="117">
        <f t="shared" si="317"/>
        <v>1672</v>
      </c>
      <c r="C1710" s="118" t="s">
        <v>4932</v>
      </c>
      <c r="D1710" s="118" t="s">
        <v>7</v>
      </c>
      <c r="E1710" s="153" t="str">
        <f t="shared" ref="E1710:E1712" si="329">CHAR(34)&amp;IF(B1710&lt;10,"000",IF(B1710&lt;100,"00",IF(B1710&lt;1000,"0","")))&amp;$B1710&amp;CHAR(34)</f>
        <v>"1672"</v>
      </c>
      <c r="F1710" s="119" t="str">
        <f t="shared" ref="F1710:F1712" si="330">E1710</f>
        <v>"1672"</v>
      </c>
      <c r="G1710" s="127">
        <v>0</v>
      </c>
      <c r="H1710" s="127">
        <v>0</v>
      </c>
      <c r="I1710" s="120" t="s">
        <v>30</v>
      </c>
      <c r="J1710" s="120" t="s">
        <v>1660</v>
      </c>
      <c r="K1710" s="67" t="s">
        <v>5197</v>
      </c>
      <c r="M1710" s="154" t="str">
        <f t="shared" ref="M1710:M1712" si="331">"ITM_"&amp;IF(B1710&lt;10,"000",IF(B1710&lt;100,"00",IF(B1710&lt;1000,"0","")))&amp;$B1710</f>
        <v>ITM_1672</v>
      </c>
      <c r="N1710" s="16"/>
      <c r="P1710" s="17" t="str">
        <f t="shared" si="327"/>
        <v/>
      </c>
      <c r="S1710" s="122">
        <f t="shared" si="318"/>
        <v>241</v>
      </c>
      <c r="T1710" s="116" t="s">
        <v>2643</v>
      </c>
      <c r="U1710" s="123" t="s">
        <v>2643</v>
      </c>
      <c r="V1710" s="123" t="s">
        <v>2643</v>
      </c>
      <c r="W1710" s="124" t="str">
        <f t="shared" si="319"/>
        <v/>
      </c>
      <c r="X1710" s="125" t="str">
        <f t="shared" si="320"/>
        <v/>
      </c>
      <c r="Y1710" s="126">
        <f t="shared" si="321"/>
        <v>1672</v>
      </c>
      <c r="Z1710" s="17" t="str">
        <f t="shared" si="322"/>
        <v>ITM_1672</v>
      </c>
      <c r="AC1710" s="116" t="str">
        <f t="shared" si="328"/>
        <v/>
      </c>
      <c r="AD1710" t="b">
        <f t="shared" si="326"/>
        <v>1</v>
      </c>
    </row>
    <row r="1711" spans="1:30" s="17" customFormat="1">
      <c r="A1711" s="116">
        <f t="shared" si="316"/>
        <v>1711</v>
      </c>
      <c r="B1711" s="117">
        <f t="shared" si="317"/>
        <v>1673</v>
      </c>
      <c r="C1711" s="118" t="s">
        <v>4932</v>
      </c>
      <c r="D1711" s="118" t="s">
        <v>7</v>
      </c>
      <c r="E1711" s="153" t="str">
        <f t="shared" si="329"/>
        <v>"1673"</v>
      </c>
      <c r="F1711" s="119" t="str">
        <f t="shared" si="330"/>
        <v>"1673"</v>
      </c>
      <c r="G1711" s="127">
        <v>0</v>
      </c>
      <c r="H1711" s="127">
        <v>0</v>
      </c>
      <c r="I1711" s="120" t="s">
        <v>30</v>
      </c>
      <c r="J1711" s="120" t="s">
        <v>1660</v>
      </c>
      <c r="K1711" s="67" t="s">
        <v>5197</v>
      </c>
      <c r="M1711" s="154" t="str">
        <f t="shared" si="331"/>
        <v>ITM_1673</v>
      </c>
      <c r="N1711" s="16"/>
      <c r="P1711" s="17" t="str">
        <f t="shared" si="327"/>
        <v/>
      </c>
      <c r="S1711" s="122">
        <f t="shared" si="318"/>
        <v>241</v>
      </c>
      <c r="T1711" s="116" t="s">
        <v>2643</v>
      </c>
      <c r="U1711" s="123" t="s">
        <v>2643</v>
      </c>
      <c r="V1711" s="123" t="s">
        <v>2643</v>
      </c>
      <c r="W1711" s="124" t="str">
        <f t="shared" si="319"/>
        <v/>
      </c>
      <c r="X1711" s="125" t="str">
        <f t="shared" si="320"/>
        <v/>
      </c>
      <c r="Y1711" s="126">
        <f t="shared" si="321"/>
        <v>1673</v>
      </c>
      <c r="Z1711" s="17" t="str">
        <f t="shared" si="322"/>
        <v>ITM_1673</v>
      </c>
      <c r="AC1711" s="116" t="str">
        <f t="shared" si="328"/>
        <v/>
      </c>
      <c r="AD1711" t="b">
        <f t="shared" si="326"/>
        <v>1</v>
      </c>
    </row>
    <row r="1712" spans="1:30" s="17" customFormat="1">
      <c r="A1712" s="116">
        <f t="shared" si="316"/>
        <v>1712</v>
      </c>
      <c r="B1712" s="117">
        <f t="shared" si="317"/>
        <v>1674</v>
      </c>
      <c r="C1712" s="118" t="s">
        <v>4932</v>
      </c>
      <c r="D1712" s="118" t="s">
        <v>7</v>
      </c>
      <c r="E1712" s="153" t="str">
        <f t="shared" si="329"/>
        <v>"1674"</v>
      </c>
      <c r="F1712" s="119" t="str">
        <f t="shared" si="330"/>
        <v>"1674"</v>
      </c>
      <c r="G1712" s="127">
        <v>0</v>
      </c>
      <c r="H1712" s="127">
        <v>0</v>
      </c>
      <c r="I1712" s="120" t="s">
        <v>30</v>
      </c>
      <c r="J1712" s="120" t="s">
        <v>1660</v>
      </c>
      <c r="K1712" s="67" t="s">
        <v>5197</v>
      </c>
      <c r="M1712" s="154" t="str">
        <f t="shared" si="331"/>
        <v>ITM_1674</v>
      </c>
      <c r="N1712" s="16"/>
      <c r="P1712" s="17" t="str">
        <f t="shared" si="327"/>
        <v/>
      </c>
      <c r="S1712" s="122">
        <f t="shared" si="318"/>
        <v>241</v>
      </c>
      <c r="T1712" s="116" t="s">
        <v>2643</v>
      </c>
      <c r="U1712" s="123" t="s">
        <v>2643</v>
      </c>
      <c r="V1712" s="123" t="s">
        <v>2643</v>
      </c>
      <c r="W1712" s="124" t="str">
        <f t="shared" si="319"/>
        <v/>
      </c>
      <c r="X1712" s="125" t="str">
        <f t="shared" si="320"/>
        <v/>
      </c>
      <c r="Y1712" s="126">
        <f t="shared" si="321"/>
        <v>1674</v>
      </c>
      <c r="Z1712" s="17" t="str">
        <f t="shared" si="322"/>
        <v>ITM_1674</v>
      </c>
      <c r="AC1712" s="116" t="str">
        <f t="shared" si="328"/>
        <v/>
      </c>
      <c r="AD1712" t="b">
        <f t="shared" si="326"/>
        <v>1</v>
      </c>
    </row>
    <row r="1713" spans="1:30">
      <c r="A1713" s="57">
        <f t="shared" si="316"/>
        <v>1713</v>
      </c>
      <c r="B1713" s="56">
        <f t="shared" si="317"/>
        <v>1675</v>
      </c>
      <c r="C1713" s="60" t="s">
        <v>4932</v>
      </c>
      <c r="D1713" s="60" t="s">
        <v>7</v>
      </c>
      <c r="E1713" s="66" t="s">
        <v>1597</v>
      </c>
      <c r="F1713" s="66" t="s">
        <v>482</v>
      </c>
      <c r="G1713" s="75">
        <v>0</v>
      </c>
      <c r="H1713" s="75">
        <v>0</v>
      </c>
      <c r="I1713" s="66" t="s">
        <v>3</v>
      </c>
      <c r="J1713" s="66" t="s">
        <v>1659</v>
      </c>
      <c r="K1713" s="67" t="s">
        <v>5197</v>
      </c>
      <c r="L1713" s="68"/>
      <c r="M1713" s="64" t="s">
        <v>2402</v>
      </c>
      <c r="N1713" s="13"/>
      <c r="O1713"/>
      <c r="P1713" t="str">
        <f t="shared" si="327"/>
        <v>NOT EQUAL</v>
      </c>
      <c r="Q1713"/>
      <c r="R1713"/>
      <c r="S1713" s="43">
        <f t="shared" si="318"/>
        <v>242</v>
      </c>
      <c r="T1713" s="96" t="s">
        <v>3148</v>
      </c>
      <c r="U1713" s="72" t="s">
        <v>2643</v>
      </c>
      <c r="V1713" s="72" t="s">
        <v>2643</v>
      </c>
      <c r="W1713" s="44" t="str">
        <f t="shared" si="319"/>
        <v>STD_RIGHT_ARROW "HR"</v>
      </c>
      <c r="X1713" s="25" t="str">
        <f t="shared" si="320"/>
        <v>&gt;HR</v>
      </c>
      <c r="Y1713" s="1">
        <f t="shared" si="321"/>
        <v>1675</v>
      </c>
      <c r="Z1713" t="str">
        <f t="shared" si="322"/>
        <v>ITM_toHR</v>
      </c>
      <c r="AC1713" s="116" t="str">
        <f t="shared" si="328"/>
        <v>&gt;HR</v>
      </c>
      <c r="AD1713" t="b">
        <f t="shared" si="326"/>
        <v>1</v>
      </c>
    </row>
    <row r="1714" spans="1:30">
      <c r="A1714" s="57">
        <f t="shared" si="316"/>
        <v>1714</v>
      </c>
      <c r="B1714" s="56">
        <f t="shared" si="317"/>
        <v>1676</v>
      </c>
      <c r="C1714" s="60" t="s">
        <v>4932</v>
      </c>
      <c r="D1714" s="60" t="s">
        <v>3447</v>
      </c>
      <c r="E1714" s="66" t="s">
        <v>1598</v>
      </c>
      <c r="F1714" s="66" t="s">
        <v>483</v>
      </c>
      <c r="G1714" s="75">
        <v>0</v>
      </c>
      <c r="H1714" s="75">
        <v>0</v>
      </c>
      <c r="I1714" s="66" t="s">
        <v>3</v>
      </c>
      <c r="J1714" s="66" t="s">
        <v>1660</v>
      </c>
      <c r="K1714" s="67" t="s">
        <v>5197</v>
      </c>
      <c r="L1714" s="68" t="s">
        <v>1072</v>
      </c>
      <c r="M1714" s="64" t="s">
        <v>2403</v>
      </c>
      <c r="N1714" s="13"/>
      <c r="O1714"/>
      <c r="P1714" t="str">
        <f t="shared" si="327"/>
        <v/>
      </c>
      <c r="Q1714"/>
      <c r="R1714"/>
      <c r="S1714" s="43">
        <f t="shared" si="318"/>
        <v>243</v>
      </c>
      <c r="T1714" s="96" t="s">
        <v>3148</v>
      </c>
      <c r="U1714" s="72" t="s">
        <v>3082</v>
      </c>
      <c r="V1714" s="72" t="s">
        <v>2643</v>
      </c>
      <c r="W1714" s="44" t="str">
        <f t="shared" si="319"/>
        <v>STD_RIGHT_ARROW "H.MS"</v>
      </c>
      <c r="X1714" s="25" t="str">
        <f t="shared" si="320"/>
        <v>&gt;H.MS</v>
      </c>
      <c r="Y1714" s="1">
        <f t="shared" si="321"/>
        <v>1676</v>
      </c>
      <c r="Z1714" t="str">
        <f t="shared" si="322"/>
        <v>ITM_toHMS</v>
      </c>
      <c r="AC1714" s="116" t="str">
        <f t="shared" si="328"/>
        <v>&gt;H.MS</v>
      </c>
      <c r="AD1714" t="b">
        <f t="shared" si="326"/>
        <v>1</v>
      </c>
    </row>
    <row r="1715" spans="1:30">
      <c r="A1715" s="57">
        <f t="shared" si="316"/>
        <v>1715</v>
      </c>
      <c r="B1715" s="56">
        <f t="shared" si="317"/>
        <v>1677</v>
      </c>
      <c r="C1715" s="60" t="s">
        <v>4842</v>
      </c>
      <c r="D1715" s="71" t="s">
        <v>484</v>
      </c>
      <c r="E1715" s="66" t="s">
        <v>485</v>
      </c>
      <c r="F1715" s="66" t="s">
        <v>1599</v>
      </c>
      <c r="G1715" s="75">
        <v>2</v>
      </c>
      <c r="H1715" s="75">
        <v>16</v>
      </c>
      <c r="I1715" s="66" t="s">
        <v>3</v>
      </c>
      <c r="J1715" s="66" t="s">
        <v>1660</v>
      </c>
      <c r="K1715" s="67" t="s">
        <v>5197</v>
      </c>
      <c r="L1715" s="60"/>
      <c r="M1715" s="64" t="s">
        <v>2404</v>
      </c>
      <c r="N1715" s="13"/>
      <c r="O1715"/>
      <c r="P1715" t="str">
        <f t="shared" si="327"/>
        <v>NOT EQUAL</v>
      </c>
      <c r="Q1715"/>
      <c r="R1715"/>
      <c r="S1715" s="43">
        <f t="shared" si="318"/>
        <v>244</v>
      </c>
      <c r="T1715" s="96" t="s">
        <v>3148</v>
      </c>
      <c r="U1715" s="72" t="s">
        <v>3082</v>
      </c>
      <c r="V1715" s="72" t="s">
        <v>2643</v>
      </c>
      <c r="W1715" s="44" t="str">
        <f t="shared" si="319"/>
        <v>STD_RIGHT_ARROW "INT"</v>
      </c>
      <c r="X1715" s="25" t="str">
        <f t="shared" si="320"/>
        <v>&gt;INT</v>
      </c>
      <c r="Y1715" s="1">
        <f t="shared" si="321"/>
        <v>1677</v>
      </c>
      <c r="Z1715" t="str">
        <f t="shared" si="322"/>
        <v>ITM_toINT</v>
      </c>
      <c r="AC1715" s="116" t="str">
        <f t="shared" si="328"/>
        <v>&gt;INT</v>
      </c>
      <c r="AD1715" t="b">
        <f t="shared" si="326"/>
        <v>1</v>
      </c>
    </row>
    <row r="1716" spans="1:30" s="17" customFormat="1">
      <c r="A1716" s="116">
        <f t="shared" si="316"/>
        <v>1716</v>
      </c>
      <c r="B1716" s="117">
        <f t="shared" si="317"/>
        <v>1678</v>
      </c>
      <c r="C1716" s="118" t="s">
        <v>4932</v>
      </c>
      <c r="D1716" s="118" t="s">
        <v>7</v>
      </c>
      <c r="E1716" s="153" t="str">
        <f t="shared" ref="E1716" si="332">CHAR(34)&amp;IF(B1716&lt;10,"000",IF(B1716&lt;100,"00",IF(B1716&lt;1000,"0","")))&amp;$B1716&amp;CHAR(34)</f>
        <v>"1678"</v>
      </c>
      <c r="F1716" s="119" t="str">
        <f t="shared" ref="F1716" si="333">E1716</f>
        <v>"1678"</v>
      </c>
      <c r="G1716" s="127">
        <v>0</v>
      </c>
      <c r="H1716" s="127">
        <v>0</v>
      </c>
      <c r="I1716" s="120" t="s">
        <v>30</v>
      </c>
      <c r="J1716" s="120" t="s">
        <v>1660</v>
      </c>
      <c r="K1716" s="67" t="s">
        <v>5197</v>
      </c>
      <c r="M1716" s="154" t="str">
        <f t="shared" ref="M1716" si="334">"ITM_"&amp;IF(B1716&lt;10,"000",IF(B1716&lt;100,"00",IF(B1716&lt;1000,"0","")))&amp;$B1716</f>
        <v>ITM_1678</v>
      </c>
      <c r="N1716" s="16"/>
      <c r="P1716" s="17" t="str">
        <f t="shared" si="327"/>
        <v/>
      </c>
      <c r="S1716" s="122">
        <f t="shared" si="318"/>
        <v>244</v>
      </c>
      <c r="T1716" s="116" t="s">
        <v>2643</v>
      </c>
      <c r="U1716" s="123" t="s">
        <v>2643</v>
      </c>
      <c r="V1716" s="123" t="s">
        <v>2643</v>
      </c>
      <c r="W1716" s="124" t="str">
        <f t="shared" si="319"/>
        <v/>
      </c>
      <c r="X1716" s="125" t="str">
        <f t="shared" si="320"/>
        <v/>
      </c>
      <c r="Y1716" s="126">
        <f t="shared" si="321"/>
        <v>1678</v>
      </c>
      <c r="Z1716" s="17" t="str">
        <f t="shared" si="322"/>
        <v>ITM_1678</v>
      </c>
      <c r="AC1716" s="116" t="str">
        <f t="shared" si="328"/>
        <v/>
      </c>
      <c r="AD1716" t="b">
        <f t="shared" si="326"/>
        <v>1</v>
      </c>
    </row>
    <row r="1717" spans="1:30">
      <c r="A1717" s="57">
        <f t="shared" si="316"/>
        <v>1717</v>
      </c>
      <c r="B1717" s="56">
        <f t="shared" si="317"/>
        <v>1679</v>
      </c>
      <c r="C1717" s="60" t="s">
        <v>4843</v>
      </c>
      <c r="D1717" s="60" t="s">
        <v>3447</v>
      </c>
      <c r="E1717" s="66" t="s">
        <v>3143</v>
      </c>
      <c r="F1717" s="66" t="s">
        <v>3145</v>
      </c>
      <c r="G1717" s="72">
        <v>0</v>
      </c>
      <c r="H1717" s="72">
        <v>0</v>
      </c>
      <c r="I1717" s="66" t="s">
        <v>1</v>
      </c>
      <c r="J1717" s="66" t="s">
        <v>1659</v>
      </c>
      <c r="K1717" s="67" t="s">
        <v>5197</v>
      </c>
      <c r="L1717" s="68" t="s">
        <v>2660</v>
      </c>
      <c r="M1717" s="64" t="s">
        <v>2406</v>
      </c>
      <c r="N1717" s="13"/>
      <c r="O1717"/>
      <c r="P1717" t="str">
        <f t="shared" si="327"/>
        <v>NOT EQUAL</v>
      </c>
      <c r="Q1717"/>
      <c r="R1717"/>
      <c r="S1717" s="43">
        <f t="shared" si="318"/>
        <v>244</v>
      </c>
      <c r="T1717" s="96" t="s">
        <v>2643</v>
      </c>
      <c r="U1717" s="72" t="s">
        <v>2643</v>
      </c>
      <c r="V1717" s="72" t="s">
        <v>2643</v>
      </c>
      <c r="W1717" s="44" t="str">
        <f t="shared" si="319"/>
        <v/>
      </c>
      <c r="X1717" s="25" t="str">
        <f t="shared" si="320"/>
        <v/>
      </c>
      <c r="Y1717" s="1">
        <f t="shared" si="321"/>
        <v>1679</v>
      </c>
      <c r="Z1717" t="str">
        <f t="shared" si="322"/>
        <v>ITM_toPOL</v>
      </c>
      <c r="AC1717" s="116" t="str">
        <f t="shared" si="328"/>
        <v/>
      </c>
      <c r="AD1717" t="b">
        <f t="shared" si="326"/>
        <v>1</v>
      </c>
    </row>
    <row r="1718" spans="1:30" s="17" customFormat="1">
      <c r="A1718" s="116">
        <f t="shared" si="316"/>
        <v>1718</v>
      </c>
      <c r="B1718" s="117">
        <f t="shared" si="317"/>
        <v>1680</v>
      </c>
      <c r="C1718" s="118" t="s">
        <v>4932</v>
      </c>
      <c r="D1718" s="118" t="s">
        <v>7</v>
      </c>
      <c r="E1718" s="153" t="str">
        <f t="shared" ref="E1718" si="335">CHAR(34)&amp;IF(B1718&lt;10,"000",IF(B1718&lt;100,"00",IF(B1718&lt;1000,"0","")))&amp;$B1718&amp;CHAR(34)</f>
        <v>"1680"</v>
      </c>
      <c r="F1718" s="119" t="str">
        <f t="shared" ref="F1718" si="336">E1718</f>
        <v>"1680"</v>
      </c>
      <c r="G1718" s="127">
        <v>0</v>
      </c>
      <c r="H1718" s="127">
        <v>0</v>
      </c>
      <c r="I1718" s="120" t="s">
        <v>30</v>
      </c>
      <c r="J1718" s="120" t="s">
        <v>1660</v>
      </c>
      <c r="K1718" s="67" t="s">
        <v>5197</v>
      </c>
      <c r="M1718" s="154" t="str">
        <f t="shared" ref="M1718" si="337">"ITM_"&amp;IF(B1718&lt;10,"000",IF(B1718&lt;100,"00",IF(B1718&lt;1000,"0","")))&amp;$B1718</f>
        <v>ITM_1680</v>
      </c>
      <c r="N1718" s="16"/>
      <c r="P1718" s="17" t="str">
        <f t="shared" si="327"/>
        <v/>
      </c>
      <c r="S1718" s="122">
        <f t="shared" si="318"/>
        <v>244</v>
      </c>
      <c r="T1718" s="116" t="s">
        <v>2643</v>
      </c>
      <c r="U1718" s="123" t="s">
        <v>2643</v>
      </c>
      <c r="V1718" s="123" t="s">
        <v>2643</v>
      </c>
      <c r="W1718" s="124" t="str">
        <f t="shared" si="319"/>
        <v/>
      </c>
      <c r="X1718" s="125" t="str">
        <f t="shared" si="320"/>
        <v/>
      </c>
      <c r="Y1718" s="126">
        <f t="shared" si="321"/>
        <v>1680</v>
      </c>
      <c r="Z1718" s="17" t="str">
        <f t="shared" si="322"/>
        <v>ITM_1680</v>
      </c>
      <c r="AC1718" s="116" t="str">
        <f t="shared" si="328"/>
        <v/>
      </c>
      <c r="AD1718" t="b">
        <f t="shared" si="326"/>
        <v>1</v>
      </c>
    </row>
    <row r="1719" spans="1:30">
      <c r="A1719" s="57">
        <f t="shared" si="316"/>
        <v>1719</v>
      </c>
      <c r="B1719" s="56">
        <f t="shared" si="317"/>
        <v>1681</v>
      </c>
      <c r="C1719" s="60" t="s">
        <v>4844</v>
      </c>
      <c r="D1719" s="60" t="s">
        <v>7</v>
      </c>
      <c r="E1719" s="66" t="s">
        <v>1602</v>
      </c>
      <c r="F1719" s="66" t="s">
        <v>482</v>
      </c>
      <c r="G1719" s="72">
        <v>0</v>
      </c>
      <c r="H1719" s="72">
        <v>0</v>
      </c>
      <c r="I1719" s="66" t="s">
        <v>3</v>
      </c>
      <c r="J1719" s="66" t="s">
        <v>1659</v>
      </c>
      <c r="K1719" s="67" t="s">
        <v>5197</v>
      </c>
      <c r="L1719" s="68"/>
      <c r="M1719" s="64" t="s">
        <v>2408</v>
      </c>
      <c r="N1719" s="13"/>
      <c r="O1719"/>
      <c r="P1719" t="str">
        <f t="shared" si="327"/>
        <v>NOT EQUAL</v>
      </c>
      <c r="Q1719"/>
      <c r="R1719"/>
      <c r="S1719" s="43">
        <f t="shared" si="318"/>
        <v>245</v>
      </c>
      <c r="T1719" s="99" t="s">
        <v>3174</v>
      </c>
      <c r="U1719" s="72" t="s">
        <v>2643</v>
      </c>
      <c r="V1719" s="72" t="s">
        <v>2643</v>
      </c>
      <c r="W1719" s="44" t="str">
        <f t="shared" si="319"/>
        <v>STD_RIGHT_ARROW "REAL"</v>
      </c>
      <c r="X1719" s="25" t="str">
        <f t="shared" si="320"/>
        <v>&gt;REAL</v>
      </c>
      <c r="Y1719" s="1">
        <f t="shared" si="321"/>
        <v>1681</v>
      </c>
      <c r="Z1719" t="str">
        <f t="shared" si="322"/>
        <v>ITM_toREAL</v>
      </c>
      <c r="AC1719" s="116" t="str">
        <f t="shared" si="328"/>
        <v>&gt;REAL</v>
      </c>
      <c r="AD1719" t="b">
        <f t="shared" si="326"/>
        <v>1</v>
      </c>
    </row>
    <row r="1720" spans="1:30">
      <c r="A1720" s="57">
        <f t="shared" si="316"/>
        <v>1720</v>
      </c>
      <c r="B1720" s="56">
        <f t="shared" si="317"/>
        <v>1682</v>
      </c>
      <c r="C1720" s="60" t="s">
        <v>4845</v>
      </c>
      <c r="D1720" s="60" t="s">
        <v>3447</v>
      </c>
      <c r="E1720" s="66" t="s">
        <v>3144</v>
      </c>
      <c r="F1720" s="66" t="s">
        <v>3146</v>
      </c>
      <c r="G1720" s="72">
        <v>0</v>
      </c>
      <c r="H1720" s="72">
        <v>0</v>
      </c>
      <c r="I1720" s="66" t="s">
        <v>1</v>
      </c>
      <c r="J1720" s="66" t="s">
        <v>1659</v>
      </c>
      <c r="K1720" s="67" t="s">
        <v>5197</v>
      </c>
      <c r="L1720" s="68" t="s">
        <v>2661</v>
      </c>
      <c r="M1720" s="64" t="s">
        <v>2409</v>
      </c>
      <c r="N1720" s="13"/>
      <c r="O1720"/>
      <c r="P1720" t="str">
        <f t="shared" si="327"/>
        <v>NOT EQUAL</v>
      </c>
      <c r="Q1720"/>
      <c r="R1720"/>
      <c r="S1720" s="43">
        <f t="shared" si="318"/>
        <v>245</v>
      </c>
      <c r="T1720" s="96" t="s">
        <v>2643</v>
      </c>
      <c r="U1720" s="72" t="s">
        <v>2643</v>
      </c>
      <c r="V1720" s="72" t="s">
        <v>2643</v>
      </c>
      <c r="W1720" s="44" t="str">
        <f t="shared" si="319"/>
        <v/>
      </c>
      <c r="X1720" s="25" t="str">
        <f t="shared" si="320"/>
        <v/>
      </c>
      <c r="Y1720" s="1">
        <f t="shared" si="321"/>
        <v>1682</v>
      </c>
      <c r="Z1720" t="str">
        <f t="shared" si="322"/>
        <v>ITM_toREC</v>
      </c>
      <c r="AC1720" s="116" t="str">
        <f t="shared" si="328"/>
        <v/>
      </c>
      <c r="AD1720" t="b">
        <f t="shared" si="326"/>
        <v>1</v>
      </c>
    </row>
    <row r="1721" spans="1:30">
      <c r="A1721" s="57">
        <f t="shared" si="316"/>
        <v>1721</v>
      </c>
      <c r="B1721" s="56">
        <f t="shared" si="317"/>
        <v>1683</v>
      </c>
      <c r="C1721" s="60" t="s">
        <v>4846</v>
      </c>
      <c r="D1721" s="71" t="s">
        <v>7</v>
      </c>
      <c r="E1721" s="66" t="s">
        <v>487</v>
      </c>
      <c r="F1721" s="66" t="s">
        <v>487</v>
      </c>
      <c r="G1721" s="72">
        <v>0</v>
      </c>
      <c r="H1721" s="72">
        <v>0</v>
      </c>
      <c r="I1721" s="66" t="s">
        <v>3</v>
      </c>
      <c r="J1721" s="66" t="s">
        <v>1659</v>
      </c>
      <c r="K1721" s="67" t="s">
        <v>5197</v>
      </c>
      <c r="L1721" s="60"/>
      <c r="M1721" s="64" t="s">
        <v>2410</v>
      </c>
      <c r="N1721" s="13"/>
      <c r="O1721"/>
      <c r="P1721" t="str">
        <f t="shared" si="327"/>
        <v/>
      </c>
      <c r="Q1721"/>
      <c r="R1721"/>
      <c r="S1721" s="43">
        <f t="shared" si="318"/>
        <v>246</v>
      </c>
      <c r="T1721" s="96" t="s">
        <v>3148</v>
      </c>
      <c r="U1721" s="72" t="s">
        <v>2643</v>
      </c>
      <c r="V1721" s="72" t="s">
        <v>2643</v>
      </c>
      <c r="W1721" s="44" t="str">
        <f t="shared" si="319"/>
        <v>"D" STD_RIGHT_ARROW "D.MS"</v>
      </c>
      <c r="X1721" s="25" t="str">
        <f t="shared" si="320"/>
        <v>D&gt;D.MS</v>
      </c>
      <c r="Y1721" s="1">
        <f t="shared" si="321"/>
        <v>1683</v>
      </c>
      <c r="Z1721" t="str">
        <f t="shared" si="322"/>
        <v>ITM_DtoDMS</v>
      </c>
      <c r="AC1721" s="116" t="str">
        <f t="shared" si="328"/>
        <v>D&gt;D.MS</v>
      </c>
      <c r="AD1721" t="b">
        <f t="shared" si="326"/>
        <v>1</v>
      </c>
    </row>
    <row r="1722" spans="1:30">
      <c r="A1722" s="57">
        <f t="shared" si="316"/>
        <v>1722</v>
      </c>
      <c r="B1722" s="56">
        <f t="shared" si="317"/>
        <v>1684</v>
      </c>
      <c r="C1722" s="60" t="s">
        <v>4847</v>
      </c>
      <c r="D1722" s="60" t="s">
        <v>2988</v>
      </c>
      <c r="E1722" s="66" t="s">
        <v>973</v>
      </c>
      <c r="F1722" s="66" t="s">
        <v>973</v>
      </c>
      <c r="G1722" s="72">
        <v>0</v>
      </c>
      <c r="H1722" s="72">
        <v>0</v>
      </c>
      <c r="I1722" s="66" t="s">
        <v>3</v>
      </c>
      <c r="J1722" s="66" t="s">
        <v>1659</v>
      </c>
      <c r="K1722" s="67" t="s">
        <v>5197</v>
      </c>
      <c r="L1722" s="68"/>
      <c r="M1722" s="64" t="s">
        <v>4417</v>
      </c>
      <c r="N1722" s="13"/>
      <c r="O1722"/>
      <c r="P1722" t="str">
        <f t="shared" si="327"/>
        <v/>
      </c>
      <c r="Q1722"/>
      <c r="R1722"/>
      <c r="S1722" s="43">
        <f t="shared" si="318"/>
        <v>247</v>
      </c>
      <c r="T1722" s="99"/>
      <c r="U1722" s="72"/>
      <c r="V1722" s="72"/>
      <c r="W1722" s="44" t="str">
        <f t="shared" si="319"/>
        <v>STD_LEFT_RIGHT_ARROWS</v>
      </c>
      <c r="X1722" s="25" t="str">
        <f t="shared" si="320"/>
        <v>&lt;&gt;</v>
      </c>
      <c r="Y1722" s="1">
        <f t="shared" si="321"/>
        <v>1684</v>
      </c>
      <c r="Z1722" t="str">
        <f t="shared" si="322"/>
        <v>ITM_SHUFFLE</v>
      </c>
      <c r="AC1722" s="116" t="str">
        <f t="shared" si="328"/>
        <v>&lt;&gt;</v>
      </c>
      <c r="AD1722" t="b">
        <f t="shared" si="326"/>
        <v>1</v>
      </c>
    </row>
    <row r="1723" spans="1:30">
      <c r="A1723" s="57">
        <f t="shared" si="316"/>
        <v>1723</v>
      </c>
      <c r="B1723" s="56">
        <f t="shared" si="317"/>
        <v>1685</v>
      </c>
      <c r="C1723" s="60" t="s">
        <v>4848</v>
      </c>
      <c r="D1723" s="60" t="s">
        <v>7</v>
      </c>
      <c r="E1723" s="66" t="s">
        <v>1604</v>
      </c>
      <c r="F1723" s="66" t="s">
        <v>1604</v>
      </c>
      <c r="G1723" s="72">
        <v>0</v>
      </c>
      <c r="H1723" s="72">
        <v>0</v>
      </c>
      <c r="I1723" s="66" t="s">
        <v>3</v>
      </c>
      <c r="J1723" s="66" t="s">
        <v>1659</v>
      </c>
      <c r="K1723" s="67" t="s">
        <v>5197</v>
      </c>
      <c r="L1723" s="68"/>
      <c r="M1723" s="64" t="s">
        <v>2414</v>
      </c>
      <c r="N1723" s="13"/>
      <c r="O1723"/>
      <c r="P1723" t="str">
        <f t="shared" si="327"/>
        <v/>
      </c>
      <c r="Q1723"/>
      <c r="R1723"/>
      <c r="S1723" s="43">
        <f t="shared" si="318"/>
        <v>248</v>
      </c>
      <c r="T1723" s="96" t="s">
        <v>3176</v>
      </c>
      <c r="U1723" s="72" t="s">
        <v>2643</v>
      </c>
      <c r="V1723" s="72" t="s">
        <v>2643</v>
      </c>
      <c r="W1723" s="44" t="str">
        <f t="shared" si="319"/>
        <v>"%"</v>
      </c>
      <c r="X1723" s="25" t="str">
        <f t="shared" si="320"/>
        <v>%</v>
      </c>
      <c r="Y1723" s="1">
        <f t="shared" si="321"/>
        <v>1685</v>
      </c>
      <c r="Z1723" t="str">
        <f t="shared" si="322"/>
        <v>ITM_PC</v>
      </c>
      <c r="AC1723" s="116" t="str">
        <f t="shared" si="328"/>
        <v>%</v>
      </c>
      <c r="AD1723" t="b">
        <f t="shared" si="326"/>
        <v>1</v>
      </c>
    </row>
    <row r="1724" spans="1:30">
      <c r="A1724" s="57">
        <f t="shared" si="316"/>
        <v>1724</v>
      </c>
      <c r="B1724" s="56">
        <f t="shared" si="317"/>
        <v>1686</v>
      </c>
      <c r="C1724" s="60" t="s">
        <v>4849</v>
      </c>
      <c r="D1724" s="60" t="s">
        <v>7</v>
      </c>
      <c r="E1724" s="66" t="s">
        <v>488</v>
      </c>
      <c r="F1724" s="66" t="s">
        <v>488</v>
      </c>
      <c r="G1724" s="72">
        <v>0</v>
      </c>
      <c r="H1724" s="72">
        <v>0</v>
      </c>
      <c r="I1724" s="66" t="s">
        <v>3</v>
      </c>
      <c r="J1724" s="66" t="s">
        <v>1659</v>
      </c>
      <c r="K1724" s="67" t="s">
        <v>5197</v>
      </c>
      <c r="L1724" s="68"/>
      <c r="M1724" s="64" t="s">
        <v>2415</v>
      </c>
      <c r="N1724" s="13"/>
      <c r="O1724"/>
      <c r="P1724" t="str">
        <f t="shared" si="327"/>
        <v/>
      </c>
      <c r="Q1724"/>
      <c r="R1724"/>
      <c r="S1724" s="43">
        <f t="shared" si="318"/>
        <v>249</v>
      </c>
      <c r="T1724" s="96" t="s">
        <v>3176</v>
      </c>
      <c r="U1724" s="72" t="s">
        <v>2643</v>
      </c>
      <c r="V1724" s="72" t="s">
        <v>2643</v>
      </c>
      <c r="W1724" s="44" t="str">
        <f t="shared" si="319"/>
        <v>"%MRR"</v>
      </c>
      <c r="X1724" s="25" t="str">
        <f t="shared" si="320"/>
        <v>%MRR</v>
      </c>
      <c r="Y1724" s="1">
        <f t="shared" si="321"/>
        <v>1686</v>
      </c>
      <c r="Z1724" t="str">
        <f t="shared" si="322"/>
        <v>ITM_PCMRR</v>
      </c>
      <c r="AC1724" s="116" t="str">
        <f t="shared" si="328"/>
        <v>%MRR</v>
      </c>
      <c r="AD1724" t="b">
        <f t="shared" si="326"/>
        <v>1</v>
      </c>
    </row>
    <row r="1725" spans="1:30">
      <c r="A1725" s="57">
        <f t="shared" si="316"/>
        <v>1725</v>
      </c>
      <c r="B1725" s="56">
        <f t="shared" si="317"/>
        <v>1687</v>
      </c>
      <c r="C1725" s="60" t="s">
        <v>4850</v>
      </c>
      <c r="D1725" s="60" t="s">
        <v>7</v>
      </c>
      <c r="E1725" s="66" t="s">
        <v>489</v>
      </c>
      <c r="F1725" s="66" t="s">
        <v>489</v>
      </c>
      <c r="G1725" s="72">
        <v>0</v>
      </c>
      <c r="H1725" s="72">
        <v>0</v>
      </c>
      <c r="I1725" s="66" t="s">
        <v>3</v>
      </c>
      <c r="J1725" s="66" t="s">
        <v>1659</v>
      </c>
      <c r="K1725" s="67" t="s">
        <v>5197</v>
      </c>
      <c r="L1725" s="68"/>
      <c r="M1725" s="64" t="s">
        <v>2416</v>
      </c>
      <c r="N1725" s="13"/>
      <c r="O1725"/>
      <c r="P1725" t="str">
        <f t="shared" si="327"/>
        <v/>
      </c>
      <c r="Q1725"/>
      <c r="R1725"/>
      <c r="S1725" s="43">
        <f t="shared" si="318"/>
        <v>250</v>
      </c>
      <c r="T1725" s="96" t="s">
        <v>3176</v>
      </c>
      <c r="U1725" s="72" t="s">
        <v>2643</v>
      </c>
      <c r="V1725" s="72" t="s">
        <v>2643</v>
      </c>
      <c r="W1725" s="44" t="str">
        <f t="shared" si="319"/>
        <v>"%T"</v>
      </c>
      <c r="X1725" s="25" t="str">
        <f t="shared" si="320"/>
        <v>%T</v>
      </c>
      <c r="Y1725" s="1">
        <f t="shared" si="321"/>
        <v>1687</v>
      </c>
      <c r="Z1725" t="str">
        <f t="shared" si="322"/>
        <v>ITM_PCT</v>
      </c>
      <c r="AC1725" s="116" t="str">
        <f t="shared" si="328"/>
        <v>%T</v>
      </c>
      <c r="AD1725" t="b">
        <f t="shared" si="326"/>
        <v>1</v>
      </c>
    </row>
    <row r="1726" spans="1:30">
      <c r="A1726" s="57">
        <f t="shared" si="316"/>
        <v>1726</v>
      </c>
      <c r="B1726" s="56">
        <f t="shared" si="317"/>
        <v>1688</v>
      </c>
      <c r="C1726" s="60" t="s">
        <v>4851</v>
      </c>
      <c r="D1726" s="60" t="s">
        <v>7</v>
      </c>
      <c r="E1726" s="66" t="s">
        <v>1605</v>
      </c>
      <c r="F1726" s="66" t="s">
        <v>1605</v>
      </c>
      <c r="G1726" s="72">
        <v>0</v>
      </c>
      <c r="H1726" s="72">
        <v>0</v>
      </c>
      <c r="I1726" s="66" t="s">
        <v>3</v>
      </c>
      <c r="J1726" s="66" t="s">
        <v>1659</v>
      </c>
      <c r="K1726" s="67" t="s">
        <v>5197</v>
      </c>
      <c r="L1726" s="68"/>
      <c r="M1726" s="64" t="s">
        <v>2417</v>
      </c>
      <c r="N1726" s="13"/>
      <c r="O1726"/>
      <c r="P1726" t="str">
        <f t="shared" si="327"/>
        <v/>
      </c>
      <c r="Q1726"/>
      <c r="R1726"/>
      <c r="S1726" s="43">
        <f t="shared" si="318"/>
        <v>251</v>
      </c>
      <c r="T1726" s="96" t="s">
        <v>3177</v>
      </c>
      <c r="U1726" s="72" t="s">
        <v>2643</v>
      </c>
      <c r="V1726" s="72" t="s">
        <v>2643</v>
      </c>
      <c r="W1726" s="44" t="str">
        <f t="shared" si="319"/>
        <v>"%" STD_SIGMA</v>
      </c>
      <c r="X1726" s="25" t="str">
        <f t="shared" si="320"/>
        <v>%SUM</v>
      </c>
      <c r="Y1726" s="1">
        <f t="shared" si="321"/>
        <v>1688</v>
      </c>
      <c r="Z1726" t="str">
        <f t="shared" si="322"/>
        <v>ITM_PCSIGMA</v>
      </c>
      <c r="AC1726" s="116" t="str">
        <f t="shared" si="328"/>
        <v>%SUM</v>
      </c>
      <c r="AD1726" t="b">
        <f t="shared" si="326"/>
        <v>1</v>
      </c>
    </row>
    <row r="1727" spans="1:30">
      <c r="A1727" s="57">
        <f t="shared" si="316"/>
        <v>1727</v>
      </c>
      <c r="B1727" s="56">
        <f t="shared" si="317"/>
        <v>1689</v>
      </c>
      <c r="C1727" s="60" t="s">
        <v>4852</v>
      </c>
      <c r="D1727" s="60" t="s">
        <v>7</v>
      </c>
      <c r="E1727" s="66" t="s">
        <v>490</v>
      </c>
      <c r="F1727" s="66" t="s">
        <v>490</v>
      </c>
      <c r="G1727" s="72">
        <v>0</v>
      </c>
      <c r="H1727" s="72">
        <v>0</v>
      </c>
      <c r="I1727" s="66" t="s">
        <v>3</v>
      </c>
      <c r="J1727" s="66" t="s">
        <v>1659</v>
      </c>
      <c r="K1727" s="67" t="s">
        <v>5197</v>
      </c>
      <c r="L1727" s="68"/>
      <c r="M1727" s="64" t="s">
        <v>2418</v>
      </c>
      <c r="N1727" s="13"/>
      <c r="O1727"/>
      <c r="P1727" t="str">
        <f t="shared" si="327"/>
        <v/>
      </c>
      <c r="Q1727"/>
      <c r="R1727"/>
      <c r="S1727" s="43">
        <f t="shared" si="318"/>
        <v>252</v>
      </c>
      <c r="T1727" s="99" t="s">
        <v>3176</v>
      </c>
      <c r="U1727" s="72" t="s">
        <v>2643</v>
      </c>
      <c r="V1727" s="72" t="s">
        <v>2643</v>
      </c>
      <c r="W1727" s="44" t="str">
        <f t="shared" si="319"/>
        <v>"%+MG"</v>
      </c>
      <c r="X1727" s="25" t="str">
        <f t="shared" si="320"/>
        <v>%+MG</v>
      </c>
      <c r="Y1727" s="1">
        <f t="shared" si="321"/>
        <v>1689</v>
      </c>
      <c r="Z1727" t="str">
        <f t="shared" si="322"/>
        <v>ITM_PCPMG</v>
      </c>
      <c r="AC1727" s="116" t="str">
        <f t="shared" si="328"/>
        <v>%+MG</v>
      </c>
      <c r="AD1727" t="b">
        <f t="shared" si="326"/>
        <v>1</v>
      </c>
    </row>
    <row r="1728" spans="1:30">
      <c r="A1728" s="57">
        <f t="shared" si="316"/>
        <v>1728</v>
      </c>
      <c r="B1728" s="56">
        <f t="shared" si="317"/>
        <v>1690</v>
      </c>
      <c r="C1728" s="60" t="s">
        <v>4932</v>
      </c>
      <c r="D1728" s="60" t="s">
        <v>7</v>
      </c>
      <c r="E1728" s="66" t="s">
        <v>492</v>
      </c>
      <c r="F1728" s="66" t="s">
        <v>492</v>
      </c>
      <c r="G1728" s="72">
        <v>0</v>
      </c>
      <c r="H1728" s="72">
        <v>0</v>
      </c>
      <c r="I1728" s="66" t="s">
        <v>3</v>
      </c>
      <c r="J1728" s="66" t="s">
        <v>1660</v>
      </c>
      <c r="K1728" s="67" t="s">
        <v>5197</v>
      </c>
      <c r="L1728" s="68"/>
      <c r="M1728" s="64" t="s">
        <v>2420</v>
      </c>
      <c r="N1728" s="13"/>
      <c r="O1728"/>
      <c r="P1728" t="str">
        <f t="shared" si="327"/>
        <v/>
      </c>
      <c r="Q1728"/>
      <c r="R1728"/>
      <c r="S1728" s="43">
        <f t="shared" si="318"/>
        <v>252</v>
      </c>
      <c r="T1728" s="96" t="s">
        <v>2643</v>
      </c>
      <c r="U1728" s="72" t="s">
        <v>2643</v>
      </c>
      <c r="V1728" s="72" t="s">
        <v>2643</v>
      </c>
      <c r="W1728" s="44" t="str">
        <f t="shared" si="319"/>
        <v/>
      </c>
      <c r="X1728" s="25" t="str">
        <f t="shared" si="320"/>
        <v/>
      </c>
      <c r="Y1728" s="1">
        <f t="shared" si="321"/>
        <v>1690</v>
      </c>
      <c r="Z1728" t="str">
        <f t="shared" si="322"/>
        <v>ITM_INTEGRAL</v>
      </c>
      <c r="AC1728" s="116" t="str">
        <f t="shared" si="328"/>
        <v/>
      </c>
      <c r="AD1728" t="b">
        <f t="shared" si="326"/>
        <v>1</v>
      </c>
    </row>
    <row r="1729" spans="1:30">
      <c r="A1729" s="57">
        <f t="shared" si="316"/>
        <v>1729</v>
      </c>
      <c r="B1729" s="56">
        <f t="shared" si="317"/>
        <v>1691</v>
      </c>
      <c r="C1729" s="60" t="s">
        <v>4932</v>
      </c>
      <c r="D1729" s="60" t="s">
        <v>7</v>
      </c>
      <c r="E1729" s="66" t="s">
        <v>496</v>
      </c>
      <c r="F1729" s="66" t="s">
        <v>496</v>
      </c>
      <c r="G1729" s="72">
        <v>0</v>
      </c>
      <c r="H1729" s="72">
        <v>0</v>
      </c>
      <c r="I1729" s="66" t="s">
        <v>3</v>
      </c>
      <c r="J1729" s="66" t="s">
        <v>1660</v>
      </c>
      <c r="K1729" s="67" t="s">
        <v>5197</v>
      </c>
      <c r="L1729" s="68"/>
      <c r="M1729" s="64" t="s">
        <v>2424</v>
      </c>
      <c r="N1729" s="13"/>
      <c r="O1729"/>
      <c r="P1729" t="str">
        <f t="shared" si="327"/>
        <v/>
      </c>
      <c r="Q1729"/>
      <c r="R1729"/>
      <c r="S1729" s="43">
        <f t="shared" si="318"/>
        <v>252</v>
      </c>
      <c r="T1729" s="96" t="s">
        <v>2643</v>
      </c>
      <c r="U1729" s="72" t="s">
        <v>2643</v>
      </c>
      <c r="V1729" s="72" t="s">
        <v>2643</v>
      </c>
      <c r="W1729" s="44" t="str">
        <f t="shared" si="319"/>
        <v/>
      </c>
      <c r="X1729" s="25" t="str">
        <f t="shared" si="320"/>
        <v/>
      </c>
      <c r="Y1729" s="1">
        <f t="shared" si="321"/>
        <v>1691</v>
      </c>
      <c r="Z1729" t="str">
        <f t="shared" si="322"/>
        <v>ITM_PMOD</v>
      </c>
      <c r="AC1729" s="116" t="str">
        <f t="shared" si="328"/>
        <v/>
      </c>
      <c r="AD1729" t="b">
        <f t="shared" si="326"/>
        <v>1</v>
      </c>
    </row>
    <row r="1730" spans="1:30">
      <c r="A1730" s="57">
        <f t="shared" si="316"/>
        <v>1730</v>
      </c>
      <c r="B1730" s="56">
        <f t="shared" si="317"/>
        <v>1692</v>
      </c>
      <c r="C1730" s="60" t="s">
        <v>4932</v>
      </c>
      <c r="D1730" s="60" t="s">
        <v>7</v>
      </c>
      <c r="E1730" s="66" t="s">
        <v>1606</v>
      </c>
      <c r="F1730" s="66" t="s">
        <v>1606</v>
      </c>
      <c r="G1730" s="72">
        <v>0</v>
      </c>
      <c r="H1730" s="72">
        <v>0</v>
      </c>
      <c r="I1730" s="66" t="s">
        <v>3</v>
      </c>
      <c r="J1730" s="66" t="s">
        <v>1660</v>
      </c>
      <c r="K1730" s="67" t="s">
        <v>5197</v>
      </c>
      <c r="L1730" s="68"/>
      <c r="M1730" s="64" t="s">
        <v>2425</v>
      </c>
      <c r="N1730" s="13"/>
      <c r="O1730"/>
      <c r="P1730" t="str">
        <f t="shared" si="327"/>
        <v/>
      </c>
      <c r="Q1730"/>
      <c r="R1730"/>
      <c r="S1730" s="43">
        <f t="shared" si="318"/>
        <v>252</v>
      </c>
      <c r="T1730" s="96" t="s">
        <v>2643</v>
      </c>
      <c r="U1730" s="72" t="s">
        <v>2643</v>
      </c>
      <c r="V1730" s="72" t="s">
        <v>2643</v>
      </c>
      <c r="W1730" s="44" t="str">
        <f t="shared" si="319"/>
        <v/>
      </c>
      <c r="X1730" s="25" t="str">
        <f t="shared" si="320"/>
        <v/>
      </c>
      <c r="Y1730" s="1">
        <f t="shared" si="321"/>
        <v>1692</v>
      </c>
      <c r="Z1730" t="str">
        <f t="shared" si="322"/>
        <v>ITM_M_DET</v>
      </c>
      <c r="AC1730" s="116" t="str">
        <f t="shared" si="328"/>
        <v/>
      </c>
      <c r="AD1730" t="b">
        <f t="shared" si="326"/>
        <v>1</v>
      </c>
    </row>
    <row r="1731" spans="1:30">
      <c r="A1731" s="57">
        <f t="shared" si="316"/>
        <v>1731</v>
      </c>
      <c r="B1731" s="56">
        <f t="shared" si="317"/>
        <v>1693</v>
      </c>
      <c r="C1731" s="60" t="s">
        <v>4853</v>
      </c>
      <c r="D1731" s="60" t="s">
        <v>3447</v>
      </c>
      <c r="E1731" s="66" t="s">
        <v>497</v>
      </c>
      <c r="F1731" s="66" t="s">
        <v>497</v>
      </c>
      <c r="G1731" s="72">
        <v>0</v>
      </c>
      <c r="H1731" s="72">
        <v>0</v>
      </c>
      <c r="I1731" s="66" t="s">
        <v>3</v>
      </c>
      <c r="J1731" s="66" t="s">
        <v>1659</v>
      </c>
      <c r="K1731" s="67" t="s">
        <v>5197</v>
      </c>
      <c r="L1731" s="68" t="s">
        <v>20</v>
      </c>
      <c r="M1731" s="64" t="s">
        <v>2427</v>
      </c>
      <c r="N1731" s="13"/>
      <c r="O1731"/>
      <c r="P1731" t="str">
        <f t="shared" si="327"/>
        <v/>
      </c>
      <c r="Q1731"/>
      <c r="R1731"/>
      <c r="S1731" s="43">
        <f t="shared" si="318"/>
        <v>253</v>
      </c>
      <c r="T1731" s="96" t="s">
        <v>3175</v>
      </c>
      <c r="U1731" s="72" t="s">
        <v>2643</v>
      </c>
      <c r="V1731" s="72" t="s">
        <v>3077</v>
      </c>
      <c r="W1731" s="44" t="str">
        <f t="shared" si="319"/>
        <v>"|" STD_SPACE_3_PER_EM "|"</v>
      </c>
      <c r="X1731" s="25" t="str">
        <f t="shared" si="320"/>
        <v>PARL</v>
      </c>
      <c r="Y1731" s="1">
        <f t="shared" si="321"/>
        <v>1693</v>
      </c>
      <c r="Z1731" t="str">
        <f t="shared" si="322"/>
        <v>ITM_PARALLEL</v>
      </c>
      <c r="AC1731" s="116" t="str">
        <f t="shared" si="328"/>
        <v>||</v>
      </c>
      <c r="AD1731" t="b">
        <f t="shared" si="326"/>
        <v>0</v>
      </c>
    </row>
    <row r="1732" spans="1:30">
      <c r="A1732" s="57">
        <f t="shared" si="316"/>
        <v>1732</v>
      </c>
      <c r="B1732" s="56">
        <f t="shared" si="317"/>
        <v>1694</v>
      </c>
      <c r="C1732" s="60" t="s">
        <v>4932</v>
      </c>
      <c r="D1732" s="71" t="s">
        <v>7</v>
      </c>
      <c r="E1732" s="66" t="s">
        <v>1608</v>
      </c>
      <c r="F1732" s="66" t="s">
        <v>1608</v>
      </c>
      <c r="G1732" s="72">
        <v>0</v>
      </c>
      <c r="H1732" s="72">
        <v>0</v>
      </c>
      <c r="I1732" s="66" t="s">
        <v>3</v>
      </c>
      <c r="J1732" s="66" t="s">
        <v>1660</v>
      </c>
      <c r="K1732" s="67" t="s">
        <v>5197</v>
      </c>
      <c r="L1732" s="60"/>
      <c r="M1732" s="64" t="s">
        <v>2428</v>
      </c>
      <c r="N1732" s="13"/>
      <c r="O1732"/>
      <c r="P1732" t="str">
        <f t="shared" si="327"/>
        <v/>
      </c>
      <c r="Q1732"/>
      <c r="R1732"/>
      <c r="S1732" s="43">
        <f t="shared" si="318"/>
        <v>253</v>
      </c>
      <c r="T1732" s="96" t="s">
        <v>2643</v>
      </c>
      <c r="U1732" s="72" t="s">
        <v>2643</v>
      </c>
      <c r="V1732" s="72" t="s">
        <v>2643</v>
      </c>
      <c r="W1732" s="44" t="str">
        <f t="shared" si="319"/>
        <v/>
      </c>
      <c r="X1732" s="25" t="str">
        <f t="shared" si="320"/>
        <v/>
      </c>
      <c r="Y1732" s="1">
        <f t="shared" si="321"/>
        <v>1694</v>
      </c>
      <c r="Z1732" t="str">
        <f t="shared" si="322"/>
        <v>ITM_M_TRANSP</v>
      </c>
      <c r="AC1732" s="116" t="str">
        <f t="shared" si="328"/>
        <v/>
      </c>
      <c r="AD1732" t="b">
        <f t="shared" si="326"/>
        <v>1</v>
      </c>
    </row>
    <row r="1733" spans="1:30">
      <c r="A1733" s="57">
        <f t="shared" si="316"/>
        <v>1733</v>
      </c>
      <c r="B1733" s="56">
        <f t="shared" si="317"/>
        <v>1695</v>
      </c>
      <c r="C1733" s="60" t="s">
        <v>4932</v>
      </c>
      <c r="D1733" s="60" t="s">
        <v>7</v>
      </c>
      <c r="E1733" s="66" t="s">
        <v>1609</v>
      </c>
      <c r="F1733" s="66" t="s">
        <v>1609</v>
      </c>
      <c r="G1733" s="72">
        <v>0</v>
      </c>
      <c r="H1733" s="72">
        <v>0</v>
      </c>
      <c r="I1733" s="66" t="s">
        <v>3</v>
      </c>
      <c r="J1733" s="66" t="s">
        <v>1660</v>
      </c>
      <c r="K1733" s="67" t="s">
        <v>5197</v>
      </c>
      <c r="L1733" s="68"/>
      <c r="M1733" s="64" t="s">
        <v>2429</v>
      </c>
      <c r="N1733" s="13"/>
      <c r="O1733"/>
      <c r="P1733" t="str">
        <f t="shared" si="327"/>
        <v/>
      </c>
      <c r="Q1733"/>
      <c r="R1733"/>
      <c r="S1733" s="43">
        <f t="shared" si="318"/>
        <v>253</v>
      </c>
      <c r="T1733" s="96" t="s">
        <v>2643</v>
      </c>
      <c r="U1733" s="72" t="s">
        <v>2643</v>
      </c>
      <c r="V1733" s="72" t="s">
        <v>2643</v>
      </c>
      <c r="W1733" s="44" t="str">
        <f t="shared" si="319"/>
        <v/>
      </c>
      <c r="X1733" s="25" t="str">
        <f t="shared" si="320"/>
        <v/>
      </c>
      <c r="Y1733" s="1">
        <f t="shared" si="321"/>
        <v>1695</v>
      </c>
      <c r="Z1733" t="str">
        <f t="shared" si="322"/>
        <v>ITM_M_INV</v>
      </c>
      <c r="AC1733" s="116" t="str">
        <f t="shared" si="328"/>
        <v/>
      </c>
      <c r="AD1733" t="b">
        <f t="shared" si="326"/>
        <v>1</v>
      </c>
    </row>
    <row r="1734" spans="1:30">
      <c r="A1734" s="57">
        <f t="shared" si="316"/>
        <v>1734</v>
      </c>
      <c r="B1734" s="56">
        <f t="shared" si="317"/>
        <v>1696</v>
      </c>
      <c r="C1734" s="60" t="s">
        <v>4854</v>
      </c>
      <c r="D1734" s="60" t="s">
        <v>3447</v>
      </c>
      <c r="E1734" s="66" t="s">
        <v>498</v>
      </c>
      <c r="F1734" s="66" t="s">
        <v>498</v>
      </c>
      <c r="G1734" s="72">
        <v>0</v>
      </c>
      <c r="H1734" s="72">
        <v>0</v>
      </c>
      <c r="I1734" s="66" t="s">
        <v>3</v>
      </c>
      <c r="J1734" s="66" t="s">
        <v>1659</v>
      </c>
      <c r="K1734" s="67" t="s">
        <v>5197</v>
      </c>
      <c r="L1734" s="68"/>
      <c r="M1734" s="64" t="s">
        <v>2430</v>
      </c>
      <c r="N1734" s="13"/>
      <c r="O1734"/>
      <c r="P1734" t="str">
        <f t="shared" si="327"/>
        <v/>
      </c>
      <c r="Q1734"/>
      <c r="R1734"/>
      <c r="S1734" s="43">
        <f t="shared" si="318"/>
        <v>254</v>
      </c>
      <c r="T1734" s="96" t="s">
        <v>3153</v>
      </c>
      <c r="U1734" s="72" t="s">
        <v>2643</v>
      </c>
      <c r="V1734" s="72" t="s">
        <v>3079</v>
      </c>
      <c r="W1734" s="44" t="str">
        <f t="shared" si="319"/>
        <v>STD_MEASURED_ANGLE</v>
      </c>
      <c r="X1734" s="25" t="str">
        <f t="shared" si="320"/>
        <v>ARG</v>
      </c>
      <c r="Y1734" s="1">
        <f t="shared" si="321"/>
        <v>1696</v>
      </c>
      <c r="Z1734" t="str">
        <f t="shared" si="322"/>
        <v>ITM_ANGLE</v>
      </c>
      <c r="AC1734" s="116" t="str">
        <f t="shared" si="328"/>
        <v>MEASURED_ANGLE</v>
      </c>
      <c r="AD1734" t="b">
        <f t="shared" si="326"/>
        <v>0</v>
      </c>
    </row>
    <row r="1735" spans="1:30">
      <c r="A1735" s="57">
        <f t="shared" ref="A1735:A1798" si="338">IF(B1735=INT(B1735),ROW(),"")</f>
        <v>1735</v>
      </c>
      <c r="B1735" s="56">
        <f t="shared" ref="B1735:B1792" si="339">IF(AND(MID(C1735,2,1)&lt;&gt;"/",MID(C1735,1,1)="/"),INT(B1734)+1,B1734+0.01)</f>
        <v>1697</v>
      </c>
      <c r="C1735" s="60" t="s">
        <v>4740</v>
      </c>
      <c r="D1735" s="71" t="s">
        <v>1201</v>
      </c>
      <c r="E1735" s="66" t="s">
        <v>499</v>
      </c>
      <c r="F1735" s="66" t="s">
        <v>499</v>
      </c>
      <c r="G1735" s="72">
        <v>0</v>
      </c>
      <c r="H1735" s="72">
        <v>0</v>
      </c>
      <c r="I1735" s="66" t="s">
        <v>3</v>
      </c>
      <c r="J1735" s="87" t="s">
        <v>1659</v>
      </c>
      <c r="K1735" s="67" t="s">
        <v>5197</v>
      </c>
      <c r="L1735" s="68"/>
      <c r="M1735" s="64" t="s">
        <v>2431</v>
      </c>
      <c r="N1735" s="13"/>
      <c r="O1735"/>
      <c r="P1735" t="str">
        <f t="shared" si="327"/>
        <v/>
      </c>
      <c r="Q1735"/>
      <c r="R1735"/>
      <c r="S1735" s="43">
        <f t="shared" ref="S1735:S1789" si="340">IF(X1735&lt;&gt;"",S1734+1,S1734)</f>
        <v>255</v>
      </c>
      <c r="T1735" s="96" t="s">
        <v>3149</v>
      </c>
      <c r="U1735" s="72" t="s">
        <v>2643</v>
      </c>
      <c r="V1735" s="72" t="s">
        <v>2643</v>
      </c>
      <c r="W1735" s="44" t="str">
        <f t="shared" ref="W1735:W1789" si="341">IF( OR(U1735="CNST", I1735="CAT_REGS"),(E1735),
IF(U1735="YES",UPPER(E1735),
IF(   AND(U1735&lt;&gt;"NO",I1735="CAT_FNCT",D1735&lt;&gt;"multiply", D1735&lt;&gt;"divide"),IF(J1735="SLS_ENABLED",   UPPER(E1735),""),"")))</f>
        <v>"MUL" STD_PI STD_RIGHT_ARROW</v>
      </c>
      <c r="X1735" s="25" t="str">
        <f t="shared" ref="X1735:X1789" si="342">IF(LEN(V1735)&gt;0,V1735,SUBSTITUTE(SUBSTITUTE(SUBSTITUTE(SUBSTITUTE(SUBSTITUTE(SUBSTITUTE(SUBSTITUTE(SUBSTITUTE(SUBSTITUTE(SUBSTITUTE(SUBSTITUTE( (SUBSTITUTE( SUBSTITUTE( SUBSTITUTE( SUBSTITUTE(W1735,"STD_SIGMA","SUM"),"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MULPI&gt;</v>
      </c>
      <c r="Y1735" s="1">
        <f t="shared" ref="Y1735:Y1789" si="343">B1735</f>
        <v>1697</v>
      </c>
      <c r="Z1735" t="str">
        <f t="shared" ref="Z1735:Z1789" si="344">M1735</f>
        <v>ITM_MULPIto</v>
      </c>
      <c r="AC1735" s="116" t="str">
        <f t="shared" si="328"/>
        <v>MULPI&gt;</v>
      </c>
      <c r="AD1735" t="b">
        <f t="shared" si="326"/>
        <v>1</v>
      </c>
    </row>
    <row r="1736" spans="1:30">
      <c r="A1736" s="57">
        <f t="shared" si="338"/>
        <v>1736</v>
      </c>
      <c r="B1736" s="56">
        <f t="shared" si="339"/>
        <v>1698</v>
      </c>
      <c r="C1736" s="60" t="s">
        <v>4932</v>
      </c>
      <c r="D1736" s="60" t="s">
        <v>7</v>
      </c>
      <c r="E1736" s="66" t="s">
        <v>1610</v>
      </c>
      <c r="F1736" s="66" t="s">
        <v>1610</v>
      </c>
      <c r="G1736" s="72">
        <v>0</v>
      </c>
      <c r="H1736" s="72">
        <v>0</v>
      </c>
      <c r="I1736" s="66" t="s">
        <v>3</v>
      </c>
      <c r="J1736" s="66" t="s">
        <v>1660</v>
      </c>
      <c r="K1736" s="67" t="s">
        <v>5197</v>
      </c>
      <c r="L1736" s="68"/>
      <c r="M1736" s="64" t="s">
        <v>2433</v>
      </c>
      <c r="N1736" s="13"/>
      <c r="O1736"/>
      <c r="P1736" t="str">
        <f t="shared" si="327"/>
        <v/>
      </c>
      <c r="Q1736"/>
      <c r="R1736"/>
      <c r="S1736" s="43">
        <f t="shared" si="340"/>
        <v>255</v>
      </c>
      <c r="T1736" s="96" t="s">
        <v>2643</v>
      </c>
      <c r="U1736" s="72" t="s">
        <v>2643</v>
      </c>
      <c r="V1736" s="72" t="s">
        <v>2643</v>
      </c>
      <c r="W1736" s="44" t="str">
        <f t="shared" si="341"/>
        <v/>
      </c>
      <c r="X1736" s="25" t="str">
        <f t="shared" si="342"/>
        <v/>
      </c>
      <c r="Y1736" s="1">
        <f t="shared" si="343"/>
        <v>1698</v>
      </c>
      <c r="Z1736" t="str">
        <f t="shared" si="344"/>
        <v>ITM_PRINTERADV</v>
      </c>
      <c r="AC1736" s="116" t="str">
        <f t="shared" si="328"/>
        <v/>
      </c>
      <c r="AD1736" t="b">
        <f t="shared" si="326"/>
        <v>1</v>
      </c>
    </row>
    <row r="1737" spans="1:30">
      <c r="A1737" s="57">
        <f t="shared" si="338"/>
        <v>1737</v>
      </c>
      <c r="B1737" s="56">
        <f t="shared" si="339"/>
        <v>1699</v>
      </c>
      <c r="C1737" s="60" t="s">
        <v>4932</v>
      </c>
      <c r="D1737" s="60" t="s">
        <v>7</v>
      </c>
      <c r="E1737" s="66" t="s">
        <v>502</v>
      </c>
      <c r="F1737" s="66" t="s">
        <v>502</v>
      </c>
      <c r="G1737" s="72">
        <v>0</v>
      </c>
      <c r="H1737" s="72">
        <v>0</v>
      </c>
      <c r="I1737" s="66" t="s">
        <v>3</v>
      </c>
      <c r="J1737" s="66" t="s">
        <v>1660</v>
      </c>
      <c r="K1737" s="67" t="s">
        <v>5197</v>
      </c>
      <c r="L1737" s="68"/>
      <c r="M1737" s="64" t="s">
        <v>2434</v>
      </c>
      <c r="N1737" s="13"/>
      <c r="O1737"/>
      <c r="P1737" t="str">
        <f t="shared" si="327"/>
        <v/>
      </c>
      <c r="Q1737"/>
      <c r="R1737"/>
      <c r="S1737" s="43">
        <f t="shared" si="340"/>
        <v>255</v>
      </c>
      <c r="T1737" s="96" t="s">
        <v>2643</v>
      </c>
      <c r="U1737" s="72" t="s">
        <v>2643</v>
      </c>
      <c r="V1737" s="72" t="s">
        <v>2643</v>
      </c>
      <c r="W1737" s="44" t="str">
        <f t="shared" si="341"/>
        <v/>
      </c>
      <c r="X1737" s="25" t="str">
        <f t="shared" si="342"/>
        <v/>
      </c>
      <c r="Y1737" s="1">
        <f t="shared" si="343"/>
        <v>1699</v>
      </c>
      <c r="Z1737" t="str">
        <f t="shared" si="344"/>
        <v>ITM_PRINTERCHAR</v>
      </c>
      <c r="AC1737" s="116" t="str">
        <f t="shared" si="328"/>
        <v/>
      </c>
      <c r="AD1737" t="b">
        <f t="shared" si="326"/>
        <v>1</v>
      </c>
    </row>
    <row r="1738" spans="1:30">
      <c r="A1738" s="57">
        <f t="shared" si="338"/>
        <v>1738</v>
      </c>
      <c r="B1738" s="56">
        <f t="shared" si="339"/>
        <v>1700</v>
      </c>
      <c r="C1738" s="60" t="s">
        <v>4932</v>
      </c>
      <c r="D1738" s="60" t="s">
        <v>7</v>
      </c>
      <c r="E1738" s="66" t="s">
        <v>503</v>
      </c>
      <c r="F1738" s="66" t="s">
        <v>503</v>
      </c>
      <c r="G1738" s="72">
        <v>0</v>
      </c>
      <c r="H1738" s="72">
        <v>0</v>
      </c>
      <c r="I1738" s="66" t="s">
        <v>3</v>
      </c>
      <c r="J1738" s="66" t="s">
        <v>1660</v>
      </c>
      <c r="K1738" s="67" t="s">
        <v>5197</v>
      </c>
      <c r="L1738" s="68"/>
      <c r="M1738" s="64" t="s">
        <v>2435</v>
      </c>
      <c r="N1738" s="13"/>
      <c r="O1738"/>
      <c r="P1738" t="str">
        <f t="shared" si="327"/>
        <v/>
      </c>
      <c r="Q1738"/>
      <c r="R1738"/>
      <c r="S1738" s="43">
        <f t="shared" si="340"/>
        <v>255</v>
      </c>
      <c r="T1738" s="96" t="s">
        <v>2643</v>
      </c>
      <c r="U1738" s="72" t="s">
        <v>2643</v>
      </c>
      <c r="V1738" s="72" t="s">
        <v>2643</v>
      </c>
      <c r="W1738" s="44" t="str">
        <f t="shared" si="341"/>
        <v/>
      </c>
      <c r="X1738" s="25" t="str">
        <f t="shared" si="342"/>
        <v/>
      </c>
      <c r="Y1738" s="1">
        <f t="shared" si="343"/>
        <v>1700</v>
      </c>
      <c r="Z1738" t="str">
        <f t="shared" si="344"/>
        <v>ITM_PRINTERDLAY</v>
      </c>
      <c r="AC1738" s="116" t="str">
        <f t="shared" si="328"/>
        <v/>
      </c>
      <c r="AD1738" t="b">
        <f t="shared" si="326"/>
        <v>1</v>
      </c>
    </row>
    <row r="1739" spans="1:30">
      <c r="A1739" s="57">
        <f t="shared" si="338"/>
        <v>1739</v>
      </c>
      <c r="B1739" s="56">
        <f t="shared" si="339"/>
        <v>1701</v>
      </c>
      <c r="C1739" s="60" t="s">
        <v>4932</v>
      </c>
      <c r="D1739" s="60" t="s">
        <v>7</v>
      </c>
      <c r="E1739" s="66" t="s">
        <v>1611</v>
      </c>
      <c r="F1739" s="66" t="s">
        <v>1611</v>
      </c>
      <c r="G1739" s="72">
        <v>0</v>
      </c>
      <c r="H1739" s="72">
        <v>0</v>
      </c>
      <c r="I1739" s="66" t="s">
        <v>3</v>
      </c>
      <c r="J1739" s="66" t="s">
        <v>1660</v>
      </c>
      <c r="K1739" s="67" t="s">
        <v>5197</v>
      </c>
      <c r="L1739" s="68"/>
      <c r="M1739" s="64" t="s">
        <v>2436</v>
      </c>
      <c r="N1739" s="13"/>
      <c r="O1739"/>
      <c r="P1739" t="str">
        <f t="shared" si="327"/>
        <v/>
      </c>
      <c r="Q1739"/>
      <c r="R1739"/>
      <c r="S1739" s="43">
        <f t="shared" si="340"/>
        <v>255</v>
      </c>
      <c r="T1739" s="96" t="s">
        <v>2643</v>
      </c>
      <c r="U1739" s="72" t="s">
        <v>2643</v>
      </c>
      <c r="V1739" s="72" t="s">
        <v>2643</v>
      </c>
      <c r="W1739" s="44" t="str">
        <f t="shared" si="341"/>
        <v/>
      </c>
      <c r="X1739" s="25" t="str">
        <f t="shared" si="342"/>
        <v/>
      </c>
      <c r="Y1739" s="1">
        <f t="shared" si="343"/>
        <v>1701</v>
      </c>
      <c r="Z1739" t="str">
        <f t="shared" si="344"/>
        <v>ITM_PRINTERLCD</v>
      </c>
      <c r="AC1739" s="116" t="str">
        <f t="shared" si="328"/>
        <v/>
      </c>
      <c r="AD1739" t="b">
        <f t="shared" si="326"/>
        <v>1</v>
      </c>
    </row>
    <row r="1740" spans="1:30">
      <c r="A1740" s="57">
        <f t="shared" si="338"/>
        <v>1740</v>
      </c>
      <c r="B1740" s="56">
        <f t="shared" si="339"/>
        <v>1702</v>
      </c>
      <c r="C1740" s="60" t="s">
        <v>4932</v>
      </c>
      <c r="D1740" s="60" t="s">
        <v>7</v>
      </c>
      <c r="E1740" s="66" t="s">
        <v>504</v>
      </c>
      <c r="F1740" s="66" t="s">
        <v>504</v>
      </c>
      <c r="G1740" s="72">
        <v>0</v>
      </c>
      <c r="H1740" s="72">
        <v>0</v>
      </c>
      <c r="I1740" s="66" t="s">
        <v>3</v>
      </c>
      <c r="J1740" s="66" t="s">
        <v>1660</v>
      </c>
      <c r="K1740" s="67" t="s">
        <v>5197</v>
      </c>
      <c r="L1740" s="68"/>
      <c r="M1740" s="64" t="s">
        <v>2437</v>
      </c>
      <c r="N1740" s="13"/>
      <c r="O1740"/>
      <c r="P1740" t="str">
        <f t="shared" si="327"/>
        <v/>
      </c>
      <c r="Q1740"/>
      <c r="R1740"/>
      <c r="S1740" s="43">
        <f t="shared" si="340"/>
        <v>255</v>
      </c>
      <c r="T1740" s="96" t="s">
        <v>2643</v>
      </c>
      <c r="U1740" s="72" t="s">
        <v>2643</v>
      </c>
      <c r="V1740" s="72" t="s">
        <v>2643</v>
      </c>
      <c r="W1740" s="44" t="str">
        <f t="shared" si="341"/>
        <v/>
      </c>
      <c r="X1740" s="25" t="str">
        <f t="shared" si="342"/>
        <v/>
      </c>
      <c r="Y1740" s="1">
        <f t="shared" si="343"/>
        <v>1702</v>
      </c>
      <c r="Z1740" t="str">
        <f t="shared" si="344"/>
        <v>ITM_PRINTERMODE</v>
      </c>
      <c r="AC1740" s="116" t="str">
        <f t="shared" si="328"/>
        <v/>
      </c>
      <c r="AD1740" t="b">
        <f t="shared" si="326"/>
        <v>1</v>
      </c>
    </row>
    <row r="1741" spans="1:30">
      <c r="A1741" s="57">
        <f t="shared" si="338"/>
        <v>1741</v>
      </c>
      <c r="B1741" s="56">
        <f t="shared" si="339"/>
        <v>1703</v>
      </c>
      <c r="C1741" s="60" t="s">
        <v>4932</v>
      </c>
      <c r="D1741" s="60" t="s">
        <v>7</v>
      </c>
      <c r="E1741" s="66" t="s">
        <v>505</v>
      </c>
      <c r="F1741" s="66" t="s">
        <v>505</v>
      </c>
      <c r="G1741" s="72">
        <v>0</v>
      </c>
      <c r="H1741" s="72">
        <v>0</v>
      </c>
      <c r="I1741" s="66" t="s">
        <v>3</v>
      </c>
      <c r="J1741" s="66" t="s">
        <v>1660</v>
      </c>
      <c r="K1741" s="67" t="s">
        <v>5197</v>
      </c>
      <c r="L1741" s="68"/>
      <c r="M1741" s="64" t="s">
        <v>2438</v>
      </c>
      <c r="N1741" s="13"/>
      <c r="O1741"/>
      <c r="P1741" t="str">
        <f t="shared" si="327"/>
        <v/>
      </c>
      <c r="Q1741"/>
      <c r="R1741"/>
      <c r="S1741" s="43">
        <f t="shared" si="340"/>
        <v>255</v>
      </c>
      <c r="T1741" s="96" t="s">
        <v>2643</v>
      </c>
      <c r="U1741" s="72" t="s">
        <v>2643</v>
      </c>
      <c r="V1741" s="72" t="s">
        <v>2643</v>
      </c>
      <c r="W1741" s="44" t="str">
        <f t="shared" si="341"/>
        <v/>
      </c>
      <c r="X1741" s="25" t="str">
        <f t="shared" si="342"/>
        <v/>
      </c>
      <c r="Y1741" s="1">
        <f t="shared" si="343"/>
        <v>1703</v>
      </c>
      <c r="Z1741" t="str">
        <f t="shared" si="344"/>
        <v>ITM_PRINTERPROG</v>
      </c>
      <c r="AC1741" s="116" t="str">
        <f t="shared" si="328"/>
        <v/>
      </c>
      <c r="AD1741" t="b">
        <f t="shared" si="326"/>
        <v>1</v>
      </c>
    </row>
    <row r="1742" spans="1:30">
      <c r="A1742" s="57">
        <f t="shared" si="338"/>
        <v>1742</v>
      </c>
      <c r="B1742" s="56">
        <f t="shared" si="339"/>
        <v>1704</v>
      </c>
      <c r="C1742" s="60" t="s">
        <v>4932</v>
      </c>
      <c r="D1742" s="60" t="s">
        <v>7</v>
      </c>
      <c r="E1742" s="66" t="s">
        <v>1612</v>
      </c>
      <c r="F1742" s="66" t="s">
        <v>1612</v>
      </c>
      <c r="G1742" s="72">
        <v>0</v>
      </c>
      <c r="H1742" s="72">
        <v>0</v>
      </c>
      <c r="I1742" s="66" t="s">
        <v>3</v>
      </c>
      <c r="J1742" s="66" t="s">
        <v>1660</v>
      </c>
      <c r="K1742" s="67" t="s">
        <v>5197</v>
      </c>
      <c r="L1742" s="68"/>
      <c r="M1742" s="64" t="s">
        <v>2439</v>
      </c>
      <c r="N1742" s="13"/>
      <c r="O1742"/>
      <c r="P1742" t="str">
        <f t="shared" si="327"/>
        <v/>
      </c>
      <c r="Q1742"/>
      <c r="R1742"/>
      <c r="S1742" s="43">
        <f t="shared" si="340"/>
        <v>255</v>
      </c>
      <c r="T1742" s="96" t="s">
        <v>2643</v>
      </c>
      <c r="U1742" s="72" t="s">
        <v>2643</v>
      </c>
      <c r="V1742" s="72" t="s">
        <v>2643</v>
      </c>
      <c r="W1742" s="44" t="str">
        <f t="shared" si="341"/>
        <v/>
      </c>
      <c r="X1742" s="25" t="str">
        <f t="shared" si="342"/>
        <v/>
      </c>
      <c r="Y1742" s="1">
        <f t="shared" si="343"/>
        <v>1704</v>
      </c>
      <c r="Z1742" t="str">
        <f t="shared" si="344"/>
        <v>ITM_PRINTERR</v>
      </c>
      <c r="AC1742" s="116" t="str">
        <f t="shared" si="328"/>
        <v/>
      </c>
      <c r="AD1742" t="b">
        <f t="shared" si="326"/>
        <v>1</v>
      </c>
    </row>
    <row r="1743" spans="1:30">
      <c r="A1743" s="57">
        <f t="shared" si="338"/>
        <v>1743</v>
      </c>
      <c r="B1743" s="56">
        <f t="shared" si="339"/>
        <v>1705</v>
      </c>
      <c r="C1743" s="60" t="s">
        <v>4932</v>
      </c>
      <c r="D1743" s="60" t="s">
        <v>7</v>
      </c>
      <c r="E1743" s="66" t="s">
        <v>506</v>
      </c>
      <c r="F1743" s="66" t="s">
        <v>506</v>
      </c>
      <c r="G1743" s="72">
        <v>0</v>
      </c>
      <c r="H1743" s="72">
        <v>0</v>
      </c>
      <c r="I1743" s="66" t="s">
        <v>3</v>
      </c>
      <c r="J1743" s="66" t="s">
        <v>1660</v>
      </c>
      <c r="K1743" s="67" t="s">
        <v>5197</v>
      </c>
      <c r="L1743" s="68"/>
      <c r="M1743" s="64" t="s">
        <v>2440</v>
      </c>
      <c r="N1743" s="13"/>
      <c r="O1743"/>
      <c r="P1743" t="str">
        <f t="shared" si="327"/>
        <v/>
      </c>
      <c r="Q1743"/>
      <c r="R1743"/>
      <c r="S1743" s="43">
        <f t="shared" si="340"/>
        <v>255</v>
      </c>
      <c r="T1743" s="96" t="s">
        <v>2643</v>
      </c>
      <c r="U1743" s="72" t="s">
        <v>2643</v>
      </c>
      <c r="V1743" s="72" t="s">
        <v>2643</v>
      </c>
      <c r="W1743" s="44" t="str">
        <f t="shared" si="341"/>
        <v/>
      </c>
      <c r="X1743" s="25" t="str">
        <f t="shared" si="342"/>
        <v/>
      </c>
      <c r="Y1743" s="1">
        <f t="shared" si="343"/>
        <v>1705</v>
      </c>
      <c r="Z1743" t="str">
        <f t="shared" si="344"/>
        <v>ITM_PRINTERREGS</v>
      </c>
      <c r="AC1743" s="116" t="str">
        <f t="shared" si="328"/>
        <v/>
      </c>
      <c r="AD1743" t="b">
        <f t="shared" si="326"/>
        <v>1</v>
      </c>
    </row>
    <row r="1744" spans="1:30">
      <c r="A1744" s="57">
        <f t="shared" si="338"/>
        <v>1744</v>
      </c>
      <c r="B1744" s="56">
        <f t="shared" si="339"/>
        <v>1706</v>
      </c>
      <c r="C1744" s="60" t="s">
        <v>4855</v>
      </c>
      <c r="D1744" s="60" t="s">
        <v>3977</v>
      </c>
      <c r="E1744" s="66" t="s">
        <v>1613</v>
      </c>
      <c r="F1744" s="66" t="s">
        <v>1613</v>
      </c>
      <c r="G1744" s="72">
        <v>0</v>
      </c>
      <c r="H1744" s="72">
        <v>0</v>
      </c>
      <c r="I1744" s="66" t="s">
        <v>3</v>
      </c>
      <c r="J1744" s="66" t="s">
        <v>1660</v>
      </c>
      <c r="K1744" s="67" t="s">
        <v>5197</v>
      </c>
      <c r="L1744" s="65"/>
      <c r="M1744" s="64" t="s">
        <v>2441</v>
      </c>
      <c r="N1744" s="13"/>
      <c r="O1744"/>
      <c r="P1744" t="str">
        <f t="shared" si="327"/>
        <v/>
      </c>
      <c r="Q1744"/>
      <c r="R1744"/>
      <c r="S1744" s="43">
        <f t="shared" si="340"/>
        <v>255</v>
      </c>
      <c r="T1744" s="96" t="s">
        <v>2643</v>
      </c>
      <c r="U1744" s="72" t="s">
        <v>2643</v>
      </c>
      <c r="V1744" s="72" t="s">
        <v>2643</v>
      </c>
      <c r="W1744" s="44" t="str">
        <f t="shared" si="341"/>
        <v/>
      </c>
      <c r="X1744" s="25" t="str">
        <f t="shared" si="342"/>
        <v/>
      </c>
      <c r="Y1744" s="1">
        <f t="shared" si="343"/>
        <v>1706</v>
      </c>
      <c r="Z1744" t="str">
        <f t="shared" si="344"/>
        <v>ITM_PRINTERSTK</v>
      </c>
      <c r="AC1744" s="116" t="str">
        <f t="shared" si="328"/>
        <v/>
      </c>
      <c r="AD1744" t="b">
        <f t="shared" si="326"/>
        <v>1</v>
      </c>
    </row>
    <row r="1745" spans="1:30">
      <c r="A1745" s="57">
        <f t="shared" si="338"/>
        <v>1745</v>
      </c>
      <c r="B1745" s="56">
        <f t="shared" si="339"/>
        <v>1707</v>
      </c>
      <c r="C1745" s="60" t="s">
        <v>4932</v>
      </c>
      <c r="D1745" s="71" t="s">
        <v>7</v>
      </c>
      <c r="E1745" s="66" t="s">
        <v>1614</v>
      </c>
      <c r="F1745" s="66" t="s">
        <v>1614</v>
      </c>
      <c r="G1745" s="72">
        <v>0</v>
      </c>
      <c r="H1745" s="72">
        <v>0</v>
      </c>
      <c r="I1745" s="66" t="s">
        <v>3</v>
      </c>
      <c r="J1745" s="66" t="s">
        <v>1660</v>
      </c>
      <c r="K1745" s="67" t="s">
        <v>5197</v>
      </c>
      <c r="L1745" s="68"/>
      <c r="M1745" s="64" t="s">
        <v>2442</v>
      </c>
      <c r="N1745" s="13"/>
      <c r="O1745"/>
      <c r="P1745" t="str">
        <f t="shared" si="327"/>
        <v/>
      </c>
      <c r="Q1745"/>
      <c r="R1745"/>
      <c r="S1745" s="43">
        <f t="shared" si="340"/>
        <v>255</v>
      </c>
      <c r="T1745" s="96" t="s">
        <v>2643</v>
      </c>
      <c r="U1745" s="72" t="s">
        <v>2643</v>
      </c>
      <c r="V1745" s="72" t="s">
        <v>2643</v>
      </c>
      <c r="W1745" s="44" t="str">
        <f t="shared" si="341"/>
        <v/>
      </c>
      <c r="X1745" s="25" t="str">
        <f t="shared" si="342"/>
        <v/>
      </c>
      <c r="Y1745" s="1">
        <f t="shared" si="343"/>
        <v>1707</v>
      </c>
      <c r="Z1745" t="str">
        <f t="shared" si="344"/>
        <v>ITM_PRINTERTAB</v>
      </c>
      <c r="AC1745" s="116" t="str">
        <f t="shared" si="328"/>
        <v/>
      </c>
      <c r="AD1745" t="b">
        <f t="shared" si="326"/>
        <v>1</v>
      </c>
    </row>
    <row r="1746" spans="1:30">
      <c r="A1746" s="57">
        <f t="shared" si="338"/>
        <v>1746</v>
      </c>
      <c r="B1746" s="56">
        <f t="shared" si="339"/>
        <v>1708</v>
      </c>
      <c r="C1746" s="60" t="s">
        <v>4932</v>
      </c>
      <c r="D1746" s="60" t="s">
        <v>7</v>
      </c>
      <c r="E1746" s="66" t="s">
        <v>507</v>
      </c>
      <c r="F1746" s="66" t="s">
        <v>507</v>
      </c>
      <c r="G1746" s="72">
        <v>0</v>
      </c>
      <c r="H1746" s="72">
        <v>0</v>
      </c>
      <c r="I1746" s="66" t="s">
        <v>3</v>
      </c>
      <c r="J1746" s="66" t="s">
        <v>1660</v>
      </c>
      <c r="K1746" s="67" t="s">
        <v>5197</v>
      </c>
      <c r="L1746" s="68"/>
      <c r="M1746" s="64" t="s">
        <v>2443</v>
      </c>
      <c r="N1746" s="13"/>
      <c r="O1746"/>
      <c r="P1746" t="str">
        <f t="shared" si="327"/>
        <v/>
      </c>
      <c r="Q1746"/>
      <c r="R1746"/>
      <c r="S1746" s="43">
        <f t="shared" si="340"/>
        <v>255</v>
      </c>
      <c r="T1746" s="96" t="s">
        <v>2643</v>
      </c>
      <c r="U1746" s="72" t="s">
        <v>2643</v>
      </c>
      <c r="V1746" s="72" t="s">
        <v>2643</v>
      </c>
      <c r="W1746" s="44" t="str">
        <f t="shared" si="341"/>
        <v/>
      </c>
      <c r="X1746" s="25" t="str">
        <f t="shared" si="342"/>
        <v/>
      </c>
      <c r="Y1746" s="1">
        <f t="shared" si="343"/>
        <v>1708</v>
      </c>
      <c r="Z1746" t="str">
        <f t="shared" si="344"/>
        <v>ITM_PRINTERUSER</v>
      </c>
      <c r="AC1746" s="116" t="str">
        <f t="shared" si="328"/>
        <v/>
      </c>
      <c r="AD1746" t="b">
        <f t="shared" si="326"/>
        <v>1</v>
      </c>
    </row>
    <row r="1747" spans="1:30">
      <c r="A1747" s="57">
        <f t="shared" si="338"/>
        <v>1747</v>
      </c>
      <c r="B1747" s="56">
        <f t="shared" si="339"/>
        <v>1709</v>
      </c>
      <c r="C1747" s="60" t="s">
        <v>4932</v>
      </c>
      <c r="D1747" s="60" t="s">
        <v>7</v>
      </c>
      <c r="E1747" s="66" t="s">
        <v>1615</v>
      </c>
      <c r="F1747" s="66" t="s">
        <v>1615</v>
      </c>
      <c r="G1747" s="72">
        <v>0</v>
      </c>
      <c r="H1747" s="72">
        <v>0</v>
      </c>
      <c r="I1747" s="66" t="s">
        <v>3</v>
      </c>
      <c r="J1747" s="66" t="s">
        <v>1660</v>
      </c>
      <c r="K1747" s="67" t="s">
        <v>5197</v>
      </c>
      <c r="L1747" s="65"/>
      <c r="M1747" s="64" t="s">
        <v>2444</v>
      </c>
      <c r="N1747" s="13"/>
      <c r="O1747"/>
      <c r="P1747" t="str">
        <f t="shared" si="327"/>
        <v/>
      </c>
      <c r="Q1747"/>
      <c r="R1747"/>
      <c r="S1747" s="43">
        <f t="shared" si="340"/>
        <v>255</v>
      </c>
      <c r="T1747" s="96" t="s">
        <v>2643</v>
      </c>
      <c r="U1747" s="72" t="s">
        <v>2643</v>
      </c>
      <c r="V1747" s="72" t="s">
        <v>2643</v>
      </c>
      <c r="W1747" s="44" t="str">
        <f t="shared" si="341"/>
        <v/>
      </c>
      <c r="X1747" s="25" t="str">
        <f t="shared" si="342"/>
        <v/>
      </c>
      <c r="Y1747" s="1">
        <f t="shared" si="343"/>
        <v>1709</v>
      </c>
      <c r="Z1747" t="str">
        <f t="shared" si="344"/>
        <v>ITM_PRINTERWIDTH</v>
      </c>
      <c r="AC1747" s="116" t="str">
        <f t="shared" si="328"/>
        <v/>
      </c>
      <c r="AD1747" t="b">
        <f t="shared" si="326"/>
        <v>1</v>
      </c>
    </row>
    <row r="1748" spans="1:30">
      <c r="A1748" s="57">
        <f t="shared" si="338"/>
        <v>1748</v>
      </c>
      <c r="B1748" s="56">
        <f t="shared" si="339"/>
        <v>1710</v>
      </c>
      <c r="C1748" s="60" t="s">
        <v>4932</v>
      </c>
      <c r="D1748" s="60" t="s">
        <v>7</v>
      </c>
      <c r="E1748" s="66" t="s">
        <v>1616</v>
      </c>
      <c r="F1748" s="66" t="s">
        <v>1616</v>
      </c>
      <c r="G1748" s="72">
        <v>0</v>
      </c>
      <c r="H1748" s="72">
        <v>0</v>
      </c>
      <c r="I1748" s="66" t="s">
        <v>3</v>
      </c>
      <c r="J1748" s="66" t="s">
        <v>1660</v>
      </c>
      <c r="K1748" s="67" t="s">
        <v>5197</v>
      </c>
      <c r="L1748" s="68"/>
      <c r="M1748" s="64" t="s">
        <v>2445</v>
      </c>
      <c r="N1748" s="13"/>
      <c r="O1748"/>
      <c r="P1748" t="str">
        <f t="shared" si="327"/>
        <v/>
      </c>
      <c r="Q1748"/>
      <c r="R1748"/>
      <c r="S1748" s="43">
        <f t="shared" si="340"/>
        <v>255</v>
      </c>
      <c r="T1748" s="96" t="s">
        <v>2643</v>
      </c>
      <c r="U1748" s="72" t="s">
        <v>2643</v>
      </c>
      <c r="V1748" s="72" t="s">
        <v>2643</v>
      </c>
      <c r="W1748" s="44" t="str">
        <f t="shared" si="341"/>
        <v/>
      </c>
      <c r="X1748" s="25" t="str">
        <f t="shared" si="342"/>
        <v/>
      </c>
      <c r="Y1748" s="1">
        <f t="shared" si="343"/>
        <v>1710</v>
      </c>
      <c r="Z1748" t="str">
        <f t="shared" si="344"/>
        <v>ITM_PRINTERSIGMA</v>
      </c>
      <c r="AC1748" s="116" t="str">
        <f t="shared" si="328"/>
        <v/>
      </c>
      <c r="AD1748" t="b">
        <f t="shared" si="326"/>
        <v>1</v>
      </c>
    </row>
    <row r="1749" spans="1:30">
      <c r="A1749" s="57">
        <f t="shared" si="338"/>
        <v>1749</v>
      </c>
      <c r="B1749" s="56">
        <f t="shared" si="339"/>
        <v>1711</v>
      </c>
      <c r="C1749" s="60" t="s">
        <v>4932</v>
      </c>
      <c r="D1749" s="60" t="s">
        <v>7</v>
      </c>
      <c r="E1749" s="66" t="s">
        <v>1617</v>
      </c>
      <c r="F1749" s="66" t="s">
        <v>1617</v>
      </c>
      <c r="G1749" s="72">
        <v>0</v>
      </c>
      <c r="H1749" s="72">
        <v>0</v>
      </c>
      <c r="I1749" s="66" t="s">
        <v>3</v>
      </c>
      <c r="J1749" s="66" t="s">
        <v>1660</v>
      </c>
      <c r="K1749" s="67" t="s">
        <v>5197</v>
      </c>
      <c r="L1749" s="68"/>
      <c r="M1749" s="64" t="s">
        <v>2446</v>
      </c>
      <c r="N1749" s="13"/>
      <c r="O1749"/>
      <c r="P1749" t="str">
        <f t="shared" si="327"/>
        <v/>
      </c>
      <c r="Q1749"/>
      <c r="R1749"/>
      <c r="S1749" s="43">
        <f t="shared" si="340"/>
        <v>255</v>
      </c>
      <c r="T1749" s="96"/>
      <c r="U1749" s="72"/>
      <c r="V1749" s="72"/>
      <c r="W1749" s="44" t="str">
        <f t="shared" si="341"/>
        <v/>
      </c>
      <c r="X1749" s="25" t="str">
        <f t="shared" si="342"/>
        <v/>
      </c>
      <c r="Y1749" s="1">
        <f t="shared" si="343"/>
        <v>1711</v>
      </c>
      <c r="Z1749" t="str">
        <f t="shared" si="344"/>
        <v>ITM_PRINTERHASH</v>
      </c>
      <c r="AC1749" s="116" t="str">
        <f t="shared" si="328"/>
        <v/>
      </c>
      <c r="AD1749" t="b">
        <f t="shared" si="326"/>
        <v>1</v>
      </c>
    </row>
    <row r="1750" spans="1:30">
      <c r="A1750" s="57" t="str">
        <f t="shared" si="338"/>
        <v/>
      </c>
      <c r="B1750" s="56">
        <f t="shared" si="339"/>
        <v>1711.01</v>
      </c>
      <c r="C1750" s="60" t="s">
        <v>2643</v>
      </c>
      <c r="D1750" s="60"/>
      <c r="E1750" s="66"/>
      <c r="F1750" s="66"/>
      <c r="G1750" s="72"/>
      <c r="H1750" s="72"/>
      <c r="I1750" s="66"/>
      <c r="J1750" s="66"/>
      <c r="K1750" s="67"/>
      <c r="L1750" s="68"/>
      <c r="M1750" s="64" t="s">
        <v>2643</v>
      </c>
      <c r="N1750" s="13"/>
      <c r="O1750"/>
      <c r="P1750" t="str">
        <f t="shared" si="327"/>
        <v/>
      </c>
      <c r="Q1750"/>
      <c r="R1750"/>
      <c r="S1750" s="43">
        <f t="shared" si="340"/>
        <v>255</v>
      </c>
      <c r="T1750" s="96"/>
      <c r="U1750" s="72"/>
      <c r="V1750" s="72"/>
      <c r="W1750" s="44" t="str">
        <f t="shared" si="341"/>
        <v/>
      </c>
      <c r="X1750" s="25" t="str">
        <f t="shared" si="342"/>
        <v/>
      </c>
      <c r="Y1750" s="1">
        <f t="shared" si="343"/>
        <v>1711.01</v>
      </c>
      <c r="Z1750" t="str">
        <f t="shared" si="344"/>
        <v/>
      </c>
      <c r="AC1750" s="116" t="str">
        <f t="shared" si="328"/>
        <v/>
      </c>
      <c r="AD1750" t="b">
        <f t="shared" si="326"/>
        <v>1</v>
      </c>
    </row>
    <row r="1751" spans="1:30">
      <c r="A1751" s="57">
        <f t="shared" si="338"/>
        <v>1751</v>
      </c>
      <c r="B1751" s="56">
        <f t="shared" si="339"/>
        <v>1712</v>
      </c>
      <c r="C1751" s="60" t="s">
        <v>4937</v>
      </c>
      <c r="D1751" s="60" t="s">
        <v>7</v>
      </c>
      <c r="E1751" s="66" t="s">
        <v>1623</v>
      </c>
      <c r="F1751" s="66" t="s">
        <v>1623</v>
      </c>
      <c r="G1751" s="72">
        <v>0</v>
      </c>
      <c r="H1751" s="72">
        <v>0</v>
      </c>
      <c r="I1751" s="66" t="s">
        <v>3</v>
      </c>
      <c r="J1751" s="66" t="s">
        <v>1660</v>
      </c>
      <c r="K1751" s="67" t="s">
        <v>5022</v>
      </c>
      <c r="L1751" s="68" t="s">
        <v>3978</v>
      </c>
      <c r="M1751" s="64" t="s">
        <v>2485</v>
      </c>
      <c r="N1751" s="13"/>
      <c r="O1751"/>
      <c r="P1751"/>
      <c r="Q1751"/>
      <c r="R1751"/>
      <c r="S1751" s="43">
        <f t="shared" si="340"/>
        <v>255</v>
      </c>
      <c r="T1751" s="96"/>
      <c r="U1751" s="72"/>
      <c r="V1751" s="72"/>
      <c r="W1751" s="44" t="str">
        <f t="shared" si="341"/>
        <v/>
      </c>
      <c r="X1751" s="25" t="str">
        <f t="shared" si="342"/>
        <v/>
      </c>
      <c r="Y1751" s="1">
        <f t="shared" si="343"/>
        <v>1712</v>
      </c>
      <c r="Z1751" t="str">
        <f t="shared" si="344"/>
        <v>ITM_FBR</v>
      </c>
      <c r="AC1751" s="116" t="str">
        <f t="shared" si="328"/>
        <v/>
      </c>
      <c r="AD1751" t="b">
        <f t="shared" si="326"/>
        <v>1</v>
      </c>
    </row>
    <row r="1752" spans="1:30">
      <c r="A1752" s="57" t="str">
        <f t="shared" si="338"/>
        <v/>
      </c>
      <c r="B1752" s="56">
        <f t="shared" si="339"/>
        <v>1712.01</v>
      </c>
      <c r="C1752" s="60" t="s">
        <v>2643</v>
      </c>
      <c r="D1752" s="60"/>
      <c r="E1752" s="66"/>
      <c r="F1752" s="66"/>
      <c r="G1752" s="75"/>
      <c r="H1752" s="75"/>
      <c r="I1752" s="66"/>
      <c r="J1752" s="66"/>
      <c r="K1752" s="67"/>
      <c r="L1752" s="60"/>
      <c r="M1752" s="64" t="s">
        <v>2643</v>
      </c>
      <c r="N1752" s="13"/>
      <c r="O1752"/>
      <c r="P1752" t="str">
        <f t="shared" si="327"/>
        <v/>
      </c>
      <c r="Q1752"/>
      <c r="R1752"/>
      <c r="S1752" s="43">
        <f t="shared" si="340"/>
        <v>255</v>
      </c>
      <c r="T1752" s="96"/>
      <c r="U1752" s="72"/>
      <c r="V1752" s="72"/>
      <c r="W1752" s="44" t="str">
        <f t="shared" si="341"/>
        <v/>
      </c>
      <c r="X1752" s="25" t="str">
        <f t="shared" si="342"/>
        <v/>
      </c>
      <c r="Y1752" s="1">
        <f t="shared" si="343"/>
        <v>1712.01</v>
      </c>
      <c r="Z1752" t="str">
        <f t="shared" si="344"/>
        <v/>
      </c>
      <c r="AC1752" s="116" t="str">
        <f t="shared" si="328"/>
        <v/>
      </c>
      <c r="AD1752" t="b">
        <f t="shared" si="326"/>
        <v>1</v>
      </c>
    </row>
    <row r="1753" spans="1:30">
      <c r="A1753" s="57">
        <f t="shared" si="338"/>
        <v>1753</v>
      </c>
      <c r="B1753" s="56">
        <f t="shared" si="339"/>
        <v>1713</v>
      </c>
      <c r="C1753" s="60" t="s">
        <v>4856</v>
      </c>
      <c r="D1753" s="60" t="s">
        <v>7</v>
      </c>
      <c r="E1753" s="66" t="s">
        <v>2808</v>
      </c>
      <c r="F1753" s="66" t="s">
        <v>977</v>
      </c>
      <c r="G1753" s="75">
        <v>0</v>
      </c>
      <c r="H1753" s="75">
        <v>0</v>
      </c>
      <c r="I1753" s="66" t="s">
        <v>3</v>
      </c>
      <c r="J1753" s="66" t="s">
        <v>1660</v>
      </c>
      <c r="K1753" s="67" t="s">
        <v>5022</v>
      </c>
      <c r="L1753" s="60"/>
      <c r="M1753" s="64" t="s">
        <v>4418</v>
      </c>
      <c r="N1753" s="13"/>
      <c r="O1753"/>
      <c r="P1753"/>
      <c r="Q1753"/>
      <c r="R1753"/>
      <c r="S1753" s="43">
        <f t="shared" si="340"/>
        <v>255</v>
      </c>
      <c r="T1753" s="96"/>
      <c r="U1753" s="72"/>
      <c r="V1753" s="72"/>
      <c r="W1753" s="44" t="str">
        <f t="shared" si="341"/>
        <v/>
      </c>
      <c r="X1753" s="25" t="str">
        <f t="shared" si="342"/>
        <v/>
      </c>
      <c r="Y1753" s="1">
        <f t="shared" si="343"/>
        <v>1713</v>
      </c>
      <c r="Z1753" t="str">
        <f t="shared" si="344"/>
        <v>ITM_UNDO</v>
      </c>
      <c r="AC1753" s="116" t="str">
        <f t="shared" si="328"/>
        <v/>
      </c>
      <c r="AD1753" t="b">
        <f t="shared" si="326"/>
        <v>1</v>
      </c>
    </row>
    <row r="1754" spans="1:30">
      <c r="A1754" s="57">
        <f t="shared" si="338"/>
        <v>1754</v>
      </c>
      <c r="B1754" s="56">
        <f t="shared" si="339"/>
        <v>1714</v>
      </c>
      <c r="C1754" s="63" t="s">
        <v>4857</v>
      </c>
      <c r="D1754" s="60" t="s">
        <v>3447</v>
      </c>
      <c r="E1754" s="66" t="s">
        <v>1059</v>
      </c>
      <c r="F1754" s="66" t="s">
        <v>1059</v>
      </c>
      <c r="G1754" s="75">
        <v>0</v>
      </c>
      <c r="H1754" s="75">
        <v>0</v>
      </c>
      <c r="I1754" s="66" t="s">
        <v>1</v>
      </c>
      <c r="J1754" s="66" t="s">
        <v>1660</v>
      </c>
      <c r="K1754" s="67" t="s">
        <v>5198</v>
      </c>
      <c r="L1754" s="68" t="s">
        <v>1060</v>
      </c>
      <c r="M1754" s="64" t="s">
        <v>1255</v>
      </c>
      <c r="N1754" s="13"/>
      <c r="O1754"/>
      <c r="P1754" t="str">
        <f t="shared" si="327"/>
        <v/>
      </c>
      <c r="Q1754"/>
      <c r="R1754"/>
      <c r="S1754" s="43">
        <f t="shared" si="340"/>
        <v>255</v>
      </c>
      <c r="T1754" s="96"/>
      <c r="U1754" s="72"/>
      <c r="V1754" s="72"/>
      <c r="W1754" s="44" t="str">
        <f t="shared" si="341"/>
        <v/>
      </c>
      <c r="X1754" s="25" t="str">
        <f t="shared" si="342"/>
        <v/>
      </c>
      <c r="Y1754" s="1">
        <f t="shared" si="343"/>
        <v>1714</v>
      </c>
      <c r="Z1754" t="str">
        <f t="shared" si="344"/>
        <v>ITM_PR</v>
      </c>
      <c r="AC1754" s="116" t="str">
        <f t="shared" si="328"/>
        <v/>
      </c>
      <c r="AD1754" t="b">
        <f t="shared" si="326"/>
        <v>1</v>
      </c>
    </row>
    <row r="1755" spans="1:30">
      <c r="A1755" s="57">
        <f t="shared" si="338"/>
        <v>1755</v>
      </c>
      <c r="B1755" s="56">
        <f t="shared" si="339"/>
        <v>1715</v>
      </c>
      <c r="C1755" s="60" t="s">
        <v>4932</v>
      </c>
      <c r="D1755" s="86" t="s">
        <v>7</v>
      </c>
      <c r="E1755" s="66" t="s">
        <v>374</v>
      </c>
      <c r="F1755" s="66" t="s">
        <v>374</v>
      </c>
      <c r="G1755" s="75">
        <v>0</v>
      </c>
      <c r="H1755" s="75">
        <v>0</v>
      </c>
      <c r="I1755" s="66" t="s">
        <v>1</v>
      </c>
      <c r="J1755" s="66" t="s">
        <v>1660</v>
      </c>
      <c r="K1755" s="67" t="s">
        <v>5022</v>
      </c>
      <c r="L1755" s="60"/>
      <c r="M1755" s="64" t="s">
        <v>2502</v>
      </c>
      <c r="N1755" s="13"/>
      <c r="O1755"/>
      <c r="P1755" t="str">
        <f t="shared" si="327"/>
        <v/>
      </c>
      <c r="Q1755"/>
      <c r="R1755"/>
      <c r="S1755" s="43">
        <f t="shared" si="340"/>
        <v>255</v>
      </c>
      <c r="T1755" s="96"/>
      <c r="U1755" s="72"/>
      <c r="V1755" s="72"/>
      <c r="W1755" s="44" t="str">
        <f t="shared" si="341"/>
        <v/>
      </c>
      <c r="X1755" s="25" t="str">
        <f t="shared" si="342"/>
        <v/>
      </c>
      <c r="Y1755" s="1">
        <f t="shared" si="343"/>
        <v>1715</v>
      </c>
      <c r="Z1755" t="str">
        <f t="shared" si="344"/>
        <v>ITM_RS</v>
      </c>
      <c r="AC1755" s="116" t="str">
        <f t="shared" si="328"/>
        <v/>
      </c>
      <c r="AD1755" t="b">
        <f t="shared" si="326"/>
        <v>1</v>
      </c>
    </row>
    <row r="1756" spans="1:30" s="17" customFormat="1">
      <c r="A1756" s="116">
        <f t="shared" si="338"/>
        <v>1756</v>
      </c>
      <c r="B1756" s="117">
        <f t="shared" si="339"/>
        <v>1716</v>
      </c>
      <c r="C1756" s="118" t="s">
        <v>4932</v>
      </c>
      <c r="D1756" s="118" t="s">
        <v>7</v>
      </c>
      <c r="E1756" s="153" t="str">
        <f t="shared" ref="E1756:E1758" si="345">CHAR(34)&amp;IF(B1756&lt;10,"000",IF(B1756&lt;100,"00",IF(B1756&lt;1000,"0","")))&amp;$B1756&amp;CHAR(34)</f>
        <v>"1716"</v>
      </c>
      <c r="F1756" s="119" t="str">
        <f t="shared" ref="F1756:F1758" si="346">E1756</f>
        <v>"1716"</v>
      </c>
      <c r="G1756" s="127">
        <v>0</v>
      </c>
      <c r="H1756" s="127">
        <v>0</v>
      </c>
      <c r="I1756" s="120" t="s">
        <v>30</v>
      </c>
      <c r="J1756" s="120" t="s">
        <v>1660</v>
      </c>
      <c r="K1756" s="121" t="s">
        <v>5022</v>
      </c>
      <c r="M1756" s="154" t="str">
        <f t="shared" ref="M1756:M1758" si="347">"ITM_"&amp;IF(B1756&lt;10,"000",IF(B1756&lt;100,"00",IF(B1756&lt;1000,"0","")))&amp;$B1756</f>
        <v>ITM_1716</v>
      </c>
      <c r="N1756" s="16"/>
      <c r="P1756" s="17" t="str">
        <f t="shared" si="327"/>
        <v/>
      </c>
      <c r="S1756" s="122">
        <f t="shared" si="340"/>
        <v>255</v>
      </c>
      <c r="T1756" s="116" t="s">
        <v>2643</v>
      </c>
      <c r="U1756" s="123" t="s">
        <v>2643</v>
      </c>
      <c r="V1756" s="123" t="s">
        <v>2643</v>
      </c>
      <c r="W1756" s="124" t="str">
        <f t="shared" si="341"/>
        <v/>
      </c>
      <c r="X1756" s="125" t="str">
        <f t="shared" si="342"/>
        <v/>
      </c>
      <c r="Y1756" s="126">
        <f t="shared" si="343"/>
        <v>1716</v>
      </c>
      <c r="Z1756" s="17" t="str">
        <f t="shared" si="344"/>
        <v>ITM_1716</v>
      </c>
      <c r="AC1756" s="116" t="str">
        <f t="shared" si="328"/>
        <v/>
      </c>
      <c r="AD1756" t="b">
        <f t="shared" si="326"/>
        <v>1</v>
      </c>
    </row>
    <row r="1757" spans="1:30" s="17" customFormat="1">
      <c r="A1757" s="116">
        <f t="shared" si="338"/>
        <v>1757</v>
      </c>
      <c r="B1757" s="117">
        <f t="shared" si="339"/>
        <v>1717</v>
      </c>
      <c r="C1757" s="118" t="s">
        <v>4932</v>
      </c>
      <c r="D1757" s="118" t="s">
        <v>7</v>
      </c>
      <c r="E1757" s="153" t="str">
        <f t="shared" si="345"/>
        <v>"1717"</v>
      </c>
      <c r="F1757" s="119" t="str">
        <f t="shared" si="346"/>
        <v>"1717"</v>
      </c>
      <c r="G1757" s="127">
        <v>0</v>
      </c>
      <c r="H1757" s="127">
        <v>0</v>
      </c>
      <c r="I1757" s="120" t="s">
        <v>30</v>
      </c>
      <c r="J1757" s="120" t="s">
        <v>1660</v>
      </c>
      <c r="K1757" s="121" t="s">
        <v>5022</v>
      </c>
      <c r="M1757" s="154" t="str">
        <f t="shared" si="347"/>
        <v>ITM_1717</v>
      </c>
      <c r="N1757" s="16"/>
      <c r="P1757" s="17" t="str">
        <f t="shared" si="327"/>
        <v/>
      </c>
      <c r="S1757" s="122">
        <f t="shared" si="340"/>
        <v>255</v>
      </c>
      <c r="T1757" s="116" t="s">
        <v>2643</v>
      </c>
      <c r="U1757" s="123" t="s">
        <v>2643</v>
      </c>
      <c r="V1757" s="123" t="s">
        <v>2643</v>
      </c>
      <c r="W1757" s="124" t="str">
        <f t="shared" si="341"/>
        <v/>
      </c>
      <c r="X1757" s="125" t="str">
        <f t="shared" si="342"/>
        <v/>
      </c>
      <c r="Y1757" s="126">
        <f t="shared" si="343"/>
        <v>1717</v>
      </c>
      <c r="Z1757" s="17" t="str">
        <f t="shared" si="344"/>
        <v>ITM_1717</v>
      </c>
      <c r="AC1757" s="116" t="str">
        <f t="shared" si="328"/>
        <v/>
      </c>
      <c r="AD1757" t="b">
        <f t="shared" si="326"/>
        <v>1</v>
      </c>
    </row>
    <row r="1758" spans="1:30" s="17" customFormat="1">
      <c r="A1758" s="116">
        <f t="shared" si="338"/>
        <v>1758</v>
      </c>
      <c r="B1758" s="117">
        <f t="shared" si="339"/>
        <v>1718</v>
      </c>
      <c r="C1758" s="118" t="s">
        <v>4932</v>
      </c>
      <c r="D1758" s="118" t="s">
        <v>7</v>
      </c>
      <c r="E1758" s="153" t="str">
        <f t="shared" si="345"/>
        <v>"1718"</v>
      </c>
      <c r="F1758" s="119" t="str">
        <f t="shared" si="346"/>
        <v>"1718"</v>
      </c>
      <c r="G1758" s="127">
        <v>0</v>
      </c>
      <c r="H1758" s="127">
        <v>0</v>
      </c>
      <c r="I1758" s="120" t="s">
        <v>30</v>
      </c>
      <c r="J1758" s="120" t="s">
        <v>1660</v>
      </c>
      <c r="K1758" s="121" t="s">
        <v>5022</v>
      </c>
      <c r="M1758" s="154" t="str">
        <f t="shared" si="347"/>
        <v>ITM_1718</v>
      </c>
      <c r="N1758" s="16"/>
      <c r="P1758" s="17" t="str">
        <f t="shared" si="327"/>
        <v/>
      </c>
      <c r="S1758" s="122">
        <f t="shared" si="340"/>
        <v>255</v>
      </c>
      <c r="T1758" s="116" t="s">
        <v>2643</v>
      </c>
      <c r="U1758" s="123" t="s">
        <v>2643</v>
      </c>
      <c r="V1758" s="123" t="s">
        <v>2643</v>
      </c>
      <c r="W1758" s="124" t="str">
        <f t="shared" si="341"/>
        <v/>
      </c>
      <c r="X1758" s="125" t="str">
        <f t="shared" si="342"/>
        <v/>
      </c>
      <c r="Y1758" s="126">
        <f t="shared" si="343"/>
        <v>1718</v>
      </c>
      <c r="Z1758" s="17" t="str">
        <f t="shared" si="344"/>
        <v>ITM_1718</v>
      </c>
      <c r="AC1758" s="116" t="str">
        <f t="shared" si="328"/>
        <v/>
      </c>
      <c r="AD1758" t="b">
        <f t="shared" si="326"/>
        <v>1</v>
      </c>
    </row>
    <row r="1759" spans="1:30">
      <c r="A1759" s="57">
        <f t="shared" si="338"/>
        <v>1759</v>
      </c>
      <c r="B1759" s="56">
        <f t="shared" si="339"/>
        <v>1719</v>
      </c>
      <c r="C1759" s="60" t="s">
        <v>4632</v>
      </c>
      <c r="D1759" s="60" t="s">
        <v>2822</v>
      </c>
      <c r="E1759" s="66" t="s">
        <v>1064</v>
      </c>
      <c r="F1759" s="66" t="s">
        <v>1064</v>
      </c>
      <c r="G1759" s="75">
        <v>0</v>
      </c>
      <c r="H1759" s="75">
        <v>0</v>
      </c>
      <c r="I1759" s="66" t="s">
        <v>1</v>
      </c>
      <c r="J1759" s="66" t="s">
        <v>1660</v>
      </c>
      <c r="K1759" s="67" t="s">
        <v>5022</v>
      </c>
      <c r="L1759" s="68"/>
      <c r="M1759" s="64" t="s">
        <v>3989</v>
      </c>
      <c r="N1759" s="13"/>
      <c r="O1759"/>
      <c r="P1759" t="str">
        <f t="shared" si="327"/>
        <v/>
      </c>
      <c r="Q1759"/>
      <c r="R1759"/>
      <c r="S1759" s="43">
        <f t="shared" si="340"/>
        <v>255</v>
      </c>
      <c r="T1759" s="96"/>
      <c r="U1759" s="72"/>
      <c r="V1759" s="72"/>
      <c r="W1759" s="44" t="str">
        <f t="shared" si="341"/>
        <v/>
      </c>
      <c r="X1759" s="25" t="str">
        <f t="shared" si="342"/>
        <v/>
      </c>
      <c r="Y1759" s="1">
        <f t="shared" si="343"/>
        <v>1719</v>
      </c>
      <c r="Z1759" t="str">
        <f t="shared" si="344"/>
        <v>ITM_USERMODE</v>
      </c>
      <c r="AC1759" s="116" t="str">
        <f t="shared" si="328"/>
        <v/>
      </c>
      <c r="AD1759" t="b">
        <f t="shared" si="326"/>
        <v>1</v>
      </c>
    </row>
    <row r="1760" spans="1:30">
      <c r="A1760" s="57">
        <f t="shared" si="338"/>
        <v>1760</v>
      </c>
      <c r="B1760" s="56">
        <f t="shared" si="339"/>
        <v>1720</v>
      </c>
      <c r="C1760" s="60" t="s">
        <v>4858</v>
      </c>
      <c r="D1760" s="60" t="s">
        <v>7</v>
      </c>
      <c r="E1760" s="66" t="s">
        <v>1065</v>
      </c>
      <c r="F1760" s="66" t="s">
        <v>1065</v>
      </c>
      <c r="G1760" s="75">
        <v>0</v>
      </c>
      <c r="H1760" s="75">
        <v>0</v>
      </c>
      <c r="I1760" s="66" t="s">
        <v>1</v>
      </c>
      <c r="J1760" s="66" t="s">
        <v>1660</v>
      </c>
      <c r="K1760" s="67" t="s">
        <v>5022</v>
      </c>
      <c r="L1760" s="68"/>
      <c r="M1760" s="64" t="s">
        <v>3990</v>
      </c>
      <c r="N1760" s="13"/>
      <c r="O1760"/>
      <c r="P1760" t="str">
        <f t="shared" si="327"/>
        <v/>
      </c>
      <c r="Q1760"/>
      <c r="R1760"/>
      <c r="S1760" s="43">
        <f t="shared" si="340"/>
        <v>255</v>
      </c>
      <c r="T1760" s="96"/>
      <c r="U1760" s="72"/>
      <c r="V1760" s="72"/>
      <c r="W1760" s="44" t="str">
        <f t="shared" si="341"/>
        <v/>
      </c>
      <c r="X1760" s="25" t="str">
        <f t="shared" si="342"/>
        <v/>
      </c>
      <c r="Y1760" s="1">
        <f t="shared" si="343"/>
        <v>1720</v>
      </c>
      <c r="Z1760" t="str">
        <f t="shared" si="344"/>
        <v>ITM_CC</v>
      </c>
      <c r="AC1760" s="116" t="str">
        <f t="shared" si="328"/>
        <v/>
      </c>
      <c r="AD1760" t="b">
        <f t="shared" ref="AD1760:AD1823" si="348">X1760=AC1760</f>
        <v>1</v>
      </c>
    </row>
    <row r="1761" spans="1:30">
      <c r="A1761" s="57">
        <f t="shared" si="338"/>
        <v>1761</v>
      </c>
      <c r="B1761" s="56">
        <f t="shared" si="339"/>
        <v>1721</v>
      </c>
      <c r="C1761" s="63" t="s">
        <v>4932</v>
      </c>
      <c r="D1761" s="60" t="s">
        <v>7</v>
      </c>
      <c r="E1761" s="66" t="s">
        <v>581</v>
      </c>
      <c r="F1761" s="66" t="s">
        <v>561</v>
      </c>
      <c r="G1761" s="75">
        <v>0</v>
      </c>
      <c r="H1761" s="75">
        <v>0</v>
      </c>
      <c r="I1761" s="66" t="s">
        <v>1</v>
      </c>
      <c r="J1761" s="66" t="s">
        <v>1660</v>
      </c>
      <c r="K1761" s="67" t="s">
        <v>5022</v>
      </c>
      <c r="L1761" s="60"/>
      <c r="M1761" s="64" t="s">
        <v>4419</v>
      </c>
      <c r="N1761" s="13"/>
      <c r="O1761"/>
      <c r="P1761" t="str">
        <f t="shared" si="327"/>
        <v>NOT EQUAL</v>
      </c>
      <c r="Q1761"/>
      <c r="R1761"/>
      <c r="S1761" s="43">
        <f t="shared" si="340"/>
        <v>255</v>
      </c>
      <c r="T1761" s="96"/>
      <c r="U1761" s="72"/>
      <c r="V1761" s="72"/>
      <c r="W1761" s="44" t="str">
        <f t="shared" si="341"/>
        <v/>
      </c>
      <c r="X1761" s="25" t="str">
        <f t="shared" si="342"/>
        <v/>
      </c>
      <c r="Y1761" s="1">
        <f t="shared" si="343"/>
        <v>1721</v>
      </c>
      <c r="Z1761" t="str">
        <f t="shared" si="344"/>
        <v>ITM_SHIFTf</v>
      </c>
      <c r="AC1761" s="116" t="str">
        <f t="shared" si="328"/>
        <v/>
      </c>
      <c r="AD1761" t="b">
        <f t="shared" si="348"/>
        <v>1</v>
      </c>
    </row>
    <row r="1762" spans="1:30">
      <c r="A1762" s="57">
        <f t="shared" si="338"/>
        <v>1762</v>
      </c>
      <c r="B1762" s="56">
        <f t="shared" si="339"/>
        <v>1722</v>
      </c>
      <c r="C1762" s="60" t="s">
        <v>4932</v>
      </c>
      <c r="D1762" s="60" t="s">
        <v>7</v>
      </c>
      <c r="E1762" s="66" t="s">
        <v>581</v>
      </c>
      <c r="F1762" s="66" t="s">
        <v>562</v>
      </c>
      <c r="G1762" s="75">
        <v>0</v>
      </c>
      <c r="H1762" s="75">
        <v>0</v>
      </c>
      <c r="I1762" s="66" t="s">
        <v>1</v>
      </c>
      <c r="J1762" s="66" t="s">
        <v>1660</v>
      </c>
      <c r="K1762" s="67" t="s">
        <v>5022</v>
      </c>
      <c r="L1762" s="68"/>
      <c r="M1762" s="64" t="s">
        <v>4420</v>
      </c>
      <c r="N1762" s="13"/>
      <c r="O1762"/>
      <c r="P1762" t="str">
        <f t="shared" si="327"/>
        <v>NOT EQUAL</v>
      </c>
      <c r="Q1762"/>
      <c r="R1762"/>
      <c r="S1762" s="43">
        <f t="shared" si="340"/>
        <v>255</v>
      </c>
      <c r="T1762" s="96"/>
      <c r="U1762" s="72"/>
      <c r="V1762" s="72"/>
      <c r="W1762" s="44" t="str">
        <f t="shared" si="341"/>
        <v/>
      </c>
      <c r="X1762" s="25" t="str">
        <f t="shared" si="342"/>
        <v/>
      </c>
      <c r="Y1762" s="1">
        <f t="shared" si="343"/>
        <v>1722</v>
      </c>
      <c r="Z1762" t="str">
        <f t="shared" si="344"/>
        <v>ITM_SHIFTg</v>
      </c>
      <c r="AC1762" s="116" t="str">
        <f t="shared" si="328"/>
        <v/>
      </c>
      <c r="AD1762" t="b">
        <f t="shared" si="348"/>
        <v>1</v>
      </c>
    </row>
    <row r="1763" spans="1:30">
      <c r="A1763" s="57">
        <f t="shared" si="338"/>
        <v>1763</v>
      </c>
      <c r="B1763" s="56">
        <f t="shared" si="339"/>
        <v>1723</v>
      </c>
      <c r="C1763" s="60" t="s">
        <v>4859</v>
      </c>
      <c r="D1763" s="60" t="s">
        <v>7</v>
      </c>
      <c r="E1763" s="66" t="s">
        <v>2803</v>
      </c>
      <c r="F1763" s="66" t="s">
        <v>968</v>
      </c>
      <c r="G1763" s="75">
        <v>0</v>
      </c>
      <c r="H1763" s="75">
        <v>0</v>
      </c>
      <c r="I1763" s="66" t="s">
        <v>1</v>
      </c>
      <c r="J1763" s="66" t="s">
        <v>1660</v>
      </c>
      <c r="K1763" s="67" t="s">
        <v>5022</v>
      </c>
      <c r="L1763" s="68"/>
      <c r="M1763" s="64" t="s">
        <v>4421</v>
      </c>
      <c r="N1763" s="13"/>
      <c r="O1763"/>
      <c r="P1763" t="str">
        <f t="shared" si="327"/>
        <v>NOT EQUAL</v>
      </c>
      <c r="Q1763"/>
      <c r="R1763"/>
      <c r="S1763" s="43">
        <f t="shared" si="340"/>
        <v>255</v>
      </c>
      <c r="T1763" s="96"/>
      <c r="U1763" s="72"/>
      <c r="V1763" s="72"/>
      <c r="W1763" s="44" t="str">
        <f t="shared" si="341"/>
        <v/>
      </c>
      <c r="X1763" s="25" t="str">
        <f t="shared" si="342"/>
        <v/>
      </c>
      <c r="Y1763" s="1">
        <f t="shared" si="343"/>
        <v>1723</v>
      </c>
      <c r="Z1763" t="str">
        <f t="shared" si="344"/>
        <v>ITM_UP1</v>
      </c>
      <c r="AC1763" s="116" t="str">
        <f t="shared" si="328"/>
        <v/>
      </c>
      <c r="AD1763" t="b">
        <f t="shared" si="348"/>
        <v>1</v>
      </c>
    </row>
    <row r="1764" spans="1:30">
      <c r="A1764" s="57">
        <f t="shared" si="338"/>
        <v>1764</v>
      </c>
      <c r="B1764" s="56">
        <f t="shared" si="339"/>
        <v>1724</v>
      </c>
      <c r="C1764" s="60" t="s">
        <v>4932</v>
      </c>
      <c r="D1764" s="60" t="s">
        <v>7</v>
      </c>
      <c r="E1764" s="66" t="s">
        <v>2811</v>
      </c>
      <c r="F1764" s="66" t="s">
        <v>1067</v>
      </c>
      <c r="G1764" s="75">
        <v>0</v>
      </c>
      <c r="H1764" s="75">
        <v>0</v>
      </c>
      <c r="I1764" s="66" t="s">
        <v>1</v>
      </c>
      <c r="J1764" s="66" t="s">
        <v>1660</v>
      </c>
      <c r="K1764" s="67" t="s">
        <v>5022</v>
      </c>
      <c r="L1764" s="68"/>
      <c r="M1764" s="64" t="s">
        <v>4422</v>
      </c>
      <c r="N1764" s="13"/>
      <c r="O1764"/>
      <c r="P1764" t="str">
        <f t="shared" si="327"/>
        <v>NOT EQUAL</v>
      </c>
      <c r="Q1764"/>
      <c r="R1764"/>
      <c r="S1764" s="43">
        <f t="shared" si="340"/>
        <v>255</v>
      </c>
      <c r="T1764" s="96"/>
      <c r="U1764" s="72"/>
      <c r="V1764" s="72"/>
      <c r="W1764" s="44" t="str">
        <f t="shared" si="341"/>
        <v/>
      </c>
      <c r="X1764" s="25" t="str">
        <f t="shared" si="342"/>
        <v/>
      </c>
      <c r="Y1764" s="1">
        <f t="shared" si="343"/>
        <v>1724</v>
      </c>
      <c r="Z1764" t="str">
        <f t="shared" si="344"/>
        <v>ITM_BST</v>
      </c>
      <c r="AC1764" s="116" t="str">
        <f t="shared" si="328"/>
        <v/>
      </c>
      <c r="AD1764" t="b">
        <f t="shared" si="348"/>
        <v>1</v>
      </c>
    </row>
    <row r="1765" spans="1:30">
      <c r="A1765" s="57">
        <f t="shared" si="338"/>
        <v>1765</v>
      </c>
      <c r="B1765" s="56">
        <f t="shared" si="339"/>
        <v>1725</v>
      </c>
      <c r="C1765" s="60" t="s">
        <v>4860</v>
      </c>
      <c r="D1765" s="60" t="s">
        <v>7</v>
      </c>
      <c r="E1765" s="66" t="s">
        <v>2804</v>
      </c>
      <c r="F1765" s="66" t="s">
        <v>970</v>
      </c>
      <c r="G1765" s="75">
        <v>0</v>
      </c>
      <c r="H1765" s="75">
        <v>0</v>
      </c>
      <c r="I1765" s="66" t="s">
        <v>1</v>
      </c>
      <c r="J1765" s="66" t="s">
        <v>1660</v>
      </c>
      <c r="K1765" s="67" t="s">
        <v>5022</v>
      </c>
      <c r="L1765" s="68"/>
      <c r="M1765" s="64" t="s">
        <v>4423</v>
      </c>
      <c r="N1765" s="13"/>
      <c r="O1765"/>
      <c r="P1765" t="str">
        <f t="shared" si="327"/>
        <v>NOT EQUAL</v>
      </c>
      <c r="Q1765"/>
      <c r="R1765"/>
      <c r="S1765" s="43">
        <f t="shared" si="340"/>
        <v>255</v>
      </c>
      <c r="T1765" s="96"/>
      <c r="U1765" s="72"/>
      <c r="V1765" s="72"/>
      <c r="W1765" s="44" t="str">
        <f t="shared" si="341"/>
        <v/>
      </c>
      <c r="X1765" s="25" t="str">
        <f t="shared" si="342"/>
        <v/>
      </c>
      <c r="Y1765" s="1">
        <f t="shared" si="343"/>
        <v>1725</v>
      </c>
      <c r="Z1765" t="str">
        <f t="shared" si="344"/>
        <v>ITM_DOWN1</v>
      </c>
      <c r="AC1765" s="116" t="str">
        <f t="shared" si="328"/>
        <v/>
      </c>
      <c r="AD1765" t="b">
        <f t="shared" si="348"/>
        <v>1</v>
      </c>
    </row>
    <row r="1766" spans="1:30">
      <c r="A1766" s="57">
        <f t="shared" si="338"/>
        <v>1766</v>
      </c>
      <c r="B1766" s="56">
        <f t="shared" si="339"/>
        <v>1726</v>
      </c>
      <c r="C1766" s="60" t="s">
        <v>4932</v>
      </c>
      <c r="D1766" s="60" t="s">
        <v>7</v>
      </c>
      <c r="E1766" s="66" t="s">
        <v>2812</v>
      </c>
      <c r="F1766" s="66" t="s">
        <v>1068</v>
      </c>
      <c r="G1766" s="75">
        <v>0</v>
      </c>
      <c r="H1766" s="75">
        <v>0</v>
      </c>
      <c r="I1766" s="66" t="s">
        <v>1</v>
      </c>
      <c r="J1766" s="66" t="s">
        <v>1660</v>
      </c>
      <c r="K1766" s="67" t="s">
        <v>5022</v>
      </c>
      <c r="L1766" s="68"/>
      <c r="M1766" s="64" t="s">
        <v>4424</v>
      </c>
      <c r="N1766" s="13"/>
      <c r="O1766"/>
      <c r="P1766" t="str">
        <f t="shared" si="327"/>
        <v>NOT EQUAL</v>
      </c>
      <c r="Q1766"/>
      <c r="R1766"/>
      <c r="S1766" s="43">
        <f t="shared" si="340"/>
        <v>255</v>
      </c>
      <c r="T1766" s="96"/>
      <c r="U1766" s="72"/>
      <c r="V1766" s="72"/>
      <c r="W1766" s="44" t="str">
        <f t="shared" si="341"/>
        <v/>
      </c>
      <c r="X1766" s="25" t="str">
        <f t="shared" si="342"/>
        <v/>
      </c>
      <c r="Y1766" s="1">
        <f t="shared" si="343"/>
        <v>1726</v>
      </c>
      <c r="Z1766" t="str">
        <f t="shared" si="344"/>
        <v>ITM_SST</v>
      </c>
      <c r="AC1766" s="116" t="str">
        <f t="shared" si="328"/>
        <v/>
      </c>
      <c r="AD1766" t="b">
        <f t="shared" si="348"/>
        <v>1</v>
      </c>
    </row>
    <row r="1767" spans="1:30">
      <c r="A1767" s="57">
        <f t="shared" si="338"/>
        <v>1767</v>
      </c>
      <c r="B1767" s="56">
        <f t="shared" si="339"/>
        <v>1727</v>
      </c>
      <c r="C1767" s="60" t="s">
        <v>4861</v>
      </c>
      <c r="D1767" s="60" t="s">
        <v>7</v>
      </c>
      <c r="E1767" s="66" t="s">
        <v>1069</v>
      </c>
      <c r="F1767" s="66" t="s">
        <v>1069</v>
      </c>
      <c r="G1767" s="75">
        <v>0</v>
      </c>
      <c r="H1767" s="75">
        <v>0</v>
      </c>
      <c r="I1767" s="66" t="s">
        <v>1</v>
      </c>
      <c r="J1767" s="66" t="s">
        <v>1660</v>
      </c>
      <c r="K1767" s="67" t="s">
        <v>5022</v>
      </c>
      <c r="L1767" s="68"/>
      <c r="M1767" s="64" t="s">
        <v>4425</v>
      </c>
      <c r="N1767" s="13"/>
      <c r="O1767"/>
      <c r="P1767" t="str">
        <f t="shared" si="327"/>
        <v/>
      </c>
      <c r="Q1767"/>
      <c r="R1767"/>
      <c r="S1767" s="43">
        <f t="shared" si="340"/>
        <v>256</v>
      </c>
      <c r="T1767" s="96"/>
      <c r="U1767" s="72" t="s">
        <v>3082</v>
      </c>
      <c r="V1767" s="72"/>
      <c r="W1767" s="44" t="str">
        <f t="shared" si="341"/>
        <v>"EXIT"</v>
      </c>
      <c r="X1767" s="25" t="str">
        <f t="shared" si="342"/>
        <v>EXIT</v>
      </c>
      <c r="Y1767" s="1">
        <f t="shared" si="343"/>
        <v>1727</v>
      </c>
      <c r="Z1767" t="str">
        <f t="shared" si="344"/>
        <v>ITM_EXIT1</v>
      </c>
      <c r="AC1767" s="116" t="str">
        <f t="shared" si="328"/>
        <v>EXIT</v>
      </c>
      <c r="AD1767" t="b">
        <f t="shared" si="348"/>
        <v>1</v>
      </c>
    </row>
    <row r="1768" spans="1:30">
      <c r="A1768" s="57">
        <f t="shared" si="338"/>
        <v>1768</v>
      </c>
      <c r="B1768" s="56">
        <f t="shared" si="339"/>
        <v>1728</v>
      </c>
      <c r="C1768" s="60" t="s">
        <v>4862</v>
      </c>
      <c r="D1768" s="60" t="s">
        <v>7</v>
      </c>
      <c r="E1768" s="66" t="s">
        <v>2805</v>
      </c>
      <c r="F1768" s="66" t="s">
        <v>967</v>
      </c>
      <c r="G1768" s="75">
        <v>0</v>
      </c>
      <c r="H1768" s="75">
        <v>0</v>
      </c>
      <c r="I1768" s="66" t="s">
        <v>1</v>
      </c>
      <c r="J1768" s="66" t="s">
        <v>1660</v>
      </c>
      <c r="K1768" s="67" t="s">
        <v>5022</v>
      </c>
      <c r="L1768" s="68"/>
      <c r="M1768" s="64" t="s">
        <v>4426</v>
      </c>
      <c r="N1768" s="13"/>
      <c r="O1768"/>
      <c r="P1768" t="str">
        <f t="shared" si="327"/>
        <v>NOT EQUAL</v>
      </c>
      <c r="Q1768"/>
      <c r="R1768"/>
      <c r="S1768" s="43">
        <f t="shared" si="340"/>
        <v>256</v>
      </c>
      <c r="T1768" s="96"/>
      <c r="U1768" s="97"/>
      <c r="V1768" s="98"/>
      <c r="W1768" s="44" t="str">
        <f t="shared" si="341"/>
        <v/>
      </c>
      <c r="X1768" s="25" t="str">
        <f t="shared" si="342"/>
        <v/>
      </c>
      <c r="Y1768" s="1">
        <f t="shared" si="343"/>
        <v>1728</v>
      </c>
      <c r="Z1768" t="str">
        <f t="shared" si="344"/>
        <v>ITM_BACKSPACE</v>
      </c>
      <c r="AC1768" s="116" t="str">
        <f t="shared" ref="AC1768:AC1831" si="349">IF(LEN(X1768)=0,"",SUBSTITUTE(SUBSTITUTE(SUBSTITUTE(SUBSTITUTE(SUBSTITUTE(SUBSTITUTE(SUBSTITUTE(SUBSTITUTE(SUBSTITUTE(SUBSTITUTE(SUBSTITUTE(SUBSTITUTE(SUBSTITUTE(SUBSTITUTE(SUBSTITUTE(SUBSTITUTE(SUBSTITUTE( (SUBSTITUTE( SUBSTITUTE( SUBSTITUTE( SUBSTITUTE(W1768,"STD_SIGMA","SUM"),"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768" t="b">
        <f t="shared" si="348"/>
        <v>1</v>
      </c>
    </row>
    <row r="1769" spans="1:30">
      <c r="A1769" s="57">
        <f t="shared" si="338"/>
        <v>1769</v>
      </c>
      <c r="B1769" s="56">
        <f t="shared" si="339"/>
        <v>1729</v>
      </c>
      <c r="C1769" s="60" t="s">
        <v>4932</v>
      </c>
      <c r="D1769" s="60" t="s">
        <v>7</v>
      </c>
      <c r="E1769" s="66" t="s">
        <v>581</v>
      </c>
      <c r="F1769" s="66" t="s">
        <v>1070</v>
      </c>
      <c r="G1769" s="75">
        <v>0</v>
      </c>
      <c r="H1769" s="75">
        <v>0</v>
      </c>
      <c r="I1769" s="66" t="s">
        <v>1</v>
      </c>
      <c r="J1769" s="66" t="s">
        <v>1660</v>
      </c>
      <c r="K1769" s="67" t="s">
        <v>5022</v>
      </c>
      <c r="L1769" s="68"/>
      <c r="M1769" s="64" t="s">
        <v>4427</v>
      </c>
      <c r="N1769" s="13"/>
      <c r="O1769"/>
      <c r="P1769" t="str">
        <f t="shared" si="327"/>
        <v>NOT EQUAL</v>
      </c>
      <c r="Q1769"/>
      <c r="R1769"/>
      <c r="S1769" s="43">
        <f t="shared" si="340"/>
        <v>256</v>
      </c>
      <c r="T1769" s="96"/>
      <c r="U1769" s="72"/>
      <c r="V1769" s="72"/>
      <c r="W1769" s="44" t="str">
        <f t="shared" si="341"/>
        <v/>
      </c>
      <c r="X1769" s="25" t="str">
        <f t="shared" si="342"/>
        <v/>
      </c>
      <c r="Y1769" s="1">
        <f t="shared" si="343"/>
        <v>1729</v>
      </c>
      <c r="Z1769" t="str">
        <f t="shared" si="344"/>
        <v>ITM_PRTX</v>
      </c>
      <c r="AC1769" s="116" t="str">
        <f t="shared" si="349"/>
        <v/>
      </c>
      <c r="AD1769" t="b">
        <f t="shared" si="348"/>
        <v>1</v>
      </c>
    </row>
    <row r="1770" spans="1:30">
      <c r="A1770" s="57">
        <f t="shared" si="338"/>
        <v>1770</v>
      </c>
      <c r="B1770" s="56">
        <f t="shared" si="339"/>
        <v>1730</v>
      </c>
      <c r="C1770" s="60" t="s">
        <v>4863</v>
      </c>
      <c r="D1770" s="60" t="s">
        <v>3447</v>
      </c>
      <c r="E1770" s="66" t="s">
        <v>2813</v>
      </c>
      <c r="F1770" s="66" t="s">
        <v>1071</v>
      </c>
      <c r="G1770" s="75">
        <v>0</v>
      </c>
      <c r="H1770" s="75">
        <v>0</v>
      </c>
      <c r="I1770" s="66" t="s">
        <v>1</v>
      </c>
      <c r="J1770" s="66" t="s">
        <v>1660</v>
      </c>
      <c r="K1770" s="67" t="s">
        <v>5197</v>
      </c>
      <c r="L1770" s="68" t="s">
        <v>20</v>
      </c>
      <c r="M1770" s="64" t="s">
        <v>1256</v>
      </c>
      <c r="N1770" s="13"/>
      <c r="O1770"/>
      <c r="P1770" t="str">
        <f t="shared" ref="P1770:P1786" si="350">IF(E1770=F1770,"","NOT EQUAL")</f>
        <v>NOT EQUAL</v>
      </c>
      <c r="Q1770"/>
      <c r="R1770"/>
      <c r="S1770" s="43">
        <f t="shared" si="340"/>
        <v>257</v>
      </c>
      <c r="T1770" s="96" t="s">
        <v>2643</v>
      </c>
      <c r="U1770" s="72" t="s">
        <v>2643</v>
      </c>
      <c r="V1770" s="72" t="s">
        <v>3214</v>
      </c>
      <c r="W1770" s="44" t="str">
        <f t="shared" si="341"/>
        <v/>
      </c>
      <c r="X1770" s="25" t="str">
        <f t="shared" si="342"/>
        <v>ALPHA</v>
      </c>
      <c r="Y1770" s="1">
        <f t="shared" si="343"/>
        <v>1730</v>
      </c>
      <c r="Z1770" t="str">
        <f t="shared" si="344"/>
        <v>ITM_AIM</v>
      </c>
      <c r="AC1770" s="116" t="str">
        <f t="shared" si="349"/>
        <v/>
      </c>
      <c r="AD1770" t="b">
        <f t="shared" si="348"/>
        <v>0</v>
      </c>
    </row>
    <row r="1771" spans="1:30">
      <c r="A1771" s="57">
        <f t="shared" si="338"/>
        <v>1771</v>
      </c>
      <c r="B1771" s="56">
        <f t="shared" si="339"/>
        <v>1731</v>
      </c>
      <c r="C1771" s="60" t="s">
        <v>4864</v>
      </c>
      <c r="D1771" s="86" t="s">
        <v>7</v>
      </c>
      <c r="E1771" s="66" t="s">
        <v>482</v>
      </c>
      <c r="F1771" s="66" t="s">
        <v>482</v>
      </c>
      <c r="G1771" s="75">
        <v>0</v>
      </c>
      <c r="H1771" s="75">
        <v>0</v>
      </c>
      <c r="I1771" s="72" t="s">
        <v>1</v>
      </c>
      <c r="J1771" s="72" t="s">
        <v>1660</v>
      </c>
      <c r="K1771" s="67" t="s">
        <v>5022</v>
      </c>
      <c r="L1771" s="68"/>
      <c r="M1771" s="64" t="s">
        <v>4428</v>
      </c>
      <c r="N1771" s="13"/>
      <c r="O1771"/>
      <c r="P1771" t="str">
        <f t="shared" si="350"/>
        <v/>
      </c>
      <c r="Q1771"/>
      <c r="R1771"/>
      <c r="S1771" s="43">
        <f t="shared" si="340"/>
        <v>258</v>
      </c>
      <c r="T1771" s="96"/>
      <c r="U1771" s="72" t="s">
        <v>3082</v>
      </c>
      <c r="V1771" s="72" t="s">
        <v>5194</v>
      </c>
      <c r="W1771" s="44" t="str">
        <f t="shared" si="341"/>
        <v>".D"</v>
      </c>
      <c r="X1771" s="25" t="str">
        <f t="shared" si="342"/>
        <v>DOTD</v>
      </c>
      <c r="Y1771" s="1">
        <f t="shared" si="343"/>
        <v>1731</v>
      </c>
      <c r="Z1771" t="str">
        <f t="shared" si="344"/>
        <v>ITM_dotD</v>
      </c>
      <c r="AC1771" s="116" t="str">
        <f t="shared" si="349"/>
        <v>.D</v>
      </c>
      <c r="AD1771" t="b">
        <f t="shared" si="348"/>
        <v>0</v>
      </c>
    </row>
    <row r="1772" spans="1:30">
      <c r="A1772" s="57">
        <f t="shared" si="338"/>
        <v>1772</v>
      </c>
      <c r="B1772" s="56">
        <f t="shared" si="339"/>
        <v>1732</v>
      </c>
      <c r="C1772" s="60" t="s">
        <v>4865</v>
      </c>
      <c r="D1772" s="60" t="s">
        <v>3447</v>
      </c>
      <c r="E1772" s="66" t="s">
        <v>1075</v>
      </c>
      <c r="F1772" s="66" t="s">
        <v>1075</v>
      </c>
      <c r="G1772" s="75">
        <v>0</v>
      </c>
      <c r="H1772" s="75">
        <v>0</v>
      </c>
      <c r="I1772" s="66" t="s">
        <v>3</v>
      </c>
      <c r="J1772" s="66" t="s">
        <v>1660</v>
      </c>
      <c r="K1772" s="67" t="s">
        <v>5197</v>
      </c>
      <c r="L1772" s="60"/>
      <c r="M1772" s="64" t="s">
        <v>2508</v>
      </c>
      <c r="N1772" s="13"/>
      <c r="O1772"/>
      <c r="P1772" t="str">
        <f t="shared" si="350"/>
        <v/>
      </c>
      <c r="Q1772"/>
      <c r="R1772"/>
      <c r="S1772" s="43">
        <f t="shared" si="340"/>
        <v>258</v>
      </c>
      <c r="T1772" s="96" t="s">
        <v>2643</v>
      </c>
      <c r="U1772" s="72" t="s">
        <v>2643</v>
      </c>
      <c r="V1772" s="72" t="s">
        <v>2643</v>
      </c>
      <c r="W1772" s="44" t="str">
        <f t="shared" si="341"/>
        <v/>
      </c>
      <c r="X1772" s="25" t="str">
        <f t="shared" si="342"/>
        <v/>
      </c>
      <c r="Y1772" s="1">
        <f t="shared" si="343"/>
        <v>1732</v>
      </c>
      <c r="Z1772" t="str">
        <f t="shared" si="344"/>
        <v>ITM_SHOW</v>
      </c>
      <c r="AC1772" s="116" t="str">
        <f t="shared" si="349"/>
        <v/>
      </c>
      <c r="AD1772" t="b">
        <f t="shared" si="348"/>
        <v>1</v>
      </c>
    </row>
    <row r="1773" spans="1:30">
      <c r="A1773" s="57">
        <f t="shared" si="338"/>
        <v>1773</v>
      </c>
      <c r="B1773" s="56">
        <f t="shared" si="339"/>
        <v>1733</v>
      </c>
      <c r="C1773" s="60" t="s">
        <v>4938</v>
      </c>
      <c r="D1773" s="86" t="s">
        <v>7</v>
      </c>
      <c r="E1773" s="66" t="s">
        <v>1076</v>
      </c>
      <c r="F1773" s="66" t="s">
        <v>1076</v>
      </c>
      <c r="G1773" s="75">
        <v>0</v>
      </c>
      <c r="H1773" s="75">
        <v>0</v>
      </c>
      <c r="I1773" s="66" t="s">
        <v>3</v>
      </c>
      <c r="J1773" s="66" t="s">
        <v>1660</v>
      </c>
      <c r="K1773" s="67" t="s">
        <v>5022</v>
      </c>
      <c r="L1773" s="68"/>
      <c r="M1773" s="64" t="s">
        <v>2509</v>
      </c>
      <c r="N1773" s="13"/>
      <c r="O1773"/>
      <c r="P1773" t="str">
        <f t="shared" si="350"/>
        <v/>
      </c>
      <c r="Q1773"/>
      <c r="R1773"/>
      <c r="S1773" s="43">
        <f t="shared" si="340"/>
        <v>258</v>
      </c>
      <c r="T1773" s="96" t="s">
        <v>2643</v>
      </c>
      <c r="U1773" s="72" t="s">
        <v>2643</v>
      </c>
      <c r="V1773" s="72" t="s">
        <v>2643</v>
      </c>
      <c r="W1773" s="44" t="str">
        <f t="shared" si="341"/>
        <v/>
      </c>
      <c r="X1773" s="25" t="str">
        <f t="shared" si="342"/>
        <v/>
      </c>
      <c r="Y1773" s="1">
        <f t="shared" si="343"/>
        <v>1733</v>
      </c>
      <c r="Z1773" t="str">
        <f t="shared" si="344"/>
        <v>ITM_SYSTEM</v>
      </c>
      <c r="AC1773" s="116" t="str">
        <f t="shared" si="349"/>
        <v/>
      </c>
      <c r="AD1773" t="b">
        <f t="shared" si="348"/>
        <v>1</v>
      </c>
    </row>
    <row r="1774" spans="1:30">
      <c r="A1774" s="57">
        <f t="shared" si="338"/>
        <v>1774</v>
      </c>
      <c r="B1774" s="56">
        <f t="shared" si="339"/>
        <v>1734</v>
      </c>
      <c r="C1774" s="60" t="s">
        <v>4866</v>
      </c>
      <c r="D1774" s="60" t="s">
        <v>7</v>
      </c>
      <c r="E1774" s="66" t="s">
        <v>1077</v>
      </c>
      <c r="F1774" s="66" t="s">
        <v>1077</v>
      </c>
      <c r="G1774" s="75">
        <v>0</v>
      </c>
      <c r="H1774" s="75">
        <v>0</v>
      </c>
      <c r="I1774" s="66" t="s">
        <v>3</v>
      </c>
      <c r="J1774" s="66" t="s">
        <v>1659</v>
      </c>
      <c r="K1774" s="67" t="s">
        <v>5197</v>
      </c>
      <c r="L1774" s="68"/>
      <c r="M1774" s="64" t="s">
        <v>2510</v>
      </c>
      <c r="N1774" s="13"/>
      <c r="O1774"/>
      <c r="P1774" t="str">
        <f t="shared" si="350"/>
        <v/>
      </c>
      <c r="Q1774"/>
      <c r="R1774"/>
      <c r="S1774" s="43">
        <f t="shared" si="340"/>
        <v>259</v>
      </c>
      <c r="T1774" s="96" t="s">
        <v>3148</v>
      </c>
      <c r="U1774" s="72" t="s">
        <v>2643</v>
      </c>
      <c r="V1774" s="72" t="s">
        <v>2643</v>
      </c>
      <c r="W1774" s="44" t="str">
        <f t="shared" si="341"/>
        <v>"D.MS" STD_RIGHT_ARROW "D"</v>
      </c>
      <c r="X1774" s="25" t="str">
        <f t="shared" si="342"/>
        <v>D.MS&gt;D</v>
      </c>
      <c r="Y1774" s="1">
        <f t="shared" si="343"/>
        <v>1734</v>
      </c>
      <c r="Z1774" t="str">
        <f t="shared" si="344"/>
        <v>ITM_DMStoD</v>
      </c>
      <c r="AC1774" s="116" t="str">
        <f t="shared" si="349"/>
        <v>D.MS&gt;D</v>
      </c>
      <c r="AD1774" t="b">
        <f t="shared" si="348"/>
        <v>1</v>
      </c>
    </row>
    <row r="1775" spans="1:30">
      <c r="A1775" s="57">
        <f t="shared" si="338"/>
        <v>1775</v>
      </c>
      <c r="B1775" s="56">
        <f t="shared" si="339"/>
        <v>1735</v>
      </c>
      <c r="C1775" s="60" t="s">
        <v>4932</v>
      </c>
      <c r="D1775" s="60" t="s">
        <v>7</v>
      </c>
      <c r="E1775" s="66" t="s">
        <v>1625</v>
      </c>
      <c r="F1775" s="66" t="s">
        <v>498</v>
      </c>
      <c r="G1775" s="75">
        <v>0</v>
      </c>
      <c r="H1775" s="75">
        <v>0</v>
      </c>
      <c r="I1775" s="66" t="s">
        <v>3</v>
      </c>
      <c r="J1775" s="66" t="s">
        <v>1659</v>
      </c>
      <c r="K1775" s="67" t="s">
        <v>5197</v>
      </c>
      <c r="L1775" s="68"/>
      <c r="M1775" s="64" t="s">
        <v>2511</v>
      </c>
      <c r="N1775" s="13"/>
      <c r="O1775"/>
      <c r="P1775" t="str">
        <f t="shared" si="350"/>
        <v>NOT EQUAL</v>
      </c>
      <c r="Q1775"/>
      <c r="R1775"/>
      <c r="S1775" s="43">
        <f t="shared" si="340"/>
        <v>259</v>
      </c>
      <c r="T1775" s="96" t="s">
        <v>2643</v>
      </c>
      <c r="U1775" s="72" t="s">
        <v>3075</v>
      </c>
      <c r="V1775" s="72" t="s">
        <v>2643</v>
      </c>
      <c r="W1775" s="44" t="str">
        <f t="shared" si="341"/>
        <v/>
      </c>
      <c r="X1775" s="25" t="str">
        <f t="shared" si="342"/>
        <v/>
      </c>
      <c r="Y1775" s="1">
        <f t="shared" si="343"/>
        <v>1735</v>
      </c>
      <c r="Z1775" t="str">
        <f t="shared" si="344"/>
        <v>ITM_VANGLE</v>
      </c>
      <c r="AC1775" s="116" t="str">
        <f t="shared" si="349"/>
        <v/>
      </c>
      <c r="AD1775" t="b">
        <f t="shared" si="348"/>
        <v>1</v>
      </c>
    </row>
    <row r="1776" spans="1:30">
      <c r="A1776" s="57">
        <f t="shared" si="338"/>
        <v>1776</v>
      </c>
      <c r="B1776" s="56">
        <f t="shared" si="339"/>
        <v>1736</v>
      </c>
      <c r="C1776" s="60" t="s">
        <v>4867</v>
      </c>
      <c r="D1776" s="60" t="s">
        <v>7</v>
      </c>
      <c r="E1776" s="66" t="s">
        <v>1629</v>
      </c>
      <c r="F1776" s="66" t="s">
        <v>1629</v>
      </c>
      <c r="G1776" s="75">
        <v>0</v>
      </c>
      <c r="H1776" s="75">
        <v>0</v>
      </c>
      <c r="I1776" s="66" t="s">
        <v>3</v>
      </c>
      <c r="J1776" s="66" t="s">
        <v>1659</v>
      </c>
      <c r="K1776" s="67" t="s">
        <v>5197</v>
      </c>
      <c r="L1776" s="68"/>
      <c r="M1776" s="64" t="s">
        <v>2536</v>
      </c>
      <c r="N1776" s="13"/>
      <c r="O1776"/>
      <c r="P1776" t="str">
        <f t="shared" si="350"/>
        <v/>
      </c>
      <c r="Q1776"/>
      <c r="R1776"/>
      <c r="S1776" s="43">
        <f t="shared" si="340"/>
        <v>260</v>
      </c>
      <c r="T1776" s="96" t="s">
        <v>3155</v>
      </c>
      <c r="U1776" s="72" t="s">
        <v>2643</v>
      </c>
      <c r="V1776" s="72" t="s">
        <v>3086</v>
      </c>
      <c r="W1776" s="44" t="str">
        <f t="shared" si="341"/>
        <v>STD_X_BAR STD_SUB_H</v>
      </c>
      <c r="X1776" s="25" t="str">
        <f t="shared" si="342"/>
        <v>X_HARM</v>
      </c>
      <c r="Y1776" s="1">
        <f t="shared" si="343"/>
        <v>1736</v>
      </c>
      <c r="Z1776" t="str">
        <f t="shared" si="344"/>
        <v>ITM_XH</v>
      </c>
      <c r="AC1776" s="116" t="str">
        <f t="shared" si="349"/>
        <v>X_H</v>
      </c>
      <c r="AD1776" t="b">
        <f t="shared" si="348"/>
        <v>0</v>
      </c>
    </row>
    <row r="1777" spans="1:30">
      <c r="A1777" s="57">
        <f t="shared" si="338"/>
        <v>1777</v>
      </c>
      <c r="B1777" s="56">
        <f t="shared" si="339"/>
        <v>1737</v>
      </c>
      <c r="C1777" s="60" t="s">
        <v>4868</v>
      </c>
      <c r="D1777" s="60" t="s">
        <v>7</v>
      </c>
      <c r="E1777" s="66" t="s">
        <v>1630</v>
      </c>
      <c r="F1777" s="66" t="s">
        <v>1630</v>
      </c>
      <c r="G1777" s="75">
        <v>0</v>
      </c>
      <c r="H1777" s="75">
        <v>0</v>
      </c>
      <c r="I1777" s="66" t="s">
        <v>3</v>
      </c>
      <c r="J1777" s="66" t="s">
        <v>1659</v>
      </c>
      <c r="K1777" s="67" t="s">
        <v>5197</v>
      </c>
      <c r="L1777" s="68"/>
      <c r="M1777" s="64" t="s">
        <v>2537</v>
      </c>
      <c r="N1777" s="13"/>
      <c r="O1777"/>
      <c r="P1777" t="str">
        <f t="shared" si="350"/>
        <v/>
      </c>
      <c r="Q1777"/>
      <c r="R1777"/>
      <c r="S1777" s="43">
        <f t="shared" si="340"/>
        <v>261</v>
      </c>
      <c r="T1777" s="96" t="s">
        <v>3155</v>
      </c>
      <c r="U1777" s="72" t="s">
        <v>2643</v>
      </c>
      <c r="V1777" s="72" t="s">
        <v>3087</v>
      </c>
      <c r="W1777" s="44" t="str">
        <f t="shared" si="341"/>
        <v>STD_X_BAR STD_SUB_R STD_SUB_M STD_SUB_S</v>
      </c>
      <c r="X1777" s="25" t="str">
        <f t="shared" si="342"/>
        <v>X_RMS</v>
      </c>
      <c r="Y1777" s="1">
        <f t="shared" si="343"/>
        <v>1737</v>
      </c>
      <c r="Z1777" t="str">
        <f t="shared" si="344"/>
        <v>ITM_XRMS</v>
      </c>
      <c r="AC1777" s="116" t="str">
        <f t="shared" si="349"/>
        <v>X_RMS</v>
      </c>
      <c r="AD1777" t="b">
        <f t="shared" si="348"/>
        <v>1</v>
      </c>
    </row>
    <row r="1778" spans="1:30">
      <c r="A1778" s="57">
        <f t="shared" si="338"/>
        <v>1778</v>
      </c>
      <c r="B1778" s="56">
        <f t="shared" si="339"/>
        <v>1738</v>
      </c>
      <c r="C1778" s="60" t="s">
        <v>4601</v>
      </c>
      <c r="D1778" s="60" t="s">
        <v>7</v>
      </c>
      <c r="E1778" s="66" t="s">
        <v>19</v>
      </c>
      <c r="F1778" s="66" t="s">
        <v>19</v>
      </c>
      <c r="G1778" s="75">
        <v>0</v>
      </c>
      <c r="H1778" s="75">
        <v>0</v>
      </c>
      <c r="I1778" s="66" t="s">
        <v>3</v>
      </c>
      <c r="J1778" s="66" t="s">
        <v>1659</v>
      </c>
      <c r="K1778" s="67" t="s">
        <v>5197</v>
      </c>
      <c r="L1778" s="68"/>
      <c r="M1778" s="64" t="s">
        <v>2555</v>
      </c>
      <c r="N1778" s="13"/>
      <c r="O1778"/>
      <c r="P1778" t="str">
        <f t="shared" si="350"/>
        <v/>
      </c>
      <c r="Q1778"/>
      <c r="R1778"/>
      <c r="S1778" s="43">
        <f t="shared" si="340"/>
        <v>261</v>
      </c>
      <c r="T1778" s="96" t="s">
        <v>2643</v>
      </c>
      <c r="U1778" s="72" t="s">
        <v>3075</v>
      </c>
      <c r="V1778" s="72" t="s">
        <v>2643</v>
      </c>
      <c r="W1778" s="44" t="str">
        <f t="shared" si="341"/>
        <v/>
      </c>
      <c r="X1778" s="25" t="str">
        <f t="shared" si="342"/>
        <v/>
      </c>
      <c r="Y1778" s="1">
        <f t="shared" si="343"/>
        <v>1738</v>
      </c>
      <c r="Z1778" t="str">
        <f t="shared" si="344"/>
        <v>ITM_ACOS</v>
      </c>
      <c r="AC1778" s="116" t="str">
        <f t="shared" si="349"/>
        <v/>
      </c>
      <c r="AD1778" t="b">
        <f t="shared" si="348"/>
        <v>1</v>
      </c>
    </row>
    <row r="1779" spans="1:30">
      <c r="A1779" s="57">
        <f t="shared" si="338"/>
        <v>1779</v>
      </c>
      <c r="B1779" s="56">
        <f t="shared" si="339"/>
        <v>1739</v>
      </c>
      <c r="C1779" s="60" t="s">
        <v>4603</v>
      </c>
      <c r="D1779" s="60" t="s">
        <v>7</v>
      </c>
      <c r="E1779" s="66" t="s">
        <v>22</v>
      </c>
      <c r="F1779" s="66" t="s">
        <v>22</v>
      </c>
      <c r="G1779" s="75">
        <v>0</v>
      </c>
      <c r="H1779" s="75">
        <v>0</v>
      </c>
      <c r="I1779" s="66" t="s">
        <v>3</v>
      </c>
      <c r="J1779" s="66" t="s">
        <v>1659</v>
      </c>
      <c r="K1779" s="67" t="s">
        <v>5197</v>
      </c>
      <c r="L1779" s="68"/>
      <c r="M1779" s="64" t="s">
        <v>2556</v>
      </c>
      <c r="N1779" s="13"/>
      <c r="O1779"/>
      <c r="P1779" t="str">
        <f t="shared" si="350"/>
        <v/>
      </c>
      <c r="Q1779"/>
      <c r="R1779"/>
      <c r="S1779" s="43">
        <f t="shared" si="340"/>
        <v>261</v>
      </c>
      <c r="T1779" s="96" t="s">
        <v>2643</v>
      </c>
      <c r="U1779" s="72" t="s">
        <v>3075</v>
      </c>
      <c r="V1779" s="72" t="s">
        <v>2643</v>
      </c>
      <c r="W1779" s="44" t="str">
        <f t="shared" si="341"/>
        <v/>
      </c>
      <c r="X1779" s="25" t="str">
        <f t="shared" si="342"/>
        <v/>
      </c>
      <c r="Y1779" s="1">
        <f t="shared" si="343"/>
        <v>1739</v>
      </c>
      <c r="Z1779" t="str">
        <f t="shared" si="344"/>
        <v>ITM_ASIN</v>
      </c>
      <c r="AC1779" s="116" t="str">
        <f t="shared" si="349"/>
        <v/>
      </c>
      <c r="AD1779" t="b">
        <f t="shared" si="348"/>
        <v>1</v>
      </c>
    </row>
    <row r="1780" spans="1:30">
      <c r="A1780" s="57">
        <f t="shared" si="338"/>
        <v>1780</v>
      </c>
      <c r="B1780" s="56">
        <f t="shared" si="339"/>
        <v>1740</v>
      </c>
      <c r="C1780" s="60" t="s">
        <v>4605</v>
      </c>
      <c r="D1780" s="60" t="s">
        <v>7</v>
      </c>
      <c r="E1780" s="66" t="s">
        <v>23</v>
      </c>
      <c r="F1780" s="66" t="s">
        <v>23</v>
      </c>
      <c r="G1780" s="75">
        <v>0</v>
      </c>
      <c r="H1780" s="75">
        <v>0</v>
      </c>
      <c r="I1780" s="66" t="s">
        <v>3</v>
      </c>
      <c r="J1780" s="66" t="s">
        <v>1659</v>
      </c>
      <c r="K1780" s="67" t="s">
        <v>5197</v>
      </c>
      <c r="L1780" s="68"/>
      <c r="M1780" s="64" t="s">
        <v>2557</v>
      </c>
      <c r="N1780" s="13"/>
      <c r="O1780"/>
      <c r="P1780" t="str">
        <f t="shared" si="350"/>
        <v/>
      </c>
      <c r="Q1780"/>
      <c r="R1780"/>
      <c r="S1780" s="43">
        <f t="shared" si="340"/>
        <v>261</v>
      </c>
      <c r="T1780" s="96" t="s">
        <v>2643</v>
      </c>
      <c r="U1780" s="72" t="s">
        <v>3075</v>
      </c>
      <c r="V1780" s="72" t="s">
        <v>2643</v>
      </c>
      <c r="W1780" s="44" t="str">
        <f t="shared" si="341"/>
        <v/>
      </c>
      <c r="X1780" s="25" t="str">
        <f t="shared" si="342"/>
        <v/>
      </c>
      <c r="Y1780" s="1">
        <f t="shared" si="343"/>
        <v>1740</v>
      </c>
      <c r="Z1780" t="str">
        <f t="shared" si="344"/>
        <v>ITM_ATAN</v>
      </c>
      <c r="AC1780" s="116" t="str">
        <f t="shared" si="349"/>
        <v/>
      </c>
      <c r="AD1780" t="b">
        <f t="shared" si="348"/>
        <v>1</v>
      </c>
    </row>
    <row r="1781" spans="1:30">
      <c r="A1781" s="57">
        <f t="shared" si="338"/>
        <v>1781</v>
      </c>
      <c r="B1781" s="56">
        <f t="shared" si="339"/>
        <v>1741</v>
      </c>
      <c r="C1781" s="60" t="s">
        <v>4932</v>
      </c>
      <c r="D1781" s="60" t="s">
        <v>7</v>
      </c>
      <c r="E1781" s="66" t="s">
        <v>1634</v>
      </c>
      <c r="F1781" s="66" t="s">
        <v>1634</v>
      </c>
      <c r="G1781" s="75">
        <v>0</v>
      </c>
      <c r="H1781" s="75">
        <v>0</v>
      </c>
      <c r="I1781" s="66" t="s">
        <v>3</v>
      </c>
      <c r="J1781" s="66" t="s">
        <v>1659</v>
      </c>
      <c r="K1781" s="67" t="s">
        <v>5197</v>
      </c>
      <c r="L1781" s="68"/>
      <c r="M1781" s="64" t="s">
        <v>2558</v>
      </c>
      <c r="N1781" s="13"/>
      <c r="O1781"/>
      <c r="P1781" t="str">
        <f t="shared" si="350"/>
        <v/>
      </c>
      <c r="Q1781"/>
      <c r="R1781"/>
      <c r="S1781" s="43">
        <f t="shared" si="340"/>
        <v>262</v>
      </c>
      <c r="T1781" s="96" t="s">
        <v>3149</v>
      </c>
      <c r="U1781" s="72" t="s">
        <v>2643</v>
      </c>
      <c r="V1781" s="72" t="s">
        <v>2643</v>
      </c>
      <c r="W1781" s="44" t="str">
        <f t="shared" si="341"/>
        <v>"DET"</v>
      </c>
      <c r="X1781" s="25" t="str">
        <f t="shared" si="342"/>
        <v>DET</v>
      </c>
      <c r="Y1781" s="1">
        <f t="shared" si="343"/>
        <v>1741</v>
      </c>
      <c r="Z1781" t="str">
        <f t="shared" si="344"/>
        <v>ITM_DET</v>
      </c>
      <c r="AC1781" s="116" t="str">
        <f t="shared" si="349"/>
        <v>DET</v>
      </c>
      <c r="AD1781" t="b">
        <f t="shared" si="348"/>
        <v>1</v>
      </c>
    </row>
    <row r="1782" spans="1:30">
      <c r="A1782" s="57">
        <f t="shared" si="338"/>
        <v>1782</v>
      </c>
      <c r="B1782" s="56">
        <f t="shared" si="339"/>
        <v>1742</v>
      </c>
      <c r="C1782" s="60" t="s">
        <v>4932</v>
      </c>
      <c r="D1782" s="60" t="s">
        <v>7</v>
      </c>
      <c r="E1782" s="66" t="s">
        <v>1635</v>
      </c>
      <c r="F1782" s="66" t="s">
        <v>1635</v>
      </c>
      <c r="G1782" s="75">
        <v>0</v>
      </c>
      <c r="H1782" s="75">
        <v>0</v>
      </c>
      <c r="I1782" s="66" t="s">
        <v>3</v>
      </c>
      <c r="J1782" s="66" t="s">
        <v>1659</v>
      </c>
      <c r="K1782" s="67" t="s">
        <v>5197</v>
      </c>
      <c r="L1782" s="68"/>
      <c r="M1782" s="64" t="s">
        <v>2559</v>
      </c>
      <c r="N1782" s="13"/>
      <c r="O1782"/>
      <c r="P1782" t="str">
        <f t="shared" si="350"/>
        <v/>
      </c>
      <c r="Q1782"/>
      <c r="R1782"/>
      <c r="S1782" s="43">
        <f t="shared" si="340"/>
        <v>263</v>
      </c>
      <c r="T1782" s="96" t="s">
        <v>3149</v>
      </c>
      <c r="U1782" s="72" t="s">
        <v>2643</v>
      </c>
      <c r="V1782" s="72" t="s">
        <v>2643</v>
      </c>
      <c r="W1782" s="44" t="str">
        <f t="shared" si="341"/>
        <v>"INVRT"</v>
      </c>
      <c r="X1782" s="25" t="str">
        <f t="shared" si="342"/>
        <v>INVRT</v>
      </c>
      <c r="Y1782" s="1">
        <f t="shared" si="343"/>
        <v>1742</v>
      </c>
      <c r="Z1782" t="str">
        <f t="shared" si="344"/>
        <v>ITM_INVRT</v>
      </c>
      <c r="AC1782" s="116" t="str">
        <f t="shared" si="349"/>
        <v>INVRT</v>
      </c>
      <c r="AD1782" t="b">
        <f t="shared" si="348"/>
        <v>1</v>
      </c>
    </row>
    <row r="1783" spans="1:30">
      <c r="A1783" s="57">
        <f t="shared" si="338"/>
        <v>1783</v>
      </c>
      <c r="B1783" s="56">
        <f t="shared" si="339"/>
        <v>1743</v>
      </c>
      <c r="C1783" s="60" t="s">
        <v>4932</v>
      </c>
      <c r="D1783" s="60" t="s">
        <v>7</v>
      </c>
      <c r="E1783" s="66" t="s">
        <v>1636</v>
      </c>
      <c r="F1783" s="66" t="s">
        <v>1636</v>
      </c>
      <c r="G1783" s="75">
        <v>0</v>
      </c>
      <c r="H1783" s="75">
        <v>0</v>
      </c>
      <c r="I1783" s="66" t="s">
        <v>3</v>
      </c>
      <c r="J1783" s="66" t="s">
        <v>1659</v>
      </c>
      <c r="K1783" s="67" t="s">
        <v>5197</v>
      </c>
      <c r="L1783" s="68"/>
      <c r="M1783" s="64" t="s">
        <v>2560</v>
      </c>
      <c r="N1783" s="13"/>
      <c r="O1783"/>
      <c r="P1783" t="str">
        <f t="shared" si="350"/>
        <v/>
      </c>
      <c r="Q1783"/>
      <c r="R1783"/>
      <c r="S1783" s="43">
        <f t="shared" si="340"/>
        <v>264</v>
      </c>
      <c r="T1783" s="96" t="s">
        <v>3149</v>
      </c>
      <c r="U1783" s="72" t="s">
        <v>2643</v>
      </c>
      <c r="V1783" s="72" t="s">
        <v>2643</v>
      </c>
      <c r="W1783" s="44" t="str">
        <f t="shared" si="341"/>
        <v>"TRANS"</v>
      </c>
      <c r="X1783" s="25" t="str">
        <f t="shared" si="342"/>
        <v>TRANS</v>
      </c>
      <c r="Y1783" s="1">
        <f t="shared" si="343"/>
        <v>1743</v>
      </c>
      <c r="Z1783" t="str">
        <f t="shared" si="344"/>
        <v>ITM_TRANS</v>
      </c>
      <c r="AC1783" s="116" t="str">
        <f t="shared" si="349"/>
        <v>TRANS</v>
      </c>
      <c r="AD1783" t="b">
        <f t="shared" si="348"/>
        <v>1</v>
      </c>
    </row>
    <row r="1784" spans="1:30">
      <c r="A1784" s="57">
        <f t="shared" si="338"/>
        <v>1784</v>
      </c>
      <c r="B1784" s="56">
        <f t="shared" si="339"/>
        <v>1744</v>
      </c>
      <c r="C1784" s="60" t="s">
        <v>4932</v>
      </c>
      <c r="D1784" s="60" t="s">
        <v>7</v>
      </c>
      <c r="E1784" s="66" t="s">
        <v>1637</v>
      </c>
      <c r="F1784" s="66" t="s">
        <v>1637</v>
      </c>
      <c r="G1784" s="75">
        <v>0</v>
      </c>
      <c r="H1784" s="75">
        <v>0</v>
      </c>
      <c r="I1784" s="66" t="s">
        <v>3</v>
      </c>
      <c r="J1784" s="66" t="s">
        <v>1659</v>
      </c>
      <c r="K1784" s="67" t="s">
        <v>5197</v>
      </c>
      <c r="L1784" s="68"/>
      <c r="M1784" s="64" t="s">
        <v>2561</v>
      </c>
      <c r="N1784" s="13"/>
      <c r="O1784"/>
      <c r="P1784" t="str">
        <f t="shared" si="350"/>
        <v/>
      </c>
      <c r="Q1784"/>
      <c r="R1784"/>
      <c r="S1784" s="43">
        <f t="shared" si="340"/>
        <v>264</v>
      </c>
      <c r="T1784" s="96" t="s">
        <v>2643</v>
      </c>
      <c r="U1784" s="72" t="s">
        <v>3075</v>
      </c>
      <c r="V1784" s="72" t="s">
        <v>2643</v>
      </c>
      <c r="W1784" s="44" t="str">
        <f t="shared" si="341"/>
        <v/>
      </c>
      <c r="X1784" s="25" t="str">
        <f t="shared" si="342"/>
        <v/>
      </c>
      <c r="Y1784" s="1">
        <f t="shared" si="343"/>
        <v>1744</v>
      </c>
      <c r="Z1784" t="str">
        <f t="shared" si="344"/>
        <v>ITM_XIN</v>
      </c>
      <c r="AC1784" s="116" t="str">
        <f t="shared" si="349"/>
        <v/>
      </c>
      <c r="AD1784" t="b">
        <f t="shared" si="348"/>
        <v>1</v>
      </c>
    </row>
    <row r="1785" spans="1:30">
      <c r="A1785" s="57">
        <f t="shared" si="338"/>
        <v>1785</v>
      </c>
      <c r="B1785" s="56">
        <f t="shared" si="339"/>
        <v>1745</v>
      </c>
      <c r="C1785" s="60" t="s">
        <v>4932</v>
      </c>
      <c r="D1785" s="60" t="s">
        <v>7</v>
      </c>
      <c r="E1785" s="66" t="s">
        <v>1096</v>
      </c>
      <c r="F1785" s="66" t="s">
        <v>1096</v>
      </c>
      <c r="G1785" s="75">
        <v>0</v>
      </c>
      <c r="H1785" s="75">
        <v>0</v>
      </c>
      <c r="I1785" s="66" t="s">
        <v>3</v>
      </c>
      <c r="J1785" s="66" t="s">
        <v>1659</v>
      </c>
      <c r="K1785" s="67" t="s">
        <v>5197</v>
      </c>
      <c r="L1785" s="68"/>
      <c r="M1785" s="64" t="s">
        <v>2562</v>
      </c>
      <c r="N1785" s="13"/>
      <c r="O1785"/>
      <c r="P1785" t="str">
        <f t="shared" si="350"/>
        <v/>
      </c>
      <c r="Q1785"/>
      <c r="R1785"/>
      <c r="S1785" s="43">
        <f t="shared" si="340"/>
        <v>265</v>
      </c>
      <c r="T1785" s="96"/>
      <c r="U1785" s="72"/>
      <c r="V1785" s="72"/>
      <c r="W1785" s="44" t="str">
        <f t="shared" si="341"/>
        <v>"XOUT"</v>
      </c>
      <c r="X1785" s="25" t="str">
        <f t="shared" si="342"/>
        <v>XOUT</v>
      </c>
      <c r="Y1785" s="1">
        <f t="shared" si="343"/>
        <v>1745</v>
      </c>
      <c r="Z1785" t="str">
        <f t="shared" si="344"/>
        <v>ITM_XOUT</v>
      </c>
      <c r="AC1785" s="116" t="str">
        <f t="shared" si="349"/>
        <v>XOUT</v>
      </c>
      <c r="AD1785" t="b">
        <f t="shared" si="348"/>
        <v>1</v>
      </c>
    </row>
    <row r="1786" spans="1:30">
      <c r="A1786" s="57" t="str">
        <f t="shared" si="338"/>
        <v/>
      </c>
      <c r="B1786" s="56">
        <f t="shared" si="339"/>
        <v>1745.01</v>
      </c>
      <c r="C1786" s="60" t="s">
        <v>2643</v>
      </c>
      <c r="D1786" s="60"/>
      <c r="E1786" s="66"/>
      <c r="F1786" s="66"/>
      <c r="G1786" s="75"/>
      <c r="H1786" s="75"/>
      <c r="I1786" s="66"/>
      <c r="J1786" s="66"/>
      <c r="K1786" s="67"/>
      <c r="L1786" s="68"/>
      <c r="M1786" s="64" t="s">
        <v>2643</v>
      </c>
      <c r="N1786" s="13"/>
      <c r="O1786"/>
      <c r="P1786" t="str">
        <f t="shared" si="350"/>
        <v/>
      </c>
      <c r="Q1786"/>
      <c r="R1786"/>
      <c r="S1786" s="43">
        <f t="shared" si="340"/>
        <v>265</v>
      </c>
      <c r="T1786" s="96" t="s">
        <v>2643</v>
      </c>
      <c r="U1786" s="72" t="s">
        <v>2643</v>
      </c>
      <c r="V1786" s="72" t="s">
        <v>2643</v>
      </c>
      <c r="W1786" s="44" t="str">
        <f t="shared" si="341"/>
        <v/>
      </c>
      <c r="X1786" s="25" t="str">
        <f t="shared" si="342"/>
        <v/>
      </c>
      <c r="Y1786" s="1">
        <f t="shared" si="343"/>
        <v>1745.01</v>
      </c>
      <c r="Z1786" t="str">
        <f t="shared" si="344"/>
        <v/>
      </c>
      <c r="AC1786" s="116" t="str">
        <f t="shared" si="349"/>
        <v/>
      </c>
      <c r="AD1786" t="b">
        <f t="shared" si="348"/>
        <v>1</v>
      </c>
    </row>
    <row r="1787" spans="1:30" s="49" customFormat="1">
      <c r="A1787" s="57" t="str">
        <f t="shared" si="338"/>
        <v/>
      </c>
      <c r="B1787" s="56">
        <f t="shared" si="339"/>
        <v>1745.02</v>
      </c>
      <c r="C1787" s="60" t="s">
        <v>2643</v>
      </c>
      <c r="D1787" s="60"/>
      <c r="E1787" s="66"/>
      <c r="F1787" s="66"/>
      <c r="G1787" s="75"/>
      <c r="H1787" s="75"/>
      <c r="I1787" s="66"/>
      <c r="J1787" s="66"/>
      <c r="K1787" s="67"/>
      <c r="L1787" s="68"/>
      <c r="M1787" s="64" t="s">
        <v>2643</v>
      </c>
      <c r="N1787" s="48"/>
      <c r="S1787" s="43">
        <f t="shared" si="340"/>
        <v>265</v>
      </c>
      <c r="T1787" s="96" t="s">
        <v>2643</v>
      </c>
      <c r="U1787" s="72" t="s">
        <v>2643</v>
      </c>
      <c r="V1787" s="72" t="s">
        <v>2643</v>
      </c>
      <c r="W1787" s="44" t="str">
        <f t="shared" si="341"/>
        <v/>
      </c>
      <c r="X1787" s="25" t="str">
        <f t="shared" si="342"/>
        <v/>
      </c>
      <c r="Y1787" s="1">
        <f t="shared" si="343"/>
        <v>1745.02</v>
      </c>
      <c r="Z1787" t="str">
        <f t="shared" si="344"/>
        <v/>
      </c>
      <c r="AC1787" s="116" t="str">
        <f t="shared" si="349"/>
        <v/>
      </c>
      <c r="AD1787" t="b">
        <f t="shared" si="348"/>
        <v>1</v>
      </c>
    </row>
    <row r="1788" spans="1:30" s="49" customFormat="1">
      <c r="A1788" s="57" t="str">
        <f t="shared" si="338"/>
        <v/>
      </c>
      <c r="B1788" s="56">
        <f t="shared" si="339"/>
        <v>1745.03</v>
      </c>
      <c r="C1788" s="60" t="s">
        <v>2643</v>
      </c>
      <c r="D1788" s="60"/>
      <c r="E1788" s="66"/>
      <c r="F1788" s="66"/>
      <c r="G1788" s="75"/>
      <c r="H1788" s="75"/>
      <c r="I1788" s="66"/>
      <c r="J1788" s="66"/>
      <c r="K1788" s="67"/>
      <c r="L1788" s="68"/>
      <c r="M1788" s="64" t="s">
        <v>2643</v>
      </c>
      <c r="N1788" s="48"/>
      <c r="S1788" s="43">
        <f t="shared" si="340"/>
        <v>265</v>
      </c>
      <c r="T1788" s="96" t="s">
        <v>2643</v>
      </c>
      <c r="U1788" s="72" t="s">
        <v>2643</v>
      </c>
      <c r="V1788" s="72" t="s">
        <v>2643</v>
      </c>
      <c r="W1788" s="44" t="str">
        <f t="shared" si="341"/>
        <v/>
      </c>
      <c r="X1788" s="25" t="str">
        <f t="shared" si="342"/>
        <v/>
      </c>
      <c r="Y1788" s="1">
        <f t="shared" si="343"/>
        <v>1745.03</v>
      </c>
      <c r="Z1788" t="str">
        <f t="shared" si="344"/>
        <v/>
      </c>
      <c r="AC1788" s="116" t="str">
        <f t="shared" si="349"/>
        <v/>
      </c>
      <c r="AD1788" t="b">
        <f t="shared" si="348"/>
        <v>1</v>
      </c>
    </row>
    <row r="1789" spans="1:30" s="49" customFormat="1">
      <c r="A1789" s="57" t="str">
        <f t="shared" si="338"/>
        <v/>
      </c>
      <c r="B1789" s="56">
        <f t="shared" si="339"/>
        <v>1745.04</v>
      </c>
      <c r="C1789" s="60" t="s">
        <v>2643</v>
      </c>
      <c r="D1789" s="60"/>
      <c r="E1789" s="66"/>
      <c r="F1789" s="66"/>
      <c r="G1789" s="75"/>
      <c r="H1789" s="75"/>
      <c r="I1789" s="66"/>
      <c r="J1789" s="66"/>
      <c r="K1789" s="67"/>
      <c r="L1789" s="68"/>
      <c r="M1789" s="64" t="s">
        <v>2643</v>
      </c>
      <c r="N1789" s="48"/>
      <c r="S1789" s="43">
        <f t="shared" si="340"/>
        <v>265</v>
      </c>
      <c r="T1789" s="96" t="s">
        <v>2643</v>
      </c>
      <c r="U1789" s="72" t="s">
        <v>2643</v>
      </c>
      <c r="V1789" s="72" t="s">
        <v>2643</v>
      </c>
      <c r="W1789" s="44" t="str">
        <f t="shared" si="341"/>
        <v/>
      </c>
      <c r="X1789" s="25" t="str">
        <f t="shared" si="342"/>
        <v/>
      </c>
      <c r="Y1789" s="1">
        <f t="shared" si="343"/>
        <v>1745.04</v>
      </c>
      <c r="Z1789" t="str">
        <f t="shared" si="344"/>
        <v/>
      </c>
      <c r="AC1789" s="116" t="str">
        <f t="shared" si="349"/>
        <v/>
      </c>
      <c r="AD1789" t="b">
        <f t="shared" si="348"/>
        <v>1</v>
      </c>
    </row>
    <row r="1790" spans="1:30" s="49" customFormat="1">
      <c r="A1790" s="57" t="str">
        <f t="shared" si="338"/>
        <v/>
      </c>
      <c r="B1790" s="56">
        <f t="shared" si="339"/>
        <v>1745.05</v>
      </c>
      <c r="C1790" s="60" t="s">
        <v>2643</v>
      </c>
      <c r="D1790" s="60"/>
      <c r="E1790" s="66"/>
      <c r="F1790" s="66"/>
      <c r="G1790" s="75"/>
      <c r="H1790" s="75"/>
      <c r="I1790" s="66"/>
      <c r="J1790" s="66"/>
      <c r="K1790" s="67"/>
      <c r="L1790" s="68"/>
      <c r="M1790" s="64" t="s">
        <v>2643</v>
      </c>
      <c r="N1790" s="48"/>
      <c r="S1790" s="43">
        <f t="shared" ref="S1790:S1792" si="351">IF(X1790&lt;&gt;"",S1789+1,S1789)</f>
        <v>265</v>
      </c>
      <c r="T1790" s="96" t="s">
        <v>2643</v>
      </c>
      <c r="U1790" s="72" t="s">
        <v>2643</v>
      </c>
      <c r="V1790" s="72" t="s">
        <v>2643</v>
      </c>
      <c r="W1790" s="44" t="str">
        <f t="shared" ref="W1790:W1792" si="352">IF( OR(U1790="CNST", I1790="CAT_REGS"),(E1790),
IF(U1790="YES",UPPER(E1790),
IF(   AND(U1790&lt;&gt;"NO",I1790="CAT_FNCT",D1790&lt;&gt;"multiply", D1790&lt;&gt;"divide"),IF(J1790="SLS_ENABLED",   UPPER(E1790),""),"")))</f>
        <v/>
      </c>
      <c r="X1790" s="25" t="str">
        <f t="shared" ref="X1790:X1792" si="353">IF(LEN(V1790)&gt;0,V1790,SUBSTITUTE(SUBSTITUTE(SUBSTITUTE(SUBSTITUTE(SUBSTITUTE(SUBSTITUTE(SUBSTITUTE(SUBSTITUTE(SUBSTITUTE(SUBSTITUTE(SUBSTITUTE( (SUBSTITUTE( SUBSTITUTE( SUBSTITUTE( SUBSTITUTE(W1790,"STD_SIGMA","SUM"),"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0" s="1">
        <f t="shared" ref="Y1790:Y1792" si="354">B1790</f>
        <v>1745.05</v>
      </c>
      <c r="Z1790" t="str">
        <f t="shared" ref="Z1790:Z1792" si="355">M1790</f>
        <v/>
      </c>
      <c r="AC1790" s="116" t="str">
        <f t="shared" si="349"/>
        <v/>
      </c>
      <c r="AD1790" t="b">
        <f t="shared" si="348"/>
        <v>1</v>
      </c>
    </row>
    <row r="1791" spans="1:30" s="49" customFormat="1">
      <c r="A1791" s="57" t="str">
        <f t="shared" si="338"/>
        <v/>
      </c>
      <c r="B1791" s="56">
        <f t="shared" si="339"/>
        <v>1745.06</v>
      </c>
      <c r="C1791" s="60" t="s">
        <v>2643</v>
      </c>
      <c r="D1791" s="60"/>
      <c r="E1791" s="66"/>
      <c r="F1791" s="66"/>
      <c r="G1791" s="75"/>
      <c r="H1791" s="75"/>
      <c r="I1791" s="66"/>
      <c r="J1791" s="66"/>
      <c r="K1791" s="67"/>
      <c r="L1791" s="68"/>
      <c r="M1791" s="64" t="s">
        <v>2643</v>
      </c>
      <c r="N1791" s="48"/>
      <c r="S1791" s="43">
        <f t="shared" si="351"/>
        <v>265</v>
      </c>
      <c r="T1791" s="96" t="s">
        <v>2643</v>
      </c>
      <c r="U1791" s="72" t="s">
        <v>2643</v>
      </c>
      <c r="V1791" s="72" t="s">
        <v>2643</v>
      </c>
      <c r="W1791" s="44" t="str">
        <f t="shared" si="352"/>
        <v/>
      </c>
      <c r="X1791" s="25" t="str">
        <f t="shared" si="353"/>
        <v/>
      </c>
      <c r="Y1791" s="1">
        <f t="shared" si="354"/>
        <v>1745.06</v>
      </c>
      <c r="Z1791" t="str">
        <f t="shared" si="355"/>
        <v/>
      </c>
      <c r="AC1791" s="116" t="str">
        <f t="shared" si="349"/>
        <v/>
      </c>
      <c r="AD1791" t="b">
        <f t="shared" si="348"/>
        <v>1</v>
      </c>
    </row>
    <row r="1792" spans="1:30" s="49" customFormat="1">
      <c r="A1792" s="57">
        <f t="shared" si="338"/>
        <v>1792</v>
      </c>
      <c r="B1792" s="56">
        <f t="shared" si="339"/>
        <v>1746</v>
      </c>
      <c r="C1792" s="101" t="s">
        <v>4869</v>
      </c>
      <c r="D1792" s="101" t="s">
        <v>1259</v>
      </c>
      <c r="E1792" s="102" t="s">
        <v>2651</v>
      </c>
      <c r="F1792" s="102" t="s">
        <v>2651</v>
      </c>
      <c r="G1792" s="103">
        <v>0</v>
      </c>
      <c r="H1792" s="103">
        <v>0</v>
      </c>
      <c r="I1792" s="102" t="s">
        <v>3</v>
      </c>
      <c r="J1792" s="102" t="s">
        <v>1660</v>
      </c>
      <c r="K1792" s="104" t="s">
        <v>5022</v>
      </c>
      <c r="L1792" s="105" t="s">
        <v>1669</v>
      </c>
      <c r="M1792" s="106" t="s">
        <v>2627</v>
      </c>
      <c r="N1792" s="106"/>
      <c r="S1792" s="43">
        <f t="shared" si="351"/>
        <v>265</v>
      </c>
      <c r="T1792" s="96" t="s">
        <v>3222</v>
      </c>
      <c r="U1792" s="72" t="s">
        <v>2643</v>
      </c>
      <c r="V1792" s="72" t="s">
        <v>2643</v>
      </c>
      <c r="W1792" s="44" t="str">
        <f t="shared" si="352"/>
        <v/>
      </c>
      <c r="X1792" s="25" t="str">
        <f t="shared" si="353"/>
        <v/>
      </c>
      <c r="Y1792" s="1">
        <f t="shared" si="354"/>
        <v>1746</v>
      </c>
      <c r="Z1792" t="str">
        <f t="shared" si="355"/>
        <v>ITM_FG_LINE</v>
      </c>
      <c r="AC1792" s="116" t="str">
        <f t="shared" si="349"/>
        <v/>
      </c>
      <c r="AD1792" t="b">
        <f t="shared" si="348"/>
        <v>1</v>
      </c>
    </row>
    <row r="1793" spans="1:30">
      <c r="A1793" s="58">
        <f t="shared" si="338"/>
        <v>1793</v>
      </c>
      <c r="B1793" s="55">
        <f t="shared" ref="B1793:B1856" si="356">IF(AND(MID(C1793,2,1)&lt;&gt;"/",MID(C1793,1,1)="/"),INT(B1792)+1,B1792+0.01)</f>
        <v>1747</v>
      </c>
      <c r="C1793" s="101" t="s">
        <v>4869</v>
      </c>
      <c r="D1793" s="101" t="s">
        <v>5042</v>
      </c>
      <c r="E1793" s="102" t="s">
        <v>4540</v>
      </c>
      <c r="F1793" s="102" t="s">
        <v>4540</v>
      </c>
      <c r="G1793" s="103">
        <v>0</v>
      </c>
      <c r="H1793" s="103">
        <v>0</v>
      </c>
      <c r="I1793" s="102" t="s">
        <v>3</v>
      </c>
      <c r="J1793" s="102" t="s">
        <v>1660</v>
      </c>
      <c r="K1793" s="104" t="s">
        <v>5022</v>
      </c>
      <c r="L1793" s="101" t="s">
        <v>4541</v>
      </c>
      <c r="M1793" s="106" t="s">
        <v>5041</v>
      </c>
      <c r="N1793" s="106"/>
      <c r="O1793"/>
      <c r="P1793" t="str">
        <f t="shared" ref="P1793:P1853" si="357">IF(E1793=F1793,"","NOT EQUAL")</f>
        <v/>
      </c>
      <c r="Q1793"/>
      <c r="R1793"/>
      <c r="S1793" s="43">
        <f t="shared" ref="S1793:S1853" si="358">IF(X1793&lt;&gt;"",S1792+1,S1792)</f>
        <v>265</v>
      </c>
      <c r="T1793" s="96" t="s">
        <v>3222</v>
      </c>
      <c r="U1793" s="72" t="s">
        <v>2643</v>
      </c>
      <c r="V1793" s="72" t="s">
        <v>2643</v>
      </c>
      <c r="W1793" s="44" t="str">
        <f t="shared" ref="W1793:W1853" si="359">IF( OR(U1793="CNST", I1793="CAT_REGS"),(E1793),
IF(U1793="YES",UPPER(E1793),
IF(   AND(U1793&lt;&gt;"NO",I1793="CAT_FNCT",D1793&lt;&gt;"multiply", D1793&lt;&gt;"divide"),IF(J1793="SLS_ENABLED",   UPPER(E1793),""),"")))</f>
        <v/>
      </c>
      <c r="X1793" s="25" t="str">
        <f t="shared" ref="X1793:X1853" si="360">IF(LEN(V1793)&gt;0,V1793,SUBSTITUTE(SUBSTITUTE(SUBSTITUTE(SUBSTITUTE(SUBSTITUTE(SUBSTITUTE(SUBSTITUTE(SUBSTITUTE(SUBSTITUTE(SUBSTITUTE(SUBSTITUTE( (SUBSTITUTE( SUBSTITUTE( SUBSTITUTE( SUBSTITUTE(W1793,"STD_SIGMA","SUM"),"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3" s="1">
        <f t="shared" ref="Y1793:Y1853" si="361">B1793</f>
        <v>1747</v>
      </c>
      <c r="Z1793" t="str">
        <f t="shared" ref="Z1793:Z1853" si="362">M1793</f>
        <v>ITM_NO_BASE_SCREEN</v>
      </c>
      <c r="AC1793" s="116" t="str">
        <f t="shared" si="349"/>
        <v/>
      </c>
      <c r="AD1793" t="b">
        <f t="shared" si="348"/>
        <v>1</v>
      </c>
    </row>
    <row r="1794" spans="1:30">
      <c r="A1794" s="58">
        <f t="shared" si="338"/>
        <v>1794</v>
      </c>
      <c r="B1794" s="55">
        <f t="shared" si="356"/>
        <v>1748</v>
      </c>
      <c r="C1794" s="101" t="s">
        <v>4869</v>
      </c>
      <c r="D1794" s="101" t="s">
        <v>1179</v>
      </c>
      <c r="E1794" s="102" t="s">
        <v>1180</v>
      </c>
      <c r="F1794" s="102" t="s">
        <v>1180</v>
      </c>
      <c r="G1794" s="103">
        <v>0</v>
      </c>
      <c r="H1794" s="103">
        <v>0</v>
      </c>
      <c r="I1794" s="102" t="s">
        <v>3</v>
      </c>
      <c r="J1794" s="102" t="s">
        <v>1660</v>
      </c>
      <c r="K1794" s="104" t="s">
        <v>5022</v>
      </c>
      <c r="L1794" s="101" t="s">
        <v>1670</v>
      </c>
      <c r="M1794" s="106" t="s">
        <v>2631</v>
      </c>
      <c r="N1794" s="106"/>
      <c r="O1794"/>
      <c r="P1794" t="str">
        <f t="shared" si="357"/>
        <v/>
      </c>
      <c r="Q1794"/>
      <c r="R1794"/>
      <c r="S1794" s="43">
        <f t="shared" si="358"/>
        <v>265</v>
      </c>
      <c r="T1794" s="96" t="s">
        <v>3222</v>
      </c>
      <c r="U1794" s="72" t="s">
        <v>2643</v>
      </c>
      <c r="V1794" s="72" t="s">
        <v>2643</v>
      </c>
      <c r="W1794" s="44" t="str">
        <f t="shared" si="359"/>
        <v/>
      </c>
      <c r="X1794" s="25" t="str">
        <f t="shared" si="360"/>
        <v/>
      </c>
      <c r="Y1794" s="1">
        <f t="shared" si="361"/>
        <v>1748</v>
      </c>
      <c r="Z1794" t="str">
        <f t="shared" si="362"/>
        <v>ITM_G_DOUBLETAP</v>
      </c>
      <c r="AC1794" s="116" t="str">
        <f t="shared" si="349"/>
        <v/>
      </c>
      <c r="AD1794" t="b">
        <f t="shared" si="348"/>
        <v>1</v>
      </c>
    </row>
    <row r="1795" spans="1:30">
      <c r="A1795" s="58">
        <f t="shared" si="338"/>
        <v>1795</v>
      </c>
      <c r="B1795" s="55">
        <f t="shared" si="356"/>
        <v>1749</v>
      </c>
      <c r="C1795" s="101" t="s">
        <v>4932</v>
      </c>
      <c r="D1795" s="101" t="s">
        <v>7</v>
      </c>
      <c r="E1795" s="102" t="s">
        <v>3979</v>
      </c>
      <c r="F1795" s="102" t="s">
        <v>3979</v>
      </c>
      <c r="G1795" s="103">
        <v>0</v>
      </c>
      <c r="H1795" s="103">
        <v>0</v>
      </c>
      <c r="I1795" s="102" t="s">
        <v>30</v>
      </c>
      <c r="J1795" s="102" t="s">
        <v>1660</v>
      </c>
      <c r="K1795" s="104" t="s">
        <v>5022</v>
      </c>
      <c r="L1795" s="101"/>
      <c r="M1795" s="106" t="s">
        <v>4429</v>
      </c>
      <c r="N1795" s="106"/>
      <c r="O1795"/>
      <c r="P1795" t="str">
        <f t="shared" si="357"/>
        <v/>
      </c>
      <c r="Q1795"/>
      <c r="R1795"/>
      <c r="S1795" s="43">
        <f t="shared" si="358"/>
        <v>265</v>
      </c>
      <c r="T1795" s="96"/>
      <c r="U1795" s="72"/>
      <c r="V1795" s="72"/>
      <c r="W1795" s="44" t="str">
        <f t="shared" si="359"/>
        <v/>
      </c>
      <c r="X1795" s="25" t="str">
        <f t="shared" si="360"/>
        <v/>
      </c>
      <c r="Y1795" s="1">
        <f t="shared" si="361"/>
        <v>1749</v>
      </c>
      <c r="Z1795" t="str">
        <f t="shared" si="362"/>
        <v>ITM_1749</v>
      </c>
      <c r="AC1795" s="116" t="str">
        <f t="shared" si="349"/>
        <v/>
      </c>
      <c r="AD1795" t="b">
        <f t="shared" si="348"/>
        <v>1</v>
      </c>
    </row>
    <row r="1796" spans="1:30">
      <c r="A1796" s="58">
        <f t="shared" si="338"/>
        <v>1796</v>
      </c>
      <c r="B1796" s="55">
        <f t="shared" si="356"/>
        <v>1750</v>
      </c>
      <c r="C1796" s="101" t="s">
        <v>4855</v>
      </c>
      <c r="D1796" s="101">
        <v>0</v>
      </c>
      <c r="E1796" s="104" t="s">
        <v>2727</v>
      </c>
      <c r="F1796" s="104" t="s">
        <v>2727</v>
      </c>
      <c r="G1796" s="107">
        <v>0</v>
      </c>
      <c r="H1796" s="107">
        <v>0</v>
      </c>
      <c r="I1796" s="102" t="s">
        <v>3</v>
      </c>
      <c r="J1796" s="102" t="s">
        <v>1660</v>
      </c>
      <c r="K1796" s="104" t="s">
        <v>5022</v>
      </c>
      <c r="L1796" s="105"/>
      <c r="M1796" s="106" t="s">
        <v>2728</v>
      </c>
      <c r="N1796" s="106"/>
      <c r="O1796"/>
      <c r="P1796" t="str">
        <f t="shared" si="357"/>
        <v/>
      </c>
      <c r="Q1796"/>
      <c r="R1796"/>
      <c r="S1796" s="43">
        <f t="shared" si="358"/>
        <v>265</v>
      </c>
      <c r="T1796" s="96" t="s">
        <v>3222</v>
      </c>
      <c r="U1796" s="72" t="s">
        <v>2643</v>
      </c>
      <c r="V1796" s="72" t="s">
        <v>2643</v>
      </c>
      <c r="W1796" s="44" t="str">
        <f t="shared" si="359"/>
        <v/>
      </c>
      <c r="X1796" s="25" t="str">
        <f t="shared" si="360"/>
        <v/>
      </c>
      <c r="Y1796" s="1">
        <f t="shared" si="361"/>
        <v>1750</v>
      </c>
      <c r="Z1796" t="str">
        <f t="shared" si="362"/>
        <v>ITM_P_ALLREGS</v>
      </c>
      <c r="AC1796" s="116" t="str">
        <f t="shared" si="349"/>
        <v/>
      </c>
      <c r="AD1796" t="b">
        <f t="shared" si="348"/>
        <v>1</v>
      </c>
    </row>
    <row r="1797" spans="1:30">
      <c r="A1797" s="58">
        <f t="shared" si="338"/>
        <v>1797</v>
      </c>
      <c r="B1797" s="55">
        <f t="shared" si="356"/>
        <v>1751</v>
      </c>
      <c r="C1797" s="101" t="s">
        <v>4870</v>
      </c>
      <c r="D1797" s="101">
        <v>85</v>
      </c>
      <c r="E1797" s="102" t="s">
        <v>2729</v>
      </c>
      <c r="F1797" s="102" t="s">
        <v>2729</v>
      </c>
      <c r="G1797" s="103">
        <v>0</v>
      </c>
      <c r="H1797" s="103">
        <v>0</v>
      </c>
      <c r="I1797" s="102" t="s">
        <v>1</v>
      </c>
      <c r="J1797" s="102" t="s">
        <v>1659</v>
      </c>
      <c r="K1797" s="104" t="s">
        <v>5197</v>
      </c>
      <c r="L1797" s="105" t="s">
        <v>2671</v>
      </c>
      <c r="M1797" s="106" t="s">
        <v>2732</v>
      </c>
      <c r="N1797" s="106"/>
      <c r="O1797"/>
      <c r="P1797" t="str">
        <f t="shared" si="357"/>
        <v/>
      </c>
      <c r="Q1797"/>
      <c r="R1797"/>
      <c r="S1797" s="43">
        <f t="shared" si="358"/>
        <v>265</v>
      </c>
      <c r="T1797" s="96" t="s">
        <v>3226</v>
      </c>
      <c r="U1797" s="72" t="s">
        <v>2643</v>
      </c>
      <c r="V1797" s="72" t="s">
        <v>2643</v>
      </c>
      <c r="W1797" s="44" t="str">
        <f t="shared" si="359"/>
        <v/>
      </c>
      <c r="X1797" s="25" t="str">
        <f t="shared" si="360"/>
        <v/>
      </c>
      <c r="Y1797" s="1">
        <f t="shared" si="361"/>
        <v>1751</v>
      </c>
      <c r="Z1797" t="str">
        <f t="shared" si="362"/>
        <v>ITM_SI_f</v>
      </c>
      <c r="AC1797" s="116" t="str">
        <f t="shared" si="349"/>
        <v/>
      </c>
      <c r="AD1797" t="b">
        <f t="shared" si="348"/>
        <v>1</v>
      </c>
    </row>
    <row r="1798" spans="1:30">
      <c r="A1798" s="58">
        <f t="shared" si="338"/>
        <v>1798</v>
      </c>
      <c r="B1798" s="55">
        <f t="shared" si="356"/>
        <v>1752</v>
      </c>
      <c r="C1798" s="101" t="s">
        <v>4870</v>
      </c>
      <c r="D1798" s="101">
        <v>88</v>
      </c>
      <c r="E1798" s="102" t="s">
        <v>2678</v>
      </c>
      <c r="F1798" s="102" t="s">
        <v>2678</v>
      </c>
      <c r="G1798" s="103">
        <v>0</v>
      </c>
      <c r="H1798" s="103">
        <v>0</v>
      </c>
      <c r="I1798" s="102" t="s">
        <v>1</v>
      </c>
      <c r="J1798" s="102" t="s">
        <v>1659</v>
      </c>
      <c r="K1798" s="104" t="s">
        <v>5197</v>
      </c>
      <c r="L1798" s="101" t="s">
        <v>2671</v>
      </c>
      <c r="M1798" s="106" t="s">
        <v>2672</v>
      </c>
      <c r="N1798" s="102"/>
      <c r="O1798"/>
      <c r="P1798" t="str">
        <f t="shared" si="357"/>
        <v/>
      </c>
      <c r="Q1798"/>
      <c r="R1798"/>
      <c r="S1798" s="43">
        <f t="shared" si="358"/>
        <v>265</v>
      </c>
      <c r="T1798" s="96" t="s">
        <v>3226</v>
      </c>
      <c r="U1798" s="72" t="s">
        <v>2643</v>
      </c>
      <c r="V1798" s="72" t="s">
        <v>2643</v>
      </c>
      <c r="W1798" s="44" t="str">
        <f t="shared" si="359"/>
        <v/>
      </c>
      <c r="X1798" s="25" t="str">
        <f t="shared" si="360"/>
        <v/>
      </c>
      <c r="Y1798" s="1">
        <f t="shared" si="361"/>
        <v>1752</v>
      </c>
      <c r="Z1798" t="str">
        <f t="shared" si="362"/>
        <v>ITM_SI_p</v>
      </c>
      <c r="AC1798" s="116" t="str">
        <f t="shared" si="349"/>
        <v/>
      </c>
      <c r="AD1798" t="b">
        <f t="shared" si="348"/>
        <v>1</v>
      </c>
    </row>
    <row r="1799" spans="1:30">
      <c r="A1799" s="58">
        <f t="shared" ref="A1799:A1862" si="363">IF(B1799=INT(B1799),ROW(),"")</f>
        <v>1799</v>
      </c>
      <c r="B1799" s="55">
        <f t="shared" si="356"/>
        <v>1753</v>
      </c>
      <c r="C1799" s="101" t="s">
        <v>4870</v>
      </c>
      <c r="D1799" s="101">
        <v>91</v>
      </c>
      <c r="E1799" s="102" t="s">
        <v>2679</v>
      </c>
      <c r="F1799" s="102" t="s">
        <v>2679</v>
      </c>
      <c r="G1799" s="103">
        <v>0</v>
      </c>
      <c r="H1799" s="103">
        <v>0</v>
      </c>
      <c r="I1799" s="102" t="s">
        <v>1</v>
      </c>
      <c r="J1799" s="102" t="s">
        <v>1659</v>
      </c>
      <c r="K1799" s="104" t="s">
        <v>5197</v>
      </c>
      <c r="L1799" s="101" t="s">
        <v>2671</v>
      </c>
      <c r="M1799" s="106" t="s">
        <v>2673</v>
      </c>
      <c r="N1799" s="102"/>
      <c r="O1799"/>
      <c r="P1799" t="str">
        <f t="shared" si="357"/>
        <v/>
      </c>
      <c r="Q1799"/>
      <c r="R1799"/>
      <c r="S1799" s="43">
        <f t="shared" si="358"/>
        <v>265</v>
      </c>
      <c r="T1799" s="96" t="s">
        <v>3226</v>
      </c>
      <c r="U1799" s="72" t="s">
        <v>2643</v>
      </c>
      <c r="V1799" s="72" t="s">
        <v>2643</v>
      </c>
      <c r="W1799" s="44" t="str">
        <f t="shared" si="359"/>
        <v/>
      </c>
      <c r="X1799" s="25" t="str">
        <f t="shared" si="360"/>
        <v/>
      </c>
      <c r="Y1799" s="1">
        <f t="shared" si="361"/>
        <v>1753</v>
      </c>
      <c r="Z1799" t="str">
        <f t="shared" si="362"/>
        <v>ITM_SI_n</v>
      </c>
      <c r="AC1799" s="116" t="str">
        <f t="shared" si="349"/>
        <v/>
      </c>
      <c r="AD1799" t="b">
        <f t="shared" si="348"/>
        <v>1</v>
      </c>
    </row>
    <row r="1800" spans="1:30">
      <c r="A1800" s="58">
        <f t="shared" si="363"/>
        <v>1800</v>
      </c>
      <c r="B1800" s="55">
        <f t="shared" si="356"/>
        <v>1754</v>
      </c>
      <c r="C1800" s="101" t="s">
        <v>4870</v>
      </c>
      <c r="D1800" s="101">
        <v>94</v>
      </c>
      <c r="E1800" s="102" t="s">
        <v>2680</v>
      </c>
      <c r="F1800" s="102" t="s">
        <v>2680</v>
      </c>
      <c r="G1800" s="103">
        <v>0</v>
      </c>
      <c r="H1800" s="103">
        <v>0</v>
      </c>
      <c r="I1800" s="102" t="s">
        <v>1</v>
      </c>
      <c r="J1800" s="102" t="s">
        <v>1659</v>
      </c>
      <c r="K1800" s="104" t="s">
        <v>5197</v>
      </c>
      <c r="L1800" s="101" t="s">
        <v>2671</v>
      </c>
      <c r="M1800" s="106" t="s">
        <v>2674</v>
      </c>
      <c r="N1800" s="102"/>
      <c r="O1800"/>
      <c r="P1800" t="str">
        <f t="shared" si="357"/>
        <v/>
      </c>
      <c r="Q1800"/>
      <c r="R1800"/>
      <c r="S1800" s="43">
        <f t="shared" si="358"/>
        <v>265</v>
      </c>
      <c r="T1800" s="96" t="s">
        <v>3226</v>
      </c>
      <c r="U1800" s="72" t="s">
        <v>2643</v>
      </c>
      <c r="V1800" s="72" t="s">
        <v>2643</v>
      </c>
      <c r="W1800" s="44" t="str">
        <f t="shared" si="359"/>
        <v/>
      </c>
      <c r="X1800" s="25" t="str">
        <f t="shared" si="360"/>
        <v/>
      </c>
      <c r="Y1800" s="1">
        <f t="shared" si="361"/>
        <v>1754</v>
      </c>
      <c r="Z1800" t="str">
        <f t="shared" si="362"/>
        <v>ITM_SI_u</v>
      </c>
      <c r="AC1800" s="116" t="str">
        <f t="shared" si="349"/>
        <v/>
      </c>
      <c r="AD1800" t="b">
        <f t="shared" si="348"/>
        <v>1</v>
      </c>
    </row>
    <row r="1801" spans="1:30">
      <c r="A1801" s="58">
        <f t="shared" si="363"/>
        <v>1801</v>
      </c>
      <c r="B1801" s="55">
        <f t="shared" si="356"/>
        <v>1755</v>
      </c>
      <c r="C1801" s="101" t="s">
        <v>4870</v>
      </c>
      <c r="D1801" s="101">
        <v>97</v>
      </c>
      <c r="E1801" s="102" t="s">
        <v>2681</v>
      </c>
      <c r="F1801" s="102" t="s">
        <v>2681</v>
      </c>
      <c r="G1801" s="103">
        <v>0</v>
      </c>
      <c r="H1801" s="103">
        <v>0</v>
      </c>
      <c r="I1801" s="102" t="s">
        <v>1</v>
      </c>
      <c r="J1801" s="102" t="s">
        <v>1659</v>
      </c>
      <c r="K1801" s="104" t="s">
        <v>5197</v>
      </c>
      <c r="L1801" s="101" t="s">
        <v>2671</v>
      </c>
      <c r="M1801" s="106" t="s">
        <v>2675</v>
      </c>
      <c r="N1801" s="102"/>
      <c r="O1801"/>
      <c r="P1801" t="str">
        <f t="shared" si="357"/>
        <v/>
      </c>
      <c r="Q1801"/>
      <c r="R1801"/>
      <c r="S1801" s="43">
        <f t="shared" si="358"/>
        <v>265</v>
      </c>
      <c r="T1801" s="96" t="s">
        <v>3226</v>
      </c>
      <c r="U1801" s="72" t="s">
        <v>2643</v>
      </c>
      <c r="V1801" s="72" t="s">
        <v>2643</v>
      </c>
      <c r="W1801" s="44" t="str">
        <f t="shared" si="359"/>
        <v/>
      </c>
      <c r="X1801" s="25" t="str">
        <f t="shared" si="360"/>
        <v/>
      </c>
      <c r="Y1801" s="1">
        <f t="shared" si="361"/>
        <v>1755</v>
      </c>
      <c r="Z1801" t="str">
        <f t="shared" si="362"/>
        <v>ITM_SI_m</v>
      </c>
      <c r="AC1801" s="116" t="str">
        <f t="shared" si="349"/>
        <v/>
      </c>
      <c r="AD1801" t="b">
        <f t="shared" si="348"/>
        <v>1</v>
      </c>
    </row>
    <row r="1802" spans="1:30">
      <c r="A1802" s="58">
        <f t="shared" si="363"/>
        <v>1802</v>
      </c>
      <c r="B1802" s="55">
        <f t="shared" si="356"/>
        <v>1756</v>
      </c>
      <c r="C1802" s="101" t="s">
        <v>4870</v>
      </c>
      <c r="D1802" s="101">
        <v>103</v>
      </c>
      <c r="E1802" s="102" t="s">
        <v>2682</v>
      </c>
      <c r="F1802" s="102" t="s">
        <v>2682</v>
      </c>
      <c r="G1802" s="103">
        <v>0</v>
      </c>
      <c r="H1802" s="103">
        <v>0</v>
      </c>
      <c r="I1802" s="102" t="s">
        <v>1</v>
      </c>
      <c r="J1802" s="102" t="s">
        <v>1659</v>
      </c>
      <c r="K1802" s="104" t="s">
        <v>5197</v>
      </c>
      <c r="L1802" s="101" t="s">
        <v>2671</v>
      </c>
      <c r="M1802" s="106" t="s">
        <v>2676</v>
      </c>
      <c r="N1802" s="102"/>
      <c r="O1802"/>
      <c r="P1802" t="str">
        <f t="shared" si="357"/>
        <v/>
      </c>
      <c r="Q1802"/>
      <c r="R1802"/>
      <c r="S1802" s="43">
        <f t="shared" si="358"/>
        <v>265</v>
      </c>
      <c r="T1802" s="96" t="s">
        <v>3226</v>
      </c>
      <c r="U1802" s="72" t="s">
        <v>2643</v>
      </c>
      <c r="V1802" s="72" t="s">
        <v>2643</v>
      </c>
      <c r="W1802" s="44" t="str">
        <f t="shared" si="359"/>
        <v/>
      </c>
      <c r="X1802" s="25" t="str">
        <f t="shared" si="360"/>
        <v/>
      </c>
      <c r="Y1802" s="1">
        <f t="shared" si="361"/>
        <v>1756</v>
      </c>
      <c r="Z1802" t="str">
        <f t="shared" si="362"/>
        <v>ITM_SI_k</v>
      </c>
      <c r="AC1802" s="116" t="str">
        <f t="shared" si="349"/>
        <v/>
      </c>
      <c r="AD1802" t="b">
        <f t="shared" si="348"/>
        <v>1</v>
      </c>
    </row>
    <row r="1803" spans="1:30">
      <c r="A1803" s="58">
        <f t="shared" si="363"/>
        <v>1803</v>
      </c>
      <c r="B1803" s="55">
        <f t="shared" si="356"/>
        <v>1757</v>
      </c>
      <c r="C1803" s="101" t="s">
        <v>4870</v>
      </c>
      <c r="D1803" s="101">
        <v>106</v>
      </c>
      <c r="E1803" s="102" t="s">
        <v>2683</v>
      </c>
      <c r="F1803" s="102" t="s">
        <v>2683</v>
      </c>
      <c r="G1803" s="103">
        <v>0</v>
      </c>
      <c r="H1803" s="103">
        <v>0</v>
      </c>
      <c r="I1803" s="102" t="s">
        <v>1</v>
      </c>
      <c r="J1803" s="102" t="s">
        <v>1659</v>
      </c>
      <c r="K1803" s="104" t="s">
        <v>5197</v>
      </c>
      <c r="L1803" s="101" t="s">
        <v>2671</v>
      </c>
      <c r="M1803" s="106" t="s">
        <v>2677</v>
      </c>
      <c r="N1803" s="102"/>
      <c r="O1803"/>
      <c r="P1803" t="str">
        <f t="shared" si="357"/>
        <v/>
      </c>
      <c r="Q1803"/>
      <c r="R1803"/>
      <c r="S1803" s="43">
        <f t="shared" si="358"/>
        <v>265</v>
      </c>
      <c r="T1803" s="96" t="s">
        <v>3226</v>
      </c>
      <c r="U1803" s="72" t="s">
        <v>2643</v>
      </c>
      <c r="V1803" s="72" t="s">
        <v>2643</v>
      </c>
      <c r="W1803" s="44" t="str">
        <f t="shared" si="359"/>
        <v/>
      </c>
      <c r="X1803" s="25" t="str">
        <f t="shared" si="360"/>
        <v/>
      </c>
      <c r="Y1803" s="1">
        <f t="shared" si="361"/>
        <v>1757</v>
      </c>
      <c r="Z1803" t="str">
        <f t="shared" si="362"/>
        <v>ITM_SI_M</v>
      </c>
      <c r="AC1803" s="116" t="str">
        <f t="shared" si="349"/>
        <v/>
      </c>
      <c r="AD1803" t="b">
        <f t="shared" si="348"/>
        <v>1</v>
      </c>
    </row>
    <row r="1804" spans="1:30">
      <c r="A1804" s="58">
        <f t="shared" si="363"/>
        <v>1804</v>
      </c>
      <c r="B1804" s="55">
        <f t="shared" si="356"/>
        <v>1758</v>
      </c>
      <c r="C1804" s="101" t="s">
        <v>4870</v>
      </c>
      <c r="D1804" s="101">
        <v>109</v>
      </c>
      <c r="E1804" s="102" t="s">
        <v>2730</v>
      </c>
      <c r="F1804" s="102" t="s">
        <v>2730</v>
      </c>
      <c r="G1804" s="103">
        <v>0</v>
      </c>
      <c r="H1804" s="103">
        <v>0</v>
      </c>
      <c r="I1804" s="102" t="s">
        <v>1</v>
      </c>
      <c r="J1804" s="102" t="s">
        <v>1659</v>
      </c>
      <c r="K1804" s="104" t="s">
        <v>5197</v>
      </c>
      <c r="L1804" s="101" t="s">
        <v>2671</v>
      </c>
      <c r="M1804" s="106" t="s">
        <v>2733</v>
      </c>
      <c r="N1804" s="102"/>
      <c r="O1804"/>
      <c r="P1804" t="str">
        <f t="shared" si="357"/>
        <v/>
      </c>
      <c r="Q1804"/>
      <c r="R1804"/>
      <c r="S1804" s="43">
        <f t="shared" si="358"/>
        <v>265</v>
      </c>
      <c r="T1804" s="96" t="s">
        <v>3226</v>
      </c>
      <c r="U1804" s="72" t="s">
        <v>2643</v>
      </c>
      <c r="V1804" s="72" t="s">
        <v>2643</v>
      </c>
      <c r="W1804" s="44" t="str">
        <f t="shared" si="359"/>
        <v/>
      </c>
      <c r="X1804" s="25" t="str">
        <f t="shared" si="360"/>
        <v/>
      </c>
      <c r="Y1804" s="1">
        <f t="shared" si="361"/>
        <v>1758</v>
      </c>
      <c r="Z1804" t="str">
        <f t="shared" si="362"/>
        <v>ITM_SI_G</v>
      </c>
      <c r="AC1804" s="116" t="str">
        <f t="shared" si="349"/>
        <v/>
      </c>
      <c r="AD1804" t="b">
        <f t="shared" si="348"/>
        <v>1</v>
      </c>
    </row>
    <row r="1805" spans="1:30">
      <c r="A1805" s="58">
        <f t="shared" si="363"/>
        <v>1805</v>
      </c>
      <c r="B1805" s="55">
        <f t="shared" si="356"/>
        <v>1759</v>
      </c>
      <c r="C1805" s="101" t="s">
        <v>4870</v>
      </c>
      <c r="D1805" s="101">
        <v>112</v>
      </c>
      <c r="E1805" s="102" t="s">
        <v>2731</v>
      </c>
      <c r="F1805" s="102" t="s">
        <v>2731</v>
      </c>
      <c r="G1805" s="103">
        <v>0</v>
      </c>
      <c r="H1805" s="103">
        <v>0</v>
      </c>
      <c r="I1805" s="102" t="s">
        <v>1</v>
      </c>
      <c r="J1805" s="102" t="s">
        <v>1659</v>
      </c>
      <c r="K1805" s="104" t="s">
        <v>5197</v>
      </c>
      <c r="L1805" s="101" t="s">
        <v>2671</v>
      </c>
      <c r="M1805" s="106" t="s">
        <v>2734</v>
      </c>
      <c r="N1805" s="102"/>
      <c r="O1805"/>
      <c r="P1805" t="str">
        <f t="shared" si="357"/>
        <v/>
      </c>
      <c r="Q1805"/>
      <c r="R1805"/>
      <c r="S1805" s="43">
        <f t="shared" si="358"/>
        <v>265</v>
      </c>
      <c r="T1805" s="96" t="s">
        <v>3226</v>
      </c>
      <c r="U1805" s="72" t="s">
        <v>2643</v>
      </c>
      <c r="V1805" s="72" t="s">
        <v>2643</v>
      </c>
      <c r="W1805" s="44" t="str">
        <f t="shared" si="359"/>
        <v/>
      </c>
      <c r="X1805" s="25" t="str">
        <f t="shared" si="360"/>
        <v/>
      </c>
      <c r="Y1805" s="1">
        <f t="shared" si="361"/>
        <v>1759</v>
      </c>
      <c r="Z1805" t="str">
        <f t="shared" si="362"/>
        <v>ITM_SI_T</v>
      </c>
      <c r="AC1805" s="116" t="str">
        <f t="shared" si="349"/>
        <v/>
      </c>
      <c r="AD1805" t="b">
        <f t="shared" si="348"/>
        <v>1</v>
      </c>
    </row>
    <row r="1806" spans="1:30">
      <c r="A1806" s="58">
        <f t="shared" si="363"/>
        <v>1806</v>
      </c>
      <c r="B1806" s="55">
        <f t="shared" si="356"/>
        <v>1760</v>
      </c>
      <c r="C1806" s="101" t="s">
        <v>4933</v>
      </c>
      <c r="D1806" s="101" t="s">
        <v>3980</v>
      </c>
      <c r="E1806" s="102" t="s">
        <v>581</v>
      </c>
      <c r="F1806" s="102" t="s">
        <v>1122</v>
      </c>
      <c r="G1806" s="103">
        <v>0</v>
      </c>
      <c r="H1806" s="103">
        <v>0</v>
      </c>
      <c r="I1806" s="102" t="s">
        <v>1</v>
      </c>
      <c r="J1806" s="102" t="s">
        <v>1660</v>
      </c>
      <c r="K1806" s="104" t="s">
        <v>5022</v>
      </c>
      <c r="L1806" s="101" t="s">
        <v>1123</v>
      </c>
      <c r="M1806" s="106" t="s">
        <v>3980</v>
      </c>
      <c r="N1806" s="102"/>
      <c r="O1806"/>
      <c r="P1806" t="str">
        <f t="shared" si="357"/>
        <v>NOT EQUAL</v>
      </c>
      <c r="Q1806"/>
      <c r="R1806"/>
      <c r="S1806" s="43">
        <f t="shared" si="358"/>
        <v>265</v>
      </c>
      <c r="T1806" s="96"/>
      <c r="U1806" s="72"/>
      <c r="V1806" s="72"/>
      <c r="W1806" s="44" t="str">
        <f t="shared" si="359"/>
        <v/>
      </c>
      <c r="X1806" s="25" t="str">
        <f t="shared" si="360"/>
        <v/>
      </c>
      <c r="Y1806" s="1">
        <f t="shared" si="361"/>
        <v>1760</v>
      </c>
      <c r="Z1806" t="str">
        <f t="shared" si="362"/>
        <v>ITM_QOPPA</v>
      </c>
      <c r="AC1806" s="116" t="str">
        <f t="shared" si="349"/>
        <v/>
      </c>
      <c r="AD1806" t="b">
        <f t="shared" si="348"/>
        <v>1</v>
      </c>
    </row>
    <row r="1807" spans="1:30">
      <c r="A1807" s="58">
        <f t="shared" si="363"/>
        <v>1807</v>
      </c>
      <c r="B1807" s="55">
        <f t="shared" si="356"/>
        <v>1761</v>
      </c>
      <c r="C1807" s="101" t="s">
        <v>4933</v>
      </c>
      <c r="D1807" s="101" t="s">
        <v>3981</v>
      </c>
      <c r="E1807" s="102" t="s">
        <v>581</v>
      </c>
      <c r="F1807" s="102" t="s">
        <v>1124</v>
      </c>
      <c r="G1807" s="103">
        <v>0</v>
      </c>
      <c r="H1807" s="103">
        <v>0</v>
      </c>
      <c r="I1807" s="102" t="s">
        <v>1</v>
      </c>
      <c r="J1807" s="102" t="s">
        <v>1660</v>
      </c>
      <c r="K1807" s="104" t="s">
        <v>5022</v>
      </c>
      <c r="L1807" s="101" t="s">
        <v>1123</v>
      </c>
      <c r="M1807" s="106" t="s">
        <v>3981</v>
      </c>
      <c r="N1807" s="106"/>
      <c r="O1807"/>
      <c r="P1807" t="str">
        <f t="shared" si="357"/>
        <v>NOT EQUAL</v>
      </c>
      <c r="Q1807"/>
      <c r="R1807"/>
      <c r="S1807" s="43">
        <f t="shared" si="358"/>
        <v>265</v>
      </c>
      <c r="T1807" s="96"/>
      <c r="U1807" s="72"/>
      <c r="V1807" s="72"/>
      <c r="W1807" s="44" t="str">
        <f t="shared" si="359"/>
        <v/>
      </c>
      <c r="X1807" s="25" t="str">
        <f t="shared" si="360"/>
        <v/>
      </c>
      <c r="Y1807" s="1">
        <f t="shared" si="361"/>
        <v>1761</v>
      </c>
      <c r="Z1807" t="str">
        <f t="shared" si="362"/>
        <v>ITM_DIGAMMA</v>
      </c>
      <c r="AC1807" s="116" t="str">
        <f t="shared" si="349"/>
        <v/>
      </c>
      <c r="AD1807" t="b">
        <f t="shared" si="348"/>
        <v>1</v>
      </c>
    </row>
    <row r="1808" spans="1:30">
      <c r="A1808" s="58">
        <f t="shared" si="363"/>
        <v>1808</v>
      </c>
      <c r="B1808" s="55">
        <f t="shared" si="356"/>
        <v>1762</v>
      </c>
      <c r="C1808" s="101" t="s">
        <v>4933</v>
      </c>
      <c r="D1808" s="101" t="s">
        <v>3982</v>
      </c>
      <c r="E1808" s="102" t="s">
        <v>581</v>
      </c>
      <c r="F1808" s="102" t="s">
        <v>1125</v>
      </c>
      <c r="G1808" s="103">
        <v>0</v>
      </c>
      <c r="H1808" s="103">
        <v>0</v>
      </c>
      <c r="I1808" s="102" t="s">
        <v>1</v>
      </c>
      <c r="J1808" s="102" t="s">
        <v>1660</v>
      </c>
      <c r="K1808" s="104" t="s">
        <v>5022</v>
      </c>
      <c r="L1808" s="101" t="s">
        <v>1123</v>
      </c>
      <c r="M1808" s="106" t="s">
        <v>3982</v>
      </c>
      <c r="N1808" s="106"/>
      <c r="O1808"/>
      <c r="P1808" t="str">
        <f t="shared" si="357"/>
        <v>NOT EQUAL</v>
      </c>
      <c r="Q1808"/>
      <c r="R1808"/>
      <c r="S1808" s="43">
        <f t="shared" si="358"/>
        <v>265</v>
      </c>
      <c r="T1808" s="96"/>
      <c r="U1808" s="72"/>
      <c r="V1808" s="72"/>
      <c r="W1808" s="44" t="str">
        <f t="shared" si="359"/>
        <v/>
      </c>
      <c r="X1808" s="25" t="str">
        <f t="shared" si="360"/>
        <v/>
      </c>
      <c r="Y1808" s="1">
        <f t="shared" si="361"/>
        <v>1762</v>
      </c>
      <c r="Z1808" t="str">
        <f t="shared" si="362"/>
        <v>ITM_SAMPI</v>
      </c>
      <c r="AC1808" s="116" t="str">
        <f t="shared" si="349"/>
        <v/>
      </c>
      <c r="AD1808" t="b">
        <f t="shared" si="348"/>
        <v>1</v>
      </c>
    </row>
    <row r="1809" spans="1:30">
      <c r="A1809" s="58">
        <f t="shared" si="363"/>
        <v>1809</v>
      </c>
      <c r="B1809" s="55">
        <f t="shared" si="356"/>
        <v>1763</v>
      </c>
      <c r="C1809" s="101" t="s">
        <v>4932</v>
      </c>
      <c r="D1809" s="101" t="s">
        <v>7</v>
      </c>
      <c r="E1809" s="102" t="s">
        <v>1671</v>
      </c>
      <c r="F1809" s="102" t="s">
        <v>1671</v>
      </c>
      <c r="G1809" s="103">
        <v>0</v>
      </c>
      <c r="H1809" s="103">
        <v>0</v>
      </c>
      <c r="I1809" s="102" t="s">
        <v>30</v>
      </c>
      <c r="J1809" s="102" t="s">
        <v>1660</v>
      </c>
      <c r="K1809" s="104" t="s">
        <v>5022</v>
      </c>
      <c r="L1809" s="101" t="s">
        <v>1664</v>
      </c>
      <c r="M1809" s="106" t="s">
        <v>4430</v>
      </c>
      <c r="N1809" s="106"/>
      <c r="O1809"/>
      <c r="P1809" t="str">
        <f t="shared" si="357"/>
        <v/>
      </c>
      <c r="Q1809"/>
      <c r="R1809"/>
      <c r="S1809" s="43">
        <f t="shared" si="358"/>
        <v>265</v>
      </c>
      <c r="T1809" s="96"/>
      <c r="U1809" s="72"/>
      <c r="V1809" s="72"/>
      <c r="W1809" s="44" t="str">
        <f t="shared" si="359"/>
        <v/>
      </c>
      <c r="X1809" s="25" t="str">
        <f t="shared" si="360"/>
        <v/>
      </c>
      <c r="Y1809" s="1">
        <f t="shared" si="361"/>
        <v>1763</v>
      </c>
      <c r="Z1809" t="str">
        <f t="shared" si="362"/>
        <v>ITM_1599</v>
      </c>
      <c r="AC1809" s="116" t="str">
        <f t="shared" si="349"/>
        <v/>
      </c>
      <c r="AD1809" t="b">
        <f t="shared" si="348"/>
        <v>1</v>
      </c>
    </row>
    <row r="1810" spans="1:30">
      <c r="A1810" s="58">
        <f t="shared" si="363"/>
        <v>1810</v>
      </c>
      <c r="B1810" s="55">
        <f t="shared" si="356"/>
        <v>1764</v>
      </c>
      <c r="C1810" s="101" t="s">
        <v>4932</v>
      </c>
      <c r="D1810" s="101" t="s">
        <v>7</v>
      </c>
      <c r="E1810" s="104" t="s">
        <v>1671</v>
      </c>
      <c r="F1810" s="104" t="s">
        <v>1671</v>
      </c>
      <c r="G1810" s="108">
        <v>0</v>
      </c>
      <c r="H1810" s="108">
        <v>0</v>
      </c>
      <c r="I1810" s="102" t="s">
        <v>30</v>
      </c>
      <c r="J1810" s="102" t="s">
        <v>1660</v>
      </c>
      <c r="K1810" s="104" t="s">
        <v>5022</v>
      </c>
      <c r="L1810" s="101" t="s">
        <v>1664</v>
      </c>
      <c r="M1810" s="106" t="s">
        <v>4431</v>
      </c>
      <c r="N1810" s="106"/>
      <c r="O1810"/>
      <c r="P1810" t="str">
        <f t="shared" si="357"/>
        <v/>
      </c>
      <c r="Q1810"/>
      <c r="R1810"/>
      <c r="S1810" s="43">
        <f t="shared" si="358"/>
        <v>265</v>
      </c>
      <c r="T1810" s="96"/>
      <c r="U1810" s="72"/>
      <c r="V1810" s="72"/>
      <c r="W1810" s="44" t="str">
        <f t="shared" si="359"/>
        <v/>
      </c>
      <c r="X1810" s="25" t="str">
        <f t="shared" si="360"/>
        <v/>
      </c>
      <c r="Y1810" s="1">
        <f t="shared" si="361"/>
        <v>1764</v>
      </c>
      <c r="Z1810" t="str">
        <f t="shared" si="362"/>
        <v>ITM_1600</v>
      </c>
      <c r="AC1810" s="116" t="str">
        <f t="shared" si="349"/>
        <v/>
      </c>
      <c r="AD1810" t="b">
        <f t="shared" si="348"/>
        <v>1</v>
      </c>
    </row>
    <row r="1811" spans="1:30">
      <c r="A1811" s="58">
        <f t="shared" si="363"/>
        <v>1811</v>
      </c>
      <c r="B1811" s="55">
        <f t="shared" si="356"/>
        <v>1765</v>
      </c>
      <c r="C1811" s="101" t="s">
        <v>4932</v>
      </c>
      <c r="D1811" s="101" t="s">
        <v>7</v>
      </c>
      <c r="E1811" s="104" t="s">
        <v>1671</v>
      </c>
      <c r="F1811" s="104" t="s">
        <v>1671</v>
      </c>
      <c r="G1811" s="108">
        <v>0</v>
      </c>
      <c r="H1811" s="108">
        <v>0</v>
      </c>
      <c r="I1811" s="102" t="s">
        <v>30</v>
      </c>
      <c r="J1811" s="102" t="s">
        <v>1660</v>
      </c>
      <c r="K1811" s="104" t="s">
        <v>5022</v>
      </c>
      <c r="L1811" s="101" t="s">
        <v>1664</v>
      </c>
      <c r="M1811" s="106" t="s">
        <v>4432</v>
      </c>
      <c r="N1811" s="106"/>
      <c r="O1811"/>
      <c r="P1811" t="str">
        <f t="shared" si="357"/>
        <v/>
      </c>
      <c r="Q1811"/>
      <c r="R1811"/>
      <c r="S1811" s="43">
        <f t="shared" si="358"/>
        <v>265</v>
      </c>
      <c r="T1811" s="96"/>
      <c r="U1811" s="72"/>
      <c r="V1811" s="72"/>
      <c r="W1811" s="44" t="str">
        <f t="shared" si="359"/>
        <v/>
      </c>
      <c r="X1811" s="25" t="str">
        <f t="shared" si="360"/>
        <v/>
      </c>
      <c r="Y1811" s="1">
        <f t="shared" si="361"/>
        <v>1765</v>
      </c>
      <c r="Z1811" t="str">
        <f t="shared" si="362"/>
        <v>ITM_1601</v>
      </c>
      <c r="AC1811" s="116" t="str">
        <f t="shared" si="349"/>
        <v/>
      </c>
      <c r="AD1811" t="b">
        <f t="shared" si="348"/>
        <v>1</v>
      </c>
    </row>
    <row r="1812" spans="1:30">
      <c r="A1812" s="58">
        <f t="shared" si="363"/>
        <v>1812</v>
      </c>
      <c r="B1812" s="55">
        <f t="shared" si="356"/>
        <v>1766</v>
      </c>
      <c r="C1812" s="101" t="s">
        <v>4932</v>
      </c>
      <c r="D1812" s="101" t="s">
        <v>7</v>
      </c>
      <c r="E1812" s="104" t="s">
        <v>1671</v>
      </c>
      <c r="F1812" s="104" t="s">
        <v>1671</v>
      </c>
      <c r="G1812" s="108">
        <v>0</v>
      </c>
      <c r="H1812" s="108">
        <v>0</v>
      </c>
      <c r="I1812" s="102" t="s">
        <v>30</v>
      </c>
      <c r="J1812" s="102" t="s">
        <v>1660</v>
      </c>
      <c r="K1812" s="104" t="s">
        <v>5022</v>
      </c>
      <c r="L1812" s="101" t="s">
        <v>1664</v>
      </c>
      <c r="M1812" s="106" t="s">
        <v>4433</v>
      </c>
      <c r="N1812" s="106"/>
      <c r="O1812"/>
      <c r="P1812" t="str">
        <f t="shared" si="357"/>
        <v/>
      </c>
      <c r="Q1812"/>
      <c r="R1812"/>
      <c r="S1812" s="43">
        <f t="shared" si="358"/>
        <v>265</v>
      </c>
      <c r="T1812" s="96"/>
      <c r="U1812" s="72"/>
      <c r="V1812" s="72"/>
      <c r="W1812" s="44" t="str">
        <f t="shared" si="359"/>
        <v/>
      </c>
      <c r="X1812" s="25" t="str">
        <f t="shared" si="360"/>
        <v/>
      </c>
      <c r="Y1812" s="1">
        <f t="shared" si="361"/>
        <v>1766</v>
      </c>
      <c r="Z1812" t="str">
        <f t="shared" si="362"/>
        <v>ITM_1602</v>
      </c>
      <c r="AC1812" s="116" t="str">
        <f t="shared" si="349"/>
        <v/>
      </c>
      <c r="AD1812" t="b">
        <f t="shared" si="348"/>
        <v>1</v>
      </c>
    </row>
    <row r="1813" spans="1:30">
      <c r="A1813" s="58">
        <f t="shared" si="363"/>
        <v>1813</v>
      </c>
      <c r="B1813" s="55">
        <f t="shared" si="356"/>
        <v>1767</v>
      </c>
      <c r="C1813" s="101" t="s">
        <v>4932</v>
      </c>
      <c r="D1813" s="101" t="s">
        <v>7</v>
      </c>
      <c r="E1813" s="104" t="s">
        <v>1671</v>
      </c>
      <c r="F1813" s="104" t="s">
        <v>1671</v>
      </c>
      <c r="G1813" s="108">
        <v>0</v>
      </c>
      <c r="H1813" s="108">
        <v>0</v>
      </c>
      <c r="I1813" s="102" t="s">
        <v>30</v>
      </c>
      <c r="J1813" s="102" t="s">
        <v>1660</v>
      </c>
      <c r="K1813" s="104" t="s">
        <v>5022</v>
      </c>
      <c r="L1813" s="101" t="s">
        <v>1664</v>
      </c>
      <c r="M1813" s="106" t="s">
        <v>4434</v>
      </c>
      <c r="N1813" s="106"/>
      <c r="O1813"/>
      <c r="P1813" t="str">
        <f t="shared" si="357"/>
        <v/>
      </c>
      <c r="Q1813"/>
      <c r="R1813"/>
      <c r="S1813" s="43">
        <f t="shared" si="358"/>
        <v>265</v>
      </c>
      <c r="T1813" s="96"/>
      <c r="U1813" s="72"/>
      <c r="V1813" s="72"/>
      <c r="W1813" s="44" t="str">
        <f t="shared" si="359"/>
        <v/>
      </c>
      <c r="X1813" s="25" t="str">
        <f t="shared" si="360"/>
        <v/>
      </c>
      <c r="Y1813" s="1">
        <f t="shared" si="361"/>
        <v>1767</v>
      </c>
      <c r="Z1813" t="str">
        <f t="shared" si="362"/>
        <v>ITM_1603</v>
      </c>
      <c r="AC1813" s="116" t="str">
        <f t="shared" si="349"/>
        <v/>
      </c>
      <c r="AD1813" t="b">
        <f t="shared" si="348"/>
        <v>1</v>
      </c>
    </row>
    <row r="1814" spans="1:30">
      <c r="A1814" s="58">
        <f t="shared" si="363"/>
        <v>1814</v>
      </c>
      <c r="B1814" s="55">
        <f t="shared" si="356"/>
        <v>1768</v>
      </c>
      <c r="C1814" s="101" t="s">
        <v>4932</v>
      </c>
      <c r="D1814" s="101" t="s">
        <v>7</v>
      </c>
      <c r="E1814" s="104" t="s">
        <v>1671</v>
      </c>
      <c r="F1814" s="104" t="s">
        <v>1671</v>
      </c>
      <c r="G1814" s="108">
        <v>0</v>
      </c>
      <c r="H1814" s="108">
        <v>0</v>
      </c>
      <c r="I1814" s="102" t="s">
        <v>30</v>
      </c>
      <c r="J1814" s="102" t="s">
        <v>1660</v>
      </c>
      <c r="K1814" s="104" t="s">
        <v>5022</v>
      </c>
      <c r="L1814" s="101" t="s">
        <v>1664</v>
      </c>
      <c r="M1814" s="106" t="s">
        <v>4435</v>
      </c>
      <c r="N1814" s="106"/>
      <c r="O1814"/>
      <c r="P1814" t="str">
        <f t="shared" si="357"/>
        <v/>
      </c>
      <c r="Q1814"/>
      <c r="R1814"/>
      <c r="S1814" s="43">
        <f t="shared" si="358"/>
        <v>265</v>
      </c>
      <c r="T1814" s="96"/>
      <c r="U1814" s="72"/>
      <c r="V1814" s="72"/>
      <c r="W1814" s="44" t="str">
        <f t="shared" si="359"/>
        <v/>
      </c>
      <c r="X1814" s="25" t="str">
        <f t="shared" si="360"/>
        <v/>
      </c>
      <c r="Y1814" s="1">
        <f t="shared" si="361"/>
        <v>1768</v>
      </c>
      <c r="Z1814" t="str">
        <f t="shared" si="362"/>
        <v>ITM_1604</v>
      </c>
      <c r="AC1814" s="116" t="str">
        <f t="shared" si="349"/>
        <v/>
      </c>
      <c r="AD1814" t="b">
        <f t="shared" si="348"/>
        <v>1</v>
      </c>
    </row>
    <row r="1815" spans="1:30">
      <c r="A1815" s="58">
        <f t="shared" si="363"/>
        <v>1815</v>
      </c>
      <c r="B1815" s="55">
        <f t="shared" si="356"/>
        <v>1769</v>
      </c>
      <c r="C1815" s="101" t="s">
        <v>4932</v>
      </c>
      <c r="D1815" s="101" t="s">
        <v>7</v>
      </c>
      <c r="E1815" s="104" t="s">
        <v>1671</v>
      </c>
      <c r="F1815" s="104" t="s">
        <v>1671</v>
      </c>
      <c r="G1815" s="108">
        <v>0</v>
      </c>
      <c r="H1815" s="108">
        <v>0</v>
      </c>
      <c r="I1815" s="102" t="s">
        <v>30</v>
      </c>
      <c r="J1815" s="102" t="s">
        <v>1660</v>
      </c>
      <c r="K1815" s="104" t="s">
        <v>5022</v>
      </c>
      <c r="L1815" s="101" t="s">
        <v>1664</v>
      </c>
      <c r="M1815" s="106" t="s">
        <v>4436</v>
      </c>
      <c r="N1815" s="106"/>
      <c r="O1815"/>
      <c r="P1815" t="str">
        <f t="shared" si="357"/>
        <v/>
      </c>
      <c r="Q1815"/>
      <c r="R1815"/>
      <c r="S1815" s="43">
        <f t="shared" si="358"/>
        <v>265</v>
      </c>
      <c r="T1815" s="96"/>
      <c r="U1815" s="72"/>
      <c r="V1815" s="72"/>
      <c r="W1815" s="44" t="str">
        <f t="shared" si="359"/>
        <v/>
      </c>
      <c r="X1815" s="25" t="str">
        <f t="shared" si="360"/>
        <v/>
      </c>
      <c r="Y1815" s="1">
        <f t="shared" si="361"/>
        <v>1769</v>
      </c>
      <c r="Z1815" t="str">
        <f t="shared" si="362"/>
        <v>ITM_1605</v>
      </c>
      <c r="AC1815" s="116" t="str">
        <f t="shared" si="349"/>
        <v/>
      </c>
      <c r="AD1815" t="b">
        <f t="shared" si="348"/>
        <v>1</v>
      </c>
    </row>
    <row r="1816" spans="1:30">
      <c r="A1816" s="58">
        <f t="shared" si="363"/>
        <v>1816</v>
      </c>
      <c r="B1816" s="55">
        <f t="shared" si="356"/>
        <v>1770</v>
      </c>
      <c r="C1816" s="101" t="s">
        <v>4932</v>
      </c>
      <c r="D1816" s="101" t="s">
        <v>7</v>
      </c>
      <c r="E1816" s="104" t="s">
        <v>1671</v>
      </c>
      <c r="F1816" s="104" t="s">
        <v>1671</v>
      </c>
      <c r="G1816" s="108">
        <v>0</v>
      </c>
      <c r="H1816" s="108">
        <v>0</v>
      </c>
      <c r="I1816" s="102" t="s">
        <v>30</v>
      </c>
      <c r="J1816" s="102" t="s">
        <v>1660</v>
      </c>
      <c r="K1816" s="104" t="s">
        <v>5022</v>
      </c>
      <c r="L1816" s="101" t="s">
        <v>1664</v>
      </c>
      <c r="M1816" s="106" t="s">
        <v>4437</v>
      </c>
      <c r="N1816" s="106"/>
      <c r="O1816"/>
      <c r="P1816" t="str">
        <f t="shared" si="357"/>
        <v/>
      </c>
      <c r="Q1816"/>
      <c r="R1816"/>
      <c r="S1816" s="43">
        <f t="shared" si="358"/>
        <v>265</v>
      </c>
      <c r="T1816" s="96"/>
      <c r="U1816" s="72"/>
      <c r="V1816" s="72"/>
      <c r="W1816" s="44" t="str">
        <f t="shared" si="359"/>
        <v/>
      </c>
      <c r="X1816" s="25" t="str">
        <f t="shared" si="360"/>
        <v/>
      </c>
      <c r="Y1816" s="1">
        <f t="shared" si="361"/>
        <v>1770</v>
      </c>
      <c r="Z1816" t="str">
        <f t="shared" si="362"/>
        <v>ITM_1606</v>
      </c>
      <c r="AC1816" s="116" t="str">
        <f t="shared" si="349"/>
        <v/>
      </c>
      <c r="AD1816" t="b">
        <f t="shared" si="348"/>
        <v>1</v>
      </c>
    </row>
    <row r="1817" spans="1:30">
      <c r="A1817" s="58">
        <f t="shared" si="363"/>
        <v>1817</v>
      </c>
      <c r="B1817" s="55">
        <f t="shared" si="356"/>
        <v>1771</v>
      </c>
      <c r="C1817" s="101" t="s">
        <v>4932</v>
      </c>
      <c r="D1817" s="101" t="s">
        <v>7</v>
      </c>
      <c r="E1817" s="104" t="s">
        <v>1671</v>
      </c>
      <c r="F1817" s="104" t="s">
        <v>1671</v>
      </c>
      <c r="G1817" s="108">
        <v>0</v>
      </c>
      <c r="H1817" s="108">
        <v>0</v>
      </c>
      <c r="I1817" s="102" t="s">
        <v>30</v>
      </c>
      <c r="J1817" s="102" t="s">
        <v>1660</v>
      </c>
      <c r="K1817" s="104" t="s">
        <v>5022</v>
      </c>
      <c r="L1817" s="101" t="s">
        <v>1664</v>
      </c>
      <c r="M1817" s="106" t="s">
        <v>4438</v>
      </c>
      <c r="N1817" s="106"/>
      <c r="O1817"/>
      <c r="P1817" t="str">
        <f t="shared" si="357"/>
        <v/>
      </c>
      <c r="Q1817"/>
      <c r="R1817"/>
      <c r="S1817" s="43">
        <f t="shared" si="358"/>
        <v>265</v>
      </c>
      <c r="T1817" s="96"/>
      <c r="U1817" s="72"/>
      <c r="V1817" s="72"/>
      <c r="W1817" s="44" t="str">
        <f t="shared" si="359"/>
        <v/>
      </c>
      <c r="X1817" s="25" t="str">
        <f t="shared" si="360"/>
        <v/>
      </c>
      <c r="Y1817" s="1">
        <f t="shared" si="361"/>
        <v>1771</v>
      </c>
      <c r="Z1817" t="str">
        <f t="shared" si="362"/>
        <v>ITM_1607</v>
      </c>
      <c r="AC1817" s="116" t="str">
        <f t="shared" si="349"/>
        <v/>
      </c>
      <c r="AD1817" t="b">
        <f t="shared" si="348"/>
        <v>1</v>
      </c>
    </row>
    <row r="1818" spans="1:30">
      <c r="A1818" s="58">
        <f t="shared" si="363"/>
        <v>1818</v>
      </c>
      <c r="B1818" s="55">
        <f t="shared" si="356"/>
        <v>1772</v>
      </c>
      <c r="C1818" s="101" t="s">
        <v>4932</v>
      </c>
      <c r="D1818" s="101" t="s">
        <v>7</v>
      </c>
      <c r="E1818" s="104" t="s">
        <v>1671</v>
      </c>
      <c r="F1818" s="104" t="s">
        <v>1671</v>
      </c>
      <c r="G1818" s="108">
        <v>0</v>
      </c>
      <c r="H1818" s="108">
        <v>0</v>
      </c>
      <c r="I1818" s="102" t="s">
        <v>30</v>
      </c>
      <c r="J1818" s="102" t="s">
        <v>1660</v>
      </c>
      <c r="K1818" s="104" t="s">
        <v>5022</v>
      </c>
      <c r="L1818" s="101" t="s">
        <v>1664</v>
      </c>
      <c r="M1818" s="106" t="s">
        <v>4439</v>
      </c>
      <c r="N1818" s="106"/>
      <c r="O1818"/>
      <c r="P1818" t="str">
        <f t="shared" si="357"/>
        <v/>
      </c>
      <c r="Q1818"/>
      <c r="R1818"/>
      <c r="S1818" s="43">
        <f t="shared" si="358"/>
        <v>265</v>
      </c>
      <c r="T1818" s="96"/>
      <c r="U1818" s="72"/>
      <c r="V1818" s="72"/>
      <c r="W1818" s="44" t="str">
        <f t="shared" si="359"/>
        <v/>
      </c>
      <c r="X1818" s="25" t="str">
        <f t="shared" si="360"/>
        <v/>
      </c>
      <c r="Y1818" s="1">
        <f t="shared" si="361"/>
        <v>1772</v>
      </c>
      <c r="Z1818" t="str">
        <f t="shared" si="362"/>
        <v>ITM_1608</v>
      </c>
      <c r="AC1818" s="116" t="str">
        <f t="shared" si="349"/>
        <v/>
      </c>
      <c r="AD1818" t="b">
        <f t="shared" si="348"/>
        <v>1</v>
      </c>
    </row>
    <row r="1819" spans="1:30">
      <c r="A1819" s="58">
        <f t="shared" si="363"/>
        <v>1819</v>
      </c>
      <c r="B1819" s="55">
        <f t="shared" si="356"/>
        <v>1773</v>
      </c>
      <c r="C1819" s="101" t="s">
        <v>4932</v>
      </c>
      <c r="D1819" s="101" t="s">
        <v>7</v>
      </c>
      <c r="E1819" s="104" t="s">
        <v>1671</v>
      </c>
      <c r="F1819" s="104" t="s">
        <v>1671</v>
      </c>
      <c r="G1819" s="108">
        <v>0</v>
      </c>
      <c r="H1819" s="108">
        <v>0</v>
      </c>
      <c r="I1819" s="102" t="s">
        <v>30</v>
      </c>
      <c r="J1819" s="102" t="s">
        <v>1660</v>
      </c>
      <c r="K1819" s="104" t="s">
        <v>5022</v>
      </c>
      <c r="L1819" s="101" t="s">
        <v>1664</v>
      </c>
      <c r="M1819" s="106" t="s">
        <v>4440</v>
      </c>
      <c r="N1819" s="106"/>
      <c r="O1819"/>
      <c r="P1819" t="str">
        <f t="shared" si="357"/>
        <v/>
      </c>
      <c r="Q1819"/>
      <c r="R1819"/>
      <c r="S1819" s="43">
        <f t="shared" si="358"/>
        <v>265</v>
      </c>
      <c r="T1819" s="96"/>
      <c r="U1819" s="72"/>
      <c r="V1819" s="72"/>
      <c r="W1819" s="44" t="str">
        <f t="shared" si="359"/>
        <v/>
      </c>
      <c r="X1819" s="25" t="str">
        <f t="shared" si="360"/>
        <v/>
      </c>
      <c r="Y1819" s="1">
        <f t="shared" si="361"/>
        <v>1773</v>
      </c>
      <c r="Z1819" t="str">
        <f t="shared" si="362"/>
        <v>ITM_1609</v>
      </c>
      <c r="AC1819" s="116" t="str">
        <f t="shared" si="349"/>
        <v/>
      </c>
      <c r="AD1819" t="b">
        <f t="shared" si="348"/>
        <v>1</v>
      </c>
    </row>
    <row r="1820" spans="1:30">
      <c r="A1820" s="58">
        <f t="shared" si="363"/>
        <v>1820</v>
      </c>
      <c r="B1820" s="55">
        <f t="shared" si="356"/>
        <v>1774</v>
      </c>
      <c r="C1820" s="101" t="s">
        <v>4932</v>
      </c>
      <c r="D1820" s="101" t="s">
        <v>7</v>
      </c>
      <c r="E1820" s="104" t="s">
        <v>1671</v>
      </c>
      <c r="F1820" s="104" t="s">
        <v>1671</v>
      </c>
      <c r="G1820" s="108">
        <v>0</v>
      </c>
      <c r="H1820" s="108">
        <v>0</v>
      </c>
      <c r="I1820" s="102" t="s">
        <v>30</v>
      </c>
      <c r="J1820" s="102" t="s">
        <v>1660</v>
      </c>
      <c r="K1820" s="104" t="s">
        <v>5022</v>
      </c>
      <c r="L1820" s="101" t="s">
        <v>1664</v>
      </c>
      <c r="M1820" s="106" t="s">
        <v>4441</v>
      </c>
      <c r="N1820" s="106"/>
      <c r="O1820"/>
      <c r="P1820" t="str">
        <f t="shared" si="357"/>
        <v/>
      </c>
      <c r="Q1820"/>
      <c r="R1820"/>
      <c r="S1820" s="43">
        <f t="shared" si="358"/>
        <v>265</v>
      </c>
      <c r="T1820" s="96"/>
      <c r="U1820" s="72"/>
      <c r="V1820" s="72"/>
      <c r="W1820" s="44" t="str">
        <f t="shared" si="359"/>
        <v/>
      </c>
      <c r="X1820" s="25" t="str">
        <f t="shared" si="360"/>
        <v/>
      </c>
      <c r="Y1820" s="1">
        <f t="shared" si="361"/>
        <v>1774</v>
      </c>
      <c r="Z1820" t="str">
        <f t="shared" si="362"/>
        <v>ITM_1610</v>
      </c>
      <c r="AC1820" s="116" t="str">
        <f t="shared" si="349"/>
        <v/>
      </c>
      <c r="AD1820" t="b">
        <f t="shared" si="348"/>
        <v>1</v>
      </c>
    </row>
    <row r="1821" spans="1:30">
      <c r="A1821" s="58">
        <f t="shared" si="363"/>
        <v>1821</v>
      </c>
      <c r="B1821" s="55">
        <f t="shared" si="356"/>
        <v>1775</v>
      </c>
      <c r="C1821" s="101" t="s">
        <v>4932</v>
      </c>
      <c r="D1821" s="101" t="s">
        <v>7</v>
      </c>
      <c r="E1821" s="104" t="s">
        <v>1671</v>
      </c>
      <c r="F1821" s="104" t="s">
        <v>1671</v>
      </c>
      <c r="G1821" s="108">
        <v>0</v>
      </c>
      <c r="H1821" s="108">
        <v>0</v>
      </c>
      <c r="I1821" s="102" t="s">
        <v>30</v>
      </c>
      <c r="J1821" s="102" t="s">
        <v>1660</v>
      </c>
      <c r="K1821" s="104" t="s">
        <v>5022</v>
      </c>
      <c r="L1821" s="101" t="s">
        <v>1664</v>
      </c>
      <c r="M1821" s="106" t="s">
        <v>4442</v>
      </c>
      <c r="N1821" s="106"/>
      <c r="O1821"/>
      <c r="P1821" t="str">
        <f t="shared" si="357"/>
        <v/>
      </c>
      <c r="Q1821"/>
      <c r="R1821"/>
      <c r="S1821" s="43">
        <f t="shared" si="358"/>
        <v>265</v>
      </c>
      <c r="T1821" s="96"/>
      <c r="U1821" s="72"/>
      <c r="V1821" s="72"/>
      <c r="W1821" s="44" t="str">
        <f t="shared" si="359"/>
        <v/>
      </c>
      <c r="X1821" s="25" t="str">
        <f t="shared" si="360"/>
        <v/>
      </c>
      <c r="Y1821" s="1">
        <f t="shared" si="361"/>
        <v>1775</v>
      </c>
      <c r="Z1821" t="str">
        <f t="shared" si="362"/>
        <v>ITM_1611</v>
      </c>
      <c r="AC1821" s="116" t="str">
        <f t="shared" si="349"/>
        <v/>
      </c>
      <c r="AD1821" t="b">
        <f t="shared" si="348"/>
        <v>1</v>
      </c>
    </row>
    <row r="1822" spans="1:30">
      <c r="A1822" s="58">
        <f t="shared" si="363"/>
        <v>1822</v>
      </c>
      <c r="B1822" s="55">
        <f t="shared" si="356"/>
        <v>1776</v>
      </c>
      <c r="C1822" s="101" t="s">
        <v>4932</v>
      </c>
      <c r="D1822" s="101" t="s">
        <v>7</v>
      </c>
      <c r="E1822" s="104" t="s">
        <v>1671</v>
      </c>
      <c r="F1822" s="104" t="s">
        <v>1671</v>
      </c>
      <c r="G1822" s="108">
        <v>0</v>
      </c>
      <c r="H1822" s="108">
        <v>0</v>
      </c>
      <c r="I1822" s="102" t="s">
        <v>30</v>
      </c>
      <c r="J1822" s="102" t="s">
        <v>1660</v>
      </c>
      <c r="K1822" s="104" t="s">
        <v>5022</v>
      </c>
      <c r="L1822" s="101" t="s">
        <v>1664</v>
      </c>
      <c r="M1822" s="106" t="s">
        <v>4443</v>
      </c>
      <c r="N1822" s="106"/>
      <c r="O1822"/>
      <c r="P1822" t="str">
        <f t="shared" si="357"/>
        <v/>
      </c>
      <c r="Q1822"/>
      <c r="R1822"/>
      <c r="S1822" s="43">
        <f t="shared" si="358"/>
        <v>265</v>
      </c>
      <c r="T1822" s="96"/>
      <c r="U1822" s="72"/>
      <c r="V1822" s="72"/>
      <c r="W1822" s="44" t="str">
        <f t="shared" si="359"/>
        <v/>
      </c>
      <c r="X1822" s="25" t="str">
        <f t="shared" si="360"/>
        <v/>
      </c>
      <c r="Y1822" s="1">
        <f t="shared" si="361"/>
        <v>1776</v>
      </c>
      <c r="Z1822" t="str">
        <f t="shared" si="362"/>
        <v>ITM_1612</v>
      </c>
      <c r="AC1822" s="116" t="str">
        <f t="shared" si="349"/>
        <v/>
      </c>
      <c r="AD1822" t="b">
        <f t="shared" si="348"/>
        <v>1</v>
      </c>
    </row>
    <row r="1823" spans="1:30">
      <c r="A1823" s="58">
        <f t="shared" si="363"/>
        <v>1823</v>
      </c>
      <c r="B1823" s="55">
        <f t="shared" si="356"/>
        <v>1777</v>
      </c>
      <c r="C1823" s="101" t="s">
        <v>4932</v>
      </c>
      <c r="D1823" s="101" t="s">
        <v>7</v>
      </c>
      <c r="E1823" s="104" t="s">
        <v>1671</v>
      </c>
      <c r="F1823" s="104" t="s">
        <v>1671</v>
      </c>
      <c r="G1823" s="108">
        <v>0</v>
      </c>
      <c r="H1823" s="108">
        <v>0</v>
      </c>
      <c r="I1823" s="102" t="s">
        <v>30</v>
      </c>
      <c r="J1823" s="102" t="s">
        <v>1660</v>
      </c>
      <c r="K1823" s="104" t="s">
        <v>5022</v>
      </c>
      <c r="L1823" s="101" t="s">
        <v>1664</v>
      </c>
      <c r="M1823" s="106" t="s">
        <v>4444</v>
      </c>
      <c r="N1823" s="106"/>
      <c r="O1823"/>
      <c r="P1823" t="str">
        <f t="shared" si="357"/>
        <v/>
      </c>
      <c r="Q1823"/>
      <c r="R1823"/>
      <c r="S1823" s="43">
        <f t="shared" si="358"/>
        <v>265</v>
      </c>
      <c r="T1823" s="96"/>
      <c r="U1823" s="72"/>
      <c r="V1823" s="72"/>
      <c r="W1823" s="44" t="str">
        <f t="shared" si="359"/>
        <v/>
      </c>
      <c r="X1823" s="25" t="str">
        <f t="shared" si="360"/>
        <v/>
      </c>
      <c r="Y1823" s="1">
        <f t="shared" si="361"/>
        <v>1777</v>
      </c>
      <c r="Z1823" t="str">
        <f t="shared" si="362"/>
        <v>ITM_1613</v>
      </c>
      <c r="AC1823" s="116" t="str">
        <f t="shared" si="349"/>
        <v/>
      </c>
      <c r="AD1823" t="b">
        <f t="shared" si="348"/>
        <v>1</v>
      </c>
    </row>
    <row r="1824" spans="1:30">
      <c r="A1824" s="58">
        <f t="shared" si="363"/>
        <v>1824</v>
      </c>
      <c r="B1824" s="55">
        <f t="shared" si="356"/>
        <v>1778</v>
      </c>
      <c r="C1824" s="101" t="s">
        <v>4932</v>
      </c>
      <c r="D1824" s="101" t="s">
        <v>7</v>
      </c>
      <c r="E1824" s="104" t="s">
        <v>1671</v>
      </c>
      <c r="F1824" s="104" t="s">
        <v>1671</v>
      </c>
      <c r="G1824" s="108">
        <v>0</v>
      </c>
      <c r="H1824" s="108">
        <v>0</v>
      </c>
      <c r="I1824" s="102" t="s">
        <v>30</v>
      </c>
      <c r="J1824" s="102" t="s">
        <v>1660</v>
      </c>
      <c r="K1824" s="104" t="s">
        <v>5022</v>
      </c>
      <c r="L1824" s="101" t="s">
        <v>1664</v>
      </c>
      <c r="M1824" s="106" t="s">
        <v>4445</v>
      </c>
      <c r="N1824" s="106"/>
      <c r="O1824"/>
      <c r="P1824" t="str">
        <f t="shared" si="357"/>
        <v/>
      </c>
      <c r="Q1824"/>
      <c r="R1824"/>
      <c r="S1824" s="43">
        <f t="shared" si="358"/>
        <v>265</v>
      </c>
      <c r="T1824" s="96"/>
      <c r="U1824" s="72"/>
      <c r="V1824" s="72"/>
      <c r="W1824" s="44" t="str">
        <f t="shared" si="359"/>
        <v/>
      </c>
      <c r="X1824" s="25" t="str">
        <f t="shared" si="360"/>
        <v/>
      </c>
      <c r="Y1824" s="1">
        <f t="shared" si="361"/>
        <v>1778</v>
      </c>
      <c r="Z1824" t="str">
        <f t="shared" si="362"/>
        <v>ITM_1614</v>
      </c>
      <c r="AC1824" s="116" t="str">
        <f t="shared" si="349"/>
        <v/>
      </c>
      <c r="AD1824" t="b">
        <f t="shared" ref="AD1824:AD1887" si="364">X1824=AC1824</f>
        <v>1</v>
      </c>
    </row>
    <row r="1825" spans="1:30">
      <c r="A1825" s="58">
        <f t="shared" si="363"/>
        <v>1825</v>
      </c>
      <c r="B1825" s="55">
        <f t="shared" si="356"/>
        <v>1779</v>
      </c>
      <c r="C1825" s="101" t="s">
        <v>4932</v>
      </c>
      <c r="D1825" s="101" t="s">
        <v>7</v>
      </c>
      <c r="E1825" s="104" t="s">
        <v>1671</v>
      </c>
      <c r="F1825" s="104" t="s">
        <v>1671</v>
      </c>
      <c r="G1825" s="108">
        <v>0</v>
      </c>
      <c r="H1825" s="108">
        <v>0</v>
      </c>
      <c r="I1825" s="102" t="s">
        <v>30</v>
      </c>
      <c r="J1825" s="102" t="s">
        <v>1660</v>
      </c>
      <c r="K1825" s="104" t="s">
        <v>5022</v>
      </c>
      <c r="L1825" s="101" t="s">
        <v>1664</v>
      </c>
      <c r="M1825" s="106" t="s">
        <v>4446</v>
      </c>
      <c r="N1825" s="106"/>
      <c r="O1825"/>
      <c r="P1825" t="str">
        <f t="shared" si="357"/>
        <v/>
      </c>
      <c r="Q1825"/>
      <c r="R1825"/>
      <c r="S1825" s="43">
        <f t="shared" si="358"/>
        <v>265</v>
      </c>
      <c r="T1825" s="96"/>
      <c r="U1825" s="72"/>
      <c r="V1825" s="72"/>
      <c r="W1825" s="44" t="str">
        <f t="shared" si="359"/>
        <v/>
      </c>
      <c r="X1825" s="25" t="str">
        <f t="shared" si="360"/>
        <v/>
      </c>
      <c r="Y1825" s="1">
        <f t="shared" si="361"/>
        <v>1779</v>
      </c>
      <c r="Z1825" t="str">
        <f t="shared" si="362"/>
        <v>ITM_1615</v>
      </c>
      <c r="AC1825" s="116" t="str">
        <f t="shared" si="349"/>
        <v/>
      </c>
      <c r="AD1825" t="b">
        <f t="shared" si="364"/>
        <v>1</v>
      </c>
    </row>
    <row r="1826" spans="1:30">
      <c r="A1826" s="58">
        <f t="shared" si="363"/>
        <v>1826</v>
      </c>
      <c r="B1826" s="55">
        <f t="shared" si="356"/>
        <v>1780</v>
      </c>
      <c r="C1826" s="101" t="s">
        <v>4932</v>
      </c>
      <c r="D1826" s="101" t="s">
        <v>7</v>
      </c>
      <c r="E1826" s="104" t="s">
        <v>1671</v>
      </c>
      <c r="F1826" s="104" t="s">
        <v>1671</v>
      </c>
      <c r="G1826" s="108">
        <v>0</v>
      </c>
      <c r="H1826" s="108">
        <v>0</v>
      </c>
      <c r="I1826" s="102" t="s">
        <v>30</v>
      </c>
      <c r="J1826" s="102" t="s">
        <v>1660</v>
      </c>
      <c r="K1826" s="104" t="s">
        <v>5022</v>
      </c>
      <c r="L1826" s="101" t="s">
        <v>1664</v>
      </c>
      <c r="M1826" s="106" t="s">
        <v>4447</v>
      </c>
      <c r="N1826" s="106"/>
      <c r="O1826"/>
      <c r="P1826" t="str">
        <f t="shared" si="357"/>
        <v/>
      </c>
      <c r="Q1826"/>
      <c r="R1826"/>
      <c r="S1826" s="43">
        <f t="shared" si="358"/>
        <v>265</v>
      </c>
      <c r="T1826" s="96"/>
      <c r="U1826" s="72"/>
      <c r="V1826" s="72"/>
      <c r="W1826" s="44" t="str">
        <f t="shared" si="359"/>
        <v/>
      </c>
      <c r="X1826" s="25" t="str">
        <f t="shared" si="360"/>
        <v/>
      </c>
      <c r="Y1826" s="1">
        <f t="shared" si="361"/>
        <v>1780</v>
      </c>
      <c r="Z1826" t="str">
        <f t="shared" si="362"/>
        <v>ITM_1616</v>
      </c>
      <c r="AC1826" s="116" t="str">
        <f t="shared" si="349"/>
        <v/>
      </c>
      <c r="AD1826" t="b">
        <f t="shared" si="364"/>
        <v>1</v>
      </c>
    </row>
    <row r="1827" spans="1:30">
      <c r="A1827" s="58">
        <f t="shared" si="363"/>
        <v>1827</v>
      </c>
      <c r="B1827" s="55">
        <f t="shared" si="356"/>
        <v>1781</v>
      </c>
      <c r="C1827" s="101" t="s">
        <v>4932</v>
      </c>
      <c r="D1827" s="101" t="s">
        <v>7</v>
      </c>
      <c r="E1827" s="104" t="s">
        <v>1671</v>
      </c>
      <c r="F1827" s="104" t="s">
        <v>1671</v>
      </c>
      <c r="G1827" s="108">
        <v>0</v>
      </c>
      <c r="H1827" s="108">
        <v>0</v>
      </c>
      <c r="I1827" s="102" t="s">
        <v>30</v>
      </c>
      <c r="J1827" s="102" t="s">
        <v>1660</v>
      </c>
      <c r="K1827" s="104" t="s">
        <v>5022</v>
      </c>
      <c r="L1827" s="101" t="s">
        <v>1664</v>
      </c>
      <c r="M1827" s="106" t="s">
        <v>4448</v>
      </c>
      <c r="N1827" s="106"/>
      <c r="O1827"/>
      <c r="P1827" t="str">
        <f t="shared" si="357"/>
        <v/>
      </c>
      <c r="Q1827"/>
      <c r="R1827"/>
      <c r="S1827" s="43">
        <f t="shared" si="358"/>
        <v>265</v>
      </c>
      <c r="T1827" s="96"/>
      <c r="U1827" s="72"/>
      <c r="V1827" s="72"/>
      <c r="W1827" s="44" t="str">
        <f t="shared" si="359"/>
        <v/>
      </c>
      <c r="X1827" s="25" t="str">
        <f t="shared" si="360"/>
        <v/>
      </c>
      <c r="Y1827" s="1">
        <f t="shared" si="361"/>
        <v>1781</v>
      </c>
      <c r="Z1827" t="str">
        <f t="shared" si="362"/>
        <v>ITM_1617</v>
      </c>
      <c r="AC1827" s="116" t="str">
        <f t="shared" si="349"/>
        <v/>
      </c>
      <c r="AD1827" t="b">
        <f t="shared" si="364"/>
        <v>1</v>
      </c>
    </row>
    <row r="1828" spans="1:30">
      <c r="A1828" s="58">
        <f t="shared" si="363"/>
        <v>1828</v>
      </c>
      <c r="B1828" s="55">
        <f t="shared" si="356"/>
        <v>1782</v>
      </c>
      <c r="C1828" s="101" t="s">
        <v>4932</v>
      </c>
      <c r="D1828" s="101" t="s">
        <v>7</v>
      </c>
      <c r="E1828" s="104" t="s">
        <v>1671</v>
      </c>
      <c r="F1828" s="104" t="s">
        <v>1671</v>
      </c>
      <c r="G1828" s="108">
        <v>0</v>
      </c>
      <c r="H1828" s="108">
        <v>0</v>
      </c>
      <c r="I1828" s="102" t="s">
        <v>30</v>
      </c>
      <c r="J1828" s="102" t="s">
        <v>1660</v>
      </c>
      <c r="K1828" s="104" t="s">
        <v>5022</v>
      </c>
      <c r="L1828" s="101" t="s">
        <v>1664</v>
      </c>
      <c r="M1828" s="106" t="s">
        <v>4449</v>
      </c>
      <c r="N1828" s="106"/>
      <c r="O1828"/>
      <c r="P1828" t="str">
        <f t="shared" si="357"/>
        <v/>
      </c>
      <c r="Q1828"/>
      <c r="R1828"/>
      <c r="S1828" s="43">
        <f t="shared" si="358"/>
        <v>265</v>
      </c>
      <c r="T1828" s="96"/>
      <c r="U1828" s="72"/>
      <c r="V1828" s="72"/>
      <c r="W1828" s="44" t="str">
        <f t="shared" si="359"/>
        <v/>
      </c>
      <c r="X1828" s="25" t="str">
        <f t="shared" si="360"/>
        <v/>
      </c>
      <c r="Y1828" s="1">
        <f t="shared" si="361"/>
        <v>1782</v>
      </c>
      <c r="Z1828" t="str">
        <f t="shared" si="362"/>
        <v>ITM_1618</v>
      </c>
      <c r="AC1828" s="116" t="str">
        <f t="shared" si="349"/>
        <v/>
      </c>
      <c r="AD1828" t="b">
        <f t="shared" si="364"/>
        <v>1</v>
      </c>
    </row>
    <row r="1829" spans="1:30">
      <c r="A1829" s="58">
        <f t="shared" si="363"/>
        <v>1829</v>
      </c>
      <c r="B1829" s="55">
        <f t="shared" si="356"/>
        <v>1783</v>
      </c>
      <c r="C1829" s="101" t="s">
        <v>4932</v>
      </c>
      <c r="D1829" s="101" t="s">
        <v>7</v>
      </c>
      <c r="E1829" s="104" t="s">
        <v>1671</v>
      </c>
      <c r="F1829" s="104" t="s">
        <v>1671</v>
      </c>
      <c r="G1829" s="108">
        <v>0</v>
      </c>
      <c r="H1829" s="108">
        <v>0</v>
      </c>
      <c r="I1829" s="102" t="s">
        <v>30</v>
      </c>
      <c r="J1829" s="102" t="s">
        <v>1660</v>
      </c>
      <c r="K1829" s="104" t="s">
        <v>5022</v>
      </c>
      <c r="L1829" s="101" t="s">
        <v>1664</v>
      </c>
      <c r="M1829" s="106" t="s">
        <v>4450</v>
      </c>
      <c r="N1829" s="106"/>
      <c r="O1829"/>
      <c r="P1829" t="str">
        <f t="shared" si="357"/>
        <v/>
      </c>
      <c r="Q1829"/>
      <c r="R1829"/>
      <c r="S1829" s="43">
        <f t="shared" si="358"/>
        <v>265</v>
      </c>
      <c r="T1829" s="96"/>
      <c r="U1829" s="72"/>
      <c r="V1829" s="72"/>
      <c r="W1829" s="44" t="str">
        <f t="shared" si="359"/>
        <v/>
      </c>
      <c r="X1829" s="25" t="str">
        <f t="shared" si="360"/>
        <v/>
      </c>
      <c r="Y1829" s="1">
        <f t="shared" si="361"/>
        <v>1783</v>
      </c>
      <c r="Z1829" t="str">
        <f t="shared" si="362"/>
        <v>ITM_1619</v>
      </c>
      <c r="AC1829" s="116" t="str">
        <f t="shared" si="349"/>
        <v/>
      </c>
      <c r="AD1829" t="b">
        <f t="shared" si="364"/>
        <v>1</v>
      </c>
    </row>
    <row r="1830" spans="1:30">
      <c r="A1830" s="58">
        <f t="shared" si="363"/>
        <v>1830</v>
      </c>
      <c r="B1830" s="55">
        <f t="shared" si="356"/>
        <v>1784</v>
      </c>
      <c r="C1830" s="101" t="s">
        <v>4932</v>
      </c>
      <c r="D1830" s="101" t="s">
        <v>7</v>
      </c>
      <c r="E1830" s="104" t="s">
        <v>1671</v>
      </c>
      <c r="F1830" s="104" t="s">
        <v>1671</v>
      </c>
      <c r="G1830" s="108">
        <v>0</v>
      </c>
      <c r="H1830" s="108">
        <v>0</v>
      </c>
      <c r="I1830" s="102" t="s">
        <v>30</v>
      </c>
      <c r="J1830" s="102" t="s">
        <v>1660</v>
      </c>
      <c r="K1830" s="104" t="s">
        <v>5022</v>
      </c>
      <c r="L1830" s="101" t="s">
        <v>1664</v>
      </c>
      <c r="M1830" s="106" t="s">
        <v>4451</v>
      </c>
      <c r="N1830" s="106"/>
      <c r="O1830"/>
      <c r="P1830" t="str">
        <f t="shared" si="357"/>
        <v/>
      </c>
      <c r="Q1830"/>
      <c r="R1830"/>
      <c r="S1830" s="43">
        <f t="shared" si="358"/>
        <v>265</v>
      </c>
      <c r="T1830" s="96"/>
      <c r="U1830" s="72"/>
      <c r="V1830" s="72"/>
      <c r="W1830" s="44" t="str">
        <f t="shared" si="359"/>
        <v/>
      </c>
      <c r="X1830" s="25" t="str">
        <f t="shared" si="360"/>
        <v/>
      </c>
      <c r="Y1830" s="1">
        <f t="shared" si="361"/>
        <v>1784</v>
      </c>
      <c r="Z1830" t="str">
        <f t="shared" si="362"/>
        <v>ITM_1620</v>
      </c>
      <c r="AC1830" s="116" t="str">
        <f t="shared" si="349"/>
        <v/>
      </c>
      <c r="AD1830" t="b">
        <f t="shared" si="364"/>
        <v>1</v>
      </c>
    </row>
    <row r="1831" spans="1:30">
      <c r="A1831" s="58">
        <f t="shared" si="363"/>
        <v>1831</v>
      </c>
      <c r="B1831" s="55">
        <f t="shared" si="356"/>
        <v>1785</v>
      </c>
      <c r="C1831" s="101" t="s">
        <v>4932</v>
      </c>
      <c r="D1831" s="101" t="s">
        <v>7</v>
      </c>
      <c r="E1831" s="104" t="s">
        <v>1671</v>
      </c>
      <c r="F1831" s="104" t="s">
        <v>1671</v>
      </c>
      <c r="G1831" s="108">
        <v>0</v>
      </c>
      <c r="H1831" s="108">
        <v>0</v>
      </c>
      <c r="I1831" s="102" t="s">
        <v>30</v>
      </c>
      <c r="J1831" s="102" t="s">
        <v>1660</v>
      </c>
      <c r="K1831" s="104" t="s">
        <v>5022</v>
      </c>
      <c r="L1831" s="101" t="s">
        <v>1664</v>
      </c>
      <c r="M1831" s="106" t="s">
        <v>4452</v>
      </c>
      <c r="N1831" s="106"/>
      <c r="O1831"/>
      <c r="P1831" t="str">
        <f t="shared" si="357"/>
        <v/>
      </c>
      <c r="Q1831"/>
      <c r="R1831"/>
      <c r="S1831" s="43">
        <f t="shared" si="358"/>
        <v>265</v>
      </c>
      <c r="T1831" s="96"/>
      <c r="U1831" s="72"/>
      <c r="V1831" s="72"/>
      <c r="W1831" s="44" t="str">
        <f t="shared" si="359"/>
        <v/>
      </c>
      <c r="X1831" s="25" t="str">
        <f t="shared" si="360"/>
        <v/>
      </c>
      <c r="Y1831" s="1">
        <f t="shared" si="361"/>
        <v>1785</v>
      </c>
      <c r="Z1831" t="str">
        <f t="shared" si="362"/>
        <v>ITM_1621</v>
      </c>
      <c r="AC1831" s="116" t="str">
        <f t="shared" si="349"/>
        <v/>
      </c>
      <c r="AD1831" t="b">
        <f t="shared" si="364"/>
        <v>1</v>
      </c>
    </row>
    <row r="1832" spans="1:30">
      <c r="A1832" s="58">
        <f t="shared" si="363"/>
        <v>1832</v>
      </c>
      <c r="B1832" s="55">
        <f t="shared" si="356"/>
        <v>1786</v>
      </c>
      <c r="C1832" s="101" t="s">
        <v>4932</v>
      </c>
      <c r="D1832" s="101" t="s">
        <v>7</v>
      </c>
      <c r="E1832" s="104" t="s">
        <v>1671</v>
      </c>
      <c r="F1832" s="104" t="s">
        <v>1671</v>
      </c>
      <c r="G1832" s="108">
        <v>0</v>
      </c>
      <c r="H1832" s="108">
        <v>0</v>
      </c>
      <c r="I1832" s="102" t="s">
        <v>30</v>
      </c>
      <c r="J1832" s="102" t="s">
        <v>1660</v>
      </c>
      <c r="K1832" s="104" t="s">
        <v>5022</v>
      </c>
      <c r="L1832" s="101" t="s">
        <v>1664</v>
      </c>
      <c r="M1832" s="106" t="s">
        <v>4453</v>
      </c>
      <c r="N1832" s="106"/>
      <c r="O1832"/>
      <c r="P1832" t="str">
        <f t="shared" si="357"/>
        <v/>
      </c>
      <c r="Q1832"/>
      <c r="R1832"/>
      <c r="S1832" s="43">
        <f t="shared" si="358"/>
        <v>265</v>
      </c>
      <c r="T1832" s="96"/>
      <c r="U1832" s="72"/>
      <c r="V1832" s="72"/>
      <c r="W1832" s="44" t="str">
        <f t="shared" si="359"/>
        <v/>
      </c>
      <c r="X1832" s="25" t="str">
        <f t="shared" si="360"/>
        <v/>
      </c>
      <c r="Y1832" s="1">
        <f t="shared" si="361"/>
        <v>1786</v>
      </c>
      <c r="Z1832" t="str">
        <f t="shared" si="362"/>
        <v>ITM_1622</v>
      </c>
      <c r="AC1832" s="116" t="str">
        <f t="shared" ref="AC1832:AC1895" si="365">IF(LEN(X1832)=0,"",SUBSTITUTE(SUBSTITUTE(SUBSTITUTE(SUBSTITUTE(SUBSTITUTE(SUBSTITUTE(SUBSTITUTE(SUBSTITUTE(SUBSTITUTE(SUBSTITUTE(SUBSTITUTE(SUBSTITUTE(SUBSTITUTE(SUBSTITUTE(SUBSTITUTE(SUBSTITUTE(SUBSTITUTE( (SUBSTITUTE( SUBSTITUTE( SUBSTITUTE( SUBSTITUTE(W1832,"STD_SIGMA","SUM"),"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832" t="b">
        <f t="shared" si="364"/>
        <v>1</v>
      </c>
    </row>
    <row r="1833" spans="1:30">
      <c r="A1833" s="58">
        <f t="shared" si="363"/>
        <v>1833</v>
      </c>
      <c r="B1833" s="55">
        <f t="shared" si="356"/>
        <v>1787</v>
      </c>
      <c r="C1833" s="101" t="s">
        <v>4932</v>
      </c>
      <c r="D1833" s="101" t="s">
        <v>7</v>
      </c>
      <c r="E1833" s="104" t="s">
        <v>1671</v>
      </c>
      <c r="F1833" s="104" t="s">
        <v>1671</v>
      </c>
      <c r="G1833" s="108">
        <v>0</v>
      </c>
      <c r="H1833" s="108">
        <v>0</v>
      </c>
      <c r="I1833" s="102" t="s">
        <v>30</v>
      </c>
      <c r="J1833" s="102" t="s">
        <v>1660</v>
      </c>
      <c r="K1833" s="104" t="s">
        <v>5022</v>
      </c>
      <c r="L1833" s="101" t="s">
        <v>1664</v>
      </c>
      <c r="M1833" s="106" t="s">
        <v>4454</v>
      </c>
      <c r="N1833" s="106"/>
      <c r="O1833"/>
      <c r="P1833" t="str">
        <f t="shared" si="357"/>
        <v/>
      </c>
      <c r="Q1833"/>
      <c r="R1833"/>
      <c r="S1833" s="43">
        <f t="shared" si="358"/>
        <v>265</v>
      </c>
      <c r="T1833" s="96"/>
      <c r="U1833" s="72"/>
      <c r="V1833" s="72"/>
      <c r="W1833" s="44" t="str">
        <f t="shared" si="359"/>
        <v/>
      </c>
      <c r="X1833" s="25" t="str">
        <f t="shared" si="360"/>
        <v/>
      </c>
      <c r="Y1833" s="1">
        <f t="shared" si="361"/>
        <v>1787</v>
      </c>
      <c r="Z1833" t="str">
        <f t="shared" si="362"/>
        <v>ITM_1623</v>
      </c>
      <c r="AC1833" s="116" t="str">
        <f t="shared" si="365"/>
        <v/>
      </c>
      <c r="AD1833" t="b">
        <f t="shared" si="364"/>
        <v>1</v>
      </c>
    </row>
    <row r="1834" spans="1:30">
      <c r="A1834" s="58">
        <f t="shared" si="363"/>
        <v>1834</v>
      </c>
      <c r="B1834" s="55">
        <f t="shared" si="356"/>
        <v>1788</v>
      </c>
      <c r="C1834" s="101" t="s">
        <v>4932</v>
      </c>
      <c r="D1834" s="101" t="s">
        <v>7</v>
      </c>
      <c r="E1834" s="104" t="s">
        <v>1671</v>
      </c>
      <c r="F1834" s="104" t="s">
        <v>1671</v>
      </c>
      <c r="G1834" s="108">
        <v>0</v>
      </c>
      <c r="H1834" s="108">
        <v>0</v>
      </c>
      <c r="I1834" s="102" t="s">
        <v>30</v>
      </c>
      <c r="J1834" s="102" t="s">
        <v>1660</v>
      </c>
      <c r="K1834" s="104" t="s">
        <v>5022</v>
      </c>
      <c r="L1834" s="101" t="s">
        <v>1664</v>
      </c>
      <c r="M1834" s="106" t="s">
        <v>4455</v>
      </c>
      <c r="N1834" s="106"/>
      <c r="O1834"/>
      <c r="P1834" t="str">
        <f t="shared" si="357"/>
        <v/>
      </c>
      <c r="Q1834"/>
      <c r="R1834"/>
      <c r="S1834" s="43">
        <f t="shared" si="358"/>
        <v>265</v>
      </c>
      <c r="T1834" s="96"/>
      <c r="U1834" s="72"/>
      <c r="V1834" s="72"/>
      <c r="W1834" s="44" t="str">
        <f t="shared" si="359"/>
        <v/>
      </c>
      <c r="X1834" s="25" t="str">
        <f t="shared" si="360"/>
        <v/>
      </c>
      <c r="Y1834" s="1">
        <f t="shared" si="361"/>
        <v>1788</v>
      </c>
      <c r="Z1834" t="str">
        <f t="shared" si="362"/>
        <v>ITM_1624</v>
      </c>
      <c r="AC1834" s="116" t="str">
        <f t="shared" si="365"/>
        <v/>
      </c>
      <c r="AD1834" t="b">
        <f t="shared" si="364"/>
        <v>1</v>
      </c>
    </row>
    <row r="1835" spans="1:30">
      <c r="A1835" s="58">
        <f t="shared" si="363"/>
        <v>1835</v>
      </c>
      <c r="B1835" s="55">
        <f t="shared" si="356"/>
        <v>1789</v>
      </c>
      <c r="C1835" s="101" t="s">
        <v>4932</v>
      </c>
      <c r="D1835" s="101" t="s">
        <v>7</v>
      </c>
      <c r="E1835" s="104" t="s">
        <v>1671</v>
      </c>
      <c r="F1835" s="104" t="s">
        <v>1671</v>
      </c>
      <c r="G1835" s="108">
        <v>0</v>
      </c>
      <c r="H1835" s="108">
        <v>0</v>
      </c>
      <c r="I1835" s="102" t="s">
        <v>30</v>
      </c>
      <c r="J1835" s="102" t="s">
        <v>1660</v>
      </c>
      <c r="K1835" s="104" t="s">
        <v>5022</v>
      </c>
      <c r="L1835" s="101" t="s">
        <v>1664</v>
      </c>
      <c r="M1835" s="106" t="s">
        <v>4456</v>
      </c>
      <c r="N1835" s="106"/>
      <c r="O1835"/>
      <c r="P1835" t="str">
        <f t="shared" si="357"/>
        <v/>
      </c>
      <c r="Q1835"/>
      <c r="R1835"/>
      <c r="S1835" s="43">
        <f t="shared" si="358"/>
        <v>265</v>
      </c>
      <c r="T1835" s="96"/>
      <c r="U1835" s="72"/>
      <c r="V1835" s="72"/>
      <c r="W1835" s="44" t="str">
        <f t="shared" si="359"/>
        <v/>
      </c>
      <c r="X1835" s="25" t="str">
        <f t="shared" si="360"/>
        <v/>
      </c>
      <c r="Y1835" s="1">
        <f t="shared" si="361"/>
        <v>1789</v>
      </c>
      <c r="Z1835" t="str">
        <f t="shared" si="362"/>
        <v>ITM_1625</v>
      </c>
      <c r="AC1835" s="116" t="str">
        <f t="shared" si="365"/>
        <v/>
      </c>
      <c r="AD1835" t="b">
        <f t="shared" si="364"/>
        <v>1</v>
      </c>
    </row>
    <row r="1836" spans="1:30">
      <c r="A1836" s="58">
        <f t="shared" si="363"/>
        <v>1836</v>
      </c>
      <c r="B1836" s="55">
        <f t="shared" si="356"/>
        <v>1790</v>
      </c>
      <c r="C1836" s="101" t="s">
        <v>4932</v>
      </c>
      <c r="D1836" s="101" t="s">
        <v>7</v>
      </c>
      <c r="E1836" s="104" t="s">
        <v>1671</v>
      </c>
      <c r="F1836" s="104" t="s">
        <v>1671</v>
      </c>
      <c r="G1836" s="108">
        <v>0</v>
      </c>
      <c r="H1836" s="108">
        <v>0</v>
      </c>
      <c r="I1836" s="102" t="s">
        <v>30</v>
      </c>
      <c r="J1836" s="102" t="s">
        <v>1660</v>
      </c>
      <c r="K1836" s="104" t="s">
        <v>5022</v>
      </c>
      <c r="L1836" s="101" t="s">
        <v>1664</v>
      </c>
      <c r="M1836" s="106" t="s">
        <v>4457</v>
      </c>
      <c r="N1836" s="106"/>
      <c r="O1836"/>
      <c r="P1836" t="str">
        <f t="shared" si="357"/>
        <v/>
      </c>
      <c r="Q1836"/>
      <c r="R1836"/>
      <c r="S1836" s="43">
        <f t="shared" si="358"/>
        <v>265</v>
      </c>
      <c r="T1836" s="96"/>
      <c r="U1836" s="72"/>
      <c r="V1836" s="72"/>
      <c r="W1836" s="44" t="str">
        <f t="shared" si="359"/>
        <v/>
      </c>
      <c r="X1836" s="25" t="str">
        <f t="shared" si="360"/>
        <v/>
      </c>
      <c r="Y1836" s="1">
        <f t="shared" si="361"/>
        <v>1790</v>
      </c>
      <c r="Z1836" t="str">
        <f t="shared" si="362"/>
        <v>ITM_1626</v>
      </c>
      <c r="AC1836" s="116" t="str">
        <f t="shared" si="365"/>
        <v/>
      </c>
      <c r="AD1836" t="b">
        <f t="shared" si="364"/>
        <v>1</v>
      </c>
    </row>
    <row r="1837" spans="1:30">
      <c r="A1837" s="58">
        <f t="shared" si="363"/>
        <v>1837</v>
      </c>
      <c r="B1837" s="55">
        <f t="shared" si="356"/>
        <v>1791</v>
      </c>
      <c r="C1837" s="101" t="s">
        <v>4932</v>
      </c>
      <c r="D1837" s="101" t="s">
        <v>7</v>
      </c>
      <c r="E1837" s="104" t="s">
        <v>1671</v>
      </c>
      <c r="F1837" s="104" t="s">
        <v>1671</v>
      </c>
      <c r="G1837" s="108">
        <v>0</v>
      </c>
      <c r="H1837" s="108">
        <v>0</v>
      </c>
      <c r="I1837" s="102" t="s">
        <v>30</v>
      </c>
      <c r="J1837" s="102" t="s">
        <v>1660</v>
      </c>
      <c r="K1837" s="104" t="s">
        <v>5022</v>
      </c>
      <c r="L1837" s="101" t="s">
        <v>1664</v>
      </c>
      <c r="M1837" s="106" t="s">
        <v>4458</v>
      </c>
      <c r="N1837" s="106"/>
      <c r="O1837"/>
      <c r="P1837" t="str">
        <f t="shared" si="357"/>
        <v/>
      </c>
      <c r="Q1837"/>
      <c r="R1837"/>
      <c r="S1837" s="43">
        <f t="shared" si="358"/>
        <v>265</v>
      </c>
      <c r="T1837" s="96"/>
      <c r="U1837" s="72"/>
      <c r="V1837" s="72"/>
      <c r="W1837" s="44" t="str">
        <f t="shared" si="359"/>
        <v/>
      </c>
      <c r="X1837" s="25" t="str">
        <f t="shared" si="360"/>
        <v/>
      </c>
      <c r="Y1837" s="1">
        <f t="shared" si="361"/>
        <v>1791</v>
      </c>
      <c r="Z1837" t="str">
        <f t="shared" si="362"/>
        <v>ITM_1627</v>
      </c>
      <c r="AC1837" s="116" t="str">
        <f t="shared" si="365"/>
        <v/>
      </c>
      <c r="AD1837" t="b">
        <f t="shared" si="364"/>
        <v>1</v>
      </c>
    </row>
    <row r="1838" spans="1:30">
      <c r="A1838" s="58">
        <f t="shared" si="363"/>
        <v>1838</v>
      </c>
      <c r="B1838" s="55">
        <f t="shared" si="356"/>
        <v>1792</v>
      </c>
      <c r="C1838" s="101" t="s">
        <v>4932</v>
      </c>
      <c r="D1838" s="101" t="s">
        <v>7</v>
      </c>
      <c r="E1838" s="104" t="s">
        <v>1671</v>
      </c>
      <c r="F1838" s="104" t="s">
        <v>1671</v>
      </c>
      <c r="G1838" s="108">
        <v>0</v>
      </c>
      <c r="H1838" s="108">
        <v>0</v>
      </c>
      <c r="I1838" s="102" t="s">
        <v>30</v>
      </c>
      <c r="J1838" s="102" t="s">
        <v>1660</v>
      </c>
      <c r="K1838" s="104" t="s">
        <v>5022</v>
      </c>
      <c r="L1838" s="101" t="s">
        <v>1664</v>
      </c>
      <c r="M1838" s="106" t="s">
        <v>4459</v>
      </c>
      <c r="N1838" s="106"/>
      <c r="O1838"/>
      <c r="P1838" t="str">
        <f t="shared" si="357"/>
        <v/>
      </c>
      <c r="Q1838"/>
      <c r="R1838"/>
      <c r="S1838" s="43">
        <f t="shared" si="358"/>
        <v>265</v>
      </c>
      <c r="T1838" s="96"/>
      <c r="U1838" s="72"/>
      <c r="V1838" s="72"/>
      <c r="W1838" s="44" t="str">
        <f t="shared" si="359"/>
        <v/>
      </c>
      <c r="X1838" s="25" t="str">
        <f t="shared" si="360"/>
        <v/>
      </c>
      <c r="Y1838" s="1">
        <f t="shared" si="361"/>
        <v>1792</v>
      </c>
      <c r="Z1838" t="str">
        <f t="shared" si="362"/>
        <v>ITM_1628</v>
      </c>
      <c r="AC1838" s="116" t="str">
        <f t="shared" si="365"/>
        <v/>
      </c>
      <c r="AD1838" t="b">
        <f t="shared" si="364"/>
        <v>1</v>
      </c>
    </row>
    <row r="1839" spans="1:30">
      <c r="A1839" s="58">
        <f t="shared" si="363"/>
        <v>1839</v>
      </c>
      <c r="B1839" s="55">
        <f t="shared" si="356"/>
        <v>1793</v>
      </c>
      <c r="C1839" s="101" t="s">
        <v>4932</v>
      </c>
      <c r="D1839" s="101" t="s">
        <v>7</v>
      </c>
      <c r="E1839" s="104" t="s">
        <v>1671</v>
      </c>
      <c r="F1839" s="104" t="s">
        <v>1671</v>
      </c>
      <c r="G1839" s="108">
        <v>0</v>
      </c>
      <c r="H1839" s="108">
        <v>0</v>
      </c>
      <c r="I1839" s="102" t="s">
        <v>30</v>
      </c>
      <c r="J1839" s="102" t="s">
        <v>1660</v>
      </c>
      <c r="K1839" s="104" t="s">
        <v>5022</v>
      </c>
      <c r="L1839" s="101" t="s">
        <v>1664</v>
      </c>
      <c r="M1839" s="106" t="s">
        <v>4460</v>
      </c>
      <c r="N1839" s="106"/>
      <c r="O1839"/>
      <c r="P1839" t="str">
        <f t="shared" si="357"/>
        <v/>
      </c>
      <c r="Q1839"/>
      <c r="R1839"/>
      <c r="S1839" s="43">
        <f t="shared" si="358"/>
        <v>265</v>
      </c>
      <c r="T1839" s="96"/>
      <c r="U1839" s="72"/>
      <c r="V1839" s="72"/>
      <c r="W1839" s="44" t="str">
        <f t="shared" si="359"/>
        <v/>
      </c>
      <c r="X1839" s="25" t="str">
        <f t="shared" si="360"/>
        <v/>
      </c>
      <c r="Y1839" s="1">
        <f t="shared" si="361"/>
        <v>1793</v>
      </c>
      <c r="Z1839" t="str">
        <f t="shared" si="362"/>
        <v>ITM_1629</v>
      </c>
      <c r="AC1839" s="116" t="str">
        <f t="shared" si="365"/>
        <v/>
      </c>
      <c r="AD1839" t="b">
        <f t="shared" si="364"/>
        <v>1</v>
      </c>
    </row>
    <row r="1840" spans="1:30">
      <c r="A1840" s="58">
        <f t="shared" si="363"/>
        <v>1840</v>
      </c>
      <c r="B1840" s="55">
        <f t="shared" si="356"/>
        <v>1794</v>
      </c>
      <c r="C1840" s="101" t="s">
        <v>4932</v>
      </c>
      <c r="D1840" s="101" t="s">
        <v>7</v>
      </c>
      <c r="E1840" s="104" t="s">
        <v>1671</v>
      </c>
      <c r="F1840" s="104" t="s">
        <v>1671</v>
      </c>
      <c r="G1840" s="108">
        <v>0</v>
      </c>
      <c r="H1840" s="108">
        <v>0</v>
      </c>
      <c r="I1840" s="102" t="s">
        <v>30</v>
      </c>
      <c r="J1840" s="102" t="s">
        <v>1660</v>
      </c>
      <c r="K1840" s="104" t="s">
        <v>5022</v>
      </c>
      <c r="L1840" s="101" t="s">
        <v>1664</v>
      </c>
      <c r="M1840" s="106" t="s">
        <v>4461</v>
      </c>
      <c r="N1840" s="106"/>
      <c r="O1840"/>
      <c r="P1840" t="str">
        <f t="shared" si="357"/>
        <v/>
      </c>
      <c r="Q1840"/>
      <c r="R1840"/>
      <c r="S1840" s="43">
        <f t="shared" si="358"/>
        <v>265</v>
      </c>
      <c r="T1840" s="96"/>
      <c r="U1840" s="72"/>
      <c r="V1840" s="72"/>
      <c r="W1840" s="44" t="str">
        <f t="shared" si="359"/>
        <v/>
      </c>
      <c r="X1840" s="25" t="str">
        <f t="shared" si="360"/>
        <v/>
      </c>
      <c r="Y1840" s="1">
        <f t="shared" si="361"/>
        <v>1794</v>
      </c>
      <c r="Z1840" t="str">
        <f t="shared" si="362"/>
        <v>ITM_1630</v>
      </c>
      <c r="AC1840" s="116" t="str">
        <f t="shared" si="365"/>
        <v/>
      </c>
      <c r="AD1840" t="b">
        <f t="shared" si="364"/>
        <v>1</v>
      </c>
    </row>
    <row r="1841" spans="1:30">
      <c r="A1841" s="58">
        <f t="shared" si="363"/>
        <v>1841</v>
      </c>
      <c r="B1841" s="55">
        <f t="shared" si="356"/>
        <v>1795</v>
      </c>
      <c r="C1841" s="101" t="s">
        <v>4932</v>
      </c>
      <c r="D1841" s="101" t="s">
        <v>7</v>
      </c>
      <c r="E1841" s="104" t="s">
        <v>1671</v>
      </c>
      <c r="F1841" s="104" t="s">
        <v>1671</v>
      </c>
      <c r="G1841" s="108">
        <v>0</v>
      </c>
      <c r="H1841" s="108">
        <v>0</v>
      </c>
      <c r="I1841" s="102" t="s">
        <v>30</v>
      </c>
      <c r="J1841" s="102" t="s">
        <v>1660</v>
      </c>
      <c r="K1841" s="104" t="s">
        <v>5022</v>
      </c>
      <c r="L1841" s="101" t="s">
        <v>1664</v>
      </c>
      <c r="M1841" s="106" t="s">
        <v>4462</v>
      </c>
      <c r="N1841" s="106"/>
      <c r="O1841"/>
      <c r="P1841" t="str">
        <f t="shared" si="357"/>
        <v/>
      </c>
      <c r="Q1841"/>
      <c r="R1841"/>
      <c r="S1841" s="43">
        <f t="shared" si="358"/>
        <v>265</v>
      </c>
      <c r="T1841" s="96"/>
      <c r="U1841" s="72"/>
      <c r="V1841" s="72"/>
      <c r="W1841" s="44" t="str">
        <f t="shared" si="359"/>
        <v/>
      </c>
      <c r="X1841" s="25" t="str">
        <f t="shared" si="360"/>
        <v/>
      </c>
      <c r="Y1841" s="1">
        <f t="shared" si="361"/>
        <v>1795</v>
      </c>
      <c r="Z1841" t="str">
        <f t="shared" si="362"/>
        <v>ITM_1631</v>
      </c>
      <c r="AC1841" s="116" t="str">
        <f t="shared" si="365"/>
        <v/>
      </c>
      <c r="AD1841" t="b">
        <f t="shared" si="364"/>
        <v>1</v>
      </c>
    </row>
    <row r="1842" spans="1:30">
      <c r="A1842" s="58">
        <f t="shared" si="363"/>
        <v>1842</v>
      </c>
      <c r="B1842" s="55">
        <f t="shared" si="356"/>
        <v>1796</v>
      </c>
      <c r="C1842" s="101" t="s">
        <v>4933</v>
      </c>
      <c r="D1842" s="101" t="s">
        <v>3983</v>
      </c>
      <c r="E1842" s="104" t="s">
        <v>581</v>
      </c>
      <c r="F1842" s="104" t="s">
        <v>1126</v>
      </c>
      <c r="G1842" s="108">
        <v>0</v>
      </c>
      <c r="H1842" s="108">
        <v>0</v>
      </c>
      <c r="I1842" s="102" t="s">
        <v>1</v>
      </c>
      <c r="J1842" s="102" t="s">
        <v>1660</v>
      </c>
      <c r="K1842" s="104" t="s">
        <v>5022</v>
      </c>
      <c r="L1842" s="101" t="s">
        <v>1123</v>
      </c>
      <c r="M1842" s="106" t="s">
        <v>3983</v>
      </c>
      <c r="N1842" s="106"/>
      <c r="O1842"/>
      <c r="P1842" t="str">
        <f t="shared" si="357"/>
        <v>NOT EQUAL</v>
      </c>
      <c r="Q1842"/>
      <c r="R1842"/>
      <c r="S1842" s="43">
        <f t="shared" si="358"/>
        <v>265</v>
      </c>
      <c r="T1842" s="96"/>
      <c r="U1842" s="72"/>
      <c r="V1842" s="72"/>
      <c r="W1842" s="44" t="str">
        <f t="shared" si="359"/>
        <v/>
      </c>
      <c r="X1842" s="25" t="str">
        <f t="shared" si="360"/>
        <v/>
      </c>
      <c r="Y1842" s="1">
        <f t="shared" si="361"/>
        <v>1796</v>
      </c>
      <c r="Z1842" t="str">
        <f t="shared" si="362"/>
        <v>ITM_qoppa</v>
      </c>
      <c r="AC1842" s="116" t="str">
        <f t="shared" si="365"/>
        <v/>
      </c>
      <c r="AD1842" t="b">
        <f t="shared" si="364"/>
        <v>1</v>
      </c>
    </row>
    <row r="1843" spans="1:30">
      <c r="A1843" s="58">
        <f t="shared" si="363"/>
        <v>1843</v>
      </c>
      <c r="B1843" s="55">
        <f t="shared" si="356"/>
        <v>1797</v>
      </c>
      <c r="C1843" s="101" t="s">
        <v>4933</v>
      </c>
      <c r="D1843" s="101" t="s">
        <v>3984</v>
      </c>
      <c r="E1843" s="102" t="s">
        <v>581</v>
      </c>
      <c r="F1843" s="102" t="s">
        <v>1127</v>
      </c>
      <c r="G1843" s="103">
        <v>0</v>
      </c>
      <c r="H1843" s="103">
        <v>0</v>
      </c>
      <c r="I1843" s="102" t="s">
        <v>1</v>
      </c>
      <c r="J1843" s="102" t="s">
        <v>1660</v>
      </c>
      <c r="K1843" s="104" t="s">
        <v>5022</v>
      </c>
      <c r="L1843" s="101" t="s">
        <v>1123</v>
      </c>
      <c r="M1843" s="106" t="s">
        <v>3984</v>
      </c>
      <c r="N1843" s="106"/>
      <c r="O1843"/>
      <c r="P1843" t="str">
        <f t="shared" si="357"/>
        <v>NOT EQUAL</v>
      </c>
      <c r="Q1843"/>
      <c r="R1843"/>
      <c r="S1843" s="43">
        <f t="shared" si="358"/>
        <v>265</v>
      </c>
      <c r="T1843" s="96"/>
      <c r="U1843" s="72"/>
      <c r="V1843" s="72"/>
      <c r="W1843" s="44" t="str">
        <f t="shared" si="359"/>
        <v/>
      </c>
      <c r="X1843" s="25" t="str">
        <f t="shared" si="360"/>
        <v/>
      </c>
      <c r="Y1843" s="1">
        <f t="shared" si="361"/>
        <v>1797</v>
      </c>
      <c r="Z1843" t="str">
        <f t="shared" si="362"/>
        <v>ITM_digamma</v>
      </c>
      <c r="AC1843" s="116" t="str">
        <f t="shared" si="365"/>
        <v/>
      </c>
      <c r="AD1843" t="b">
        <f t="shared" si="364"/>
        <v>1</v>
      </c>
    </row>
    <row r="1844" spans="1:30">
      <c r="A1844" s="58">
        <f t="shared" si="363"/>
        <v>1844</v>
      </c>
      <c r="B1844" s="55">
        <f t="shared" si="356"/>
        <v>1798</v>
      </c>
      <c r="C1844" s="101" t="s">
        <v>4933</v>
      </c>
      <c r="D1844" s="101" t="s">
        <v>3985</v>
      </c>
      <c r="E1844" s="102" t="s">
        <v>581</v>
      </c>
      <c r="F1844" s="102" t="s">
        <v>1128</v>
      </c>
      <c r="G1844" s="103">
        <v>0</v>
      </c>
      <c r="H1844" s="103">
        <v>0</v>
      </c>
      <c r="I1844" s="102" t="s">
        <v>1</v>
      </c>
      <c r="J1844" s="102" t="s">
        <v>1660</v>
      </c>
      <c r="K1844" s="104" t="s">
        <v>5022</v>
      </c>
      <c r="L1844" s="101" t="s">
        <v>1123</v>
      </c>
      <c r="M1844" s="106" t="s">
        <v>3985</v>
      </c>
      <c r="N1844" s="106"/>
      <c r="O1844"/>
      <c r="P1844" t="str">
        <f t="shared" si="357"/>
        <v>NOT EQUAL</v>
      </c>
      <c r="Q1844"/>
      <c r="R1844"/>
      <c r="S1844" s="43">
        <f t="shared" si="358"/>
        <v>265</v>
      </c>
      <c r="T1844" s="96"/>
      <c r="U1844" s="72"/>
      <c r="V1844" s="72"/>
      <c r="W1844" s="44" t="str">
        <f t="shared" si="359"/>
        <v/>
      </c>
      <c r="X1844" s="25" t="str">
        <f t="shared" si="360"/>
        <v/>
      </c>
      <c r="Y1844" s="1">
        <f t="shared" si="361"/>
        <v>1798</v>
      </c>
      <c r="Z1844" t="str">
        <f t="shared" si="362"/>
        <v>ITM_sampi</v>
      </c>
      <c r="AC1844" s="116" t="str">
        <f t="shared" si="365"/>
        <v/>
      </c>
      <c r="AD1844" t="b">
        <f t="shared" si="364"/>
        <v>1</v>
      </c>
    </row>
    <row r="1845" spans="1:30">
      <c r="A1845" s="58">
        <f t="shared" si="363"/>
        <v>1845</v>
      </c>
      <c r="B1845" s="55">
        <f t="shared" si="356"/>
        <v>1799</v>
      </c>
      <c r="C1845" s="101" t="s">
        <v>4858</v>
      </c>
      <c r="D1845" s="101" t="s">
        <v>2606</v>
      </c>
      <c r="E1845" s="102" t="s">
        <v>1654</v>
      </c>
      <c r="F1845" s="102" t="s">
        <v>1654</v>
      </c>
      <c r="G1845" s="103">
        <v>0</v>
      </c>
      <c r="H1845" s="103">
        <v>0</v>
      </c>
      <c r="I1845" s="102" t="s">
        <v>3</v>
      </c>
      <c r="J1845" s="102" t="s">
        <v>1660</v>
      </c>
      <c r="K1845" s="104" t="s">
        <v>5197</v>
      </c>
      <c r="L1845" s="101" t="s">
        <v>1066</v>
      </c>
      <c r="M1845" s="106" t="s">
        <v>2606</v>
      </c>
      <c r="N1845" s="106"/>
      <c r="O1845"/>
      <c r="P1845" t="str">
        <f t="shared" si="357"/>
        <v/>
      </c>
      <c r="Q1845"/>
      <c r="R1845"/>
      <c r="S1845" s="43">
        <f t="shared" si="358"/>
        <v>266</v>
      </c>
      <c r="T1845" s="96" t="s">
        <v>3153</v>
      </c>
      <c r="U1845" s="72" t="s">
        <v>3082</v>
      </c>
      <c r="V1845" s="72" t="s">
        <v>2643</v>
      </c>
      <c r="W1845" s="44" t="str">
        <f t="shared" si="359"/>
        <v>"COMPLEX"</v>
      </c>
      <c r="X1845" s="25" t="str">
        <f t="shared" si="360"/>
        <v>COMPLEX</v>
      </c>
      <c r="Y1845" s="1">
        <f t="shared" si="361"/>
        <v>1799</v>
      </c>
      <c r="Z1845" t="str">
        <f t="shared" si="362"/>
        <v>KEY_COMPLEX</v>
      </c>
      <c r="AC1845" s="116" t="str">
        <f t="shared" si="365"/>
        <v>COMPLEX</v>
      </c>
      <c r="AD1845" t="b">
        <f t="shared" si="364"/>
        <v>1</v>
      </c>
    </row>
    <row r="1846" spans="1:30">
      <c r="A1846" s="58">
        <f t="shared" si="363"/>
        <v>1846</v>
      </c>
      <c r="B1846" s="55">
        <f t="shared" si="356"/>
        <v>1800</v>
      </c>
      <c r="C1846" s="101" t="s">
        <v>4871</v>
      </c>
      <c r="D1846" s="101" t="s">
        <v>7</v>
      </c>
      <c r="E1846" s="102" t="s">
        <v>1674</v>
      </c>
      <c r="F1846" s="102" t="s">
        <v>1600</v>
      </c>
      <c r="G1846" s="103">
        <v>0</v>
      </c>
      <c r="H1846" s="103">
        <v>0</v>
      </c>
      <c r="I1846" s="102" t="s">
        <v>3</v>
      </c>
      <c r="J1846" s="102" t="s">
        <v>1659</v>
      </c>
      <c r="K1846" s="104" t="s">
        <v>5197</v>
      </c>
      <c r="L1846" s="101" t="s">
        <v>2660</v>
      </c>
      <c r="M1846" s="106" t="s">
        <v>2815</v>
      </c>
      <c r="N1846" s="106"/>
      <c r="O1846"/>
      <c r="P1846" t="str">
        <f t="shared" si="357"/>
        <v>NOT EQUAL</v>
      </c>
      <c r="Q1846"/>
      <c r="R1846"/>
      <c r="S1846" s="43">
        <f t="shared" si="358"/>
        <v>267</v>
      </c>
      <c r="T1846" s="96" t="s">
        <v>3153</v>
      </c>
      <c r="U1846" s="72" t="s">
        <v>2643</v>
      </c>
      <c r="V1846" s="72" t="s">
        <v>2643</v>
      </c>
      <c r="W1846" s="44" t="str">
        <f t="shared" si="359"/>
        <v>STD_RIGHT_ARROW "POLAR"</v>
      </c>
      <c r="X1846" s="25" t="str">
        <f t="shared" si="360"/>
        <v>&gt;POLAR</v>
      </c>
      <c r="Y1846" s="1">
        <f t="shared" si="361"/>
        <v>1800</v>
      </c>
      <c r="Z1846" t="str">
        <f t="shared" si="362"/>
        <v>ITM_toPOL2</v>
      </c>
      <c r="AC1846" s="116" t="str">
        <f t="shared" si="365"/>
        <v>&gt;POLAR</v>
      </c>
      <c r="AD1846" t="b">
        <f t="shared" si="364"/>
        <v>1</v>
      </c>
    </row>
    <row r="1847" spans="1:30">
      <c r="A1847" s="58">
        <f t="shared" si="363"/>
        <v>1847</v>
      </c>
      <c r="B1847" s="55">
        <f t="shared" si="356"/>
        <v>1801</v>
      </c>
      <c r="C1847" s="101" t="s">
        <v>4872</v>
      </c>
      <c r="D1847" s="101" t="s">
        <v>7</v>
      </c>
      <c r="E1847" s="102" t="s">
        <v>1673</v>
      </c>
      <c r="F1847" s="102" t="s">
        <v>1603</v>
      </c>
      <c r="G1847" s="106">
        <v>0</v>
      </c>
      <c r="H1847" s="106">
        <v>0</v>
      </c>
      <c r="I1847" s="102" t="s">
        <v>3</v>
      </c>
      <c r="J1847" s="102" t="s">
        <v>1659</v>
      </c>
      <c r="K1847" s="104" t="s">
        <v>5197</v>
      </c>
      <c r="L1847" s="101" t="s">
        <v>2661</v>
      </c>
      <c r="M1847" s="106" t="s">
        <v>2816</v>
      </c>
      <c r="N1847" s="106"/>
      <c r="O1847"/>
      <c r="P1847" t="str">
        <f t="shared" si="357"/>
        <v>NOT EQUAL</v>
      </c>
      <c r="Q1847"/>
      <c r="R1847"/>
      <c r="S1847" s="43">
        <f t="shared" si="358"/>
        <v>268</v>
      </c>
      <c r="T1847" s="96" t="s">
        <v>3153</v>
      </c>
      <c r="U1847" s="72" t="s">
        <v>2643</v>
      </c>
      <c r="V1847" s="72" t="s">
        <v>2643</v>
      </c>
      <c r="W1847" s="44" t="str">
        <f t="shared" si="359"/>
        <v>STD_RIGHT_ARROW "RECT"</v>
      </c>
      <c r="X1847" s="25" t="str">
        <f t="shared" si="360"/>
        <v>&gt;RECT</v>
      </c>
      <c r="Y1847" s="1">
        <f t="shared" si="361"/>
        <v>1801</v>
      </c>
      <c r="Z1847" t="str">
        <f t="shared" si="362"/>
        <v>ITM_toREC2</v>
      </c>
      <c r="AC1847" s="116" t="str">
        <f t="shared" si="365"/>
        <v>&gt;RECT</v>
      </c>
      <c r="AD1847" t="b">
        <f t="shared" si="364"/>
        <v>1</v>
      </c>
    </row>
    <row r="1848" spans="1:30">
      <c r="A1848" s="58">
        <f t="shared" si="363"/>
        <v>1848</v>
      </c>
      <c r="B1848" s="55">
        <f t="shared" si="356"/>
        <v>1802</v>
      </c>
      <c r="C1848" s="101" t="s">
        <v>4873</v>
      </c>
      <c r="D1848" s="101">
        <v>1</v>
      </c>
      <c r="E1848" s="102" t="s">
        <v>1101</v>
      </c>
      <c r="F1848" s="102" t="s">
        <v>1101</v>
      </c>
      <c r="G1848" s="106">
        <v>0</v>
      </c>
      <c r="H1848" s="106">
        <v>0</v>
      </c>
      <c r="I1848" s="102" t="s">
        <v>1</v>
      </c>
      <c r="J1848" s="102" t="s">
        <v>1660</v>
      </c>
      <c r="K1848" s="104" t="s">
        <v>5022</v>
      </c>
      <c r="L1848" s="101"/>
      <c r="M1848" s="106" t="s">
        <v>3099</v>
      </c>
      <c r="N1848" s="106"/>
      <c r="O1848"/>
      <c r="P1848" t="str">
        <f t="shared" si="357"/>
        <v/>
      </c>
      <c r="Q1848"/>
      <c r="R1848"/>
      <c r="S1848" s="43">
        <f t="shared" si="358"/>
        <v>269</v>
      </c>
      <c r="T1848" s="96" t="s">
        <v>3172</v>
      </c>
      <c r="U1848" s="72" t="s">
        <v>3082</v>
      </c>
      <c r="V1848" s="72" t="s">
        <v>2643</v>
      </c>
      <c r="W1848" s="44" t="str">
        <f t="shared" si="359"/>
        <v>"ERPN"</v>
      </c>
      <c r="X1848" s="25" t="str">
        <f t="shared" si="360"/>
        <v>ERPN</v>
      </c>
      <c r="Y1848" s="1">
        <f t="shared" si="361"/>
        <v>1802</v>
      </c>
      <c r="Z1848" t="str">
        <f t="shared" si="362"/>
        <v>ITM_eRPN_ON</v>
      </c>
      <c r="AC1848" s="116" t="str">
        <f t="shared" si="365"/>
        <v>ERPN</v>
      </c>
      <c r="AD1848" t="b">
        <f t="shared" si="364"/>
        <v>1</v>
      </c>
    </row>
    <row r="1849" spans="1:30">
      <c r="A1849" s="58">
        <f t="shared" si="363"/>
        <v>1849</v>
      </c>
      <c r="B1849" s="55">
        <f t="shared" si="356"/>
        <v>1803</v>
      </c>
      <c r="C1849" s="101" t="s">
        <v>4873</v>
      </c>
      <c r="D1849" s="101">
        <v>0</v>
      </c>
      <c r="E1849" s="104" t="s">
        <v>3101</v>
      </c>
      <c r="F1849" s="104" t="s">
        <v>3101</v>
      </c>
      <c r="G1849" s="108">
        <v>0</v>
      </c>
      <c r="H1849" s="108">
        <v>0</v>
      </c>
      <c r="I1849" s="102" t="s">
        <v>1</v>
      </c>
      <c r="J1849" s="102" t="s">
        <v>1660</v>
      </c>
      <c r="K1849" s="104" t="s">
        <v>5022</v>
      </c>
      <c r="L1849" s="101"/>
      <c r="M1849" s="106" t="s">
        <v>3100</v>
      </c>
      <c r="N1849" s="106"/>
      <c r="O1849"/>
      <c r="P1849" t="str">
        <f t="shared" si="357"/>
        <v/>
      </c>
      <c r="Q1849"/>
      <c r="R1849"/>
      <c r="S1849" s="43">
        <f t="shared" si="358"/>
        <v>270</v>
      </c>
      <c r="T1849" s="96" t="s">
        <v>3172</v>
      </c>
      <c r="U1849" s="72" t="s">
        <v>3082</v>
      </c>
      <c r="V1849" s="72" t="s">
        <v>2643</v>
      </c>
      <c r="W1849" s="44" t="str">
        <f t="shared" si="359"/>
        <v>"RPN"</v>
      </c>
      <c r="X1849" s="25" t="str">
        <f t="shared" si="360"/>
        <v>RPN</v>
      </c>
      <c r="Y1849" s="1">
        <f t="shared" si="361"/>
        <v>1803</v>
      </c>
      <c r="Z1849" t="str">
        <f t="shared" si="362"/>
        <v>ITM_eRPN_OFF</v>
      </c>
      <c r="AC1849" s="116" t="str">
        <f t="shared" si="365"/>
        <v>RPN</v>
      </c>
      <c r="AD1849" t="b">
        <f t="shared" si="364"/>
        <v>1</v>
      </c>
    </row>
    <row r="1850" spans="1:30">
      <c r="A1850" s="58">
        <f t="shared" si="363"/>
        <v>1850</v>
      </c>
      <c r="B1850" s="55">
        <f t="shared" si="356"/>
        <v>1804</v>
      </c>
      <c r="C1850" s="101" t="s">
        <v>4869</v>
      </c>
      <c r="D1850" s="101" t="s">
        <v>1100</v>
      </c>
      <c r="E1850" s="104" t="s">
        <v>1101</v>
      </c>
      <c r="F1850" s="104" t="s">
        <v>1101</v>
      </c>
      <c r="G1850" s="108">
        <v>0</v>
      </c>
      <c r="H1850" s="108">
        <v>0</v>
      </c>
      <c r="I1850" s="102" t="s">
        <v>3</v>
      </c>
      <c r="J1850" s="102" t="s">
        <v>1660</v>
      </c>
      <c r="K1850" s="104" t="s">
        <v>5022</v>
      </c>
      <c r="L1850" s="101" t="s">
        <v>1102</v>
      </c>
      <c r="M1850" s="106" t="s">
        <v>2566</v>
      </c>
      <c r="N1850" s="106"/>
      <c r="O1850"/>
      <c r="P1850" t="str">
        <f t="shared" si="357"/>
        <v/>
      </c>
      <c r="Q1850"/>
      <c r="R1850"/>
      <c r="S1850" s="43">
        <f t="shared" si="358"/>
        <v>270</v>
      </c>
      <c r="T1850" s="96" t="s">
        <v>3172</v>
      </c>
      <c r="U1850" s="72" t="s">
        <v>2643</v>
      </c>
      <c r="V1850" s="72" t="s">
        <v>2643</v>
      </c>
      <c r="W1850" s="44" t="str">
        <f t="shared" si="359"/>
        <v/>
      </c>
      <c r="X1850" s="25" t="str">
        <f t="shared" si="360"/>
        <v/>
      </c>
      <c r="Y1850" s="1">
        <f t="shared" si="361"/>
        <v>1804</v>
      </c>
      <c r="Z1850" t="str">
        <f t="shared" si="362"/>
        <v>ITM_ERPN</v>
      </c>
      <c r="AC1850" s="116" t="str">
        <f t="shared" si="365"/>
        <v/>
      </c>
      <c r="AD1850" t="b">
        <f t="shared" si="364"/>
        <v>1</v>
      </c>
    </row>
    <row r="1851" spans="1:30">
      <c r="A1851" s="58">
        <f t="shared" si="363"/>
        <v>1851</v>
      </c>
      <c r="B1851" s="55">
        <f t="shared" si="356"/>
        <v>1805</v>
      </c>
      <c r="C1851" s="101" t="s">
        <v>4869</v>
      </c>
      <c r="D1851" s="101" t="s">
        <v>1103</v>
      </c>
      <c r="E1851" s="102" t="s">
        <v>1639</v>
      </c>
      <c r="F1851" s="102" t="s">
        <v>1639</v>
      </c>
      <c r="G1851" s="103">
        <v>0</v>
      </c>
      <c r="H1851" s="103">
        <v>0</v>
      </c>
      <c r="I1851" s="102" t="s">
        <v>3</v>
      </c>
      <c r="J1851" s="102" t="s">
        <v>1660</v>
      </c>
      <c r="K1851" s="104" t="s">
        <v>5022</v>
      </c>
      <c r="L1851" s="101" t="s">
        <v>1104</v>
      </c>
      <c r="M1851" s="106" t="s">
        <v>2567</v>
      </c>
      <c r="N1851" s="106"/>
      <c r="O1851"/>
      <c r="P1851" t="str">
        <f t="shared" si="357"/>
        <v/>
      </c>
      <c r="Q1851"/>
      <c r="R1851"/>
      <c r="S1851" s="43">
        <f t="shared" si="358"/>
        <v>270</v>
      </c>
      <c r="T1851" s="96" t="s">
        <v>3172</v>
      </c>
      <c r="U1851" s="72" t="s">
        <v>2643</v>
      </c>
      <c r="V1851" s="72" t="s">
        <v>2643</v>
      </c>
      <c r="W1851" s="44" t="str">
        <f t="shared" si="359"/>
        <v/>
      </c>
      <c r="X1851" s="25" t="str">
        <f t="shared" si="360"/>
        <v/>
      </c>
      <c r="Y1851" s="1">
        <f t="shared" si="361"/>
        <v>1805</v>
      </c>
      <c r="Z1851" t="str">
        <f t="shared" si="362"/>
        <v>ITM_HOMEx3</v>
      </c>
      <c r="AC1851" s="116" t="str">
        <f t="shared" si="365"/>
        <v/>
      </c>
      <c r="AD1851" t="b">
        <f t="shared" si="364"/>
        <v>1</v>
      </c>
    </row>
    <row r="1852" spans="1:30">
      <c r="A1852" s="58">
        <f t="shared" si="363"/>
        <v>1852</v>
      </c>
      <c r="B1852" s="55">
        <f t="shared" si="356"/>
        <v>1806</v>
      </c>
      <c r="C1852" s="101" t="s">
        <v>4869</v>
      </c>
      <c r="D1852" s="101" t="s">
        <v>1105</v>
      </c>
      <c r="E1852" s="102" t="s">
        <v>1640</v>
      </c>
      <c r="F1852" s="102" t="s">
        <v>1640</v>
      </c>
      <c r="G1852" s="103">
        <v>0</v>
      </c>
      <c r="H1852" s="103">
        <v>0</v>
      </c>
      <c r="I1852" s="102" t="s">
        <v>1</v>
      </c>
      <c r="J1852" s="102" t="s">
        <v>1660</v>
      </c>
      <c r="K1852" s="104" t="s">
        <v>5022</v>
      </c>
      <c r="L1852" s="101" t="s">
        <v>1106</v>
      </c>
      <c r="M1852" s="106" t="s">
        <v>2568</v>
      </c>
      <c r="N1852" s="106"/>
      <c r="O1852"/>
      <c r="P1852" t="str">
        <f t="shared" si="357"/>
        <v/>
      </c>
      <c r="Q1852"/>
      <c r="R1852"/>
      <c r="S1852" s="43">
        <f t="shared" si="358"/>
        <v>270</v>
      </c>
      <c r="T1852" s="96" t="s">
        <v>3172</v>
      </c>
      <c r="U1852" s="72" t="s">
        <v>2643</v>
      </c>
      <c r="V1852" s="72" t="s">
        <v>2643</v>
      </c>
      <c r="W1852" s="44" t="str">
        <f t="shared" si="359"/>
        <v/>
      </c>
      <c r="X1852" s="25" t="str">
        <f t="shared" si="360"/>
        <v/>
      </c>
      <c r="Y1852" s="1">
        <f t="shared" si="361"/>
        <v>1806</v>
      </c>
      <c r="Z1852" t="str">
        <f t="shared" si="362"/>
        <v>ITM_SHTIM</v>
      </c>
      <c r="AC1852" s="116" t="str">
        <f t="shared" si="365"/>
        <v/>
      </c>
      <c r="AD1852" t="b">
        <f t="shared" si="364"/>
        <v>1</v>
      </c>
    </row>
    <row r="1853" spans="1:30">
      <c r="A1853" s="58">
        <f t="shared" si="363"/>
        <v>1853</v>
      </c>
      <c r="B1853" s="55">
        <f t="shared" si="356"/>
        <v>1807</v>
      </c>
      <c r="C1853" s="101" t="s">
        <v>4869</v>
      </c>
      <c r="D1853" s="101" t="s">
        <v>1119</v>
      </c>
      <c r="E1853" s="102" t="s">
        <v>63</v>
      </c>
      <c r="F1853" s="102" t="s">
        <v>63</v>
      </c>
      <c r="G1853" s="103">
        <v>0</v>
      </c>
      <c r="H1853" s="103">
        <v>0</v>
      </c>
      <c r="I1853" s="102" t="s">
        <v>1</v>
      </c>
      <c r="J1853" s="102" t="s">
        <v>1660</v>
      </c>
      <c r="K1853" s="104" t="s">
        <v>5022</v>
      </c>
      <c r="L1853" s="101" t="s">
        <v>64</v>
      </c>
      <c r="M1853" s="106" t="s">
        <v>2583</v>
      </c>
      <c r="N1853" s="106"/>
      <c r="O1853"/>
      <c r="P1853" t="str">
        <f t="shared" si="357"/>
        <v/>
      </c>
      <c r="Q1853"/>
      <c r="R1853"/>
      <c r="S1853" s="43">
        <f t="shared" si="358"/>
        <v>270</v>
      </c>
      <c r="T1853" s="96" t="s">
        <v>3172</v>
      </c>
      <c r="U1853" s="72" t="s">
        <v>2643</v>
      </c>
      <c r="V1853" s="72" t="s">
        <v>2643</v>
      </c>
      <c r="W1853" s="44" t="str">
        <f t="shared" si="359"/>
        <v/>
      </c>
      <c r="X1853" s="25" t="str">
        <f t="shared" si="360"/>
        <v/>
      </c>
      <c r="Y1853" s="1">
        <f t="shared" si="361"/>
        <v>1807</v>
      </c>
      <c r="Z1853" t="str">
        <f t="shared" si="362"/>
        <v>ITM_CB_CPXRES</v>
      </c>
      <c r="AC1853" s="116" t="str">
        <f t="shared" si="365"/>
        <v/>
      </c>
      <c r="AD1853" t="b">
        <f t="shared" si="364"/>
        <v>1</v>
      </c>
    </row>
    <row r="1854" spans="1:30">
      <c r="A1854" s="58">
        <f t="shared" si="363"/>
        <v>1854</v>
      </c>
      <c r="B1854" s="55">
        <f t="shared" si="356"/>
        <v>1808</v>
      </c>
      <c r="C1854" s="101" t="s">
        <v>4869</v>
      </c>
      <c r="D1854" s="101" t="s">
        <v>1120</v>
      </c>
      <c r="E1854" s="102" t="s">
        <v>1121</v>
      </c>
      <c r="F1854" s="102" t="s">
        <v>1121</v>
      </c>
      <c r="G1854" s="103">
        <v>0</v>
      </c>
      <c r="H1854" s="103">
        <v>0</v>
      </c>
      <c r="I1854" s="102" t="s">
        <v>1</v>
      </c>
      <c r="J1854" s="102" t="s">
        <v>1660</v>
      </c>
      <c r="K1854" s="104" t="s">
        <v>5022</v>
      </c>
      <c r="L1854" s="101" t="s">
        <v>64</v>
      </c>
      <c r="M1854" s="106" t="s">
        <v>2584</v>
      </c>
      <c r="N1854" s="106"/>
      <c r="O1854"/>
      <c r="P1854" t="str">
        <f t="shared" ref="P1854:P1917" si="366">IF(E1854=F1854,"","NOT EQUAL")</f>
        <v/>
      </c>
      <c r="Q1854"/>
      <c r="R1854"/>
      <c r="S1854" s="43">
        <f t="shared" ref="S1854:S1917" si="367">IF(X1854&lt;&gt;"",S1853+1,S1853)</f>
        <v>270</v>
      </c>
      <c r="T1854" s="96" t="s">
        <v>3172</v>
      </c>
      <c r="U1854" s="72" t="s">
        <v>2643</v>
      </c>
      <c r="V1854" s="72" t="s">
        <v>2643</v>
      </c>
      <c r="W1854" s="44" t="str">
        <f t="shared" ref="W1854:W1917" si="368">IF( OR(U1854="CNST", I1854="CAT_REGS"),(E1854),
IF(U1854="YES",UPPER(E1854),
IF(   AND(U1854&lt;&gt;"NO",I1854="CAT_FNCT",D1854&lt;&gt;"multiply", D1854&lt;&gt;"divide"),IF(J1854="SLS_ENABLED",   UPPER(E1854),""),"")))</f>
        <v/>
      </c>
      <c r="X1854" s="25" t="str">
        <f t="shared" ref="X1854:X1917" si="369">IF(LEN(V1854)&gt;0,V1854,SUBSTITUTE(SUBSTITUTE(SUBSTITUTE(SUBSTITUTE(SUBSTITUTE(SUBSTITUTE(SUBSTITUTE(SUBSTITUTE(SUBSTITUTE(SUBSTITUTE(SUBSTITUTE( (SUBSTITUTE( SUBSTITUTE( SUBSTITUTE( SUBSTITUTE(W1854,"STD_SIGMA","SUM"),"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54" s="1">
        <f t="shared" ref="Y1854:Y1917" si="370">B1854</f>
        <v>1808</v>
      </c>
      <c r="Z1854" t="str">
        <f t="shared" ref="Z1854:Z1917" si="371">M1854</f>
        <v>ITM_CB_LEADING_ZERO</v>
      </c>
      <c r="AC1854" s="116" t="str">
        <f t="shared" si="365"/>
        <v/>
      </c>
      <c r="AD1854" t="b">
        <f t="shared" si="364"/>
        <v>1</v>
      </c>
    </row>
    <row r="1855" spans="1:30">
      <c r="A1855" s="2">
        <f>ROW()</f>
        <v>1855</v>
      </c>
      <c r="B1855" s="129">
        <f t="shared" ref="B1855" si="372">B1854+1</f>
        <v>1809</v>
      </c>
      <c r="C1855" s="130" t="s">
        <v>4932</v>
      </c>
      <c r="D1855" s="130" t="s">
        <v>7</v>
      </c>
      <c r="E1855" s="11" t="s">
        <v>581</v>
      </c>
      <c r="F1855" s="11" t="s">
        <v>5021</v>
      </c>
      <c r="G1855" s="131">
        <v>0</v>
      </c>
      <c r="H1855" s="131">
        <v>0</v>
      </c>
      <c r="I1855" s="102" t="s">
        <v>1</v>
      </c>
      <c r="J1855" s="11" t="s">
        <v>1660</v>
      </c>
      <c r="K1855" s="10" t="s">
        <v>5022</v>
      </c>
      <c r="L1855" s="130" t="s">
        <v>5023</v>
      </c>
      <c r="M1855" s="13" t="s">
        <v>5024</v>
      </c>
      <c r="N1855" s="13" t="s">
        <v>5025</v>
      </c>
      <c r="O1855"/>
      <c r="P1855" t="str">
        <f t="shared" si="366"/>
        <v>NOT EQUAL</v>
      </c>
      <c r="Q1855"/>
      <c r="R1855"/>
      <c r="S1855">
        <f t="shared" si="367"/>
        <v>270</v>
      </c>
      <c r="T1855" s="2" t="s">
        <v>3172</v>
      </c>
      <c r="U1855" s="132" t="s">
        <v>3075</v>
      </c>
      <c r="V1855" s="132"/>
      <c r="W1855" s="25" t="str">
        <f t="shared" si="368"/>
        <v/>
      </c>
      <c r="X1855" s="25" t="str">
        <f t="shared" si="369"/>
        <v/>
      </c>
      <c r="Y1855" s="1">
        <f t="shared" si="370"/>
        <v>1809</v>
      </c>
      <c r="Z1855" t="str">
        <f t="shared" si="371"/>
        <v>CHR_case</v>
      </c>
      <c r="AC1855" s="116" t="str">
        <f t="shared" si="365"/>
        <v/>
      </c>
      <c r="AD1855" t="b">
        <f t="shared" si="364"/>
        <v>1</v>
      </c>
    </row>
    <row r="1856" spans="1:30">
      <c r="A1856" s="58">
        <f t="shared" si="363"/>
        <v>1856</v>
      </c>
      <c r="B1856" s="55">
        <f t="shared" si="356"/>
        <v>1810</v>
      </c>
      <c r="C1856" s="101" t="s">
        <v>4869</v>
      </c>
      <c r="D1856" s="101" t="s">
        <v>1131</v>
      </c>
      <c r="E1856" s="102" t="s">
        <v>2655</v>
      </c>
      <c r="F1856" s="102" t="s">
        <v>1107</v>
      </c>
      <c r="G1856" s="103">
        <v>0</v>
      </c>
      <c r="H1856" s="103">
        <v>0</v>
      </c>
      <c r="I1856" s="102" t="s">
        <v>3</v>
      </c>
      <c r="J1856" s="102" t="s">
        <v>1660</v>
      </c>
      <c r="K1856" s="104" t="s">
        <v>5022</v>
      </c>
      <c r="L1856" s="101" t="s">
        <v>1102</v>
      </c>
      <c r="M1856" s="106" t="s">
        <v>2588</v>
      </c>
      <c r="N1856" s="106"/>
      <c r="O1856"/>
      <c r="P1856" t="str">
        <f t="shared" si="366"/>
        <v>NOT EQUAL</v>
      </c>
      <c r="Q1856"/>
      <c r="R1856"/>
      <c r="S1856" s="43">
        <f t="shared" si="367"/>
        <v>270</v>
      </c>
      <c r="T1856" s="96" t="s">
        <v>3172</v>
      </c>
      <c r="U1856" s="72" t="s">
        <v>2643</v>
      </c>
      <c r="V1856" s="72" t="s">
        <v>2643</v>
      </c>
      <c r="W1856" s="44" t="str">
        <f t="shared" si="368"/>
        <v/>
      </c>
      <c r="X1856" s="25" t="str">
        <f t="shared" si="369"/>
        <v/>
      </c>
      <c r="Y1856" s="1">
        <f t="shared" si="370"/>
        <v>1810</v>
      </c>
      <c r="Z1856" t="str">
        <f t="shared" si="371"/>
        <v>ITM_BASE_HOME</v>
      </c>
      <c r="AC1856" s="116" t="str">
        <f t="shared" si="365"/>
        <v/>
      </c>
      <c r="AD1856" t="b">
        <f t="shared" si="364"/>
        <v>1</v>
      </c>
    </row>
    <row r="1857" spans="1:30">
      <c r="A1857" s="58">
        <f t="shared" si="363"/>
        <v>1857</v>
      </c>
      <c r="B1857" s="55">
        <f t="shared" ref="B1857:B1920" si="373">IF(AND(MID(C1857,2,1)&lt;&gt;"/",MID(C1857,1,1)="/"),INT(B1856)+1,B1856+0.01)</f>
        <v>1811</v>
      </c>
      <c r="C1857" s="101" t="s">
        <v>4869</v>
      </c>
      <c r="D1857" s="101" t="s">
        <v>1132</v>
      </c>
      <c r="E1857" s="102" t="s">
        <v>2656</v>
      </c>
      <c r="F1857" s="102" t="s">
        <v>1133</v>
      </c>
      <c r="G1857" s="103">
        <v>0</v>
      </c>
      <c r="H1857" s="103">
        <v>0</v>
      </c>
      <c r="I1857" s="102" t="s">
        <v>3</v>
      </c>
      <c r="J1857" s="102" t="s">
        <v>1660</v>
      </c>
      <c r="K1857" s="104" t="s">
        <v>5022</v>
      </c>
      <c r="L1857" s="101" t="s">
        <v>1102</v>
      </c>
      <c r="M1857" s="106" t="s">
        <v>2589</v>
      </c>
      <c r="N1857" s="106"/>
      <c r="O1857"/>
      <c r="P1857" t="str">
        <f t="shared" si="366"/>
        <v>NOT EQUAL</v>
      </c>
      <c r="Q1857"/>
      <c r="R1857"/>
      <c r="S1857" s="43">
        <f t="shared" si="367"/>
        <v>270</v>
      </c>
      <c r="T1857" s="96" t="s">
        <v>3172</v>
      </c>
      <c r="U1857" s="72" t="s">
        <v>2643</v>
      </c>
      <c r="V1857" s="72" t="s">
        <v>2643</v>
      </c>
      <c r="W1857" s="44" t="str">
        <f t="shared" si="368"/>
        <v/>
      </c>
      <c r="X1857" s="25" t="str">
        <f t="shared" si="369"/>
        <v/>
      </c>
      <c r="Y1857" s="1">
        <f t="shared" si="370"/>
        <v>1811</v>
      </c>
      <c r="Z1857" t="str">
        <f t="shared" si="371"/>
        <v>ITM_BASE_AHOME</v>
      </c>
      <c r="AC1857" s="116" t="str">
        <f t="shared" si="365"/>
        <v/>
      </c>
      <c r="AD1857" t="b">
        <f t="shared" si="364"/>
        <v>1</v>
      </c>
    </row>
    <row r="1858" spans="1:30">
      <c r="A1858" s="58">
        <f t="shared" si="363"/>
        <v>1858</v>
      </c>
      <c r="B1858" s="55">
        <f t="shared" si="373"/>
        <v>1812</v>
      </c>
      <c r="C1858" s="101" t="s">
        <v>4869</v>
      </c>
      <c r="D1858" s="101" t="s">
        <v>2768</v>
      </c>
      <c r="E1858" s="102" t="s">
        <v>2766</v>
      </c>
      <c r="F1858" s="102" t="s">
        <v>2759</v>
      </c>
      <c r="G1858" s="103">
        <v>0</v>
      </c>
      <c r="H1858" s="103">
        <v>0</v>
      </c>
      <c r="I1858" s="102" t="s">
        <v>1</v>
      </c>
      <c r="J1858" s="102" t="s">
        <v>1660</v>
      </c>
      <c r="K1858" s="104" t="s">
        <v>5022</v>
      </c>
      <c r="L1858" s="101" t="s">
        <v>2763</v>
      </c>
      <c r="M1858" s="106" t="s">
        <v>2767</v>
      </c>
      <c r="N1858" s="106"/>
      <c r="O1858"/>
      <c r="P1858" t="str">
        <f t="shared" si="366"/>
        <v>NOT EQUAL</v>
      </c>
      <c r="Q1858"/>
      <c r="R1858"/>
      <c r="S1858" s="43">
        <f t="shared" si="367"/>
        <v>270</v>
      </c>
      <c r="T1858" s="96" t="s">
        <v>3172</v>
      </c>
      <c r="U1858" s="72" t="s">
        <v>2643</v>
      </c>
      <c r="V1858" s="72" t="s">
        <v>2643</v>
      </c>
      <c r="W1858" s="44" t="str">
        <f t="shared" si="368"/>
        <v/>
      </c>
      <c r="X1858" s="25" t="str">
        <f t="shared" si="369"/>
        <v/>
      </c>
      <c r="Y1858" s="1">
        <f t="shared" si="370"/>
        <v>1812</v>
      </c>
      <c r="Z1858" t="str">
        <f t="shared" si="371"/>
        <v>ITM_H_SUMRY</v>
      </c>
      <c r="AC1858" s="116" t="str">
        <f t="shared" si="365"/>
        <v/>
      </c>
      <c r="AD1858" t="b">
        <f t="shared" si="364"/>
        <v>1</v>
      </c>
    </row>
    <row r="1859" spans="1:30">
      <c r="A1859" s="58">
        <f t="shared" si="363"/>
        <v>1859</v>
      </c>
      <c r="B1859" s="55">
        <f t="shared" si="373"/>
        <v>1813</v>
      </c>
      <c r="C1859" s="101" t="s">
        <v>4869</v>
      </c>
      <c r="D1859" s="101" t="s">
        <v>2769</v>
      </c>
      <c r="E1859" s="104" t="s">
        <v>2758</v>
      </c>
      <c r="F1859" s="104" t="s">
        <v>2762</v>
      </c>
      <c r="G1859" s="108">
        <v>0</v>
      </c>
      <c r="H1859" s="108">
        <v>0</v>
      </c>
      <c r="I1859" s="102" t="s">
        <v>1</v>
      </c>
      <c r="J1859" s="102" t="s">
        <v>1660</v>
      </c>
      <c r="K1859" s="104" t="s">
        <v>5022</v>
      </c>
      <c r="L1859" s="101" t="s">
        <v>2763</v>
      </c>
      <c r="M1859" s="106" t="s">
        <v>2765</v>
      </c>
      <c r="N1859" s="106"/>
      <c r="O1859"/>
      <c r="P1859" t="str">
        <f t="shared" si="366"/>
        <v>NOT EQUAL</v>
      </c>
      <c r="Q1859"/>
      <c r="R1859"/>
      <c r="S1859" s="43">
        <f t="shared" si="367"/>
        <v>270</v>
      </c>
      <c r="T1859" s="96" t="s">
        <v>3172</v>
      </c>
      <c r="U1859" s="72" t="s">
        <v>2643</v>
      </c>
      <c r="V1859" s="72" t="s">
        <v>2643</v>
      </c>
      <c r="W1859" s="44" t="str">
        <f t="shared" si="368"/>
        <v/>
      </c>
      <c r="X1859" s="25" t="str">
        <f t="shared" si="369"/>
        <v/>
      </c>
      <c r="Y1859" s="1">
        <f t="shared" si="370"/>
        <v>1813</v>
      </c>
      <c r="Z1859" t="str">
        <f t="shared" si="371"/>
        <v>ITM_H_REPLCA</v>
      </c>
      <c r="AC1859" s="116" t="str">
        <f t="shared" si="365"/>
        <v/>
      </c>
      <c r="AD1859" t="b">
        <f t="shared" si="364"/>
        <v>1</v>
      </c>
    </row>
    <row r="1860" spans="1:30">
      <c r="A1860" s="58">
        <f t="shared" si="363"/>
        <v>1860</v>
      </c>
      <c r="B1860" s="55">
        <f t="shared" si="373"/>
        <v>1814</v>
      </c>
      <c r="C1860" s="101" t="s">
        <v>4869</v>
      </c>
      <c r="D1860" s="101" t="s">
        <v>2770</v>
      </c>
      <c r="E1860" s="104" t="s">
        <v>2761</v>
      </c>
      <c r="F1860" s="104" t="s">
        <v>2760</v>
      </c>
      <c r="G1860" s="108">
        <v>0</v>
      </c>
      <c r="H1860" s="108">
        <v>0</v>
      </c>
      <c r="I1860" s="102" t="s">
        <v>1</v>
      </c>
      <c r="J1860" s="102" t="s">
        <v>1660</v>
      </c>
      <c r="K1860" s="104" t="s">
        <v>5022</v>
      </c>
      <c r="L1860" s="101" t="s">
        <v>2763</v>
      </c>
      <c r="M1860" s="106" t="s">
        <v>2764</v>
      </c>
      <c r="N1860" s="106"/>
      <c r="O1860"/>
      <c r="P1860" t="str">
        <f t="shared" si="366"/>
        <v>NOT EQUAL</v>
      </c>
      <c r="Q1860"/>
      <c r="R1860"/>
      <c r="S1860" s="43">
        <f t="shared" si="367"/>
        <v>270</v>
      </c>
      <c r="T1860" s="96" t="s">
        <v>3172</v>
      </c>
      <c r="U1860" s="72" t="s">
        <v>2643</v>
      </c>
      <c r="V1860" s="72" t="s">
        <v>2643</v>
      </c>
      <c r="W1860" s="44" t="str">
        <f t="shared" si="368"/>
        <v/>
      </c>
      <c r="X1860" s="25" t="str">
        <f t="shared" si="369"/>
        <v/>
      </c>
      <c r="Y1860" s="1">
        <f t="shared" si="370"/>
        <v>1814</v>
      </c>
      <c r="Z1860" t="str">
        <f t="shared" si="371"/>
        <v>ITM_H_FIXED</v>
      </c>
      <c r="AC1860" s="116" t="str">
        <f t="shared" si="365"/>
        <v/>
      </c>
      <c r="AD1860" t="b">
        <f t="shared" si="364"/>
        <v>1</v>
      </c>
    </row>
    <row r="1861" spans="1:30">
      <c r="A1861" s="58">
        <f t="shared" si="363"/>
        <v>1861</v>
      </c>
      <c r="B1861" s="55">
        <f t="shared" si="373"/>
        <v>1815</v>
      </c>
      <c r="C1861" s="101" t="s">
        <v>4869</v>
      </c>
      <c r="D1861" s="101" t="s">
        <v>1146</v>
      </c>
      <c r="E1861" s="104" t="s">
        <v>1147</v>
      </c>
      <c r="F1861" s="104" t="s">
        <v>1147</v>
      </c>
      <c r="G1861" s="108">
        <v>0</v>
      </c>
      <c r="H1861" s="108">
        <v>0</v>
      </c>
      <c r="I1861" s="102" t="s">
        <v>1</v>
      </c>
      <c r="J1861" s="102" t="s">
        <v>1660</v>
      </c>
      <c r="K1861" s="104" t="s">
        <v>5197</v>
      </c>
      <c r="L1861" s="101"/>
      <c r="M1861" s="106" t="s">
        <v>2607</v>
      </c>
      <c r="N1861" s="106"/>
      <c r="O1861"/>
      <c r="P1861" t="str">
        <f t="shared" si="366"/>
        <v/>
      </c>
      <c r="Q1861"/>
      <c r="R1861"/>
      <c r="S1861" s="43">
        <f t="shared" si="367"/>
        <v>270</v>
      </c>
      <c r="T1861" s="96"/>
      <c r="U1861" s="72"/>
      <c r="V1861" s="72"/>
      <c r="W1861" s="44" t="str">
        <f t="shared" si="368"/>
        <v/>
      </c>
      <c r="X1861" s="25" t="str">
        <f t="shared" si="369"/>
        <v/>
      </c>
      <c r="Y1861" s="1">
        <f t="shared" si="370"/>
        <v>1815</v>
      </c>
      <c r="Z1861" t="str">
        <f t="shared" si="371"/>
        <v>ITM_HOMEx3T</v>
      </c>
      <c r="AC1861" s="116" t="str">
        <f t="shared" si="365"/>
        <v/>
      </c>
      <c r="AD1861" t="b">
        <f t="shared" si="364"/>
        <v>1</v>
      </c>
    </row>
    <row r="1862" spans="1:30">
      <c r="A1862" s="58" t="str">
        <f t="shared" si="363"/>
        <v/>
      </c>
      <c r="B1862" s="55">
        <f t="shared" si="373"/>
        <v>1815.01</v>
      </c>
      <c r="C1862" s="101" t="s">
        <v>2643</v>
      </c>
      <c r="D1862" s="101"/>
      <c r="E1862" s="102"/>
      <c r="F1862" s="102"/>
      <c r="G1862" s="103"/>
      <c r="H1862" s="103"/>
      <c r="I1862" s="102"/>
      <c r="J1862" s="102"/>
      <c r="K1862" s="104"/>
      <c r="L1862" s="101"/>
      <c r="M1862" s="106" t="s">
        <v>2643</v>
      </c>
      <c r="N1862" s="106"/>
      <c r="O1862"/>
      <c r="P1862" t="str">
        <f t="shared" si="366"/>
        <v/>
      </c>
      <c r="Q1862"/>
      <c r="R1862"/>
      <c r="S1862" s="43">
        <f t="shared" si="367"/>
        <v>270</v>
      </c>
      <c r="T1862" s="96" t="s">
        <v>2643</v>
      </c>
      <c r="U1862" s="72" t="s">
        <v>2643</v>
      </c>
      <c r="V1862" s="72" t="s">
        <v>2643</v>
      </c>
      <c r="W1862" s="44" t="str">
        <f t="shared" si="368"/>
        <v/>
      </c>
      <c r="X1862" s="25" t="str">
        <f t="shared" si="369"/>
        <v/>
      </c>
      <c r="Y1862" s="1">
        <f t="shared" si="370"/>
        <v>1815.01</v>
      </c>
      <c r="Z1862" t="str">
        <f t="shared" si="371"/>
        <v/>
      </c>
      <c r="AC1862" s="116" t="str">
        <f t="shared" si="365"/>
        <v/>
      </c>
      <c r="AD1862" t="b">
        <f t="shared" si="364"/>
        <v>1</v>
      </c>
    </row>
    <row r="1863" spans="1:30" s="49" customFormat="1">
      <c r="A1863" s="58">
        <f t="shared" ref="A1863:A1926" si="374">IF(B1863=INT(B1863),ROW(),"")</f>
        <v>1863</v>
      </c>
      <c r="B1863" s="55">
        <f t="shared" si="373"/>
        <v>1816</v>
      </c>
      <c r="C1863" s="101" t="s">
        <v>4869</v>
      </c>
      <c r="D1863" s="101" t="s">
        <v>3000</v>
      </c>
      <c r="E1863" s="102" t="s">
        <v>3001</v>
      </c>
      <c r="F1863" s="102" t="s">
        <v>3003</v>
      </c>
      <c r="G1863" s="103">
        <v>0</v>
      </c>
      <c r="H1863" s="103">
        <v>0</v>
      </c>
      <c r="I1863" s="102" t="s">
        <v>3</v>
      </c>
      <c r="J1863" s="102" t="s">
        <v>1660</v>
      </c>
      <c r="K1863" s="104" t="s">
        <v>5022</v>
      </c>
      <c r="L1863" s="105"/>
      <c r="M1863" s="106" t="s">
        <v>3002</v>
      </c>
      <c r="N1863" s="106"/>
      <c r="S1863" s="43">
        <f t="shared" si="367"/>
        <v>270</v>
      </c>
      <c r="T1863" s="96" t="s">
        <v>3172</v>
      </c>
      <c r="U1863" s="72" t="s">
        <v>2643</v>
      </c>
      <c r="V1863" s="72" t="s">
        <v>2643</v>
      </c>
      <c r="W1863" s="44" t="str">
        <f t="shared" si="368"/>
        <v/>
      </c>
      <c r="X1863" s="25" t="str">
        <f t="shared" si="369"/>
        <v/>
      </c>
      <c r="Y1863" s="1">
        <f t="shared" si="370"/>
        <v>1816</v>
      </c>
      <c r="Z1863" t="str">
        <f t="shared" si="371"/>
        <v>ITM_LARGELI</v>
      </c>
      <c r="AC1863" s="116" t="str">
        <f t="shared" si="365"/>
        <v/>
      </c>
      <c r="AD1863" t="b">
        <f t="shared" si="364"/>
        <v>1</v>
      </c>
    </row>
    <row r="1864" spans="1:30">
      <c r="A1864" s="58">
        <f t="shared" si="374"/>
        <v>1864</v>
      </c>
      <c r="B1864" s="55">
        <f t="shared" si="373"/>
        <v>1817</v>
      </c>
      <c r="C1864" s="101" t="s">
        <v>4874</v>
      </c>
      <c r="D1864" s="101">
        <v>45</v>
      </c>
      <c r="E1864" s="102" t="s">
        <v>3408</v>
      </c>
      <c r="F1864" s="102" t="s">
        <v>3408</v>
      </c>
      <c r="G1864" s="103">
        <v>0</v>
      </c>
      <c r="H1864" s="103">
        <v>0</v>
      </c>
      <c r="I1864" s="102" t="s">
        <v>1</v>
      </c>
      <c r="J1864" s="102" t="s">
        <v>1660</v>
      </c>
      <c r="K1864" s="104" t="s">
        <v>5022</v>
      </c>
      <c r="L1864" s="101"/>
      <c r="M1864" s="106" t="s">
        <v>2814</v>
      </c>
      <c r="N1864" s="106"/>
      <c r="O1864"/>
      <c r="P1864" t="str">
        <f t="shared" si="366"/>
        <v/>
      </c>
      <c r="Q1864"/>
      <c r="R1864"/>
      <c r="S1864" s="43">
        <f t="shared" si="367"/>
        <v>271</v>
      </c>
      <c r="T1864" s="96" t="s">
        <v>3216</v>
      </c>
      <c r="U1864" s="72" t="s">
        <v>2643</v>
      </c>
      <c r="V1864" s="72" t="s">
        <v>3409</v>
      </c>
      <c r="W1864" s="44" t="str">
        <f t="shared" si="368"/>
        <v/>
      </c>
      <c r="X1864" s="25" t="str">
        <f t="shared" si="369"/>
        <v>TEST_45</v>
      </c>
      <c r="Y1864" s="1">
        <f t="shared" si="370"/>
        <v>1817</v>
      </c>
      <c r="Z1864" t="str">
        <f t="shared" si="371"/>
        <v>ITM_PGMTST</v>
      </c>
      <c r="AC1864" s="116" t="str">
        <f t="shared" si="365"/>
        <v/>
      </c>
      <c r="AD1864" t="b">
        <f t="shared" si="364"/>
        <v>0</v>
      </c>
    </row>
    <row r="1865" spans="1:30">
      <c r="A1865" s="58">
        <f t="shared" si="374"/>
        <v>1865</v>
      </c>
      <c r="B1865" s="55">
        <f t="shared" si="373"/>
        <v>1818</v>
      </c>
      <c r="C1865" s="101" t="s">
        <v>4875</v>
      </c>
      <c r="D1865" s="101" t="s">
        <v>14</v>
      </c>
      <c r="E1865" s="104" t="s">
        <v>1109</v>
      </c>
      <c r="F1865" s="104" t="s">
        <v>1109</v>
      </c>
      <c r="G1865" s="108">
        <v>0</v>
      </c>
      <c r="H1865" s="108">
        <v>15</v>
      </c>
      <c r="I1865" s="102" t="s">
        <v>3</v>
      </c>
      <c r="J1865" s="102" t="s">
        <v>1660</v>
      </c>
      <c r="K1865" s="104" t="s">
        <v>5022</v>
      </c>
      <c r="L1865" s="101" t="s">
        <v>1110</v>
      </c>
      <c r="M1865" s="106" t="s">
        <v>2570</v>
      </c>
      <c r="N1865" s="106"/>
      <c r="O1865"/>
      <c r="P1865" t="str">
        <f t="shared" si="366"/>
        <v/>
      </c>
      <c r="Q1865"/>
      <c r="R1865"/>
      <c r="S1865" s="43">
        <f t="shared" si="367"/>
        <v>272</v>
      </c>
      <c r="T1865" s="96" t="s">
        <v>3173</v>
      </c>
      <c r="U1865" s="72" t="s">
        <v>3082</v>
      </c>
      <c r="V1865" s="72" t="s">
        <v>2643</v>
      </c>
      <c r="W1865" s="44" t="str">
        <f t="shared" si="368"/>
        <v>"SIG"</v>
      </c>
      <c r="X1865" s="25" t="str">
        <f t="shared" si="369"/>
        <v>SIG</v>
      </c>
      <c r="Y1865" s="1">
        <f t="shared" si="370"/>
        <v>1818</v>
      </c>
      <c r="Z1865" t="str">
        <f t="shared" si="371"/>
        <v>ITM_SIGFIG</v>
      </c>
      <c r="AC1865" s="116" t="str">
        <f t="shared" si="365"/>
        <v>SIG</v>
      </c>
      <c r="AD1865" t="b">
        <f t="shared" si="364"/>
        <v>1</v>
      </c>
    </row>
    <row r="1866" spans="1:30">
      <c r="A1866" s="58">
        <f t="shared" si="374"/>
        <v>1866</v>
      </c>
      <c r="B1866" s="55">
        <f t="shared" si="373"/>
        <v>1819</v>
      </c>
      <c r="C1866" s="101" t="s">
        <v>4876</v>
      </c>
      <c r="D1866" s="101" t="s">
        <v>14</v>
      </c>
      <c r="E1866" s="102" t="s">
        <v>403</v>
      </c>
      <c r="F1866" s="102" t="s">
        <v>403</v>
      </c>
      <c r="G1866" s="103">
        <v>0</v>
      </c>
      <c r="H1866" s="103">
        <v>15</v>
      </c>
      <c r="I1866" s="102" t="s">
        <v>3</v>
      </c>
      <c r="J1866" s="102" t="s">
        <v>1660</v>
      </c>
      <c r="K1866" s="104" t="s">
        <v>5022</v>
      </c>
      <c r="L1866" s="101" t="s">
        <v>1117</v>
      </c>
      <c r="M1866" s="106" t="s">
        <v>2581</v>
      </c>
      <c r="N1866" s="106"/>
      <c r="O1866"/>
      <c r="P1866" t="str">
        <f t="shared" si="366"/>
        <v/>
      </c>
      <c r="Q1866"/>
      <c r="R1866"/>
      <c r="S1866" s="43">
        <f t="shared" si="367"/>
        <v>273</v>
      </c>
      <c r="T1866" s="96" t="s">
        <v>3173</v>
      </c>
      <c r="U1866" s="72" t="s">
        <v>3082</v>
      </c>
      <c r="V1866" s="72" t="s">
        <v>2643</v>
      </c>
      <c r="W1866" s="44" t="str">
        <f t="shared" si="368"/>
        <v>"UNIT"</v>
      </c>
      <c r="X1866" s="25" t="str">
        <f t="shared" si="369"/>
        <v>UNIT</v>
      </c>
      <c r="Y1866" s="1">
        <f t="shared" si="370"/>
        <v>1819</v>
      </c>
      <c r="Z1866" t="str">
        <f t="shared" si="371"/>
        <v>ITM_UNIT</v>
      </c>
      <c r="AC1866" s="116" t="str">
        <f t="shared" si="365"/>
        <v>UNIT</v>
      </c>
      <c r="AD1866" t="b">
        <f t="shared" si="364"/>
        <v>1</v>
      </c>
    </row>
    <row r="1867" spans="1:30">
      <c r="A1867" s="58">
        <f t="shared" si="374"/>
        <v>1867</v>
      </c>
      <c r="B1867" s="55">
        <f t="shared" si="373"/>
        <v>1820</v>
      </c>
      <c r="C1867" s="101" t="s">
        <v>4877</v>
      </c>
      <c r="D1867" s="101" t="s">
        <v>7</v>
      </c>
      <c r="E1867" s="102" t="s">
        <v>1494</v>
      </c>
      <c r="F1867" s="102" t="s">
        <v>1494</v>
      </c>
      <c r="G1867" s="103">
        <v>0</v>
      </c>
      <c r="H1867" s="103">
        <v>0</v>
      </c>
      <c r="I1867" s="102" t="s">
        <v>3</v>
      </c>
      <c r="J1867" s="102" t="s">
        <v>1659</v>
      </c>
      <c r="K1867" s="104" t="s">
        <v>5197</v>
      </c>
      <c r="L1867" s="101"/>
      <c r="M1867" s="106" t="s">
        <v>3069</v>
      </c>
      <c r="N1867" s="106"/>
      <c r="O1867"/>
      <c r="P1867" t="str">
        <f t="shared" si="366"/>
        <v/>
      </c>
      <c r="Q1867"/>
      <c r="R1867"/>
      <c r="S1867" s="43">
        <f t="shared" si="367"/>
        <v>274</v>
      </c>
      <c r="T1867" s="96" t="s">
        <v>3173</v>
      </c>
      <c r="U1867" s="72" t="s">
        <v>2643</v>
      </c>
      <c r="V1867" s="72" t="s">
        <v>2643</v>
      </c>
      <c r="W1867" s="44" t="str">
        <f t="shared" si="368"/>
        <v>"ROUND"</v>
      </c>
      <c r="X1867" s="25" t="str">
        <f t="shared" si="369"/>
        <v>ROUND</v>
      </c>
      <c r="Y1867" s="1">
        <f t="shared" si="370"/>
        <v>1820</v>
      </c>
      <c r="Z1867" t="str">
        <f t="shared" si="371"/>
        <v>ITM_ROUND2</v>
      </c>
      <c r="AC1867" s="116" t="str">
        <f t="shared" si="365"/>
        <v>ROUND</v>
      </c>
      <c r="AD1867" t="b">
        <f t="shared" si="364"/>
        <v>1</v>
      </c>
    </row>
    <row r="1868" spans="1:30">
      <c r="A1868" s="58">
        <f t="shared" si="374"/>
        <v>1868</v>
      </c>
      <c r="B1868" s="55">
        <f t="shared" si="373"/>
        <v>1821</v>
      </c>
      <c r="C1868" s="101" t="s">
        <v>4878</v>
      </c>
      <c r="D1868" s="101" t="s">
        <v>7</v>
      </c>
      <c r="E1868" s="102" t="s">
        <v>325</v>
      </c>
      <c r="F1868" s="102" t="s">
        <v>325</v>
      </c>
      <c r="G1868" s="106">
        <v>0</v>
      </c>
      <c r="H1868" s="106">
        <v>0</v>
      </c>
      <c r="I1868" s="102" t="s">
        <v>3</v>
      </c>
      <c r="J1868" s="102" t="s">
        <v>1659</v>
      </c>
      <c r="K1868" s="104" t="s">
        <v>5197</v>
      </c>
      <c r="L1868" s="109"/>
      <c r="M1868" s="106" t="s">
        <v>3068</v>
      </c>
      <c r="N1868" s="106"/>
      <c r="O1868" s="43"/>
      <c r="P1868" t="str">
        <f t="shared" si="366"/>
        <v/>
      </c>
      <c r="Q1868" s="43"/>
      <c r="R1868" s="43"/>
      <c r="S1868" s="43">
        <f t="shared" si="367"/>
        <v>275</v>
      </c>
      <c r="T1868" s="96" t="s">
        <v>3173</v>
      </c>
      <c r="U1868" s="72" t="s">
        <v>2643</v>
      </c>
      <c r="V1868" s="72" t="s">
        <v>2643</v>
      </c>
      <c r="W1868" s="44" t="str">
        <f t="shared" si="368"/>
        <v>"ROUNDI"</v>
      </c>
      <c r="X1868" s="25" t="str">
        <f t="shared" si="369"/>
        <v>ROUNDI</v>
      </c>
      <c r="Y1868" s="1">
        <f t="shared" si="370"/>
        <v>1821</v>
      </c>
      <c r="Z1868" t="str">
        <f t="shared" si="371"/>
        <v>ITM_ROUNDI2</v>
      </c>
      <c r="AC1868" s="116" t="str">
        <f t="shared" si="365"/>
        <v>ROUNDI</v>
      </c>
      <c r="AD1868" t="b">
        <f t="shared" si="364"/>
        <v>1</v>
      </c>
    </row>
    <row r="1869" spans="1:30">
      <c r="A1869" s="58">
        <f t="shared" si="374"/>
        <v>1869</v>
      </c>
      <c r="B1869" s="55">
        <f t="shared" si="373"/>
        <v>1822</v>
      </c>
      <c r="C1869" s="101" t="s">
        <v>4879</v>
      </c>
      <c r="D1869" s="101" t="s">
        <v>7</v>
      </c>
      <c r="E1869" s="102" t="s">
        <v>1643</v>
      </c>
      <c r="F1869" s="102" t="s">
        <v>556</v>
      </c>
      <c r="G1869" s="106">
        <v>0</v>
      </c>
      <c r="H1869" s="106">
        <v>0</v>
      </c>
      <c r="I1869" s="102" t="s">
        <v>3</v>
      </c>
      <c r="J1869" s="102" t="s">
        <v>1659</v>
      </c>
      <c r="K1869" s="104" t="s">
        <v>5197</v>
      </c>
      <c r="L1869" s="109" t="s">
        <v>1129</v>
      </c>
      <c r="M1869" s="106" t="s">
        <v>2585</v>
      </c>
      <c r="N1869" s="106"/>
      <c r="O1869" s="43"/>
      <c r="P1869" t="str">
        <f t="shared" si="366"/>
        <v>NOT EQUAL</v>
      </c>
      <c r="Q1869" s="43"/>
      <c r="R1869" s="43"/>
      <c r="S1869" s="43">
        <f t="shared" si="367"/>
        <v>276</v>
      </c>
      <c r="T1869" s="96" t="s">
        <v>3156</v>
      </c>
      <c r="U1869" s="72" t="s">
        <v>2643</v>
      </c>
      <c r="V1869" s="72" t="s">
        <v>2643</v>
      </c>
      <c r="W1869" s="44" t="str">
        <f t="shared" si="368"/>
        <v>"OP_A"</v>
      </c>
      <c r="X1869" s="25" t="str">
        <f t="shared" si="369"/>
        <v>OP_A</v>
      </c>
      <c r="Y1869" s="1">
        <f t="shared" si="370"/>
        <v>1822</v>
      </c>
      <c r="Z1869" t="str">
        <f t="shared" si="371"/>
        <v>ITM_op_a</v>
      </c>
      <c r="AC1869" s="116" t="str">
        <f t="shared" si="365"/>
        <v>OP_A</v>
      </c>
      <c r="AD1869" t="b">
        <f t="shared" si="364"/>
        <v>1</v>
      </c>
    </row>
    <row r="1870" spans="1:30">
      <c r="A1870" s="58">
        <f t="shared" si="374"/>
        <v>1870</v>
      </c>
      <c r="B1870" s="55">
        <f t="shared" si="373"/>
        <v>1823</v>
      </c>
      <c r="C1870" s="101" t="s">
        <v>4880</v>
      </c>
      <c r="D1870" s="101" t="s">
        <v>7</v>
      </c>
      <c r="E1870" s="102" t="s">
        <v>1644</v>
      </c>
      <c r="F1870" s="102" t="s">
        <v>1130</v>
      </c>
      <c r="G1870" s="103">
        <v>0</v>
      </c>
      <c r="H1870" s="103">
        <v>0</v>
      </c>
      <c r="I1870" s="102" t="s">
        <v>3</v>
      </c>
      <c r="J1870" s="102" t="s">
        <v>1659</v>
      </c>
      <c r="K1870" s="104" t="s">
        <v>5197</v>
      </c>
      <c r="L1870" s="101" t="s">
        <v>1665</v>
      </c>
      <c r="M1870" s="106" t="s">
        <v>2586</v>
      </c>
      <c r="N1870" s="106"/>
      <c r="O1870"/>
      <c r="P1870" t="str">
        <f t="shared" si="366"/>
        <v>NOT EQUAL</v>
      </c>
      <c r="Q1870"/>
      <c r="R1870"/>
      <c r="S1870" s="43">
        <f t="shared" si="367"/>
        <v>277</v>
      </c>
      <c r="T1870" s="96" t="s">
        <v>3156</v>
      </c>
      <c r="U1870" s="72" t="s">
        <v>2643</v>
      </c>
      <c r="V1870" s="72" t="s">
        <v>2643</v>
      </c>
      <c r="W1870" s="44" t="str">
        <f t="shared" si="368"/>
        <v>"OP_A" STD_SUP_2</v>
      </c>
      <c r="X1870" s="25" t="str">
        <f t="shared" si="369"/>
        <v>OP_A^2</v>
      </c>
      <c r="Y1870" s="1">
        <f t="shared" si="370"/>
        <v>1823</v>
      </c>
      <c r="Z1870" t="str">
        <f t="shared" si="371"/>
        <v>ITM_op_a2</v>
      </c>
      <c r="AC1870" s="116" t="str">
        <f t="shared" si="365"/>
        <v>OP_A^2</v>
      </c>
      <c r="AD1870" t="b">
        <f t="shared" si="364"/>
        <v>1</v>
      </c>
    </row>
    <row r="1871" spans="1:30">
      <c r="A1871" s="58">
        <f t="shared" si="374"/>
        <v>1871</v>
      </c>
      <c r="B1871" s="55">
        <f t="shared" si="373"/>
        <v>1824</v>
      </c>
      <c r="C1871" s="101" t="s">
        <v>4881</v>
      </c>
      <c r="D1871" s="101" t="s">
        <v>7</v>
      </c>
      <c r="E1871" s="102" t="s">
        <v>1645</v>
      </c>
      <c r="F1871" s="102" t="s">
        <v>565</v>
      </c>
      <c r="G1871" s="103">
        <v>0</v>
      </c>
      <c r="H1871" s="103">
        <v>0</v>
      </c>
      <c r="I1871" s="102" t="s">
        <v>3</v>
      </c>
      <c r="J1871" s="102" t="s">
        <v>1659</v>
      </c>
      <c r="K1871" s="104" t="s">
        <v>5197</v>
      </c>
      <c r="L1871" s="101" t="s">
        <v>1666</v>
      </c>
      <c r="M1871" s="106" t="s">
        <v>2587</v>
      </c>
      <c r="N1871" s="106"/>
      <c r="O1871"/>
      <c r="P1871" t="str">
        <f t="shared" si="366"/>
        <v>NOT EQUAL</v>
      </c>
      <c r="Q1871"/>
      <c r="R1871"/>
      <c r="S1871" s="43">
        <f t="shared" si="367"/>
        <v>278</v>
      </c>
      <c r="T1871" s="96" t="s">
        <v>3156</v>
      </c>
      <c r="U1871" s="72" t="s">
        <v>2643</v>
      </c>
      <c r="V1871" s="72" t="s">
        <v>2643</v>
      </c>
      <c r="W1871" s="44" t="str">
        <f t="shared" si="368"/>
        <v>"OP_J"</v>
      </c>
      <c r="X1871" s="25" t="str">
        <f t="shared" si="369"/>
        <v>OP_J</v>
      </c>
      <c r="Y1871" s="1">
        <f t="shared" si="370"/>
        <v>1824</v>
      </c>
      <c r="Z1871" t="str">
        <f t="shared" si="371"/>
        <v>ITM_op_j</v>
      </c>
      <c r="AC1871" s="116" t="str">
        <f t="shared" si="365"/>
        <v>OP_J</v>
      </c>
      <c r="AD1871" t="b">
        <f t="shared" si="364"/>
        <v>1</v>
      </c>
    </row>
    <row r="1872" spans="1:30">
      <c r="A1872" s="58">
        <f t="shared" si="374"/>
        <v>1872</v>
      </c>
      <c r="B1872" s="55">
        <f t="shared" si="373"/>
        <v>1825</v>
      </c>
      <c r="C1872" s="101" t="s">
        <v>4874</v>
      </c>
      <c r="D1872" s="101">
        <v>7</v>
      </c>
      <c r="E1872" s="102" t="s">
        <v>1134</v>
      </c>
      <c r="F1872" s="102" t="s">
        <v>1134</v>
      </c>
      <c r="G1872" s="103">
        <v>0</v>
      </c>
      <c r="H1872" s="103">
        <v>0</v>
      </c>
      <c r="I1872" s="102" t="s">
        <v>3</v>
      </c>
      <c r="J1872" s="102" t="s">
        <v>1659</v>
      </c>
      <c r="K1872" s="104" t="s">
        <v>5022</v>
      </c>
      <c r="L1872" s="101" t="s">
        <v>1135</v>
      </c>
      <c r="M1872" s="106" t="s">
        <v>2590</v>
      </c>
      <c r="N1872" s="106"/>
      <c r="O1872"/>
      <c r="P1872" t="str">
        <f t="shared" si="366"/>
        <v/>
      </c>
      <c r="Q1872"/>
      <c r="R1872"/>
      <c r="S1872" s="43">
        <f t="shared" si="367"/>
        <v>279</v>
      </c>
      <c r="T1872" s="96" t="s">
        <v>3156</v>
      </c>
      <c r="U1872" s="72" t="s">
        <v>2643</v>
      </c>
      <c r="V1872" s="72" t="s">
        <v>3080</v>
      </c>
      <c r="W1872" s="44" t="str">
        <f t="shared" si="368"/>
        <v>"Y" STD_SPACE_3_PER_EM STD_RIGHT_ARROW STD_SPACE_3_PER_EM STD_DELTA</v>
      </c>
      <c r="X1872" s="25" t="str">
        <f t="shared" si="369"/>
        <v>D&gt;Y</v>
      </c>
      <c r="Y1872" s="1">
        <f t="shared" si="370"/>
        <v>1825</v>
      </c>
      <c r="Z1872" t="str">
        <f t="shared" si="371"/>
        <v>ITM_EE_D2Y</v>
      </c>
      <c r="AC1872" s="116" t="str">
        <f t="shared" si="365"/>
        <v>Y&gt;DELTA</v>
      </c>
      <c r="AD1872" t="b">
        <f t="shared" si="364"/>
        <v>0</v>
      </c>
    </row>
    <row r="1873" spans="1:30">
      <c r="A1873" s="58">
        <f t="shared" si="374"/>
        <v>1873</v>
      </c>
      <c r="B1873" s="55">
        <f t="shared" si="373"/>
        <v>1826</v>
      </c>
      <c r="C1873" s="101" t="s">
        <v>4874</v>
      </c>
      <c r="D1873" s="101">
        <v>6</v>
      </c>
      <c r="E1873" s="102" t="s">
        <v>1136</v>
      </c>
      <c r="F1873" s="102" t="s">
        <v>1136</v>
      </c>
      <c r="G1873" s="103">
        <v>0</v>
      </c>
      <c r="H1873" s="103">
        <v>0</v>
      </c>
      <c r="I1873" s="102" t="s">
        <v>3</v>
      </c>
      <c r="J1873" s="102" t="s">
        <v>1659</v>
      </c>
      <c r="K1873" s="104" t="s">
        <v>5197</v>
      </c>
      <c r="L1873" s="101" t="s">
        <v>1135</v>
      </c>
      <c r="M1873" s="106" t="s">
        <v>2591</v>
      </c>
      <c r="N1873" s="106"/>
      <c r="O1873"/>
      <c r="P1873" t="str">
        <f t="shared" si="366"/>
        <v/>
      </c>
      <c r="Q1873"/>
      <c r="R1873"/>
      <c r="S1873" s="43">
        <f t="shared" si="367"/>
        <v>280</v>
      </c>
      <c r="T1873" s="96" t="s">
        <v>3156</v>
      </c>
      <c r="U1873" s="72" t="s">
        <v>2643</v>
      </c>
      <c r="V1873" s="72" t="s">
        <v>3081</v>
      </c>
      <c r="W1873" s="44" t="str">
        <f t="shared" si="368"/>
        <v>STD_DELTA STD_SPACE_3_PER_EM STD_RIGHT_ARROW STD_SPACE_3_PER_EM "Y"</v>
      </c>
      <c r="X1873" s="25" t="str">
        <f t="shared" si="369"/>
        <v>Y&gt;D</v>
      </c>
      <c r="Y1873" s="1">
        <f t="shared" si="370"/>
        <v>1826</v>
      </c>
      <c r="Z1873" t="str">
        <f t="shared" si="371"/>
        <v>ITM_EE_Y2D</v>
      </c>
      <c r="AC1873" s="116" t="str">
        <f t="shared" si="365"/>
        <v>DELTA&gt;Y</v>
      </c>
      <c r="AD1873" t="b">
        <f t="shared" si="364"/>
        <v>0</v>
      </c>
    </row>
    <row r="1874" spans="1:30">
      <c r="A1874" s="58">
        <f t="shared" si="374"/>
        <v>1874</v>
      </c>
      <c r="B1874" s="55">
        <f t="shared" si="373"/>
        <v>1827</v>
      </c>
      <c r="C1874" s="101" t="s">
        <v>4874</v>
      </c>
      <c r="D1874" s="101">
        <v>9</v>
      </c>
      <c r="E1874" s="102" t="s">
        <v>1646</v>
      </c>
      <c r="F1874" s="102" t="s">
        <v>1137</v>
      </c>
      <c r="G1874" s="103">
        <v>0</v>
      </c>
      <c r="H1874" s="103">
        <v>0</v>
      </c>
      <c r="I1874" s="102" t="s">
        <v>3</v>
      </c>
      <c r="J1874" s="102" t="s">
        <v>1659</v>
      </c>
      <c r="K1874" s="104" t="s">
        <v>5197</v>
      </c>
      <c r="L1874" s="101" t="s">
        <v>1135</v>
      </c>
      <c r="M1874" s="106" t="s">
        <v>2592</v>
      </c>
      <c r="N1874" s="106"/>
      <c r="O1874"/>
      <c r="P1874" t="str">
        <f t="shared" si="366"/>
        <v>NOT EQUAL</v>
      </c>
      <c r="Q1874"/>
      <c r="R1874"/>
      <c r="S1874" s="43">
        <f t="shared" si="367"/>
        <v>281</v>
      </c>
      <c r="T1874" s="96" t="s">
        <v>3156</v>
      </c>
      <c r="U1874" s="72" t="s">
        <v>2643</v>
      </c>
      <c r="V1874" s="72" t="s">
        <v>2643</v>
      </c>
      <c r="W1874" s="44" t="str">
        <f t="shared" si="368"/>
        <v>"ATOSYM"</v>
      </c>
      <c r="X1874" s="25" t="str">
        <f t="shared" si="369"/>
        <v>ATOSYM</v>
      </c>
      <c r="Y1874" s="1">
        <f t="shared" si="370"/>
        <v>1827</v>
      </c>
      <c r="Z1874" t="str">
        <f t="shared" si="371"/>
        <v>ITM_EE_A2S</v>
      </c>
      <c r="AC1874" s="116" t="str">
        <f t="shared" si="365"/>
        <v>ATOSYM</v>
      </c>
      <c r="AD1874" t="b">
        <f t="shared" si="364"/>
        <v>1</v>
      </c>
    </row>
    <row r="1875" spans="1:30">
      <c r="A1875" s="58">
        <f t="shared" si="374"/>
        <v>1875</v>
      </c>
      <c r="B1875" s="55">
        <f t="shared" si="373"/>
        <v>1828</v>
      </c>
      <c r="C1875" s="101" t="s">
        <v>4874</v>
      </c>
      <c r="D1875" s="101">
        <v>8</v>
      </c>
      <c r="E1875" s="102" t="s">
        <v>1647</v>
      </c>
      <c r="F1875" s="102" t="s">
        <v>1138</v>
      </c>
      <c r="G1875" s="103">
        <v>0</v>
      </c>
      <c r="H1875" s="103">
        <v>0</v>
      </c>
      <c r="I1875" s="102" t="s">
        <v>3</v>
      </c>
      <c r="J1875" s="102" t="s">
        <v>1659</v>
      </c>
      <c r="K1875" s="104" t="s">
        <v>5197</v>
      </c>
      <c r="L1875" s="101" t="s">
        <v>1135</v>
      </c>
      <c r="M1875" s="106" t="s">
        <v>2593</v>
      </c>
      <c r="N1875" s="106"/>
      <c r="O1875"/>
      <c r="P1875" t="str">
        <f t="shared" si="366"/>
        <v>NOT EQUAL</v>
      </c>
      <c r="Q1875"/>
      <c r="R1875"/>
      <c r="S1875" s="43">
        <f t="shared" si="367"/>
        <v>282</v>
      </c>
      <c r="T1875" s="96" t="s">
        <v>3156</v>
      </c>
      <c r="U1875" s="72" t="s">
        <v>2643</v>
      </c>
      <c r="V1875" s="72" t="s">
        <v>2643</v>
      </c>
      <c r="W1875" s="44" t="str">
        <f t="shared" si="368"/>
        <v>"SYMTOA"</v>
      </c>
      <c r="X1875" s="25" t="str">
        <f t="shared" si="369"/>
        <v>SYMTOA</v>
      </c>
      <c r="Y1875" s="1">
        <f t="shared" si="370"/>
        <v>1828</v>
      </c>
      <c r="Z1875" t="str">
        <f t="shared" si="371"/>
        <v>ITM_EE_S2A</v>
      </c>
      <c r="AC1875" s="116" t="str">
        <f t="shared" si="365"/>
        <v>SYMTOA</v>
      </c>
      <c r="AD1875" t="b">
        <f t="shared" si="364"/>
        <v>1</v>
      </c>
    </row>
    <row r="1876" spans="1:30">
      <c r="A1876" s="58">
        <f t="shared" si="374"/>
        <v>1876</v>
      </c>
      <c r="B1876" s="55">
        <f t="shared" si="373"/>
        <v>1829</v>
      </c>
      <c r="C1876" s="101" t="s">
        <v>4874</v>
      </c>
      <c r="D1876" s="101">
        <v>10</v>
      </c>
      <c r="E1876" s="102" t="s">
        <v>1649</v>
      </c>
      <c r="F1876" s="102" t="s">
        <v>1649</v>
      </c>
      <c r="G1876" s="103">
        <v>0</v>
      </c>
      <c r="H1876" s="103">
        <v>0</v>
      </c>
      <c r="I1876" s="102" t="s">
        <v>3</v>
      </c>
      <c r="J1876" s="102" t="s">
        <v>1659</v>
      </c>
      <c r="K1876" s="104" t="s">
        <v>5197</v>
      </c>
      <c r="L1876" s="101" t="s">
        <v>1135</v>
      </c>
      <c r="M1876" s="106" t="s">
        <v>2595</v>
      </c>
      <c r="N1876" s="106"/>
      <c r="O1876"/>
      <c r="P1876" t="str">
        <f t="shared" si="366"/>
        <v/>
      </c>
      <c r="Q1876"/>
      <c r="R1876"/>
      <c r="S1876" s="43">
        <f t="shared" si="367"/>
        <v>283</v>
      </c>
      <c r="T1876" s="96" t="s">
        <v>3156</v>
      </c>
      <c r="U1876" s="72" t="s">
        <v>2643</v>
      </c>
      <c r="V1876" s="72" t="s">
        <v>2643</v>
      </c>
      <c r="W1876" s="44" t="str">
        <f t="shared" si="368"/>
        <v>"E^" STD_THETA "J"</v>
      </c>
      <c r="X1876" s="25" t="str">
        <f t="shared" si="369"/>
        <v>E^THETAJ</v>
      </c>
      <c r="Y1876" s="1">
        <f t="shared" si="370"/>
        <v>1829</v>
      </c>
      <c r="Z1876" t="str">
        <f t="shared" si="371"/>
        <v>ITM_EE_EXP_TH</v>
      </c>
      <c r="AC1876" s="116" t="str">
        <f t="shared" si="365"/>
        <v>E^THETAJ</v>
      </c>
      <c r="AD1876" t="b">
        <f t="shared" si="364"/>
        <v>1</v>
      </c>
    </row>
    <row r="1877" spans="1:30">
      <c r="A1877" s="58">
        <f t="shared" si="374"/>
        <v>1877</v>
      </c>
      <c r="B1877" s="55">
        <f t="shared" si="373"/>
        <v>1830</v>
      </c>
      <c r="C1877" s="101" t="s">
        <v>4874</v>
      </c>
      <c r="D1877" s="101">
        <v>11</v>
      </c>
      <c r="E1877" s="102" t="s">
        <v>1140</v>
      </c>
      <c r="F1877" s="102" t="s">
        <v>1140</v>
      </c>
      <c r="G1877" s="103">
        <v>0</v>
      </c>
      <c r="H1877" s="103">
        <v>0</v>
      </c>
      <c r="I1877" s="102" t="s">
        <v>3</v>
      </c>
      <c r="J1877" s="102" t="s">
        <v>1659</v>
      </c>
      <c r="K1877" s="104" t="s">
        <v>5197</v>
      </c>
      <c r="L1877" s="101" t="s">
        <v>1135</v>
      </c>
      <c r="M1877" s="106" t="s">
        <v>2596</v>
      </c>
      <c r="N1877" s="106"/>
      <c r="O1877"/>
      <c r="P1877" t="str">
        <f t="shared" si="366"/>
        <v/>
      </c>
      <c r="Q1877"/>
      <c r="R1877"/>
      <c r="S1877" s="43">
        <f t="shared" si="367"/>
        <v>284</v>
      </c>
      <c r="T1877" s="96" t="s">
        <v>3156</v>
      </c>
      <c r="U1877" s="72" t="s">
        <v>2643</v>
      </c>
      <c r="V1877" s="72" t="s">
        <v>2643</v>
      </c>
      <c r="W1877" s="44" t="str">
        <f t="shared" si="368"/>
        <v>"STO" STD_SPACE_3_PER_EM "3Z"</v>
      </c>
      <c r="X1877" s="25" t="str">
        <f t="shared" si="369"/>
        <v>STO3Z</v>
      </c>
      <c r="Y1877" s="1">
        <f t="shared" si="370"/>
        <v>1830</v>
      </c>
      <c r="Z1877" t="str">
        <f t="shared" si="371"/>
        <v>ITM_EE_STO_Z</v>
      </c>
      <c r="AC1877" s="116" t="str">
        <f t="shared" si="365"/>
        <v>STO3Z</v>
      </c>
      <c r="AD1877" t="b">
        <f t="shared" si="364"/>
        <v>1</v>
      </c>
    </row>
    <row r="1878" spans="1:30">
      <c r="A1878" s="58">
        <f t="shared" si="374"/>
        <v>1878</v>
      </c>
      <c r="B1878" s="55">
        <f t="shared" si="373"/>
        <v>1831</v>
      </c>
      <c r="C1878" s="101" t="s">
        <v>4874</v>
      </c>
      <c r="D1878" s="101">
        <v>12</v>
      </c>
      <c r="E1878" s="102" t="s">
        <v>1141</v>
      </c>
      <c r="F1878" s="102" t="s">
        <v>1141</v>
      </c>
      <c r="G1878" s="103">
        <v>0</v>
      </c>
      <c r="H1878" s="103">
        <v>0</v>
      </c>
      <c r="I1878" s="102" t="s">
        <v>3</v>
      </c>
      <c r="J1878" s="102" t="s">
        <v>1659</v>
      </c>
      <c r="K1878" s="104" t="s">
        <v>5197</v>
      </c>
      <c r="L1878" s="101" t="s">
        <v>1135</v>
      </c>
      <c r="M1878" s="106" t="s">
        <v>2597</v>
      </c>
      <c r="N1878" s="106"/>
      <c r="O1878"/>
      <c r="P1878" t="str">
        <f t="shared" si="366"/>
        <v/>
      </c>
      <c r="Q1878"/>
      <c r="R1878"/>
      <c r="S1878" s="43">
        <f t="shared" si="367"/>
        <v>285</v>
      </c>
      <c r="T1878" s="96" t="s">
        <v>3156</v>
      </c>
      <c r="U1878" s="72" t="s">
        <v>2643</v>
      </c>
      <c r="V1878" s="72" t="s">
        <v>2643</v>
      </c>
      <c r="W1878" s="44" t="str">
        <f t="shared" si="368"/>
        <v>"RCL" STD_SPACE_3_PER_EM "3Z"</v>
      </c>
      <c r="X1878" s="25" t="str">
        <f t="shared" si="369"/>
        <v>RCL3Z</v>
      </c>
      <c r="Y1878" s="1">
        <f t="shared" si="370"/>
        <v>1831</v>
      </c>
      <c r="Z1878" t="str">
        <f t="shared" si="371"/>
        <v>ITM_EE_RCL_Z</v>
      </c>
      <c r="AC1878" s="116" t="str">
        <f t="shared" si="365"/>
        <v>RCL3Z</v>
      </c>
      <c r="AD1878" t="b">
        <f t="shared" si="364"/>
        <v>1</v>
      </c>
    </row>
    <row r="1879" spans="1:30">
      <c r="A1879" s="58">
        <f t="shared" si="374"/>
        <v>1879</v>
      </c>
      <c r="B1879" s="55">
        <f t="shared" si="373"/>
        <v>1832</v>
      </c>
      <c r="C1879" s="101" t="s">
        <v>4874</v>
      </c>
      <c r="D1879" s="101">
        <v>13</v>
      </c>
      <c r="E1879" s="102" t="s">
        <v>1142</v>
      </c>
      <c r="F1879" s="102" t="s">
        <v>1142</v>
      </c>
      <c r="G1879" s="103">
        <v>0</v>
      </c>
      <c r="H1879" s="103">
        <v>0</v>
      </c>
      <c r="I1879" s="102" t="s">
        <v>3</v>
      </c>
      <c r="J1879" s="102" t="s">
        <v>1659</v>
      </c>
      <c r="K1879" s="104" t="s">
        <v>5197</v>
      </c>
      <c r="L1879" s="101" t="s">
        <v>1135</v>
      </c>
      <c r="M1879" s="106" t="s">
        <v>2598</v>
      </c>
      <c r="N1879" s="106"/>
      <c r="O1879"/>
      <c r="P1879" t="str">
        <f t="shared" si="366"/>
        <v/>
      </c>
      <c r="Q1879"/>
      <c r="R1879"/>
      <c r="S1879" s="43">
        <f t="shared" si="367"/>
        <v>286</v>
      </c>
      <c r="T1879" s="96" t="s">
        <v>3156</v>
      </c>
      <c r="U1879" s="72" t="s">
        <v>2643</v>
      </c>
      <c r="V1879" s="72" t="s">
        <v>2643</v>
      </c>
      <c r="W1879" s="44" t="str">
        <f t="shared" si="368"/>
        <v>"STO" STD_SPACE_3_PER_EM "3V"</v>
      </c>
      <c r="X1879" s="25" t="str">
        <f t="shared" si="369"/>
        <v>STO3V</v>
      </c>
      <c r="Y1879" s="1">
        <f t="shared" si="370"/>
        <v>1832</v>
      </c>
      <c r="Z1879" t="str">
        <f t="shared" si="371"/>
        <v>ITM_EE_STO_V</v>
      </c>
      <c r="AC1879" s="116" t="str">
        <f t="shared" si="365"/>
        <v>STO3V</v>
      </c>
      <c r="AD1879" t="b">
        <f t="shared" si="364"/>
        <v>1</v>
      </c>
    </row>
    <row r="1880" spans="1:30">
      <c r="A1880" s="58">
        <f t="shared" si="374"/>
        <v>1880</v>
      </c>
      <c r="B1880" s="55">
        <f t="shared" si="373"/>
        <v>1833</v>
      </c>
      <c r="C1880" s="101" t="s">
        <v>4874</v>
      </c>
      <c r="D1880" s="101">
        <v>14</v>
      </c>
      <c r="E1880" s="102" t="s">
        <v>1143</v>
      </c>
      <c r="F1880" s="102" t="s">
        <v>1143</v>
      </c>
      <c r="G1880" s="103">
        <v>0</v>
      </c>
      <c r="H1880" s="103">
        <v>0</v>
      </c>
      <c r="I1880" s="102" t="s">
        <v>3</v>
      </c>
      <c r="J1880" s="102" t="s">
        <v>1659</v>
      </c>
      <c r="K1880" s="104" t="s">
        <v>5197</v>
      </c>
      <c r="L1880" s="101" t="s">
        <v>1135</v>
      </c>
      <c r="M1880" s="106" t="s">
        <v>2599</v>
      </c>
      <c r="N1880" s="106"/>
      <c r="O1880"/>
      <c r="P1880" t="str">
        <f t="shared" si="366"/>
        <v/>
      </c>
      <c r="Q1880"/>
      <c r="R1880"/>
      <c r="S1880" s="43">
        <f t="shared" si="367"/>
        <v>287</v>
      </c>
      <c r="T1880" s="96" t="s">
        <v>3156</v>
      </c>
      <c r="U1880" s="72" t="s">
        <v>2643</v>
      </c>
      <c r="V1880" s="72" t="s">
        <v>2643</v>
      </c>
      <c r="W1880" s="44" t="str">
        <f t="shared" si="368"/>
        <v>"RCL" STD_SPACE_3_PER_EM "3V"</v>
      </c>
      <c r="X1880" s="25" t="str">
        <f t="shared" si="369"/>
        <v>RCL3V</v>
      </c>
      <c r="Y1880" s="1">
        <f t="shared" si="370"/>
        <v>1833</v>
      </c>
      <c r="Z1880" t="str">
        <f t="shared" si="371"/>
        <v>ITM_EE_RCL_V</v>
      </c>
      <c r="AC1880" s="116" t="str">
        <f t="shared" si="365"/>
        <v>RCL3V</v>
      </c>
      <c r="AD1880" t="b">
        <f t="shared" si="364"/>
        <v>1</v>
      </c>
    </row>
    <row r="1881" spans="1:30">
      <c r="A1881" s="58">
        <f t="shared" si="374"/>
        <v>1881</v>
      </c>
      <c r="B1881" s="55">
        <f t="shared" si="373"/>
        <v>1834</v>
      </c>
      <c r="C1881" s="101" t="s">
        <v>4874</v>
      </c>
      <c r="D1881" s="101">
        <v>15</v>
      </c>
      <c r="E1881" s="102" t="s">
        <v>1144</v>
      </c>
      <c r="F1881" s="102" t="s">
        <v>1144</v>
      </c>
      <c r="G1881" s="103">
        <v>0</v>
      </c>
      <c r="H1881" s="103">
        <v>0</v>
      </c>
      <c r="I1881" s="102" t="s">
        <v>3</v>
      </c>
      <c r="J1881" s="102" t="s">
        <v>1659</v>
      </c>
      <c r="K1881" s="104" t="s">
        <v>5197</v>
      </c>
      <c r="L1881" s="101" t="s">
        <v>1135</v>
      </c>
      <c r="M1881" s="106" t="s">
        <v>2600</v>
      </c>
      <c r="N1881" s="106"/>
      <c r="O1881"/>
      <c r="P1881" t="str">
        <f t="shared" si="366"/>
        <v/>
      </c>
      <c r="Q1881"/>
      <c r="R1881"/>
      <c r="S1881" s="43">
        <f t="shared" si="367"/>
        <v>288</v>
      </c>
      <c r="T1881" s="96" t="s">
        <v>3156</v>
      </c>
      <c r="U1881" s="72" t="s">
        <v>2643</v>
      </c>
      <c r="V1881" s="72" t="s">
        <v>2643</v>
      </c>
      <c r="W1881" s="44" t="str">
        <f t="shared" si="368"/>
        <v>"STO" STD_SPACE_3_PER_EM "3I"</v>
      </c>
      <c r="X1881" s="25" t="str">
        <f t="shared" si="369"/>
        <v>STO3I</v>
      </c>
      <c r="Y1881" s="1">
        <f t="shared" si="370"/>
        <v>1834</v>
      </c>
      <c r="Z1881" t="str">
        <f t="shared" si="371"/>
        <v>ITM_EE_STO_I</v>
      </c>
      <c r="AC1881" s="116" t="str">
        <f t="shared" si="365"/>
        <v>STO3I</v>
      </c>
      <c r="AD1881" t="b">
        <f t="shared" si="364"/>
        <v>1</v>
      </c>
    </row>
    <row r="1882" spans="1:30">
      <c r="A1882" s="58">
        <f t="shared" si="374"/>
        <v>1882</v>
      </c>
      <c r="B1882" s="55">
        <f t="shared" si="373"/>
        <v>1835</v>
      </c>
      <c r="C1882" s="101" t="s">
        <v>4874</v>
      </c>
      <c r="D1882" s="101">
        <v>16</v>
      </c>
      <c r="E1882" s="102" t="s">
        <v>1145</v>
      </c>
      <c r="F1882" s="102" t="s">
        <v>1145</v>
      </c>
      <c r="G1882" s="103">
        <v>0</v>
      </c>
      <c r="H1882" s="103">
        <v>0</v>
      </c>
      <c r="I1882" s="102" t="s">
        <v>3</v>
      </c>
      <c r="J1882" s="102" t="s">
        <v>1659</v>
      </c>
      <c r="K1882" s="104" t="s">
        <v>5197</v>
      </c>
      <c r="L1882" s="101" t="s">
        <v>1135</v>
      </c>
      <c r="M1882" s="106" t="s">
        <v>2601</v>
      </c>
      <c r="N1882" s="106"/>
      <c r="O1882"/>
      <c r="P1882" t="str">
        <f t="shared" si="366"/>
        <v/>
      </c>
      <c r="Q1882"/>
      <c r="R1882"/>
      <c r="S1882" s="43">
        <f t="shared" si="367"/>
        <v>289</v>
      </c>
      <c r="T1882" s="96" t="s">
        <v>3156</v>
      </c>
      <c r="U1882" s="72" t="s">
        <v>2643</v>
      </c>
      <c r="V1882" s="72" t="s">
        <v>2643</v>
      </c>
      <c r="W1882" s="44" t="str">
        <f t="shared" si="368"/>
        <v>"RCL" STD_SPACE_3_PER_EM "3I"</v>
      </c>
      <c r="X1882" s="25" t="str">
        <f t="shared" si="369"/>
        <v>RCL3I</v>
      </c>
      <c r="Y1882" s="1">
        <f t="shared" si="370"/>
        <v>1835</v>
      </c>
      <c r="Z1882" t="str">
        <f t="shared" si="371"/>
        <v>ITM_EE_RCL_I</v>
      </c>
      <c r="AC1882" s="116" t="str">
        <f t="shared" si="365"/>
        <v>RCL3I</v>
      </c>
      <c r="AD1882" t="b">
        <f t="shared" si="364"/>
        <v>1</v>
      </c>
    </row>
    <row r="1883" spans="1:30">
      <c r="A1883" s="58">
        <f t="shared" si="374"/>
        <v>1883</v>
      </c>
      <c r="B1883" s="55">
        <f t="shared" si="373"/>
        <v>1836</v>
      </c>
      <c r="C1883" s="101" t="s">
        <v>4874</v>
      </c>
      <c r="D1883" s="101">
        <v>17</v>
      </c>
      <c r="E1883" s="102" t="s">
        <v>2652</v>
      </c>
      <c r="F1883" s="102" t="s">
        <v>1650</v>
      </c>
      <c r="G1883" s="103">
        <v>0</v>
      </c>
      <c r="H1883" s="103">
        <v>0</v>
      </c>
      <c r="I1883" s="102" t="s">
        <v>3</v>
      </c>
      <c r="J1883" s="102" t="s">
        <v>1659</v>
      </c>
      <c r="K1883" s="104" t="s">
        <v>5197</v>
      </c>
      <c r="L1883" s="101" t="s">
        <v>1135</v>
      </c>
      <c r="M1883" s="106" t="s">
        <v>2602</v>
      </c>
      <c r="N1883" s="106"/>
      <c r="O1883"/>
      <c r="P1883" t="str">
        <f t="shared" si="366"/>
        <v>NOT EQUAL</v>
      </c>
      <c r="Q1883"/>
      <c r="R1883"/>
      <c r="S1883" s="43">
        <f t="shared" si="367"/>
        <v>290</v>
      </c>
      <c r="T1883" s="96" t="s">
        <v>3156</v>
      </c>
      <c r="U1883" s="72" t="s">
        <v>2643</v>
      </c>
      <c r="V1883" s="72" t="s">
        <v>2643</v>
      </c>
      <c r="W1883" s="44" t="str">
        <f t="shared" si="368"/>
        <v>"3V" STD_DIVIDE "3I"</v>
      </c>
      <c r="X1883" s="25" t="str">
        <f t="shared" si="369"/>
        <v>3V/3I</v>
      </c>
      <c r="Y1883" s="1">
        <f t="shared" si="370"/>
        <v>1836</v>
      </c>
      <c r="Z1883" t="str">
        <f t="shared" si="371"/>
        <v>ITM_EE_STO_V_I</v>
      </c>
      <c r="AC1883" s="116" t="str">
        <f t="shared" si="365"/>
        <v>3V/3I</v>
      </c>
      <c r="AD1883" t="b">
        <f t="shared" si="364"/>
        <v>1</v>
      </c>
    </row>
    <row r="1884" spans="1:30">
      <c r="A1884" s="58">
        <f t="shared" si="374"/>
        <v>1884</v>
      </c>
      <c r="B1884" s="55">
        <f t="shared" si="373"/>
        <v>1837</v>
      </c>
      <c r="C1884" s="101" t="s">
        <v>4874</v>
      </c>
      <c r="D1884" s="101">
        <v>18</v>
      </c>
      <c r="E1884" s="102" t="s">
        <v>2653</v>
      </c>
      <c r="F1884" s="102" t="s">
        <v>1651</v>
      </c>
      <c r="G1884" s="103">
        <v>0</v>
      </c>
      <c r="H1884" s="103">
        <v>0</v>
      </c>
      <c r="I1884" s="102" t="s">
        <v>3</v>
      </c>
      <c r="J1884" s="102" t="s">
        <v>1659</v>
      </c>
      <c r="K1884" s="104" t="s">
        <v>5197</v>
      </c>
      <c r="L1884" s="101" t="s">
        <v>1135</v>
      </c>
      <c r="M1884" s="106" t="s">
        <v>2603</v>
      </c>
      <c r="N1884" s="106"/>
      <c r="O1884"/>
      <c r="P1884" t="str">
        <f t="shared" si="366"/>
        <v>NOT EQUAL</v>
      </c>
      <c r="Q1884"/>
      <c r="R1884"/>
      <c r="S1884" s="43">
        <f t="shared" si="367"/>
        <v>291</v>
      </c>
      <c r="T1884" s="96" t="s">
        <v>3156</v>
      </c>
      <c r="U1884" s="72" t="s">
        <v>2643</v>
      </c>
      <c r="V1884" s="72" t="s">
        <v>3090</v>
      </c>
      <c r="W1884" s="44" t="str">
        <f t="shared" si="368"/>
        <v>"3I" STD_CROSS "3Z"</v>
      </c>
      <c r="X1884" s="25" t="str">
        <f t="shared" si="369"/>
        <v>3Ix3Z</v>
      </c>
      <c r="Y1884" s="1">
        <f t="shared" si="370"/>
        <v>1837</v>
      </c>
      <c r="Z1884" t="str">
        <f t="shared" si="371"/>
        <v>ITM_EE_STO_IR</v>
      </c>
      <c r="AC1884" s="116" t="str">
        <f t="shared" si="365"/>
        <v>3I*3Z</v>
      </c>
      <c r="AD1884" t="b">
        <f t="shared" si="364"/>
        <v>0</v>
      </c>
    </row>
    <row r="1885" spans="1:30">
      <c r="A1885" s="58">
        <f t="shared" si="374"/>
        <v>1885</v>
      </c>
      <c r="B1885" s="55">
        <f t="shared" si="373"/>
        <v>1838</v>
      </c>
      <c r="C1885" s="101" t="s">
        <v>4874</v>
      </c>
      <c r="D1885" s="101">
        <v>19</v>
      </c>
      <c r="E1885" s="102" t="s">
        <v>2654</v>
      </c>
      <c r="F1885" s="102" t="s">
        <v>1652</v>
      </c>
      <c r="G1885" s="103">
        <v>0</v>
      </c>
      <c r="H1885" s="103">
        <v>0</v>
      </c>
      <c r="I1885" s="102" t="s">
        <v>3</v>
      </c>
      <c r="J1885" s="102" t="s">
        <v>1659</v>
      </c>
      <c r="K1885" s="104" t="s">
        <v>5197</v>
      </c>
      <c r="L1885" s="101" t="s">
        <v>1135</v>
      </c>
      <c r="M1885" s="106" t="s">
        <v>2604</v>
      </c>
      <c r="N1885" s="106"/>
      <c r="O1885"/>
      <c r="P1885" t="str">
        <f t="shared" si="366"/>
        <v>NOT EQUAL</v>
      </c>
      <c r="Q1885"/>
      <c r="R1885"/>
      <c r="S1885" s="43">
        <f t="shared" si="367"/>
        <v>292</v>
      </c>
      <c r="T1885" s="96" t="s">
        <v>3156</v>
      </c>
      <c r="U1885" s="72" t="s">
        <v>2643</v>
      </c>
      <c r="V1885" s="72" t="s">
        <v>2643</v>
      </c>
      <c r="W1885" s="44" t="str">
        <f t="shared" si="368"/>
        <v>"3V" STD_DIVIDE "3Z"</v>
      </c>
      <c r="X1885" s="25" t="str">
        <f t="shared" si="369"/>
        <v>3V/3Z</v>
      </c>
      <c r="Y1885" s="1">
        <f t="shared" si="370"/>
        <v>1838</v>
      </c>
      <c r="Z1885" t="str">
        <f t="shared" si="371"/>
        <v>ITM_EE_STO_V_Z</v>
      </c>
      <c r="AC1885" s="116" t="str">
        <f t="shared" si="365"/>
        <v>3V/3Z</v>
      </c>
      <c r="AD1885" t="b">
        <f t="shared" si="364"/>
        <v>1</v>
      </c>
    </row>
    <row r="1886" spans="1:30">
      <c r="A1886" s="58">
        <f t="shared" si="374"/>
        <v>1886</v>
      </c>
      <c r="B1886" s="55">
        <f t="shared" si="373"/>
        <v>1839</v>
      </c>
      <c r="C1886" s="101" t="s">
        <v>4874</v>
      </c>
      <c r="D1886" s="101">
        <v>20</v>
      </c>
      <c r="E1886" s="102" t="s">
        <v>1653</v>
      </c>
      <c r="F1886" s="102" t="s">
        <v>1653</v>
      </c>
      <c r="G1886" s="103">
        <v>0</v>
      </c>
      <c r="H1886" s="103">
        <v>0</v>
      </c>
      <c r="I1886" s="102" t="s">
        <v>3</v>
      </c>
      <c r="J1886" s="102" t="s">
        <v>1659</v>
      </c>
      <c r="K1886" s="104" t="s">
        <v>5197</v>
      </c>
      <c r="L1886" s="101" t="s">
        <v>1135</v>
      </c>
      <c r="M1886" s="106" t="s">
        <v>2605</v>
      </c>
      <c r="N1886" s="106"/>
      <c r="O1886"/>
      <c r="P1886" t="str">
        <f t="shared" si="366"/>
        <v/>
      </c>
      <c r="Q1886"/>
      <c r="R1886"/>
      <c r="S1886" s="43">
        <f t="shared" si="367"/>
        <v>293</v>
      </c>
      <c r="T1886" s="96" t="s">
        <v>3156</v>
      </c>
      <c r="U1886" s="72" t="s">
        <v>2643</v>
      </c>
      <c r="V1886" s="72" t="s">
        <v>2643</v>
      </c>
      <c r="W1886" s="44" t="str">
        <f t="shared" si="368"/>
        <v>"X" STD_SPACE_3_PER_EM STD_RIGHT_ARROW STD_SPACE_3_PER_EM "BAL"</v>
      </c>
      <c r="X1886" s="25" t="str">
        <f t="shared" si="369"/>
        <v>X&gt;BAL</v>
      </c>
      <c r="Y1886" s="1">
        <f t="shared" si="370"/>
        <v>1839</v>
      </c>
      <c r="Z1886" t="str">
        <f t="shared" si="371"/>
        <v>ITM_EE_X2BAL</v>
      </c>
      <c r="AC1886" s="116" t="str">
        <f t="shared" si="365"/>
        <v>X&gt;BAL</v>
      </c>
      <c r="AD1886" t="b">
        <f t="shared" si="364"/>
        <v>1</v>
      </c>
    </row>
    <row r="1887" spans="1:30">
      <c r="A1887" s="58">
        <f t="shared" si="374"/>
        <v>1887</v>
      </c>
      <c r="B1887" s="55">
        <f t="shared" si="373"/>
        <v>1840</v>
      </c>
      <c r="C1887" s="101" t="s">
        <v>4882</v>
      </c>
      <c r="D1887" s="101" t="s">
        <v>7</v>
      </c>
      <c r="E1887" s="102" t="s">
        <v>3180</v>
      </c>
      <c r="F1887" s="102" t="s">
        <v>3180</v>
      </c>
      <c r="G1887" s="103">
        <v>0</v>
      </c>
      <c r="H1887" s="103">
        <v>0</v>
      </c>
      <c r="I1887" s="102" t="s">
        <v>1</v>
      </c>
      <c r="J1887" s="102" t="s">
        <v>1660</v>
      </c>
      <c r="K1887" s="104" t="s">
        <v>5022</v>
      </c>
      <c r="L1887" s="101"/>
      <c r="M1887" s="106" t="s">
        <v>3181</v>
      </c>
      <c r="N1887" s="106"/>
      <c r="O1887"/>
      <c r="P1887" t="str">
        <f t="shared" si="366"/>
        <v/>
      </c>
      <c r="Q1887"/>
      <c r="R1887"/>
      <c r="S1887" s="43">
        <f t="shared" si="367"/>
        <v>293</v>
      </c>
      <c r="T1887" s="96" t="s">
        <v>3235</v>
      </c>
      <c r="U1887" s="72" t="s">
        <v>2643</v>
      </c>
      <c r="V1887" s="72" t="s">
        <v>2643</v>
      </c>
      <c r="W1887" s="44" t="str">
        <f t="shared" si="368"/>
        <v/>
      </c>
      <c r="X1887" s="25" t="str">
        <f t="shared" si="369"/>
        <v/>
      </c>
      <c r="Y1887" s="1">
        <f t="shared" si="370"/>
        <v>1840</v>
      </c>
      <c r="Z1887" t="str">
        <f t="shared" si="371"/>
        <v>ITM_DMPMNU</v>
      </c>
      <c r="AC1887" s="116" t="str">
        <f t="shared" si="365"/>
        <v/>
      </c>
      <c r="AD1887" t="b">
        <f t="shared" si="364"/>
        <v>1</v>
      </c>
    </row>
    <row r="1888" spans="1:30">
      <c r="A1888" s="58">
        <f t="shared" si="374"/>
        <v>1888</v>
      </c>
      <c r="B1888" s="55">
        <f t="shared" si="373"/>
        <v>1841</v>
      </c>
      <c r="C1888" s="101" t="s">
        <v>4883</v>
      </c>
      <c r="D1888" s="101" t="s">
        <v>7</v>
      </c>
      <c r="E1888" s="104" t="s">
        <v>3192</v>
      </c>
      <c r="F1888" s="104" t="s">
        <v>3192</v>
      </c>
      <c r="G1888" s="108">
        <v>0</v>
      </c>
      <c r="H1888" s="108">
        <v>0</v>
      </c>
      <c r="I1888" s="102" t="s">
        <v>3</v>
      </c>
      <c r="J1888" s="102" t="s">
        <v>1659</v>
      </c>
      <c r="K1888" s="104" t="s">
        <v>5197</v>
      </c>
      <c r="L1888" s="101"/>
      <c r="M1888" s="106" t="s">
        <v>3193</v>
      </c>
      <c r="N1888" s="106"/>
      <c r="O1888"/>
      <c r="P1888" t="str">
        <f t="shared" si="366"/>
        <v/>
      </c>
      <c r="Q1888"/>
      <c r="R1888"/>
      <c r="S1888" s="43">
        <f t="shared" si="367"/>
        <v>294</v>
      </c>
      <c r="T1888" s="96" t="s">
        <v>3225</v>
      </c>
      <c r="U1888" s="72" t="s">
        <v>2643</v>
      </c>
      <c r="V1888" s="72" t="s">
        <v>2643</v>
      </c>
      <c r="W1888" s="44" t="str">
        <f t="shared" si="368"/>
        <v>"LNGINT"</v>
      </c>
      <c r="X1888" s="25" t="str">
        <f t="shared" si="369"/>
        <v>LNGINT</v>
      </c>
      <c r="Y1888" s="1">
        <f t="shared" si="370"/>
        <v>1841</v>
      </c>
      <c r="Z1888" t="str">
        <f t="shared" si="371"/>
        <v>ITM_LI</v>
      </c>
      <c r="AC1888" s="116" t="str">
        <f t="shared" si="365"/>
        <v>LNGINT</v>
      </c>
      <c r="AD1888" t="b">
        <f t="shared" ref="AD1888:AD1951" si="375">X1888=AC1888</f>
        <v>1</v>
      </c>
    </row>
    <row r="1889" spans="1:30">
      <c r="A1889" s="58">
        <f t="shared" si="374"/>
        <v>1889</v>
      </c>
      <c r="B1889" s="55">
        <f t="shared" si="373"/>
        <v>1842</v>
      </c>
      <c r="C1889" s="101" t="s">
        <v>4884</v>
      </c>
      <c r="D1889" s="101">
        <v>2</v>
      </c>
      <c r="E1889" s="104" t="s">
        <v>3141</v>
      </c>
      <c r="F1889" s="104" t="s">
        <v>3141</v>
      </c>
      <c r="G1889" s="108">
        <v>0</v>
      </c>
      <c r="H1889" s="108">
        <v>0</v>
      </c>
      <c r="I1889" s="102" t="s">
        <v>3</v>
      </c>
      <c r="J1889" s="102" t="s">
        <v>1659</v>
      </c>
      <c r="K1889" s="104" t="s">
        <v>5197</v>
      </c>
      <c r="L1889" s="101" t="s">
        <v>1113</v>
      </c>
      <c r="M1889" s="106" t="s">
        <v>2573</v>
      </c>
      <c r="N1889" s="106"/>
      <c r="O1889"/>
      <c r="P1889" t="str">
        <f t="shared" si="366"/>
        <v/>
      </c>
      <c r="Q1889"/>
      <c r="R1889"/>
      <c r="S1889" s="43">
        <f t="shared" si="367"/>
        <v>295</v>
      </c>
      <c r="T1889" s="96" t="s">
        <v>3215</v>
      </c>
      <c r="U1889" s="72" t="s">
        <v>2643</v>
      </c>
      <c r="V1889" s="72" t="s">
        <v>3230</v>
      </c>
      <c r="W1889" s="44" t="str">
        <f t="shared" si="368"/>
        <v>"BIN"</v>
      </c>
      <c r="X1889" s="25" t="str">
        <f t="shared" si="369"/>
        <v>&gt;BIN</v>
      </c>
      <c r="Y1889" s="1">
        <f t="shared" si="370"/>
        <v>1842</v>
      </c>
      <c r="Z1889" t="str">
        <f t="shared" si="371"/>
        <v>ITM_2BIN</v>
      </c>
      <c r="AC1889" s="116" t="str">
        <f t="shared" si="365"/>
        <v>BIN</v>
      </c>
      <c r="AD1889" t="b">
        <f t="shared" si="375"/>
        <v>0</v>
      </c>
    </row>
    <row r="1890" spans="1:30">
      <c r="A1890" s="58">
        <f t="shared" si="374"/>
        <v>1890</v>
      </c>
      <c r="B1890" s="55">
        <f t="shared" si="373"/>
        <v>1843</v>
      </c>
      <c r="C1890" s="101" t="s">
        <v>4884</v>
      </c>
      <c r="D1890" s="101">
        <v>8</v>
      </c>
      <c r="E1890" s="102" t="s">
        <v>3142</v>
      </c>
      <c r="F1890" s="102" t="s">
        <v>3142</v>
      </c>
      <c r="G1890" s="103">
        <v>0</v>
      </c>
      <c r="H1890" s="103">
        <v>0</v>
      </c>
      <c r="I1890" s="102" t="s">
        <v>3</v>
      </c>
      <c r="J1890" s="102" t="s">
        <v>1659</v>
      </c>
      <c r="K1890" s="104" t="s">
        <v>5197</v>
      </c>
      <c r="L1890" s="101" t="s">
        <v>1113</v>
      </c>
      <c r="M1890" s="106" t="s">
        <v>2574</v>
      </c>
      <c r="N1890" s="106"/>
      <c r="O1890"/>
      <c r="P1890" t="str">
        <f t="shared" si="366"/>
        <v/>
      </c>
      <c r="Q1890"/>
      <c r="R1890"/>
      <c r="S1890" s="43">
        <f t="shared" si="367"/>
        <v>296</v>
      </c>
      <c r="T1890" s="96" t="s">
        <v>3215</v>
      </c>
      <c r="U1890" s="72" t="s">
        <v>2643</v>
      </c>
      <c r="V1890" s="72" t="s">
        <v>3231</v>
      </c>
      <c r="W1890" s="44" t="str">
        <f t="shared" si="368"/>
        <v>"OCT"</v>
      </c>
      <c r="X1890" s="25" t="str">
        <f t="shared" si="369"/>
        <v>&gt;OCT</v>
      </c>
      <c r="Y1890" s="1">
        <f t="shared" si="370"/>
        <v>1843</v>
      </c>
      <c r="Z1890" t="str">
        <f t="shared" si="371"/>
        <v>ITM_2OCT</v>
      </c>
      <c r="AC1890" s="116" t="str">
        <f t="shared" si="365"/>
        <v>OCT</v>
      </c>
      <c r="AD1890" t="b">
        <f t="shared" si="375"/>
        <v>0</v>
      </c>
    </row>
    <row r="1891" spans="1:30">
      <c r="A1891" s="58">
        <f t="shared" si="374"/>
        <v>1891</v>
      </c>
      <c r="B1891" s="55">
        <f t="shared" si="373"/>
        <v>1844</v>
      </c>
      <c r="C1891" s="101" t="s">
        <v>4884</v>
      </c>
      <c r="D1891" s="101">
        <v>10</v>
      </c>
      <c r="E1891" s="102" t="s">
        <v>1320</v>
      </c>
      <c r="F1891" s="102" t="s">
        <v>1320</v>
      </c>
      <c r="G1891" s="103">
        <v>0</v>
      </c>
      <c r="H1891" s="103">
        <v>0</v>
      </c>
      <c r="I1891" s="102" t="s">
        <v>3</v>
      </c>
      <c r="J1891" s="102" t="s">
        <v>1659</v>
      </c>
      <c r="K1891" s="104" t="s">
        <v>5197</v>
      </c>
      <c r="L1891" s="101" t="s">
        <v>1113</v>
      </c>
      <c r="M1891" s="106" t="s">
        <v>2575</v>
      </c>
      <c r="N1891" s="106"/>
      <c r="O1891"/>
      <c r="P1891" t="str">
        <f t="shared" si="366"/>
        <v/>
      </c>
      <c r="Q1891"/>
      <c r="R1891"/>
      <c r="S1891" s="43">
        <f t="shared" si="367"/>
        <v>297</v>
      </c>
      <c r="T1891" s="96" t="s">
        <v>3215</v>
      </c>
      <c r="U1891" s="72" t="s">
        <v>2643</v>
      </c>
      <c r="V1891" s="100" t="s">
        <v>3232</v>
      </c>
      <c r="W1891" s="44" t="str">
        <f t="shared" si="368"/>
        <v>"DEC"</v>
      </c>
      <c r="X1891" s="25" t="str">
        <f t="shared" si="369"/>
        <v>&gt;DEC</v>
      </c>
      <c r="Y1891" s="1">
        <f t="shared" si="370"/>
        <v>1844</v>
      </c>
      <c r="Z1891" t="str">
        <f t="shared" si="371"/>
        <v>ITM_2DEC</v>
      </c>
      <c r="AC1891" s="116" t="str">
        <f t="shared" si="365"/>
        <v>DEC</v>
      </c>
      <c r="AD1891" t="b">
        <f t="shared" si="375"/>
        <v>0</v>
      </c>
    </row>
    <row r="1892" spans="1:30">
      <c r="A1892" s="58">
        <f t="shared" si="374"/>
        <v>1892</v>
      </c>
      <c r="B1892" s="55">
        <f t="shared" si="373"/>
        <v>1845</v>
      </c>
      <c r="C1892" s="101" t="s">
        <v>4884</v>
      </c>
      <c r="D1892" s="101">
        <v>16</v>
      </c>
      <c r="E1892" s="102" t="s">
        <v>1632</v>
      </c>
      <c r="F1892" s="102" t="s">
        <v>1632</v>
      </c>
      <c r="G1892" s="103">
        <v>0</v>
      </c>
      <c r="H1892" s="103">
        <v>0</v>
      </c>
      <c r="I1892" s="102" t="s">
        <v>3</v>
      </c>
      <c r="J1892" s="102" t="s">
        <v>1659</v>
      </c>
      <c r="K1892" s="104" t="s">
        <v>5197</v>
      </c>
      <c r="L1892" s="101" t="s">
        <v>1113</v>
      </c>
      <c r="M1892" s="106" t="s">
        <v>2576</v>
      </c>
      <c r="N1892" s="106"/>
      <c r="O1892"/>
      <c r="P1892" t="str">
        <f t="shared" si="366"/>
        <v/>
      </c>
      <c r="Q1892"/>
      <c r="R1892"/>
      <c r="S1892" s="43">
        <f t="shared" si="367"/>
        <v>298</v>
      </c>
      <c r="T1892" s="96" t="s">
        <v>3215</v>
      </c>
      <c r="U1892" s="72" t="s">
        <v>2643</v>
      </c>
      <c r="V1892" s="100" t="s">
        <v>3233</v>
      </c>
      <c r="W1892" s="44" t="str">
        <f t="shared" si="368"/>
        <v>"HEX"</v>
      </c>
      <c r="X1892" s="25" t="str">
        <f t="shared" si="369"/>
        <v>&gt;HEX</v>
      </c>
      <c r="Y1892" s="1">
        <f t="shared" si="370"/>
        <v>1845</v>
      </c>
      <c r="Z1892" t="str">
        <f t="shared" si="371"/>
        <v>ITM_2HEX</v>
      </c>
      <c r="AC1892" s="116" t="str">
        <f t="shared" si="365"/>
        <v>HEX</v>
      </c>
      <c r="AD1892" t="b">
        <f t="shared" si="375"/>
        <v>0</v>
      </c>
    </row>
    <row r="1893" spans="1:30">
      <c r="A1893" s="58">
        <f t="shared" si="374"/>
        <v>1893</v>
      </c>
      <c r="B1893" s="55">
        <f t="shared" si="373"/>
        <v>1846</v>
      </c>
      <c r="C1893" s="101" t="s">
        <v>4811</v>
      </c>
      <c r="D1893" s="101">
        <v>8</v>
      </c>
      <c r="E1893" s="102" t="s">
        <v>1641</v>
      </c>
      <c r="F1893" s="102" t="s">
        <v>1641</v>
      </c>
      <c r="G1893" s="103">
        <v>0</v>
      </c>
      <c r="H1893" s="103">
        <v>0</v>
      </c>
      <c r="I1893" s="102" t="s">
        <v>3</v>
      </c>
      <c r="J1893" s="102" t="s">
        <v>1660</v>
      </c>
      <c r="K1893" s="104" t="s">
        <v>5022</v>
      </c>
      <c r="L1893" s="101" t="s">
        <v>1113</v>
      </c>
      <c r="M1893" s="106" t="s">
        <v>2577</v>
      </c>
      <c r="N1893" s="106"/>
      <c r="O1893"/>
      <c r="P1893" t="str">
        <f t="shared" si="366"/>
        <v/>
      </c>
      <c r="Q1893"/>
      <c r="R1893"/>
      <c r="S1893" s="43">
        <f t="shared" si="367"/>
        <v>298</v>
      </c>
      <c r="T1893" s="96" t="s">
        <v>3215</v>
      </c>
      <c r="U1893" s="72" t="s">
        <v>2643</v>
      </c>
      <c r="V1893" s="100" t="s">
        <v>2643</v>
      </c>
      <c r="W1893" s="44" t="str">
        <f t="shared" si="368"/>
        <v/>
      </c>
      <c r="X1893" s="25" t="str">
        <f t="shared" si="369"/>
        <v/>
      </c>
      <c r="Y1893" s="1">
        <f t="shared" si="370"/>
        <v>1846</v>
      </c>
      <c r="Z1893" t="str">
        <f t="shared" si="371"/>
        <v>ITM_WS8</v>
      </c>
      <c r="AC1893" s="116" t="str">
        <f t="shared" si="365"/>
        <v/>
      </c>
      <c r="AD1893" t="b">
        <f t="shared" si="375"/>
        <v>1</v>
      </c>
    </row>
    <row r="1894" spans="1:30">
      <c r="A1894" s="58">
        <f t="shared" si="374"/>
        <v>1894</v>
      </c>
      <c r="B1894" s="55">
        <f t="shared" si="373"/>
        <v>1847</v>
      </c>
      <c r="C1894" s="101" t="s">
        <v>4811</v>
      </c>
      <c r="D1894" s="101">
        <v>16</v>
      </c>
      <c r="E1894" s="102" t="s">
        <v>1114</v>
      </c>
      <c r="F1894" s="102" t="s">
        <v>1114</v>
      </c>
      <c r="G1894" s="103">
        <v>0</v>
      </c>
      <c r="H1894" s="103">
        <v>0</v>
      </c>
      <c r="I1894" s="102" t="s">
        <v>3</v>
      </c>
      <c r="J1894" s="102" t="s">
        <v>1660</v>
      </c>
      <c r="K1894" s="104" t="s">
        <v>5022</v>
      </c>
      <c r="L1894" s="101" t="s">
        <v>1113</v>
      </c>
      <c r="M1894" s="106" t="s">
        <v>2578</v>
      </c>
      <c r="N1894" s="106"/>
      <c r="O1894"/>
      <c r="P1894" t="str">
        <f t="shared" si="366"/>
        <v/>
      </c>
      <c r="Q1894"/>
      <c r="R1894"/>
      <c r="S1894" s="43">
        <f t="shared" si="367"/>
        <v>298</v>
      </c>
      <c r="T1894" s="96" t="s">
        <v>3215</v>
      </c>
      <c r="U1894" s="72" t="s">
        <v>2643</v>
      </c>
      <c r="V1894" s="72" t="s">
        <v>2643</v>
      </c>
      <c r="W1894" s="44" t="str">
        <f t="shared" si="368"/>
        <v/>
      </c>
      <c r="X1894" s="25" t="str">
        <f t="shared" si="369"/>
        <v/>
      </c>
      <c r="Y1894" s="1">
        <f t="shared" si="370"/>
        <v>1847</v>
      </c>
      <c r="Z1894" t="str">
        <f t="shared" si="371"/>
        <v>ITM_WS16</v>
      </c>
      <c r="AC1894" s="116" t="str">
        <f t="shared" si="365"/>
        <v/>
      </c>
      <c r="AD1894" t="b">
        <f t="shared" si="375"/>
        <v>1</v>
      </c>
    </row>
    <row r="1895" spans="1:30">
      <c r="A1895" s="58">
        <f t="shared" si="374"/>
        <v>1895</v>
      </c>
      <c r="B1895" s="55">
        <f t="shared" si="373"/>
        <v>1848</v>
      </c>
      <c r="C1895" s="101" t="s">
        <v>4811</v>
      </c>
      <c r="D1895" s="101">
        <v>32</v>
      </c>
      <c r="E1895" s="102" t="s">
        <v>1115</v>
      </c>
      <c r="F1895" s="102" t="s">
        <v>1115</v>
      </c>
      <c r="G1895" s="103">
        <v>0</v>
      </c>
      <c r="H1895" s="103">
        <v>0</v>
      </c>
      <c r="I1895" s="102" t="s">
        <v>3</v>
      </c>
      <c r="J1895" s="102" t="s">
        <v>1660</v>
      </c>
      <c r="K1895" s="104" t="s">
        <v>5022</v>
      </c>
      <c r="L1895" s="101" t="s">
        <v>1113</v>
      </c>
      <c r="M1895" s="106" t="s">
        <v>2579</v>
      </c>
      <c r="N1895" s="106"/>
      <c r="O1895"/>
      <c r="P1895" t="str">
        <f t="shared" si="366"/>
        <v/>
      </c>
      <c r="Q1895"/>
      <c r="R1895"/>
      <c r="S1895" s="43">
        <f t="shared" si="367"/>
        <v>298</v>
      </c>
      <c r="T1895" s="96" t="s">
        <v>3215</v>
      </c>
      <c r="U1895" s="72" t="s">
        <v>2643</v>
      </c>
      <c r="V1895" s="72" t="s">
        <v>2643</v>
      </c>
      <c r="W1895" s="44" t="str">
        <f t="shared" si="368"/>
        <v/>
      </c>
      <c r="X1895" s="25" t="str">
        <f t="shared" si="369"/>
        <v/>
      </c>
      <c r="Y1895" s="1">
        <f t="shared" si="370"/>
        <v>1848</v>
      </c>
      <c r="Z1895" t="str">
        <f t="shared" si="371"/>
        <v>ITM_WS32</v>
      </c>
      <c r="AC1895" s="116" t="str">
        <f t="shared" si="365"/>
        <v/>
      </c>
      <c r="AD1895" t="b">
        <f t="shared" si="375"/>
        <v>1</v>
      </c>
    </row>
    <row r="1896" spans="1:30">
      <c r="A1896" s="58">
        <f t="shared" si="374"/>
        <v>1896</v>
      </c>
      <c r="B1896" s="55">
        <f t="shared" si="373"/>
        <v>1849</v>
      </c>
      <c r="C1896" s="101" t="s">
        <v>4811</v>
      </c>
      <c r="D1896" s="101">
        <v>64</v>
      </c>
      <c r="E1896" s="102" t="s">
        <v>1116</v>
      </c>
      <c r="F1896" s="102" t="s">
        <v>1116</v>
      </c>
      <c r="G1896" s="103">
        <v>0</v>
      </c>
      <c r="H1896" s="103">
        <v>0</v>
      </c>
      <c r="I1896" s="102" t="s">
        <v>3</v>
      </c>
      <c r="J1896" s="102" t="s">
        <v>1660</v>
      </c>
      <c r="K1896" s="104" t="s">
        <v>5022</v>
      </c>
      <c r="L1896" s="101" t="s">
        <v>1113</v>
      </c>
      <c r="M1896" s="106" t="s">
        <v>2580</v>
      </c>
      <c r="N1896" s="106"/>
      <c r="O1896"/>
      <c r="P1896" t="str">
        <f t="shared" si="366"/>
        <v/>
      </c>
      <c r="Q1896"/>
      <c r="R1896"/>
      <c r="S1896" s="43">
        <f t="shared" si="367"/>
        <v>298</v>
      </c>
      <c r="T1896" s="96" t="s">
        <v>3215</v>
      </c>
      <c r="U1896" s="72" t="s">
        <v>2643</v>
      </c>
      <c r="V1896" s="72" t="s">
        <v>2643</v>
      </c>
      <c r="W1896" s="44" t="str">
        <f t="shared" si="368"/>
        <v/>
      </c>
      <c r="X1896" s="25" t="str">
        <f t="shared" si="369"/>
        <v/>
      </c>
      <c r="Y1896" s="1">
        <f t="shared" si="370"/>
        <v>1849</v>
      </c>
      <c r="Z1896" t="str">
        <f t="shared" si="371"/>
        <v>ITM_WS64</v>
      </c>
      <c r="AC1896" s="116" t="str">
        <f t="shared" ref="AC1896:AC1959" si="376">IF(LEN(X1896)=0,"",SUBSTITUTE(SUBSTITUTE(SUBSTITUTE(SUBSTITUTE(SUBSTITUTE(SUBSTITUTE(SUBSTITUTE(SUBSTITUTE(SUBSTITUTE(SUBSTITUTE(SUBSTITUTE(SUBSTITUTE(SUBSTITUTE(SUBSTITUTE(SUBSTITUTE(SUBSTITUTE(SUBSTITUTE( (SUBSTITUTE( SUBSTITUTE( SUBSTITUTE( SUBSTITUTE(W1896,"STD_SIGMA","SUM"),"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896" t="b">
        <f t="shared" si="375"/>
        <v>1</v>
      </c>
    </row>
    <row r="1897" spans="1:30">
      <c r="A1897" s="58">
        <f t="shared" si="374"/>
        <v>1897</v>
      </c>
      <c r="B1897" s="55">
        <f t="shared" si="373"/>
        <v>1850</v>
      </c>
      <c r="C1897" s="101" t="s">
        <v>4885</v>
      </c>
      <c r="D1897" s="101" t="s">
        <v>7</v>
      </c>
      <c r="E1897" s="102" t="s">
        <v>2818</v>
      </c>
      <c r="F1897" s="102" t="s">
        <v>2818</v>
      </c>
      <c r="G1897" s="103">
        <v>0</v>
      </c>
      <c r="H1897" s="103">
        <v>0</v>
      </c>
      <c r="I1897" s="102" t="s">
        <v>1</v>
      </c>
      <c r="J1897" s="102" t="s">
        <v>1659</v>
      </c>
      <c r="K1897" s="104" t="s">
        <v>5197</v>
      </c>
      <c r="L1897" s="101" t="s">
        <v>3986</v>
      </c>
      <c r="M1897" s="106" t="s">
        <v>2817</v>
      </c>
      <c r="N1897" s="106"/>
      <c r="O1897"/>
      <c r="P1897" t="str">
        <f t="shared" si="366"/>
        <v/>
      </c>
      <c r="Q1897"/>
      <c r="R1897"/>
      <c r="S1897" s="43">
        <f t="shared" si="367"/>
        <v>299</v>
      </c>
      <c r="T1897" s="96" t="s">
        <v>3215</v>
      </c>
      <c r="U1897" s="72" t="s">
        <v>3082</v>
      </c>
      <c r="V1897" s="72" t="s">
        <v>2643</v>
      </c>
      <c r="W1897" s="44" t="str">
        <f t="shared" si="368"/>
        <v>STD_RIGHT_ARROW "I"</v>
      </c>
      <c r="X1897" s="25" t="str">
        <f t="shared" si="369"/>
        <v>&gt;I</v>
      </c>
      <c r="Y1897" s="1">
        <f t="shared" si="370"/>
        <v>1850</v>
      </c>
      <c r="Z1897" t="str">
        <f t="shared" si="371"/>
        <v>ITM_RI</v>
      </c>
      <c r="AC1897" s="116" t="str">
        <f t="shared" si="376"/>
        <v>&gt;I</v>
      </c>
      <c r="AD1897" t="b">
        <f t="shared" si="375"/>
        <v>1</v>
      </c>
    </row>
    <row r="1898" spans="1:30">
      <c r="A1898" s="58">
        <f t="shared" si="374"/>
        <v>1898</v>
      </c>
      <c r="B1898" s="55">
        <f t="shared" si="373"/>
        <v>1851</v>
      </c>
      <c r="C1898" s="101" t="s">
        <v>4886</v>
      </c>
      <c r="D1898" s="101" t="s">
        <v>7</v>
      </c>
      <c r="E1898" s="102" t="s">
        <v>3185</v>
      </c>
      <c r="F1898" s="102" t="s">
        <v>3185</v>
      </c>
      <c r="G1898" s="103">
        <v>0</v>
      </c>
      <c r="H1898" s="103">
        <v>0</v>
      </c>
      <c r="I1898" s="102" t="s">
        <v>1</v>
      </c>
      <c r="J1898" s="102" t="s">
        <v>1660</v>
      </c>
      <c r="K1898" s="104" t="s">
        <v>5197</v>
      </c>
      <c r="L1898" s="101"/>
      <c r="M1898" s="106" t="s">
        <v>3184</v>
      </c>
      <c r="N1898" s="106"/>
      <c r="O1898"/>
      <c r="P1898" t="str">
        <f t="shared" si="366"/>
        <v/>
      </c>
      <c r="Q1898"/>
      <c r="R1898"/>
      <c r="S1898" s="43">
        <f t="shared" si="367"/>
        <v>299</v>
      </c>
      <c r="T1898" s="96" t="s">
        <v>3215</v>
      </c>
      <c r="U1898" s="72" t="s">
        <v>2643</v>
      </c>
      <c r="V1898" s="72" t="s">
        <v>2643</v>
      </c>
      <c r="W1898" s="44" t="str">
        <f t="shared" si="368"/>
        <v/>
      </c>
      <c r="X1898" s="25" t="str">
        <f t="shared" si="369"/>
        <v/>
      </c>
      <c r="Y1898" s="1">
        <f t="shared" si="370"/>
        <v>1851</v>
      </c>
      <c r="Z1898" t="str">
        <f t="shared" si="371"/>
        <v>ITM_HASH_JM</v>
      </c>
      <c r="AC1898" s="116" t="str">
        <f t="shared" si="376"/>
        <v/>
      </c>
      <c r="AD1898" t="b">
        <f t="shared" si="375"/>
        <v>1</v>
      </c>
    </row>
    <row r="1899" spans="1:30">
      <c r="A1899" s="58">
        <f t="shared" si="374"/>
        <v>1899</v>
      </c>
      <c r="B1899" s="55">
        <f t="shared" si="373"/>
        <v>1852</v>
      </c>
      <c r="C1899" s="101" t="s">
        <v>4874</v>
      </c>
      <c r="D1899" s="101">
        <v>21</v>
      </c>
      <c r="E1899" s="104" t="s">
        <v>2645</v>
      </c>
      <c r="F1899" s="104" t="s">
        <v>1185</v>
      </c>
      <c r="G1899" s="108">
        <v>0</v>
      </c>
      <c r="H1899" s="108">
        <v>0</v>
      </c>
      <c r="I1899" s="102" t="s">
        <v>1</v>
      </c>
      <c r="J1899" s="102" t="s">
        <v>1660</v>
      </c>
      <c r="K1899" s="104" t="s">
        <v>5022</v>
      </c>
      <c r="L1899" s="101" t="s">
        <v>1184</v>
      </c>
      <c r="M1899" s="106" t="s">
        <v>2636</v>
      </c>
      <c r="N1899" s="106"/>
      <c r="O1899"/>
      <c r="P1899" t="str">
        <f t="shared" si="366"/>
        <v>NOT EQUAL</v>
      </c>
      <c r="Q1899"/>
      <c r="R1899"/>
      <c r="S1899" s="43">
        <f t="shared" si="367"/>
        <v>299</v>
      </c>
      <c r="T1899" s="96" t="s">
        <v>3224</v>
      </c>
      <c r="U1899" s="72" t="s">
        <v>2643</v>
      </c>
      <c r="V1899" s="72" t="s">
        <v>2643</v>
      </c>
      <c r="W1899" s="44" t="str">
        <f t="shared" si="368"/>
        <v/>
      </c>
      <c r="X1899" s="25" t="str">
        <f t="shared" si="369"/>
        <v/>
      </c>
      <c r="Y1899" s="1">
        <f t="shared" si="370"/>
        <v>1852</v>
      </c>
      <c r="Z1899" t="str">
        <f t="shared" si="371"/>
        <v>ITM_GRF_X0</v>
      </c>
      <c r="AC1899" s="116" t="str">
        <f t="shared" si="376"/>
        <v/>
      </c>
      <c r="AD1899" t="b">
        <f t="shared" si="375"/>
        <v>1</v>
      </c>
    </row>
    <row r="1900" spans="1:30">
      <c r="A1900" s="58">
        <f t="shared" si="374"/>
        <v>1900</v>
      </c>
      <c r="B1900" s="55">
        <f t="shared" si="373"/>
        <v>1853</v>
      </c>
      <c r="C1900" s="101" t="s">
        <v>4874</v>
      </c>
      <c r="D1900" s="101">
        <v>22</v>
      </c>
      <c r="E1900" s="102" t="s">
        <v>2644</v>
      </c>
      <c r="F1900" s="102" t="s">
        <v>1186</v>
      </c>
      <c r="G1900" s="103">
        <v>0</v>
      </c>
      <c r="H1900" s="103">
        <v>0</v>
      </c>
      <c r="I1900" s="102" t="s">
        <v>1</v>
      </c>
      <c r="J1900" s="102" t="s">
        <v>1660</v>
      </c>
      <c r="K1900" s="104" t="s">
        <v>5022</v>
      </c>
      <c r="L1900" s="101" t="s">
        <v>1184</v>
      </c>
      <c r="M1900" s="106" t="s">
        <v>2637</v>
      </c>
      <c r="N1900" s="106"/>
      <c r="O1900"/>
      <c r="P1900" t="str">
        <f t="shared" si="366"/>
        <v>NOT EQUAL</v>
      </c>
      <c r="Q1900"/>
      <c r="R1900"/>
      <c r="S1900" s="43">
        <f t="shared" si="367"/>
        <v>299</v>
      </c>
      <c r="T1900" s="96" t="s">
        <v>3224</v>
      </c>
      <c r="U1900" s="72" t="s">
        <v>2643</v>
      </c>
      <c r="V1900" s="72" t="s">
        <v>2643</v>
      </c>
      <c r="W1900" s="44" t="str">
        <f t="shared" si="368"/>
        <v/>
      </c>
      <c r="X1900" s="25" t="str">
        <f t="shared" si="369"/>
        <v/>
      </c>
      <c r="Y1900" s="1">
        <f t="shared" si="370"/>
        <v>1853</v>
      </c>
      <c r="Z1900" t="str">
        <f t="shared" si="371"/>
        <v>ITM_GRF_X1</v>
      </c>
      <c r="AC1900" s="116" t="str">
        <f t="shared" si="376"/>
        <v/>
      </c>
      <c r="AD1900" t="b">
        <f t="shared" si="375"/>
        <v>1</v>
      </c>
    </row>
    <row r="1901" spans="1:30">
      <c r="A1901" s="58">
        <f t="shared" si="374"/>
        <v>1901</v>
      </c>
      <c r="B1901" s="55">
        <f t="shared" si="373"/>
        <v>1854</v>
      </c>
      <c r="C1901" s="101" t="s">
        <v>4874</v>
      </c>
      <c r="D1901" s="101">
        <v>23</v>
      </c>
      <c r="E1901" s="102" t="s">
        <v>2646</v>
      </c>
      <c r="F1901" s="102" t="s">
        <v>1187</v>
      </c>
      <c r="G1901" s="103">
        <v>0</v>
      </c>
      <c r="H1901" s="103">
        <v>0</v>
      </c>
      <c r="I1901" s="102" t="s">
        <v>1</v>
      </c>
      <c r="J1901" s="102" t="s">
        <v>1660</v>
      </c>
      <c r="K1901" s="104" t="s">
        <v>5022</v>
      </c>
      <c r="L1901" s="101" t="s">
        <v>1184</v>
      </c>
      <c r="M1901" s="106" t="s">
        <v>2638</v>
      </c>
      <c r="N1901" s="106"/>
      <c r="O1901"/>
      <c r="P1901" t="str">
        <f t="shared" si="366"/>
        <v>NOT EQUAL</v>
      </c>
      <c r="Q1901"/>
      <c r="R1901"/>
      <c r="S1901" s="43">
        <f t="shared" si="367"/>
        <v>299</v>
      </c>
      <c r="T1901" s="96" t="s">
        <v>3224</v>
      </c>
      <c r="U1901" s="72" t="s">
        <v>2643</v>
      </c>
      <c r="V1901" s="72" t="s">
        <v>2643</v>
      </c>
      <c r="W1901" s="44" t="str">
        <f t="shared" si="368"/>
        <v/>
      </c>
      <c r="X1901" s="25" t="str">
        <f t="shared" si="369"/>
        <v/>
      </c>
      <c r="Y1901" s="1">
        <f t="shared" si="370"/>
        <v>1854</v>
      </c>
      <c r="Z1901" t="str">
        <f t="shared" si="371"/>
        <v>ITM_GRF_Y0</v>
      </c>
      <c r="AC1901" s="116" t="str">
        <f t="shared" si="376"/>
        <v/>
      </c>
      <c r="AD1901" t="b">
        <f t="shared" si="375"/>
        <v>1</v>
      </c>
    </row>
    <row r="1902" spans="1:30">
      <c r="A1902" s="58">
        <f t="shared" si="374"/>
        <v>1902</v>
      </c>
      <c r="B1902" s="55">
        <f t="shared" si="373"/>
        <v>1855</v>
      </c>
      <c r="C1902" s="101" t="s">
        <v>4874</v>
      </c>
      <c r="D1902" s="101">
        <v>24</v>
      </c>
      <c r="E1902" s="102" t="s">
        <v>2647</v>
      </c>
      <c r="F1902" s="102" t="s">
        <v>1188</v>
      </c>
      <c r="G1902" s="103">
        <v>0</v>
      </c>
      <c r="H1902" s="103">
        <v>0</v>
      </c>
      <c r="I1902" s="102" t="s">
        <v>1</v>
      </c>
      <c r="J1902" s="102" t="s">
        <v>1660</v>
      </c>
      <c r="K1902" s="104" t="s">
        <v>5022</v>
      </c>
      <c r="L1902" s="101" t="s">
        <v>1184</v>
      </c>
      <c r="M1902" s="106" t="s">
        <v>2639</v>
      </c>
      <c r="N1902" s="106"/>
      <c r="O1902"/>
      <c r="P1902" t="str">
        <f t="shared" si="366"/>
        <v>NOT EQUAL</v>
      </c>
      <c r="Q1902"/>
      <c r="R1902"/>
      <c r="S1902" s="43">
        <f t="shared" si="367"/>
        <v>299</v>
      </c>
      <c r="T1902" s="96" t="s">
        <v>3224</v>
      </c>
      <c r="U1902" s="72" t="s">
        <v>2643</v>
      </c>
      <c r="V1902" s="72" t="s">
        <v>2643</v>
      </c>
      <c r="W1902" s="44" t="str">
        <f t="shared" si="368"/>
        <v/>
      </c>
      <c r="X1902" s="25" t="str">
        <f t="shared" si="369"/>
        <v/>
      </c>
      <c r="Y1902" s="1">
        <f t="shared" si="370"/>
        <v>1855</v>
      </c>
      <c r="Z1902" t="str">
        <f t="shared" si="371"/>
        <v>ITM_GRF_Y1</v>
      </c>
      <c r="AC1902" s="116" t="str">
        <f t="shared" si="376"/>
        <v/>
      </c>
      <c r="AD1902" t="b">
        <f t="shared" si="375"/>
        <v>1</v>
      </c>
    </row>
    <row r="1903" spans="1:30">
      <c r="A1903" s="58">
        <f t="shared" si="374"/>
        <v>1903</v>
      </c>
      <c r="B1903" s="55">
        <f t="shared" si="373"/>
        <v>1856</v>
      </c>
      <c r="C1903" s="101" t="s">
        <v>4874</v>
      </c>
      <c r="D1903" s="101">
        <v>25</v>
      </c>
      <c r="E1903" s="102" t="s">
        <v>2648</v>
      </c>
      <c r="F1903" s="102" t="s">
        <v>1189</v>
      </c>
      <c r="G1903" s="103">
        <v>0</v>
      </c>
      <c r="H1903" s="103">
        <v>0</v>
      </c>
      <c r="I1903" s="102" t="s">
        <v>1</v>
      </c>
      <c r="J1903" s="102" t="s">
        <v>1660</v>
      </c>
      <c r="K1903" s="104" t="s">
        <v>5022</v>
      </c>
      <c r="L1903" s="101" t="s">
        <v>1184</v>
      </c>
      <c r="M1903" s="106" t="s">
        <v>2640</v>
      </c>
      <c r="N1903" s="106"/>
      <c r="O1903"/>
      <c r="P1903" t="str">
        <f t="shared" si="366"/>
        <v>NOT EQUAL</v>
      </c>
      <c r="Q1903"/>
      <c r="R1903"/>
      <c r="S1903" s="43">
        <f t="shared" si="367"/>
        <v>299</v>
      </c>
      <c r="T1903" s="96" t="s">
        <v>3224</v>
      </c>
      <c r="U1903" s="72" t="s">
        <v>2643</v>
      </c>
      <c r="V1903" s="72" t="s">
        <v>2643</v>
      </c>
      <c r="W1903" s="44" t="str">
        <f t="shared" si="368"/>
        <v/>
      </c>
      <c r="X1903" s="25" t="str">
        <f t="shared" si="369"/>
        <v/>
      </c>
      <c r="Y1903" s="1">
        <f t="shared" si="370"/>
        <v>1856</v>
      </c>
      <c r="Z1903" t="str">
        <f t="shared" si="371"/>
        <v>ITM_GRF_DX</v>
      </c>
      <c r="AC1903" s="116" t="str">
        <f t="shared" si="376"/>
        <v/>
      </c>
      <c r="AD1903" t="b">
        <f t="shared" si="375"/>
        <v>1</v>
      </c>
    </row>
    <row r="1904" spans="1:30">
      <c r="A1904" s="58">
        <f t="shared" si="374"/>
        <v>1904</v>
      </c>
      <c r="B1904" s="55">
        <f t="shared" si="373"/>
        <v>1857</v>
      </c>
      <c r="C1904" s="101" t="s">
        <v>4874</v>
      </c>
      <c r="D1904" s="101">
        <v>26</v>
      </c>
      <c r="E1904" s="102" t="s">
        <v>2649</v>
      </c>
      <c r="F1904" s="102" t="s">
        <v>1190</v>
      </c>
      <c r="G1904" s="103">
        <v>0</v>
      </c>
      <c r="H1904" s="103">
        <v>0</v>
      </c>
      <c r="I1904" s="102" t="s">
        <v>1</v>
      </c>
      <c r="J1904" s="102" t="s">
        <v>1660</v>
      </c>
      <c r="K1904" s="104" t="s">
        <v>5022</v>
      </c>
      <c r="L1904" s="101" t="s">
        <v>1184</v>
      </c>
      <c r="M1904" s="106" t="s">
        <v>2641</v>
      </c>
      <c r="N1904" s="106"/>
      <c r="O1904"/>
      <c r="P1904" t="str">
        <f t="shared" si="366"/>
        <v>NOT EQUAL</v>
      </c>
      <c r="Q1904"/>
      <c r="R1904"/>
      <c r="S1904" s="43">
        <f t="shared" si="367"/>
        <v>299</v>
      </c>
      <c r="T1904" s="96" t="s">
        <v>3224</v>
      </c>
      <c r="U1904" s="72" t="s">
        <v>2643</v>
      </c>
      <c r="V1904" s="72" t="s">
        <v>2643</v>
      </c>
      <c r="W1904" s="44" t="str">
        <f t="shared" si="368"/>
        <v/>
      </c>
      <c r="X1904" s="25" t="str">
        <f t="shared" si="369"/>
        <v/>
      </c>
      <c r="Y1904" s="1">
        <f t="shared" si="370"/>
        <v>1857</v>
      </c>
      <c r="Z1904" t="str">
        <f t="shared" si="371"/>
        <v>ITM_GRF_DY</v>
      </c>
      <c r="AC1904" s="116" t="str">
        <f t="shared" si="376"/>
        <v/>
      </c>
      <c r="AD1904" t="b">
        <f t="shared" si="375"/>
        <v>1</v>
      </c>
    </row>
    <row r="1905" spans="1:30">
      <c r="A1905" s="58">
        <f t="shared" si="374"/>
        <v>1905</v>
      </c>
      <c r="B1905" s="55">
        <f t="shared" si="373"/>
        <v>1858</v>
      </c>
      <c r="C1905" s="101" t="s">
        <v>4874</v>
      </c>
      <c r="D1905" s="101">
        <v>27</v>
      </c>
      <c r="E1905" s="102" t="s">
        <v>2670</v>
      </c>
      <c r="F1905" s="102" t="s">
        <v>2670</v>
      </c>
      <c r="G1905" s="103">
        <v>0</v>
      </c>
      <c r="H1905" s="103">
        <v>0</v>
      </c>
      <c r="I1905" s="102" t="s">
        <v>1</v>
      </c>
      <c r="J1905" s="102" t="s">
        <v>1660</v>
      </c>
      <c r="K1905" s="104" t="s">
        <v>5022</v>
      </c>
      <c r="L1905" s="101" t="s">
        <v>1184</v>
      </c>
      <c r="M1905" s="106" t="s">
        <v>2642</v>
      </c>
      <c r="N1905" s="106"/>
      <c r="O1905"/>
      <c r="P1905" t="str">
        <f t="shared" si="366"/>
        <v/>
      </c>
      <c r="Q1905"/>
      <c r="R1905"/>
      <c r="S1905" s="43">
        <f t="shared" si="367"/>
        <v>299</v>
      </c>
      <c r="T1905" s="96" t="s">
        <v>3224</v>
      </c>
      <c r="U1905" s="72" t="s">
        <v>2643</v>
      </c>
      <c r="V1905" s="72" t="s">
        <v>2643</v>
      </c>
      <c r="W1905" s="44" t="str">
        <f t="shared" si="368"/>
        <v/>
      </c>
      <c r="X1905" s="25" t="str">
        <f t="shared" si="369"/>
        <v/>
      </c>
      <c r="Y1905" s="1">
        <f t="shared" si="370"/>
        <v>1858</v>
      </c>
      <c r="Z1905" t="str">
        <f t="shared" si="371"/>
        <v>ITM_GRF_HLP</v>
      </c>
      <c r="AC1905" s="116" t="str">
        <f t="shared" si="376"/>
        <v/>
      </c>
      <c r="AD1905" t="b">
        <f t="shared" si="375"/>
        <v>1</v>
      </c>
    </row>
    <row r="1906" spans="1:30">
      <c r="A1906" s="58">
        <f t="shared" si="374"/>
        <v>1906</v>
      </c>
      <c r="B1906" s="55">
        <f t="shared" si="373"/>
        <v>1859</v>
      </c>
      <c r="C1906" s="101" t="s">
        <v>4887</v>
      </c>
      <c r="D1906" s="101" t="s">
        <v>7</v>
      </c>
      <c r="E1906" s="102" t="s">
        <v>3441</v>
      </c>
      <c r="F1906" s="102" t="s">
        <v>3441</v>
      </c>
      <c r="G1906" s="103">
        <v>0</v>
      </c>
      <c r="H1906" s="103">
        <v>0</v>
      </c>
      <c r="I1906" s="102" t="s">
        <v>1</v>
      </c>
      <c r="J1906" s="102" t="s">
        <v>1660</v>
      </c>
      <c r="K1906" s="104" t="s">
        <v>5022</v>
      </c>
      <c r="L1906" s="101" t="s">
        <v>3420</v>
      </c>
      <c r="M1906" s="106" t="s">
        <v>3442</v>
      </c>
      <c r="N1906" s="106"/>
      <c r="O1906"/>
      <c r="P1906" t="str">
        <f t="shared" si="366"/>
        <v/>
      </c>
      <c r="Q1906"/>
      <c r="R1906"/>
      <c r="S1906" s="43">
        <f t="shared" si="367"/>
        <v>299</v>
      </c>
      <c r="T1906" s="96" t="s">
        <v>3172</v>
      </c>
      <c r="U1906" s="72" t="s">
        <v>2643</v>
      </c>
      <c r="V1906" s="72" t="s">
        <v>2643</v>
      </c>
      <c r="W1906" s="44" t="str">
        <f t="shared" si="368"/>
        <v/>
      </c>
      <c r="X1906" s="25" t="str">
        <f t="shared" si="369"/>
        <v/>
      </c>
      <c r="Y1906" s="1">
        <f t="shared" si="370"/>
        <v>1859</v>
      </c>
      <c r="Z1906" t="str">
        <f t="shared" si="371"/>
        <v>ITM_CLA</v>
      </c>
      <c r="AC1906" s="116" t="str">
        <f t="shared" si="376"/>
        <v/>
      </c>
      <c r="AD1906" t="b">
        <f t="shared" si="375"/>
        <v>1</v>
      </c>
    </row>
    <row r="1907" spans="1:30">
      <c r="A1907" s="58">
        <f t="shared" si="374"/>
        <v>1907</v>
      </c>
      <c r="B1907" s="55">
        <f t="shared" si="373"/>
        <v>1860</v>
      </c>
      <c r="C1907" s="101" t="s">
        <v>4888</v>
      </c>
      <c r="D1907" s="101" t="s">
        <v>7</v>
      </c>
      <c r="E1907" s="102" t="s">
        <v>3443</v>
      </c>
      <c r="F1907" s="102" t="s">
        <v>3443</v>
      </c>
      <c r="G1907" s="103">
        <v>0</v>
      </c>
      <c r="H1907" s="103">
        <v>0</v>
      </c>
      <c r="I1907" s="102" t="s">
        <v>1</v>
      </c>
      <c r="J1907" s="102" t="s">
        <v>1660</v>
      </c>
      <c r="K1907" s="104" t="s">
        <v>5022</v>
      </c>
      <c r="L1907" s="101" t="s">
        <v>3420</v>
      </c>
      <c r="M1907" s="106" t="s">
        <v>3444</v>
      </c>
      <c r="N1907" s="106"/>
      <c r="O1907"/>
      <c r="P1907" t="str">
        <f t="shared" si="366"/>
        <v/>
      </c>
      <c r="Q1907"/>
      <c r="R1907"/>
      <c r="S1907" s="43">
        <f t="shared" si="367"/>
        <v>299</v>
      </c>
      <c r="T1907" s="96" t="s">
        <v>3172</v>
      </c>
      <c r="U1907" s="72" t="s">
        <v>2643</v>
      </c>
      <c r="V1907" s="72" t="s">
        <v>2643</v>
      </c>
      <c r="W1907" s="44" t="str">
        <f t="shared" si="368"/>
        <v/>
      </c>
      <c r="X1907" s="25" t="str">
        <f t="shared" si="369"/>
        <v/>
      </c>
      <c r="Y1907" s="1">
        <f t="shared" si="370"/>
        <v>1860</v>
      </c>
      <c r="Z1907" t="str">
        <f t="shared" si="371"/>
        <v>ITM_CLN</v>
      </c>
      <c r="AC1907" s="116" t="str">
        <f t="shared" si="376"/>
        <v/>
      </c>
      <c r="AD1907" t="b">
        <f t="shared" si="375"/>
        <v>1</v>
      </c>
    </row>
    <row r="1908" spans="1:30">
      <c r="A1908" s="58">
        <f t="shared" si="374"/>
        <v>1908</v>
      </c>
      <c r="B1908" s="55">
        <f t="shared" si="373"/>
        <v>1861</v>
      </c>
      <c r="C1908" s="101" t="s">
        <v>4932</v>
      </c>
      <c r="D1908" s="101" t="s">
        <v>7</v>
      </c>
      <c r="E1908" s="102" t="s">
        <v>3987</v>
      </c>
      <c r="F1908" s="102" t="s">
        <v>3987</v>
      </c>
      <c r="G1908" s="103">
        <v>0</v>
      </c>
      <c r="H1908" s="103">
        <v>0</v>
      </c>
      <c r="I1908" s="102" t="s">
        <v>30</v>
      </c>
      <c r="J1908" s="102" t="s">
        <v>1660</v>
      </c>
      <c r="K1908" s="104" t="s">
        <v>5022</v>
      </c>
      <c r="L1908" s="101"/>
      <c r="M1908" s="106" t="s">
        <v>4463</v>
      </c>
      <c r="N1908" s="106"/>
      <c r="O1908"/>
      <c r="P1908" t="str">
        <f t="shared" si="366"/>
        <v/>
      </c>
      <c r="Q1908"/>
      <c r="R1908"/>
      <c r="S1908" s="43">
        <f t="shared" si="367"/>
        <v>299</v>
      </c>
      <c r="T1908" s="96"/>
      <c r="U1908" s="72"/>
      <c r="V1908" s="72"/>
      <c r="W1908" s="44" t="str">
        <f t="shared" si="368"/>
        <v/>
      </c>
      <c r="X1908" s="25" t="str">
        <f t="shared" si="369"/>
        <v/>
      </c>
      <c r="Y1908" s="1">
        <f t="shared" si="370"/>
        <v>1861</v>
      </c>
      <c r="Z1908" t="str">
        <f t="shared" si="371"/>
        <v>ITM_1861</v>
      </c>
      <c r="AC1908" s="116" t="str">
        <f t="shared" si="376"/>
        <v/>
      </c>
      <c r="AD1908" t="b">
        <f t="shared" si="375"/>
        <v>1</v>
      </c>
    </row>
    <row r="1909" spans="1:30">
      <c r="A1909" s="58">
        <f t="shared" si="374"/>
        <v>1909</v>
      </c>
      <c r="B1909" s="55">
        <f t="shared" si="373"/>
        <v>1862</v>
      </c>
      <c r="C1909" s="101" t="s">
        <v>4932</v>
      </c>
      <c r="D1909" s="101" t="s">
        <v>7</v>
      </c>
      <c r="E1909" s="104" t="s">
        <v>3988</v>
      </c>
      <c r="F1909" s="104" t="s">
        <v>3988</v>
      </c>
      <c r="G1909" s="107">
        <v>0</v>
      </c>
      <c r="H1909" s="107">
        <v>0</v>
      </c>
      <c r="I1909" s="102" t="s">
        <v>30</v>
      </c>
      <c r="J1909" s="102" t="s">
        <v>1660</v>
      </c>
      <c r="K1909" s="104" t="s">
        <v>5022</v>
      </c>
      <c r="L1909" s="105"/>
      <c r="M1909" s="106" t="s">
        <v>4464</v>
      </c>
      <c r="N1909" s="106"/>
      <c r="O1909"/>
      <c r="P1909" t="str">
        <f t="shared" si="366"/>
        <v/>
      </c>
      <c r="Q1909"/>
      <c r="R1909"/>
      <c r="S1909" s="43">
        <f t="shared" si="367"/>
        <v>299</v>
      </c>
      <c r="T1909" s="96"/>
      <c r="U1909" s="72"/>
      <c r="V1909" s="72"/>
      <c r="W1909" s="44" t="str">
        <f t="shared" si="368"/>
        <v/>
      </c>
      <c r="X1909" s="25" t="str">
        <f t="shared" si="369"/>
        <v/>
      </c>
      <c r="Y1909" s="1">
        <f t="shared" si="370"/>
        <v>1862</v>
      </c>
      <c r="Z1909" t="str">
        <f t="shared" si="371"/>
        <v>ITM_1862</v>
      </c>
      <c r="AC1909" s="116" t="str">
        <f t="shared" si="376"/>
        <v/>
      </c>
      <c r="AD1909" t="b">
        <f t="shared" si="375"/>
        <v>1</v>
      </c>
    </row>
    <row r="1910" spans="1:30">
      <c r="A1910" s="58">
        <f t="shared" si="374"/>
        <v>1910</v>
      </c>
      <c r="B1910" s="129">
        <f t="shared" si="373"/>
        <v>1863</v>
      </c>
      <c r="C1910" s="101" t="s">
        <v>4932</v>
      </c>
      <c r="D1910" s="101" t="s">
        <v>7</v>
      </c>
      <c r="E1910" s="106" t="s">
        <v>5026</v>
      </c>
      <c r="F1910" s="106" t="s">
        <v>5027</v>
      </c>
      <c r="G1910" s="133">
        <v>0</v>
      </c>
      <c r="H1910" s="133">
        <v>0</v>
      </c>
      <c r="I1910" s="102" t="s">
        <v>1</v>
      </c>
      <c r="J1910" s="102" t="s">
        <v>1660</v>
      </c>
      <c r="K1910" s="106" t="s">
        <v>5022</v>
      </c>
      <c r="L1910" s="105" t="s">
        <v>5023</v>
      </c>
      <c r="M1910" s="106" t="s">
        <v>5028</v>
      </c>
      <c r="N1910" s="106"/>
      <c r="O1910"/>
      <c r="P1910" t="str">
        <f t="shared" si="366"/>
        <v>NOT EQUAL</v>
      </c>
      <c r="Q1910"/>
      <c r="R1910"/>
      <c r="S1910">
        <f t="shared" si="367"/>
        <v>300</v>
      </c>
      <c r="T1910" s="96" t="s">
        <v>3172</v>
      </c>
      <c r="U1910" s="72" t="s">
        <v>3075</v>
      </c>
      <c r="V1910" s="72" t="s">
        <v>5029</v>
      </c>
      <c r="W1910" s="25" t="str">
        <f t="shared" si="368"/>
        <v/>
      </c>
      <c r="X1910" s="25" t="str">
        <f t="shared" si="369"/>
        <v>CASEUP</v>
      </c>
      <c r="Y1910" s="1">
        <f t="shared" si="370"/>
        <v>1863</v>
      </c>
      <c r="Z1910" t="str">
        <f t="shared" si="371"/>
        <v>CHR_caseUP</v>
      </c>
      <c r="AC1910" s="116" t="str">
        <f t="shared" si="376"/>
        <v/>
      </c>
      <c r="AD1910" t="b">
        <f t="shared" si="375"/>
        <v>0</v>
      </c>
    </row>
    <row r="1911" spans="1:30">
      <c r="A1911" s="58">
        <f t="shared" si="374"/>
        <v>1911</v>
      </c>
      <c r="B1911" s="129">
        <f t="shared" si="373"/>
        <v>1864</v>
      </c>
      <c r="C1911" s="101" t="s">
        <v>4932</v>
      </c>
      <c r="D1911" s="101" t="s">
        <v>7</v>
      </c>
      <c r="E1911" s="102" t="s">
        <v>5030</v>
      </c>
      <c r="F1911" s="102" t="s">
        <v>5031</v>
      </c>
      <c r="G1911" s="103">
        <v>0</v>
      </c>
      <c r="H1911" s="103">
        <v>0</v>
      </c>
      <c r="I1911" s="102" t="s">
        <v>1</v>
      </c>
      <c r="J1911" s="102" t="s">
        <v>1660</v>
      </c>
      <c r="K1911" s="106" t="s">
        <v>5022</v>
      </c>
      <c r="L1911" s="101" t="s">
        <v>5023</v>
      </c>
      <c r="M1911" s="106" t="s">
        <v>5032</v>
      </c>
      <c r="N1911" s="106"/>
      <c r="O1911"/>
      <c r="P1911" t="str">
        <f t="shared" si="366"/>
        <v>NOT EQUAL</v>
      </c>
      <c r="Q1911"/>
      <c r="R1911"/>
      <c r="S1911">
        <f t="shared" si="367"/>
        <v>301</v>
      </c>
      <c r="T1911" s="96" t="s">
        <v>3172</v>
      </c>
      <c r="U1911" s="72" t="s">
        <v>2643</v>
      </c>
      <c r="V1911" s="72" t="s">
        <v>5033</v>
      </c>
      <c r="W1911" s="25" t="str">
        <f t="shared" si="368"/>
        <v/>
      </c>
      <c r="X1911" s="25" t="str">
        <f t="shared" si="369"/>
        <v>CASEDN</v>
      </c>
      <c r="Y1911" s="1">
        <f t="shared" si="370"/>
        <v>1864</v>
      </c>
      <c r="Z1911" t="str">
        <f t="shared" si="371"/>
        <v>CHR_caseDN</v>
      </c>
      <c r="AC1911" s="116" t="str">
        <f t="shared" si="376"/>
        <v/>
      </c>
      <c r="AD1911" t="b">
        <f t="shared" si="375"/>
        <v>0</v>
      </c>
    </row>
    <row r="1912" spans="1:30">
      <c r="A1912" s="58">
        <f t="shared" si="374"/>
        <v>1912</v>
      </c>
      <c r="B1912" s="55">
        <f t="shared" si="373"/>
        <v>1865</v>
      </c>
      <c r="C1912" s="101" t="s">
        <v>4889</v>
      </c>
      <c r="D1912" s="101" t="s">
        <v>7</v>
      </c>
      <c r="E1912" s="102" t="s">
        <v>2757</v>
      </c>
      <c r="F1912" s="102" t="s">
        <v>2757</v>
      </c>
      <c r="G1912" s="103">
        <v>0</v>
      </c>
      <c r="H1912" s="103">
        <v>0</v>
      </c>
      <c r="I1912" s="102" t="s">
        <v>3</v>
      </c>
      <c r="J1912" s="102" t="s">
        <v>1660</v>
      </c>
      <c r="K1912" s="104" t="s">
        <v>5022</v>
      </c>
      <c r="L1912" s="101"/>
      <c r="M1912" s="106" t="s">
        <v>2756</v>
      </c>
      <c r="N1912" s="106"/>
      <c r="O1912"/>
      <c r="P1912" t="str">
        <f t="shared" ref="P1912" si="377">IF(E1912=F1912,"","NOT EQUAL")</f>
        <v/>
      </c>
      <c r="Q1912"/>
      <c r="R1912"/>
      <c r="S1912" s="43">
        <f t="shared" ref="S1912" si="378">IF(X1912&lt;&gt;"",S1911+1,S1911)</f>
        <v>302</v>
      </c>
      <c r="T1912" s="96"/>
      <c r="U1912" s="72" t="s">
        <v>3082</v>
      </c>
      <c r="V1912" s="72"/>
      <c r="W1912" s="44" t="str">
        <f t="shared" ref="W1912" si="379">IF( OR(U1912="CNST", I1912="CAT_REGS"),(E1912),
IF(U1912="YES",UPPER(E1912),
IF(   AND(U1912&lt;&gt;"NO",I1912="CAT_FNCT",D1912&lt;&gt;"multiply", D1912&lt;&gt;"divide"),IF(J1912="SLS_ENABLED",   UPPER(E1912),""),"")))</f>
        <v>"LISTXY"</v>
      </c>
      <c r="X1912" s="25" t="str">
        <f t="shared" ref="X1912" si="380">IF(LEN(V1912)&gt;0,V1912,SUBSTITUTE(SUBSTITUTE(SUBSTITUTE(SUBSTITUTE(SUBSTITUTE(SUBSTITUTE(SUBSTITUTE(SUBSTITUTE(SUBSTITUTE(SUBSTITUTE(SUBSTITUTE( (SUBSTITUTE( SUBSTITUTE( SUBSTITUTE( SUBSTITUTE(W1912,"STD_SIGMA","SUM"),"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LISTXY</v>
      </c>
      <c r="Y1912" s="1">
        <f t="shared" ref="Y1912" si="381">B1912</f>
        <v>1865</v>
      </c>
      <c r="Z1912" t="str">
        <f t="shared" ref="Z1912" si="382">M1912</f>
        <v>ITM_LISTXY</v>
      </c>
      <c r="AC1912" s="116" t="str">
        <f t="shared" si="376"/>
        <v>LISTXY</v>
      </c>
      <c r="AD1912" t="b">
        <f t="shared" si="375"/>
        <v>1</v>
      </c>
    </row>
    <row r="1913" spans="1:30">
      <c r="A1913" s="58" t="str">
        <f t="shared" si="374"/>
        <v/>
      </c>
      <c r="B1913" s="55">
        <f t="shared" si="373"/>
        <v>1865.01</v>
      </c>
      <c r="C1913" s="101" t="s">
        <v>2643</v>
      </c>
      <c r="D1913" s="101"/>
      <c r="E1913" s="102"/>
      <c r="F1913" s="102"/>
      <c r="G1913" s="103"/>
      <c r="H1913" s="103"/>
      <c r="I1913" s="102"/>
      <c r="J1913" s="102"/>
      <c r="K1913" s="104"/>
      <c r="L1913" s="105"/>
      <c r="M1913" s="106" t="s">
        <v>2643</v>
      </c>
      <c r="N1913" s="106"/>
      <c r="O1913"/>
      <c r="P1913" t="str">
        <f t="shared" si="366"/>
        <v/>
      </c>
      <c r="Q1913"/>
      <c r="R1913"/>
      <c r="S1913" s="43">
        <f t="shared" si="367"/>
        <v>302</v>
      </c>
      <c r="T1913" s="96" t="s">
        <v>2643</v>
      </c>
      <c r="U1913" s="72" t="s">
        <v>2643</v>
      </c>
      <c r="V1913" s="72" t="s">
        <v>2643</v>
      </c>
      <c r="W1913" s="44" t="str">
        <f t="shared" si="368"/>
        <v/>
      </c>
      <c r="X1913" s="25" t="str">
        <f t="shared" si="369"/>
        <v/>
      </c>
      <c r="Y1913" s="1">
        <f t="shared" si="370"/>
        <v>1865.01</v>
      </c>
      <c r="Z1913" t="str">
        <f t="shared" si="371"/>
        <v/>
      </c>
      <c r="AC1913" s="116" t="str">
        <f t="shared" si="376"/>
        <v/>
      </c>
      <c r="AD1913" t="b">
        <f t="shared" si="375"/>
        <v>1</v>
      </c>
    </row>
    <row r="1914" spans="1:30" s="49" customFormat="1">
      <c r="A1914" s="58" t="str">
        <f t="shared" si="374"/>
        <v/>
      </c>
      <c r="B1914" s="55">
        <f t="shared" si="373"/>
        <v>1865.02</v>
      </c>
      <c r="C1914" s="101" t="s">
        <v>2643</v>
      </c>
      <c r="D1914" s="101"/>
      <c r="E1914" s="102"/>
      <c r="F1914" s="102"/>
      <c r="G1914" s="103"/>
      <c r="H1914" s="103"/>
      <c r="I1914" s="102"/>
      <c r="J1914" s="102"/>
      <c r="K1914" s="104"/>
      <c r="L1914" s="105"/>
      <c r="M1914" s="106" t="s">
        <v>2643</v>
      </c>
      <c r="N1914" s="106"/>
      <c r="S1914" s="43">
        <f t="shared" si="367"/>
        <v>302</v>
      </c>
      <c r="T1914" s="96" t="s">
        <v>2643</v>
      </c>
      <c r="U1914" s="72" t="s">
        <v>2643</v>
      </c>
      <c r="V1914" s="72" t="s">
        <v>2643</v>
      </c>
      <c r="W1914" s="44" t="str">
        <f t="shared" si="368"/>
        <v/>
      </c>
      <c r="X1914" s="25" t="str">
        <f t="shared" si="369"/>
        <v/>
      </c>
      <c r="Y1914" s="1">
        <f t="shared" si="370"/>
        <v>1865.02</v>
      </c>
      <c r="Z1914" t="str">
        <f t="shared" si="371"/>
        <v/>
      </c>
      <c r="AC1914" s="116" t="str">
        <f t="shared" si="376"/>
        <v/>
      </c>
      <c r="AD1914" t="b">
        <f t="shared" si="375"/>
        <v>1</v>
      </c>
    </row>
    <row r="1915" spans="1:30" s="49" customFormat="1">
      <c r="A1915" s="58">
        <f t="shared" si="374"/>
        <v>1915</v>
      </c>
      <c r="B1915" s="55">
        <f t="shared" si="373"/>
        <v>1866</v>
      </c>
      <c r="C1915" s="101" t="s">
        <v>4890</v>
      </c>
      <c r="D1915" s="101" t="s">
        <v>1100</v>
      </c>
      <c r="E1915" s="102" t="s">
        <v>1642</v>
      </c>
      <c r="F1915" s="102" t="s">
        <v>1642</v>
      </c>
      <c r="G1915" s="103">
        <v>0</v>
      </c>
      <c r="H1915" s="103">
        <v>0</v>
      </c>
      <c r="I1915" s="102" t="s">
        <v>3</v>
      </c>
      <c r="J1915" s="102" t="s">
        <v>1659</v>
      </c>
      <c r="K1915" s="104" t="s">
        <v>5197</v>
      </c>
      <c r="L1915" s="105" t="s">
        <v>1118</v>
      </c>
      <c r="M1915" s="106" t="s">
        <v>2582</v>
      </c>
      <c r="N1915" s="106"/>
      <c r="S1915" s="43">
        <f t="shared" si="367"/>
        <v>303</v>
      </c>
      <c r="T1915" s="96" t="s">
        <v>3179</v>
      </c>
      <c r="U1915" s="72" t="s">
        <v>2643</v>
      </c>
      <c r="V1915" s="72" t="s">
        <v>2643</v>
      </c>
      <c r="W1915" s="44" t="str">
        <f t="shared" si="368"/>
        <v>"ERPN?"</v>
      </c>
      <c r="X1915" s="25" t="str">
        <f t="shared" si="369"/>
        <v>ERPN?</v>
      </c>
      <c r="Y1915" s="1">
        <f t="shared" si="370"/>
        <v>1866</v>
      </c>
      <c r="Z1915" t="str">
        <f t="shared" si="371"/>
        <v>ITM_SH_ERPN</v>
      </c>
      <c r="AC1915" s="116" t="str">
        <f t="shared" si="376"/>
        <v>ERPN?</v>
      </c>
      <c r="AD1915" t="b">
        <f t="shared" si="375"/>
        <v>1</v>
      </c>
    </row>
    <row r="1916" spans="1:30">
      <c r="A1916" s="58">
        <f t="shared" si="374"/>
        <v>1916</v>
      </c>
      <c r="B1916" s="55">
        <f t="shared" si="373"/>
        <v>1867</v>
      </c>
      <c r="C1916" s="101" t="s">
        <v>4891</v>
      </c>
      <c r="D1916" s="101" t="s">
        <v>7</v>
      </c>
      <c r="E1916" s="102" t="s">
        <v>581</v>
      </c>
      <c r="F1916" s="102" t="s">
        <v>3111</v>
      </c>
      <c r="G1916" s="103">
        <v>0</v>
      </c>
      <c r="H1916" s="103">
        <v>0</v>
      </c>
      <c r="I1916" s="102" t="s">
        <v>1</v>
      </c>
      <c r="J1916" s="102" t="s">
        <v>1659</v>
      </c>
      <c r="K1916" s="104" t="s">
        <v>5022</v>
      </c>
      <c r="L1916" s="101"/>
      <c r="M1916" s="106" t="s">
        <v>3112</v>
      </c>
      <c r="N1916" s="106"/>
      <c r="O1916"/>
      <c r="P1916" t="str">
        <f t="shared" si="366"/>
        <v>NOT EQUAL</v>
      </c>
      <c r="Q1916"/>
      <c r="R1916"/>
      <c r="S1916" s="43">
        <f t="shared" si="367"/>
        <v>303</v>
      </c>
      <c r="T1916" s="96" t="s">
        <v>3179</v>
      </c>
      <c r="U1916" s="72" t="s">
        <v>2643</v>
      </c>
      <c r="V1916" s="72" t="s">
        <v>2643</v>
      </c>
      <c r="W1916" s="44" t="str">
        <f t="shared" si="368"/>
        <v/>
      </c>
      <c r="X1916" s="25" t="str">
        <f t="shared" si="369"/>
        <v/>
      </c>
      <c r="Y1916" s="1">
        <f t="shared" si="370"/>
        <v>1867</v>
      </c>
      <c r="Z1916" t="str">
        <f t="shared" si="371"/>
        <v>ITM_SYS_FREE_RAM</v>
      </c>
      <c r="AC1916" s="116" t="str">
        <f t="shared" si="376"/>
        <v/>
      </c>
      <c r="AD1916" t="b">
        <f t="shared" si="375"/>
        <v>1</v>
      </c>
    </row>
    <row r="1917" spans="1:30">
      <c r="A1917" s="58">
        <f t="shared" si="374"/>
        <v>1917</v>
      </c>
      <c r="B1917" s="55">
        <f t="shared" si="373"/>
        <v>1868</v>
      </c>
      <c r="C1917" s="101" t="s">
        <v>4932</v>
      </c>
      <c r="D1917" s="101" t="s">
        <v>7</v>
      </c>
      <c r="E1917" s="104" t="s">
        <v>581</v>
      </c>
      <c r="F1917" s="104" t="s">
        <v>2686</v>
      </c>
      <c r="G1917" s="108">
        <v>0</v>
      </c>
      <c r="H1917" s="108">
        <v>0</v>
      </c>
      <c r="I1917" s="102" t="s">
        <v>1</v>
      </c>
      <c r="J1917" s="102" t="s">
        <v>1660</v>
      </c>
      <c r="K1917" s="104" t="s">
        <v>5022</v>
      </c>
      <c r="L1917" s="101" t="s">
        <v>2685</v>
      </c>
      <c r="M1917" s="106" t="s">
        <v>2615</v>
      </c>
      <c r="N1917" s="106"/>
      <c r="O1917"/>
      <c r="P1917" t="str">
        <f t="shared" si="366"/>
        <v>NOT EQUAL</v>
      </c>
      <c r="Q1917"/>
      <c r="R1917"/>
      <c r="S1917" s="43">
        <f t="shared" si="367"/>
        <v>303</v>
      </c>
      <c r="T1917" s="96" t="s">
        <v>3220</v>
      </c>
      <c r="U1917" s="72" t="s">
        <v>2643</v>
      </c>
      <c r="V1917" s="72" t="s">
        <v>2643</v>
      </c>
      <c r="W1917" s="44" t="str">
        <f t="shared" si="368"/>
        <v/>
      </c>
      <c r="X1917" s="25" t="str">
        <f t="shared" si="369"/>
        <v/>
      </c>
      <c r="Y1917" s="1">
        <f t="shared" si="370"/>
        <v>1868</v>
      </c>
      <c r="Z1917" t="str">
        <f t="shared" si="371"/>
        <v>MNU_INL_TST</v>
      </c>
      <c r="AC1917" s="116" t="str">
        <f t="shared" si="376"/>
        <v/>
      </c>
      <c r="AD1917" t="b">
        <f t="shared" si="375"/>
        <v>1</v>
      </c>
    </row>
    <row r="1918" spans="1:30">
      <c r="A1918" s="58">
        <f t="shared" si="374"/>
        <v>1918</v>
      </c>
      <c r="B1918" s="55">
        <f t="shared" si="373"/>
        <v>1869</v>
      </c>
      <c r="C1918" s="101" t="s">
        <v>4892</v>
      </c>
      <c r="D1918" s="101" t="s">
        <v>3106</v>
      </c>
      <c r="E1918" s="102" t="s">
        <v>581</v>
      </c>
      <c r="F1918" s="102" t="s">
        <v>2687</v>
      </c>
      <c r="G1918" s="103">
        <v>0</v>
      </c>
      <c r="H1918" s="103">
        <v>0</v>
      </c>
      <c r="I1918" s="102" t="s">
        <v>1</v>
      </c>
      <c r="J1918" s="102" t="s">
        <v>1660</v>
      </c>
      <c r="K1918" s="104" t="s">
        <v>5022</v>
      </c>
      <c r="L1918" s="101" t="s">
        <v>2685</v>
      </c>
      <c r="M1918" s="106" t="s">
        <v>2690</v>
      </c>
      <c r="N1918" s="106"/>
      <c r="O1918" s="17"/>
      <c r="P1918" t="str">
        <f t="shared" ref="P1918:P1981" si="383">IF(E1918=F1918,"","NOT EQUAL")</f>
        <v>NOT EQUAL</v>
      </c>
      <c r="Q1918" s="17"/>
      <c r="R1918" s="17"/>
      <c r="S1918" s="43">
        <f t="shared" ref="S1918:S1981" si="384">IF(X1918&lt;&gt;"",S1917+1,S1917)</f>
        <v>303</v>
      </c>
      <c r="T1918" s="96" t="s">
        <v>3220</v>
      </c>
      <c r="U1918" s="72" t="s">
        <v>2643</v>
      </c>
      <c r="V1918" s="72" t="s">
        <v>2643</v>
      </c>
      <c r="W1918" s="44" t="str">
        <f t="shared" ref="W1918:W1981" si="385">IF( OR(U1918="CNST", I1918="CAT_REGS"),(E1918),
IF(U1918="YES",UPPER(E1918),
IF(   AND(U1918&lt;&gt;"NO",I1918="CAT_FNCT",D1918&lt;&gt;"multiply", D1918&lt;&gt;"divide"),IF(J1918="SLS_ENABLED",   UPPER(E1918),""),"")))</f>
        <v/>
      </c>
      <c r="X1918" s="25" t="str">
        <f t="shared" ref="X1918:X1981" si="386">IF(LEN(V1918)&gt;0,V1918,SUBSTITUTE(SUBSTITUTE(SUBSTITUTE(SUBSTITUTE(SUBSTITUTE(SUBSTITUTE(SUBSTITUTE(SUBSTITUTE(SUBSTITUTE(SUBSTITUTE(SUBSTITUTE( (SUBSTITUTE( SUBSTITUTE( SUBSTITUTE( SUBSTITUTE(W1918,"STD_SIGMA","SUM"),"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18" s="1">
        <f t="shared" ref="Y1918:Y1981" si="387">B1918</f>
        <v>1869</v>
      </c>
      <c r="Z1918" t="str">
        <f t="shared" ref="Z1918:Z1981" si="388">M1918</f>
        <v>ITM_TEST</v>
      </c>
      <c r="AC1918" s="116" t="str">
        <f t="shared" si="376"/>
        <v/>
      </c>
      <c r="AD1918" t="b">
        <f t="shared" si="375"/>
        <v>1</v>
      </c>
    </row>
    <row r="1919" spans="1:30">
      <c r="A1919" s="58">
        <f t="shared" si="374"/>
        <v>1919</v>
      </c>
      <c r="B1919" s="55">
        <f t="shared" si="373"/>
        <v>1870</v>
      </c>
      <c r="C1919" s="101" t="s">
        <v>4893</v>
      </c>
      <c r="D1919" s="101" t="s">
        <v>7</v>
      </c>
      <c r="E1919" s="102" t="s">
        <v>581</v>
      </c>
      <c r="F1919" s="102" t="s">
        <v>2688</v>
      </c>
      <c r="G1919" s="103">
        <v>0</v>
      </c>
      <c r="H1919" s="103">
        <v>0</v>
      </c>
      <c r="I1919" s="102" t="s">
        <v>1</v>
      </c>
      <c r="J1919" s="102" t="s">
        <v>1659</v>
      </c>
      <c r="K1919" s="104" t="s">
        <v>5022</v>
      </c>
      <c r="L1919" s="101" t="s">
        <v>2685</v>
      </c>
      <c r="M1919" s="106" t="s">
        <v>2691</v>
      </c>
      <c r="N1919" s="106"/>
      <c r="O1919" s="17"/>
      <c r="P1919" t="str">
        <f t="shared" si="383"/>
        <v>NOT EQUAL</v>
      </c>
      <c r="Q1919" s="17"/>
      <c r="R1919" s="17"/>
      <c r="S1919" s="43">
        <f t="shared" si="384"/>
        <v>303</v>
      </c>
      <c r="T1919" s="96" t="s">
        <v>3220</v>
      </c>
      <c r="U1919" s="72" t="s">
        <v>2643</v>
      </c>
      <c r="V1919" s="72" t="s">
        <v>2643</v>
      </c>
      <c r="W1919" s="44" t="str">
        <f t="shared" si="385"/>
        <v/>
      </c>
      <c r="X1919" s="25" t="str">
        <f t="shared" si="386"/>
        <v/>
      </c>
      <c r="Y1919" s="1">
        <f t="shared" si="387"/>
        <v>1870</v>
      </c>
      <c r="Z1919" t="str">
        <f t="shared" si="388"/>
        <v>ITM_GET_TEST_BS</v>
      </c>
      <c r="AC1919" s="116" t="str">
        <f t="shared" si="376"/>
        <v/>
      </c>
      <c r="AD1919" t="b">
        <f t="shared" si="375"/>
        <v>1</v>
      </c>
    </row>
    <row r="1920" spans="1:30">
      <c r="A1920" s="58">
        <f t="shared" si="374"/>
        <v>1920</v>
      </c>
      <c r="B1920" s="55">
        <f t="shared" si="373"/>
        <v>1871</v>
      </c>
      <c r="C1920" s="101" t="s">
        <v>4894</v>
      </c>
      <c r="D1920" s="101" t="s">
        <v>7</v>
      </c>
      <c r="E1920" s="102" t="s">
        <v>581</v>
      </c>
      <c r="F1920" s="102" t="s">
        <v>2689</v>
      </c>
      <c r="G1920" s="103">
        <v>0</v>
      </c>
      <c r="H1920" s="103">
        <v>0</v>
      </c>
      <c r="I1920" s="102" t="s">
        <v>1</v>
      </c>
      <c r="J1920" s="102" t="s">
        <v>1659</v>
      </c>
      <c r="K1920" s="104" t="s">
        <v>5022</v>
      </c>
      <c r="L1920" s="101" t="s">
        <v>2685</v>
      </c>
      <c r="M1920" s="106" t="s">
        <v>2692</v>
      </c>
      <c r="N1920" s="106"/>
      <c r="O1920" s="17"/>
      <c r="P1920" t="str">
        <f t="shared" si="383"/>
        <v>NOT EQUAL</v>
      </c>
      <c r="Q1920" s="17"/>
      <c r="R1920" s="17"/>
      <c r="S1920" s="43">
        <f t="shared" si="384"/>
        <v>303</v>
      </c>
      <c r="T1920" s="96" t="s">
        <v>3220</v>
      </c>
      <c r="U1920" s="72" t="s">
        <v>2643</v>
      </c>
      <c r="V1920" s="72" t="s">
        <v>2643</v>
      </c>
      <c r="W1920" s="44" t="str">
        <f t="shared" si="385"/>
        <v/>
      </c>
      <c r="X1920" s="25" t="str">
        <f t="shared" si="386"/>
        <v/>
      </c>
      <c r="Y1920" s="1">
        <f t="shared" si="387"/>
        <v>1871</v>
      </c>
      <c r="Z1920" t="str">
        <f t="shared" si="388"/>
        <v>ITM_SET_TEST_BS</v>
      </c>
      <c r="AC1920" s="116" t="str">
        <f t="shared" si="376"/>
        <v/>
      </c>
      <c r="AD1920" t="b">
        <f t="shared" si="375"/>
        <v>1</v>
      </c>
    </row>
    <row r="1921" spans="1:30">
      <c r="A1921" s="58">
        <f t="shared" si="374"/>
        <v>1921</v>
      </c>
      <c r="B1921" s="55">
        <f t="shared" ref="B1921:B1984" si="389">IF(AND(MID(C1921,2,1)&lt;&gt;"/",MID(C1921,1,1)="/"),INT(B1920)+1,B1920+0.01)</f>
        <v>1872</v>
      </c>
      <c r="C1921" s="101" t="s">
        <v>4895</v>
      </c>
      <c r="D1921" s="101" t="s">
        <v>1260</v>
      </c>
      <c r="E1921" s="102" t="s">
        <v>1655</v>
      </c>
      <c r="F1921" s="102" t="s">
        <v>1655</v>
      </c>
      <c r="G1921" s="103">
        <v>0</v>
      </c>
      <c r="H1921" s="103">
        <v>0</v>
      </c>
      <c r="I1921" s="102" t="s">
        <v>3</v>
      </c>
      <c r="J1921" s="102" t="s">
        <v>1660</v>
      </c>
      <c r="K1921" s="104" t="s">
        <v>5022</v>
      </c>
      <c r="L1921" s="101" t="s">
        <v>1175</v>
      </c>
      <c r="M1921" s="106" t="s">
        <v>2628</v>
      </c>
      <c r="N1921" s="106"/>
      <c r="O1921" s="17"/>
      <c r="P1921" t="str">
        <f t="shared" si="383"/>
        <v/>
      </c>
      <c r="Q1921" s="17"/>
      <c r="R1921" s="17"/>
      <c r="S1921" s="43">
        <f t="shared" si="384"/>
        <v>303</v>
      </c>
      <c r="T1921" s="96" t="s">
        <v>3223</v>
      </c>
      <c r="U1921" s="72" t="s">
        <v>2643</v>
      </c>
      <c r="V1921" s="72" t="s">
        <v>2643</v>
      </c>
      <c r="W1921" s="44" t="str">
        <f t="shared" si="385"/>
        <v/>
      </c>
      <c r="X1921" s="25" t="str">
        <f t="shared" si="386"/>
        <v/>
      </c>
      <c r="Y1921" s="1">
        <f t="shared" si="387"/>
        <v>1872</v>
      </c>
      <c r="Z1921" t="str">
        <f t="shared" si="388"/>
        <v>ITM_INP_DEF_DP</v>
      </c>
      <c r="AC1921" s="116" t="str">
        <f t="shared" si="376"/>
        <v/>
      </c>
      <c r="AD1921" t="b">
        <f t="shared" si="375"/>
        <v>1</v>
      </c>
    </row>
    <row r="1922" spans="1:30">
      <c r="A1922" s="58">
        <f t="shared" si="374"/>
        <v>1922</v>
      </c>
      <c r="B1922" s="55">
        <f t="shared" si="389"/>
        <v>1873</v>
      </c>
      <c r="C1922" s="101" t="s">
        <v>4890</v>
      </c>
      <c r="D1922" s="101" t="s">
        <v>1176</v>
      </c>
      <c r="E1922" s="102" t="s">
        <v>1177</v>
      </c>
      <c r="F1922" s="102" t="s">
        <v>1177</v>
      </c>
      <c r="G1922" s="103">
        <v>0</v>
      </c>
      <c r="H1922" s="103">
        <v>0</v>
      </c>
      <c r="I1922" s="102" t="s">
        <v>1</v>
      </c>
      <c r="J1922" s="102" t="s">
        <v>1660</v>
      </c>
      <c r="K1922" s="104" t="s">
        <v>5197</v>
      </c>
      <c r="L1922" s="101" t="s">
        <v>1175</v>
      </c>
      <c r="M1922" s="106" t="s">
        <v>2629</v>
      </c>
      <c r="N1922" s="106"/>
      <c r="O1922"/>
      <c r="P1922" t="str">
        <f t="shared" si="383"/>
        <v/>
      </c>
      <c r="Q1922"/>
      <c r="R1922"/>
      <c r="S1922" s="43">
        <f t="shared" si="384"/>
        <v>303</v>
      </c>
      <c r="T1922" s="96" t="s">
        <v>3223</v>
      </c>
      <c r="U1922" s="72" t="s">
        <v>2643</v>
      </c>
      <c r="V1922" s="72" t="s">
        <v>2643</v>
      </c>
      <c r="W1922" s="44" t="str">
        <f t="shared" si="385"/>
        <v/>
      </c>
      <c r="X1922" s="25" t="str">
        <f t="shared" si="386"/>
        <v/>
      </c>
      <c r="Y1922" s="1">
        <f t="shared" si="387"/>
        <v>1873</v>
      </c>
      <c r="Z1922" t="str">
        <f t="shared" si="388"/>
        <v>ITM_SH_INP_DEF</v>
      </c>
      <c r="AC1922" s="116" t="str">
        <f t="shared" si="376"/>
        <v/>
      </c>
      <c r="AD1922" t="b">
        <f t="shared" si="375"/>
        <v>1</v>
      </c>
    </row>
    <row r="1923" spans="1:30">
      <c r="A1923" s="58">
        <f t="shared" si="374"/>
        <v>1923</v>
      </c>
      <c r="B1923" s="55">
        <f t="shared" si="389"/>
        <v>1874</v>
      </c>
      <c r="C1923" s="101" t="s">
        <v>4895</v>
      </c>
      <c r="D1923" s="101" t="s">
        <v>1261</v>
      </c>
      <c r="E1923" s="102" t="s">
        <v>1178</v>
      </c>
      <c r="F1923" s="102" t="s">
        <v>1178</v>
      </c>
      <c r="G1923" s="103">
        <v>0</v>
      </c>
      <c r="H1923" s="103">
        <v>0</v>
      </c>
      <c r="I1923" s="102" t="s">
        <v>3</v>
      </c>
      <c r="J1923" s="102" t="s">
        <v>1660</v>
      </c>
      <c r="K1923" s="104" t="s">
        <v>5022</v>
      </c>
      <c r="L1923" s="101" t="s">
        <v>1175</v>
      </c>
      <c r="M1923" s="106" t="s">
        <v>2630</v>
      </c>
      <c r="N1923" s="106"/>
      <c r="O1923"/>
      <c r="P1923" t="str">
        <f t="shared" si="383"/>
        <v/>
      </c>
      <c r="Q1923"/>
      <c r="R1923"/>
      <c r="S1923" s="43">
        <f t="shared" si="384"/>
        <v>303</v>
      </c>
      <c r="T1923" s="96" t="s">
        <v>3223</v>
      </c>
      <c r="U1923" s="72" t="s">
        <v>2643</v>
      </c>
      <c r="V1923" s="72" t="s">
        <v>2643</v>
      </c>
      <c r="W1923" s="44" t="str">
        <f t="shared" si="385"/>
        <v/>
      </c>
      <c r="X1923" s="25" t="str">
        <f t="shared" si="386"/>
        <v/>
      </c>
      <c r="Y1923" s="1">
        <f t="shared" si="387"/>
        <v>1874</v>
      </c>
      <c r="Z1923" t="str">
        <f t="shared" si="388"/>
        <v>ITM_INP_DEF_CPXDP</v>
      </c>
      <c r="AC1923" s="116" t="str">
        <f t="shared" si="376"/>
        <v/>
      </c>
      <c r="AD1923" t="b">
        <f t="shared" si="375"/>
        <v>1</v>
      </c>
    </row>
    <row r="1924" spans="1:30">
      <c r="A1924" s="58">
        <f t="shared" si="374"/>
        <v>1924</v>
      </c>
      <c r="B1924" s="55">
        <f t="shared" si="389"/>
        <v>1875</v>
      </c>
      <c r="C1924" s="101" t="s">
        <v>4895</v>
      </c>
      <c r="D1924" s="101" t="s">
        <v>1262</v>
      </c>
      <c r="E1924" s="102" t="s">
        <v>1656</v>
      </c>
      <c r="F1924" s="102" t="s">
        <v>1656</v>
      </c>
      <c r="G1924" s="103">
        <v>0</v>
      </c>
      <c r="H1924" s="103">
        <v>0</v>
      </c>
      <c r="I1924" s="102" t="s">
        <v>3</v>
      </c>
      <c r="J1924" s="102" t="s">
        <v>1660</v>
      </c>
      <c r="K1924" s="104" t="s">
        <v>5022</v>
      </c>
      <c r="L1924" s="101" t="s">
        <v>1175</v>
      </c>
      <c r="M1924" s="106" t="s">
        <v>2632</v>
      </c>
      <c r="N1924" s="106"/>
      <c r="O1924"/>
      <c r="P1924" t="str">
        <f t="shared" si="383"/>
        <v/>
      </c>
      <c r="Q1924"/>
      <c r="R1924"/>
      <c r="S1924" s="43">
        <f t="shared" si="384"/>
        <v>303</v>
      </c>
      <c r="T1924" s="96" t="s">
        <v>3223</v>
      </c>
      <c r="U1924" s="72" t="s">
        <v>2643</v>
      </c>
      <c r="V1924" s="72" t="s">
        <v>2643</v>
      </c>
      <c r="W1924" s="44" t="str">
        <f t="shared" si="385"/>
        <v/>
      </c>
      <c r="X1924" s="25" t="str">
        <f t="shared" si="386"/>
        <v/>
      </c>
      <c r="Y1924" s="1">
        <f t="shared" si="387"/>
        <v>1875</v>
      </c>
      <c r="Z1924" t="str">
        <f t="shared" si="388"/>
        <v>ITM_INP_DEF_SI</v>
      </c>
      <c r="AC1924" s="116" t="str">
        <f t="shared" si="376"/>
        <v/>
      </c>
      <c r="AD1924" t="b">
        <f t="shared" si="375"/>
        <v>1</v>
      </c>
    </row>
    <row r="1925" spans="1:30">
      <c r="A1925" s="58">
        <f t="shared" si="374"/>
        <v>1925</v>
      </c>
      <c r="B1925" s="55">
        <f t="shared" si="389"/>
        <v>1876</v>
      </c>
      <c r="C1925" s="101" t="s">
        <v>4895</v>
      </c>
      <c r="D1925" s="101" t="s">
        <v>1263</v>
      </c>
      <c r="E1925" s="102" t="s">
        <v>1657</v>
      </c>
      <c r="F1925" s="102" t="s">
        <v>1657</v>
      </c>
      <c r="G1925" s="103">
        <v>0</v>
      </c>
      <c r="H1925" s="103">
        <v>0</v>
      </c>
      <c r="I1925" s="102" t="s">
        <v>3</v>
      </c>
      <c r="J1925" s="102" t="s">
        <v>1660</v>
      </c>
      <c r="K1925" s="104" t="s">
        <v>5022</v>
      </c>
      <c r="L1925" s="101" t="s">
        <v>1175</v>
      </c>
      <c r="M1925" s="106" t="s">
        <v>2633</v>
      </c>
      <c r="N1925" s="106"/>
      <c r="O1925"/>
      <c r="P1925" t="str">
        <f t="shared" si="383"/>
        <v/>
      </c>
      <c r="Q1925"/>
      <c r="R1925"/>
      <c r="S1925" s="43">
        <f t="shared" si="384"/>
        <v>303</v>
      </c>
      <c r="T1925" s="96" t="s">
        <v>3223</v>
      </c>
      <c r="U1925" s="72" t="s">
        <v>2643</v>
      </c>
      <c r="V1925" s="72" t="s">
        <v>2643</v>
      </c>
      <c r="W1925" s="44" t="str">
        <f t="shared" si="385"/>
        <v/>
      </c>
      <c r="X1925" s="25" t="str">
        <f t="shared" si="386"/>
        <v/>
      </c>
      <c r="Y1925" s="1">
        <f t="shared" si="387"/>
        <v>1876</v>
      </c>
      <c r="Z1925" t="str">
        <f t="shared" si="388"/>
        <v>ITM_INP_DEF_LI</v>
      </c>
      <c r="AC1925" s="116" t="str">
        <f t="shared" si="376"/>
        <v/>
      </c>
      <c r="AD1925" t="b">
        <f t="shared" si="375"/>
        <v>1</v>
      </c>
    </row>
    <row r="1926" spans="1:30">
      <c r="A1926" s="58">
        <f t="shared" si="374"/>
        <v>1926</v>
      </c>
      <c r="B1926" s="55">
        <f t="shared" si="389"/>
        <v>1877</v>
      </c>
      <c r="C1926" s="101" t="s">
        <v>4896</v>
      </c>
      <c r="D1926" s="101" t="s">
        <v>2974</v>
      </c>
      <c r="E1926" s="102" t="s">
        <v>2980</v>
      </c>
      <c r="F1926" s="102" t="s">
        <v>2980</v>
      </c>
      <c r="G1926" s="103">
        <v>0</v>
      </c>
      <c r="H1926" s="103">
        <v>0</v>
      </c>
      <c r="I1926" s="102" t="s">
        <v>1</v>
      </c>
      <c r="J1926" s="102" t="s">
        <v>1660</v>
      </c>
      <c r="K1926" s="104" t="s">
        <v>5022</v>
      </c>
      <c r="L1926" s="101" t="s">
        <v>2969</v>
      </c>
      <c r="M1926" s="106" t="s">
        <v>2970</v>
      </c>
      <c r="N1926" s="106"/>
      <c r="O1926"/>
      <c r="P1926" t="str">
        <f t="shared" si="383"/>
        <v/>
      </c>
      <c r="Q1926"/>
      <c r="R1926"/>
      <c r="S1926" s="43">
        <f t="shared" si="384"/>
        <v>303</v>
      </c>
      <c r="T1926" s="96" t="s">
        <v>3218</v>
      </c>
      <c r="U1926" s="72" t="s">
        <v>2643</v>
      </c>
      <c r="V1926" s="72" t="s">
        <v>2643</v>
      </c>
      <c r="W1926" s="44" t="str">
        <f t="shared" si="385"/>
        <v/>
      </c>
      <c r="X1926" s="25" t="str">
        <f t="shared" si="386"/>
        <v/>
      </c>
      <c r="Y1926" s="1">
        <f t="shared" si="387"/>
        <v>1877</v>
      </c>
      <c r="Z1926" t="str">
        <f t="shared" si="388"/>
        <v>ITM_USER_V43</v>
      </c>
      <c r="AC1926" s="116" t="str">
        <f t="shared" si="376"/>
        <v/>
      </c>
      <c r="AD1926" t="b">
        <f t="shared" si="375"/>
        <v>1</v>
      </c>
    </row>
    <row r="1927" spans="1:30">
      <c r="A1927" s="58">
        <f t="shared" ref="A1927:A1990" si="390">IF(B1927=INT(B1927),ROW(),"")</f>
        <v>1927</v>
      </c>
      <c r="B1927" s="55">
        <f t="shared" si="389"/>
        <v>1878</v>
      </c>
      <c r="C1927" s="101" t="s">
        <v>4874</v>
      </c>
      <c r="D1927" s="101">
        <v>255</v>
      </c>
      <c r="E1927" s="104" t="s">
        <v>1159</v>
      </c>
      <c r="F1927" s="104" t="s">
        <v>1159</v>
      </c>
      <c r="G1927" s="108">
        <v>0</v>
      </c>
      <c r="H1927" s="108">
        <v>0</v>
      </c>
      <c r="I1927" s="102" t="s">
        <v>1</v>
      </c>
      <c r="J1927" s="102" t="s">
        <v>1660</v>
      </c>
      <c r="K1927" s="104" t="s">
        <v>5022</v>
      </c>
      <c r="L1927" s="101" t="s">
        <v>1668</v>
      </c>
      <c r="M1927" s="106" t="s">
        <v>2609</v>
      </c>
      <c r="N1927" s="106"/>
      <c r="O1927"/>
      <c r="P1927" t="str">
        <f t="shared" si="383"/>
        <v/>
      </c>
      <c r="Q1927"/>
      <c r="R1927"/>
      <c r="S1927" s="43">
        <f t="shared" si="384"/>
        <v>303</v>
      </c>
      <c r="T1927" s="96" t="s">
        <v>3218</v>
      </c>
      <c r="U1927" s="72" t="s">
        <v>2643</v>
      </c>
      <c r="V1927" s="72" t="s">
        <v>2643</v>
      </c>
      <c r="W1927" s="44" t="str">
        <f t="shared" si="385"/>
        <v/>
      </c>
      <c r="X1927" s="25" t="str">
        <f t="shared" si="386"/>
        <v/>
      </c>
      <c r="Y1927" s="1">
        <f t="shared" si="387"/>
        <v>1878</v>
      </c>
      <c r="Z1927" t="str">
        <f t="shared" si="388"/>
        <v>KEY_fg</v>
      </c>
      <c r="AC1927" s="116" t="str">
        <f t="shared" si="376"/>
        <v/>
      </c>
      <c r="AD1927" t="b">
        <f t="shared" si="375"/>
        <v>1</v>
      </c>
    </row>
    <row r="1928" spans="1:30">
      <c r="A1928" s="58">
        <f t="shared" si="390"/>
        <v>1928</v>
      </c>
      <c r="B1928" s="55">
        <f t="shared" si="389"/>
        <v>1879</v>
      </c>
      <c r="C1928" s="101" t="s">
        <v>4896</v>
      </c>
      <c r="D1928" s="101" t="s">
        <v>1160</v>
      </c>
      <c r="E1928" s="102" t="s">
        <v>1662</v>
      </c>
      <c r="F1928" s="102" t="s">
        <v>1662</v>
      </c>
      <c r="G1928" s="103">
        <v>0</v>
      </c>
      <c r="H1928" s="103">
        <v>0</v>
      </c>
      <c r="I1928" s="102" t="s">
        <v>1</v>
      </c>
      <c r="J1928" s="102" t="s">
        <v>1660</v>
      </c>
      <c r="K1928" s="104" t="s">
        <v>5022</v>
      </c>
      <c r="L1928" s="101"/>
      <c r="M1928" s="106" t="s">
        <v>2610</v>
      </c>
      <c r="N1928" s="106"/>
      <c r="O1928"/>
      <c r="P1928" t="str">
        <f t="shared" si="383"/>
        <v/>
      </c>
      <c r="Q1928"/>
      <c r="R1928"/>
      <c r="S1928" s="43">
        <f t="shared" si="384"/>
        <v>303</v>
      </c>
      <c r="T1928" s="96" t="s">
        <v>3218</v>
      </c>
      <c r="U1928" s="72" t="s">
        <v>2643</v>
      </c>
      <c r="V1928" s="72" t="s">
        <v>2643</v>
      </c>
      <c r="W1928" s="44" t="str">
        <f t="shared" si="385"/>
        <v/>
      </c>
      <c r="X1928" s="25" t="str">
        <f t="shared" si="386"/>
        <v/>
      </c>
      <c r="Y1928" s="1">
        <f t="shared" si="387"/>
        <v>1879</v>
      </c>
      <c r="Z1928" t="str">
        <f t="shared" si="388"/>
        <v>ITM_USER_DEFAULTS</v>
      </c>
      <c r="AC1928" s="116" t="str">
        <f t="shared" si="376"/>
        <v/>
      </c>
      <c r="AD1928" t="b">
        <f t="shared" si="375"/>
        <v>1</v>
      </c>
    </row>
    <row r="1929" spans="1:30">
      <c r="A1929" s="58">
        <f t="shared" si="390"/>
        <v>1929</v>
      </c>
      <c r="B1929" s="55">
        <f t="shared" si="389"/>
        <v>1880</v>
      </c>
      <c r="C1929" s="101" t="s">
        <v>4896</v>
      </c>
      <c r="D1929" s="101" t="s">
        <v>1251</v>
      </c>
      <c r="E1929" s="102" t="s">
        <v>1161</v>
      </c>
      <c r="F1929" s="102" t="s">
        <v>1161</v>
      </c>
      <c r="G1929" s="103">
        <v>0</v>
      </c>
      <c r="H1929" s="103">
        <v>0</v>
      </c>
      <c r="I1929" s="102" t="s">
        <v>1</v>
      </c>
      <c r="J1929" s="102" t="s">
        <v>1660</v>
      </c>
      <c r="K1929" s="104" t="s">
        <v>5022</v>
      </c>
      <c r="L1929" s="101"/>
      <c r="M1929" s="106" t="s">
        <v>2611</v>
      </c>
      <c r="N1929" s="106"/>
      <c r="O1929"/>
      <c r="P1929" t="str">
        <f t="shared" si="383"/>
        <v/>
      </c>
      <c r="Q1929"/>
      <c r="R1929"/>
      <c r="S1929" s="43">
        <f t="shared" si="384"/>
        <v>303</v>
      </c>
      <c r="T1929" s="96" t="s">
        <v>3218</v>
      </c>
      <c r="U1929" s="72" t="s">
        <v>2643</v>
      </c>
      <c r="V1929" s="72" t="s">
        <v>2643</v>
      </c>
      <c r="W1929" s="44" t="str">
        <f t="shared" si="385"/>
        <v/>
      </c>
      <c r="X1929" s="25" t="str">
        <f t="shared" si="386"/>
        <v/>
      </c>
      <c r="Y1929" s="1">
        <f t="shared" si="387"/>
        <v>1880</v>
      </c>
      <c r="Z1929" t="str">
        <f t="shared" si="388"/>
        <v>ITM_USER_COMPLEX</v>
      </c>
      <c r="AC1929" s="116" t="str">
        <f t="shared" si="376"/>
        <v/>
      </c>
      <c r="AD1929" t="b">
        <f t="shared" si="375"/>
        <v>1</v>
      </c>
    </row>
    <row r="1930" spans="1:30">
      <c r="A1930" s="58">
        <f t="shared" si="390"/>
        <v>1930</v>
      </c>
      <c r="B1930" s="55">
        <f t="shared" si="389"/>
        <v>1881</v>
      </c>
      <c r="C1930" s="101" t="s">
        <v>4896</v>
      </c>
      <c r="D1930" s="101" t="s">
        <v>1162</v>
      </c>
      <c r="E1930" s="102" t="s">
        <v>2985</v>
      </c>
      <c r="F1930" s="102" t="s">
        <v>2985</v>
      </c>
      <c r="G1930" s="103">
        <v>0</v>
      </c>
      <c r="H1930" s="103">
        <v>0</v>
      </c>
      <c r="I1930" s="102" t="s">
        <v>1</v>
      </c>
      <c r="J1930" s="102" t="s">
        <v>1660</v>
      </c>
      <c r="K1930" s="104" t="s">
        <v>5022</v>
      </c>
      <c r="L1930" s="101" t="s">
        <v>1148</v>
      </c>
      <c r="M1930" s="106" t="s">
        <v>2612</v>
      </c>
      <c r="N1930" s="106"/>
      <c r="O1930"/>
      <c r="P1930" t="str">
        <f t="shared" si="383"/>
        <v/>
      </c>
      <c r="Q1930"/>
      <c r="R1930"/>
      <c r="S1930" s="43">
        <f t="shared" si="384"/>
        <v>303</v>
      </c>
      <c r="T1930" s="96" t="s">
        <v>3218</v>
      </c>
      <c r="U1930" s="72" t="s">
        <v>2643</v>
      </c>
      <c r="V1930" s="72" t="s">
        <v>2643</v>
      </c>
      <c r="W1930" s="44" t="str">
        <f t="shared" si="385"/>
        <v/>
      </c>
      <c r="X1930" s="25" t="str">
        <f t="shared" si="386"/>
        <v/>
      </c>
      <c r="Y1930" s="1">
        <f t="shared" si="387"/>
        <v>1881</v>
      </c>
      <c r="Z1930" t="str">
        <f t="shared" si="388"/>
        <v>ITM_USER_SHIFTS</v>
      </c>
      <c r="AC1930" s="116" t="str">
        <f t="shared" si="376"/>
        <v/>
      </c>
      <c r="AD1930" t="b">
        <f t="shared" si="375"/>
        <v>1</v>
      </c>
    </row>
    <row r="1931" spans="1:30">
      <c r="A1931" s="58">
        <f t="shared" si="390"/>
        <v>1931</v>
      </c>
      <c r="B1931" s="55">
        <f t="shared" si="389"/>
        <v>1882</v>
      </c>
      <c r="C1931" s="101" t="s">
        <v>4896</v>
      </c>
      <c r="D1931" s="101" t="s">
        <v>1252</v>
      </c>
      <c r="E1931" s="102" t="s">
        <v>1488</v>
      </c>
      <c r="F1931" s="102" t="s">
        <v>1488</v>
      </c>
      <c r="G1931" s="103">
        <v>0</v>
      </c>
      <c r="H1931" s="103">
        <v>0</v>
      </c>
      <c r="I1931" s="102" t="s">
        <v>1</v>
      </c>
      <c r="J1931" s="102" t="s">
        <v>1660</v>
      </c>
      <c r="K1931" s="104" t="s">
        <v>5022</v>
      </c>
      <c r="L1931" s="101"/>
      <c r="M1931" s="106" t="s">
        <v>2613</v>
      </c>
      <c r="N1931" s="106"/>
      <c r="O1931"/>
      <c r="P1931" t="str">
        <f t="shared" si="383"/>
        <v/>
      </c>
      <c r="Q1931"/>
      <c r="R1931"/>
      <c r="S1931" s="43">
        <f t="shared" si="384"/>
        <v>303</v>
      </c>
      <c r="T1931" s="96" t="s">
        <v>3218</v>
      </c>
      <c r="U1931" s="72" t="s">
        <v>2643</v>
      </c>
      <c r="V1931" s="72" t="s">
        <v>2643</v>
      </c>
      <c r="W1931" s="44" t="str">
        <f t="shared" si="385"/>
        <v/>
      </c>
      <c r="X1931" s="25" t="str">
        <f t="shared" si="386"/>
        <v/>
      </c>
      <c r="Y1931" s="1">
        <f t="shared" si="387"/>
        <v>1882</v>
      </c>
      <c r="Z1931" t="str">
        <f t="shared" si="388"/>
        <v>ITM_USER_RESET</v>
      </c>
      <c r="AC1931" s="116" t="str">
        <f t="shared" si="376"/>
        <v/>
      </c>
      <c r="AD1931" t="b">
        <f t="shared" si="375"/>
        <v>1</v>
      </c>
    </row>
    <row r="1932" spans="1:30">
      <c r="A1932" s="58">
        <f t="shared" si="390"/>
        <v>1932</v>
      </c>
      <c r="B1932" s="55">
        <f t="shared" si="389"/>
        <v>1883</v>
      </c>
      <c r="C1932" s="101" t="s">
        <v>4897</v>
      </c>
      <c r="D1932" s="101" t="s">
        <v>3989</v>
      </c>
      <c r="E1932" s="102" t="s">
        <v>1163</v>
      </c>
      <c r="F1932" s="102" t="s">
        <v>1163</v>
      </c>
      <c r="G1932" s="103">
        <v>0</v>
      </c>
      <c r="H1932" s="103">
        <v>0</v>
      </c>
      <c r="I1932" s="102" t="s">
        <v>1</v>
      </c>
      <c r="J1932" s="102" t="s">
        <v>1660</v>
      </c>
      <c r="K1932" s="104" t="s">
        <v>5022</v>
      </c>
      <c r="L1932" s="101"/>
      <c r="M1932" s="106" t="s">
        <v>2614</v>
      </c>
      <c r="N1932" s="106"/>
      <c r="O1932"/>
      <c r="P1932" t="str">
        <f t="shared" si="383"/>
        <v/>
      </c>
      <c r="Q1932"/>
      <c r="R1932"/>
      <c r="S1932" s="43">
        <f t="shared" si="384"/>
        <v>303</v>
      </c>
      <c r="T1932" s="96" t="s">
        <v>3218</v>
      </c>
      <c r="U1932" s="72" t="s">
        <v>2643</v>
      </c>
      <c r="V1932" s="72" t="s">
        <v>2643</v>
      </c>
      <c r="W1932" s="44" t="str">
        <f t="shared" si="385"/>
        <v/>
      </c>
      <c r="X1932" s="25" t="str">
        <f t="shared" si="386"/>
        <v/>
      </c>
      <c r="Y1932" s="1">
        <f t="shared" si="387"/>
        <v>1883</v>
      </c>
      <c r="Z1932" t="str">
        <f t="shared" si="388"/>
        <v>ITM_U_KEY_USER</v>
      </c>
      <c r="AC1932" s="116" t="str">
        <f t="shared" si="376"/>
        <v/>
      </c>
      <c r="AD1932" t="b">
        <f t="shared" si="375"/>
        <v>1</v>
      </c>
    </row>
    <row r="1933" spans="1:30">
      <c r="A1933" s="58">
        <f t="shared" si="390"/>
        <v>1933</v>
      </c>
      <c r="B1933" s="55">
        <f t="shared" si="389"/>
        <v>1884</v>
      </c>
      <c r="C1933" s="101" t="s">
        <v>4897</v>
      </c>
      <c r="D1933" s="101" t="s">
        <v>3990</v>
      </c>
      <c r="E1933" s="102" t="s">
        <v>1164</v>
      </c>
      <c r="F1933" s="102" t="s">
        <v>1164</v>
      </c>
      <c r="G1933" s="103">
        <v>0</v>
      </c>
      <c r="H1933" s="103">
        <v>0</v>
      </c>
      <c r="I1933" s="102" t="s">
        <v>1</v>
      </c>
      <c r="J1933" s="102" t="s">
        <v>1660</v>
      </c>
      <c r="K1933" s="104" t="s">
        <v>5022</v>
      </c>
      <c r="L1933" s="101"/>
      <c r="M1933" s="106" t="s">
        <v>2616</v>
      </c>
      <c r="N1933" s="106"/>
      <c r="O1933"/>
      <c r="P1933" t="str">
        <f t="shared" si="383"/>
        <v/>
      </c>
      <c r="Q1933"/>
      <c r="R1933"/>
      <c r="S1933" s="43">
        <f t="shared" si="384"/>
        <v>303</v>
      </c>
      <c r="T1933" s="96" t="s">
        <v>3218</v>
      </c>
      <c r="U1933" s="72" t="s">
        <v>2643</v>
      </c>
      <c r="V1933" s="72" t="s">
        <v>2643</v>
      </c>
      <c r="W1933" s="44" t="str">
        <f t="shared" si="385"/>
        <v/>
      </c>
      <c r="X1933" s="25" t="str">
        <f t="shared" si="386"/>
        <v/>
      </c>
      <c r="Y1933" s="1">
        <f t="shared" si="387"/>
        <v>1884</v>
      </c>
      <c r="Z1933" t="str">
        <f t="shared" si="388"/>
        <v>ITM_U_KEY_CC</v>
      </c>
      <c r="AC1933" s="116" t="str">
        <f t="shared" si="376"/>
        <v/>
      </c>
      <c r="AD1933" t="b">
        <f t="shared" si="375"/>
        <v>1</v>
      </c>
    </row>
    <row r="1934" spans="1:30">
      <c r="A1934" s="58">
        <f t="shared" si="390"/>
        <v>1934</v>
      </c>
      <c r="B1934" s="55">
        <f t="shared" si="389"/>
        <v>1885</v>
      </c>
      <c r="C1934" s="101" t="s">
        <v>4897</v>
      </c>
      <c r="D1934" s="101" t="s">
        <v>1253</v>
      </c>
      <c r="E1934" s="102" t="s">
        <v>1165</v>
      </c>
      <c r="F1934" s="102" t="s">
        <v>1165</v>
      </c>
      <c r="G1934" s="103">
        <v>0</v>
      </c>
      <c r="H1934" s="103">
        <v>0</v>
      </c>
      <c r="I1934" s="102" t="s">
        <v>1</v>
      </c>
      <c r="J1934" s="102" t="s">
        <v>1660</v>
      </c>
      <c r="K1934" s="104" t="s">
        <v>5022</v>
      </c>
      <c r="L1934" s="101"/>
      <c r="M1934" s="106" t="s">
        <v>2617</v>
      </c>
      <c r="N1934" s="106"/>
      <c r="O1934"/>
      <c r="P1934" t="str">
        <f t="shared" si="383"/>
        <v/>
      </c>
      <c r="Q1934"/>
      <c r="R1934"/>
      <c r="S1934" s="43">
        <f t="shared" si="384"/>
        <v>303</v>
      </c>
      <c r="T1934" s="96" t="s">
        <v>3218</v>
      </c>
      <c r="U1934" s="72" t="s">
        <v>2643</v>
      </c>
      <c r="V1934" s="72" t="s">
        <v>2643</v>
      </c>
      <c r="W1934" s="44" t="str">
        <f t="shared" si="385"/>
        <v/>
      </c>
      <c r="X1934" s="25" t="str">
        <f t="shared" si="386"/>
        <v/>
      </c>
      <c r="Y1934" s="1">
        <f t="shared" si="387"/>
        <v>1885</v>
      </c>
      <c r="Z1934" t="str">
        <f t="shared" si="388"/>
        <v>ITM_U_KEY_MM</v>
      </c>
      <c r="AC1934" s="116" t="str">
        <f t="shared" si="376"/>
        <v/>
      </c>
      <c r="AD1934" t="b">
        <f t="shared" si="375"/>
        <v>1</v>
      </c>
    </row>
    <row r="1935" spans="1:30">
      <c r="A1935" s="58">
        <f t="shared" si="390"/>
        <v>1935</v>
      </c>
      <c r="B1935" s="55">
        <f t="shared" si="389"/>
        <v>1886</v>
      </c>
      <c r="C1935" s="101" t="s">
        <v>4897</v>
      </c>
      <c r="D1935" s="101" t="s">
        <v>1254</v>
      </c>
      <c r="E1935" s="102" t="s">
        <v>1166</v>
      </c>
      <c r="F1935" s="102" t="s">
        <v>1166</v>
      </c>
      <c r="G1935" s="103">
        <v>0</v>
      </c>
      <c r="H1935" s="103">
        <v>0</v>
      </c>
      <c r="I1935" s="102" t="s">
        <v>1</v>
      </c>
      <c r="J1935" s="102" t="s">
        <v>1660</v>
      </c>
      <c r="K1935" s="104" t="s">
        <v>5022</v>
      </c>
      <c r="L1935" s="101" t="s">
        <v>1148</v>
      </c>
      <c r="M1935" s="106" t="s">
        <v>2618</v>
      </c>
      <c r="N1935" s="106"/>
      <c r="O1935"/>
      <c r="P1935" t="str">
        <f t="shared" si="383"/>
        <v/>
      </c>
      <c r="Q1935"/>
      <c r="R1935"/>
      <c r="S1935" s="43">
        <f t="shared" si="384"/>
        <v>303</v>
      </c>
      <c r="T1935" s="96" t="s">
        <v>3218</v>
      </c>
      <c r="U1935" s="72" t="s">
        <v>2643</v>
      </c>
      <c r="V1935" s="72" t="s">
        <v>2643</v>
      </c>
      <c r="W1935" s="44" t="str">
        <f t="shared" si="385"/>
        <v/>
      </c>
      <c r="X1935" s="25" t="str">
        <f t="shared" si="386"/>
        <v/>
      </c>
      <c r="Y1935" s="1">
        <f t="shared" si="387"/>
        <v>1886</v>
      </c>
      <c r="Z1935" t="str">
        <f t="shared" si="388"/>
        <v>ITM_U_KEY_SIGMA</v>
      </c>
      <c r="AC1935" s="116" t="str">
        <f t="shared" si="376"/>
        <v/>
      </c>
      <c r="AD1935" t="b">
        <f t="shared" si="375"/>
        <v>1</v>
      </c>
    </row>
    <row r="1936" spans="1:30">
      <c r="A1936" s="58">
        <f t="shared" si="390"/>
        <v>1936</v>
      </c>
      <c r="B1936" s="55">
        <f t="shared" si="389"/>
        <v>1887</v>
      </c>
      <c r="C1936" s="101" t="s">
        <v>4897</v>
      </c>
      <c r="D1936" s="101" t="s">
        <v>1255</v>
      </c>
      <c r="E1936" s="102" t="s">
        <v>1167</v>
      </c>
      <c r="F1936" s="102" t="s">
        <v>1167</v>
      </c>
      <c r="G1936" s="103">
        <v>0</v>
      </c>
      <c r="H1936" s="103">
        <v>0</v>
      </c>
      <c r="I1936" s="102" t="s">
        <v>1</v>
      </c>
      <c r="J1936" s="102" t="s">
        <v>1660</v>
      </c>
      <c r="K1936" s="104" t="s">
        <v>5022</v>
      </c>
      <c r="L1936" s="101" t="s">
        <v>1148</v>
      </c>
      <c r="M1936" s="106" t="s">
        <v>2619</v>
      </c>
      <c r="N1936" s="106"/>
      <c r="O1936"/>
      <c r="P1936" t="str">
        <f t="shared" si="383"/>
        <v/>
      </c>
      <c r="Q1936"/>
      <c r="R1936"/>
      <c r="S1936" s="43">
        <f t="shared" si="384"/>
        <v>303</v>
      </c>
      <c r="T1936" s="96" t="s">
        <v>3218</v>
      </c>
      <c r="U1936" s="72" t="s">
        <v>2643</v>
      </c>
      <c r="V1936" s="72" t="s">
        <v>2643</v>
      </c>
      <c r="W1936" s="44" t="str">
        <f t="shared" si="385"/>
        <v/>
      </c>
      <c r="X1936" s="25" t="str">
        <f t="shared" si="386"/>
        <v/>
      </c>
      <c r="Y1936" s="1">
        <f t="shared" si="387"/>
        <v>1887</v>
      </c>
      <c r="Z1936" t="str">
        <f t="shared" si="388"/>
        <v>ITM_U_KEY_PRGM</v>
      </c>
      <c r="AC1936" s="116" t="str">
        <f t="shared" si="376"/>
        <v/>
      </c>
      <c r="AD1936" t="b">
        <f t="shared" si="375"/>
        <v>1</v>
      </c>
    </row>
    <row r="1937" spans="1:30">
      <c r="A1937" s="58">
        <f t="shared" si="390"/>
        <v>1937</v>
      </c>
      <c r="B1937" s="55">
        <f t="shared" si="389"/>
        <v>1888</v>
      </c>
      <c r="C1937" s="101" t="s">
        <v>4897</v>
      </c>
      <c r="D1937" s="101" t="s">
        <v>1256</v>
      </c>
      <c r="E1937" s="102" t="s">
        <v>1168</v>
      </c>
      <c r="F1937" s="102" t="s">
        <v>1168</v>
      </c>
      <c r="G1937" s="103">
        <v>0</v>
      </c>
      <c r="H1937" s="103">
        <v>0</v>
      </c>
      <c r="I1937" s="102" t="s">
        <v>1</v>
      </c>
      <c r="J1937" s="102" t="s">
        <v>1660</v>
      </c>
      <c r="K1937" s="104" t="s">
        <v>5022</v>
      </c>
      <c r="L1937" s="101"/>
      <c r="M1937" s="106" t="s">
        <v>2620</v>
      </c>
      <c r="N1937" s="106"/>
      <c r="O1937"/>
      <c r="P1937" t="str">
        <f t="shared" si="383"/>
        <v/>
      </c>
      <c r="Q1937"/>
      <c r="R1937"/>
      <c r="S1937" s="43">
        <f t="shared" si="384"/>
        <v>303</v>
      </c>
      <c r="T1937" s="96" t="s">
        <v>3218</v>
      </c>
      <c r="U1937" s="72" t="s">
        <v>2643</v>
      </c>
      <c r="V1937" s="72" t="s">
        <v>2643</v>
      </c>
      <c r="W1937" s="44" t="str">
        <f t="shared" si="385"/>
        <v/>
      </c>
      <c r="X1937" s="25" t="str">
        <f t="shared" si="386"/>
        <v/>
      </c>
      <c r="Y1937" s="1">
        <f t="shared" si="387"/>
        <v>1888</v>
      </c>
      <c r="Z1937" t="str">
        <f t="shared" si="388"/>
        <v>ITM_U_KEY_ALPHA</v>
      </c>
      <c r="AC1937" s="116" t="str">
        <f t="shared" si="376"/>
        <v/>
      </c>
      <c r="AD1937" t="b">
        <f t="shared" si="375"/>
        <v>1</v>
      </c>
    </row>
    <row r="1938" spans="1:30">
      <c r="A1938" s="58">
        <f t="shared" si="390"/>
        <v>1938</v>
      </c>
      <c r="B1938" s="55">
        <f t="shared" si="389"/>
        <v>1889</v>
      </c>
      <c r="C1938" s="101" t="s">
        <v>4898</v>
      </c>
      <c r="D1938" s="101" t="s">
        <v>7</v>
      </c>
      <c r="E1938" s="102" t="s">
        <v>1169</v>
      </c>
      <c r="F1938" s="102" t="s">
        <v>1169</v>
      </c>
      <c r="G1938" s="103">
        <v>0</v>
      </c>
      <c r="H1938" s="103">
        <v>0</v>
      </c>
      <c r="I1938" s="102" t="s">
        <v>1</v>
      </c>
      <c r="J1938" s="102" t="s">
        <v>1660</v>
      </c>
      <c r="K1938" s="104" t="s">
        <v>5022</v>
      </c>
      <c r="L1938" s="101"/>
      <c r="M1938" s="106" t="s">
        <v>2621</v>
      </c>
      <c r="N1938" s="106"/>
      <c r="O1938"/>
      <c r="P1938" t="str">
        <f t="shared" si="383"/>
        <v/>
      </c>
      <c r="Q1938"/>
      <c r="R1938"/>
      <c r="S1938" s="43">
        <f t="shared" si="384"/>
        <v>303</v>
      </c>
      <c r="T1938" s="96" t="s">
        <v>3218</v>
      </c>
      <c r="U1938" s="72" t="s">
        <v>2643</v>
      </c>
      <c r="V1938" s="72" t="s">
        <v>2643</v>
      </c>
      <c r="W1938" s="44" t="str">
        <f t="shared" si="385"/>
        <v/>
      </c>
      <c r="X1938" s="25" t="str">
        <f t="shared" si="386"/>
        <v/>
      </c>
      <c r="Y1938" s="1">
        <f t="shared" si="387"/>
        <v>1889</v>
      </c>
      <c r="Z1938" t="str">
        <f t="shared" si="388"/>
        <v>ITM_SH_NORM_E</v>
      </c>
      <c r="AC1938" s="116" t="str">
        <f t="shared" si="376"/>
        <v/>
      </c>
      <c r="AD1938" t="b">
        <f t="shared" si="375"/>
        <v>1</v>
      </c>
    </row>
    <row r="1939" spans="1:30">
      <c r="A1939" s="58">
        <f t="shared" si="390"/>
        <v>1939</v>
      </c>
      <c r="B1939" s="55">
        <f t="shared" si="389"/>
        <v>1890</v>
      </c>
      <c r="C1939" s="101" t="s">
        <v>4896</v>
      </c>
      <c r="D1939" s="101" t="s">
        <v>1171</v>
      </c>
      <c r="E1939" s="102" t="s">
        <v>1172</v>
      </c>
      <c r="F1939" s="102" t="s">
        <v>1172</v>
      </c>
      <c r="G1939" s="103">
        <v>0</v>
      </c>
      <c r="H1939" s="103">
        <v>0</v>
      </c>
      <c r="I1939" s="102" t="s">
        <v>1</v>
      </c>
      <c r="J1939" s="102" t="s">
        <v>1660</v>
      </c>
      <c r="K1939" s="104" t="s">
        <v>5022</v>
      </c>
      <c r="L1939" s="101"/>
      <c r="M1939" s="106" t="s">
        <v>2622</v>
      </c>
      <c r="N1939" s="106"/>
      <c r="O1939"/>
      <c r="P1939" t="str">
        <f t="shared" si="383"/>
        <v/>
      </c>
      <c r="Q1939"/>
      <c r="R1939"/>
      <c r="S1939" s="43">
        <f t="shared" si="384"/>
        <v>303</v>
      </c>
      <c r="T1939" s="96" t="s">
        <v>3218</v>
      </c>
      <c r="U1939" s="72" t="s">
        <v>2643</v>
      </c>
      <c r="V1939" s="72" t="s">
        <v>2643</v>
      </c>
      <c r="W1939" s="44" t="str">
        <f t="shared" si="385"/>
        <v/>
      </c>
      <c r="X1939" s="25" t="str">
        <f t="shared" si="386"/>
        <v/>
      </c>
      <c r="Y1939" s="1">
        <f t="shared" si="387"/>
        <v>1890</v>
      </c>
      <c r="Z1939" t="str">
        <f t="shared" si="388"/>
        <v>ITM_JM_ASN</v>
      </c>
      <c r="AC1939" s="116" t="str">
        <f t="shared" si="376"/>
        <v/>
      </c>
      <c r="AD1939" t="b">
        <f t="shared" si="375"/>
        <v>1</v>
      </c>
    </row>
    <row r="1940" spans="1:30">
      <c r="A1940" s="58">
        <f t="shared" si="390"/>
        <v>1940</v>
      </c>
      <c r="B1940" s="55">
        <f t="shared" si="389"/>
        <v>1891</v>
      </c>
      <c r="C1940" s="101" t="s">
        <v>4896</v>
      </c>
      <c r="D1940" s="101" t="s">
        <v>1257</v>
      </c>
      <c r="E1940" s="102" t="s">
        <v>1173</v>
      </c>
      <c r="F1940" s="102" t="s">
        <v>1173</v>
      </c>
      <c r="G1940" s="103">
        <v>0</v>
      </c>
      <c r="H1940" s="103">
        <v>0</v>
      </c>
      <c r="I1940" s="102" t="s">
        <v>3</v>
      </c>
      <c r="J1940" s="102" t="s">
        <v>1660</v>
      </c>
      <c r="K1940" s="104" t="s">
        <v>5022</v>
      </c>
      <c r="L1940" s="101"/>
      <c r="M1940" s="106" t="s">
        <v>2623</v>
      </c>
      <c r="N1940" s="106"/>
      <c r="O1940"/>
      <c r="P1940" t="str">
        <f t="shared" si="383"/>
        <v/>
      </c>
      <c r="Q1940"/>
      <c r="R1940"/>
      <c r="S1940" s="43">
        <f t="shared" si="384"/>
        <v>303</v>
      </c>
      <c r="T1940" s="96" t="s">
        <v>3218</v>
      </c>
      <c r="U1940" s="72" t="s">
        <v>2643</v>
      </c>
      <c r="V1940" s="72" t="s">
        <v>2643</v>
      </c>
      <c r="W1940" s="44" t="str">
        <f t="shared" si="385"/>
        <v/>
      </c>
      <c r="X1940" s="25" t="str">
        <f t="shared" si="386"/>
        <v/>
      </c>
      <c r="Y1940" s="1">
        <f t="shared" si="387"/>
        <v>1891</v>
      </c>
      <c r="Z1940" t="str">
        <f t="shared" si="388"/>
        <v>ITM_JM_SEEK</v>
      </c>
      <c r="AC1940" s="116" t="str">
        <f t="shared" si="376"/>
        <v/>
      </c>
      <c r="AD1940" t="b">
        <f t="shared" si="375"/>
        <v>1</v>
      </c>
    </row>
    <row r="1941" spans="1:30">
      <c r="A1941" s="58">
        <f t="shared" si="390"/>
        <v>1941</v>
      </c>
      <c r="B1941" s="55">
        <f t="shared" si="389"/>
        <v>1892</v>
      </c>
      <c r="C1941" s="101" t="s">
        <v>4895</v>
      </c>
      <c r="D1941" s="101" t="s">
        <v>1258</v>
      </c>
      <c r="E1941" s="102" t="s">
        <v>1174</v>
      </c>
      <c r="F1941" s="102" t="s">
        <v>1174</v>
      </c>
      <c r="G1941" s="103">
        <v>0</v>
      </c>
      <c r="H1941" s="103">
        <v>0</v>
      </c>
      <c r="I1941" s="102" t="s">
        <v>3</v>
      </c>
      <c r="J1941" s="102" t="s">
        <v>1660</v>
      </c>
      <c r="K1941" s="104" t="s">
        <v>5022</v>
      </c>
      <c r="L1941" s="101" t="s">
        <v>1175</v>
      </c>
      <c r="M1941" s="106" t="s">
        <v>2626</v>
      </c>
      <c r="N1941" s="106"/>
      <c r="O1941"/>
      <c r="P1941" t="str">
        <f t="shared" si="383"/>
        <v/>
      </c>
      <c r="Q1941"/>
      <c r="R1941"/>
      <c r="S1941" s="43">
        <f t="shared" si="384"/>
        <v>303</v>
      </c>
      <c r="T1941" s="96" t="s">
        <v>3218</v>
      </c>
      <c r="U1941" s="72" t="s">
        <v>2643</v>
      </c>
      <c r="V1941" s="72" t="s">
        <v>2643</v>
      </c>
      <c r="W1941" s="44" t="str">
        <f t="shared" si="385"/>
        <v/>
      </c>
      <c r="X1941" s="25" t="str">
        <f t="shared" si="386"/>
        <v/>
      </c>
      <c r="Y1941" s="1">
        <f t="shared" si="387"/>
        <v>1892</v>
      </c>
      <c r="Z1941" t="str">
        <f t="shared" si="388"/>
        <v>ITM_INP_DEF_43S</v>
      </c>
      <c r="AC1941" s="116" t="str">
        <f t="shared" si="376"/>
        <v/>
      </c>
      <c r="AD1941" t="b">
        <f t="shared" si="375"/>
        <v>1</v>
      </c>
    </row>
    <row r="1942" spans="1:30">
      <c r="A1942" s="58">
        <f t="shared" si="390"/>
        <v>1942</v>
      </c>
      <c r="B1942" s="55">
        <f t="shared" si="389"/>
        <v>1893</v>
      </c>
      <c r="C1942" s="101" t="s">
        <v>4899</v>
      </c>
      <c r="D1942" s="101" t="s">
        <v>7</v>
      </c>
      <c r="E1942" s="102" t="s">
        <v>3114</v>
      </c>
      <c r="F1942" s="102" t="s">
        <v>3114</v>
      </c>
      <c r="G1942" s="103">
        <v>0</v>
      </c>
      <c r="H1942" s="103">
        <v>0</v>
      </c>
      <c r="I1942" s="102" t="s">
        <v>1</v>
      </c>
      <c r="J1942" s="102" t="s">
        <v>1660</v>
      </c>
      <c r="K1942" s="104" t="s">
        <v>5022</v>
      </c>
      <c r="L1942" s="101"/>
      <c r="M1942" s="106" t="s">
        <v>3116</v>
      </c>
      <c r="N1942" s="106"/>
      <c r="O1942"/>
      <c r="P1942" t="str">
        <f t="shared" si="383"/>
        <v/>
      </c>
      <c r="Q1942"/>
      <c r="R1942"/>
      <c r="S1942" s="43">
        <f t="shared" si="384"/>
        <v>304</v>
      </c>
      <c r="T1942" s="96" t="s">
        <v>3218</v>
      </c>
      <c r="U1942" s="72" t="s">
        <v>3082</v>
      </c>
      <c r="V1942" s="72" t="s">
        <v>2643</v>
      </c>
      <c r="W1942" s="44" t="str">
        <f t="shared" si="385"/>
        <v>"X.XEQ"</v>
      </c>
      <c r="X1942" s="25" t="str">
        <f t="shared" si="386"/>
        <v>X.XEQ</v>
      </c>
      <c r="Y1942" s="1">
        <f t="shared" si="387"/>
        <v>1893</v>
      </c>
      <c r="Z1942" t="str">
        <f t="shared" si="388"/>
        <v>ITM_XXEQ</v>
      </c>
      <c r="AC1942" s="116" t="str">
        <f t="shared" si="376"/>
        <v>X.XEQ</v>
      </c>
      <c r="AD1942" t="b">
        <f t="shared" si="375"/>
        <v>1</v>
      </c>
    </row>
    <row r="1943" spans="1:30">
      <c r="A1943" s="58">
        <f t="shared" si="390"/>
        <v>1943</v>
      </c>
      <c r="B1943" s="55">
        <f t="shared" si="389"/>
        <v>1894</v>
      </c>
      <c r="C1943" s="101" t="s">
        <v>4896</v>
      </c>
      <c r="D1943" s="101" t="s">
        <v>2703</v>
      </c>
      <c r="E1943" s="104" t="s">
        <v>2705</v>
      </c>
      <c r="F1943" s="104" t="s">
        <v>2705</v>
      </c>
      <c r="G1943" s="108">
        <v>0</v>
      </c>
      <c r="H1943" s="108">
        <v>0</v>
      </c>
      <c r="I1943" s="102" t="s">
        <v>1</v>
      </c>
      <c r="J1943" s="102" t="s">
        <v>1660</v>
      </c>
      <c r="K1943" s="104" t="s">
        <v>5022</v>
      </c>
      <c r="L1943" s="101"/>
      <c r="M1943" s="106" t="s">
        <v>2704</v>
      </c>
      <c r="N1943" s="106"/>
      <c r="O1943"/>
      <c r="P1943" t="str">
        <f t="shared" si="383"/>
        <v/>
      </c>
      <c r="Q1943"/>
      <c r="R1943"/>
      <c r="S1943" s="43">
        <f t="shared" si="384"/>
        <v>304</v>
      </c>
      <c r="T1943" s="96" t="s">
        <v>3218</v>
      </c>
      <c r="U1943" s="72" t="s">
        <v>2643</v>
      </c>
      <c r="V1943" s="72" t="s">
        <v>2643</v>
      </c>
      <c r="W1943" s="44" t="str">
        <f t="shared" si="385"/>
        <v/>
      </c>
      <c r="X1943" s="25" t="str">
        <f t="shared" si="386"/>
        <v/>
      </c>
      <c r="Y1943" s="1">
        <f t="shared" si="387"/>
        <v>1894</v>
      </c>
      <c r="Z1943" t="str">
        <f t="shared" si="388"/>
        <v>ITM_USER_ALPHA</v>
      </c>
      <c r="AC1943" s="116" t="str">
        <f t="shared" si="376"/>
        <v/>
      </c>
      <c r="AD1943" t="b">
        <f t="shared" si="375"/>
        <v>1</v>
      </c>
    </row>
    <row r="1944" spans="1:30">
      <c r="A1944" s="58">
        <f t="shared" si="390"/>
        <v>1944</v>
      </c>
      <c r="B1944" s="55">
        <f t="shared" si="389"/>
        <v>1895</v>
      </c>
      <c r="C1944" s="101" t="s">
        <v>4896</v>
      </c>
      <c r="D1944" s="101" t="s">
        <v>2706</v>
      </c>
      <c r="E1944" s="102" t="s">
        <v>2708</v>
      </c>
      <c r="F1944" s="102" t="s">
        <v>2708</v>
      </c>
      <c r="G1944" s="103">
        <v>0</v>
      </c>
      <c r="H1944" s="103">
        <v>0</v>
      </c>
      <c r="I1944" s="102" t="s">
        <v>1</v>
      </c>
      <c r="J1944" s="102" t="s">
        <v>1660</v>
      </c>
      <c r="K1944" s="104" t="s">
        <v>5022</v>
      </c>
      <c r="L1944" s="101"/>
      <c r="M1944" s="106" t="s">
        <v>2707</v>
      </c>
      <c r="N1944" s="106"/>
      <c r="O1944"/>
      <c r="P1944" t="str">
        <f t="shared" si="383"/>
        <v/>
      </c>
      <c r="Q1944"/>
      <c r="R1944"/>
      <c r="S1944" s="43">
        <f t="shared" si="384"/>
        <v>304</v>
      </c>
      <c r="T1944" s="96" t="s">
        <v>3218</v>
      </c>
      <c r="U1944" s="72" t="s">
        <v>2643</v>
      </c>
      <c r="V1944" s="72" t="s">
        <v>2643</v>
      </c>
      <c r="W1944" s="44" t="str">
        <f t="shared" si="385"/>
        <v/>
      </c>
      <c r="X1944" s="25" t="str">
        <f t="shared" si="386"/>
        <v/>
      </c>
      <c r="Y1944" s="1">
        <f t="shared" si="387"/>
        <v>1895</v>
      </c>
      <c r="Z1944" t="str">
        <f t="shared" si="388"/>
        <v>ITM_USER_GSHFT</v>
      </c>
      <c r="AC1944" s="116" t="str">
        <f t="shared" si="376"/>
        <v/>
      </c>
      <c r="AD1944" t="b">
        <f t="shared" si="375"/>
        <v>1</v>
      </c>
    </row>
    <row r="1945" spans="1:30">
      <c r="A1945" s="58">
        <f t="shared" si="390"/>
        <v>1945</v>
      </c>
      <c r="B1945" s="55">
        <f t="shared" si="389"/>
        <v>1896</v>
      </c>
      <c r="C1945" s="101" t="s">
        <v>4896</v>
      </c>
      <c r="D1945" s="105" t="s">
        <v>2738</v>
      </c>
      <c r="E1945" s="102" t="s">
        <v>2740</v>
      </c>
      <c r="F1945" s="102" t="s">
        <v>2740</v>
      </c>
      <c r="G1945" s="103">
        <v>0</v>
      </c>
      <c r="H1945" s="103">
        <v>0</v>
      </c>
      <c r="I1945" s="102" t="s">
        <v>1</v>
      </c>
      <c r="J1945" s="102" t="s">
        <v>1660</v>
      </c>
      <c r="K1945" s="104" t="s">
        <v>5022</v>
      </c>
      <c r="L1945" s="101"/>
      <c r="M1945" s="106" t="s">
        <v>2736</v>
      </c>
      <c r="N1945" s="106"/>
      <c r="O1945"/>
      <c r="P1945" t="str">
        <f t="shared" si="383"/>
        <v/>
      </c>
      <c r="Q1945"/>
      <c r="R1945"/>
      <c r="S1945" s="43">
        <f t="shared" si="384"/>
        <v>304</v>
      </c>
      <c r="T1945" s="96" t="s">
        <v>3218</v>
      </c>
      <c r="U1945" s="72" t="s">
        <v>2643</v>
      </c>
      <c r="V1945" s="72" t="s">
        <v>2643</v>
      </c>
      <c r="W1945" s="44" t="str">
        <f t="shared" si="385"/>
        <v/>
      </c>
      <c r="X1945" s="25" t="str">
        <f t="shared" si="386"/>
        <v/>
      </c>
      <c r="Y1945" s="1">
        <f t="shared" si="387"/>
        <v>1896</v>
      </c>
      <c r="Z1945" t="str">
        <f t="shared" si="388"/>
        <v>ITM_USER_CC</v>
      </c>
      <c r="AC1945" s="116" t="str">
        <f t="shared" si="376"/>
        <v/>
      </c>
      <c r="AD1945" t="b">
        <f t="shared" si="375"/>
        <v>1</v>
      </c>
    </row>
    <row r="1946" spans="1:30">
      <c r="A1946" s="58">
        <f t="shared" si="390"/>
        <v>1946</v>
      </c>
      <c r="B1946" s="55">
        <f t="shared" si="389"/>
        <v>1897</v>
      </c>
      <c r="C1946" s="101" t="s">
        <v>4896</v>
      </c>
      <c r="D1946" s="101" t="s">
        <v>2739</v>
      </c>
      <c r="E1946" s="102" t="s">
        <v>2741</v>
      </c>
      <c r="F1946" s="102" t="s">
        <v>2741</v>
      </c>
      <c r="G1946" s="110">
        <v>0</v>
      </c>
      <c r="H1946" s="110">
        <v>0</v>
      </c>
      <c r="I1946" s="102" t="s">
        <v>1</v>
      </c>
      <c r="J1946" s="102" t="s">
        <v>1660</v>
      </c>
      <c r="K1946" s="104" t="s">
        <v>5022</v>
      </c>
      <c r="L1946" s="101"/>
      <c r="M1946" s="106" t="s">
        <v>2737</v>
      </c>
      <c r="N1946" s="106"/>
      <c r="O1946"/>
      <c r="P1946" t="str">
        <f t="shared" si="383"/>
        <v/>
      </c>
      <c r="Q1946"/>
      <c r="R1946"/>
      <c r="S1946" s="43">
        <f t="shared" si="384"/>
        <v>304</v>
      </c>
      <c r="T1946" s="96" t="s">
        <v>3218</v>
      </c>
      <c r="U1946" s="72" t="s">
        <v>2643</v>
      </c>
      <c r="V1946" s="72" t="s">
        <v>2643</v>
      </c>
      <c r="W1946" s="44" t="str">
        <f t="shared" si="385"/>
        <v/>
      </c>
      <c r="X1946" s="25" t="str">
        <f t="shared" si="386"/>
        <v/>
      </c>
      <c r="Y1946" s="1">
        <f t="shared" si="387"/>
        <v>1897</v>
      </c>
      <c r="Z1946" t="str">
        <f t="shared" si="388"/>
        <v>ITM_USER_MYM</v>
      </c>
      <c r="AC1946" s="116" t="str">
        <f t="shared" si="376"/>
        <v/>
      </c>
      <c r="AD1946" t="b">
        <f t="shared" si="375"/>
        <v>1</v>
      </c>
    </row>
    <row r="1947" spans="1:30">
      <c r="A1947" s="58">
        <f t="shared" si="390"/>
        <v>1947</v>
      </c>
      <c r="B1947" s="55">
        <f t="shared" si="389"/>
        <v>1898</v>
      </c>
      <c r="C1947" s="101" t="s">
        <v>4896</v>
      </c>
      <c r="D1947" s="105" t="s">
        <v>2745</v>
      </c>
      <c r="E1947" s="102" t="s">
        <v>2747</v>
      </c>
      <c r="F1947" s="102" t="s">
        <v>2747</v>
      </c>
      <c r="G1947" s="103">
        <v>0</v>
      </c>
      <c r="H1947" s="103">
        <v>0</v>
      </c>
      <c r="I1947" s="102" t="s">
        <v>1</v>
      </c>
      <c r="J1947" s="102" t="s">
        <v>1660</v>
      </c>
      <c r="K1947" s="104" t="s">
        <v>5022</v>
      </c>
      <c r="L1947" s="101"/>
      <c r="M1947" s="106" t="s">
        <v>2743</v>
      </c>
      <c r="N1947" s="106"/>
      <c r="O1947"/>
      <c r="P1947" t="str">
        <f t="shared" si="383"/>
        <v/>
      </c>
      <c r="Q1947"/>
      <c r="R1947"/>
      <c r="S1947" s="43">
        <f t="shared" si="384"/>
        <v>304</v>
      </c>
      <c r="T1947" s="96" t="s">
        <v>3218</v>
      </c>
      <c r="U1947" s="72" t="s">
        <v>2643</v>
      </c>
      <c r="V1947" s="72" t="s">
        <v>2643</v>
      </c>
      <c r="W1947" s="44" t="str">
        <f t="shared" si="385"/>
        <v/>
      </c>
      <c r="X1947" s="25" t="str">
        <f t="shared" si="386"/>
        <v/>
      </c>
      <c r="Y1947" s="1">
        <f t="shared" si="387"/>
        <v>1898</v>
      </c>
      <c r="Z1947" t="str">
        <f t="shared" si="388"/>
        <v>ITM_USER_PRGM</v>
      </c>
      <c r="AC1947" s="116" t="str">
        <f t="shared" si="376"/>
        <v/>
      </c>
      <c r="AD1947" t="b">
        <f t="shared" si="375"/>
        <v>1</v>
      </c>
    </row>
    <row r="1948" spans="1:30">
      <c r="A1948" s="58">
        <f t="shared" si="390"/>
        <v>1948</v>
      </c>
      <c r="B1948" s="55">
        <f t="shared" si="389"/>
        <v>1899</v>
      </c>
      <c r="C1948" s="101" t="s">
        <v>4896</v>
      </c>
      <c r="D1948" s="101" t="s">
        <v>2746</v>
      </c>
      <c r="E1948" s="102" t="s">
        <v>2748</v>
      </c>
      <c r="F1948" s="102" t="s">
        <v>2748</v>
      </c>
      <c r="G1948" s="103">
        <v>0</v>
      </c>
      <c r="H1948" s="103">
        <v>0</v>
      </c>
      <c r="I1948" s="102" t="s">
        <v>1</v>
      </c>
      <c r="J1948" s="102" t="s">
        <v>1660</v>
      </c>
      <c r="K1948" s="104" t="s">
        <v>5022</v>
      </c>
      <c r="L1948" s="105"/>
      <c r="M1948" s="106" t="s">
        <v>2744</v>
      </c>
      <c r="N1948" s="106"/>
      <c r="O1948"/>
      <c r="P1948" t="str">
        <f t="shared" si="383"/>
        <v/>
      </c>
      <c r="Q1948"/>
      <c r="R1948"/>
      <c r="S1948" s="43">
        <f t="shared" si="384"/>
        <v>304</v>
      </c>
      <c r="T1948" s="96" t="s">
        <v>3218</v>
      </c>
      <c r="U1948" s="72" t="s">
        <v>2643</v>
      </c>
      <c r="V1948" s="72" t="s">
        <v>2643</v>
      </c>
      <c r="W1948" s="44" t="str">
        <f t="shared" si="385"/>
        <v/>
      </c>
      <c r="X1948" s="25" t="str">
        <f t="shared" si="386"/>
        <v/>
      </c>
      <c r="Y1948" s="1">
        <f t="shared" si="387"/>
        <v>1899</v>
      </c>
      <c r="Z1948" t="str">
        <f t="shared" si="388"/>
        <v>ITM_USER_USER</v>
      </c>
      <c r="AC1948" s="116" t="str">
        <f t="shared" si="376"/>
        <v/>
      </c>
      <c r="AD1948" t="b">
        <f t="shared" si="375"/>
        <v>1</v>
      </c>
    </row>
    <row r="1949" spans="1:30">
      <c r="A1949" s="58">
        <f t="shared" si="390"/>
        <v>1949</v>
      </c>
      <c r="B1949" s="55">
        <f t="shared" si="389"/>
        <v>1900</v>
      </c>
      <c r="C1949" s="101" t="s">
        <v>4896</v>
      </c>
      <c r="D1949" s="105" t="s">
        <v>2749</v>
      </c>
      <c r="E1949" s="102" t="s">
        <v>2755</v>
      </c>
      <c r="F1949" s="102" t="s">
        <v>2755</v>
      </c>
      <c r="G1949" s="103">
        <v>0</v>
      </c>
      <c r="H1949" s="103">
        <v>0</v>
      </c>
      <c r="I1949" s="102" t="s">
        <v>1</v>
      </c>
      <c r="J1949" s="102" t="s">
        <v>1660</v>
      </c>
      <c r="K1949" s="104" t="s">
        <v>5022</v>
      </c>
      <c r="L1949" s="105"/>
      <c r="M1949" s="106" t="s">
        <v>2750</v>
      </c>
      <c r="N1949" s="106"/>
      <c r="O1949"/>
      <c r="P1949" t="str">
        <f t="shared" si="383"/>
        <v/>
      </c>
      <c r="Q1949"/>
      <c r="R1949"/>
      <c r="S1949" s="43">
        <f t="shared" si="384"/>
        <v>304</v>
      </c>
      <c r="T1949" s="96" t="s">
        <v>3218</v>
      </c>
      <c r="U1949" s="72" t="s">
        <v>2643</v>
      </c>
      <c r="V1949" s="72" t="s">
        <v>2643</v>
      </c>
      <c r="W1949" s="44" t="str">
        <f t="shared" si="385"/>
        <v/>
      </c>
      <c r="X1949" s="25" t="str">
        <f t="shared" si="386"/>
        <v/>
      </c>
      <c r="Y1949" s="1">
        <f t="shared" si="387"/>
        <v>1900</v>
      </c>
      <c r="Z1949" t="str">
        <f t="shared" si="388"/>
        <v>ITM_USER_SIGMAPLUS</v>
      </c>
      <c r="AC1949" s="116" t="str">
        <f t="shared" si="376"/>
        <v/>
      </c>
      <c r="AD1949" t="b">
        <f t="shared" si="375"/>
        <v>1</v>
      </c>
    </row>
    <row r="1950" spans="1:30">
      <c r="A1950" s="58">
        <f t="shared" si="390"/>
        <v>1950</v>
      </c>
      <c r="B1950" s="55">
        <f t="shared" si="389"/>
        <v>1901</v>
      </c>
      <c r="C1950" s="101" t="s">
        <v>4896</v>
      </c>
      <c r="D1950" s="105" t="s">
        <v>2981</v>
      </c>
      <c r="E1950" s="102" t="s">
        <v>2979</v>
      </c>
      <c r="F1950" s="102" t="s">
        <v>2979</v>
      </c>
      <c r="G1950" s="103">
        <v>0</v>
      </c>
      <c r="H1950" s="103">
        <v>0</v>
      </c>
      <c r="I1950" s="102" t="s">
        <v>1</v>
      </c>
      <c r="J1950" s="102" t="s">
        <v>1660</v>
      </c>
      <c r="K1950" s="104" t="s">
        <v>5022</v>
      </c>
      <c r="L1950" s="105" t="s">
        <v>2969</v>
      </c>
      <c r="M1950" s="106" t="s">
        <v>2971</v>
      </c>
      <c r="N1950" s="106"/>
      <c r="O1950"/>
      <c r="P1950" t="str">
        <f t="shared" si="383"/>
        <v/>
      </c>
      <c r="Q1950"/>
      <c r="R1950"/>
      <c r="S1950" s="43">
        <f t="shared" si="384"/>
        <v>304</v>
      </c>
      <c r="T1950" s="96" t="s">
        <v>3218</v>
      </c>
      <c r="U1950" s="72" t="s">
        <v>2643</v>
      </c>
      <c r="V1950" s="72" t="s">
        <v>2643</v>
      </c>
      <c r="W1950" s="44" t="str">
        <f t="shared" si="385"/>
        <v/>
      </c>
      <c r="X1950" s="25" t="str">
        <f t="shared" si="386"/>
        <v/>
      </c>
      <c r="Y1950" s="1">
        <f t="shared" si="387"/>
        <v>1901</v>
      </c>
      <c r="Z1950" t="str">
        <f t="shared" si="388"/>
        <v>ITM_USER_V43MIN</v>
      </c>
      <c r="AC1950" s="116" t="str">
        <f t="shared" si="376"/>
        <v/>
      </c>
      <c r="AD1950" t="b">
        <f t="shared" si="375"/>
        <v>1</v>
      </c>
    </row>
    <row r="1951" spans="1:30">
      <c r="A1951" s="58">
        <f t="shared" si="390"/>
        <v>1951</v>
      </c>
      <c r="B1951" s="55">
        <f t="shared" si="389"/>
        <v>1902</v>
      </c>
      <c r="C1951" s="101" t="s">
        <v>4896</v>
      </c>
      <c r="D1951" s="101" t="s">
        <v>2972</v>
      </c>
      <c r="E1951" s="104" t="s">
        <v>2978</v>
      </c>
      <c r="F1951" s="104" t="s">
        <v>2978</v>
      </c>
      <c r="G1951" s="108">
        <v>0</v>
      </c>
      <c r="H1951" s="108">
        <v>0</v>
      </c>
      <c r="I1951" s="102" t="s">
        <v>1</v>
      </c>
      <c r="J1951" s="102" t="s">
        <v>1660</v>
      </c>
      <c r="K1951" s="104" t="s">
        <v>5022</v>
      </c>
      <c r="L1951" s="101" t="s">
        <v>2969</v>
      </c>
      <c r="M1951" s="106" t="s">
        <v>2973</v>
      </c>
      <c r="N1951" s="106"/>
      <c r="O1951"/>
      <c r="P1951" t="str">
        <f t="shared" si="383"/>
        <v/>
      </c>
      <c r="Q1951"/>
      <c r="R1951"/>
      <c r="S1951" s="43">
        <f t="shared" si="384"/>
        <v>304</v>
      </c>
      <c r="T1951" s="96" t="s">
        <v>3218</v>
      </c>
      <c r="U1951" s="72" t="s">
        <v>2643</v>
      </c>
      <c r="V1951" s="72" t="s">
        <v>2643</v>
      </c>
      <c r="W1951" s="44" t="str">
        <f t="shared" si="385"/>
        <v/>
      </c>
      <c r="X1951" s="25" t="str">
        <f t="shared" si="386"/>
        <v/>
      </c>
      <c r="Y1951" s="1">
        <f t="shared" si="387"/>
        <v>1902</v>
      </c>
      <c r="Z1951" t="str">
        <f t="shared" si="388"/>
        <v>ITM_USER_SHIFTS2</v>
      </c>
      <c r="AC1951" s="116" t="str">
        <f t="shared" si="376"/>
        <v/>
      </c>
      <c r="AD1951" t="b">
        <f t="shared" si="375"/>
        <v>1</v>
      </c>
    </row>
    <row r="1952" spans="1:30">
      <c r="A1952" s="58">
        <f t="shared" si="390"/>
        <v>1952</v>
      </c>
      <c r="B1952" s="55">
        <f t="shared" si="389"/>
        <v>1903</v>
      </c>
      <c r="C1952" s="101" t="s">
        <v>4896</v>
      </c>
      <c r="D1952" s="111" t="s">
        <v>2976</v>
      </c>
      <c r="E1952" s="104" t="s">
        <v>2977</v>
      </c>
      <c r="F1952" s="104" t="s">
        <v>2977</v>
      </c>
      <c r="G1952" s="108">
        <v>0</v>
      </c>
      <c r="H1952" s="108">
        <v>0</v>
      </c>
      <c r="I1952" s="102" t="s">
        <v>1</v>
      </c>
      <c r="J1952" s="102" t="s">
        <v>1660</v>
      </c>
      <c r="K1952" s="104" t="s">
        <v>5022</v>
      </c>
      <c r="L1952" s="101"/>
      <c r="M1952" s="106" t="s">
        <v>2975</v>
      </c>
      <c r="N1952" s="106"/>
      <c r="O1952"/>
      <c r="P1952" t="str">
        <f t="shared" si="383"/>
        <v/>
      </c>
      <c r="Q1952"/>
      <c r="R1952"/>
      <c r="S1952" s="43">
        <f t="shared" si="384"/>
        <v>304</v>
      </c>
      <c r="T1952" s="96" t="s">
        <v>3218</v>
      </c>
      <c r="U1952" s="72" t="s">
        <v>2643</v>
      </c>
      <c r="V1952" s="72" t="s">
        <v>2643</v>
      </c>
      <c r="W1952" s="44" t="str">
        <f t="shared" si="385"/>
        <v/>
      </c>
      <c r="X1952" s="25" t="str">
        <f t="shared" si="386"/>
        <v/>
      </c>
      <c r="Y1952" s="1">
        <f t="shared" si="387"/>
        <v>1903</v>
      </c>
      <c r="Z1952" t="str">
        <f t="shared" si="388"/>
        <v>ITM_USER_HOME</v>
      </c>
      <c r="AC1952" s="116" t="str">
        <f t="shared" si="376"/>
        <v/>
      </c>
      <c r="AD1952" t="b">
        <f t="shared" ref="AD1952:AD2015" si="391">X1952=AC1952</f>
        <v>1</v>
      </c>
    </row>
    <row r="1953" spans="1:30">
      <c r="A1953" s="58">
        <f t="shared" si="390"/>
        <v>1953</v>
      </c>
      <c r="B1953" s="55">
        <f t="shared" si="389"/>
        <v>1904</v>
      </c>
      <c r="C1953" s="101" t="s">
        <v>4896</v>
      </c>
      <c r="D1953" s="101" t="s">
        <v>2982</v>
      </c>
      <c r="E1953" s="102" t="s">
        <v>2983</v>
      </c>
      <c r="F1953" s="102" t="s">
        <v>2983</v>
      </c>
      <c r="G1953" s="103">
        <v>0</v>
      </c>
      <c r="H1953" s="103">
        <v>0</v>
      </c>
      <c r="I1953" s="102" t="s">
        <v>1</v>
      </c>
      <c r="J1953" s="102" t="s">
        <v>1660</v>
      </c>
      <c r="K1953" s="104" t="s">
        <v>5022</v>
      </c>
      <c r="L1953" s="105" t="s">
        <v>2969</v>
      </c>
      <c r="M1953" s="106" t="s">
        <v>2984</v>
      </c>
      <c r="N1953" s="106"/>
      <c r="O1953"/>
      <c r="P1953" t="str">
        <f t="shared" si="383"/>
        <v/>
      </c>
      <c r="Q1953"/>
      <c r="R1953"/>
      <c r="S1953" s="43">
        <f t="shared" si="384"/>
        <v>304</v>
      </c>
      <c r="T1953" s="96" t="s">
        <v>3218</v>
      </c>
      <c r="U1953" s="72" t="s">
        <v>2643</v>
      </c>
      <c r="V1953" s="72" t="s">
        <v>2643</v>
      </c>
      <c r="W1953" s="44" t="str">
        <f t="shared" si="385"/>
        <v/>
      </c>
      <c r="X1953" s="25" t="str">
        <f t="shared" si="386"/>
        <v/>
      </c>
      <c r="Y1953" s="1">
        <f t="shared" si="387"/>
        <v>1904</v>
      </c>
      <c r="Z1953" t="str">
        <f t="shared" si="388"/>
        <v>ITM_USER_WP43S</v>
      </c>
      <c r="AC1953" s="116" t="str">
        <f t="shared" si="376"/>
        <v/>
      </c>
      <c r="AD1953" t="b">
        <f t="shared" si="391"/>
        <v>1</v>
      </c>
    </row>
    <row r="1954" spans="1:30">
      <c r="A1954" s="58">
        <f t="shared" si="390"/>
        <v>1954</v>
      </c>
      <c r="B1954" s="55">
        <f t="shared" si="389"/>
        <v>1905</v>
      </c>
      <c r="C1954" s="101" t="s">
        <v>4896</v>
      </c>
      <c r="D1954" s="101" t="s">
        <v>3023</v>
      </c>
      <c r="E1954" s="104" t="s">
        <v>3024</v>
      </c>
      <c r="F1954" s="104" t="s">
        <v>3024</v>
      </c>
      <c r="G1954" s="108">
        <v>0</v>
      </c>
      <c r="H1954" s="108">
        <v>0</v>
      </c>
      <c r="I1954" s="102" t="s">
        <v>1</v>
      </c>
      <c r="J1954" s="102" t="s">
        <v>1660</v>
      </c>
      <c r="K1954" s="104" t="s">
        <v>5022</v>
      </c>
      <c r="L1954" s="101" t="s">
        <v>2969</v>
      </c>
      <c r="M1954" s="106" t="s">
        <v>3025</v>
      </c>
      <c r="N1954" s="106"/>
      <c r="O1954"/>
      <c r="P1954" t="str">
        <f t="shared" si="383"/>
        <v/>
      </c>
      <c r="Q1954"/>
      <c r="R1954"/>
      <c r="S1954" s="43">
        <f t="shared" si="384"/>
        <v>304</v>
      </c>
      <c r="T1954" s="96" t="s">
        <v>3218</v>
      </c>
      <c r="U1954" s="72" t="s">
        <v>2643</v>
      </c>
      <c r="V1954" s="72" t="s">
        <v>2643</v>
      </c>
      <c r="W1954" s="44" t="str">
        <f t="shared" si="385"/>
        <v/>
      </c>
      <c r="X1954" s="25" t="str">
        <f t="shared" si="386"/>
        <v/>
      </c>
      <c r="Y1954" s="1">
        <f t="shared" si="387"/>
        <v>1905</v>
      </c>
      <c r="Z1954" t="str">
        <f t="shared" si="388"/>
        <v>ITM_USER_DM42</v>
      </c>
      <c r="AC1954" s="116" t="str">
        <f t="shared" si="376"/>
        <v/>
      </c>
      <c r="AD1954" t="b">
        <f t="shared" si="391"/>
        <v>1</v>
      </c>
    </row>
    <row r="1955" spans="1:30">
      <c r="A1955" s="58">
        <f t="shared" si="390"/>
        <v>1955</v>
      </c>
      <c r="B1955" s="55">
        <f t="shared" si="389"/>
        <v>1906</v>
      </c>
      <c r="C1955" s="101" t="s">
        <v>4896</v>
      </c>
      <c r="D1955" s="112" t="s">
        <v>3095</v>
      </c>
      <c r="E1955" s="104" t="s">
        <v>3096</v>
      </c>
      <c r="F1955" s="104" t="s">
        <v>3096</v>
      </c>
      <c r="G1955" s="108">
        <v>0</v>
      </c>
      <c r="H1955" s="108">
        <v>0</v>
      </c>
      <c r="I1955" s="102" t="s">
        <v>1</v>
      </c>
      <c r="J1955" s="102" t="s">
        <v>1660</v>
      </c>
      <c r="K1955" s="104" t="s">
        <v>5022</v>
      </c>
      <c r="L1955" s="101" t="s">
        <v>3097</v>
      </c>
      <c r="M1955" s="106" t="s">
        <v>3098</v>
      </c>
      <c r="N1955" s="106"/>
      <c r="O1955"/>
      <c r="P1955" t="str">
        <f t="shared" si="383"/>
        <v/>
      </c>
      <c r="Q1955"/>
      <c r="R1955"/>
      <c r="S1955" s="43">
        <f t="shared" si="384"/>
        <v>304</v>
      </c>
      <c r="T1955" s="96" t="s">
        <v>3218</v>
      </c>
      <c r="U1955" s="72" t="s">
        <v>2643</v>
      </c>
      <c r="V1955" s="72" t="s">
        <v>2643</v>
      </c>
      <c r="W1955" s="44" t="str">
        <f t="shared" si="385"/>
        <v/>
      </c>
      <c r="X1955" s="25" t="str">
        <f t="shared" si="386"/>
        <v/>
      </c>
      <c r="Y1955" s="1">
        <f t="shared" si="387"/>
        <v>1906</v>
      </c>
      <c r="Z1955" t="str">
        <f t="shared" si="388"/>
        <v>ITM_USER_C43</v>
      </c>
      <c r="AC1955" s="116" t="str">
        <f t="shared" si="376"/>
        <v/>
      </c>
      <c r="AD1955" t="b">
        <f t="shared" si="391"/>
        <v>1</v>
      </c>
    </row>
    <row r="1956" spans="1:30">
      <c r="A1956" s="58">
        <f t="shared" si="390"/>
        <v>1956</v>
      </c>
      <c r="B1956" s="55">
        <f t="shared" si="389"/>
        <v>1907</v>
      </c>
      <c r="C1956" s="101" t="s">
        <v>4900</v>
      </c>
      <c r="D1956" s="101" t="s">
        <v>7</v>
      </c>
      <c r="E1956" s="104" t="s">
        <v>1663</v>
      </c>
      <c r="F1956" s="104" t="s">
        <v>1663</v>
      </c>
      <c r="G1956" s="108">
        <v>0</v>
      </c>
      <c r="H1956" s="108">
        <v>0</v>
      </c>
      <c r="I1956" s="102" t="s">
        <v>1</v>
      </c>
      <c r="J1956" s="102" t="s">
        <v>1660</v>
      </c>
      <c r="K1956" s="104" t="s">
        <v>5022</v>
      </c>
      <c r="L1956" s="112" t="s">
        <v>1170</v>
      </c>
      <c r="M1956" s="106" t="s">
        <v>2625</v>
      </c>
      <c r="N1956" s="106"/>
      <c r="O1956" s="43"/>
      <c r="P1956" t="str">
        <f t="shared" si="383"/>
        <v/>
      </c>
      <c r="Q1956" s="43"/>
      <c r="R1956" s="43"/>
      <c r="S1956" s="43">
        <f t="shared" si="384"/>
        <v>304</v>
      </c>
      <c r="T1956" s="96" t="s">
        <v>3221</v>
      </c>
      <c r="U1956" s="72" t="s">
        <v>2643</v>
      </c>
      <c r="V1956" s="72" t="s">
        <v>2643</v>
      </c>
      <c r="W1956" s="44" t="str">
        <f t="shared" si="385"/>
        <v/>
      </c>
      <c r="X1956" s="25" t="str">
        <f t="shared" si="386"/>
        <v/>
      </c>
      <c r="Y1956" s="1">
        <f t="shared" si="387"/>
        <v>1907</v>
      </c>
      <c r="Z1956" t="str">
        <f t="shared" si="388"/>
        <v>ITM_GET_NORM_E</v>
      </c>
      <c r="AC1956" s="116" t="str">
        <f t="shared" si="376"/>
        <v/>
      </c>
      <c r="AD1956" t="b">
        <f t="shared" si="391"/>
        <v>1</v>
      </c>
    </row>
    <row r="1957" spans="1:30">
      <c r="A1957" s="58">
        <f t="shared" si="390"/>
        <v>1957</v>
      </c>
      <c r="B1957" s="55">
        <f t="shared" si="389"/>
        <v>1908</v>
      </c>
      <c r="C1957" s="101" t="s">
        <v>4932</v>
      </c>
      <c r="D1957" s="101" t="s">
        <v>7</v>
      </c>
      <c r="E1957" s="102" t="s">
        <v>1658</v>
      </c>
      <c r="F1957" s="102" t="s">
        <v>1658</v>
      </c>
      <c r="G1957" s="103">
        <v>0</v>
      </c>
      <c r="H1957" s="103">
        <v>0</v>
      </c>
      <c r="I1957" s="102" t="s">
        <v>18</v>
      </c>
      <c r="J1957" s="102" t="s">
        <v>1660</v>
      </c>
      <c r="K1957" s="104" t="s">
        <v>5022</v>
      </c>
      <c r="L1957" s="101" t="s">
        <v>1184</v>
      </c>
      <c r="M1957" s="106" t="s">
        <v>2635</v>
      </c>
      <c r="N1957" s="106"/>
      <c r="O1957"/>
      <c r="P1957" t="str">
        <f t="shared" si="383"/>
        <v/>
      </c>
      <c r="Q1957"/>
      <c r="R1957"/>
      <c r="S1957" s="43">
        <f t="shared" si="384"/>
        <v>304</v>
      </c>
      <c r="T1957" s="96" t="s">
        <v>3183</v>
      </c>
      <c r="U1957" s="72" t="s">
        <v>2643</v>
      </c>
      <c r="V1957" s="72" t="s">
        <v>2643</v>
      </c>
      <c r="W1957" s="44" t="str">
        <f t="shared" si="385"/>
        <v/>
      </c>
      <c r="X1957" s="25" t="str">
        <f t="shared" si="386"/>
        <v/>
      </c>
      <c r="Y1957" s="1">
        <f t="shared" si="387"/>
        <v>1908</v>
      </c>
      <c r="Z1957" t="str">
        <f t="shared" si="388"/>
        <v>MNU_GRAPH</v>
      </c>
      <c r="AC1957" s="116" t="str">
        <f t="shared" si="376"/>
        <v/>
      </c>
      <c r="AD1957" t="b">
        <f t="shared" si="391"/>
        <v>1</v>
      </c>
    </row>
    <row r="1958" spans="1:30">
      <c r="A1958" s="58">
        <f t="shared" si="390"/>
        <v>1958</v>
      </c>
      <c r="B1958" s="55">
        <f t="shared" si="389"/>
        <v>1909</v>
      </c>
      <c r="C1958" s="101" t="s">
        <v>4932</v>
      </c>
      <c r="D1958" s="101" t="s">
        <v>7</v>
      </c>
      <c r="E1958" s="102" t="s">
        <v>150</v>
      </c>
      <c r="F1958" s="102" t="s">
        <v>3027</v>
      </c>
      <c r="G1958" s="103">
        <v>0</v>
      </c>
      <c r="H1958" s="103">
        <v>0</v>
      </c>
      <c r="I1958" s="102" t="s">
        <v>18</v>
      </c>
      <c r="J1958" s="102" t="s">
        <v>1660</v>
      </c>
      <c r="K1958" s="104" t="s">
        <v>5022</v>
      </c>
      <c r="L1958" s="101"/>
      <c r="M1958" s="106" t="s">
        <v>2624</v>
      </c>
      <c r="N1958" s="106"/>
      <c r="O1958"/>
      <c r="P1958" t="str">
        <f t="shared" si="383"/>
        <v>NOT EQUAL</v>
      </c>
      <c r="Q1958"/>
      <c r="R1958"/>
      <c r="S1958" s="43">
        <f t="shared" si="384"/>
        <v>304</v>
      </c>
      <c r="T1958" s="96" t="s">
        <v>3183</v>
      </c>
      <c r="U1958" s="72" t="s">
        <v>2643</v>
      </c>
      <c r="V1958" s="72" t="s">
        <v>2643</v>
      </c>
      <c r="W1958" s="44" t="str">
        <f t="shared" si="385"/>
        <v/>
      </c>
      <c r="X1958" s="25" t="str">
        <f t="shared" si="386"/>
        <v/>
      </c>
      <c r="Y1958" s="1">
        <f t="shared" si="387"/>
        <v>1909</v>
      </c>
      <c r="Z1958" t="str">
        <f t="shared" si="388"/>
        <v>MNU_ASN_N</v>
      </c>
      <c r="AC1958" s="116" t="str">
        <f t="shared" si="376"/>
        <v/>
      </c>
      <c r="AD1958" t="b">
        <f t="shared" si="391"/>
        <v>1</v>
      </c>
    </row>
    <row r="1959" spans="1:30">
      <c r="A1959" s="58">
        <f t="shared" si="390"/>
        <v>1959</v>
      </c>
      <c r="B1959" s="55">
        <f t="shared" si="389"/>
        <v>1910</v>
      </c>
      <c r="C1959" s="101" t="s">
        <v>4932</v>
      </c>
      <c r="D1959" s="101" t="s">
        <v>7</v>
      </c>
      <c r="E1959" s="102" t="s">
        <v>1107</v>
      </c>
      <c r="F1959" s="102" t="s">
        <v>1107</v>
      </c>
      <c r="G1959" s="103">
        <v>0</v>
      </c>
      <c r="H1959" s="103">
        <v>0</v>
      </c>
      <c r="I1959" s="102" t="s">
        <v>18</v>
      </c>
      <c r="J1959" s="102" t="s">
        <v>1660</v>
      </c>
      <c r="K1959" s="104" t="s">
        <v>5022</v>
      </c>
      <c r="L1959" s="101" t="s">
        <v>1108</v>
      </c>
      <c r="M1959" s="106" t="s">
        <v>2569</v>
      </c>
      <c r="N1959" s="106"/>
      <c r="O1959"/>
      <c r="P1959" t="str">
        <f t="shared" si="383"/>
        <v/>
      </c>
      <c r="Q1959"/>
      <c r="R1959"/>
      <c r="S1959" s="43">
        <f t="shared" si="384"/>
        <v>304</v>
      </c>
      <c r="T1959" s="96" t="s">
        <v>3183</v>
      </c>
      <c r="U1959" s="72" t="s">
        <v>2643</v>
      </c>
      <c r="V1959" s="72" t="s">
        <v>2643</v>
      </c>
      <c r="W1959" s="44" t="str">
        <f t="shared" si="385"/>
        <v/>
      </c>
      <c r="X1959" s="25" t="str">
        <f t="shared" si="386"/>
        <v/>
      </c>
      <c r="Y1959" s="1">
        <f t="shared" si="387"/>
        <v>1910</v>
      </c>
      <c r="Z1959" t="str">
        <f t="shared" si="388"/>
        <v>MNU_HOME</v>
      </c>
      <c r="AC1959" s="116" t="str">
        <f t="shared" si="376"/>
        <v/>
      </c>
      <c r="AD1959" t="b">
        <f t="shared" si="391"/>
        <v>1</v>
      </c>
    </row>
    <row r="1960" spans="1:30">
      <c r="A1960" s="58">
        <f t="shared" si="390"/>
        <v>1960</v>
      </c>
      <c r="B1960" s="55">
        <f t="shared" si="389"/>
        <v>1911</v>
      </c>
      <c r="C1960" s="101" t="s">
        <v>4932</v>
      </c>
      <c r="D1960" s="101" t="s">
        <v>7</v>
      </c>
      <c r="E1960" s="102" t="s">
        <v>1071</v>
      </c>
      <c r="F1960" s="102" t="s">
        <v>1071</v>
      </c>
      <c r="G1960" s="103">
        <v>0</v>
      </c>
      <c r="H1960" s="103">
        <v>0</v>
      </c>
      <c r="I1960" s="102" t="s">
        <v>3</v>
      </c>
      <c r="J1960" s="102" t="s">
        <v>1660</v>
      </c>
      <c r="K1960" s="104" t="s">
        <v>5022</v>
      </c>
      <c r="L1960" s="101" t="s">
        <v>1111</v>
      </c>
      <c r="M1960" s="106" t="s">
        <v>2571</v>
      </c>
      <c r="N1960" s="106"/>
      <c r="O1960"/>
      <c r="P1960" t="str">
        <f t="shared" si="383"/>
        <v/>
      </c>
      <c r="Q1960"/>
      <c r="R1960"/>
      <c r="S1960" s="43">
        <f t="shared" si="384"/>
        <v>304</v>
      </c>
      <c r="T1960" s="96" t="s">
        <v>3183</v>
      </c>
      <c r="U1960" s="72" t="s">
        <v>2643</v>
      </c>
      <c r="V1960" s="72" t="s">
        <v>2643</v>
      </c>
      <c r="W1960" s="44" t="str">
        <f t="shared" si="385"/>
        <v/>
      </c>
      <c r="X1960" s="25" t="str">
        <f t="shared" si="386"/>
        <v/>
      </c>
      <c r="Y1960" s="1">
        <f t="shared" si="387"/>
        <v>1911</v>
      </c>
      <c r="Z1960" t="str">
        <f t="shared" si="388"/>
        <v>MNU_ALPHA</v>
      </c>
      <c r="AC1960" s="116" t="str">
        <f t="shared" ref="AC1960:AC2023" si="392">IF(LEN(X1960)=0,"",SUBSTITUTE(SUBSTITUTE(SUBSTITUTE(SUBSTITUTE(SUBSTITUTE(SUBSTITUTE(SUBSTITUTE(SUBSTITUTE(SUBSTITUTE(SUBSTITUTE(SUBSTITUTE(SUBSTITUTE(SUBSTITUTE(SUBSTITUTE(SUBSTITUTE(SUBSTITUTE(SUBSTITUTE( (SUBSTITUTE( SUBSTITUTE( SUBSTITUTE( SUBSTITUTE(W1960,"STD_SIGMA","SUM"),"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60" t="b">
        <f t="shared" si="391"/>
        <v>1</v>
      </c>
    </row>
    <row r="1961" spans="1:30">
      <c r="A1961" s="58">
        <f t="shared" si="390"/>
        <v>1961</v>
      </c>
      <c r="B1961" s="55">
        <f t="shared" si="389"/>
        <v>1912</v>
      </c>
      <c r="C1961" s="101" t="s">
        <v>4932</v>
      </c>
      <c r="D1961" s="101" t="s">
        <v>7</v>
      </c>
      <c r="E1961" s="102" t="s">
        <v>2800</v>
      </c>
      <c r="F1961" s="102" t="s">
        <v>2800</v>
      </c>
      <c r="G1961" s="103">
        <v>0</v>
      </c>
      <c r="H1961" s="103">
        <v>0</v>
      </c>
      <c r="I1961" s="102" t="s">
        <v>18</v>
      </c>
      <c r="J1961" s="102" t="s">
        <v>1660</v>
      </c>
      <c r="K1961" s="104" t="s">
        <v>5022</v>
      </c>
      <c r="L1961" s="101" t="s">
        <v>1112</v>
      </c>
      <c r="M1961" s="106" t="s">
        <v>2572</v>
      </c>
      <c r="N1961" s="106"/>
      <c r="O1961"/>
      <c r="P1961" t="str">
        <f t="shared" si="383"/>
        <v/>
      </c>
      <c r="Q1961"/>
      <c r="R1961"/>
      <c r="S1961" s="43">
        <f t="shared" si="384"/>
        <v>304</v>
      </c>
      <c r="T1961" s="96" t="s">
        <v>3183</v>
      </c>
      <c r="U1961" s="72" t="s">
        <v>2643</v>
      </c>
      <c r="V1961" s="72" t="s">
        <v>2643</v>
      </c>
      <c r="W1961" s="44" t="str">
        <f t="shared" si="385"/>
        <v/>
      </c>
      <c r="X1961" s="25" t="str">
        <f t="shared" si="386"/>
        <v/>
      </c>
      <c r="Y1961" s="1">
        <f t="shared" si="387"/>
        <v>1912</v>
      </c>
      <c r="Z1961" t="str">
        <f t="shared" si="388"/>
        <v>MNU_BASE</v>
      </c>
      <c r="AC1961" s="116" t="str">
        <f t="shared" si="392"/>
        <v/>
      </c>
      <c r="AD1961" t="b">
        <f t="shared" si="391"/>
        <v>1</v>
      </c>
    </row>
    <row r="1962" spans="1:30">
      <c r="A1962" s="58">
        <f t="shared" si="390"/>
        <v>1962</v>
      </c>
      <c r="B1962" s="55">
        <f t="shared" si="389"/>
        <v>1913</v>
      </c>
      <c r="C1962" s="101" t="s">
        <v>4932</v>
      </c>
      <c r="D1962" s="101" t="s">
        <v>7</v>
      </c>
      <c r="E1962" s="102" t="s">
        <v>3119</v>
      </c>
      <c r="F1962" s="102" t="s">
        <v>3119</v>
      </c>
      <c r="G1962" s="103">
        <v>0</v>
      </c>
      <c r="H1962" s="103">
        <v>0</v>
      </c>
      <c r="I1962" s="102" t="s">
        <v>18</v>
      </c>
      <c r="J1962" s="102" t="s">
        <v>1660</v>
      </c>
      <c r="K1962" s="104" t="s">
        <v>5022</v>
      </c>
      <c r="L1962" s="101"/>
      <c r="M1962" s="106" t="s">
        <v>2952</v>
      </c>
      <c r="N1962" s="106"/>
      <c r="O1962"/>
      <c r="P1962" t="str">
        <f t="shared" si="383"/>
        <v/>
      </c>
      <c r="Q1962"/>
      <c r="R1962"/>
      <c r="S1962" s="43">
        <f t="shared" si="384"/>
        <v>304</v>
      </c>
      <c r="T1962" s="96" t="s">
        <v>3183</v>
      </c>
      <c r="U1962" s="72" t="s">
        <v>2643</v>
      </c>
      <c r="V1962" s="72" t="s">
        <v>2643</v>
      </c>
      <c r="W1962" s="44" t="str">
        <f t="shared" si="385"/>
        <v/>
      </c>
      <c r="X1962" s="25" t="str">
        <f t="shared" si="386"/>
        <v/>
      </c>
      <c r="Y1962" s="1">
        <f t="shared" si="387"/>
        <v>1913</v>
      </c>
      <c r="Z1962" t="str">
        <f t="shared" si="388"/>
        <v>MNU_XEQ</v>
      </c>
      <c r="AC1962" s="116" t="str">
        <f t="shared" si="392"/>
        <v/>
      </c>
      <c r="AD1962" t="b">
        <f t="shared" si="391"/>
        <v>1</v>
      </c>
    </row>
    <row r="1963" spans="1:30">
      <c r="A1963" s="58">
        <f t="shared" si="390"/>
        <v>1963</v>
      </c>
      <c r="B1963" s="55">
        <f t="shared" si="389"/>
        <v>1914</v>
      </c>
      <c r="C1963" s="101" t="s">
        <v>4932</v>
      </c>
      <c r="D1963" s="101" t="s">
        <v>7</v>
      </c>
      <c r="E1963" s="104" t="s">
        <v>1648</v>
      </c>
      <c r="F1963" s="104" t="s">
        <v>1139</v>
      </c>
      <c r="G1963" s="108">
        <v>0</v>
      </c>
      <c r="H1963" s="108">
        <v>0</v>
      </c>
      <c r="I1963" s="102" t="s">
        <v>18</v>
      </c>
      <c r="J1963" s="102" t="s">
        <v>1660</v>
      </c>
      <c r="K1963" s="104" t="s">
        <v>5197</v>
      </c>
      <c r="L1963" s="105" t="s">
        <v>1135</v>
      </c>
      <c r="M1963" s="106" t="s">
        <v>2594</v>
      </c>
      <c r="N1963" s="106"/>
      <c r="O1963"/>
      <c r="P1963" t="str">
        <f t="shared" si="383"/>
        <v>NOT EQUAL</v>
      </c>
      <c r="Q1963"/>
      <c r="R1963"/>
      <c r="S1963" s="43">
        <f t="shared" si="384"/>
        <v>304</v>
      </c>
      <c r="T1963" s="96" t="s">
        <v>3183</v>
      </c>
      <c r="U1963" s="72" t="s">
        <v>2643</v>
      </c>
      <c r="V1963" s="72" t="s">
        <v>2643</v>
      </c>
      <c r="W1963" s="44" t="str">
        <f t="shared" si="385"/>
        <v/>
      </c>
      <c r="X1963" s="25" t="str">
        <f t="shared" si="386"/>
        <v/>
      </c>
      <c r="Y1963" s="1">
        <f t="shared" si="387"/>
        <v>1914</v>
      </c>
      <c r="Z1963" t="str">
        <f t="shared" si="388"/>
        <v>MNU_EE</v>
      </c>
      <c r="AC1963" s="116" t="str">
        <f t="shared" si="392"/>
        <v/>
      </c>
      <c r="AD1963" t="b">
        <f t="shared" si="391"/>
        <v>1</v>
      </c>
    </row>
    <row r="1964" spans="1:30">
      <c r="A1964" s="58">
        <f t="shared" si="390"/>
        <v>1964</v>
      </c>
      <c r="B1964" s="55">
        <f t="shared" si="389"/>
        <v>1915</v>
      </c>
      <c r="C1964" s="101" t="s">
        <v>4901</v>
      </c>
      <c r="D1964" s="101" t="s">
        <v>3437</v>
      </c>
      <c r="E1964" s="102" t="s">
        <v>968</v>
      </c>
      <c r="F1964" s="102" t="s">
        <v>968</v>
      </c>
      <c r="G1964" s="103">
        <v>0</v>
      </c>
      <c r="H1964" s="103">
        <v>0</v>
      </c>
      <c r="I1964" s="102" t="s">
        <v>1</v>
      </c>
      <c r="J1964" s="102" t="s">
        <v>1660</v>
      </c>
      <c r="K1964" s="104" t="s">
        <v>5022</v>
      </c>
      <c r="L1964" s="101"/>
      <c r="M1964" s="106" t="s">
        <v>3437</v>
      </c>
      <c r="N1964" s="106"/>
      <c r="O1964"/>
      <c r="P1964" t="str">
        <f t="shared" si="383"/>
        <v/>
      </c>
      <c r="Q1964"/>
      <c r="R1964"/>
      <c r="S1964" s="43">
        <f t="shared" si="384"/>
        <v>304</v>
      </c>
      <c r="T1964" s="96" t="s">
        <v>3234</v>
      </c>
      <c r="U1964" s="72" t="s">
        <v>2643</v>
      </c>
      <c r="V1964" s="72" t="s">
        <v>2643</v>
      </c>
      <c r="W1964" s="44" t="str">
        <f t="shared" si="385"/>
        <v/>
      </c>
      <c r="X1964" s="25" t="str">
        <f t="shared" si="386"/>
        <v/>
      </c>
      <c r="Y1964" s="1">
        <f t="shared" si="387"/>
        <v>1915</v>
      </c>
      <c r="Z1964" t="str">
        <f t="shared" si="388"/>
        <v>ITM_T_UP_ARROW</v>
      </c>
      <c r="AC1964" s="116" t="str">
        <f t="shared" si="392"/>
        <v/>
      </c>
      <c r="AD1964" t="b">
        <f t="shared" si="391"/>
        <v>1</v>
      </c>
    </row>
    <row r="1965" spans="1:30">
      <c r="A1965" s="58">
        <f t="shared" si="390"/>
        <v>1965</v>
      </c>
      <c r="B1965" s="55">
        <f t="shared" si="389"/>
        <v>1916</v>
      </c>
      <c r="C1965" s="101" t="s">
        <v>4932</v>
      </c>
      <c r="D1965" s="101" t="s">
        <v>7</v>
      </c>
      <c r="E1965" s="104" t="s">
        <v>2735</v>
      </c>
      <c r="F1965" s="104" t="s">
        <v>2735</v>
      </c>
      <c r="G1965" s="108">
        <v>0</v>
      </c>
      <c r="H1965" s="108">
        <v>0</v>
      </c>
      <c r="I1965" s="102" t="s">
        <v>18</v>
      </c>
      <c r="J1965" s="102" t="s">
        <v>1660</v>
      </c>
      <c r="K1965" s="104" t="s">
        <v>5022</v>
      </c>
      <c r="L1965" s="101"/>
      <c r="M1965" s="106" t="s">
        <v>2608</v>
      </c>
      <c r="N1965" s="106"/>
      <c r="O1965"/>
      <c r="P1965" t="str">
        <f t="shared" si="383"/>
        <v/>
      </c>
      <c r="Q1965"/>
      <c r="R1965"/>
      <c r="S1965" s="43">
        <f t="shared" si="384"/>
        <v>304</v>
      </c>
      <c r="T1965" s="96" t="s">
        <v>3183</v>
      </c>
      <c r="U1965" s="72" t="s">
        <v>2643</v>
      </c>
      <c r="V1965" s="72" t="s">
        <v>2643</v>
      </c>
      <c r="W1965" s="44" t="str">
        <f t="shared" si="385"/>
        <v/>
      </c>
      <c r="X1965" s="25" t="str">
        <f t="shared" si="386"/>
        <v/>
      </c>
      <c r="Y1965" s="1">
        <f t="shared" si="387"/>
        <v>1916</v>
      </c>
      <c r="Z1965" t="str">
        <f t="shared" si="388"/>
        <v>MNU_ASN</v>
      </c>
      <c r="AC1965" s="116" t="str">
        <f t="shared" si="392"/>
        <v/>
      </c>
      <c r="AD1965" t="b">
        <f t="shared" si="391"/>
        <v>1</v>
      </c>
    </row>
    <row r="1966" spans="1:30">
      <c r="A1966" s="58">
        <f t="shared" si="390"/>
        <v>1966</v>
      </c>
      <c r="B1966" s="55">
        <f t="shared" si="389"/>
        <v>1917</v>
      </c>
      <c r="C1966" s="101" t="s">
        <v>4901</v>
      </c>
      <c r="D1966" s="101" t="s">
        <v>3438</v>
      </c>
      <c r="E1966" s="102" t="s">
        <v>970</v>
      </c>
      <c r="F1966" s="102" t="s">
        <v>970</v>
      </c>
      <c r="G1966" s="103">
        <v>0</v>
      </c>
      <c r="H1966" s="103">
        <v>0</v>
      </c>
      <c r="I1966" s="102" t="s">
        <v>1</v>
      </c>
      <c r="J1966" s="102" t="s">
        <v>1660</v>
      </c>
      <c r="K1966" s="104" t="s">
        <v>5022</v>
      </c>
      <c r="L1966" s="101"/>
      <c r="M1966" s="106" t="s">
        <v>3438</v>
      </c>
      <c r="N1966" s="106"/>
      <c r="O1966"/>
      <c r="P1966" t="str">
        <f t="shared" si="383"/>
        <v/>
      </c>
      <c r="Q1966"/>
      <c r="R1966"/>
      <c r="S1966" s="43">
        <f t="shared" si="384"/>
        <v>304</v>
      </c>
      <c r="T1966" s="96" t="s">
        <v>3234</v>
      </c>
      <c r="U1966" s="72" t="s">
        <v>2643</v>
      </c>
      <c r="V1966" s="72" t="s">
        <v>2643</v>
      </c>
      <c r="W1966" s="44" t="str">
        <f t="shared" si="385"/>
        <v/>
      </c>
      <c r="X1966" s="25" t="str">
        <f t="shared" si="386"/>
        <v/>
      </c>
      <c r="Y1966" s="1">
        <f t="shared" si="387"/>
        <v>1917</v>
      </c>
      <c r="Z1966" t="str">
        <f t="shared" si="388"/>
        <v>ITM_T_DOWN_ARROW</v>
      </c>
      <c r="AC1966" s="116" t="str">
        <f t="shared" si="392"/>
        <v/>
      </c>
      <c r="AD1966" t="b">
        <f t="shared" si="391"/>
        <v>1</v>
      </c>
    </row>
    <row r="1967" spans="1:30">
      <c r="A1967" s="58">
        <f t="shared" si="390"/>
        <v>1967</v>
      </c>
      <c r="B1967" s="55">
        <f t="shared" si="389"/>
        <v>1918</v>
      </c>
      <c r="C1967" s="101" t="s">
        <v>4901</v>
      </c>
      <c r="D1967" s="101" t="s">
        <v>3435</v>
      </c>
      <c r="E1967" s="104" t="s">
        <v>1107</v>
      </c>
      <c r="F1967" s="104" t="s">
        <v>1107</v>
      </c>
      <c r="G1967" s="108">
        <v>0</v>
      </c>
      <c r="H1967" s="108">
        <v>0</v>
      </c>
      <c r="I1967" s="102" t="s">
        <v>1</v>
      </c>
      <c r="J1967" s="102" t="s">
        <v>1660</v>
      </c>
      <c r="K1967" s="104" t="s">
        <v>5022</v>
      </c>
      <c r="L1967" s="101"/>
      <c r="M1967" s="106" t="s">
        <v>3435</v>
      </c>
      <c r="N1967" s="106"/>
      <c r="O1967"/>
      <c r="P1967" t="str">
        <f t="shared" si="383"/>
        <v/>
      </c>
      <c r="Q1967"/>
      <c r="R1967"/>
      <c r="S1967" s="43">
        <f t="shared" si="384"/>
        <v>304</v>
      </c>
      <c r="T1967" s="96" t="s">
        <v>3234</v>
      </c>
      <c r="U1967" s="72" t="s">
        <v>2643</v>
      </c>
      <c r="V1967" s="72" t="s">
        <v>2643</v>
      </c>
      <c r="W1967" s="44" t="str">
        <f t="shared" si="385"/>
        <v/>
      </c>
      <c r="X1967" s="25" t="str">
        <f t="shared" si="386"/>
        <v/>
      </c>
      <c r="Y1967" s="1">
        <f t="shared" si="387"/>
        <v>1918</v>
      </c>
      <c r="Z1967" t="str">
        <f t="shared" si="388"/>
        <v>ITM_T_HOME</v>
      </c>
      <c r="AC1967" s="116" t="str">
        <f t="shared" si="392"/>
        <v/>
      </c>
      <c r="AD1967" t="b">
        <f t="shared" si="391"/>
        <v>1</v>
      </c>
    </row>
    <row r="1968" spans="1:30">
      <c r="A1968" s="58">
        <f t="shared" si="390"/>
        <v>1968</v>
      </c>
      <c r="B1968" s="55">
        <f t="shared" si="389"/>
        <v>1919</v>
      </c>
      <c r="C1968" s="101" t="s">
        <v>4901</v>
      </c>
      <c r="D1968" s="101" t="s">
        <v>3436</v>
      </c>
      <c r="E1968" s="104" t="s">
        <v>1333</v>
      </c>
      <c r="F1968" s="104" t="s">
        <v>1333</v>
      </c>
      <c r="G1968" s="108">
        <v>0</v>
      </c>
      <c r="H1968" s="108">
        <v>0</v>
      </c>
      <c r="I1968" s="102" t="s">
        <v>1</v>
      </c>
      <c r="J1968" s="102" t="s">
        <v>1660</v>
      </c>
      <c r="K1968" s="104" t="s">
        <v>5022</v>
      </c>
      <c r="L1968" s="101"/>
      <c r="M1968" s="106" t="s">
        <v>3436</v>
      </c>
      <c r="N1968" s="106"/>
      <c r="O1968"/>
      <c r="P1968" t="str">
        <f t="shared" ref="P1968:P1969" si="393">IF(E1968=F1968,"","NOT EQUAL")</f>
        <v/>
      </c>
      <c r="Q1968"/>
      <c r="R1968"/>
      <c r="S1968" s="43">
        <f t="shared" ref="S1968:S1969" si="394">IF(X1968&lt;&gt;"",S1967+1,S1967)</f>
        <v>304</v>
      </c>
      <c r="T1968" s="96" t="s">
        <v>3234</v>
      </c>
      <c r="U1968" s="72" t="s">
        <v>2643</v>
      </c>
      <c r="V1968" s="72" t="s">
        <v>2643</v>
      </c>
      <c r="W1968" s="44" t="str">
        <f t="shared" ref="W1968:W1969" si="395">IF( OR(U1968="CNST", I1968="CAT_REGS"),(E1968),
IF(U1968="YES",UPPER(E1968),
IF(   AND(U1968&lt;&gt;"NO",I1968="CAT_FNCT",D1968&lt;&gt;"multiply", D1968&lt;&gt;"divide"),IF(J1968="SLS_ENABLED",   UPPER(E1968),""),"")))</f>
        <v/>
      </c>
      <c r="X1968" s="25" t="str">
        <f t="shared" ref="X1968:X1969" si="396">IF(LEN(V1968)&gt;0,V1968,SUBSTITUTE(SUBSTITUTE(SUBSTITUTE(SUBSTITUTE(SUBSTITUTE(SUBSTITUTE(SUBSTITUTE(SUBSTITUTE(SUBSTITUTE(SUBSTITUTE(SUBSTITUTE( (SUBSTITUTE( SUBSTITUTE( SUBSTITUTE( SUBSTITUTE(W1968,"STD_SIGMA","SUM"),"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68" s="1">
        <f t="shared" ref="Y1968:Y1969" si="397">B1968</f>
        <v>1919</v>
      </c>
      <c r="Z1968" t="str">
        <f t="shared" ref="Z1968:Z1969" si="398">M1968</f>
        <v>ITM_T_END</v>
      </c>
      <c r="AC1968" s="116" t="str">
        <f t="shared" si="392"/>
        <v/>
      </c>
      <c r="AD1968" t="b">
        <f t="shared" si="391"/>
        <v>1</v>
      </c>
    </row>
    <row r="1969" spans="1:30">
      <c r="A1969" s="58">
        <f t="shared" si="390"/>
        <v>1969</v>
      </c>
      <c r="B1969" s="55">
        <f t="shared" si="389"/>
        <v>1920</v>
      </c>
      <c r="C1969" s="101" t="s">
        <v>4932</v>
      </c>
      <c r="D1969" s="101" t="s">
        <v>7</v>
      </c>
      <c r="E1969" s="104" t="s">
        <v>150</v>
      </c>
      <c r="F1969" s="104" t="s">
        <v>3028</v>
      </c>
      <c r="G1969" s="108">
        <v>0</v>
      </c>
      <c r="H1969" s="108">
        <v>0</v>
      </c>
      <c r="I1969" s="102" t="s">
        <v>18</v>
      </c>
      <c r="J1969" s="102" t="s">
        <v>1660</v>
      </c>
      <c r="K1969" s="104" t="s">
        <v>5022</v>
      </c>
      <c r="L1969" s="101" t="s">
        <v>2969</v>
      </c>
      <c r="M1969" s="106" t="s">
        <v>3026</v>
      </c>
      <c r="N1969" s="106"/>
      <c r="O1969"/>
      <c r="P1969" t="str">
        <f t="shared" si="393"/>
        <v>NOT EQUAL</v>
      </c>
      <c r="Q1969"/>
      <c r="R1969"/>
      <c r="S1969" s="43">
        <f t="shared" si="394"/>
        <v>304</v>
      </c>
      <c r="T1969" s="96" t="s">
        <v>3183</v>
      </c>
      <c r="U1969" s="72" t="s">
        <v>2643</v>
      </c>
      <c r="V1969" s="72" t="s">
        <v>2643</v>
      </c>
      <c r="W1969" s="44" t="str">
        <f t="shared" si="395"/>
        <v/>
      </c>
      <c r="X1969" s="25" t="str">
        <f t="shared" si="396"/>
        <v/>
      </c>
      <c r="Y1969" s="1">
        <f t="shared" si="397"/>
        <v>1920</v>
      </c>
      <c r="Z1969" t="str">
        <f t="shared" si="398"/>
        <v>MNU_ASN_U</v>
      </c>
      <c r="AC1969" s="116" t="str">
        <f t="shared" si="392"/>
        <v/>
      </c>
      <c r="AD1969" t="b">
        <f t="shared" si="391"/>
        <v>1</v>
      </c>
    </row>
    <row r="1970" spans="1:30">
      <c r="A1970" s="58">
        <f t="shared" si="390"/>
        <v>1970</v>
      </c>
      <c r="B1970" s="55">
        <f t="shared" si="389"/>
        <v>1921</v>
      </c>
      <c r="C1970" s="101" t="s">
        <v>4932</v>
      </c>
      <c r="D1970" s="101" t="s">
        <v>7</v>
      </c>
      <c r="E1970" s="104" t="s">
        <v>3104</v>
      </c>
      <c r="F1970" s="102" t="s">
        <v>3104</v>
      </c>
      <c r="G1970" s="108">
        <v>0</v>
      </c>
      <c r="H1970" s="108">
        <v>0</v>
      </c>
      <c r="I1970" s="102" t="s">
        <v>18</v>
      </c>
      <c r="J1970" s="102" t="s">
        <v>1660</v>
      </c>
      <c r="K1970" s="104" t="s">
        <v>5022</v>
      </c>
      <c r="L1970" s="101"/>
      <c r="M1970" s="106" t="s">
        <v>3105</v>
      </c>
      <c r="N1970" s="106"/>
      <c r="O1970"/>
      <c r="P1970" t="str">
        <f t="shared" si="383"/>
        <v/>
      </c>
      <c r="Q1970"/>
      <c r="R1970"/>
      <c r="S1970" s="43">
        <f t="shared" si="384"/>
        <v>304</v>
      </c>
      <c r="T1970" s="96" t="s">
        <v>3183</v>
      </c>
      <c r="U1970" s="72" t="s">
        <v>2643</v>
      </c>
      <c r="V1970" s="72" t="s">
        <v>2643</v>
      </c>
      <c r="W1970" s="44" t="str">
        <f t="shared" si="385"/>
        <v/>
      </c>
      <c r="X1970" s="25" t="str">
        <f t="shared" si="386"/>
        <v/>
      </c>
      <c r="Y1970" s="1">
        <f t="shared" si="387"/>
        <v>1921</v>
      </c>
      <c r="Z1970" t="str">
        <f t="shared" si="388"/>
        <v>MNU_T_EDIT</v>
      </c>
      <c r="AC1970" s="116" t="str">
        <f t="shared" si="392"/>
        <v/>
      </c>
      <c r="AD1970" t="b">
        <f t="shared" si="391"/>
        <v>1</v>
      </c>
    </row>
    <row r="1971" spans="1:30">
      <c r="A1971" s="58">
        <f t="shared" si="390"/>
        <v>1971</v>
      </c>
      <c r="B1971" s="55">
        <f t="shared" si="389"/>
        <v>1922</v>
      </c>
      <c r="C1971" s="101" t="s">
        <v>4932</v>
      </c>
      <c r="D1971" s="101" t="s">
        <v>7</v>
      </c>
      <c r="E1971" s="104" t="s">
        <v>3117</v>
      </c>
      <c r="F1971" s="104" t="s">
        <v>3117</v>
      </c>
      <c r="G1971" s="108">
        <v>0</v>
      </c>
      <c r="H1971" s="108">
        <v>0</v>
      </c>
      <c r="I1971" s="102" t="s">
        <v>18</v>
      </c>
      <c r="J1971" s="102" t="s">
        <v>1660</v>
      </c>
      <c r="K1971" s="104" t="s">
        <v>5022</v>
      </c>
      <c r="L1971" s="101"/>
      <c r="M1971" s="106" t="s">
        <v>3118</v>
      </c>
      <c r="N1971" s="106"/>
      <c r="O1971"/>
      <c r="P1971" t="str">
        <f t="shared" si="383"/>
        <v/>
      </c>
      <c r="Q1971"/>
      <c r="R1971"/>
      <c r="S1971" s="43">
        <f t="shared" si="384"/>
        <v>304</v>
      </c>
      <c r="T1971" s="96" t="s">
        <v>3183</v>
      </c>
      <c r="U1971" s="72" t="s">
        <v>2643</v>
      </c>
      <c r="V1971" s="72" t="s">
        <v>2643</v>
      </c>
      <c r="W1971" s="44" t="str">
        <f t="shared" si="385"/>
        <v/>
      </c>
      <c r="X1971" s="25" t="str">
        <f t="shared" si="386"/>
        <v/>
      </c>
      <c r="Y1971" s="1">
        <f t="shared" si="387"/>
        <v>1922</v>
      </c>
      <c r="Z1971" t="str">
        <f t="shared" si="388"/>
        <v>MNU_XXEQ</v>
      </c>
      <c r="AC1971" s="116" t="str">
        <f t="shared" si="392"/>
        <v/>
      </c>
      <c r="AD1971" t="b">
        <f t="shared" si="391"/>
        <v>1</v>
      </c>
    </row>
    <row r="1972" spans="1:30">
      <c r="A1972" s="58">
        <f t="shared" si="390"/>
        <v>1972</v>
      </c>
      <c r="B1972" s="55">
        <f t="shared" si="389"/>
        <v>1923</v>
      </c>
      <c r="C1972" s="101" t="s">
        <v>4838</v>
      </c>
      <c r="D1972" s="101" t="s">
        <v>7</v>
      </c>
      <c r="E1972" s="104" t="s">
        <v>2964</v>
      </c>
      <c r="F1972" s="104" t="s">
        <v>2964</v>
      </c>
      <c r="G1972" s="108">
        <v>0</v>
      </c>
      <c r="H1972" s="108">
        <v>0</v>
      </c>
      <c r="I1972" s="102" t="s">
        <v>1</v>
      </c>
      <c r="J1972" s="102" t="s">
        <v>1659</v>
      </c>
      <c r="K1972" s="104" t="s">
        <v>5197</v>
      </c>
      <c r="L1972" s="101"/>
      <c r="M1972" s="106" t="s">
        <v>2965</v>
      </c>
      <c r="N1972" s="106"/>
      <c r="O1972"/>
      <c r="P1972" t="str">
        <f t="shared" si="383"/>
        <v/>
      </c>
      <c r="Q1972"/>
      <c r="R1972"/>
      <c r="S1972" s="43">
        <f t="shared" si="384"/>
        <v>304</v>
      </c>
      <c r="T1972" s="96" t="s">
        <v>3219</v>
      </c>
      <c r="U1972" s="72" t="s">
        <v>2643</v>
      </c>
      <c r="V1972" s="72" t="s">
        <v>2643</v>
      </c>
      <c r="W1972" s="44" t="str">
        <f t="shared" si="385"/>
        <v/>
      </c>
      <c r="X1972" s="25" t="str">
        <f t="shared" si="386"/>
        <v/>
      </c>
      <c r="Y1972" s="1">
        <f t="shared" si="387"/>
        <v>1923</v>
      </c>
      <c r="Z1972" t="str">
        <f t="shared" si="388"/>
        <v>ITM_RNG</v>
      </c>
      <c r="AC1972" s="116" t="str">
        <f t="shared" si="392"/>
        <v/>
      </c>
      <c r="AD1972" t="b">
        <f t="shared" si="391"/>
        <v>1</v>
      </c>
    </row>
    <row r="1973" spans="1:30">
      <c r="A1973" s="58">
        <f t="shared" si="390"/>
        <v>1973</v>
      </c>
      <c r="B1973" s="55">
        <f t="shared" si="389"/>
        <v>1924</v>
      </c>
      <c r="C1973" s="101" t="s">
        <v>4939</v>
      </c>
      <c r="D1973" s="101" t="s">
        <v>7</v>
      </c>
      <c r="E1973" s="102" t="s">
        <v>1516</v>
      </c>
      <c r="F1973" s="102" t="s">
        <v>2742</v>
      </c>
      <c r="G1973" s="106">
        <v>0</v>
      </c>
      <c r="H1973" s="106">
        <v>0</v>
      </c>
      <c r="I1973" s="102" t="s">
        <v>3</v>
      </c>
      <c r="J1973" s="102" t="s">
        <v>1660</v>
      </c>
      <c r="K1973" s="104" t="s">
        <v>5022</v>
      </c>
      <c r="L1973" s="105" t="s">
        <v>373</v>
      </c>
      <c r="M1973" s="106" t="s">
        <v>2954</v>
      </c>
      <c r="N1973" s="106"/>
      <c r="O1973"/>
      <c r="P1973" t="str">
        <f t="shared" si="383"/>
        <v>NOT EQUAL</v>
      </c>
      <c r="Q1973"/>
      <c r="R1973"/>
      <c r="S1973" s="43">
        <f t="shared" si="384"/>
        <v>304</v>
      </c>
      <c r="T1973" s="96" t="s">
        <v>3219</v>
      </c>
      <c r="U1973" s="72" t="s">
        <v>2643</v>
      </c>
      <c r="V1973" s="72" t="s">
        <v>2643</v>
      </c>
      <c r="W1973" s="44" t="str">
        <f t="shared" si="385"/>
        <v/>
      </c>
      <c r="X1973" s="25" t="str">
        <f t="shared" si="386"/>
        <v/>
      </c>
      <c r="Y1973" s="1">
        <f t="shared" si="387"/>
        <v>1924</v>
      </c>
      <c r="Z1973" t="str">
        <f t="shared" si="388"/>
        <v>ITM_FLGSV</v>
      </c>
      <c r="AC1973" s="116" t="str">
        <f t="shared" si="392"/>
        <v/>
      </c>
      <c r="AD1973" t="b">
        <f t="shared" si="391"/>
        <v>1</v>
      </c>
    </row>
    <row r="1974" spans="1:30">
      <c r="A1974" s="58">
        <f t="shared" si="390"/>
        <v>1974</v>
      </c>
      <c r="B1974" s="55">
        <f t="shared" si="389"/>
        <v>1925</v>
      </c>
      <c r="C1974" s="101" t="s">
        <v>4869</v>
      </c>
      <c r="D1974" s="101" t="s">
        <v>2927</v>
      </c>
      <c r="E1974" s="102" t="s">
        <v>2929</v>
      </c>
      <c r="F1974" s="102" t="s">
        <v>2929</v>
      </c>
      <c r="G1974" s="106">
        <v>0</v>
      </c>
      <c r="H1974" s="106">
        <v>0</v>
      </c>
      <c r="I1974" s="102" t="s">
        <v>1</v>
      </c>
      <c r="J1974" s="102" t="s">
        <v>1660</v>
      </c>
      <c r="K1974" s="104" t="s">
        <v>5022</v>
      </c>
      <c r="L1974" s="101"/>
      <c r="M1974" s="106" t="s">
        <v>2930</v>
      </c>
      <c r="N1974" s="106"/>
      <c r="O1974"/>
      <c r="P1974" t="str">
        <f t="shared" si="383"/>
        <v/>
      </c>
      <c r="Q1974"/>
      <c r="R1974"/>
      <c r="S1974" s="43">
        <f t="shared" si="384"/>
        <v>305</v>
      </c>
      <c r="T1974" s="96" t="s">
        <v>3217</v>
      </c>
      <c r="U1974" s="72" t="s">
        <v>3082</v>
      </c>
      <c r="V1974" s="72" t="s">
        <v>2643</v>
      </c>
      <c r="W1974" s="44" t="str">
        <f t="shared" si="385"/>
        <v>"CPXI"</v>
      </c>
      <c r="X1974" s="25" t="str">
        <f t="shared" si="386"/>
        <v>CPXI</v>
      </c>
      <c r="Y1974" s="1">
        <f t="shared" si="387"/>
        <v>1925</v>
      </c>
      <c r="Z1974" t="str">
        <f t="shared" si="388"/>
        <v>ITM_CPXI</v>
      </c>
      <c r="AC1974" s="116" t="str">
        <f t="shared" si="392"/>
        <v>CPXI</v>
      </c>
      <c r="AD1974" t="b">
        <f t="shared" si="391"/>
        <v>1</v>
      </c>
    </row>
    <row r="1975" spans="1:30">
      <c r="A1975" s="58">
        <f t="shared" si="390"/>
        <v>1975</v>
      </c>
      <c r="B1975" s="55">
        <f t="shared" si="389"/>
        <v>1926</v>
      </c>
      <c r="C1975" s="101" t="s">
        <v>4869</v>
      </c>
      <c r="D1975" s="101" t="s">
        <v>2928</v>
      </c>
      <c r="E1975" s="104" t="s">
        <v>62</v>
      </c>
      <c r="F1975" s="104" t="s">
        <v>62</v>
      </c>
      <c r="G1975" s="108">
        <v>0</v>
      </c>
      <c r="H1975" s="108">
        <v>0</v>
      </c>
      <c r="I1975" s="102" t="s">
        <v>1</v>
      </c>
      <c r="J1975" s="102" t="s">
        <v>1660</v>
      </c>
      <c r="K1975" s="104" t="s">
        <v>5022</v>
      </c>
      <c r="L1975" s="101"/>
      <c r="M1975" s="106" t="s">
        <v>2931</v>
      </c>
      <c r="N1975" s="106"/>
      <c r="O1975"/>
      <c r="P1975" t="str">
        <f t="shared" si="383"/>
        <v/>
      </c>
      <c r="Q1975"/>
      <c r="R1975"/>
      <c r="S1975" s="43">
        <f t="shared" si="384"/>
        <v>306</v>
      </c>
      <c r="T1975" s="96" t="s">
        <v>3217</v>
      </c>
      <c r="U1975" s="72" t="s">
        <v>3082</v>
      </c>
      <c r="V1975" s="72" t="s">
        <v>2643</v>
      </c>
      <c r="W1975" s="44" t="str">
        <f t="shared" si="385"/>
        <v>"CPXJ"</v>
      </c>
      <c r="X1975" s="25" t="str">
        <f t="shared" si="386"/>
        <v>CPXJ</v>
      </c>
      <c r="Y1975" s="1">
        <f t="shared" si="387"/>
        <v>1926</v>
      </c>
      <c r="Z1975" t="str">
        <f t="shared" si="388"/>
        <v>ITM_CPXJ</v>
      </c>
      <c r="AC1975" s="116" t="str">
        <f t="shared" si="392"/>
        <v>CPXJ</v>
      </c>
      <c r="AD1975" t="b">
        <f t="shared" si="391"/>
        <v>1</v>
      </c>
    </row>
    <row r="1976" spans="1:30">
      <c r="A1976" s="58">
        <f t="shared" si="390"/>
        <v>1976</v>
      </c>
      <c r="B1976" s="55">
        <f t="shared" si="389"/>
        <v>1927</v>
      </c>
      <c r="C1976" s="101" t="s">
        <v>4869</v>
      </c>
      <c r="D1976" s="101" t="s">
        <v>2937</v>
      </c>
      <c r="E1976" s="104" t="s">
        <v>2938</v>
      </c>
      <c r="F1976" s="104" t="s">
        <v>2938</v>
      </c>
      <c r="G1976" s="108">
        <v>0</v>
      </c>
      <c r="H1976" s="108">
        <v>0</v>
      </c>
      <c r="I1976" s="102" t="s">
        <v>1</v>
      </c>
      <c r="J1976" s="102" t="s">
        <v>1660</v>
      </c>
      <c r="K1976" s="104" t="s">
        <v>5022</v>
      </c>
      <c r="L1976" s="101"/>
      <c r="M1976" s="106" t="s">
        <v>2939</v>
      </c>
      <c r="N1976" s="106"/>
      <c r="O1976"/>
      <c r="P1976" t="str">
        <f t="shared" si="383"/>
        <v/>
      </c>
      <c r="Q1976"/>
      <c r="R1976"/>
      <c r="S1976" s="43">
        <f t="shared" si="384"/>
        <v>307</v>
      </c>
      <c r="T1976" s="96" t="s">
        <v>3217</v>
      </c>
      <c r="U1976" s="72" t="s">
        <v>3082</v>
      </c>
      <c r="V1976" s="72" t="s">
        <v>2643</v>
      </c>
      <c r="W1976" s="44" t="str">
        <f t="shared" si="385"/>
        <v>"SSIZE4"</v>
      </c>
      <c r="X1976" s="25" t="str">
        <f t="shared" si="386"/>
        <v>SSIZE4</v>
      </c>
      <c r="Y1976" s="1">
        <f t="shared" si="387"/>
        <v>1927</v>
      </c>
      <c r="Z1976" t="str">
        <f t="shared" si="388"/>
        <v>ITM_SSIZE4</v>
      </c>
      <c r="AC1976" s="116" t="str">
        <f t="shared" si="392"/>
        <v>SSIZE4</v>
      </c>
      <c r="AD1976" t="b">
        <f t="shared" si="391"/>
        <v>1</v>
      </c>
    </row>
    <row r="1977" spans="1:30">
      <c r="A1977" s="58">
        <f t="shared" si="390"/>
        <v>1977</v>
      </c>
      <c r="B1977" s="55">
        <f t="shared" si="389"/>
        <v>1928</v>
      </c>
      <c r="C1977" s="101" t="s">
        <v>4869</v>
      </c>
      <c r="D1977" s="101" t="s">
        <v>2940</v>
      </c>
      <c r="E1977" s="102" t="s">
        <v>370</v>
      </c>
      <c r="F1977" s="102" t="s">
        <v>370</v>
      </c>
      <c r="G1977" s="106">
        <v>0</v>
      </c>
      <c r="H1977" s="106">
        <v>0</v>
      </c>
      <c r="I1977" s="102" t="s">
        <v>1</v>
      </c>
      <c r="J1977" s="102" t="s">
        <v>1660</v>
      </c>
      <c r="K1977" s="104" t="s">
        <v>5022</v>
      </c>
      <c r="L1977" s="105"/>
      <c r="M1977" s="106" t="s">
        <v>2941</v>
      </c>
      <c r="N1977" s="106"/>
      <c r="O1977"/>
      <c r="P1977" t="str">
        <f t="shared" si="383"/>
        <v/>
      </c>
      <c r="Q1977"/>
      <c r="R1977"/>
      <c r="S1977" s="43">
        <f t="shared" si="384"/>
        <v>308</v>
      </c>
      <c r="T1977" s="96" t="s">
        <v>3217</v>
      </c>
      <c r="U1977" s="72" t="s">
        <v>3082</v>
      </c>
      <c r="V1977" s="72" t="s">
        <v>2643</v>
      </c>
      <c r="W1977" s="44" t="str">
        <f t="shared" si="385"/>
        <v>"SSIZE8"</v>
      </c>
      <c r="X1977" s="25" t="str">
        <f t="shared" si="386"/>
        <v>SSIZE8</v>
      </c>
      <c r="Y1977" s="1">
        <f t="shared" si="387"/>
        <v>1928</v>
      </c>
      <c r="Z1977" t="str">
        <f t="shared" si="388"/>
        <v>ITM_SSIZE8</v>
      </c>
      <c r="AC1977" s="116" t="str">
        <f t="shared" si="392"/>
        <v>SSIZE8</v>
      </c>
      <c r="AD1977" t="b">
        <f t="shared" si="391"/>
        <v>1</v>
      </c>
    </row>
    <row r="1978" spans="1:30">
      <c r="A1978" s="58">
        <f t="shared" si="390"/>
        <v>1978</v>
      </c>
      <c r="B1978" s="55">
        <f t="shared" si="389"/>
        <v>1929</v>
      </c>
      <c r="C1978" s="101" t="s">
        <v>4869</v>
      </c>
      <c r="D1978" s="101" t="s">
        <v>2966</v>
      </c>
      <c r="E1978" s="102" t="s">
        <v>2874</v>
      </c>
      <c r="F1978" s="102" t="s">
        <v>2874</v>
      </c>
      <c r="G1978" s="106">
        <v>0</v>
      </c>
      <c r="H1978" s="106">
        <v>0</v>
      </c>
      <c r="I1978" s="102" t="s">
        <v>1</v>
      </c>
      <c r="J1978" s="102" t="s">
        <v>1660</v>
      </c>
      <c r="K1978" s="104" t="s">
        <v>5022</v>
      </c>
      <c r="L1978" s="105"/>
      <c r="M1978" s="106" t="s">
        <v>2968</v>
      </c>
      <c r="N1978" s="106"/>
      <c r="O1978"/>
      <c r="P1978" t="str">
        <f t="shared" si="383"/>
        <v/>
      </c>
      <c r="Q1978"/>
      <c r="R1978"/>
      <c r="S1978" s="43">
        <f t="shared" si="384"/>
        <v>308</v>
      </c>
      <c r="T1978" s="96" t="s">
        <v>3217</v>
      </c>
      <c r="U1978" s="72" t="s">
        <v>2643</v>
      </c>
      <c r="V1978" s="72" t="s">
        <v>2643</v>
      </c>
      <c r="W1978" s="44" t="str">
        <f t="shared" si="385"/>
        <v/>
      </c>
      <c r="X1978" s="25" t="str">
        <f t="shared" si="386"/>
        <v/>
      </c>
      <c r="Y1978" s="1">
        <f t="shared" si="387"/>
        <v>1929</v>
      </c>
      <c r="Z1978" t="str">
        <f t="shared" si="388"/>
        <v>ITM_CB_SPCRES</v>
      </c>
      <c r="AC1978" s="116" t="str">
        <f t="shared" si="392"/>
        <v/>
      </c>
      <c r="AD1978" t="b">
        <f t="shared" si="391"/>
        <v>1</v>
      </c>
    </row>
    <row r="1979" spans="1:30">
      <c r="A1979" s="58">
        <f t="shared" si="390"/>
        <v>1979</v>
      </c>
      <c r="B1979" s="55">
        <f t="shared" si="389"/>
        <v>1930</v>
      </c>
      <c r="C1979" s="101" t="s">
        <v>4902</v>
      </c>
      <c r="D1979" s="101" t="s">
        <v>7</v>
      </c>
      <c r="E1979" s="104" t="s">
        <v>1624</v>
      </c>
      <c r="F1979" s="104" t="s">
        <v>1624</v>
      </c>
      <c r="G1979" s="108">
        <v>0</v>
      </c>
      <c r="H1979" s="108">
        <v>0</v>
      </c>
      <c r="I1979" s="102" t="s">
        <v>1</v>
      </c>
      <c r="J1979" s="102" t="s">
        <v>1660</v>
      </c>
      <c r="K1979" s="104" t="s">
        <v>5022</v>
      </c>
      <c r="L1979" s="105" t="s">
        <v>2925</v>
      </c>
      <c r="M1979" s="106" t="s">
        <v>2967</v>
      </c>
      <c r="N1979" s="106"/>
      <c r="O1979"/>
      <c r="P1979" t="str">
        <f t="shared" si="383"/>
        <v/>
      </c>
      <c r="Q1979"/>
      <c r="R1979"/>
      <c r="S1979" s="43">
        <f t="shared" si="384"/>
        <v>308</v>
      </c>
      <c r="T1979" s="96" t="s">
        <v>3217</v>
      </c>
      <c r="U1979" s="72" t="s">
        <v>2643</v>
      </c>
      <c r="V1979" s="72" t="s">
        <v>2643</v>
      </c>
      <c r="W1979" s="44" t="str">
        <f t="shared" si="385"/>
        <v/>
      </c>
      <c r="X1979" s="25" t="str">
        <f t="shared" si="386"/>
        <v/>
      </c>
      <c r="Y1979" s="1">
        <f t="shared" si="387"/>
        <v>1930</v>
      </c>
      <c r="Z1979" t="str">
        <f t="shared" si="388"/>
        <v>ITM_CFG</v>
      </c>
      <c r="AC1979" s="116" t="str">
        <f t="shared" si="392"/>
        <v/>
      </c>
      <c r="AD1979" t="b">
        <f t="shared" si="391"/>
        <v>1</v>
      </c>
    </row>
    <row r="1980" spans="1:30">
      <c r="A1980" s="58">
        <f t="shared" si="390"/>
        <v>1980</v>
      </c>
      <c r="B1980" s="55">
        <f t="shared" si="389"/>
        <v>1931</v>
      </c>
      <c r="C1980" s="101" t="s">
        <v>4869</v>
      </c>
      <c r="D1980" s="101" t="s">
        <v>47</v>
      </c>
      <c r="E1980" s="102" t="s">
        <v>48</v>
      </c>
      <c r="F1980" s="102" t="s">
        <v>48</v>
      </c>
      <c r="G1980" s="103">
        <v>0</v>
      </c>
      <c r="H1980" s="103">
        <v>0</v>
      </c>
      <c r="I1980" s="102" t="s">
        <v>1</v>
      </c>
      <c r="J1980" s="102" t="s">
        <v>1660</v>
      </c>
      <c r="K1980" s="104" t="s">
        <v>5022</v>
      </c>
      <c r="L1980" s="113" t="s">
        <v>2925</v>
      </c>
      <c r="M1980" s="106" t="s">
        <v>1753</v>
      </c>
      <c r="N1980" s="106"/>
      <c r="O1980"/>
      <c r="P1980" t="str">
        <f t="shared" si="383"/>
        <v/>
      </c>
      <c r="Q1980"/>
      <c r="R1980"/>
      <c r="S1980" s="43">
        <f t="shared" si="384"/>
        <v>308</v>
      </c>
      <c r="T1980" s="96" t="s">
        <v>3217</v>
      </c>
      <c r="U1980" s="72" t="s">
        <v>2643</v>
      </c>
      <c r="V1980" s="72" t="s">
        <v>2643</v>
      </c>
      <c r="W1980" s="44" t="str">
        <f t="shared" si="385"/>
        <v/>
      </c>
      <c r="X1980" s="25" t="str">
        <f t="shared" si="386"/>
        <v/>
      </c>
      <c r="Y1980" s="1">
        <f t="shared" si="387"/>
        <v>1931</v>
      </c>
      <c r="Z1980" t="str">
        <f t="shared" si="388"/>
        <v>ITM_CLK12</v>
      </c>
      <c r="AC1980" s="116" t="str">
        <f t="shared" si="392"/>
        <v/>
      </c>
      <c r="AD1980" t="b">
        <f t="shared" si="391"/>
        <v>1</v>
      </c>
    </row>
    <row r="1981" spans="1:30">
      <c r="A1981" s="58">
        <f t="shared" si="390"/>
        <v>1981</v>
      </c>
      <c r="B1981" s="55">
        <f t="shared" si="389"/>
        <v>1932</v>
      </c>
      <c r="C1981" s="101" t="s">
        <v>4869</v>
      </c>
      <c r="D1981" s="101" t="s">
        <v>49</v>
      </c>
      <c r="E1981" s="102" t="s">
        <v>50</v>
      </c>
      <c r="F1981" s="102" t="s">
        <v>50</v>
      </c>
      <c r="G1981" s="106">
        <v>0</v>
      </c>
      <c r="H1981" s="106">
        <v>0</v>
      </c>
      <c r="I1981" s="102" t="s">
        <v>1</v>
      </c>
      <c r="J1981" s="102" t="s">
        <v>1660</v>
      </c>
      <c r="K1981" s="104" t="s">
        <v>5022</v>
      </c>
      <c r="L1981" s="113" t="s">
        <v>2925</v>
      </c>
      <c r="M1981" s="106" t="s">
        <v>1754</v>
      </c>
      <c r="N1981" s="106"/>
      <c r="O1981"/>
      <c r="P1981" t="str">
        <f t="shared" si="383"/>
        <v/>
      </c>
      <c r="Q1981"/>
      <c r="R1981"/>
      <c r="S1981" s="43">
        <f t="shared" si="384"/>
        <v>308</v>
      </c>
      <c r="T1981" s="96" t="s">
        <v>3217</v>
      </c>
      <c r="U1981" s="72" t="s">
        <v>2643</v>
      </c>
      <c r="V1981" s="72" t="s">
        <v>2643</v>
      </c>
      <c r="W1981" s="44" t="str">
        <f t="shared" si="385"/>
        <v/>
      </c>
      <c r="X1981" s="25" t="str">
        <f t="shared" si="386"/>
        <v/>
      </c>
      <c r="Y1981" s="1">
        <f t="shared" si="387"/>
        <v>1932</v>
      </c>
      <c r="Z1981" t="str">
        <f t="shared" si="388"/>
        <v>ITM_CLK24</v>
      </c>
      <c r="AC1981" s="116" t="str">
        <f t="shared" si="392"/>
        <v/>
      </c>
      <c r="AD1981" t="b">
        <f t="shared" si="391"/>
        <v>1</v>
      </c>
    </row>
    <row r="1982" spans="1:30">
      <c r="A1982" s="58">
        <f t="shared" si="390"/>
        <v>1982</v>
      </c>
      <c r="B1982" s="55">
        <f t="shared" si="389"/>
        <v>1933</v>
      </c>
      <c r="C1982" s="101" t="s">
        <v>4869</v>
      </c>
      <c r="D1982" s="101" t="s">
        <v>2932</v>
      </c>
      <c r="E1982" s="102" t="s">
        <v>232</v>
      </c>
      <c r="F1982" s="102" t="s">
        <v>232</v>
      </c>
      <c r="G1982" s="106">
        <v>0</v>
      </c>
      <c r="H1982" s="106">
        <v>0</v>
      </c>
      <c r="I1982" s="102" t="s">
        <v>1</v>
      </c>
      <c r="J1982" s="102" t="s">
        <v>1660</v>
      </c>
      <c r="K1982" s="104" t="s">
        <v>5022</v>
      </c>
      <c r="L1982" s="113"/>
      <c r="M1982" s="106" t="s">
        <v>2933</v>
      </c>
      <c r="N1982" s="106"/>
      <c r="O1982"/>
      <c r="P1982" t="str">
        <f t="shared" ref="P1982:P2045" si="399">IF(E1982=F1982,"","NOT EQUAL")</f>
        <v/>
      </c>
      <c r="Q1982"/>
      <c r="R1982"/>
      <c r="S1982" s="43">
        <f t="shared" ref="S1982:S2045" si="400">IF(X1982&lt;&gt;"",S1981+1,S1981)</f>
        <v>308</v>
      </c>
      <c r="T1982" s="96" t="s">
        <v>3217</v>
      </c>
      <c r="U1982" s="72" t="s">
        <v>2643</v>
      </c>
      <c r="V1982" s="72" t="s">
        <v>2643</v>
      </c>
      <c r="W1982" s="44" t="str">
        <f t="shared" ref="W1982:W2045" si="401">IF( OR(U1982="CNST", I1982="CAT_REGS"),(E1982),
IF(U1982="YES",UPPER(E1982),
IF(   AND(U1982&lt;&gt;"NO",I1982="CAT_FNCT",D1982&lt;&gt;"multiply", D1982&lt;&gt;"divide"),IF(J1982="SLS_ENABLED",   UPPER(E1982),""),"")))</f>
        <v/>
      </c>
      <c r="X1982" s="25" t="str">
        <f t="shared" ref="X1982:X2045" si="402">IF(LEN(V1982)&gt;0,V1982,SUBSTITUTE(SUBSTITUTE(SUBSTITUTE(SUBSTITUTE(SUBSTITUTE(SUBSTITUTE(SUBSTITUTE(SUBSTITUTE(SUBSTITUTE(SUBSTITUTE(SUBSTITUTE( (SUBSTITUTE( SUBSTITUTE( SUBSTITUTE( SUBSTITUTE(W1982,"STD_SIGMA","SUM"),"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82" s="1">
        <f t="shared" ref="Y1982:Y2045" si="403">B1982</f>
        <v>1933</v>
      </c>
      <c r="Z1982" t="str">
        <f t="shared" ref="Z1982:Z2045" si="404">M1982</f>
        <v>ITM_MULTCR</v>
      </c>
      <c r="AC1982" s="116" t="str">
        <f t="shared" si="392"/>
        <v/>
      </c>
      <c r="AD1982" t="b">
        <f t="shared" si="391"/>
        <v>1</v>
      </c>
    </row>
    <row r="1983" spans="1:30">
      <c r="A1983" s="58">
        <f t="shared" si="390"/>
        <v>1983</v>
      </c>
      <c r="B1983" s="55">
        <f t="shared" si="389"/>
        <v>1934</v>
      </c>
      <c r="C1983" s="101" t="s">
        <v>4869</v>
      </c>
      <c r="D1983" s="101" t="s">
        <v>2934</v>
      </c>
      <c r="E1983" s="102" t="s">
        <v>2935</v>
      </c>
      <c r="F1983" s="102" t="s">
        <v>2935</v>
      </c>
      <c r="G1983" s="106">
        <v>0</v>
      </c>
      <c r="H1983" s="106">
        <v>0</v>
      </c>
      <c r="I1983" s="102" t="s">
        <v>1</v>
      </c>
      <c r="J1983" s="102" t="s">
        <v>1660</v>
      </c>
      <c r="K1983" s="104" t="s">
        <v>5022</v>
      </c>
      <c r="L1983" s="105"/>
      <c r="M1983" s="106" t="s">
        <v>2936</v>
      </c>
      <c r="N1983" s="106"/>
      <c r="O1983"/>
      <c r="P1983" t="str">
        <f t="shared" si="399"/>
        <v/>
      </c>
      <c r="Q1983"/>
      <c r="R1983"/>
      <c r="S1983" s="43">
        <f t="shared" si="400"/>
        <v>308</v>
      </c>
      <c r="T1983" s="96" t="s">
        <v>3217</v>
      </c>
      <c r="U1983" s="72" t="s">
        <v>2643</v>
      </c>
      <c r="V1983" s="72" t="s">
        <v>2643</v>
      </c>
      <c r="W1983" s="44" t="str">
        <f t="shared" si="401"/>
        <v/>
      </c>
      <c r="X1983" s="25" t="str">
        <f t="shared" si="402"/>
        <v/>
      </c>
      <c r="Y1983" s="1">
        <f t="shared" si="403"/>
        <v>1934</v>
      </c>
      <c r="Z1983" t="str">
        <f t="shared" si="404"/>
        <v>ITM_MULTDOT</v>
      </c>
      <c r="AC1983" s="116" t="str">
        <f t="shared" si="392"/>
        <v/>
      </c>
      <c r="AD1983" t="b">
        <f t="shared" si="391"/>
        <v>1</v>
      </c>
    </row>
    <row r="1984" spans="1:30">
      <c r="A1984" s="58">
        <f t="shared" si="390"/>
        <v>1984</v>
      </c>
      <c r="B1984" s="55">
        <f t="shared" si="389"/>
        <v>1935</v>
      </c>
      <c r="C1984" s="101" t="s">
        <v>4869</v>
      </c>
      <c r="D1984" s="101" t="s">
        <v>1202</v>
      </c>
      <c r="E1984" s="102" t="s">
        <v>290</v>
      </c>
      <c r="F1984" s="102" t="s">
        <v>290</v>
      </c>
      <c r="G1984" s="106">
        <v>0</v>
      </c>
      <c r="H1984" s="106">
        <v>0</v>
      </c>
      <c r="I1984" s="102" t="s">
        <v>1</v>
      </c>
      <c r="J1984" s="102" t="s">
        <v>1660</v>
      </c>
      <c r="K1984" s="104" t="s">
        <v>5022</v>
      </c>
      <c r="L1984" s="105" t="s">
        <v>2925</v>
      </c>
      <c r="M1984" s="106" t="s">
        <v>2115</v>
      </c>
      <c r="N1984" s="106"/>
      <c r="O1984"/>
      <c r="P1984" t="str">
        <f t="shared" si="399"/>
        <v/>
      </c>
      <c r="Q1984"/>
      <c r="R1984"/>
      <c r="S1984" s="43">
        <f t="shared" si="400"/>
        <v>308</v>
      </c>
      <c r="T1984" s="96" t="s">
        <v>3217</v>
      </c>
      <c r="U1984" s="72" t="s">
        <v>2643</v>
      </c>
      <c r="V1984" s="72" t="s">
        <v>2643</v>
      </c>
      <c r="W1984" s="44" t="str">
        <f t="shared" si="401"/>
        <v/>
      </c>
      <c r="X1984" s="25" t="str">
        <f t="shared" si="402"/>
        <v/>
      </c>
      <c r="Y1984" s="1">
        <f t="shared" si="403"/>
        <v>1935</v>
      </c>
      <c r="Z1984" t="str">
        <f t="shared" si="404"/>
        <v>ITM_POLAR</v>
      </c>
      <c r="AC1984" s="116" t="str">
        <f t="shared" si="392"/>
        <v/>
      </c>
      <c r="AD1984" t="b">
        <f t="shared" si="391"/>
        <v>1</v>
      </c>
    </row>
    <row r="1985" spans="1:30">
      <c r="A1985" s="58">
        <f t="shared" si="390"/>
        <v>1985</v>
      </c>
      <c r="B1985" s="55">
        <f t="shared" ref="B1985:B2048" si="405">IF(AND(MID(C1985,2,1)&lt;&gt;"/",MID(C1985,1,1)="/"),INT(B1984)+1,B1984+0.01)</f>
        <v>1936</v>
      </c>
      <c r="C1985" s="101" t="s">
        <v>4869</v>
      </c>
      <c r="D1985" s="101" t="s">
        <v>2956</v>
      </c>
      <c r="E1985" s="102" t="s">
        <v>1191</v>
      </c>
      <c r="F1985" s="102" t="s">
        <v>1191</v>
      </c>
      <c r="G1985" s="106">
        <v>0</v>
      </c>
      <c r="H1985" s="106">
        <v>0</v>
      </c>
      <c r="I1985" s="102" t="s">
        <v>1</v>
      </c>
      <c r="J1985" s="102" t="s">
        <v>1660</v>
      </c>
      <c r="K1985" s="104" t="s">
        <v>5022</v>
      </c>
      <c r="L1985" s="113" t="s">
        <v>2925</v>
      </c>
      <c r="M1985" s="106" t="s">
        <v>2146</v>
      </c>
      <c r="N1985" s="106"/>
      <c r="O1985"/>
      <c r="P1985" t="str">
        <f t="shared" si="399"/>
        <v/>
      </c>
      <c r="Q1985"/>
      <c r="R1985"/>
      <c r="S1985" s="43">
        <f t="shared" si="400"/>
        <v>308</v>
      </c>
      <c r="T1985" s="96" t="s">
        <v>3217</v>
      </c>
      <c r="U1985" s="72" t="s">
        <v>2643</v>
      </c>
      <c r="V1985" s="72" t="s">
        <v>2643</v>
      </c>
      <c r="W1985" s="44" t="str">
        <f t="shared" si="401"/>
        <v/>
      </c>
      <c r="X1985" s="25" t="str">
        <f t="shared" si="402"/>
        <v/>
      </c>
      <c r="Y1985" s="1">
        <f t="shared" si="403"/>
        <v>1936</v>
      </c>
      <c r="Z1985" t="str">
        <f t="shared" si="404"/>
        <v>ITM_RDXCOM</v>
      </c>
      <c r="AC1985" s="116" t="str">
        <f t="shared" si="392"/>
        <v/>
      </c>
      <c r="AD1985" t="b">
        <f t="shared" si="391"/>
        <v>1</v>
      </c>
    </row>
    <row r="1986" spans="1:30">
      <c r="A1986" s="58">
        <f t="shared" si="390"/>
        <v>1986</v>
      </c>
      <c r="B1986" s="55">
        <f t="shared" si="405"/>
        <v>1937</v>
      </c>
      <c r="C1986" s="101" t="s">
        <v>4869</v>
      </c>
      <c r="D1986" s="101" t="s">
        <v>2957</v>
      </c>
      <c r="E1986" s="102" t="s">
        <v>315</v>
      </c>
      <c r="F1986" s="102" t="s">
        <v>315</v>
      </c>
      <c r="G1986" s="103">
        <v>0</v>
      </c>
      <c r="H1986" s="103">
        <v>0</v>
      </c>
      <c r="I1986" s="102" t="s">
        <v>1</v>
      </c>
      <c r="J1986" s="106" t="s">
        <v>1660</v>
      </c>
      <c r="K1986" s="104" t="s">
        <v>5022</v>
      </c>
      <c r="L1986" s="113" t="s">
        <v>2925</v>
      </c>
      <c r="M1986" s="106" t="s">
        <v>2147</v>
      </c>
      <c r="N1986" s="106"/>
      <c r="O1986"/>
      <c r="P1986" t="str">
        <f t="shared" si="399"/>
        <v/>
      </c>
      <c r="Q1986"/>
      <c r="R1986"/>
      <c r="S1986" s="43">
        <f t="shared" si="400"/>
        <v>308</v>
      </c>
      <c r="T1986" s="96" t="s">
        <v>3217</v>
      </c>
      <c r="U1986" s="72" t="s">
        <v>2643</v>
      </c>
      <c r="V1986" s="72" t="s">
        <v>2643</v>
      </c>
      <c r="W1986" s="44" t="str">
        <f t="shared" si="401"/>
        <v/>
      </c>
      <c r="X1986" s="25" t="str">
        <f t="shared" si="402"/>
        <v/>
      </c>
      <c r="Y1986" s="1">
        <f t="shared" si="403"/>
        <v>1937</v>
      </c>
      <c r="Z1986" t="str">
        <f t="shared" si="404"/>
        <v>ITM_RDXPER</v>
      </c>
      <c r="AC1986" s="116" t="str">
        <f t="shared" si="392"/>
        <v/>
      </c>
      <c r="AD1986" t="b">
        <f t="shared" si="391"/>
        <v>1</v>
      </c>
    </row>
    <row r="1987" spans="1:30">
      <c r="A1987" s="58">
        <f t="shared" si="390"/>
        <v>1987</v>
      </c>
      <c r="B1987" s="55">
        <f t="shared" si="405"/>
        <v>1938</v>
      </c>
      <c r="C1987" s="101" t="s">
        <v>4869</v>
      </c>
      <c r="D1987" s="101" t="s">
        <v>1204</v>
      </c>
      <c r="E1987" s="102" t="s">
        <v>318</v>
      </c>
      <c r="F1987" s="102" t="s">
        <v>318</v>
      </c>
      <c r="G1987" s="106">
        <v>0</v>
      </c>
      <c r="H1987" s="106">
        <v>0</v>
      </c>
      <c r="I1987" s="102" t="s">
        <v>1</v>
      </c>
      <c r="J1987" s="102" t="s">
        <v>1660</v>
      </c>
      <c r="K1987" s="104" t="s">
        <v>5022</v>
      </c>
      <c r="L1987" s="113" t="s">
        <v>2925</v>
      </c>
      <c r="M1987" s="106" t="s">
        <v>2152</v>
      </c>
      <c r="N1987" s="106"/>
      <c r="O1987"/>
      <c r="P1987" t="str">
        <f t="shared" si="399"/>
        <v/>
      </c>
      <c r="Q1987"/>
      <c r="R1987"/>
      <c r="S1987" s="43">
        <f t="shared" si="400"/>
        <v>308</v>
      </c>
      <c r="T1987" s="96" t="s">
        <v>3217</v>
      </c>
      <c r="U1987" s="72" t="s">
        <v>2643</v>
      </c>
      <c r="V1987" s="72" t="s">
        <v>2643</v>
      </c>
      <c r="W1987" s="44" t="str">
        <f t="shared" si="401"/>
        <v/>
      </c>
      <c r="X1987" s="25" t="str">
        <f t="shared" si="402"/>
        <v/>
      </c>
      <c r="Y1987" s="1">
        <f t="shared" si="403"/>
        <v>1938</v>
      </c>
      <c r="Z1987" t="str">
        <f t="shared" si="404"/>
        <v>ITM_RECT</v>
      </c>
      <c r="AC1987" s="116" t="str">
        <f t="shared" si="392"/>
        <v/>
      </c>
      <c r="AD1987" t="b">
        <f t="shared" si="391"/>
        <v>1</v>
      </c>
    </row>
    <row r="1988" spans="1:30">
      <c r="A1988" s="58">
        <f t="shared" si="390"/>
        <v>1988</v>
      </c>
      <c r="B1988" s="55">
        <f t="shared" si="405"/>
        <v>1939</v>
      </c>
      <c r="C1988" s="101" t="s">
        <v>4869</v>
      </c>
      <c r="D1988" s="101" t="s">
        <v>2958</v>
      </c>
      <c r="E1988" s="102" t="s">
        <v>2960</v>
      </c>
      <c r="F1988" s="102" t="s">
        <v>2960</v>
      </c>
      <c r="G1988" s="106">
        <v>0</v>
      </c>
      <c r="H1988" s="106">
        <v>0</v>
      </c>
      <c r="I1988" s="102" t="s">
        <v>1</v>
      </c>
      <c r="J1988" s="102" t="s">
        <v>1660</v>
      </c>
      <c r="K1988" s="104" t="s">
        <v>5022</v>
      </c>
      <c r="L1988" s="113" t="s">
        <v>2925</v>
      </c>
      <c r="M1988" s="106" t="s">
        <v>2962</v>
      </c>
      <c r="N1988" s="106"/>
      <c r="O1988"/>
      <c r="P1988" t="str">
        <f t="shared" si="399"/>
        <v/>
      </c>
      <c r="Q1988"/>
      <c r="R1988"/>
      <c r="S1988" s="43">
        <f t="shared" si="400"/>
        <v>308</v>
      </c>
      <c r="T1988" s="96" t="s">
        <v>3217</v>
      </c>
      <c r="U1988" s="72" t="s">
        <v>2643</v>
      </c>
      <c r="V1988" s="72" t="s">
        <v>2643</v>
      </c>
      <c r="W1988" s="44" t="str">
        <f t="shared" si="401"/>
        <v/>
      </c>
      <c r="X1988" s="25" t="str">
        <f t="shared" si="402"/>
        <v/>
      </c>
      <c r="Y1988" s="1">
        <f t="shared" si="403"/>
        <v>1939</v>
      </c>
      <c r="Z1988" t="str">
        <f t="shared" si="404"/>
        <v>ITM_SCIOVR</v>
      </c>
      <c r="AC1988" s="116" t="str">
        <f t="shared" si="392"/>
        <v/>
      </c>
      <c r="AD1988" t="b">
        <f t="shared" si="391"/>
        <v>1</v>
      </c>
    </row>
    <row r="1989" spans="1:30">
      <c r="A1989" s="58">
        <f t="shared" si="390"/>
        <v>1989</v>
      </c>
      <c r="B1989" s="55">
        <f t="shared" si="405"/>
        <v>1940</v>
      </c>
      <c r="C1989" s="101" t="s">
        <v>4869</v>
      </c>
      <c r="D1989" s="101" t="s">
        <v>2959</v>
      </c>
      <c r="E1989" s="102" t="s">
        <v>2961</v>
      </c>
      <c r="F1989" s="102" t="s">
        <v>2961</v>
      </c>
      <c r="G1989" s="106">
        <v>0</v>
      </c>
      <c r="H1989" s="106">
        <v>0</v>
      </c>
      <c r="I1989" s="114" t="s">
        <v>1</v>
      </c>
      <c r="J1989" s="102" t="s">
        <v>1660</v>
      </c>
      <c r="K1989" s="104" t="s">
        <v>5022</v>
      </c>
      <c r="L1989" s="113" t="s">
        <v>2925</v>
      </c>
      <c r="M1989" s="106" t="s">
        <v>2963</v>
      </c>
      <c r="N1989" s="106"/>
      <c r="O1989"/>
      <c r="P1989" t="str">
        <f t="shared" si="399"/>
        <v/>
      </c>
      <c r="Q1989"/>
      <c r="R1989"/>
      <c r="S1989" s="43">
        <f t="shared" si="400"/>
        <v>308</v>
      </c>
      <c r="T1989" s="96" t="s">
        <v>3217</v>
      </c>
      <c r="U1989" s="72" t="s">
        <v>2643</v>
      </c>
      <c r="V1989" s="72" t="s">
        <v>2643</v>
      </c>
      <c r="W1989" s="44" t="str">
        <f t="shared" si="401"/>
        <v/>
      </c>
      <c r="X1989" s="25" t="str">
        <f t="shared" si="402"/>
        <v/>
      </c>
      <c r="Y1989" s="1">
        <f t="shared" si="403"/>
        <v>1940</v>
      </c>
      <c r="Z1989" t="str">
        <f t="shared" si="404"/>
        <v>ITM_ENGOVR</v>
      </c>
      <c r="AC1989" s="116" t="str">
        <f t="shared" si="392"/>
        <v/>
      </c>
      <c r="AD1989" t="b">
        <f t="shared" si="391"/>
        <v>1</v>
      </c>
    </row>
    <row r="1990" spans="1:30">
      <c r="A1990" s="58">
        <f t="shared" si="390"/>
        <v>1990</v>
      </c>
      <c r="B1990" s="55">
        <f t="shared" si="405"/>
        <v>1941</v>
      </c>
      <c r="C1990" s="101" t="s">
        <v>4901</v>
      </c>
      <c r="D1990" s="101" t="s">
        <v>3102</v>
      </c>
      <c r="E1990" s="102" t="s">
        <v>967</v>
      </c>
      <c r="F1990" s="102" t="s">
        <v>967</v>
      </c>
      <c r="G1990" s="106">
        <v>0</v>
      </c>
      <c r="H1990" s="106">
        <v>0</v>
      </c>
      <c r="I1990" s="114" t="s">
        <v>1</v>
      </c>
      <c r="J1990" s="102" t="s">
        <v>1660</v>
      </c>
      <c r="K1990" s="104" t="s">
        <v>5022</v>
      </c>
      <c r="L1990" s="113"/>
      <c r="M1990" s="106" t="s">
        <v>3102</v>
      </c>
      <c r="N1990" s="106"/>
      <c r="O1990"/>
      <c r="P1990" t="str">
        <f t="shared" si="399"/>
        <v/>
      </c>
      <c r="Q1990"/>
      <c r="R1990"/>
      <c r="S1990" s="43">
        <f t="shared" si="400"/>
        <v>308</v>
      </c>
      <c r="T1990" s="96" t="s">
        <v>3234</v>
      </c>
      <c r="U1990" s="72" t="s">
        <v>2643</v>
      </c>
      <c r="V1990" s="72" t="s">
        <v>2643</v>
      </c>
      <c r="W1990" s="44" t="str">
        <f t="shared" si="401"/>
        <v/>
      </c>
      <c r="X1990" s="25" t="str">
        <f t="shared" si="402"/>
        <v/>
      </c>
      <c r="Y1990" s="1">
        <f t="shared" si="403"/>
        <v>1941</v>
      </c>
      <c r="Z1990" t="str">
        <f t="shared" si="404"/>
        <v>ITM_T_LEFT_ARROW</v>
      </c>
      <c r="AC1990" s="116" t="str">
        <f t="shared" si="392"/>
        <v/>
      </c>
      <c r="AD1990" t="b">
        <f t="shared" si="391"/>
        <v>1</v>
      </c>
    </row>
    <row r="1991" spans="1:30">
      <c r="A1991" s="58">
        <f t="shared" ref="A1991:A2054" si="406">IF(B1991=INT(B1991),ROW(),"")</f>
        <v>1991</v>
      </c>
      <c r="B1991" s="55">
        <f t="shared" si="405"/>
        <v>1942</v>
      </c>
      <c r="C1991" s="101" t="s">
        <v>4901</v>
      </c>
      <c r="D1991" s="101" t="s">
        <v>3103</v>
      </c>
      <c r="E1991" s="104" t="s">
        <v>969</v>
      </c>
      <c r="F1991" s="104" t="s">
        <v>969</v>
      </c>
      <c r="G1991" s="108">
        <v>0</v>
      </c>
      <c r="H1991" s="108">
        <v>0</v>
      </c>
      <c r="I1991" s="102" t="s">
        <v>1</v>
      </c>
      <c r="J1991" s="102" t="s">
        <v>1660</v>
      </c>
      <c r="K1991" s="104" t="s">
        <v>5022</v>
      </c>
      <c r="L1991" s="101"/>
      <c r="M1991" s="106" t="s">
        <v>3103</v>
      </c>
      <c r="N1991" s="106"/>
      <c r="O1991"/>
      <c r="P1991" t="str">
        <f t="shared" si="399"/>
        <v/>
      </c>
      <c r="Q1991"/>
      <c r="R1991"/>
      <c r="S1991" s="43">
        <f t="shared" si="400"/>
        <v>308</v>
      </c>
      <c r="T1991" s="96" t="s">
        <v>3234</v>
      </c>
      <c r="U1991" s="72" t="s">
        <v>2643</v>
      </c>
      <c r="V1991" s="72" t="s">
        <v>2643</v>
      </c>
      <c r="W1991" s="44" t="str">
        <f t="shared" si="401"/>
        <v/>
      </c>
      <c r="X1991" s="25" t="str">
        <f t="shared" si="402"/>
        <v/>
      </c>
      <c r="Y1991" s="1">
        <f t="shared" si="403"/>
        <v>1942</v>
      </c>
      <c r="Z1991" t="str">
        <f t="shared" si="404"/>
        <v>ITM_T_RIGHT_ARROW</v>
      </c>
      <c r="AC1991" s="116" t="str">
        <f t="shared" si="392"/>
        <v/>
      </c>
      <c r="AD1991" t="b">
        <f t="shared" si="391"/>
        <v>1</v>
      </c>
    </row>
    <row r="1992" spans="1:30">
      <c r="A1992" s="58">
        <f t="shared" si="406"/>
        <v>1992</v>
      </c>
      <c r="B1992" s="55">
        <f t="shared" si="405"/>
        <v>1943</v>
      </c>
      <c r="C1992" s="101" t="s">
        <v>4901</v>
      </c>
      <c r="D1992" s="101" t="s">
        <v>3122</v>
      </c>
      <c r="E1992" s="104" t="s">
        <v>3124</v>
      </c>
      <c r="F1992" s="104" t="s">
        <v>3124</v>
      </c>
      <c r="G1992" s="108">
        <v>0</v>
      </c>
      <c r="H1992" s="108">
        <v>0</v>
      </c>
      <c r="I1992" s="102" t="s">
        <v>1</v>
      </c>
      <c r="J1992" s="102" t="s">
        <v>1660</v>
      </c>
      <c r="K1992" s="104" t="s">
        <v>5022</v>
      </c>
      <c r="L1992" s="101"/>
      <c r="M1992" s="106" t="s">
        <v>3122</v>
      </c>
      <c r="N1992" s="106"/>
      <c r="O1992"/>
      <c r="P1992" t="str">
        <f t="shared" si="399"/>
        <v/>
      </c>
      <c r="Q1992"/>
      <c r="R1992"/>
      <c r="S1992" s="43">
        <f t="shared" si="400"/>
        <v>308</v>
      </c>
      <c r="T1992" s="96" t="s">
        <v>3234</v>
      </c>
      <c r="U1992" s="72" t="s">
        <v>2643</v>
      </c>
      <c r="V1992" s="72" t="s">
        <v>2643</v>
      </c>
      <c r="W1992" s="44" t="str">
        <f t="shared" si="401"/>
        <v/>
      </c>
      <c r="X1992" s="25" t="str">
        <f t="shared" si="402"/>
        <v/>
      </c>
      <c r="Y1992" s="1">
        <f t="shared" si="403"/>
        <v>1943</v>
      </c>
      <c r="Z1992" t="str">
        <f t="shared" si="404"/>
        <v>ITM_T_LLEFT_ARROW</v>
      </c>
      <c r="AC1992" s="116" t="str">
        <f t="shared" si="392"/>
        <v/>
      </c>
      <c r="AD1992" t="b">
        <f t="shared" si="391"/>
        <v>1</v>
      </c>
    </row>
    <row r="1993" spans="1:30">
      <c r="A1993" s="58">
        <f t="shared" si="406"/>
        <v>1993</v>
      </c>
      <c r="B1993" s="55">
        <f t="shared" si="405"/>
        <v>1944</v>
      </c>
      <c r="C1993" s="101" t="s">
        <v>4901</v>
      </c>
      <c r="D1993" s="101" t="s">
        <v>3123</v>
      </c>
      <c r="E1993" s="104" t="s">
        <v>3125</v>
      </c>
      <c r="F1993" s="104" t="s">
        <v>3125</v>
      </c>
      <c r="G1993" s="108">
        <v>0</v>
      </c>
      <c r="H1993" s="108">
        <v>0</v>
      </c>
      <c r="I1993" s="102" t="s">
        <v>1</v>
      </c>
      <c r="J1993" s="102" t="s">
        <v>1660</v>
      </c>
      <c r="K1993" s="104" t="s">
        <v>5022</v>
      </c>
      <c r="L1993" s="101"/>
      <c r="M1993" s="106" t="s">
        <v>3123</v>
      </c>
      <c r="N1993" s="106"/>
      <c r="O1993"/>
      <c r="P1993" t="str">
        <f t="shared" si="399"/>
        <v/>
      </c>
      <c r="Q1993"/>
      <c r="R1993"/>
      <c r="S1993" s="43">
        <f t="shared" si="400"/>
        <v>308</v>
      </c>
      <c r="T1993" s="96" t="s">
        <v>3234</v>
      </c>
      <c r="U1993" s="72" t="s">
        <v>2643</v>
      </c>
      <c r="V1993" s="72" t="s">
        <v>2643</v>
      </c>
      <c r="W1993" s="44" t="str">
        <f t="shared" si="401"/>
        <v/>
      </c>
      <c r="X1993" s="25" t="str">
        <f t="shared" si="402"/>
        <v/>
      </c>
      <c r="Y1993" s="1">
        <f t="shared" si="403"/>
        <v>1944</v>
      </c>
      <c r="Z1993" t="str">
        <f t="shared" si="404"/>
        <v>ITM_T_RRIGHT_ARROW</v>
      </c>
      <c r="AC1993" s="116" t="str">
        <f t="shared" si="392"/>
        <v/>
      </c>
      <c r="AD1993" t="b">
        <f t="shared" si="391"/>
        <v>1</v>
      </c>
    </row>
    <row r="1994" spans="1:30">
      <c r="A1994" s="58">
        <f t="shared" si="406"/>
        <v>1994</v>
      </c>
      <c r="B1994" s="55">
        <f t="shared" si="405"/>
        <v>1945</v>
      </c>
      <c r="C1994" s="101" t="s">
        <v>4903</v>
      </c>
      <c r="D1994" s="101" t="s">
        <v>7</v>
      </c>
      <c r="E1994" s="104" t="s">
        <v>3120</v>
      </c>
      <c r="F1994" s="104" t="s">
        <v>3120</v>
      </c>
      <c r="G1994" s="108">
        <v>0</v>
      </c>
      <c r="H1994" s="108">
        <v>0</v>
      </c>
      <c r="I1994" s="102" t="s">
        <v>1</v>
      </c>
      <c r="J1994" s="102" t="s">
        <v>1660</v>
      </c>
      <c r="K1994" s="104" t="s">
        <v>5022</v>
      </c>
      <c r="L1994" s="101"/>
      <c r="M1994" s="106" t="s">
        <v>3121</v>
      </c>
      <c r="N1994" s="106"/>
      <c r="O1994"/>
      <c r="P1994" t="str">
        <f t="shared" si="399"/>
        <v/>
      </c>
      <c r="Q1994"/>
      <c r="R1994"/>
      <c r="S1994" s="43">
        <f t="shared" si="400"/>
        <v>308</v>
      </c>
      <c r="T1994" s="96" t="s">
        <v>3234</v>
      </c>
      <c r="U1994" s="72" t="s">
        <v>2643</v>
      </c>
      <c r="V1994" s="72" t="s">
        <v>2643</v>
      </c>
      <c r="W1994" s="44" t="str">
        <f t="shared" si="401"/>
        <v/>
      </c>
      <c r="X1994" s="25" t="str">
        <f t="shared" si="402"/>
        <v/>
      </c>
      <c r="Y1994" s="1">
        <f t="shared" si="403"/>
        <v>1945</v>
      </c>
      <c r="Z1994" t="str">
        <f t="shared" si="404"/>
        <v>ITM_XNEW</v>
      </c>
      <c r="AC1994" s="116" t="str">
        <f t="shared" si="392"/>
        <v/>
      </c>
      <c r="AD1994" t="b">
        <f t="shared" si="391"/>
        <v>1</v>
      </c>
    </row>
    <row r="1995" spans="1:30">
      <c r="A1995" s="58">
        <f t="shared" si="406"/>
        <v>1995</v>
      </c>
      <c r="B1995" s="55">
        <f t="shared" si="405"/>
        <v>1946</v>
      </c>
      <c r="C1995" s="101" t="s">
        <v>4904</v>
      </c>
      <c r="D1995" s="101" t="s">
        <v>7</v>
      </c>
      <c r="E1995" s="104" t="s">
        <v>3113</v>
      </c>
      <c r="F1995" s="104" t="s">
        <v>3113</v>
      </c>
      <c r="G1995" s="108">
        <v>0</v>
      </c>
      <c r="H1995" s="108">
        <v>0</v>
      </c>
      <c r="I1995" s="102" t="s">
        <v>1</v>
      </c>
      <c r="J1995" s="102" t="s">
        <v>1660</v>
      </c>
      <c r="K1995" s="104" t="s">
        <v>5022</v>
      </c>
      <c r="L1995" s="101"/>
      <c r="M1995" s="106" t="s">
        <v>3115</v>
      </c>
      <c r="N1995" s="106"/>
      <c r="O1995"/>
      <c r="P1995" t="str">
        <f t="shared" si="399"/>
        <v/>
      </c>
      <c r="Q1995"/>
      <c r="R1995"/>
      <c r="S1995" s="43">
        <f t="shared" si="400"/>
        <v>308</v>
      </c>
      <c r="T1995" s="96" t="s">
        <v>3234</v>
      </c>
      <c r="U1995" s="72" t="s">
        <v>2643</v>
      </c>
      <c r="V1995" s="72" t="s">
        <v>2643</v>
      </c>
      <c r="W1995" s="44" t="str">
        <f t="shared" si="401"/>
        <v/>
      </c>
      <c r="X1995" s="25" t="str">
        <f t="shared" si="402"/>
        <v/>
      </c>
      <c r="Y1995" s="1">
        <f t="shared" si="403"/>
        <v>1946</v>
      </c>
      <c r="Z1995" t="str">
        <f t="shared" si="404"/>
        <v>ITM_XEDIT</v>
      </c>
      <c r="AC1995" s="116" t="str">
        <f t="shared" si="392"/>
        <v/>
      </c>
      <c r="AD1995" t="b">
        <f t="shared" si="391"/>
        <v>1</v>
      </c>
    </row>
    <row r="1996" spans="1:30">
      <c r="A1996" s="58">
        <f t="shared" si="406"/>
        <v>1996</v>
      </c>
      <c r="B1996" s="55">
        <f t="shared" si="405"/>
        <v>1947</v>
      </c>
      <c r="C1996" s="101" t="s">
        <v>4905</v>
      </c>
      <c r="D1996" s="101" t="s">
        <v>7</v>
      </c>
      <c r="E1996" s="104" t="s">
        <v>2664</v>
      </c>
      <c r="F1996" s="104" t="s">
        <v>2664</v>
      </c>
      <c r="G1996" s="108">
        <v>0</v>
      </c>
      <c r="H1996" s="108">
        <v>0</v>
      </c>
      <c r="I1996" s="102" t="s">
        <v>3</v>
      </c>
      <c r="J1996" s="102" t="s">
        <v>1659</v>
      </c>
      <c r="K1996" s="104" t="s">
        <v>5197</v>
      </c>
      <c r="L1996" s="101" t="s">
        <v>2665</v>
      </c>
      <c r="M1996" s="106" t="s">
        <v>2666</v>
      </c>
      <c r="N1996" s="106"/>
      <c r="O1996"/>
      <c r="P1996" t="str">
        <f t="shared" si="399"/>
        <v/>
      </c>
      <c r="Q1996"/>
      <c r="R1996"/>
      <c r="S1996" s="43">
        <f t="shared" si="400"/>
        <v>309</v>
      </c>
      <c r="T1996" s="96" t="s">
        <v>3148</v>
      </c>
      <c r="U1996" s="72" t="s">
        <v>2643</v>
      </c>
      <c r="V1996" s="72" t="s">
        <v>2643</v>
      </c>
      <c r="W1996" s="44" t="str">
        <f t="shared" si="401"/>
        <v>".MS"</v>
      </c>
      <c r="X1996" s="25" t="str">
        <f t="shared" si="402"/>
        <v>.MS</v>
      </c>
      <c r="Y1996" s="1">
        <f t="shared" si="403"/>
        <v>1947</v>
      </c>
      <c r="Z1996" t="str">
        <f t="shared" si="404"/>
        <v>ITM_ms</v>
      </c>
      <c r="AC1996" s="116" t="str">
        <f t="shared" si="392"/>
        <v>.MS</v>
      </c>
      <c r="AD1996" t="b">
        <f t="shared" si="391"/>
        <v>1</v>
      </c>
    </row>
    <row r="1997" spans="1:30">
      <c r="A1997" s="58">
        <f t="shared" si="406"/>
        <v>1997</v>
      </c>
      <c r="B1997" s="55">
        <f t="shared" si="405"/>
        <v>1948</v>
      </c>
      <c r="C1997" s="101" t="s">
        <v>4906</v>
      </c>
      <c r="D1997" s="101" t="s">
        <v>1194</v>
      </c>
      <c r="E1997" s="102" t="s">
        <v>3157</v>
      </c>
      <c r="F1997" s="102" t="s">
        <v>3157</v>
      </c>
      <c r="G1997" s="103">
        <v>0</v>
      </c>
      <c r="H1997" s="103">
        <v>0</v>
      </c>
      <c r="I1997" s="102" t="s">
        <v>3</v>
      </c>
      <c r="J1997" s="102" t="s">
        <v>1660</v>
      </c>
      <c r="K1997" s="104" t="s">
        <v>5197</v>
      </c>
      <c r="L1997" s="101"/>
      <c r="M1997" s="106" t="s">
        <v>3134</v>
      </c>
      <c r="N1997" s="106"/>
      <c r="O1997"/>
      <c r="P1997" t="str">
        <f t="shared" si="399"/>
        <v/>
      </c>
      <c r="Q1997"/>
      <c r="R1997"/>
      <c r="S1997" s="43">
        <f t="shared" si="400"/>
        <v>310</v>
      </c>
      <c r="T1997" s="96" t="s">
        <v>3148</v>
      </c>
      <c r="U1997" s="72" t="s">
        <v>3082</v>
      </c>
      <c r="V1997" s="72" t="s">
        <v>3165</v>
      </c>
      <c r="W1997" s="44" t="str">
        <f t="shared" si="401"/>
        <v>STD_RIGHT_DOUBLE_ANGLE "DEG"</v>
      </c>
      <c r="X1997" s="25" t="str">
        <f t="shared" si="402"/>
        <v>&gt;&gt;DEG</v>
      </c>
      <c r="Y1997" s="1">
        <f t="shared" si="403"/>
        <v>1948</v>
      </c>
      <c r="Z1997" t="str">
        <f t="shared" si="404"/>
        <v>ITM_DEG2</v>
      </c>
      <c r="AC1997" s="116" t="str">
        <f t="shared" si="392"/>
        <v>&gt;&gt;DEG</v>
      </c>
      <c r="AD1997" t="b">
        <f t="shared" si="391"/>
        <v>1</v>
      </c>
    </row>
    <row r="1998" spans="1:30">
      <c r="A1998" s="58">
        <f t="shared" si="406"/>
        <v>1998</v>
      </c>
      <c r="B1998" s="55">
        <f t="shared" si="405"/>
        <v>1949</v>
      </c>
      <c r="C1998" s="101" t="s">
        <v>4906</v>
      </c>
      <c r="D1998" s="101" t="s">
        <v>1195</v>
      </c>
      <c r="E1998" s="102" t="s">
        <v>3158</v>
      </c>
      <c r="F1998" s="102" t="s">
        <v>3164</v>
      </c>
      <c r="G1998" s="103">
        <v>0</v>
      </c>
      <c r="H1998" s="103">
        <v>0</v>
      </c>
      <c r="I1998" s="102" t="s">
        <v>3</v>
      </c>
      <c r="J1998" s="102" t="s">
        <v>1660</v>
      </c>
      <c r="K1998" s="104" t="s">
        <v>5197</v>
      </c>
      <c r="L1998" s="101"/>
      <c r="M1998" s="106" t="s">
        <v>3136</v>
      </c>
      <c r="N1998" s="106"/>
      <c r="O1998"/>
      <c r="P1998" t="str">
        <f t="shared" si="399"/>
        <v/>
      </c>
      <c r="Q1998"/>
      <c r="R1998"/>
      <c r="S1998" s="43">
        <f t="shared" si="400"/>
        <v>311</v>
      </c>
      <c r="T1998" s="96" t="s">
        <v>3148</v>
      </c>
      <c r="U1998" s="72" t="s">
        <v>3082</v>
      </c>
      <c r="V1998" s="72" t="s">
        <v>3166</v>
      </c>
      <c r="W1998" s="44" t="str">
        <f t="shared" si="401"/>
        <v>STD_RIGHT_DOUBLE_ANGLE "D.MS"</v>
      </c>
      <c r="X1998" s="25" t="str">
        <f t="shared" si="402"/>
        <v>&gt;&gt;D.MS</v>
      </c>
      <c r="Y1998" s="1">
        <f t="shared" si="403"/>
        <v>1949</v>
      </c>
      <c r="Z1998" t="str">
        <f t="shared" si="404"/>
        <v>ITM_DMS2</v>
      </c>
      <c r="AC1998" s="116" t="str">
        <f t="shared" si="392"/>
        <v>&gt;&gt;D.MS</v>
      </c>
      <c r="AD1998" t="b">
        <f t="shared" si="391"/>
        <v>1</v>
      </c>
    </row>
    <row r="1999" spans="1:30">
      <c r="A1999" s="58">
        <f t="shared" si="406"/>
        <v>1999</v>
      </c>
      <c r="B1999" s="55">
        <f t="shared" si="405"/>
        <v>1950</v>
      </c>
      <c r="C1999" s="101" t="s">
        <v>4906</v>
      </c>
      <c r="D1999" s="101" t="s">
        <v>1196</v>
      </c>
      <c r="E1999" s="102" t="s">
        <v>3159</v>
      </c>
      <c r="F1999" s="102" t="s">
        <v>3159</v>
      </c>
      <c r="G1999" s="103">
        <v>0</v>
      </c>
      <c r="H1999" s="103">
        <v>0</v>
      </c>
      <c r="I1999" s="102" t="s">
        <v>3</v>
      </c>
      <c r="J1999" s="102" t="s">
        <v>1660</v>
      </c>
      <c r="K1999" s="104" t="s">
        <v>5197</v>
      </c>
      <c r="L1999" s="101"/>
      <c r="M1999" s="106" t="s">
        <v>3140</v>
      </c>
      <c r="N1999" s="106"/>
      <c r="O1999"/>
      <c r="P1999" t="str">
        <f t="shared" si="399"/>
        <v/>
      </c>
      <c r="Q1999"/>
      <c r="R1999"/>
      <c r="S1999" s="43">
        <f t="shared" si="400"/>
        <v>312</v>
      </c>
      <c r="T1999" s="96" t="s">
        <v>3148</v>
      </c>
      <c r="U1999" s="72" t="s">
        <v>3082</v>
      </c>
      <c r="V1999" s="72" t="s">
        <v>3167</v>
      </c>
      <c r="W1999" s="44" t="str">
        <f t="shared" si="401"/>
        <v>STD_RIGHT_DOUBLE_ANGLE "GRAD"</v>
      </c>
      <c r="X1999" s="25" t="str">
        <f t="shared" si="402"/>
        <v>&gt;&gt;GRAD</v>
      </c>
      <c r="Y1999" s="1">
        <f t="shared" si="403"/>
        <v>1950</v>
      </c>
      <c r="Z1999" t="str">
        <f t="shared" si="404"/>
        <v>ITM_GRAD2</v>
      </c>
      <c r="AC1999" s="116" t="str">
        <f t="shared" si="392"/>
        <v>&gt;&gt;GRAD</v>
      </c>
      <c r="AD1999" t="b">
        <f t="shared" si="391"/>
        <v>1</v>
      </c>
    </row>
    <row r="2000" spans="1:30">
      <c r="A2000" s="58">
        <f t="shared" si="406"/>
        <v>2000</v>
      </c>
      <c r="B2000" s="55">
        <f t="shared" si="405"/>
        <v>1951</v>
      </c>
      <c r="C2000" s="101" t="s">
        <v>4906</v>
      </c>
      <c r="D2000" s="101" t="s">
        <v>1201</v>
      </c>
      <c r="E2000" s="102" t="s">
        <v>3160</v>
      </c>
      <c r="F2000" s="102" t="s">
        <v>3160</v>
      </c>
      <c r="G2000" s="103">
        <v>0</v>
      </c>
      <c r="H2000" s="103">
        <v>0</v>
      </c>
      <c r="I2000" s="102" t="s">
        <v>3</v>
      </c>
      <c r="J2000" s="102" t="s">
        <v>1660</v>
      </c>
      <c r="K2000" s="104" t="s">
        <v>5197</v>
      </c>
      <c r="L2000" s="101"/>
      <c r="M2000" s="106" t="s">
        <v>3135</v>
      </c>
      <c r="N2000" s="106"/>
      <c r="O2000"/>
      <c r="P2000" t="str">
        <f t="shared" si="399"/>
        <v/>
      </c>
      <c r="Q2000"/>
      <c r="R2000"/>
      <c r="S2000" s="43">
        <f t="shared" si="400"/>
        <v>313</v>
      </c>
      <c r="T2000" s="96" t="s">
        <v>3148</v>
      </c>
      <c r="U2000" s="72" t="s">
        <v>3082</v>
      </c>
      <c r="V2000" s="72" t="s">
        <v>3170</v>
      </c>
      <c r="W2000" s="44" t="str">
        <f t="shared" si="401"/>
        <v>STD_RIGHT_DOUBLE_ANGLE "MUL" STD_PI</v>
      </c>
      <c r="X2000" s="25" t="str">
        <f t="shared" si="402"/>
        <v>&gt;&gt;MULPI</v>
      </c>
      <c r="Y2000" s="1">
        <f t="shared" si="403"/>
        <v>1951</v>
      </c>
      <c r="Z2000" t="str">
        <f t="shared" si="404"/>
        <v>ITM_MULPI2</v>
      </c>
      <c r="AC2000" s="116" t="str">
        <f t="shared" si="392"/>
        <v>&gt;&gt;MULPI</v>
      </c>
      <c r="AD2000" t="b">
        <f t="shared" si="391"/>
        <v>1</v>
      </c>
    </row>
    <row r="2001" spans="1:30">
      <c r="A2001" s="58">
        <f t="shared" si="406"/>
        <v>2001</v>
      </c>
      <c r="B2001" s="55">
        <f t="shared" si="405"/>
        <v>1952</v>
      </c>
      <c r="C2001" s="101" t="s">
        <v>4906</v>
      </c>
      <c r="D2001" s="101" t="s">
        <v>1203</v>
      </c>
      <c r="E2001" s="102" t="s">
        <v>3161</v>
      </c>
      <c r="F2001" s="102" t="s">
        <v>3161</v>
      </c>
      <c r="G2001" s="103">
        <v>0</v>
      </c>
      <c r="H2001" s="103">
        <v>0</v>
      </c>
      <c r="I2001" s="102" t="s">
        <v>3</v>
      </c>
      <c r="J2001" s="102" t="s">
        <v>1660</v>
      </c>
      <c r="K2001" s="104" t="s">
        <v>5197</v>
      </c>
      <c r="L2001" s="101"/>
      <c r="M2001" s="106" t="s">
        <v>3138</v>
      </c>
      <c r="N2001" s="106"/>
      <c r="O2001"/>
      <c r="P2001" t="str">
        <f t="shared" si="399"/>
        <v/>
      </c>
      <c r="Q2001"/>
      <c r="R2001"/>
      <c r="S2001" s="43">
        <f t="shared" si="400"/>
        <v>314</v>
      </c>
      <c r="T2001" s="96" t="s">
        <v>3148</v>
      </c>
      <c r="U2001" s="72" t="s">
        <v>3082</v>
      </c>
      <c r="V2001" s="72" t="s">
        <v>3168</v>
      </c>
      <c r="W2001" s="44" t="str">
        <f t="shared" si="401"/>
        <v>STD_RIGHT_DOUBLE_ANGLE "RAD"</v>
      </c>
      <c r="X2001" s="25" t="str">
        <f t="shared" si="402"/>
        <v>&gt;&gt;RAD</v>
      </c>
      <c r="Y2001" s="1">
        <f t="shared" si="403"/>
        <v>1952</v>
      </c>
      <c r="Z2001" t="str">
        <f t="shared" si="404"/>
        <v>ITM_RAD2</v>
      </c>
      <c r="AC2001" s="116" t="str">
        <f t="shared" si="392"/>
        <v>&gt;&gt;RAD</v>
      </c>
      <c r="AD2001" t="b">
        <f t="shared" si="391"/>
        <v>1</v>
      </c>
    </row>
    <row r="2002" spans="1:30">
      <c r="A2002" s="58">
        <f t="shared" si="406"/>
        <v>2002</v>
      </c>
      <c r="B2002" s="55">
        <f t="shared" si="405"/>
        <v>1953</v>
      </c>
      <c r="C2002" s="101" t="s">
        <v>4906</v>
      </c>
      <c r="D2002" s="101" t="s">
        <v>3137</v>
      </c>
      <c r="E2002" s="102" t="s">
        <v>3162</v>
      </c>
      <c r="F2002" s="102" t="s">
        <v>3163</v>
      </c>
      <c r="G2002" s="103">
        <v>0</v>
      </c>
      <c r="H2002" s="103">
        <v>0</v>
      </c>
      <c r="I2002" s="102" t="s">
        <v>3</v>
      </c>
      <c r="J2002" s="102" t="s">
        <v>1660</v>
      </c>
      <c r="K2002" s="104" t="s">
        <v>5197</v>
      </c>
      <c r="L2002" s="101"/>
      <c r="M2002" s="106" t="s">
        <v>3139</v>
      </c>
      <c r="N2002" s="106"/>
      <c r="O2002"/>
      <c r="P2002" t="str">
        <f t="shared" si="399"/>
        <v/>
      </c>
      <c r="Q2002"/>
      <c r="R2002"/>
      <c r="S2002" s="43">
        <f t="shared" si="400"/>
        <v>315</v>
      </c>
      <c r="T2002" s="96" t="s">
        <v>3148</v>
      </c>
      <c r="U2002" s="72" t="s">
        <v>3082</v>
      </c>
      <c r="V2002" s="72" t="s">
        <v>3169</v>
      </c>
      <c r="W2002" s="44" t="str">
        <f t="shared" si="401"/>
        <v>STD_RIGHT_DOUBLE_ANGLE "H.MS"</v>
      </c>
      <c r="X2002" s="25" t="str">
        <f t="shared" si="402"/>
        <v>&gt;&gt;H.MS</v>
      </c>
      <c r="Y2002" s="1">
        <f t="shared" si="403"/>
        <v>1953</v>
      </c>
      <c r="Z2002" t="str">
        <f t="shared" si="404"/>
        <v>ITM_HMS2</v>
      </c>
      <c r="AC2002" s="116" t="str">
        <f t="shared" si="392"/>
        <v>&gt;&gt;H.MS</v>
      </c>
      <c r="AD2002" t="b">
        <f t="shared" si="391"/>
        <v>1</v>
      </c>
    </row>
    <row r="2003" spans="1:30">
      <c r="A2003" s="58">
        <f t="shared" si="406"/>
        <v>2003</v>
      </c>
      <c r="B2003" s="55">
        <f t="shared" si="405"/>
        <v>1954</v>
      </c>
      <c r="C2003" s="101" t="s">
        <v>4907</v>
      </c>
      <c r="D2003" s="101" t="s">
        <v>1149</v>
      </c>
      <c r="E2003" s="102" t="s">
        <v>581</v>
      </c>
      <c r="F2003" s="102" t="s">
        <v>3991</v>
      </c>
      <c r="G2003" s="103">
        <v>0</v>
      </c>
      <c r="H2003" s="103">
        <v>0</v>
      </c>
      <c r="I2003" s="102" t="s">
        <v>1</v>
      </c>
      <c r="J2003" s="102" t="s">
        <v>1660</v>
      </c>
      <c r="K2003" s="104" t="s">
        <v>5022</v>
      </c>
      <c r="L2003" s="101" t="s">
        <v>1667</v>
      </c>
      <c r="M2003" s="106" t="s">
        <v>4465</v>
      </c>
      <c r="N2003" s="106"/>
      <c r="O2003"/>
      <c r="P2003" t="str">
        <f t="shared" si="399"/>
        <v>NOT EQUAL</v>
      </c>
      <c r="Q2003"/>
      <c r="R2003"/>
      <c r="S2003" s="43">
        <f t="shared" si="400"/>
        <v>315</v>
      </c>
      <c r="T2003" s="96"/>
      <c r="U2003" s="72"/>
      <c r="V2003" s="72"/>
      <c r="W2003" s="44" t="str">
        <f t="shared" si="401"/>
        <v/>
      </c>
      <c r="X2003" s="25" t="str">
        <f t="shared" si="402"/>
        <v/>
      </c>
      <c r="Y2003" s="1">
        <f t="shared" si="403"/>
        <v>1954</v>
      </c>
      <c r="Z2003" t="str">
        <f t="shared" si="404"/>
        <v>USER_PRIM00U</v>
      </c>
      <c r="AC2003" s="116" t="str">
        <f t="shared" si="392"/>
        <v/>
      </c>
      <c r="AD2003" t="b">
        <f t="shared" si="391"/>
        <v>1</v>
      </c>
    </row>
    <row r="2004" spans="1:30">
      <c r="A2004" s="58">
        <f t="shared" si="406"/>
        <v>2004</v>
      </c>
      <c r="B2004" s="55">
        <f t="shared" si="405"/>
        <v>1955</v>
      </c>
      <c r="C2004" s="101" t="s">
        <v>4908</v>
      </c>
      <c r="D2004" s="101" t="s">
        <v>1149</v>
      </c>
      <c r="E2004" s="102" t="s">
        <v>581</v>
      </c>
      <c r="F2004" s="102" t="s">
        <v>3992</v>
      </c>
      <c r="G2004" s="103">
        <v>0</v>
      </c>
      <c r="H2004" s="103">
        <v>0</v>
      </c>
      <c r="I2004" s="102" t="s">
        <v>1</v>
      </c>
      <c r="J2004" s="102" t="s">
        <v>1660</v>
      </c>
      <c r="K2004" s="104" t="s">
        <v>5022</v>
      </c>
      <c r="L2004" s="101" t="s">
        <v>1667</v>
      </c>
      <c r="M2004" s="106" t="s">
        <v>4466</v>
      </c>
      <c r="N2004" s="106"/>
      <c r="O2004"/>
      <c r="P2004" t="str">
        <f t="shared" si="399"/>
        <v>NOT EQUAL</v>
      </c>
      <c r="Q2004"/>
      <c r="R2004"/>
      <c r="S2004" s="43">
        <f t="shared" si="400"/>
        <v>315</v>
      </c>
      <c r="T2004" s="96"/>
      <c r="U2004" s="72"/>
      <c r="V2004" s="72"/>
      <c r="W2004" s="44" t="str">
        <f t="shared" si="401"/>
        <v/>
      </c>
      <c r="X2004" s="25" t="str">
        <f t="shared" si="402"/>
        <v/>
      </c>
      <c r="Y2004" s="1">
        <f t="shared" si="403"/>
        <v>1955</v>
      </c>
      <c r="Z2004" t="str">
        <f t="shared" si="404"/>
        <v>USER_SFTf00U</v>
      </c>
      <c r="AC2004" s="116" t="str">
        <f t="shared" si="392"/>
        <v/>
      </c>
      <c r="AD2004" t="b">
        <f t="shared" si="391"/>
        <v>1</v>
      </c>
    </row>
    <row r="2005" spans="1:30">
      <c r="A2005" s="58">
        <f t="shared" si="406"/>
        <v>2005</v>
      </c>
      <c r="B2005" s="55">
        <f t="shared" si="405"/>
        <v>1956</v>
      </c>
      <c r="C2005" s="101" t="s">
        <v>4909</v>
      </c>
      <c r="D2005" s="101" t="s">
        <v>1149</v>
      </c>
      <c r="E2005" s="102" t="s">
        <v>581</v>
      </c>
      <c r="F2005" s="102" t="s">
        <v>4940</v>
      </c>
      <c r="G2005" s="103">
        <v>0</v>
      </c>
      <c r="H2005" s="103">
        <v>0</v>
      </c>
      <c r="I2005" s="102" t="s">
        <v>1</v>
      </c>
      <c r="J2005" s="102" t="s">
        <v>1660</v>
      </c>
      <c r="K2005" s="104" t="s">
        <v>5022</v>
      </c>
      <c r="L2005" s="101" t="s">
        <v>1667</v>
      </c>
      <c r="M2005" s="106" t="s">
        <v>4981</v>
      </c>
      <c r="N2005" s="106"/>
      <c r="O2005"/>
      <c r="P2005" t="str">
        <f t="shared" si="399"/>
        <v>NOT EQUAL</v>
      </c>
      <c r="Q2005"/>
      <c r="R2005"/>
      <c r="S2005" s="43">
        <f t="shared" si="400"/>
        <v>315</v>
      </c>
      <c r="T2005" s="96"/>
      <c r="U2005" s="72"/>
      <c r="V2005" s="72"/>
      <c r="W2005" s="44" t="str">
        <f t="shared" si="401"/>
        <v/>
      </c>
      <c r="X2005" s="25" t="str">
        <f t="shared" si="402"/>
        <v/>
      </c>
      <c r="Y2005" s="1">
        <f t="shared" si="403"/>
        <v>1956</v>
      </c>
      <c r="Z2005" t="str">
        <f t="shared" si="404"/>
        <v>USER_SFTg00U</v>
      </c>
      <c r="AC2005" s="116" t="str">
        <f t="shared" si="392"/>
        <v/>
      </c>
      <c r="AD2005" t="b">
        <f t="shared" si="391"/>
        <v>1</v>
      </c>
    </row>
    <row r="2006" spans="1:30">
      <c r="A2006" s="58">
        <f t="shared" si="406"/>
        <v>2006</v>
      </c>
      <c r="B2006" s="55">
        <f t="shared" si="405"/>
        <v>1957</v>
      </c>
      <c r="C2006" s="101" t="s">
        <v>4907</v>
      </c>
      <c r="D2006" s="101" t="s">
        <v>1150</v>
      </c>
      <c r="E2006" s="102" t="s">
        <v>581</v>
      </c>
      <c r="F2006" s="102" t="s">
        <v>3993</v>
      </c>
      <c r="G2006" s="103">
        <v>0</v>
      </c>
      <c r="H2006" s="103">
        <v>0</v>
      </c>
      <c r="I2006" s="102" t="s">
        <v>1</v>
      </c>
      <c r="J2006" s="102" t="s">
        <v>1660</v>
      </c>
      <c r="K2006" s="104" t="s">
        <v>5022</v>
      </c>
      <c r="L2006" s="101" t="s">
        <v>1667</v>
      </c>
      <c r="M2006" s="106" t="s">
        <v>4467</v>
      </c>
      <c r="N2006" s="106"/>
      <c r="O2006"/>
      <c r="P2006" t="str">
        <f t="shared" si="399"/>
        <v>NOT EQUAL</v>
      </c>
      <c r="Q2006"/>
      <c r="R2006"/>
      <c r="S2006" s="43">
        <f t="shared" si="400"/>
        <v>315</v>
      </c>
      <c r="T2006" s="96"/>
      <c r="U2006" s="72"/>
      <c r="V2006" s="72"/>
      <c r="W2006" s="44" t="str">
        <f t="shared" si="401"/>
        <v/>
      </c>
      <c r="X2006" s="25" t="str">
        <f t="shared" si="402"/>
        <v/>
      </c>
      <c r="Y2006" s="1">
        <f t="shared" si="403"/>
        <v>1957</v>
      </c>
      <c r="Z2006" t="str">
        <f t="shared" si="404"/>
        <v>USER_PRIM01U</v>
      </c>
      <c r="AC2006" s="116" t="str">
        <f t="shared" si="392"/>
        <v/>
      </c>
      <c r="AD2006" t="b">
        <f t="shared" si="391"/>
        <v>1</v>
      </c>
    </row>
    <row r="2007" spans="1:30">
      <c r="A2007" s="58">
        <f t="shared" si="406"/>
        <v>2007</v>
      </c>
      <c r="B2007" s="55">
        <f t="shared" si="405"/>
        <v>1958</v>
      </c>
      <c r="C2007" s="101" t="s">
        <v>4908</v>
      </c>
      <c r="D2007" s="101" t="s">
        <v>1150</v>
      </c>
      <c r="E2007" s="102" t="s">
        <v>581</v>
      </c>
      <c r="F2007" s="102" t="s">
        <v>3994</v>
      </c>
      <c r="G2007" s="103">
        <v>0</v>
      </c>
      <c r="H2007" s="103">
        <v>0</v>
      </c>
      <c r="I2007" s="102" t="s">
        <v>1</v>
      </c>
      <c r="J2007" s="102" t="s">
        <v>1660</v>
      </c>
      <c r="K2007" s="104" t="s">
        <v>5022</v>
      </c>
      <c r="L2007" s="101" t="s">
        <v>1667</v>
      </c>
      <c r="M2007" s="106" t="s">
        <v>4468</v>
      </c>
      <c r="N2007" s="106"/>
      <c r="O2007"/>
      <c r="P2007" t="str">
        <f t="shared" si="399"/>
        <v>NOT EQUAL</v>
      </c>
      <c r="Q2007"/>
      <c r="R2007"/>
      <c r="S2007" s="43">
        <f t="shared" si="400"/>
        <v>315</v>
      </c>
      <c r="T2007" s="96"/>
      <c r="U2007" s="72"/>
      <c r="V2007" s="72"/>
      <c r="W2007" s="44" t="str">
        <f t="shared" si="401"/>
        <v/>
      </c>
      <c r="X2007" s="25" t="str">
        <f t="shared" si="402"/>
        <v/>
      </c>
      <c r="Y2007" s="1">
        <f t="shared" si="403"/>
        <v>1958</v>
      </c>
      <c r="Z2007" t="str">
        <f t="shared" si="404"/>
        <v>USER_SFTf01U</v>
      </c>
      <c r="AC2007" s="116" t="str">
        <f t="shared" si="392"/>
        <v/>
      </c>
      <c r="AD2007" t="b">
        <f t="shared" si="391"/>
        <v>1</v>
      </c>
    </row>
    <row r="2008" spans="1:30">
      <c r="A2008" s="58">
        <f t="shared" si="406"/>
        <v>2008</v>
      </c>
      <c r="B2008" s="55">
        <f t="shared" si="405"/>
        <v>1959</v>
      </c>
      <c r="C2008" s="101" t="s">
        <v>4909</v>
      </c>
      <c r="D2008" s="101" t="s">
        <v>1150</v>
      </c>
      <c r="E2008" s="102" t="s">
        <v>581</v>
      </c>
      <c r="F2008" s="102" t="s">
        <v>4941</v>
      </c>
      <c r="G2008" s="103">
        <v>0</v>
      </c>
      <c r="H2008" s="103">
        <v>0</v>
      </c>
      <c r="I2008" s="102" t="s">
        <v>1</v>
      </c>
      <c r="J2008" s="102" t="s">
        <v>1660</v>
      </c>
      <c r="K2008" s="104" t="s">
        <v>5022</v>
      </c>
      <c r="L2008" s="101" t="s">
        <v>1667</v>
      </c>
      <c r="M2008" s="106" t="s">
        <v>4982</v>
      </c>
      <c r="N2008" s="106"/>
      <c r="O2008"/>
      <c r="P2008" t="str">
        <f t="shared" si="399"/>
        <v>NOT EQUAL</v>
      </c>
      <c r="Q2008"/>
      <c r="R2008"/>
      <c r="S2008" s="43">
        <f t="shared" si="400"/>
        <v>315</v>
      </c>
      <c r="T2008" s="96"/>
      <c r="U2008" s="72"/>
      <c r="V2008" s="72"/>
      <c r="W2008" s="44" t="str">
        <f t="shared" si="401"/>
        <v/>
      </c>
      <c r="X2008" s="25" t="str">
        <f t="shared" si="402"/>
        <v/>
      </c>
      <c r="Y2008" s="1">
        <f t="shared" si="403"/>
        <v>1959</v>
      </c>
      <c r="Z2008" t="str">
        <f t="shared" si="404"/>
        <v>USER_SFTg01U</v>
      </c>
      <c r="AC2008" s="116" t="str">
        <f t="shared" si="392"/>
        <v/>
      </c>
      <c r="AD2008" t="b">
        <f t="shared" si="391"/>
        <v>1</v>
      </c>
    </row>
    <row r="2009" spans="1:30">
      <c r="A2009" s="58">
        <f t="shared" si="406"/>
        <v>2009</v>
      </c>
      <c r="B2009" s="55">
        <f t="shared" si="405"/>
        <v>1960</v>
      </c>
      <c r="C2009" s="101" t="s">
        <v>4907</v>
      </c>
      <c r="D2009" s="101" t="s">
        <v>1151</v>
      </c>
      <c r="E2009" s="102" t="s">
        <v>581</v>
      </c>
      <c r="F2009" s="102" t="s">
        <v>3995</v>
      </c>
      <c r="G2009" s="103">
        <v>0</v>
      </c>
      <c r="H2009" s="103">
        <v>0</v>
      </c>
      <c r="I2009" s="102" t="s">
        <v>1</v>
      </c>
      <c r="J2009" s="102" t="s">
        <v>1660</v>
      </c>
      <c r="K2009" s="104" t="s">
        <v>5022</v>
      </c>
      <c r="L2009" s="101" t="s">
        <v>1667</v>
      </c>
      <c r="M2009" s="106" t="s">
        <v>4469</v>
      </c>
      <c r="N2009" s="106"/>
      <c r="O2009"/>
      <c r="P2009" t="str">
        <f t="shared" si="399"/>
        <v>NOT EQUAL</v>
      </c>
      <c r="Q2009"/>
      <c r="R2009"/>
      <c r="S2009" s="43">
        <f t="shared" si="400"/>
        <v>315</v>
      </c>
      <c r="T2009" s="96"/>
      <c r="U2009" s="72"/>
      <c r="V2009" s="72"/>
      <c r="W2009" s="44" t="str">
        <f t="shared" si="401"/>
        <v/>
      </c>
      <c r="X2009" s="25" t="str">
        <f t="shared" si="402"/>
        <v/>
      </c>
      <c r="Y2009" s="1">
        <f t="shared" si="403"/>
        <v>1960</v>
      </c>
      <c r="Z2009" t="str">
        <f t="shared" si="404"/>
        <v>USER_PRIM02U</v>
      </c>
      <c r="AC2009" s="116" t="str">
        <f t="shared" si="392"/>
        <v/>
      </c>
      <c r="AD2009" t="b">
        <f t="shared" si="391"/>
        <v>1</v>
      </c>
    </row>
    <row r="2010" spans="1:30">
      <c r="A2010" s="58">
        <f t="shared" si="406"/>
        <v>2010</v>
      </c>
      <c r="B2010" s="55">
        <f t="shared" si="405"/>
        <v>1961</v>
      </c>
      <c r="C2010" s="101" t="s">
        <v>4908</v>
      </c>
      <c r="D2010" s="101" t="s">
        <v>1151</v>
      </c>
      <c r="E2010" s="102" t="s">
        <v>581</v>
      </c>
      <c r="F2010" s="102" t="s">
        <v>3996</v>
      </c>
      <c r="G2010" s="103">
        <v>0</v>
      </c>
      <c r="H2010" s="103">
        <v>0</v>
      </c>
      <c r="I2010" s="102" t="s">
        <v>1</v>
      </c>
      <c r="J2010" s="102" t="s">
        <v>1660</v>
      </c>
      <c r="K2010" s="104" t="s">
        <v>5022</v>
      </c>
      <c r="L2010" s="101" t="s">
        <v>1667</v>
      </c>
      <c r="M2010" s="106" t="s">
        <v>4470</v>
      </c>
      <c r="N2010" s="106"/>
      <c r="O2010"/>
      <c r="P2010" t="str">
        <f t="shared" si="399"/>
        <v>NOT EQUAL</v>
      </c>
      <c r="Q2010"/>
      <c r="R2010"/>
      <c r="S2010" s="43">
        <f t="shared" si="400"/>
        <v>315</v>
      </c>
      <c r="T2010" s="96"/>
      <c r="U2010" s="72"/>
      <c r="V2010" s="72"/>
      <c r="W2010" s="44" t="str">
        <f t="shared" si="401"/>
        <v/>
      </c>
      <c r="X2010" s="25" t="str">
        <f t="shared" si="402"/>
        <v/>
      </c>
      <c r="Y2010" s="1">
        <f t="shared" si="403"/>
        <v>1961</v>
      </c>
      <c r="Z2010" t="str">
        <f t="shared" si="404"/>
        <v>USER_SFTf02U</v>
      </c>
      <c r="AC2010" s="116" t="str">
        <f t="shared" si="392"/>
        <v/>
      </c>
      <c r="AD2010" t="b">
        <f t="shared" si="391"/>
        <v>1</v>
      </c>
    </row>
    <row r="2011" spans="1:30">
      <c r="A2011" s="58">
        <f t="shared" si="406"/>
        <v>2011</v>
      </c>
      <c r="B2011" s="55">
        <f t="shared" si="405"/>
        <v>1962</v>
      </c>
      <c r="C2011" s="101" t="s">
        <v>4909</v>
      </c>
      <c r="D2011" s="101" t="s">
        <v>1151</v>
      </c>
      <c r="E2011" s="102" t="s">
        <v>581</v>
      </c>
      <c r="F2011" s="102" t="s">
        <v>4942</v>
      </c>
      <c r="G2011" s="103">
        <v>0</v>
      </c>
      <c r="H2011" s="103">
        <v>0</v>
      </c>
      <c r="I2011" s="102" t="s">
        <v>1</v>
      </c>
      <c r="J2011" s="102" t="s">
        <v>1660</v>
      </c>
      <c r="K2011" s="104" t="s">
        <v>5022</v>
      </c>
      <c r="L2011" s="101" t="s">
        <v>1667</v>
      </c>
      <c r="M2011" s="106" t="s">
        <v>4983</v>
      </c>
      <c r="N2011" s="106"/>
      <c r="O2011"/>
      <c r="P2011" t="str">
        <f t="shared" si="399"/>
        <v>NOT EQUAL</v>
      </c>
      <c r="Q2011"/>
      <c r="R2011"/>
      <c r="S2011" s="43">
        <f t="shared" si="400"/>
        <v>315</v>
      </c>
      <c r="T2011" s="96"/>
      <c r="U2011" s="72"/>
      <c r="V2011" s="72"/>
      <c r="W2011" s="44" t="str">
        <f t="shared" si="401"/>
        <v/>
      </c>
      <c r="X2011" s="25" t="str">
        <f t="shared" si="402"/>
        <v/>
      </c>
      <c r="Y2011" s="1">
        <f t="shared" si="403"/>
        <v>1962</v>
      </c>
      <c r="Z2011" t="str">
        <f t="shared" si="404"/>
        <v>USER_SFTg02U</v>
      </c>
      <c r="AC2011" s="116" t="str">
        <f t="shared" si="392"/>
        <v/>
      </c>
      <c r="AD2011" t="b">
        <f t="shared" si="391"/>
        <v>1</v>
      </c>
    </row>
    <row r="2012" spans="1:30">
      <c r="A2012" s="58">
        <f t="shared" si="406"/>
        <v>2012</v>
      </c>
      <c r="B2012" s="55">
        <f t="shared" si="405"/>
        <v>1963</v>
      </c>
      <c r="C2012" s="101" t="s">
        <v>4907</v>
      </c>
      <c r="D2012" s="101" t="s">
        <v>1152</v>
      </c>
      <c r="E2012" s="102" t="s">
        <v>581</v>
      </c>
      <c r="F2012" s="102" t="s">
        <v>3997</v>
      </c>
      <c r="G2012" s="103">
        <v>0</v>
      </c>
      <c r="H2012" s="103">
        <v>0</v>
      </c>
      <c r="I2012" s="102" t="s">
        <v>1</v>
      </c>
      <c r="J2012" s="102" t="s">
        <v>1660</v>
      </c>
      <c r="K2012" s="104" t="s">
        <v>5022</v>
      </c>
      <c r="L2012" s="101" t="s">
        <v>1667</v>
      </c>
      <c r="M2012" s="106" t="s">
        <v>4471</v>
      </c>
      <c r="N2012" s="106"/>
      <c r="O2012"/>
      <c r="P2012" t="str">
        <f t="shared" si="399"/>
        <v>NOT EQUAL</v>
      </c>
      <c r="Q2012"/>
      <c r="R2012"/>
      <c r="S2012" s="43">
        <f t="shared" si="400"/>
        <v>315</v>
      </c>
      <c r="T2012" s="96"/>
      <c r="U2012" s="72"/>
      <c r="V2012" s="72"/>
      <c r="W2012" s="44" t="str">
        <f t="shared" si="401"/>
        <v/>
      </c>
      <c r="X2012" s="25" t="str">
        <f t="shared" si="402"/>
        <v/>
      </c>
      <c r="Y2012" s="1">
        <f t="shared" si="403"/>
        <v>1963</v>
      </c>
      <c r="Z2012" t="str">
        <f t="shared" si="404"/>
        <v>USER_PRIM03U</v>
      </c>
      <c r="AC2012" s="116" t="str">
        <f t="shared" si="392"/>
        <v/>
      </c>
      <c r="AD2012" t="b">
        <f t="shared" si="391"/>
        <v>1</v>
      </c>
    </row>
    <row r="2013" spans="1:30">
      <c r="A2013" s="58">
        <f t="shared" si="406"/>
        <v>2013</v>
      </c>
      <c r="B2013" s="55">
        <f t="shared" si="405"/>
        <v>1964</v>
      </c>
      <c r="C2013" s="101" t="s">
        <v>4908</v>
      </c>
      <c r="D2013" s="101" t="s">
        <v>1152</v>
      </c>
      <c r="E2013" s="102" t="s">
        <v>581</v>
      </c>
      <c r="F2013" s="102" t="s">
        <v>3998</v>
      </c>
      <c r="G2013" s="103">
        <v>0</v>
      </c>
      <c r="H2013" s="103">
        <v>0</v>
      </c>
      <c r="I2013" s="102" t="s">
        <v>1</v>
      </c>
      <c r="J2013" s="102" t="s">
        <v>1660</v>
      </c>
      <c r="K2013" s="104" t="s">
        <v>5022</v>
      </c>
      <c r="L2013" s="101" t="s">
        <v>1667</v>
      </c>
      <c r="M2013" s="106" t="s">
        <v>4472</v>
      </c>
      <c r="N2013" s="106"/>
      <c r="O2013"/>
      <c r="P2013" t="str">
        <f t="shared" si="399"/>
        <v>NOT EQUAL</v>
      </c>
      <c r="Q2013"/>
      <c r="R2013"/>
      <c r="S2013" s="43">
        <f t="shared" si="400"/>
        <v>315</v>
      </c>
      <c r="T2013" s="96"/>
      <c r="U2013" s="72"/>
      <c r="V2013" s="72"/>
      <c r="W2013" s="44" t="str">
        <f t="shared" si="401"/>
        <v/>
      </c>
      <c r="X2013" s="25" t="str">
        <f t="shared" si="402"/>
        <v/>
      </c>
      <c r="Y2013" s="1">
        <f t="shared" si="403"/>
        <v>1964</v>
      </c>
      <c r="Z2013" t="str">
        <f t="shared" si="404"/>
        <v>USER_SFTf03U</v>
      </c>
      <c r="AC2013" s="116" t="str">
        <f t="shared" si="392"/>
        <v/>
      </c>
      <c r="AD2013" t="b">
        <f t="shared" si="391"/>
        <v>1</v>
      </c>
    </row>
    <row r="2014" spans="1:30">
      <c r="A2014" s="58">
        <f t="shared" si="406"/>
        <v>2014</v>
      </c>
      <c r="B2014" s="55">
        <f t="shared" si="405"/>
        <v>1965</v>
      </c>
      <c r="C2014" s="101" t="s">
        <v>4909</v>
      </c>
      <c r="D2014" s="101" t="s">
        <v>1152</v>
      </c>
      <c r="E2014" s="102" t="s">
        <v>581</v>
      </c>
      <c r="F2014" s="102" t="s">
        <v>4943</v>
      </c>
      <c r="G2014" s="103">
        <v>0</v>
      </c>
      <c r="H2014" s="103">
        <v>0</v>
      </c>
      <c r="I2014" s="102" t="s">
        <v>1</v>
      </c>
      <c r="J2014" s="102" t="s">
        <v>1660</v>
      </c>
      <c r="K2014" s="104" t="s">
        <v>5022</v>
      </c>
      <c r="L2014" s="101" t="s">
        <v>1667</v>
      </c>
      <c r="M2014" s="106" t="s">
        <v>4984</v>
      </c>
      <c r="N2014" s="106"/>
      <c r="O2014"/>
      <c r="P2014" t="str">
        <f t="shared" si="399"/>
        <v>NOT EQUAL</v>
      </c>
      <c r="Q2014"/>
      <c r="R2014"/>
      <c r="S2014" s="43">
        <f t="shared" si="400"/>
        <v>315</v>
      </c>
      <c r="T2014" s="96"/>
      <c r="U2014" s="72"/>
      <c r="V2014" s="72"/>
      <c r="W2014" s="44" t="str">
        <f t="shared" si="401"/>
        <v/>
      </c>
      <c r="X2014" s="25" t="str">
        <f t="shared" si="402"/>
        <v/>
      </c>
      <c r="Y2014" s="1">
        <f t="shared" si="403"/>
        <v>1965</v>
      </c>
      <c r="Z2014" t="str">
        <f t="shared" si="404"/>
        <v>USER_SFTg03U</v>
      </c>
      <c r="AC2014" s="116" t="str">
        <f t="shared" si="392"/>
        <v/>
      </c>
      <c r="AD2014" t="b">
        <f t="shared" si="391"/>
        <v>1</v>
      </c>
    </row>
    <row r="2015" spans="1:30">
      <c r="A2015" s="58">
        <f t="shared" si="406"/>
        <v>2015</v>
      </c>
      <c r="B2015" s="55">
        <f t="shared" si="405"/>
        <v>1966</v>
      </c>
      <c r="C2015" s="101" t="s">
        <v>4907</v>
      </c>
      <c r="D2015" s="101" t="s">
        <v>1153</v>
      </c>
      <c r="E2015" s="102" t="s">
        <v>581</v>
      </c>
      <c r="F2015" s="102" t="s">
        <v>3999</v>
      </c>
      <c r="G2015" s="103">
        <v>0</v>
      </c>
      <c r="H2015" s="103">
        <v>0</v>
      </c>
      <c r="I2015" s="102" t="s">
        <v>1</v>
      </c>
      <c r="J2015" s="102" t="s">
        <v>1660</v>
      </c>
      <c r="K2015" s="104" t="s">
        <v>5022</v>
      </c>
      <c r="L2015" s="101" t="s">
        <v>1667</v>
      </c>
      <c r="M2015" s="106" t="s">
        <v>4473</v>
      </c>
      <c r="N2015" s="106"/>
      <c r="O2015"/>
      <c r="P2015" t="str">
        <f t="shared" si="399"/>
        <v>NOT EQUAL</v>
      </c>
      <c r="Q2015"/>
      <c r="R2015"/>
      <c r="S2015" s="43">
        <f t="shared" si="400"/>
        <v>315</v>
      </c>
      <c r="T2015" s="96"/>
      <c r="U2015" s="72"/>
      <c r="V2015" s="72"/>
      <c r="W2015" s="44" t="str">
        <f t="shared" si="401"/>
        <v/>
      </c>
      <c r="X2015" s="25" t="str">
        <f t="shared" si="402"/>
        <v/>
      </c>
      <c r="Y2015" s="1">
        <f t="shared" si="403"/>
        <v>1966</v>
      </c>
      <c r="Z2015" t="str">
        <f t="shared" si="404"/>
        <v>USER_PRIM04U</v>
      </c>
      <c r="AC2015" s="116" t="str">
        <f t="shared" si="392"/>
        <v/>
      </c>
      <c r="AD2015" t="b">
        <f t="shared" si="391"/>
        <v>1</v>
      </c>
    </row>
    <row r="2016" spans="1:30">
      <c r="A2016" s="58">
        <f t="shared" si="406"/>
        <v>2016</v>
      </c>
      <c r="B2016" s="55">
        <f t="shared" si="405"/>
        <v>1967</v>
      </c>
      <c r="C2016" s="101" t="s">
        <v>4908</v>
      </c>
      <c r="D2016" s="101" t="s">
        <v>1153</v>
      </c>
      <c r="E2016" s="102" t="s">
        <v>581</v>
      </c>
      <c r="F2016" s="102" t="s">
        <v>4000</v>
      </c>
      <c r="G2016" s="103">
        <v>0</v>
      </c>
      <c r="H2016" s="103">
        <v>0</v>
      </c>
      <c r="I2016" s="102" t="s">
        <v>1</v>
      </c>
      <c r="J2016" s="102" t="s">
        <v>1660</v>
      </c>
      <c r="K2016" s="104" t="s">
        <v>5022</v>
      </c>
      <c r="L2016" s="101" t="s">
        <v>1667</v>
      </c>
      <c r="M2016" s="106" t="s">
        <v>4474</v>
      </c>
      <c r="N2016" s="106"/>
      <c r="O2016"/>
      <c r="P2016" t="str">
        <f t="shared" si="399"/>
        <v>NOT EQUAL</v>
      </c>
      <c r="Q2016"/>
      <c r="R2016"/>
      <c r="S2016" s="43">
        <f t="shared" si="400"/>
        <v>315</v>
      </c>
      <c r="T2016" s="96"/>
      <c r="U2016" s="72"/>
      <c r="V2016" s="72"/>
      <c r="W2016" s="44" t="str">
        <f t="shared" si="401"/>
        <v/>
      </c>
      <c r="X2016" s="25" t="str">
        <f t="shared" si="402"/>
        <v/>
      </c>
      <c r="Y2016" s="1">
        <f t="shared" si="403"/>
        <v>1967</v>
      </c>
      <c r="Z2016" t="str">
        <f t="shared" si="404"/>
        <v>USER_SFTf04U</v>
      </c>
      <c r="AC2016" s="116" t="str">
        <f t="shared" si="392"/>
        <v/>
      </c>
      <c r="AD2016" t="b">
        <f t="shared" ref="AD2016:AD2079" si="407">X2016=AC2016</f>
        <v>1</v>
      </c>
    </row>
    <row r="2017" spans="1:30">
      <c r="A2017" s="58">
        <f t="shared" si="406"/>
        <v>2017</v>
      </c>
      <c r="B2017" s="55">
        <f t="shared" si="405"/>
        <v>1968</v>
      </c>
      <c r="C2017" s="101" t="s">
        <v>4909</v>
      </c>
      <c r="D2017" s="101" t="s">
        <v>1153</v>
      </c>
      <c r="E2017" s="102" t="s">
        <v>581</v>
      </c>
      <c r="F2017" s="102" t="s">
        <v>4944</v>
      </c>
      <c r="G2017" s="103">
        <v>0</v>
      </c>
      <c r="H2017" s="103">
        <v>0</v>
      </c>
      <c r="I2017" s="102" t="s">
        <v>1</v>
      </c>
      <c r="J2017" s="102" t="s">
        <v>1660</v>
      </c>
      <c r="K2017" s="104" t="s">
        <v>5022</v>
      </c>
      <c r="L2017" s="101" t="s">
        <v>1667</v>
      </c>
      <c r="M2017" s="106" t="s">
        <v>4985</v>
      </c>
      <c r="N2017" s="106"/>
      <c r="O2017"/>
      <c r="P2017" t="str">
        <f t="shared" si="399"/>
        <v>NOT EQUAL</v>
      </c>
      <c r="Q2017"/>
      <c r="R2017"/>
      <c r="S2017" s="43">
        <f t="shared" si="400"/>
        <v>315</v>
      </c>
      <c r="T2017" s="96"/>
      <c r="U2017" s="72"/>
      <c r="V2017" s="72"/>
      <c r="W2017" s="44" t="str">
        <f t="shared" si="401"/>
        <v/>
      </c>
      <c r="X2017" s="25" t="str">
        <f t="shared" si="402"/>
        <v/>
      </c>
      <c r="Y2017" s="1">
        <f t="shared" si="403"/>
        <v>1968</v>
      </c>
      <c r="Z2017" t="str">
        <f t="shared" si="404"/>
        <v>USER_SFTg04U</v>
      </c>
      <c r="AC2017" s="116" t="str">
        <f t="shared" si="392"/>
        <v/>
      </c>
      <c r="AD2017" t="b">
        <f t="shared" si="407"/>
        <v>1</v>
      </c>
    </row>
    <row r="2018" spans="1:30">
      <c r="A2018" s="58">
        <f t="shared" si="406"/>
        <v>2018</v>
      </c>
      <c r="B2018" s="55">
        <f t="shared" si="405"/>
        <v>1969</v>
      </c>
      <c r="C2018" s="101" t="s">
        <v>4907</v>
      </c>
      <c r="D2018" s="101" t="s">
        <v>1154</v>
      </c>
      <c r="E2018" s="102" t="s">
        <v>581</v>
      </c>
      <c r="F2018" s="102" t="s">
        <v>4001</v>
      </c>
      <c r="G2018" s="103">
        <v>0</v>
      </c>
      <c r="H2018" s="103">
        <v>0</v>
      </c>
      <c r="I2018" s="102" t="s">
        <v>1</v>
      </c>
      <c r="J2018" s="102" t="s">
        <v>1660</v>
      </c>
      <c r="K2018" s="104" t="s">
        <v>5022</v>
      </c>
      <c r="L2018" s="101" t="s">
        <v>1667</v>
      </c>
      <c r="M2018" s="106" t="s">
        <v>4475</v>
      </c>
      <c r="N2018" s="106"/>
      <c r="O2018"/>
      <c r="P2018" t="str">
        <f t="shared" si="399"/>
        <v>NOT EQUAL</v>
      </c>
      <c r="Q2018"/>
      <c r="R2018"/>
      <c r="S2018" s="43">
        <f t="shared" si="400"/>
        <v>315</v>
      </c>
      <c r="T2018" s="96"/>
      <c r="U2018" s="72"/>
      <c r="V2018" s="72"/>
      <c r="W2018" s="44" t="str">
        <f t="shared" si="401"/>
        <v/>
      </c>
      <c r="X2018" s="25" t="str">
        <f t="shared" si="402"/>
        <v/>
      </c>
      <c r="Y2018" s="1">
        <f t="shared" si="403"/>
        <v>1969</v>
      </c>
      <c r="Z2018" t="str">
        <f t="shared" si="404"/>
        <v>USER_PRIM05U</v>
      </c>
      <c r="AC2018" s="116" t="str">
        <f t="shared" si="392"/>
        <v/>
      </c>
      <c r="AD2018" t="b">
        <f t="shared" si="407"/>
        <v>1</v>
      </c>
    </row>
    <row r="2019" spans="1:30">
      <c r="A2019" s="58">
        <f t="shared" si="406"/>
        <v>2019</v>
      </c>
      <c r="B2019" s="55">
        <f t="shared" si="405"/>
        <v>1970</v>
      </c>
      <c r="C2019" s="101" t="s">
        <v>4908</v>
      </c>
      <c r="D2019" s="101" t="s">
        <v>1154</v>
      </c>
      <c r="E2019" s="102" t="s">
        <v>581</v>
      </c>
      <c r="F2019" s="102" t="s">
        <v>4002</v>
      </c>
      <c r="G2019" s="103">
        <v>0</v>
      </c>
      <c r="H2019" s="103">
        <v>0</v>
      </c>
      <c r="I2019" s="102" t="s">
        <v>1</v>
      </c>
      <c r="J2019" s="102" t="s">
        <v>1660</v>
      </c>
      <c r="K2019" s="104" t="s">
        <v>5022</v>
      </c>
      <c r="L2019" s="101" t="s">
        <v>1667</v>
      </c>
      <c r="M2019" s="106" t="s">
        <v>4476</v>
      </c>
      <c r="N2019" s="106"/>
      <c r="O2019"/>
      <c r="P2019" t="str">
        <f t="shared" si="399"/>
        <v>NOT EQUAL</v>
      </c>
      <c r="Q2019"/>
      <c r="R2019"/>
      <c r="S2019" s="43">
        <f t="shared" si="400"/>
        <v>315</v>
      </c>
      <c r="T2019" s="96"/>
      <c r="U2019" s="72"/>
      <c r="V2019" s="72"/>
      <c r="W2019" s="44" t="str">
        <f t="shared" si="401"/>
        <v/>
      </c>
      <c r="X2019" s="25" t="str">
        <f t="shared" si="402"/>
        <v/>
      </c>
      <c r="Y2019" s="1">
        <f t="shared" si="403"/>
        <v>1970</v>
      </c>
      <c r="Z2019" t="str">
        <f t="shared" si="404"/>
        <v>USER_SFTf05U</v>
      </c>
      <c r="AC2019" s="116" t="str">
        <f t="shared" si="392"/>
        <v/>
      </c>
      <c r="AD2019" t="b">
        <f t="shared" si="407"/>
        <v>1</v>
      </c>
    </row>
    <row r="2020" spans="1:30">
      <c r="A2020" s="58">
        <f t="shared" si="406"/>
        <v>2020</v>
      </c>
      <c r="B2020" s="55">
        <f t="shared" si="405"/>
        <v>1971</v>
      </c>
      <c r="C2020" s="101" t="s">
        <v>4909</v>
      </c>
      <c r="D2020" s="101" t="s">
        <v>1154</v>
      </c>
      <c r="E2020" s="102" t="s">
        <v>581</v>
      </c>
      <c r="F2020" s="102" t="s">
        <v>4945</v>
      </c>
      <c r="G2020" s="103">
        <v>0</v>
      </c>
      <c r="H2020" s="103">
        <v>0</v>
      </c>
      <c r="I2020" s="102" t="s">
        <v>1</v>
      </c>
      <c r="J2020" s="102" t="s">
        <v>1660</v>
      </c>
      <c r="K2020" s="104" t="s">
        <v>5022</v>
      </c>
      <c r="L2020" s="101" t="s">
        <v>1667</v>
      </c>
      <c r="M2020" s="106" t="s">
        <v>4986</v>
      </c>
      <c r="N2020" s="106"/>
      <c r="O2020"/>
      <c r="P2020" t="str">
        <f t="shared" si="399"/>
        <v>NOT EQUAL</v>
      </c>
      <c r="Q2020"/>
      <c r="R2020"/>
      <c r="S2020" s="43">
        <f t="shared" si="400"/>
        <v>315</v>
      </c>
      <c r="T2020" s="96"/>
      <c r="U2020" s="72"/>
      <c r="V2020" s="72"/>
      <c r="W2020" s="44" t="str">
        <f t="shared" si="401"/>
        <v/>
      </c>
      <c r="X2020" s="25" t="str">
        <f t="shared" si="402"/>
        <v/>
      </c>
      <c r="Y2020" s="1">
        <f t="shared" si="403"/>
        <v>1971</v>
      </c>
      <c r="Z2020" t="str">
        <f t="shared" si="404"/>
        <v>USER_SFTg05U</v>
      </c>
      <c r="AC2020" s="116" t="str">
        <f t="shared" si="392"/>
        <v/>
      </c>
      <c r="AD2020" t="b">
        <f t="shared" si="407"/>
        <v>1</v>
      </c>
    </row>
    <row r="2021" spans="1:30">
      <c r="A2021" s="58">
        <f t="shared" si="406"/>
        <v>2021</v>
      </c>
      <c r="B2021" s="55">
        <f t="shared" si="405"/>
        <v>1972</v>
      </c>
      <c r="C2021" s="101" t="s">
        <v>4907</v>
      </c>
      <c r="D2021" s="101" t="s">
        <v>1155</v>
      </c>
      <c r="E2021" s="102" t="s">
        <v>581</v>
      </c>
      <c r="F2021" s="102" t="s">
        <v>4003</v>
      </c>
      <c r="G2021" s="103">
        <v>0</v>
      </c>
      <c r="H2021" s="103">
        <v>0</v>
      </c>
      <c r="I2021" s="102" t="s">
        <v>1</v>
      </c>
      <c r="J2021" s="102" t="s">
        <v>1660</v>
      </c>
      <c r="K2021" s="104" t="s">
        <v>5022</v>
      </c>
      <c r="L2021" s="101" t="s">
        <v>1667</v>
      </c>
      <c r="M2021" s="106" t="s">
        <v>4477</v>
      </c>
      <c r="N2021" s="106"/>
      <c r="O2021"/>
      <c r="P2021" t="str">
        <f t="shared" si="399"/>
        <v>NOT EQUAL</v>
      </c>
      <c r="Q2021"/>
      <c r="R2021"/>
      <c r="S2021" s="43">
        <f t="shared" si="400"/>
        <v>315</v>
      </c>
      <c r="T2021" s="96"/>
      <c r="U2021" s="72"/>
      <c r="V2021" s="72"/>
      <c r="W2021" s="44" t="str">
        <f t="shared" si="401"/>
        <v/>
      </c>
      <c r="X2021" s="25" t="str">
        <f t="shared" si="402"/>
        <v/>
      </c>
      <c r="Y2021" s="1">
        <f t="shared" si="403"/>
        <v>1972</v>
      </c>
      <c r="Z2021" t="str">
        <f t="shared" si="404"/>
        <v>USER_PRIM06U</v>
      </c>
      <c r="AC2021" s="116" t="str">
        <f t="shared" si="392"/>
        <v/>
      </c>
      <c r="AD2021" t="b">
        <f t="shared" si="407"/>
        <v>1</v>
      </c>
    </row>
    <row r="2022" spans="1:30">
      <c r="A2022" s="58">
        <f t="shared" si="406"/>
        <v>2022</v>
      </c>
      <c r="B2022" s="55">
        <f t="shared" si="405"/>
        <v>1973</v>
      </c>
      <c r="C2022" s="101" t="s">
        <v>4908</v>
      </c>
      <c r="D2022" s="101" t="s">
        <v>1155</v>
      </c>
      <c r="E2022" s="102" t="s">
        <v>581</v>
      </c>
      <c r="F2022" s="102" t="s">
        <v>4004</v>
      </c>
      <c r="G2022" s="103">
        <v>0</v>
      </c>
      <c r="H2022" s="103">
        <v>0</v>
      </c>
      <c r="I2022" s="102" t="s">
        <v>1</v>
      </c>
      <c r="J2022" s="102" t="s">
        <v>1660</v>
      </c>
      <c r="K2022" s="104" t="s">
        <v>5022</v>
      </c>
      <c r="L2022" s="101" t="s">
        <v>1667</v>
      </c>
      <c r="M2022" s="106" t="s">
        <v>4478</v>
      </c>
      <c r="N2022" s="106"/>
      <c r="O2022"/>
      <c r="P2022" t="str">
        <f t="shared" si="399"/>
        <v>NOT EQUAL</v>
      </c>
      <c r="Q2022"/>
      <c r="R2022"/>
      <c r="S2022" s="43">
        <f t="shared" si="400"/>
        <v>315</v>
      </c>
      <c r="T2022" s="96"/>
      <c r="U2022" s="72"/>
      <c r="V2022" s="72"/>
      <c r="W2022" s="44" t="str">
        <f t="shared" si="401"/>
        <v/>
      </c>
      <c r="X2022" s="25" t="str">
        <f t="shared" si="402"/>
        <v/>
      </c>
      <c r="Y2022" s="1">
        <f t="shared" si="403"/>
        <v>1973</v>
      </c>
      <c r="Z2022" t="str">
        <f t="shared" si="404"/>
        <v>USER_SFTf06U</v>
      </c>
      <c r="AC2022" s="116" t="str">
        <f t="shared" si="392"/>
        <v/>
      </c>
      <c r="AD2022" t="b">
        <f t="shared" si="407"/>
        <v>1</v>
      </c>
    </row>
    <row r="2023" spans="1:30">
      <c r="A2023" s="58">
        <f t="shared" si="406"/>
        <v>2023</v>
      </c>
      <c r="B2023" s="55">
        <f t="shared" si="405"/>
        <v>1974</v>
      </c>
      <c r="C2023" s="101" t="s">
        <v>4909</v>
      </c>
      <c r="D2023" s="101" t="s">
        <v>1155</v>
      </c>
      <c r="E2023" s="102" t="s">
        <v>581</v>
      </c>
      <c r="F2023" s="102" t="s">
        <v>4946</v>
      </c>
      <c r="G2023" s="103">
        <v>0</v>
      </c>
      <c r="H2023" s="103">
        <v>0</v>
      </c>
      <c r="I2023" s="102" t="s">
        <v>1</v>
      </c>
      <c r="J2023" s="102" t="s">
        <v>1660</v>
      </c>
      <c r="K2023" s="104" t="s">
        <v>5022</v>
      </c>
      <c r="L2023" s="101" t="s">
        <v>1667</v>
      </c>
      <c r="M2023" s="106" t="s">
        <v>4987</v>
      </c>
      <c r="N2023" s="106"/>
      <c r="O2023"/>
      <c r="P2023" t="str">
        <f t="shared" si="399"/>
        <v>NOT EQUAL</v>
      </c>
      <c r="Q2023"/>
      <c r="R2023"/>
      <c r="S2023" s="43">
        <f t="shared" si="400"/>
        <v>315</v>
      </c>
      <c r="T2023" s="96"/>
      <c r="U2023" s="72"/>
      <c r="V2023" s="72"/>
      <c r="W2023" s="44" t="str">
        <f t="shared" si="401"/>
        <v/>
      </c>
      <c r="X2023" s="25" t="str">
        <f t="shared" si="402"/>
        <v/>
      </c>
      <c r="Y2023" s="1">
        <f t="shared" si="403"/>
        <v>1974</v>
      </c>
      <c r="Z2023" t="str">
        <f t="shared" si="404"/>
        <v>USER_SFTg06U</v>
      </c>
      <c r="AC2023" s="116" t="str">
        <f t="shared" si="392"/>
        <v/>
      </c>
      <c r="AD2023" t="b">
        <f t="shared" si="407"/>
        <v>1</v>
      </c>
    </row>
    <row r="2024" spans="1:30">
      <c r="A2024" s="58">
        <f t="shared" si="406"/>
        <v>2024</v>
      </c>
      <c r="B2024" s="55">
        <f t="shared" si="405"/>
        <v>1975</v>
      </c>
      <c r="C2024" s="101" t="s">
        <v>4907</v>
      </c>
      <c r="D2024" s="101" t="s">
        <v>1156</v>
      </c>
      <c r="E2024" s="102" t="s">
        <v>581</v>
      </c>
      <c r="F2024" s="102" t="s">
        <v>4005</v>
      </c>
      <c r="G2024" s="103">
        <v>0</v>
      </c>
      <c r="H2024" s="103">
        <v>0</v>
      </c>
      <c r="I2024" s="102" t="s">
        <v>1</v>
      </c>
      <c r="J2024" s="102" t="s">
        <v>1660</v>
      </c>
      <c r="K2024" s="104" t="s">
        <v>5022</v>
      </c>
      <c r="L2024" s="101" t="s">
        <v>1667</v>
      </c>
      <c r="M2024" s="106" t="s">
        <v>4479</v>
      </c>
      <c r="N2024" s="106"/>
      <c r="O2024"/>
      <c r="P2024" t="str">
        <f t="shared" si="399"/>
        <v>NOT EQUAL</v>
      </c>
      <c r="Q2024"/>
      <c r="R2024"/>
      <c r="S2024" s="43">
        <f t="shared" si="400"/>
        <v>315</v>
      </c>
      <c r="T2024" s="96"/>
      <c r="U2024" s="72"/>
      <c r="V2024" s="72"/>
      <c r="W2024" s="44" t="str">
        <f t="shared" si="401"/>
        <v/>
      </c>
      <c r="X2024" s="25" t="str">
        <f t="shared" si="402"/>
        <v/>
      </c>
      <c r="Y2024" s="1">
        <f t="shared" si="403"/>
        <v>1975</v>
      </c>
      <c r="Z2024" t="str">
        <f t="shared" si="404"/>
        <v>USER_PRIM07U</v>
      </c>
      <c r="AC2024" s="116" t="str">
        <f t="shared" ref="AC2024:AC2087" si="408">IF(LEN(X2024)=0,"",SUBSTITUTE(SUBSTITUTE(SUBSTITUTE(SUBSTITUTE(SUBSTITUTE(SUBSTITUTE(SUBSTITUTE(SUBSTITUTE(SUBSTITUTE(SUBSTITUTE(SUBSTITUTE(SUBSTITUTE(SUBSTITUTE(SUBSTITUTE(SUBSTITUTE(SUBSTITUTE(SUBSTITUTE( (SUBSTITUTE( SUBSTITUTE( SUBSTITUTE( SUBSTITUTE(W2024,"STD_SIGMA","SUM"),"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024" t="b">
        <f t="shared" si="407"/>
        <v>1</v>
      </c>
    </row>
    <row r="2025" spans="1:30">
      <c r="A2025" s="58">
        <f t="shared" si="406"/>
        <v>2025</v>
      </c>
      <c r="B2025" s="55">
        <f t="shared" si="405"/>
        <v>1976</v>
      </c>
      <c r="C2025" s="101" t="s">
        <v>4908</v>
      </c>
      <c r="D2025" s="101" t="s">
        <v>1156</v>
      </c>
      <c r="E2025" s="102" t="s">
        <v>581</v>
      </c>
      <c r="F2025" s="102" t="s">
        <v>4006</v>
      </c>
      <c r="G2025" s="103">
        <v>0</v>
      </c>
      <c r="H2025" s="103">
        <v>0</v>
      </c>
      <c r="I2025" s="102" t="s">
        <v>1</v>
      </c>
      <c r="J2025" s="102" t="s">
        <v>1660</v>
      </c>
      <c r="K2025" s="104" t="s">
        <v>5022</v>
      </c>
      <c r="L2025" s="101" t="s">
        <v>1667</v>
      </c>
      <c r="M2025" s="106" t="s">
        <v>4480</v>
      </c>
      <c r="N2025" s="106"/>
      <c r="O2025"/>
      <c r="P2025" t="str">
        <f t="shared" si="399"/>
        <v>NOT EQUAL</v>
      </c>
      <c r="Q2025"/>
      <c r="R2025"/>
      <c r="S2025" s="43">
        <f t="shared" si="400"/>
        <v>315</v>
      </c>
      <c r="T2025" s="96"/>
      <c r="U2025" s="72"/>
      <c r="V2025" s="72"/>
      <c r="W2025" s="44" t="str">
        <f t="shared" si="401"/>
        <v/>
      </c>
      <c r="X2025" s="25" t="str">
        <f t="shared" si="402"/>
        <v/>
      </c>
      <c r="Y2025" s="1">
        <f t="shared" si="403"/>
        <v>1976</v>
      </c>
      <c r="Z2025" t="str">
        <f t="shared" si="404"/>
        <v>USER_SFTf07U</v>
      </c>
      <c r="AC2025" s="116" t="str">
        <f t="shared" si="408"/>
        <v/>
      </c>
      <c r="AD2025" t="b">
        <f t="shared" si="407"/>
        <v>1</v>
      </c>
    </row>
    <row r="2026" spans="1:30">
      <c r="A2026" s="58">
        <f t="shared" si="406"/>
        <v>2026</v>
      </c>
      <c r="B2026" s="55">
        <f t="shared" si="405"/>
        <v>1977</v>
      </c>
      <c r="C2026" s="101" t="s">
        <v>4909</v>
      </c>
      <c r="D2026" s="101" t="s">
        <v>1156</v>
      </c>
      <c r="E2026" s="102" t="s">
        <v>581</v>
      </c>
      <c r="F2026" s="102" t="s">
        <v>4947</v>
      </c>
      <c r="G2026" s="103">
        <v>0</v>
      </c>
      <c r="H2026" s="103">
        <v>0</v>
      </c>
      <c r="I2026" s="102" t="s">
        <v>1</v>
      </c>
      <c r="J2026" s="102" t="s">
        <v>1660</v>
      </c>
      <c r="K2026" s="104" t="s">
        <v>5022</v>
      </c>
      <c r="L2026" s="101" t="s">
        <v>1667</v>
      </c>
      <c r="M2026" s="106" t="s">
        <v>4988</v>
      </c>
      <c r="N2026" s="106"/>
      <c r="O2026"/>
      <c r="P2026" t="str">
        <f t="shared" si="399"/>
        <v>NOT EQUAL</v>
      </c>
      <c r="Q2026"/>
      <c r="R2026"/>
      <c r="S2026" s="43">
        <f t="shared" si="400"/>
        <v>315</v>
      </c>
      <c r="T2026" s="96"/>
      <c r="U2026" s="72"/>
      <c r="V2026" s="72"/>
      <c r="W2026" s="44" t="str">
        <f t="shared" si="401"/>
        <v/>
      </c>
      <c r="X2026" s="25" t="str">
        <f t="shared" si="402"/>
        <v/>
      </c>
      <c r="Y2026" s="1">
        <f t="shared" si="403"/>
        <v>1977</v>
      </c>
      <c r="Z2026" t="str">
        <f t="shared" si="404"/>
        <v>USER_SFTg07U</v>
      </c>
      <c r="AC2026" s="116" t="str">
        <f t="shared" si="408"/>
        <v/>
      </c>
      <c r="AD2026" t="b">
        <f t="shared" si="407"/>
        <v>1</v>
      </c>
    </row>
    <row r="2027" spans="1:30">
      <c r="A2027" s="58">
        <f t="shared" si="406"/>
        <v>2027</v>
      </c>
      <c r="B2027" s="55">
        <f t="shared" si="405"/>
        <v>1978</v>
      </c>
      <c r="C2027" s="101" t="s">
        <v>4907</v>
      </c>
      <c r="D2027" s="101" t="s">
        <v>1157</v>
      </c>
      <c r="E2027" s="102" t="s">
        <v>581</v>
      </c>
      <c r="F2027" s="102" t="s">
        <v>4007</v>
      </c>
      <c r="G2027" s="103">
        <v>0</v>
      </c>
      <c r="H2027" s="103">
        <v>0</v>
      </c>
      <c r="I2027" s="102" t="s">
        <v>1</v>
      </c>
      <c r="J2027" s="102" t="s">
        <v>1660</v>
      </c>
      <c r="K2027" s="104" t="s">
        <v>5022</v>
      </c>
      <c r="L2027" s="101" t="s">
        <v>1667</v>
      </c>
      <c r="M2027" s="106" t="s">
        <v>4481</v>
      </c>
      <c r="N2027" s="106"/>
      <c r="O2027"/>
      <c r="P2027" t="str">
        <f t="shared" si="399"/>
        <v>NOT EQUAL</v>
      </c>
      <c r="Q2027"/>
      <c r="R2027"/>
      <c r="S2027" s="43">
        <f t="shared" si="400"/>
        <v>315</v>
      </c>
      <c r="T2027" s="96"/>
      <c r="U2027" s="72"/>
      <c r="V2027" s="72"/>
      <c r="W2027" s="44" t="str">
        <f t="shared" si="401"/>
        <v/>
      </c>
      <c r="X2027" s="25" t="str">
        <f t="shared" si="402"/>
        <v/>
      </c>
      <c r="Y2027" s="1">
        <f t="shared" si="403"/>
        <v>1978</v>
      </c>
      <c r="Z2027" t="str">
        <f t="shared" si="404"/>
        <v>USER_PRIM08U</v>
      </c>
      <c r="AC2027" s="116" t="str">
        <f t="shared" si="408"/>
        <v/>
      </c>
      <c r="AD2027" t="b">
        <f t="shared" si="407"/>
        <v>1</v>
      </c>
    </row>
    <row r="2028" spans="1:30">
      <c r="A2028" s="58">
        <f t="shared" si="406"/>
        <v>2028</v>
      </c>
      <c r="B2028" s="55">
        <f t="shared" si="405"/>
        <v>1979</v>
      </c>
      <c r="C2028" s="101" t="s">
        <v>4908</v>
      </c>
      <c r="D2028" s="101" t="s">
        <v>1157</v>
      </c>
      <c r="E2028" s="102" t="s">
        <v>581</v>
      </c>
      <c r="F2028" s="102" t="s">
        <v>4008</v>
      </c>
      <c r="G2028" s="103">
        <v>0</v>
      </c>
      <c r="H2028" s="103">
        <v>0</v>
      </c>
      <c r="I2028" s="102" t="s">
        <v>1</v>
      </c>
      <c r="J2028" s="102" t="s">
        <v>1660</v>
      </c>
      <c r="K2028" s="104" t="s">
        <v>5022</v>
      </c>
      <c r="L2028" s="101" t="s">
        <v>1667</v>
      </c>
      <c r="M2028" s="106" t="s">
        <v>4482</v>
      </c>
      <c r="N2028" s="106"/>
      <c r="O2028"/>
      <c r="P2028" t="str">
        <f t="shared" si="399"/>
        <v>NOT EQUAL</v>
      </c>
      <c r="Q2028"/>
      <c r="R2028"/>
      <c r="S2028" s="43">
        <f t="shared" si="400"/>
        <v>315</v>
      </c>
      <c r="T2028" s="96"/>
      <c r="U2028" s="72"/>
      <c r="V2028" s="72"/>
      <c r="W2028" s="44" t="str">
        <f t="shared" si="401"/>
        <v/>
      </c>
      <c r="X2028" s="25" t="str">
        <f t="shared" si="402"/>
        <v/>
      </c>
      <c r="Y2028" s="1">
        <f t="shared" si="403"/>
        <v>1979</v>
      </c>
      <c r="Z2028" t="str">
        <f t="shared" si="404"/>
        <v>USER_SFTf08U</v>
      </c>
      <c r="AC2028" s="116" t="str">
        <f t="shared" si="408"/>
        <v/>
      </c>
      <c r="AD2028" t="b">
        <f t="shared" si="407"/>
        <v>1</v>
      </c>
    </row>
    <row r="2029" spans="1:30">
      <c r="A2029" s="58">
        <f t="shared" si="406"/>
        <v>2029</v>
      </c>
      <c r="B2029" s="55">
        <f t="shared" si="405"/>
        <v>1980</v>
      </c>
      <c r="C2029" s="101" t="s">
        <v>4909</v>
      </c>
      <c r="D2029" s="101" t="s">
        <v>1157</v>
      </c>
      <c r="E2029" s="102" t="s">
        <v>581</v>
      </c>
      <c r="F2029" s="102" t="s">
        <v>4948</v>
      </c>
      <c r="G2029" s="103">
        <v>0</v>
      </c>
      <c r="H2029" s="103">
        <v>0</v>
      </c>
      <c r="I2029" s="102" t="s">
        <v>1</v>
      </c>
      <c r="J2029" s="102" t="s">
        <v>1660</v>
      </c>
      <c r="K2029" s="104" t="s">
        <v>5022</v>
      </c>
      <c r="L2029" s="101" t="s">
        <v>1667</v>
      </c>
      <c r="M2029" s="106" t="s">
        <v>4989</v>
      </c>
      <c r="N2029" s="106"/>
      <c r="O2029"/>
      <c r="P2029" t="str">
        <f t="shared" si="399"/>
        <v>NOT EQUAL</v>
      </c>
      <c r="Q2029"/>
      <c r="R2029"/>
      <c r="S2029" s="43">
        <f t="shared" si="400"/>
        <v>315</v>
      </c>
      <c r="T2029" s="96"/>
      <c r="U2029" s="72"/>
      <c r="V2029" s="72"/>
      <c r="W2029" s="44" t="str">
        <f t="shared" si="401"/>
        <v/>
      </c>
      <c r="X2029" s="25" t="str">
        <f t="shared" si="402"/>
        <v/>
      </c>
      <c r="Y2029" s="1">
        <f t="shared" si="403"/>
        <v>1980</v>
      </c>
      <c r="Z2029" t="str">
        <f t="shared" si="404"/>
        <v>USER_SFTg08U</v>
      </c>
      <c r="AC2029" s="116" t="str">
        <f t="shared" si="408"/>
        <v/>
      </c>
      <c r="AD2029" t="b">
        <f t="shared" si="407"/>
        <v>1</v>
      </c>
    </row>
    <row r="2030" spans="1:30">
      <c r="A2030" s="58">
        <f t="shared" si="406"/>
        <v>2030</v>
      </c>
      <c r="B2030" s="55">
        <f t="shared" si="405"/>
        <v>1981</v>
      </c>
      <c r="C2030" s="101" t="s">
        <v>4907</v>
      </c>
      <c r="D2030" s="101" t="s">
        <v>1158</v>
      </c>
      <c r="E2030" s="102" t="s">
        <v>581</v>
      </c>
      <c r="F2030" s="102" t="s">
        <v>4009</v>
      </c>
      <c r="G2030" s="103">
        <v>0</v>
      </c>
      <c r="H2030" s="103">
        <v>0</v>
      </c>
      <c r="I2030" s="102" t="s">
        <v>1</v>
      </c>
      <c r="J2030" s="102" t="s">
        <v>1660</v>
      </c>
      <c r="K2030" s="104" t="s">
        <v>5022</v>
      </c>
      <c r="L2030" s="101" t="s">
        <v>1667</v>
      </c>
      <c r="M2030" s="106" t="s">
        <v>4483</v>
      </c>
      <c r="N2030" s="106"/>
      <c r="O2030"/>
      <c r="P2030" t="str">
        <f t="shared" si="399"/>
        <v>NOT EQUAL</v>
      </c>
      <c r="Q2030"/>
      <c r="R2030"/>
      <c r="S2030" s="43">
        <f t="shared" si="400"/>
        <v>315</v>
      </c>
      <c r="T2030" s="96"/>
      <c r="U2030" s="72"/>
      <c r="V2030" s="72"/>
      <c r="W2030" s="44" t="str">
        <f t="shared" si="401"/>
        <v/>
      </c>
      <c r="X2030" s="25" t="str">
        <f t="shared" si="402"/>
        <v/>
      </c>
      <c r="Y2030" s="1">
        <f t="shared" si="403"/>
        <v>1981</v>
      </c>
      <c r="Z2030" t="str">
        <f t="shared" si="404"/>
        <v>USER_PRIM09U</v>
      </c>
      <c r="AC2030" s="116" t="str">
        <f t="shared" si="408"/>
        <v/>
      </c>
      <c r="AD2030" t="b">
        <f t="shared" si="407"/>
        <v>1</v>
      </c>
    </row>
    <row r="2031" spans="1:30">
      <c r="A2031" s="58">
        <f t="shared" si="406"/>
        <v>2031</v>
      </c>
      <c r="B2031" s="55">
        <f t="shared" si="405"/>
        <v>1982</v>
      </c>
      <c r="C2031" s="101" t="s">
        <v>4908</v>
      </c>
      <c r="D2031" s="101" t="s">
        <v>1158</v>
      </c>
      <c r="E2031" s="102" t="s">
        <v>581</v>
      </c>
      <c r="F2031" s="102" t="s">
        <v>4010</v>
      </c>
      <c r="G2031" s="103">
        <v>0</v>
      </c>
      <c r="H2031" s="103">
        <v>0</v>
      </c>
      <c r="I2031" s="102" t="s">
        <v>1</v>
      </c>
      <c r="J2031" s="102" t="s">
        <v>1660</v>
      </c>
      <c r="K2031" s="104" t="s">
        <v>5022</v>
      </c>
      <c r="L2031" s="101" t="s">
        <v>1667</v>
      </c>
      <c r="M2031" s="106" t="s">
        <v>4484</v>
      </c>
      <c r="N2031" s="106"/>
      <c r="O2031"/>
      <c r="P2031" t="str">
        <f t="shared" si="399"/>
        <v>NOT EQUAL</v>
      </c>
      <c r="Q2031"/>
      <c r="R2031"/>
      <c r="S2031" s="43">
        <f t="shared" si="400"/>
        <v>315</v>
      </c>
      <c r="T2031" s="96"/>
      <c r="U2031" s="72"/>
      <c r="V2031" s="72"/>
      <c r="W2031" s="44" t="str">
        <f t="shared" si="401"/>
        <v/>
      </c>
      <c r="X2031" s="25" t="str">
        <f t="shared" si="402"/>
        <v/>
      </c>
      <c r="Y2031" s="1">
        <f t="shared" si="403"/>
        <v>1982</v>
      </c>
      <c r="Z2031" t="str">
        <f t="shared" si="404"/>
        <v>USER_SFTf09U</v>
      </c>
      <c r="AC2031" s="116" t="str">
        <f t="shared" si="408"/>
        <v/>
      </c>
      <c r="AD2031" t="b">
        <f t="shared" si="407"/>
        <v>1</v>
      </c>
    </row>
    <row r="2032" spans="1:30">
      <c r="A2032" s="58">
        <f t="shared" si="406"/>
        <v>2032</v>
      </c>
      <c r="B2032" s="55">
        <f t="shared" si="405"/>
        <v>1983</v>
      </c>
      <c r="C2032" s="101" t="s">
        <v>4909</v>
      </c>
      <c r="D2032" s="101" t="s">
        <v>1158</v>
      </c>
      <c r="E2032" s="102" t="s">
        <v>581</v>
      </c>
      <c r="F2032" s="102" t="s">
        <v>4949</v>
      </c>
      <c r="G2032" s="103">
        <v>0</v>
      </c>
      <c r="H2032" s="103">
        <v>0</v>
      </c>
      <c r="I2032" s="102" t="s">
        <v>1</v>
      </c>
      <c r="J2032" s="102" t="s">
        <v>1660</v>
      </c>
      <c r="K2032" s="104" t="s">
        <v>5022</v>
      </c>
      <c r="L2032" s="101" t="s">
        <v>1667</v>
      </c>
      <c r="M2032" s="106" t="s">
        <v>4990</v>
      </c>
      <c r="N2032" s="106"/>
      <c r="O2032"/>
      <c r="P2032" t="str">
        <f t="shared" si="399"/>
        <v>NOT EQUAL</v>
      </c>
      <c r="Q2032"/>
      <c r="R2032"/>
      <c r="S2032" s="43">
        <f t="shared" si="400"/>
        <v>315</v>
      </c>
      <c r="T2032" s="96"/>
      <c r="U2032" s="72"/>
      <c r="V2032" s="72"/>
      <c r="W2032" s="44" t="str">
        <f t="shared" si="401"/>
        <v/>
      </c>
      <c r="X2032" s="25" t="str">
        <f t="shared" si="402"/>
        <v/>
      </c>
      <c r="Y2032" s="1">
        <f t="shared" si="403"/>
        <v>1983</v>
      </c>
      <c r="Z2032" t="str">
        <f t="shared" si="404"/>
        <v>USER_SFTg09U</v>
      </c>
      <c r="AC2032" s="116" t="str">
        <f t="shared" si="408"/>
        <v/>
      </c>
      <c r="AD2032" t="b">
        <f t="shared" si="407"/>
        <v>1</v>
      </c>
    </row>
    <row r="2033" spans="1:30">
      <c r="A2033" s="58">
        <f t="shared" si="406"/>
        <v>2033</v>
      </c>
      <c r="B2033" s="55">
        <f t="shared" si="405"/>
        <v>1984</v>
      </c>
      <c r="C2033" s="101" t="s">
        <v>4907</v>
      </c>
      <c r="D2033" s="101" t="s">
        <v>1224</v>
      </c>
      <c r="E2033" s="102" t="s">
        <v>581</v>
      </c>
      <c r="F2033" s="102" t="s">
        <v>4011</v>
      </c>
      <c r="G2033" s="103">
        <v>0</v>
      </c>
      <c r="H2033" s="103">
        <v>0</v>
      </c>
      <c r="I2033" s="102" t="s">
        <v>1</v>
      </c>
      <c r="J2033" s="102" t="s">
        <v>1660</v>
      </c>
      <c r="K2033" s="104" t="s">
        <v>5022</v>
      </c>
      <c r="L2033" s="101" t="s">
        <v>1667</v>
      </c>
      <c r="M2033" s="106" t="s">
        <v>4485</v>
      </c>
      <c r="N2033" s="106"/>
      <c r="O2033"/>
      <c r="P2033" t="str">
        <f t="shared" si="399"/>
        <v>NOT EQUAL</v>
      </c>
      <c r="Q2033"/>
      <c r="R2033"/>
      <c r="S2033" s="43">
        <f t="shared" si="400"/>
        <v>315</v>
      </c>
      <c r="T2033" s="96"/>
      <c r="U2033" s="72"/>
      <c r="V2033" s="72"/>
      <c r="W2033" s="44" t="str">
        <f t="shared" si="401"/>
        <v/>
      </c>
      <c r="X2033" s="25" t="str">
        <f t="shared" si="402"/>
        <v/>
      </c>
      <c r="Y2033" s="1">
        <f t="shared" si="403"/>
        <v>1984</v>
      </c>
      <c r="Z2033" t="str">
        <f t="shared" si="404"/>
        <v>USER_PRIM10U</v>
      </c>
      <c r="AC2033" s="116" t="str">
        <f t="shared" si="408"/>
        <v/>
      </c>
      <c r="AD2033" t="b">
        <f t="shared" si="407"/>
        <v>1</v>
      </c>
    </row>
    <row r="2034" spans="1:30">
      <c r="A2034" s="58">
        <f t="shared" si="406"/>
        <v>2034</v>
      </c>
      <c r="B2034" s="55">
        <f t="shared" si="405"/>
        <v>1985</v>
      </c>
      <c r="C2034" s="101" t="s">
        <v>4908</v>
      </c>
      <c r="D2034" s="101" t="s">
        <v>1224</v>
      </c>
      <c r="E2034" s="102" t="s">
        <v>581</v>
      </c>
      <c r="F2034" s="102" t="s">
        <v>4012</v>
      </c>
      <c r="G2034" s="103">
        <v>0</v>
      </c>
      <c r="H2034" s="103">
        <v>0</v>
      </c>
      <c r="I2034" s="102" t="s">
        <v>1</v>
      </c>
      <c r="J2034" s="102" t="s">
        <v>1660</v>
      </c>
      <c r="K2034" s="104" t="s">
        <v>5022</v>
      </c>
      <c r="L2034" s="101" t="s">
        <v>1667</v>
      </c>
      <c r="M2034" s="106" t="s">
        <v>4486</v>
      </c>
      <c r="N2034" s="106"/>
      <c r="O2034"/>
      <c r="P2034" t="str">
        <f t="shared" si="399"/>
        <v>NOT EQUAL</v>
      </c>
      <c r="Q2034"/>
      <c r="R2034"/>
      <c r="S2034" s="43">
        <f t="shared" si="400"/>
        <v>315</v>
      </c>
      <c r="T2034" s="96"/>
      <c r="U2034" s="72"/>
      <c r="V2034" s="72"/>
      <c r="W2034" s="44" t="str">
        <f t="shared" si="401"/>
        <v/>
      </c>
      <c r="X2034" s="25" t="str">
        <f t="shared" si="402"/>
        <v/>
      </c>
      <c r="Y2034" s="1">
        <f t="shared" si="403"/>
        <v>1985</v>
      </c>
      <c r="Z2034" t="str">
        <f t="shared" si="404"/>
        <v>USER_SFTf10U</v>
      </c>
      <c r="AC2034" s="116" t="str">
        <f t="shared" si="408"/>
        <v/>
      </c>
      <c r="AD2034" t="b">
        <f t="shared" si="407"/>
        <v>1</v>
      </c>
    </row>
    <row r="2035" spans="1:30">
      <c r="A2035" s="58">
        <f t="shared" si="406"/>
        <v>2035</v>
      </c>
      <c r="B2035" s="55">
        <f t="shared" si="405"/>
        <v>1986</v>
      </c>
      <c r="C2035" s="101" t="s">
        <v>4909</v>
      </c>
      <c r="D2035" s="101" t="s">
        <v>1224</v>
      </c>
      <c r="E2035" s="102" t="s">
        <v>581</v>
      </c>
      <c r="F2035" s="102" t="s">
        <v>4950</v>
      </c>
      <c r="G2035" s="103">
        <v>0</v>
      </c>
      <c r="H2035" s="103">
        <v>0</v>
      </c>
      <c r="I2035" s="102" t="s">
        <v>1</v>
      </c>
      <c r="J2035" s="102" t="s">
        <v>1660</v>
      </c>
      <c r="K2035" s="104" t="s">
        <v>5022</v>
      </c>
      <c r="L2035" s="101" t="s">
        <v>1667</v>
      </c>
      <c r="M2035" s="106" t="s">
        <v>4991</v>
      </c>
      <c r="N2035" s="106"/>
      <c r="O2035"/>
      <c r="P2035" t="str">
        <f t="shared" si="399"/>
        <v>NOT EQUAL</v>
      </c>
      <c r="Q2035"/>
      <c r="R2035"/>
      <c r="S2035" s="43">
        <f t="shared" si="400"/>
        <v>315</v>
      </c>
      <c r="T2035" s="96"/>
      <c r="U2035" s="72"/>
      <c r="V2035" s="72"/>
      <c r="W2035" s="44" t="str">
        <f t="shared" si="401"/>
        <v/>
      </c>
      <c r="X2035" s="25" t="str">
        <f t="shared" si="402"/>
        <v/>
      </c>
      <c r="Y2035" s="1">
        <f t="shared" si="403"/>
        <v>1986</v>
      </c>
      <c r="Z2035" t="str">
        <f t="shared" si="404"/>
        <v>USER_SFTg10U</v>
      </c>
      <c r="AC2035" s="116" t="str">
        <f t="shared" si="408"/>
        <v/>
      </c>
      <c r="AD2035" t="b">
        <f t="shared" si="407"/>
        <v>1</v>
      </c>
    </row>
    <row r="2036" spans="1:30">
      <c r="A2036" s="58">
        <f t="shared" si="406"/>
        <v>2036</v>
      </c>
      <c r="B2036" s="55">
        <f t="shared" si="405"/>
        <v>1987</v>
      </c>
      <c r="C2036" s="101" t="s">
        <v>4907</v>
      </c>
      <c r="D2036" s="101" t="s">
        <v>1225</v>
      </c>
      <c r="E2036" s="102" t="s">
        <v>581</v>
      </c>
      <c r="F2036" s="102" t="s">
        <v>4013</v>
      </c>
      <c r="G2036" s="103">
        <v>0</v>
      </c>
      <c r="H2036" s="103">
        <v>0</v>
      </c>
      <c r="I2036" s="102" t="s">
        <v>1</v>
      </c>
      <c r="J2036" s="102" t="s">
        <v>1660</v>
      </c>
      <c r="K2036" s="104" t="s">
        <v>5022</v>
      </c>
      <c r="L2036" s="101" t="s">
        <v>1667</v>
      </c>
      <c r="M2036" s="106" t="s">
        <v>4487</v>
      </c>
      <c r="N2036" s="106"/>
      <c r="O2036"/>
      <c r="P2036" t="str">
        <f t="shared" si="399"/>
        <v>NOT EQUAL</v>
      </c>
      <c r="Q2036"/>
      <c r="R2036"/>
      <c r="S2036" s="43">
        <f t="shared" si="400"/>
        <v>315</v>
      </c>
      <c r="T2036" s="96"/>
      <c r="U2036" s="72"/>
      <c r="V2036" s="72"/>
      <c r="W2036" s="44" t="str">
        <f t="shared" si="401"/>
        <v/>
      </c>
      <c r="X2036" s="25" t="str">
        <f t="shared" si="402"/>
        <v/>
      </c>
      <c r="Y2036" s="1">
        <f t="shared" si="403"/>
        <v>1987</v>
      </c>
      <c r="Z2036" t="str">
        <f t="shared" si="404"/>
        <v>USER_PRIM11U</v>
      </c>
      <c r="AC2036" s="116" t="str">
        <f t="shared" si="408"/>
        <v/>
      </c>
      <c r="AD2036" t="b">
        <f t="shared" si="407"/>
        <v>1</v>
      </c>
    </row>
    <row r="2037" spans="1:30">
      <c r="A2037" s="58">
        <f t="shared" si="406"/>
        <v>2037</v>
      </c>
      <c r="B2037" s="55">
        <f t="shared" si="405"/>
        <v>1988</v>
      </c>
      <c r="C2037" s="101" t="s">
        <v>4908</v>
      </c>
      <c r="D2037" s="101" t="s">
        <v>1225</v>
      </c>
      <c r="E2037" s="102" t="s">
        <v>581</v>
      </c>
      <c r="F2037" s="102" t="s">
        <v>4014</v>
      </c>
      <c r="G2037" s="103">
        <v>0</v>
      </c>
      <c r="H2037" s="103">
        <v>0</v>
      </c>
      <c r="I2037" s="102" t="s">
        <v>1</v>
      </c>
      <c r="J2037" s="102" t="s">
        <v>1660</v>
      </c>
      <c r="K2037" s="104" t="s">
        <v>5022</v>
      </c>
      <c r="L2037" s="101" t="s">
        <v>1667</v>
      </c>
      <c r="M2037" s="106" t="s">
        <v>4488</v>
      </c>
      <c r="N2037" s="106"/>
      <c r="O2037"/>
      <c r="P2037" t="str">
        <f t="shared" si="399"/>
        <v>NOT EQUAL</v>
      </c>
      <c r="Q2037"/>
      <c r="R2037"/>
      <c r="S2037" s="43">
        <f t="shared" si="400"/>
        <v>315</v>
      </c>
      <c r="T2037" s="96"/>
      <c r="U2037" s="72"/>
      <c r="V2037" s="72"/>
      <c r="W2037" s="44" t="str">
        <f t="shared" si="401"/>
        <v/>
      </c>
      <c r="X2037" s="25" t="str">
        <f t="shared" si="402"/>
        <v/>
      </c>
      <c r="Y2037" s="1">
        <f t="shared" si="403"/>
        <v>1988</v>
      </c>
      <c r="Z2037" t="str">
        <f t="shared" si="404"/>
        <v>USER_SFTf11U</v>
      </c>
      <c r="AC2037" s="116" t="str">
        <f t="shared" si="408"/>
        <v/>
      </c>
      <c r="AD2037" t="b">
        <f t="shared" si="407"/>
        <v>1</v>
      </c>
    </row>
    <row r="2038" spans="1:30">
      <c r="A2038" s="58">
        <f t="shared" si="406"/>
        <v>2038</v>
      </c>
      <c r="B2038" s="55">
        <f t="shared" si="405"/>
        <v>1989</v>
      </c>
      <c r="C2038" s="101" t="s">
        <v>4909</v>
      </c>
      <c r="D2038" s="101" t="s">
        <v>1225</v>
      </c>
      <c r="E2038" s="102" t="s">
        <v>581</v>
      </c>
      <c r="F2038" s="102" t="s">
        <v>4951</v>
      </c>
      <c r="G2038" s="103">
        <v>0</v>
      </c>
      <c r="H2038" s="103">
        <v>0</v>
      </c>
      <c r="I2038" s="102" t="s">
        <v>1</v>
      </c>
      <c r="J2038" s="102" t="s">
        <v>1660</v>
      </c>
      <c r="K2038" s="104" t="s">
        <v>5022</v>
      </c>
      <c r="L2038" s="101" t="s">
        <v>1667</v>
      </c>
      <c r="M2038" s="106" t="s">
        <v>4992</v>
      </c>
      <c r="N2038" s="106"/>
      <c r="O2038"/>
      <c r="P2038" t="str">
        <f t="shared" si="399"/>
        <v>NOT EQUAL</v>
      </c>
      <c r="Q2038"/>
      <c r="R2038"/>
      <c r="S2038" s="43">
        <f t="shared" si="400"/>
        <v>315</v>
      </c>
      <c r="T2038" s="96"/>
      <c r="U2038" s="72"/>
      <c r="V2038" s="72"/>
      <c r="W2038" s="44" t="str">
        <f t="shared" si="401"/>
        <v/>
      </c>
      <c r="X2038" s="25" t="str">
        <f t="shared" si="402"/>
        <v/>
      </c>
      <c r="Y2038" s="1">
        <f t="shared" si="403"/>
        <v>1989</v>
      </c>
      <c r="Z2038" t="str">
        <f t="shared" si="404"/>
        <v>USER_SFTg11U</v>
      </c>
      <c r="AC2038" s="116" t="str">
        <f t="shared" si="408"/>
        <v/>
      </c>
      <c r="AD2038" t="b">
        <f t="shared" si="407"/>
        <v>1</v>
      </c>
    </row>
    <row r="2039" spans="1:30">
      <c r="A2039" s="58">
        <f t="shared" si="406"/>
        <v>2039</v>
      </c>
      <c r="B2039" s="55">
        <f t="shared" si="405"/>
        <v>1990</v>
      </c>
      <c r="C2039" s="101" t="s">
        <v>4907</v>
      </c>
      <c r="D2039" s="101" t="s">
        <v>1226</v>
      </c>
      <c r="E2039" s="102" t="s">
        <v>581</v>
      </c>
      <c r="F2039" s="102" t="s">
        <v>4015</v>
      </c>
      <c r="G2039" s="103">
        <v>0</v>
      </c>
      <c r="H2039" s="103">
        <v>0</v>
      </c>
      <c r="I2039" s="102" t="s">
        <v>1</v>
      </c>
      <c r="J2039" s="102" t="s">
        <v>1660</v>
      </c>
      <c r="K2039" s="104" t="s">
        <v>5022</v>
      </c>
      <c r="L2039" s="101" t="s">
        <v>1667</v>
      </c>
      <c r="M2039" s="106" t="s">
        <v>4489</v>
      </c>
      <c r="N2039" s="106"/>
      <c r="O2039"/>
      <c r="P2039" t="str">
        <f t="shared" si="399"/>
        <v>NOT EQUAL</v>
      </c>
      <c r="Q2039"/>
      <c r="R2039"/>
      <c r="S2039" s="43">
        <f t="shared" si="400"/>
        <v>315</v>
      </c>
      <c r="T2039" s="96"/>
      <c r="U2039" s="72"/>
      <c r="V2039" s="72"/>
      <c r="W2039" s="44" t="str">
        <f t="shared" si="401"/>
        <v/>
      </c>
      <c r="X2039" s="25" t="str">
        <f t="shared" si="402"/>
        <v/>
      </c>
      <c r="Y2039" s="1">
        <f t="shared" si="403"/>
        <v>1990</v>
      </c>
      <c r="Z2039" t="str">
        <f t="shared" si="404"/>
        <v>USER_PRIM12U</v>
      </c>
      <c r="AC2039" s="116" t="str">
        <f t="shared" si="408"/>
        <v/>
      </c>
      <c r="AD2039" t="b">
        <f t="shared" si="407"/>
        <v>1</v>
      </c>
    </row>
    <row r="2040" spans="1:30">
      <c r="A2040" s="58">
        <f t="shared" si="406"/>
        <v>2040</v>
      </c>
      <c r="B2040" s="55">
        <f t="shared" si="405"/>
        <v>1991</v>
      </c>
      <c r="C2040" s="101" t="s">
        <v>4908</v>
      </c>
      <c r="D2040" s="101" t="s">
        <v>1226</v>
      </c>
      <c r="E2040" s="102" t="s">
        <v>581</v>
      </c>
      <c r="F2040" s="102" t="s">
        <v>4016</v>
      </c>
      <c r="G2040" s="103">
        <v>0</v>
      </c>
      <c r="H2040" s="103">
        <v>0</v>
      </c>
      <c r="I2040" s="102" t="s">
        <v>1</v>
      </c>
      <c r="J2040" s="102" t="s">
        <v>1660</v>
      </c>
      <c r="K2040" s="104" t="s">
        <v>5022</v>
      </c>
      <c r="L2040" s="101" t="s">
        <v>1667</v>
      </c>
      <c r="M2040" s="106" t="s">
        <v>4490</v>
      </c>
      <c r="N2040" s="106"/>
      <c r="O2040"/>
      <c r="P2040" t="str">
        <f t="shared" si="399"/>
        <v>NOT EQUAL</v>
      </c>
      <c r="Q2040"/>
      <c r="R2040"/>
      <c r="S2040" s="43">
        <f t="shared" si="400"/>
        <v>315</v>
      </c>
      <c r="T2040" s="96"/>
      <c r="U2040" s="72"/>
      <c r="V2040" s="72"/>
      <c r="W2040" s="44" t="str">
        <f t="shared" si="401"/>
        <v/>
      </c>
      <c r="X2040" s="25" t="str">
        <f t="shared" si="402"/>
        <v/>
      </c>
      <c r="Y2040" s="1">
        <f t="shared" si="403"/>
        <v>1991</v>
      </c>
      <c r="Z2040" t="str">
        <f t="shared" si="404"/>
        <v>USER_SFTf12U</v>
      </c>
      <c r="AC2040" s="116" t="str">
        <f t="shared" si="408"/>
        <v/>
      </c>
      <c r="AD2040" t="b">
        <f t="shared" si="407"/>
        <v>1</v>
      </c>
    </row>
    <row r="2041" spans="1:30">
      <c r="A2041" s="58">
        <f t="shared" si="406"/>
        <v>2041</v>
      </c>
      <c r="B2041" s="55">
        <f t="shared" si="405"/>
        <v>1992</v>
      </c>
      <c r="C2041" s="101" t="s">
        <v>4909</v>
      </c>
      <c r="D2041" s="101" t="s">
        <v>1226</v>
      </c>
      <c r="E2041" s="102" t="s">
        <v>581</v>
      </c>
      <c r="F2041" s="102" t="s">
        <v>4952</v>
      </c>
      <c r="G2041" s="103">
        <v>0</v>
      </c>
      <c r="H2041" s="103">
        <v>0</v>
      </c>
      <c r="I2041" s="102" t="s">
        <v>1</v>
      </c>
      <c r="J2041" s="102" t="s">
        <v>1660</v>
      </c>
      <c r="K2041" s="104" t="s">
        <v>5022</v>
      </c>
      <c r="L2041" s="101" t="s">
        <v>1667</v>
      </c>
      <c r="M2041" s="106" t="s">
        <v>4993</v>
      </c>
      <c r="N2041" s="106"/>
      <c r="O2041"/>
      <c r="P2041" t="str">
        <f t="shared" si="399"/>
        <v>NOT EQUAL</v>
      </c>
      <c r="Q2041"/>
      <c r="R2041"/>
      <c r="S2041" s="43">
        <f t="shared" si="400"/>
        <v>315</v>
      </c>
      <c r="T2041" s="96"/>
      <c r="U2041" s="72"/>
      <c r="V2041" s="72"/>
      <c r="W2041" s="44" t="str">
        <f t="shared" si="401"/>
        <v/>
      </c>
      <c r="X2041" s="25" t="str">
        <f t="shared" si="402"/>
        <v/>
      </c>
      <c r="Y2041" s="1">
        <f t="shared" si="403"/>
        <v>1992</v>
      </c>
      <c r="Z2041" t="str">
        <f t="shared" si="404"/>
        <v>USER_SFTg12U</v>
      </c>
      <c r="AC2041" s="116" t="str">
        <f t="shared" si="408"/>
        <v/>
      </c>
      <c r="AD2041" t="b">
        <f t="shared" si="407"/>
        <v>1</v>
      </c>
    </row>
    <row r="2042" spans="1:30">
      <c r="A2042" s="58">
        <f t="shared" si="406"/>
        <v>2042</v>
      </c>
      <c r="B2042" s="55">
        <f t="shared" si="405"/>
        <v>1993</v>
      </c>
      <c r="C2042" s="101" t="s">
        <v>4907</v>
      </c>
      <c r="D2042" s="101" t="s">
        <v>1227</v>
      </c>
      <c r="E2042" s="102" t="s">
        <v>581</v>
      </c>
      <c r="F2042" s="102" t="s">
        <v>4017</v>
      </c>
      <c r="G2042" s="103">
        <v>0</v>
      </c>
      <c r="H2042" s="103">
        <v>0</v>
      </c>
      <c r="I2042" s="102" t="s">
        <v>1</v>
      </c>
      <c r="J2042" s="102" t="s">
        <v>1660</v>
      </c>
      <c r="K2042" s="104" t="s">
        <v>5022</v>
      </c>
      <c r="L2042" s="101" t="s">
        <v>1667</v>
      </c>
      <c r="M2042" s="106" t="s">
        <v>4491</v>
      </c>
      <c r="N2042" s="106"/>
      <c r="O2042"/>
      <c r="P2042" t="str">
        <f t="shared" si="399"/>
        <v>NOT EQUAL</v>
      </c>
      <c r="Q2042"/>
      <c r="R2042"/>
      <c r="S2042" s="43">
        <f t="shared" si="400"/>
        <v>315</v>
      </c>
      <c r="T2042" s="96"/>
      <c r="U2042" s="72"/>
      <c r="V2042" s="72"/>
      <c r="W2042" s="44" t="str">
        <f t="shared" si="401"/>
        <v/>
      </c>
      <c r="X2042" s="25" t="str">
        <f t="shared" si="402"/>
        <v/>
      </c>
      <c r="Y2042" s="1">
        <f t="shared" si="403"/>
        <v>1993</v>
      </c>
      <c r="Z2042" t="str">
        <f t="shared" si="404"/>
        <v>USER_PRIM13U</v>
      </c>
      <c r="AC2042" s="116" t="str">
        <f t="shared" si="408"/>
        <v/>
      </c>
      <c r="AD2042" t="b">
        <f t="shared" si="407"/>
        <v>1</v>
      </c>
    </row>
    <row r="2043" spans="1:30">
      <c r="A2043" s="58">
        <f t="shared" si="406"/>
        <v>2043</v>
      </c>
      <c r="B2043" s="55">
        <f t="shared" si="405"/>
        <v>1994</v>
      </c>
      <c r="C2043" s="101" t="s">
        <v>4908</v>
      </c>
      <c r="D2043" s="101" t="s">
        <v>1227</v>
      </c>
      <c r="E2043" s="102" t="s">
        <v>581</v>
      </c>
      <c r="F2043" s="102" t="s">
        <v>4018</v>
      </c>
      <c r="G2043" s="103">
        <v>0</v>
      </c>
      <c r="H2043" s="103">
        <v>0</v>
      </c>
      <c r="I2043" s="102" t="s">
        <v>1</v>
      </c>
      <c r="J2043" s="102" t="s">
        <v>1660</v>
      </c>
      <c r="K2043" s="104" t="s">
        <v>5022</v>
      </c>
      <c r="L2043" s="101" t="s">
        <v>1667</v>
      </c>
      <c r="M2043" s="106" t="s">
        <v>4492</v>
      </c>
      <c r="N2043" s="106"/>
      <c r="O2043"/>
      <c r="P2043" t="str">
        <f t="shared" si="399"/>
        <v>NOT EQUAL</v>
      </c>
      <c r="Q2043"/>
      <c r="R2043"/>
      <c r="S2043" s="43">
        <f t="shared" si="400"/>
        <v>315</v>
      </c>
      <c r="T2043" s="96"/>
      <c r="U2043" s="72"/>
      <c r="V2043" s="72"/>
      <c r="W2043" s="44" t="str">
        <f t="shared" si="401"/>
        <v/>
      </c>
      <c r="X2043" s="25" t="str">
        <f t="shared" si="402"/>
        <v/>
      </c>
      <c r="Y2043" s="1">
        <f t="shared" si="403"/>
        <v>1994</v>
      </c>
      <c r="Z2043" t="str">
        <f t="shared" si="404"/>
        <v>USER_SFTf13U</v>
      </c>
      <c r="AC2043" s="116" t="str">
        <f t="shared" si="408"/>
        <v/>
      </c>
      <c r="AD2043" t="b">
        <f t="shared" si="407"/>
        <v>1</v>
      </c>
    </row>
    <row r="2044" spans="1:30">
      <c r="A2044" s="58">
        <f t="shared" si="406"/>
        <v>2044</v>
      </c>
      <c r="B2044" s="55">
        <f t="shared" si="405"/>
        <v>1995</v>
      </c>
      <c r="C2044" s="101" t="s">
        <v>4909</v>
      </c>
      <c r="D2044" s="101" t="s">
        <v>1227</v>
      </c>
      <c r="E2044" s="102" t="s">
        <v>581</v>
      </c>
      <c r="F2044" s="102" t="s">
        <v>4953</v>
      </c>
      <c r="G2044" s="103">
        <v>0</v>
      </c>
      <c r="H2044" s="103">
        <v>0</v>
      </c>
      <c r="I2044" s="102" t="s">
        <v>1</v>
      </c>
      <c r="J2044" s="102" t="s">
        <v>1660</v>
      </c>
      <c r="K2044" s="104" t="s">
        <v>5022</v>
      </c>
      <c r="L2044" s="101" t="s">
        <v>1667</v>
      </c>
      <c r="M2044" s="106" t="s">
        <v>4994</v>
      </c>
      <c r="N2044" s="106"/>
      <c r="O2044"/>
      <c r="P2044" t="str">
        <f t="shared" si="399"/>
        <v>NOT EQUAL</v>
      </c>
      <c r="Q2044"/>
      <c r="R2044"/>
      <c r="S2044" s="43">
        <f t="shared" si="400"/>
        <v>315</v>
      </c>
      <c r="T2044" s="96"/>
      <c r="U2044" s="72"/>
      <c r="V2044" s="72"/>
      <c r="W2044" s="44" t="str">
        <f t="shared" si="401"/>
        <v/>
      </c>
      <c r="X2044" s="25" t="str">
        <f t="shared" si="402"/>
        <v/>
      </c>
      <c r="Y2044" s="1">
        <f t="shared" si="403"/>
        <v>1995</v>
      </c>
      <c r="Z2044" t="str">
        <f t="shared" si="404"/>
        <v>USER_SFTg13U</v>
      </c>
      <c r="AC2044" s="116" t="str">
        <f t="shared" si="408"/>
        <v/>
      </c>
      <c r="AD2044" t="b">
        <f t="shared" si="407"/>
        <v>1</v>
      </c>
    </row>
    <row r="2045" spans="1:30">
      <c r="A2045" s="58">
        <f t="shared" si="406"/>
        <v>2045</v>
      </c>
      <c r="B2045" s="55">
        <f t="shared" si="405"/>
        <v>1996</v>
      </c>
      <c r="C2045" s="101" t="s">
        <v>4907</v>
      </c>
      <c r="D2045" s="101" t="s">
        <v>1228</v>
      </c>
      <c r="E2045" s="102" t="s">
        <v>581</v>
      </c>
      <c r="F2045" s="102" t="s">
        <v>4019</v>
      </c>
      <c r="G2045" s="103">
        <v>0</v>
      </c>
      <c r="H2045" s="103">
        <v>0</v>
      </c>
      <c r="I2045" s="102" t="s">
        <v>1</v>
      </c>
      <c r="J2045" s="102" t="s">
        <v>1660</v>
      </c>
      <c r="K2045" s="104" t="s">
        <v>5022</v>
      </c>
      <c r="L2045" s="101" t="s">
        <v>1667</v>
      </c>
      <c r="M2045" s="106" t="s">
        <v>4493</v>
      </c>
      <c r="N2045" s="106"/>
      <c r="O2045"/>
      <c r="P2045" t="str">
        <f t="shared" si="399"/>
        <v>NOT EQUAL</v>
      </c>
      <c r="Q2045"/>
      <c r="R2045"/>
      <c r="S2045" s="43">
        <f t="shared" si="400"/>
        <v>315</v>
      </c>
      <c r="T2045" s="96"/>
      <c r="U2045" s="72"/>
      <c r="V2045" s="72"/>
      <c r="W2045" s="44" t="str">
        <f t="shared" si="401"/>
        <v/>
      </c>
      <c r="X2045" s="25" t="str">
        <f t="shared" si="402"/>
        <v/>
      </c>
      <c r="Y2045" s="1">
        <f t="shared" si="403"/>
        <v>1996</v>
      </c>
      <c r="Z2045" t="str">
        <f t="shared" si="404"/>
        <v>USER_PRIM14U</v>
      </c>
      <c r="AC2045" s="116" t="str">
        <f t="shared" si="408"/>
        <v/>
      </c>
      <c r="AD2045" t="b">
        <f t="shared" si="407"/>
        <v>1</v>
      </c>
    </row>
    <row r="2046" spans="1:30">
      <c r="A2046" s="58">
        <f t="shared" si="406"/>
        <v>2046</v>
      </c>
      <c r="B2046" s="55">
        <f t="shared" si="405"/>
        <v>1997</v>
      </c>
      <c r="C2046" s="101" t="s">
        <v>4908</v>
      </c>
      <c r="D2046" s="101" t="s">
        <v>1228</v>
      </c>
      <c r="E2046" s="102" t="s">
        <v>581</v>
      </c>
      <c r="F2046" s="102" t="s">
        <v>4020</v>
      </c>
      <c r="G2046" s="103">
        <v>0</v>
      </c>
      <c r="H2046" s="103">
        <v>0</v>
      </c>
      <c r="I2046" s="102" t="s">
        <v>1</v>
      </c>
      <c r="J2046" s="102" t="s">
        <v>1660</v>
      </c>
      <c r="K2046" s="104" t="s">
        <v>5022</v>
      </c>
      <c r="L2046" s="101" t="s">
        <v>1667</v>
      </c>
      <c r="M2046" s="106" t="s">
        <v>4494</v>
      </c>
      <c r="N2046" s="106"/>
      <c r="O2046"/>
      <c r="P2046" t="str">
        <f t="shared" ref="P2046:P2109" si="409">IF(E2046=F2046,"","NOT EQUAL")</f>
        <v>NOT EQUAL</v>
      </c>
      <c r="Q2046"/>
      <c r="R2046"/>
      <c r="S2046" s="43">
        <f t="shared" ref="S2046:S2109" si="410">IF(X2046&lt;&gt;"",S2045+1,S2045)</f>
        <v>315</v>
      </c>
      <c r="T2046" s="96"/>
      <c r="U2046" s="72"/>
      <c r="V2046" s="72"/>
      <c r="W2046" s="44" t="str">
        <f t="shared" ref="W2046:W2109" si="411">IF( OR(U2046="CNST", I2046="CAT_REGS"),(E2046),
IF(U2046="YES",UPPER(E2046),
IF(   AND(U2046&lt;&gt;"NO",I2046="CAT_FNCT",D2046&lt;&gt;"multiply", D2046&lt;&gt;"divide"),IF(J2046="SLS_ENABLED",   UPPER(E2046),""),"")))</f>
        <v/>
      </c>
      <c r="X2046" s="25" t="str">
        <f t="shared" ref="X2046:X2109" si="412">IF(LEN(V2046)&gt;0,V2046,SUBSTITUTE(SUBSTITUTE(SUBSTITUTE(SUBSTITUTE(SUBSTITUTE(SUBSTITUTE(SUBSTITUTE(SUBSTITUTE(SUBSTITUTE(SUBSTITUTE(SUBSTITUTE( (SUBSTITUTE( SUBSTITUTE( SUBSTITUTE( SUBSTITUTE(W2046,"STD_SIGMA","SUM"),"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46" s="1">
        <f t="shared" ref="Y2046:Y2109" si="413">B2046</f>
        <v>1997</v>
      </c>
      <c r="Z2046" t="str">
        <f t="shared" ref="Z2046:Z2109" si="414">M2046</f>
        <v>USER_SFTf14U</v>
      </c>
      <c r="AC2046" s="116" t="str">
        <f t="shared" si="408"/>
        <v/>
      </c>
      <c r="AD2046" t="b">
        <f t="shared" si="407"/>
        <v>1</v>
      </c>
    </row>
    <row r="2047" spans="1:30">
      <c r="A2047" s="58">
        <f t="shared" si="406"/>
        <v>2047</v>
      </c>
      <c r="B2047" s="55">
        <f t="shared" si="405"/>
        <v>1998</v>
      </c>
      <c r="C2047" s="101" t="s">
        <v>4909</v>
      </c>
      <c r="D2047" s="101" t="s">
        <v>1228</v>
      </c>
      <c r="E2047" s="102" t="s">
        <v>581</v>
      </c>
      <c r="F2047" s="102" t="s">
        <v>4954</v>
      </c>
      <c r="G2047" s="103">
        <v>0</v>
      </c>
      <c r="H2047" s="103">
        <v>0</v>
      </c>
      <c r="I2047" s="102" t="s">
        <v>1</v>
      </c>
      <c r="J2047" s="102" t="s">
        <v>1660</v>
      </c>
      <c r="K2047" s="104" t="s">
        <v>5022</v>
      </c>
      <c r="L2047" s="101" t="s">
        <v>1667</v>
      </c>
      <c r="M2047" s="106" t="s">
        <v>4995</v>
      </c>
      <c r="N2047" s="106"/>
      <c r="O2047"/>
      <c r="P2047" t="str">
        <f t="shared" si="409"/>
        <v>NOT EQUAL</v>
      </c>
      <c r="Q2047"/>
      <c r="R2047"/>
      <c r="S2047" s="43">
        <f t="shared" si="410"/>
        <v>315</v>
      </c>
      <c r="T2047" s="96"/>
      <c r="U2047" s="72"/>
      <c r="V2047" s="72"/>
      <c r="W2047" s="44" t="str">
        <f t="shared" si="411"/>
        <v/>
      </c>
      <c r="X2047" s="25" t="str">
        <f t="shared" si="412"/>
        <v/>
      </c>
      <c r="Y2047" s="1">
        <f t="shared" si="413"/>
        <v>1998</v>
      </c>
      <c r="Z2047" t="str">
        <f t="shared" si="414"/>
        <v>USER_SFTg14U</v>
      </c>
      <c r="AC2047" s="116" t="str">
        <f t="shared" si="408"/>
        <v/>
      </c>
      <c r="AD2047" t="b">
        <f t="shared" si="407"/>
        <v>1</v>
      </c>
    </row>
    <row r="2048" spans="1:30">
      <c r="A2048" s="58">
        <f t="shared" si="406"/>
        <v>2048</v>
      </c>
      <c r="B2048" s="55">
        <f t="shared" si="405"/>
        <v>1999</v>
      </c>
      <c r="C2048" s="101" t="s">
        <v>4907</v>
      </c>
      <c r="D2048" s="101" t="s">
        <v>1229</v>
      </c>
      <c r="E2048" s="102" t="s">
        <v>581</v>
      </c>
      <c r="F2048" s="102" t="s">
        <v>4021</v>
      </c>
      <c r="G2048" s="103">
        <v>0</v>
      </c>
      <c r="H2048" s="103">
        <v>0</v>
      </c>
      <c r="I2048" s="102" t="s">
        <v>1</v>
      </c>
      <c r="J2048" s="102" t="s">
        <v>1660</v>
      </c>
      <c r="K2048" s="104" t="s">
        <v>5022</v>
      </c>
      <c r="L2048" s="101" t="s">
        <v>1667</v>
      </c>
      <c r="M2048" s="106" t="s">
        <v>4495</v>
      </c>
      <c r="N2048" s="106"/>
      <c r="O2048"/>
      <c r="P2048" t="str">
        <f t="shared" si="409"/>
        <v>NOT EQUAL</v>
      </c>
      <c r="Q2048"/>
      <c r="R2048"/>
      <c r="S2048" s="43">
        <f t="shared" si="410"/>
        <v>315</v>
      </c>
      <c r="T2048" s="96"/>
      <c r="U2048" s="72"/>
      <c r="V2048" s="72"/>
      <c r="W2048" s="44" t="str">
        <f t="shared" si="411"/>
        <v/>
      </c>
      <c r="X2048" s="25" t="str">
        <f t="shared" si="412"/>
        <v/>
      </c>
      <c r="Y2048" s="1">
        <f t="shared" si="413"/>
        <v>1999</v>
      </c>
      <c r="Z2048" t="str">
        <f t="shared" si="414"/>
        <v>USER_PRIM15U</v>
      </c>
      <c r="AC2048" s="116" t="str">
        <f t="shared" si="408"/>
        <v/>
      </c>
      <c r="AD2048" t="b">
        <f t="shared" si="407"/>
        <v>1</v>
      </c>
    </row>
    <row r="2049" spans="1:30">
      <c r="A2049" s="58">
        <f t="shared" si="406"/>
        <v>2049</v>
      </c>
      <c r="B2049" s="55">
        <f t="shared" ref="B2049:B2112" si="415">IF(AND(MID(C2049,2,1)&lt;&gt;"/",MID(C2049,1,1)="/"),INT(B2048)+1,B2048+0.01)</f>
        <v>2000</v>
      </c>
      <c r="C2049" s="101" t="s">
        <v>4908</v>
      </c>
      <c r="D2049" s="101" t="s">
        <v>1229</v>
      </c>
      <c r="E2049" s="102" t="s">
        <v>581</v>
      </c>
      <c r="F2049" s="102" t="s">
        <v>4022</v>
      </c>
      <c r="G2049" s="103">
        <v>0</v>
      </c>
      <c r="H2049" s="103">
        <v>0</v>
      </c>
      <c r="I2049" s="102" t="s">
        <v>1</v>
      </c>
      <c r="J2049" s="102" t="s">
        <v>1660</v>
      </c>
      <c r="K2049" s="104" t="s">
        <v>5022</v>
      </c>
      <c r="L2049" s="101" t="s">
        <v>1667</v>
      </c>
      <c r="M2049" s="106" t="s">
        <v>4496</v>
      </c>
      <c r="N2049" s="106"/>
      <c r="O2049"/>
      <c r="P2049" t="str">
        <f t="shared" si="409"/>
        <v>NOT EQUAL</v>
      </c>
      <c r="Q2049"/>
      <c r="R2049"/>
      <c r="S2049" s="43">
        <f t="shared" si="410"/>
        <v>315</v>
      </c>
      <c r="T2049" s="96"/>
      <c r="U2049" s="72"/>
      <c r="V2049" s="72"/>
      <c r="W2049" s="44" t="str">
        <f t="shared" si="411"/>
        <v/>
      </c>
      <c r="X2049" s="25" t="str">
        <f t="shared" si="412"/>
        <v/>
      </c>
      <c r="Y2049" s="1">
        <f t="shared" si="413"/>
        <v>2000</v>
      </c>
      <c r="Z2049" t="str">
        <f t="shared" si="414"/>
        <v>USER_SFTf15U</v>
      </c>
      <c r="AC2049" s="116" t="str">
        <f t="shared" si="408"/>
        <v/>
      </c>
      <c r="AD2049" t="b">
        <f t="shared" si="407"/>
        <v>1</v>
      </c>
    </row>
    <row r="2050" spans="1:30">
      <c r="A2050" s="58">
        <f t="shared" si="406"/>
        <v>2050</v>
      </c>
      <c r="B2050" s="55">
        <f t="shared" si="415"/>
        <v>2001</v>
      </c>
      <c r="C2050" s="101" t="s">
        <v>4909</v>
      </c>
      <c r="D2050" s="101" t="s">
        <v>1229</v>
      </c>
      <c r="E2050" s="102" t="s">
        <v>581</v>
      </c>
      <c r="F2050" s="102" t="s">
        <v>4955</v>
      </c>
      <c r="G2050" s="103">
        <v>0</v>
      </c>
      <c r="H2050" s="103">
        <v>0</v>
      </c>
      <c r="I2050" s="102" t="s">
        <v>1</v>
      </c>
      <c r="J2050" s="102" t="s">
        <v>1660</v>
      </c>
      <c r="K2050" s="104" t="s">
        <v>5022</v>
      </c>
      <c r="L2050" s="101" t="s">
        <v>1667</v>
      </c>
      <c r="M2050" s="106" t="s">
        <v>4996</v>
      </c>
      <c r="N2050" s="106"/>
      <c r="O2050"/>
      <c r="P2050" t="str">
        <f t="shared" si="409"/>
        <v>NOT EQUAL</v>
      </c>
      <c r="Q2050"/>
      <c r="R2050"/>
      <c r="S2050" s="43">
        <f t="shared" si="410"/>
        <v>315</v>
      </c>
      <c r="T2050" s="96"/>
      <c r="U2050" s="72"/>
      <c r="V2050" s="72"/>
      <c r="W2050" s="44" t="str">
        <f t="shared" si="411"/>
        <v/>
      </c>
      <c r="X2050" s="25" t="str">
        <f t="shared" si="412"/>
        <v/>
      </c>
      <c r="Y2050" s="1">
        <f t="shared" si="413"/>
        <v>2001</v>
      </c>
      <c r="Z2050" t="str">
        <f t="shared" si="414"/>
        <v>USER_SFTg15U</v>
      </c>
      <c r="AC2050" s="116" t="str">
        <f t="shared" si="408"/>
        <v/>
      </c>
      <c r="AD2050" t="b">
        <f t="shared" si="407"/>
        <v>1</v>
      </c>
    </row>
    <row r="2051" spans="1:30">
      <c r="A2051" s="58">
        <f t="shared" si="406"/>
        <v>2051</v>
      </c>
      <c r="B2051" s="55">
        <f t="shared" si="415"/>
        <v>2002</v>
      </c>
      <c r="C2051" s="101" t="s">
        <v>4907</v>
      </c>
      <c r="D2051" s="101" t="s">
        <v>1230</v>
      </c>
      <c r="E2051" s="102" t="s">
        <v>581</v>
      </c>
      <c r="F2051" s="102" t="s">
        <v>4023</v>
      </c>
      <c r="G2051" s="103">
        <v>0</v>
      </c>
      <c r="H2051" s="103">
        <v>0</v>
      </c>
      <c r="I2051" s="102" t="s">
        <v>1</v>
      </c>
      <c r="J2051" s="102" t="s">
        <v>1660</v>
      </c>
      <c r="K2051" s="104" t="s">
        <v>5022</v>
      </c>
      <c r="L2051" s="101" t="s">
        <v>1667</v>
      </c>
      <c r="M2051" s="106" t="s">
        <v>4497</v>
      </c>
      <c r="N2051" s="106"/>
      <c r="O2051"/>
      <c r="P2051" t="str">
        <f t="shared" si="409"/>
        <v>NOT EQUAL</v>
      </c>
      <c r="Q2051"/>
      <c r="R2051"/>
      <c r="S2051" s="43">
        <f t="shared" si="410"/>
        <v>315</v>
      </c>
      <c r="T2051" s="96"/>
      <c r="U2051" s="72"/>
      <c r="V2051" s="72"/>
      <c r="W2051" s="44" t="str">
        <f t="shared" si="411"/>
        <v/>
      </c>
      <c r="X2051" s="25" t="str">
        <f t="shared" si="412"/>
        <v/>
      </c>
      <c r="Y2051" s="1">
        <f t="shared" si="413"/>
        <v>2002</v>
      </c>
      <c r="Z2051" t="str">
        <f t="shared" si="414"/>
        <v>USER_PRIM16U</v>
      </c>
      <c r="AC2051" s="116" t="str">
        <f t="shared" si="408"/>
        <v/>
      </c>
      <c r="AD2051" t="b">
        <f t="shared" si="407"/>
        <v>1</v>
      </c>
    </row>
    <row r="2052" spans="1:30">
      <c r="A2052" s="58">
        <f t="shared" si="406"/>
        <v>2052</v>
      </c>
      <c r="B2052" s="55">
        <f t="shared" si="415"/>
        <v>2003</v>
      </c>
      <c r="C2052" s="101" t="s">
        <v>4908</v>
      </c>
      <c r="D2052" s="101" t="s">
        <v>1230</v>
      </c>
      <c r="E2052" s="102" t="s">
        <v>581</v>
      </c>
      <c r="F2052" s="102" t="s">
        <v>4024</v>
      </c>
      <c r="G2052" s="103">
        <v>0</v>
      </c>
      <c r="H2052" s="103">
        <v>0</v>
      </c>
      <c r="I2052" s="102" t="s">
        <v>1</v>
      </c>
      <c r="J2052" s="102" t="s">
        <v>1660</v>
      </c>
      <c r="K2052" s="104" t="s">
        <v>5022</v>
      </c>
      <c r="L2052" s="101" t="s">
        <v>1667</v>
      </c>
      <c r="M2052" s="106" t="s">
        <v>4498</v>
      </c>
      <c r="N2052" s="106"/>
      <c r="O2052"/>
      <c r="P2052" t="str">
        <f t="shared" si="409"/>
        <v>NOT EQUAL</v>
      </c>
      <c r="Q2052"/>
      <c r="R2052"/>
      <c r="S2052" s="43">
        <f t="shared" si="410"/>
        <v>315</v>
      </c>
      <c r="T2052" s="96"/>
      <c r="U2052" s="72"/>
      <c r="V2052" s="72"/>
      <c r="W2052" s="44" t="str">
        <f t="shared" si="411"/>
        <v/>
      </c>
      <c r="X2052" s="25" t="str">
        <f t="shared" si="412"/>
        <v/>
      </c>
      <c r="Y2052" s="1">
        <f t="shared" si="413"/>
        <v>2003</v>
      </c>
      <c r="Z2052" t="str">
        <f t="shared" si="414"/>
        <v>USER_SFTf16U</v>
      </c>
      <c r="AC2052" s="116" t="str">
        <f t="shared" si="408"/>
        <v/>
      </c>
      <c r="AD2052" t="b">
        <f t="shared" si="407"/>
        <v>1</v>
      </c>
    </row>
    <row r="2053" spans="1:30">
      <c r="A2053" s="58">
        <f t="shared" si="406"/>
        <v>2053</v>
      </c>
      <c r="B2053" s="55">
        <f t="shared" si="415"/>
        <v>2004</v>
      </c>
      <c r="C2053" s="101" t="s">
        <v>4909</v>
      </c>
      <c r="D2053" s="101" t="s">
        <v>1230</v>
      </c>
      <c r="E2053" s="102" t="s">
        <v>581</v>
      </c>
      <c r="F2053" s="102" t="s">
        <v>4956</v>
      </c>
      <c r="G2053" s="103">
        <v>0</v>
      </c>
      <c r="H2053" s="103">
        <v>0</v>
      </c>
      <c r="I2053" s="102" t="s">
        <v>1</v>
      </c>
      <c r="J2053" s="102" t="s">
        <v>1660</v>
      </c>
      <c r="K2053" s="104" t="s">
        <v>5022</v>
      </c>
      <c r="L2053" s="101" t="s">
        <v>1667</v>
      </c>
      <c r="M2053" s="106" t="s">
        <v>4997</v>
      </c>
      <c r="N2053" s="106"/>
      <c r="O2053"/>
      <c r="P2053" t="str">
        <f t="shared" si="409"/>
        <v>NOT EQUAL</v>
      </c>
      <c r="Q2053"/>
      <c r="R2053"/>
      <c r="S2053" s="43">
        <f t="shared" si="410"/>
        <v>315</v>
      </c>
      <c r="T2053" s="96"/>
      <c r="U2053" s="72"/>
      <c r="V2053" s="72"/>
      <c r="W2053" s="44" t="str">
        <f t="shared" si="411"/>
        <v/>
      </c>
      <c r="X2053" s="25" t="str">
        <f t="shared" si="412"/>
        <v/>
      </c>
      <c r="Y2053" s="1">
        <f t="shared" si="413"/>
        <v>2004</v>
      </c>
      <c r="Z2053" t="str">
        <f t="shared" si="414"/>
        <v>USER_SFTg16U</v>
      </c>
      <c r="AC2053" s="116" t="str">
        <f t="shared" si="408"/>
        <v/>
      </c>
      <c r="AD2053" t="b">
        <f t="shared" si="407"/>
        <v>1</v>
      </c>
    </row>
    <row r="2054" spans="1:30">
      <c r="A2054" s="58">
        <f t="shared" si="406"/>
        <v>2054</v>
      </c>
      <c r="B2054" s="55">
        <f t="shared" si="415"/>
        <v>2005</v>
      </c>
      <c r="C2054" s="101" t="s">
        <v>4907</v>
      </c>
      <c r="D2054" s="101" t="s">
        <v>1231</v>
      </c>
      <c r="E2054" s="102" t="s">
        <v>581</v>
      </c>
      <c r="F2054" s="102" t="s">
        <v>4025</v>
      </c>
      <c r="G2054" s="103">
        <v>0</v>
      </c>
      <c r="H2054" s="103">
        <v>0</v>
      </c>
      <c r="I2054" s="102" t="s">
        <v>1</v>
      </c>
      <c r="J2054" s="102" t="s">
        <v>1660</v>
      </c>
      <c r="K2054" s="104" t="s">
        <v>5022</v>
      </c>
      <c r="L2054" s="101" t="s">
        <v>1667</v>
      </c>
      <c r="M2054" s="106" t="s">
        <v>4499</v>
      </c>
      <c r="N2054" s="106"/>
      <c r="O2054"/>
      <c r="P2054" t="str">
        <f t="shared" si="409"/>
        <v>NOT EQUAL</v>
      </c>
      <c r="Q2054"/>
      <c r="R2054"/>
      <c r="S2054" s="43">
        <f t="shared" si="410"/>
        <v>315</v>
      </c>
      <c r="T2054" s="96"/>
      <c r="U2054" s="72"/>
      <c r="V2054" s="72"/>
      <c r="W2054" s="44" t="str">
        <f t="shared" si="411"/>
        <v/>
      </c>
      <c r="X2054" s="25" t="str">
        <f t="shared" si="412"/>
        <v/>
      </c>
      <c r="Y2054" s="1">
        <f t="shared" si="413"/>
        <v>2005</v>
      </c>
      <c r="Z2054" t="str">
        <f t="shared" si="414"/>
        <v>USER_PRIM17U</v>
      </c>
      <c r="AC2054" s="116" t="str">
        <f t="shared" si="408"/>
        <v/>
      </c>
      <c r="AD2054" t="b">
        <f t="shared" si="407"/>
        <v>1</v>
      </c>
    </row>
    <row r="2055" spans="1:30">
      <c r="A2055" s="58">
        <f t="shared" ref="A2055:A2118" si="416">IF(B2055=INT(B2055),ROW(),"")</f>
        <v>2055</v>
      </c>
      <c r="B2055" s="55">
        <f t="shared" si="415"/>
        <v>2006</v>
      </c>
      <c r="C2055" s="101" t="s">
        <v>4908</v>
      </c>
      <c r="D2055" s="101" t="s">
        <v>1231</v>
      </c>
      <c r="E2055" s="102" t="s">
        <v>581</v>
      </c>
      <c r="F2055" s="102" t="s">
        <v>4026</v>
      </c>
      <c r="G2055" s="103">
        <v>0</v>
      </c>
      <c r="H2055" s="103">
        <v>0</v>
      </c>
      <c r="I2055" s="102" t="s">
        <v>1</v>
      </c>
      <c r="J2055" s="102" t="s">
        <v>1660</v>
      </c>
      <c r="K2055" s="104" t="s">
        <v>5022</v>
      </c>
      <c r="L2055" s="101" t="s">
        <v>1667</v>
      </c>
      <c r="M2055" s="106" t="s">
        <v>4500</v>
      </c>
      <c r="N2055" s="106"/>
      <c r="O2055"/>
      <c r="P2055" t="str">
        <f t="shared" si="409"/>
        <v>NOT EQUAL</v>
      </c>
      <c r="Q2055"/>
      <c r="R2055"/>
      <c r="S2055" s="43">
        <f t="shared" si="410"/>
        <v>315</v>
      </c>
      <c r="T2055" s="96"/>
      <c r="U2055" s="72"/>
      <c r="V2055" s="72"/>
      <c r="W2055" s="44" t="str">
        <f t="shared" si="411"/>
        <v/>
      </c>
      <c r="X2055" s="25" t="str">
        <f t="shared" si="412"/>
        <v/>
      </c>
      <c r="Y2055" s="1">
        <f t="shared" si="413"/>
        <v>2006</v>
      </c>
      <c r="Z2055" t="str">
        <f t="shared" si="414"/>
        <v>USER_SFTf17U</v>
      </c>
      <c r="AC2055" s="116" t="str">
        <f t="shared" si="408"/>
        <v/>
      </c>
      <c r="AD2055" t="b">
        <f t="shared" si="407"/>
        <v>1</v>
      </c>
    </row>
    <row r="2056" spans="1:30">
      <c r="A2056" s="58">
        <f t="shared" si="416"/>
        <v>2056</v>
      </c>
      <c r="B2056" s="55">
        <f t="shared" si="415"/>
        <v>2007</v>
      </c>
      <c r="C2056" s="101" t="s">
        <v>4909</v>
      </c>
      <c r="D2056" s="101" t="s">
        <v>1231</v>
      </c>
      <c r="E2056" s="102" t="s">
        <v>581</v>
      </c>
      <c r="F2056" s="102" t="s">
        <v>4957</v>
      </c>
      <c r="G2056" s="103">
        <v>0</v>
      </c>
      <c r="H2056" s="103">
        <v>0</v>
      </c>
      <c r="I2056" s="102" t="s">
        <v>1</v>
      </c>
      <c r="J2056" s="102" t="s">
        <v>1660</v>
      </c>
      <c r="K2056" s="104" t="s">
        <v>5022</v>
      </c>
      <c r="L2056" s="101" t="s">
        <v>1667</v>
      </c>
      <c r="M2056" s="106" t="s">
        <v>4998</v>
      </c>
      <c r="N2056" s="106"/>
      <c r="O2056"/>
      <c r="P2056" t="str">
        <f t="shared" si="409"/>
        <v>NOT EQUAL</v>
      </c>
      <c r="Q2056"/>
      <c r="R2056"/>
      <c r="S2056" s="43">
        <f t="shared" si="410"/>
        <v>315</v>
      </c>
      <c r="T2056" s="96"/>
      <c r="U2056" s="72"/>
      <c r="V2056" s="72"/>
      <c r="W2056" s="44" t="str">
        <f t="shared" si="411"/>
        <v/>
      </c>
      <c r="X2056" s="25" t="str">
        <f t="shared" si="412"/>
        <v/>
      </c>
      <c r="Y2056" s="1">
        <f t="shared" si="413"/>
        <v>2007</v>
      </c>
      <c r="Z2056" t="str">
        <f t="shared" si="414"/>
        <v>USER_SFTg17U</v>
      </c>
      <c r="AC2056" s="116" t="str">
        <f t="shared" si="408"/>
        <v/>
      </c>
      <c r="AD2056" t="b">
        <f t="shared" si="407"/>
        <v>1</v>
      </c>
    </row>
    <row r="2057" spans="1:30">
      <c r="A2057" s="58">
        <f t="shared" si="416"/>
        <v>2057</v>
      </c>
      <c r="B2057" s="55">
        <f t="shared" si="415"/>
        <v>2008</v>
      </c>
      <c r="C2057" s="101" t="s">
        <v>4907</v>
      </c>
      <c r="D2057" s="101" t="s">
        <v>1232</v>
      </c>
      <c r="E2057" s="102" t="s">
        <v>581</v>
      </c>
      <c r="F2057" s="102" t="s">
        <v>4027</v>
      </c>
      <c r="G2057" s="103">
        <v>0</v>
      </c>
      <c r="H2057" s="103">
        <v>0</v>
      </c>
      <c r="I2057" s="102" t="s">
        <v>1</v>
      </c>
      <c r="J2057" s="102" t="s">
        <v>1660</v>
      </c>
      <c r="K2057" s="104" t="s">
        <v>5022</v>
      </c>
      <c r="L2057" s="101" t="s">
        <v>1667</v>
      </c>
      <c r="M2057" s="106" t="s">
        <v>4501</v>
      </c>
      <c r="N2057" s="106"/>
      <c r="O2057"/>
      <c r="P2057" t="str">
        <f t="shared" si="409"/>
        <v>NOT EQUAL</v>
      </c>
      <c r="Q2057"/>
      <c r="R2057"/>
      <c r="S2057" s="43">
        <f t="shared" si="410"/>
        <v>315</v>
      </c>
      <c r="T2057" s="96"/>
      <c r="U2057" s="72"/>
      <c r="V2057" s="72"/>
      <c r="W2057" s="44" t="str">
        <f t="shared" si="411"/>
        <v/>
      </c>
      <c r="X2057" s="25" t="str">
        <f t="shared" si="412"/>
        <v/>
      </c>
      <c r="Y2057" s="1">
        <f t="shared" si="413"/>
        <v>2008</v>
      </c>
      <c r="Z2057" t="str">
        <f t="shared" si="414"/>
        <v>USER_PRIM18U</v>
      </c>
      <c r="AC2057" s="116" t="str">
        <f t="shared" si="408"/>
        <v/>
      </c>
      <c r="AD2057" t="b">
        <f t="shared" si="407"/>
        <v>1</v>
      </c>
    </row>
    <row r="2058" spans="1:30">
      <c r="A2058" s="58">
        <f t="shared" si="416"/>
        <v>2058</v>
      </c>
      <c r="B2058" s="55">
        <f t="shared" si="415"/>
        <v>2009</v>
      </c>
      <c r="C2058" s="101" t="s">
        <v>4908</v>
      </c>
      <c r="D2058" s="101" t="s">
        <v>1232</v>
      </c>
      <c r="E2058" s="102" t="s">
        <v>581</v>
      </c>
      <c r="F2058" s="102" t="s">
        <v>4028</v>
      </c>
      <c r="G2058" s="103">
        <v>0</v>
      </c>
      <c r="H2058" s="103">
        <v>0</v>
      </c>
      <c r="I2058" s="102" t="s">
        <v>1</v>
      </c>
      <c r="J2058" s="102" t="s">
        <v>1660</v>
      </c>
      <c r="K2058" s="104" t="s">
        <v>5022</v>
      </c>
      <c r="L2058" s="101" t="s">
        <v>1667</v>
      </c>
      <c r="M2058" s="106" t="s">
        <v>4502</v>
      </c>
      <c r="N2058" s="106"/>
      <c r="O2058"/>
      <c r="P2058" t="str">
        <f t="shared" si="409"/>
        <v>NOT EQUAL</v>
      </c>
      <c r="Q2058"/>
      <c r="R2058"/>
      <c r="S2058" s="43">
        <f t="shared" si="410"/>
        <v>315</v>
      </c>
      <c r="T2058" s="96"/>
      <c r="U2058" s="72"/>
      <c r="V2058" s="72"/>
      <c r="W2058" s="44" t="str">
        <f t="shared" si="411"/>
        <v/>
      </c>
      <c r="X2058" s="25" t="str">
        <f t="shared" si="412"/>
        <v/>
      </c>
      <c r="Y2058" s="1">
        <f t="shared" si="413"/>
        <v>2009</v>
      </c>
      <c r="Z2058" t="str">
        <f t="shared" si="414"/>
        <v>USER_SFTf18U</v>
      </c>
      <c r="AC2058" s="116" t="str">
        <f t="shared" si="408"/>
        <v/>
      </c>
      <c r="AD2058" t="b">
        <f t="shared" si="407"/>
        <v>1</v>
      </c>
    </row>
    <row r="2059" spans="1:30">
      <c r="A2059" s="58">
        <f t="shared" si="416"/>
        <v>2059</v>
      </c>
      <c r="B2059" s="55">
        <f t="shared" si="415"/>
        <v>2010</v>
      </c>
      <c r="C2059" s="101" t="s">
        <v>4909</v>
      </c>
      <c r="D2059" s="101" t="s">
        <v>1232</v>
      </c>
      <c r="E2059" s="102" t="s">
        <v>581</v>
      </c>
      <c r="F2059" s="102" t="s">
        <v>4958</v>
      </c>
      <c r="G2059" s="103">
        <v>0</v>
      </c>
      <c r="H2059" s="103">
        <v>0</v>
      </c>
      <c r="I2059" s="102" t="s">
        <v>1</v>
      </c>
      <c r="J2059" s="102" t="s">
        <v>1660</v>
      </c>
      <c r="K2059" s="104" t="s">
        <v>5022</v>
      </c>
      <c r="L2059" s="101" t="s">
        <v>1667</v>
      </c>
      <c r="M2059" s="106" t="s">
        <v>4999</v>
      </c>
      <c r="N2059" s="106"/>
      <c r="O2059"/>
      <c r="P2059" t="str">
        <f t="shared" si="409"/>
        <v>NOT EQUAL</v>
      </c>
      <c r="Q2059"/>
      <c r="R2059"/>
      <c r="S2059" s="43">
        <f t="shared" si="410"/>
        <v>315</v>
      </c>
      <c r="T2059" s="96"/>
      <c r="U2059" s="72"/>
      <c r="V2059" s="72"/>
      <c r="W2059" s="44" t="str">
        <f t="shared" si="411"/>
        <v/>
      </c>
      <c r="X2059" s="25" t="str">
        <f t="shared" si="412"/>
        <v/>
      </c>
      <c r="Y2059" s="1">
        <f t="shared" si="413"/>
        <v>2010</v>
      </c>
      <c r="Z2059" t="str">
        <f t="shared" si="414"/>
        <v>USER_SFTg18U</v>
      </c>
      <c r="AC2059" s="116" t="str">
        <f t="shared" si="408"/>
        <v/>
      </c>
      <c r="AD2059" t="b">
        <f t="shared" si="407"/>
        <v>1</v>
      </c>
    </row>
    <row r="2060" spans="1:30">
      <c r="A2060" s="58">
        <f t="shared" si="416"/>
        <v>2060</v>
      </c>
      <c r="B2060" s="55">
        <f t="shared" si="415"/>
        <v>2011</v>
      </c>
      <c r="C2060" s="101" t="s">
        <v>4907</v>
      </c>
      <c r="D2060" s="101" t="s">
        <v>1233</v>
      </c>
      <c r="E2060" s="102" t="s">
        <v>581</v>
      </c>
      <c r="F2060" s="102" t="s">
        <v>4029</v>
      </c>
      <c r="G2060" s="103">
        <v>0</v>
      </c>
      <c r="H2060" s="103">
        <v>0</v>
      </c>
      <c r="I2060" s="102" t="s">
        <v>1</v>
      </c>
      <c r="J2060" s="102" t="s">
        <v>1660</v>
      </c>
      <c r="K2060" s="104" t="s">
        <v>5022</v>
      </c>
      <c r="L2060" s="101" t="s">
        <v>1667</v>
      </c>
      <c r="M2060" s="106" t="s">
        <v>4503</v>
      </c>
      <c r="N2060" s="106"/>
      <c r="O2060"/>
      <c r="P2060" t="str">
        <f t="shared" si="409"/>
        <v>NOT EQUAL</v>
      </c>
      <c r="Q2060"/>
      <c r="R2060"/>
      <c r="S2060" s="43">
        <f t="shared" si="410"/>
        <v>315</v>
      </c>
      <c r="T2060" s="96"/>
      <c r="U2060" s="72"/>
      <c r="V2060" s="72"/>
      <c r="W2060" s="44" t="str">
        <f t="shared" si="411"/>
        <v/>
      </c>
      <c r="X2060" s="25" t="str">
        <f t="shared" si="412"/>
        <v/>
      </c>
      <c r="Y2060" s="1">
        <f t="shared" si="413"/>
        <v>2011</v>
      </c>
      <c r="Z2060" t="str">
        <f t="shared" si="414"/>
        <v>USER_PRIM19U</v>
      </c>
      <c r="AC2060" s="116" t="str">
        <f t="shared" si="408"/>
        <v/>
      </c>
      <c r="AD2060" t="b">
        <f t="shared" si="407"/>
        <v>1</v>
      </c>
    </row>
    <row r="2061" spans="1:30">
      <c r="A2061" s="58">
        <f t="shared" si="416"/>
        <v>2061</v>
      </c>
      <c r="B2061" s="55">
        <f t="shared" si="415"/>
        <v>2012</v>
      </c>
      <c r="C2061" s="101" t="s">
        <v>4908</v>
      </c>
      <c r="D2061" s="101" t="s">
        <v>1233</v>
      </c>
      <c r="E2061" s="102" t="s">
        <v>581</v>
      </c>
      <c r="F2061" s="102" t="s">
        <v>4030</v>
      </c>
      <c r="G2061" s="103">
        <v>0</v>
      </c>
      <c r="H2061" s="103">
        <v>0</v>
      </c>
      <c r="I2061" s="102" t="s">
        <v>1</v>
      </c>
      <c r="J2061" s="102" t="s">
        <v>1660</v>
      </c>
      <c r="K2061" s="104" t="s">
        <v>5022</v>
      </c>
      <c r="L2061" s="101" t="s">
        <v>1667</v>
      </c>
      <c r="M2061" s="106" t="s">
        <v>4504</v>
      </c>
      <c r="N2061" s="106"/>
      <c r="O2061"/>
      <c r="P2061" t="str">
        <f t="shared" si="409"/>
        <v>NOT EQUAL</v>
      </c>
      <c r="Q2061"/>
      <c r="R2061"/>
      <c r="S2061" s="43">
        <f t="shared" si="410"/>
        <v>315</v>
      </c>
      <c r="T2061" s="96"/>
      <c r="U2061" s="72"/>
      <c r="V2061" s="72"/>
      <c r="W2061" s="44" t="str">
        <f t="shared" si="411"/>
        <v/>
      </c>
      <c r="X2061" s="25" t="str">
        <f t="shared" si="412"/>
        <v/>
      </c>
      <c r="Y2061" s="1">
        <f t="shared" si="413"/>
        <v>2012</v>
      </c>
      <c r="Z2061" t="str">
        <f t="shared" si="414"/>
        <v>USER_SFTf19U</v>
      </c>
      <c r="AC2061" s="116" t="str">
        <f t="shared" si="408"/>
        <v/>
      </c>
      <c r="AD2061" t="b">
        <f t="shared" si="407"/>
        <v>1</v>
      </c>
    </row>
    <row r="2062" spans="1:30">
      <c r="A2062" s="58">
        <f t="shared" si="416"/>
        <v>2062</v>
      </c>
      <c r="B2062" s="55">
        <f t="shared" si="415"/>
        <v>2013</v>
      </c>
      <c r="C2062" s="101" t="s">
        <v>4909</v>
      </c>
      <c r="D2062" s="101" t="s">
        <v>1233</v>
      </c>
      <c r="E2062" s="102" t="s">
        <v>581</v>
      </c>
      <c r="F2062" s="102" t="s">
        <v>4959</v>
      </c>
      <c r="G2062" s="103">
        <v>0</v>
      </c>
      <c r="H2062" s="103">
        <v>0</v>
      </c>
      <c r="I2062" s="102" t="s">
        <v>1</v>
      </c>
      <c r="J2062" s="102" t="s">
        <v>1660</v>
      </c>
      <c r="K2062" s="104" t="s">
        <v>5022</v>
      </c>
      <c r="L2062" s="101" t="s">
        <v>1667</v>
      </c>
      <c r="M2062" s="106" t="s">
        <v>5000</v>
      </c>
      <c r="N2062" s="106"/>
      <c r="O2062"/>
      <c r="P2062" t="str">
        <f t="shared" si="409"/>
        <v>NOT EQUAL</v>
      </c>
      <c r="Q2062"/>
      <c r="R2062"/>
      <c r="S2062" s="43">
        <f t="shared" si="410"/>
        <v>315</v>
      </c>
      <c r="T2062" s="96"/>
      <c r="U2062" s="72"/>
      <c r="V2062" s="72"/>
      <c r="W2062" s="44" t="str">
        <f t="shared" si="411"/>
        <v/>
      </c>
      <c r="X2062" s="25" t="str">
        <f t="shared" si="412"/>
        <v/>
      </c>
      <c r="Y2062" s="1">
        <f t="shared" si="413"/>
        <v>2013</v>
      </c>
      <c r="Z2062" t="str">
        <f t="shared" si="414"/>
        <v>USER_SFTg19U</v>
      </c>
      <c r="AC2062" s="116" t="str">
        <f t="shared" si="408"/>
        <v/>
      </c>
      <c r="AD2062" t="b">
        <f t="shared" si="407"/>
        <v>1</v>
      </c>
    </row>
    <row r="2063" spans="1:30">
      <c r="A2063" s="58">
        <f t="shared" si="416"/>
        <v>2063</v>
      </c>
      <c r="B2063" s="55">
        <f t="shared" si="415"/>
        <v>2014</v>
      </c>
      <c r="C2063" s="101" t="s">
        <v>4907</v>
      </c>
      <c r="D2063" s="101" t="s">
        <v>1234</v>
      </c>
      <c r="E2063" s="102" t="s">
        <v>581</v>
      </c>
      <c r="F2063" s="102" t="s">
        <v>4031</v>
      </c>
      <c r="G2063" s="103">
        <v>0</v>
      </c>
      <c r="H2063" s="103">
        <v>0</v>
      </c>
      <c r="I2063" s="102" t="s">
        <v>1</v>
      </c>
      <c r="J2063" s="102" t="s">
        <v>1660</v>
      </c>
      <c r="K2063" s="104" t="s">
        <v>5022</v>
      </c>
      <c r="L2063" s="101" t="s">
        <v>1667</v>
      </c>
      <c r="M2063" s="106" t="s">
        <v>4505</v>
      </c>
      <c r="N2063" s="106"/>
      <c r="O2063"/>
      <c r="P2063" t="str">
        <f t="shared" si="409"/>
        <v>NOT EQUAL</v>
      </c>
      <c r="Q2063"/>
      <c r="R2063"/>
      <c r="S2063" s="43">
        <f t="shared" si="410"/>
        <v>315</v>
      </c>
      <c r="T2063" s="96"/>
      <c r="U2063" s="72"/>
      <c r="V2063" s="72"/>
      <c r="W2063" s="44" t="str">
        <f t="shared" si="411"/>
        <v/>
      </c>
      <c r="X2063" s="25" t="str">
        <f t="shared" si="412"/>
        <v/>
      </c>
      <c r="Y2063" s="1">
        <f t="shared" si="413"/>
        <v>2014</v>
      </c>
      <c r="Z2063" t="str">
        <f t="shared" si="414"/>
        <v>USER_PRIM20U</v>
      </c>
      <c r="AC2063" s="116" t="str">
        <f t="shared" si="408"/>
        <v/>
      </c>
      <c r="AD2063" t="b">
        <f t="shared" si="407"/>
        <v>1</v>
      </c>
    </row>
    <row r="2064" spans="1:30">
      <c r="A2064" s="58">
        <f t="shared" si="416"/>
        <v>2064</v>
      </c>
      <c r="B2064" s="55">
        <f t="shared" si="415"/>
        <v>2015</v>
      </c>
      <c r="C2064" s="101" t="s">
        <v>4908</v>
      </c>
      <c r="D2064" s="101" t="s">
        <v>1234</v>
      </c>
      <c r="E2064" s="102" t="s">
        <v>581</v>
      </c>
      <c r="F2064" s="102" t="s">
        <v>4032</v>
      </c>
      <c r="G2064" s="103">
        <v>0</v>
      </c>
      <c r="H2064" s="103">
        <v>0</v>
      </c>
      <c r="I2064" s="102" t="s">
        <v>1</v>
      </c>
      <c r="J2064" s="102" t="s">
        <v>1660</v>
      </c>
      <c r="K2064" s="104" t="s">
        <v>5022</v>
      </c>
      <c r="L2064" s="101" t="s">
        <v>1667</v>
      </c>
      <c r="M2064" s="106" t="s">
        <v>4506</v>
      </c>
      <c r="N2064" s="106"/>
      <c r="O2064"/>
      <c r="P2064" t="str">
        <f t="shared" si="409"/>
        <v>NOT EQUAL</v>
      </c>
      <c r="Q2064"/>
      <c r="R2064"/>
      <c r="S2064" s="43">
        <f t="shared" si="410"/>
        <v>315</v>
      </c>
      <c r="T2064" s="96"/>
      <c r="U2064" s="72"/>
      <c r="V2064" s="72"/>
      <c r="W2064" s="44" t="str">
        <f t="shared" si="411"/>
        <v/>
      </c>
      <c r="X2064" s="25" t="str">
        <f t="shared" si="412"/>
        <v/>
      </c>
      <c r="Y2064" s="1">
        <f t="shared" si="413"/>
        <v>2015</v>
      </c>
      <c r="Z2064" t="str">
        <f t="shared" si="414"/>
        <v>USER_SFTf20U</v>
      </c>
      <c r="AC2064" s="116" t="str">
        <f t="shared" si="408"/>
        <v/>
      </c>
      <c r="AD2064" t="b">
        <f t="shared" si="407"/>
        <v>1</v>
      </c>
    </row>
    <row r="2065" spans="1:30">
      <c r="A2065" s="58">
        <f t="shared" si="416"/>
        <v>2065</v>
      </c>
      <c r="B2065" s="55">
        <f t="shared" si="415"/>
        <v>2016</v>
      </c>
      <c r="C2065" s="101" t="s">
        <v>4909</v>
      </c>
      <c r="D2065" s="101" t="s">
        <v>1234</v>
      </c>
      <c r="E2065" s="102" t="s">
        <v>581</v>
      </c>
      <c r="F2065" s="102" t="s">
        <v>4960</v>
      </c>
      <c r="G2065" s="103">
        <v>0</v>
      </c>
      <c r="H2065" s="103">
        <v>0</v>
      </c>
      <c r="I2065" s="102" t="s">
        <v>1</v>
      </c>
      <c r="J2065" s="102" t="s">
        <v>1660</v>
      </c>
      <c r="K2065" s="104" t="s">
        <v>5022</v>
      </c>
      <c r="L2065" s="101" t="s">
        <v>1667</v>
      </c>
      <c r="M2065" s="106" t="s">
        <v>5001</v>
      </c>
      <c r="N2065" s="106"/>
      <c r="O2065"/>
      <c r="P2065" t="str">
        <f t="shared" si="409"/>
        <v>NOT EQUAL</v>
      </c>
      <c r="Q2065"/>
      <c r="R2065"/>
      <c r="S2065" s="43">
        <f t="shared" si="410"/>
        <v>315</v>
      </c>
      <c r="T2065" s="96"/>
      <c r="U2065" s="72"/>
      <c r="V2065" s="72"/>
      <c r="W2065" s="44" t="str">
        <f t="shared" si="411"/>
        <v/>
      </c>
      <c r="X2065" s="25" t="str">
        <f t="shared" si="412"/>
        <v/>
      </c>
      <c r="Y2065" s="1">
        <f t="shared" si="413"/>
        <v>2016</v>
      </c>
      <c r="Z2065" t="str">
        <f t="shared" si="414"/>
        <v>USER_SFTg20U</v>
      </c>
      <c r="AC2065" s="116" t="str">
        <f t="shared" si="408"/>
        <v/>
      </c>
      <c r="AD2065" t="b">
        <f t="shared" si="407"/>
        <v>1</v>
      </c>
    </row>
    <row r="2066" spans="1:30">
      <c r="A2066" s="58">
        <f t="shared" si="416"/>
        <v>2066</v>
      </c>
      <c r="B2066" s="55">
        <f t="shared" si="415"/>
        <v>2017</v>
      </c>
      <c r="C2066" s="101" t="s">
        <v>4907</v>
      </c>
      <c r="D2066" s="101" t="s">
        <v>1235</v>
      </c>
      <c r="E2066" s="102" t="s">
        <v>581</v>
      </c>
      <c r="F2066" s="102" t="s">
        <v>4033</v>
      </c>
      <c r="G2066" s="103">
        <v>0</v>
      </c>
      <c r="H2066" s="103">
        <v>0</v>
      </c>
      <c r="I2066" s="102" t="s">
        <v>1</v>
      </c>
      <c r="J2066" s="102" t="s">
        <v>1660</v>
      </c>
      <c r="K2066" s="104" t="s">
        <v>5022</v>
      </c>
      <c r="L2066" s="101" t="s">
        <v>1667</v>
      </c>
      <c r="M2066" s="106" t="s">
        <v>4507</v>
      </c>
      <c r="N2066" s="106"/>
      <c r="O2066"/>
      <c r="P2066" t="str">
        <f t="shared" si="409"/>
        <v>NOT EQUAL</v>
      </c>
      <c r="Q2066"/>
      <c r="R2066"/>
      <c r="S2066" s="43">
        <f t="shared" si="410"/>
        <v>315</v>
      </c>
      <c r="T2066" s="96"/>
      <c r="U2066" s="72"/>
      <c r="V2066" s="72"/>
      <c r="W2066" s="44" t="str">
        <f t="shared" si="411"/>
        <v/>
      </c>
      <c r="X2066" s="25" t="str">
        <f t="shared" si="412"/>
        <v/>
      </c>
      <c r="Y2066" s="1">
        <f t="shared" si="413"/>
        <v>2017</v>
      </c>
      <c r="Z2066" t="str">
        <f t="shared" si="414"/>
        <v>USER_PRIM21U</v>
      </c>
      <c r="AC2066" s="116" t="str">
        <f t="shared" si="408"/>
        <v/>
      </c>
      <c r="AD2066" t="b">
        <f t="shared" si="407"/>
        <v>1</v>
      </c>
    </row>
    <row r="2067" spans="1:30">
      <c r="A2067" s="58">
        <f t="shared" si="416"/>
        <v>2067</v>
      </c>
      <c r="B2067" s="55">
        <f t="shared" si="415"/>
        <v>2018</v>
      </c>
      <c r="C2067" s="101" t="s">
        <v>4908</v>
      </c>
      <c r="D2067" s="101" t="s">
        <v>1235</v>
      </c>
      <c r="E2067" s="102" t="s">
        <v>581</v>
      </c>
      <c r="F2067" s="102" t="s">
        <v>4034</v>
      </c>
      <c r="G2067" s="103">
        <v>0</v>
      </c>
      <c r="H2067" s="103">
        <v>0</v>
      </c>
      <c r="I2067" s="102" t="s">
        <v>1</v>
      </c>
      <c r="J2067" s="102" t="s">
        <v>1660</v>
      </c>
      <c r="K2067" s="104" t="s">
        <v>5022</v>
      </c>
      <c r="L2067" s="101" t="s">
        <v>1667</v>
      </c>
      <c r="M2067" s="106" t="s">
        <v>4508</v>
      </c>
      <c r="N2067" s="106"/>
      <c r="O2067"/>
      <c r="P2067" t="str">
        <f t="shared" si="409"/>
        <v>NOT EQUAL</v>
      </c>
      <c r="Q2067"/>
      <c r="R2067"/>
      <c r="S2067" s="43">
        <f t="shared" si="410"/>
        <v>315</v>
      </c>
      <c r="T2067" s="96"/>
      <c r="U2067" s="72"/>
      <c r="V2067" s="72"/>
      <c r="W2067" s="44" t="str">
        <f t="shared" si="411"/>
        <v/>
      </c>
      <c r="X2067" s="25" t="str">
        <f t="shared" si="412"/>
        <v/>
      </c>
      <c r="Y2067" s="1">
        <f t="shared" si="413"/>
        <v>2018</v>
      </c>
      <c r="Z2067" t="str">
        <f t="shared" si="414"/>
        <v>USER_SFTf21U</v>
      </c>
      <c r="AC2067" s="116" t="str">
        <f t="shared" si="408"/>
        <v/>
      </c>
      <c r="AD2067" t="b">
        <f t="shared" si="407"/>
        <v>1</v>
      </c>
    </row>
    <row r="2068" spans="1:30">
      <c r="A2068" s="58">
        <f t="shared" si="416"/>
        <v>2068</v>
      </c>
      <c r="B2068" s="55">
        <f t="shared" si="415"/>
        <v>2019</v>
      </c>
      <c r="C2068" s="101" t="s">
        <v>4909</v>
      </c>
      <c r="D2068" s="101" t="s">
        <v>1235</v>
      </c>
      <c r="E2068" s="102" t="s">
        <v>581</v>
      </c>
      <c r="F2068" s="102" t="s">
        <v>4961</v>
      </c>
      <c r="G2068" s="103">
        <v>0</v>
      </c>
      <c r="H2068" s="103">
        <v>0</v>
      </c>
      <c r="I2068" s="102" t="s">
        <v>1</v>
      </c>
      <c r="J2068" s="102" t="s">
        <v>1660</v>
      </c>
      <c r="K2068" s="104" t="s">
        <v>5022</v>
      </c>
      <c r="L2068" s="101" t="s">
        <v>1667</v>
      </c>
      <c r="M2068" s="106" t="s">
        <v>5002</v>
      </c>
      <c r="N2068" s="106"/>
      <c r="O2068"/>
      <c r="P2068" t="str">
        <f t="shared" si="409"/>
        <v>NOT EQUAL</v>
      </c>
      <c r="Q2068"/>
      <c r="R2068"/>
      <c r="S2068" s="43">
        <f t="shared" si="410"/>
        <v>315</v>
      </c>
      <c r="T2068" s="96"/>
      <c r="U2068" s="72"/>
      <c r="V2068" s="72"/>
      <c r="W2068" s="44" t="str">
        <f t="shared" si="411"/>
        <v/>
      </c>
      <c r="X2068" s="25" t="str">
        <f t="shared" si="412"/>
        <v/>
      </c>
      <c r="Y2068" s="1">
        <f t="shared" si="413"/>
        <v>2019</v>
      </c>
      <c r="Z2068" t="str">
        <f t="shared" si="414"/>
        <v>USER_SFTg21U</v>
      </c>
      <c r="AC2068" s="116" t="str">
        <f t="shared" si="408"/>
        <v/>
      </c>
      <c r="AD2068" t="b">
        <f t="shared" si="407"/>
        <v>1</v>
      </c>
    </row>
    <row r="2069" spans="1:30">
      <c r="A2069" s="58">
        <f t="shared" si="416"/>
        <v>2069</v>
      </c>
      <c r="B2069" s="55">
        <f t="shared" si="415"/>
        <v>2020</v>
      </c>
      <c r="C2069" s="101" t="s">
        <v>4907</v>
      </c>
      <c r="D2069" s="101" t="s">
        <v>1236</v>
      </c>
      <c r="E2069" s="102" t="s">
        <v>581</v>
      </c>
      <c r="F2069" s="102" t="s">
        <v>4035</v>
      </c>
      <c r="G2069" s="103">
        <v>0</v>
      </c>
      <c r="H2069" s="103">
        <v>0</v>
      </c>
      <c r="I2069" s="102" t="s">
        <v>1</v>
      </c>
      <c r="J2069" s="102" t="s">
        <v>1660</v>
      </c>
      <c r="K2069" s="104" t="s">
        <v>5022</v>
      </c>
      <c r="L2069" s="101" t="s">
        <v>1667</v>
      </c>
      <c r="M2069" s="106" t="s">
        <v>4509</v>
      </c>
      <c r="N2069" s="106"/>
      <c r="O2069"/>
      <c r="P2069" t="str">
        <f t="shared" si="409"/>
        <v>NOT EQUAL</v>
      </c>
      <c r="Q2069"/>
      <c r="R2069"/>
      <c r="S2069" s="43">
        <f t="shared" si="410"/>
        <v>315</v>
      </c>
      <c r="T2069" s="96"/>
      <c r="U2069" s="72"/>
      <c r="V2069" s="72"/>
      <c r="W2069" s="44" t="str">
        <f t="shared" si="411"/>
        <v/>
      </c>
      <c r="X2069" s="25" t="str">
        <f t="shared" si="412"/>
        <v/>
      </c>
      <c r="Y2069" s="1">
        <f t="shared" si="413"/>
        <v>2020</v>
      </c>
      <c r="Z2069" t="str">
        <f t="shared" si="414"/>
        <v>USER_PRIM22U</v>
      </c>
      <c r="AC2069" s="116" t="str">
        <f t="shared" si="408"/>
        <v/>
      </c>
      <c r="AD2069" t="b">
        <f t="shared" si="407"/>
        <v>1</v>
      </c>
    </row>
    <row r="2070" spans="1:30">
      <c r="A2070" s="58">
        <f t="shared" si="416"/>
        <v>2070</v>
      </c>
      <c r="B2070" s="55">
        <f t="shared" si="415"/>
        <v>2021</v>
      </c>
      <c r="C2070" s="101" t="s">
        <v>4908</v>
      </c>
      <c r="D2070" s="101" t="s">
        <v>1236</v>
      </c>
      <c r="E2070" s="102" t="s">
        <v>581</v>
      </c>
      <c r="F2070" s="102" t="s">
        <v>4036</v>
      </c>
      <c r="G2070" s="103">
        <v>0</v>
      </c>
      <c r="H2070" s="103">
        <v>0</v>
      </c>
      <c r="I2070" s="102" t="s">
        <v>1</v>
      </c>
      <c r="J2070" s="102" t="s">
        <v>1660</v>
      </c>
      <c r="K2070" s="104" t="s">
        <v>5022</v>
      </c>
      <c r="L2070" s="101" t="s">
        <v>1667</v>
      </c>
      <c r="M2070" s="106" t="s">
        <v>4510</v>
      </c>
      <c r="N2070" s="106"/>
      <c r="O2070"/>
      <c r="P2070" t="str">
        <f t="shared" si="409"/>
        <v>NOT EQUAL</v>
      </c>
      <c r="Q2070"/>
      <c r="R2070"/>
      <c r="S2070" s="43">
        <f t="shared" si="410"/>
        <v>315</v>
      </c>
      <c r="T2070" s="96"/>
      <c r="U2070" s="72"/>
      <c r="V2070" s="72"/>
      <c r="W2070" s="44" t="str">
        <f t="shared" si="411"/>
        <v/>
      </c>
      <c r="X2070" s="25" t="str">
        <f t="shared" si="412"/>
        <v/>
      </c>
      <c r="Y2070" s="1">
        <f t="shared" si="413"/>
        <v>2021</v>
      </c>
      <c r="Z2070" t="str">
        <f t="shared" si="414"/>
        <v>USER_SFTf22U</v>
      </c>
      <c r="AC2070" s="116" t="str">
        <f t="shared" si="408"/>
        <v/>
      </c>
      <c r="AD2070" t="b">
        <f t="shared" si="407"/>
        <v>1</v>
      </c>
    </row>
    <row r="2071" spans="1:30">
      <c r="A2071" s="58">
        <f t="shared" si="416"/>
        <v>2071</v>
      </c>
      <c r="B2071" s="55">
        <f t="shared" si="415"/>
        <v>2022</v>
      </c>
      <c r="C2071" s="101" t="s">
        <v>4909</v>
      </c>
      <c r="D2071" s="101" t="s">
        <v>1236</v>
      </c>
      <c r="E2071" s="102" t="s">
        <v>581</v>
      </c>
      <c r="F2071" s="102" t="s">
        <v>4962</v>
      </c>
      <c r="G2071" s="103">
        <v>0</v>
      </c>
      <c r="H2071" s="103">
        <v>0</v>
      </c>
      <c r="I2071" s="102" t="s">
        <v>1</v>
      </c>
      <c r="J2071" s="102" t="s">
        <v>1660</v>
      </c>
      <c r="K2071" s="104" t="s">
        <v>5022</v>
      </c>
      <c r="L2071" s="101" t="s">
        <v>1667</v>
      </c>
      <c r="M2071" s="106" t="s">
        <v>5003</v>
      </c>
      <c r="N2071" s="106"/>
      <c r="O2071"/>
      <c r="P2071" t="str">
        <f t="shared" si="409"/>
        <v>NOT EQUAL</v>
      </c>
      <c r="Q2071"/>
      <c r="R2071"/>
      <c r="S2071" s="43">
        <f t="shared" si="410"/>
        <v>315</v>
      </c>
      <c r="T2071" s="96"/>
      <c r="U2071" s="72"/>
      <c r="V2071" s="72"/>
      <c r="W2071" s="44" t="str">
        <f t="shared" si="411"/>
        <v/>
      </c>
      <c r="X2071" s="25" t="str">
        <f t="shared" si="412"/>
        <v/>
      </c>
      <c r="Y2071" s="1">
        <f t="shared" si="413"/>
        <v>2022</v>
      </c>
      <c r="Z2071" t="str">
        <f t="shared" si="414"/>
        <v>USER_SFTg22U</v>
      </c>
      <c r="AC2071" s="116" t="str">
        <f t="shared" si="408"/>
        <v/>
      </c>
      <c r="AD2071" t="b">
        <f t="shared" si="407"/>
        <v>1</v>
      </c>
    </row>
    <row r="2072" spans="1:30" s="17" customFormat="1">
      <c r="A2072" s="58">
        <f t="shared" si="416"/>
        <v>2072</v>
      </c>
      <c r="B2072" s="55">
        <f t="shared" si="415"/>
        <v>2023</v>
      </c>
      <c r="C2072" s="101" t="s">
        <v>4907</v>
      </c>
      <c r="D2072" s="101" t="s">
        <v>1237</v>
      </c>
      <c r="E2072" s="102" t="s">
        <v>581</v>
      </c>
      <c r="F2072" s="102" t="s">
        <v>4037</v>
      </c>
      <c r="G2072" s="103">
        <v>0</v>
      </c>
      <c r="H2072" s="103">
        <v>0</v>
      </c>
      <c r="I2072" s="102" t="s">
        <v>1</v>
      </c>
      <c r="J2072" s="102" t="s">
        <v>1660</v>
      </c>
      <c r="K2072" s="104" t="s">
        <v>5022</v>
      </c>
      <c r="L2072" s="101" t="s">
        <v>1667</v>
      </c>
      <c r="M2072" s="106" t="s">
        <v>4511</v>
      </c>
      <c r="N2072" s="106"/>
      <c r="O2072"/>
      <c r="P2072" t="str">
        <f t="shared" si="409"/>
        <v>NOT EQUAL</v>
      </c>
      <c r="Q2072"/>
      <c r="R2072"/>
      <c r="S2072" s="43">
        <f t="shared" si="410"/>
        <v>315</v>
      </c>
      <c r="T2072" s="96"/>
      <c r="U2072" s="72"/>
      <c r="V2072" s="72"/>
      <c r="W2072" s="44" t="str">
        <f t="shared" si="411"/>
        <v/>
      </c>
      <c r="X2072" s="25" t="str">
        <f t="shared" si="412"/>
        <v/>
      </c>
      <c r="Y2072" s="1">
        <f t="shared" si="413"/>
        <v>2023</v>
      </c>
      <c r="Z2072" t="str">
        <f t="shared" si="414"/>
        <v>USER_PRIM23U</v>
      </c>
      <c r="AC2072" s="116" t="str">
        <f t="shared" si="408"/>
        <v/>
      </c>
      <c r="AD2072" t="b">
        <f t="shared" si="407"/>
        <v>1</v>
      </c>
    </row>
    <row r="2073" spans="1:30">
      <c r="A2073" s="58">
        <f t="shared" si="416"/>
        <v>2073</v>
      </c>
      <c r="B2073" s="55">
        <f t="shared" si="415"/>
        <v>2024</v>
      </c>
      <c r="C2073" s="101" t="s">
        <v>4908</v>
      </c>
      <c r="D2073" s="101" t="s">
        <v>1237</v>
      </c>
      <c r="E2073" s="102" t="s">
        <v>581</v>
      </c>
      <c r="F2073" s="102" t="s">
        <v>4038</v>
      </c>
      <c r="G2073" s="103">
        <v>0</v>
      </c>
      <c r="H2073" s="103">
        <v>0</v>
      </c>
      <c r="I2073" s="102" t="s">
        <v>1</v>
      </c>
      <c r="J2073" s="102" t="s">
        <v>1660</v>
      </c>
      <c r="K2073" s="104" t="s">
        <v>5022</v>
      </c>
      <c r="L2073" s="101" t="s">
        <v>1667</v>
      </c>
      <c r="M2073" s="106" t="s">
        <v>4512</v>
      </c>
      <c r="N2073" s="106"/>
      <c r="O2073"/>
      <c r="P2073" t="str">
        <f t="shared" si="409"/>
        <v>NOT EQUAL</v>
      </c>
      <c r="Q2073"/>
      <c r="R2073"/>
      <c r="S2073" s="43">
        <f t="shared" si="410"/>
        <v>315</v>
      </c>
      <c r="T2073" s="96"/>
      <c r="U2073" s="72"/>
      <c r="V2073" s="72"/>
      <c r="W2073" s="44" t="str">
        <f t="shared" si="411"/>
        <v/>
      </c>
      <c r="X2073" s="25" t="str">
        <f t="shared" si="412"/>
        <v/>
      </c>
      <c r="Y2073" s="1">
        <f t="shared" si="413"/>
        <v>2024</v>
      </c>
      <c r="Z2073" t="str">
        <f t="shared" si="414"/>
        <v>USER_SFTf23U</v>
      </c>
      <c r="AC2073" s="116" t="str">
        <f t="shared" si="408"/>
        <v/>
      </c>
      <c r="AD2073" t="b">
        <f t="shared" si="407"/>
        <v>1</v>
      </c>
    </row>
    <row r="2074" spans="1:30" s="17" customFormat="1">
      <c r="A2074" s="58">
        <f t="shared" si="416"/>
        <v>2074</v>
      </c>
      <c r="B2074" s="55">
        <f t="shared" si="415"/>
        <v>2025</v>
      </c>
      <c r="C2074" s="101" t="s">
        <v>4909</v>
      </c>
      <c r="D2074" s="101" t="s">
        <v>1237</v>
      </c>
      <c r="E2074" s="102" t="s">
        <v>581</v>
      </c>
      <c r="F2074" s="102" t="s">
        <v>4963</v>
      </c>
      <c r="G2074" s="103">
        <v>0</v>
      </c>
      <c r="H2074" s="103">
        <v>0</v>
      </c>
      <c r="I2074" s="102" t="s">
        <v>1</v>
      </c>
      <c r="J2074" s="102" t="s">
        <v>1660</v>
      </c>
      <c r="K2074" s="104" t="s">
        <v>5022</v>
      </c>
      <c r="L2074" s="101" t="s">
        <v>1667</v>
      </c>
      <c r="M2074" s="106" t="s">
        <v>5004</v>
      </c>
      <c r="N2074" s="106"/>
      <c r="O2074"/>
      <c r="P2074" t="str">
        <f t="shared" si="409"/>
        <v>NOT EQUAL</v>
      </c>
      <c r="Q2074"/>
      <c r="R2074"/>
      <c r="S2074" s="43">
        <f t="shared" si="410"/>
        <v>315</v>
      </c>
      <c r="T2074" s="96"/>
      <c r="U2074" s="72"/>
      <c r="V2074" s="72"/>
      <c r="W2074" s="44" t="str">
        <f t="shared" si="411"/>
        <v/>
      </c>
      <c r="X2074" s="25" t="str">
        <f t="shared" si="412"/>
        <v/>
      </c>
      <c r="Y2074" s="1">
        <f t="shared" si="413"/>
        <v>2025</v>
      </c>
      <c r="Z2074" t="str">
        <f t="shared" si="414"/>
        <v>USER_SFTg23U</v>
      </c>
      <c r="AC2074" s="116" t="str">
        <f t="shared" si="408"/>
        <v/>
      </c>
      <c r="AD2074" t="b">
        <f t="shared" si="407"/>
        <v>1</v>
      </c>
    </row>
    <row r="2075" spans="1:30">
      <c r="A2075" s="58">
        <f t="shared" si="416"/>
        <v>2075</v>
      </c>
      <c r="B2075" s="55">
        <f t="shared" si="415"/>
        <v>2026</v>
      </c>
      <c r="C2075" s="101" t="s">
        <v>4907</v>
      </c>
      <c r="D2075" s="101" t="s">
        <v>1238</v>
      </c>
      <c r="E2075" s="102" t="s">
        <v>581</v>
      </c>
      <c r="F2075" s="102" t="s">
        <v>4039</v>
      </c>
      <c r="G2075" s="103">
        <v>0</v>
      </c>
      <c r="H2075" s="103">
        <v>0</v>
      </c>
      <c r="I2075" s="102" t="s">
        <v>1</v>
      </c>
      <c r="J2075" s="102" t="s">
        <v>1660</v>
      </c>
      <c r="K2075" s="104" t="s">
        <v>5022</v>
      </c>
      <c r="L2075" s="101" t="s">
        <v>1667</v>
      </c>
      <c r="M2075" s="106" t="s">
        <v>4513</v>
      </c>
      <c r="N2075" s="106"/>
      <c r="O2075"/>
      <c r="P2075" t="str">
        <f t="shared" si="409"/>
        <v>NOT EQUAL</v>
      </c>
      <c r="Q2075"/>
      <c r="R2075"/>
      <c r="S2075" s="43">
        <f t="shared" si="410"/>
        <v>315</v>
      </c>
      <c r="T2075" s="96"/>
      <c r="U2075" s="72"/>
      <c r="V2075" s="72"/>
      <c r="W2075" s="44" t="str">
        <f t="shared" si="411"/>
        <v/>
      </c>
      <c r="X2075" s="25" t="str">
        <f t="shared" si="412"/>
        <v/>
      </c>
      <c r="Y2075" s="1">
        <f t="shared" si="413"/>
        <v>2026</v>
      </c>
      <c r="Z2075" t="str">
        <f t="shared" si="414"/>
        <v>USER_PRIM24U</v>
      </c>
      <c r="AC2075" s="116" t="str">
        <f t="shared" si="408"/>
        <v/>
      </c>
      <c r="AD2075" t="b">
        <f t="shared" si="407"/>
        <v>1</v>
      </c>
    </row>
    <row r="2076" spans="1:30" s="17" customFormat="1">
      <c r="A2076" s="58">
        <f t="shared" si="416"/>
        <v>2076</v>
      </c>
      <c r="B2076" s="55">
        <f t="shared" si="415"/>
        <v>2027</v>
      </c>
      <c r="C2076" s="101" t="s">
        <v>4908</v>
      </c>
      <c r="D2076" s="101" t="s">
        <v>1238</v>
      </c>
      <c r="E2076" s="102" t="s">
        <v>581</v>
      </c>
      <c r="F2076" s="102" t="s">
        <v>4040</v>
      </c>
      <c r="G2076" s="103">
        <v>0</v>
      </c>
      <c r="H2076" s="103">
        <v>0</v>
      </c>
      <c r="I2076" s="102" t="s">
        <v>1</v>
      </c>
      <c r="J2076" s="102" t="s">
        <v>1660</v>
      </c>
      <c r="K2076" s="104" t="s">
        <v>5022</v>
      </c>
      <c r="L2076" s="101" t="s">
        <v>1667</v>
      </c>
      <c r="M2076" s="106" t="s">
        <v>4514</v>
      </c>
      <c r="N2076" s="106"/>
      <c r="O2076"/>
      <c r="P2076" t="str">
        <f t="shared" si="409"/>
        <v>NOT EQUAL</v>
      </c>
      <c r="Q2076"/>
      <c r="R2076"/>
      <c r="S2076" s="43">
        <f t="shared" si="410"/>
        <v>315</v>
      </c>
      <c r="T2076" s="96"/>
      <c r="U2076" s="72"/>
      <c r="V2076" s="72"/>
      <c r="W2076" s="44" t="str">
        <f t="shared" si="411"/>
        <v/>
      </c>
      <c r="X2076" s="25" t="str">
        <f t="shared" si="412"/>
        <v/>
      </c>
      <c r="Y2076" s="1">
        <f t="shared" si="413"/>
        <v>2027</v>
      </c>
      <c r="Z2076" t="str">
        <f t="shared" si="414"/>
        <v>USER_SFTf24U</v>
      </c>
      <c r="AC2076" s="116" t="str">
        <f t="shared" si="408"/>
        <v/>
      </c>
      <c r="AD2076" t="b">
        <f t="shared" si="407"/>
        <v>1</v>
      </c>
    </row>
    <row r="2077" spans="1:30">
      <c r="A2077" s="58">
        <f t="shared" si="416"/>
        <v>2077</v>
      </c>
      <c r="B2077" s="55">
        <f t="shared" si="415"/>
        <v>2028</v>
      </c>
      <c r="C2077" s="101" t="s">
        <v>4909</v>
      </c>
      <c r="D2077" s="101" t="s">
        <v>1238</v>
      </c>
      <c r="E2077" s="102" t="s">
        <v>581</v>
      </c>
      <c r="F2077" s="102" t="s">
        <v>4964</v>
      </c>
      <c r="G2077" s="103">
        <v>0</v>
      </c>
      <c r="H2077" s="103">
        <v>0</v>
      </c>
      <c r="I2077" s="102" t="s">
        <v>1</v>
      </c>
      <c r="J2077" s="102" t="s">
        <v>1660</v>
      </c>
      <c r="K2077" s="104" t="s">
        <v>5022</v>
      </c>
      <c r="L2077" s="101" t="s">
        <v>1667</v>
      </c>
      <c r="M2077" s="106" t="s">
        <v>5005</v>
      </c>
      <c r="N2077" s="106"/>
      <c r="O2077"/>
      <c r="P2077" t="str">
        <f t="shared" si="409"/>
        <v>NOT EQUAL</v>
      </c>
      <c r="Q2077"/>
      <c r="R2077"/>
      <c r="S2077" s="43">
        <f t="shared" si="410"/>
        <v>315</v>
      </c>
      <c r="T2077" s="96"/>
      <c r="U2077" s="72"/>
      <c r="V2077" s="72"/>
      <c r="W2077" s="44" t="str">
        <f t="shared" si="411"/>
        <v/>
      </c>
      <c r="X2077" s="25" t="str">
        <f t="shared" si="412"/>
        <v/>
      </c>
      <c r="Y2077" s="1">
        <f t="shared" si="413"/>
        <v>2028</v>
      </c>
      <c r="Z2077" t="str">
        <f t="shared" si="414"/>
        <v>USER_SFTg24U</v>
      </c>
      <c r="AC2077" s="116" t="str">
        <f t="shared" si="408"/>
        <v/>
      </c>
      <c r="AD2077" t="b">
        <f t="shared" si="407"/>
        <v>1</v>
      </c>
    </row>
    <row r="2078" spans="1:30" s="17" customFormat="1">
      <c r="A2078" s="58">
        <f t="shared" si="416"/>
        <v>2078</v>
      </c>
      <c r="B2078" s="55">
        <f t="shared" si="415"/>
        <v>2029</v>
      </c>
      <c r="C2078" s="101" t="s">
        <v>4907</v>
      </c>
      <c r="D2078" s="101" t="s">
        <v>1239</v>
      </c>
      <c r="E2078" s="102" t="s">
        <v>581</v>
      </c>
      <c r="F2078" s="102" t="s">
        <v>4041</v>
      </c>
      <c r="G2078" s="103">
        <v>0</v>
      </c>
      <c r="H2078" s="103">
        <v>0</v>
      </c>
      <c r="I2078" s="102" t="s">
        <v>1</v>
      </c>
      <c r="J2078" s="102" t="s">
        <v>1660</v>
      </c>
      <c r="K2078" s="104" t="s">
        <v>5022</v>
      </c>
      <c r="L2078" s="101" t="s">
        <v>1667</v>
      </c>
      <c r="M2078" s="106" t="s">
        <v>4515</v>
      </c>
      <c r="N2078" s="106"/>
      <c r="O2078"/>
      <c r="P2078" t="str">
        <f t="shared" si="409"/>
        <v>NOT EQUAL</v>
      </c>
      <c r="Q2078"/>
      <c r="R2078"/>
      <c r="S2078" s="43">
        <f t="shared" si="410"/>
        <v>315</v>
      </c>
      <c r="T2078" s="96"/>
      <c r="U2078" s="72"/>
      <c r="V2078" s="72"/>
      <c r="W2078" s="44" t="str">
        <f t="shared" si="411"/>
        <v/>
      </c>
      <c r="X2078" s="25" t="str">
        <f t="shared" si="412"/>
        <v/>
      </c>
      <c r="Y2078" s="1">
        <f t="shared" si="413"/>
        <v>2029</v>
      </c>
      <c r="Z2078" t="str">
        <f t="shared" si="414"/>
        <v>USER_PRIM25U</v>
      </c>
      <c r="AC2078" s="116" t="str">
        <f t="shared" si="408"/>
        <v/>
      </c>
      <c r="AD2078" t="b">
        <f t="shared" si="407"/>
        <v>1</v>
      </c>
    </row>
    <row r="2079" spans="1:30">
      <c r="A2079" s="58">
        <f t="shared" si="416"/>
        <v>2079</v>
      </c>
      <c r="B2079" s="55">
        <f t="shared" si="415"/>
        <v>2030</v>
      </c>
      <c r="C2079" s="101" t="s">
        <v>4908</v>
      </c>
      <c r="D2079" s="101" t="s">
        <v>1239</v>
      </c>
      <c r="E2079" s="102" t="s">
        <v>581</v>
      </c>
      <c r="F2079" s="102" t="s">
        <v>4042</v>
      </c>
      <c r="G2079" s="103">
        <v>0</v>
      </c>
      <c r="H2079" s="103">
        <v>0</v>
      </c>
      <c r="I2079" s="102" t="s">
        <v>1</v>
      </c>
      <c r="J2079" s="102" t="s">
        <v>1660</v>
      </c>
      <c r="K2079" s="104" t="s">
        <v>5022</v>
      </c>
      <c r="L2079" s="101" t="s">
        <v>1667</v>
      </c>
      <c r="M2079" s="106" t="s">
        <v>4516</v>
      </c>
      <c r="N2079" s="106"/>
      <c r="O2079"/>
      <c r="P2079" t="str">
        <f t="shared" si="409"/>
        <v>NOT EQUAL</v>
      </c>
      <c r="Q2079"/>
      <c r="R2079"/>
      <c r="S2079" s="43">
        <f t="shared" si="410"/>
        <v>315</v>
      </c>
      <c r="T2079" s="96"/>
      <c r="U2079" s="72"/>
      <c r="V2079" s="72"/>
      <c r="W2079" s="44" t="str">
        <f t="shared" si="411"/>
        <v/>
      </c>
      <c r="X2079" s="25" t="str">
        <f t="shared" si="412"/>
        <v/>
      </c>
      <c r="Y2079" s="1">
        <f t="shared" si="413"/>
        <v>2030</v>
      </c>
      <c r="Z2079" t="str">
        <f t="shared" si="414"/>
        <v>USER_SFTf25U</v>
      </c>
      <c r="AC2079" s="116" t="str">
        <f t="shared" si="408"/>
        <v/>
      </c>
      <c r="AD2079" t="b">
        <f t="shared" si="407"/>
        <v>1</v>
      </c>
    </row>
    <row r="2080" spans="1:30">
      <c r="A2080" s="58">
        <f t="shared" si="416"/>
        <v>2080</v>
      </c>
      <c r="B2080" s="55">
        <f t="shared" si="415"/>
        <v>2031</v>
      </c>
      <c r="C2080" s="101" t="s">
        <v>4909</v>
      </c>
      <c r="D2080" s="101" t="s">
        <v>1239</v>
      </c>
      <c r="E2080" s="102" t="s">
        <v>581</v>
      </c>
      <c r="F2080" s="102" t="s">
        <v>4965</v>
      </c>
      <c r="G2080" s="103">
        <v>0</v>
      </c>
      <c r="H2080" s="103">
        <v>0</v>
      </c>
      <c r="I2080" s="102" t="s">
        <v>1</v>
      </c>
      <c r="J2080" s="102" t="s">
        <v>1660</v>
      </c>
      <c r="K2080" s="104" t="s">
        <v>5022</v>
      </c>
      <c r="L2080" s="101" t="s">
        <v>1667</v>
      </c>
      <c r="M2080" s="106" t="s">
        <v>5006</v>
      </c>
      <c r="N2080" s="106"/>
      <c r="O2080"/>
      <c r="P2080" t="str">
        <f t="shared" si="409"/>
        <v>NOT EQUAL</v>
      </c>
      <c r="Q2080"/>
      <c r="R2080"/>
      <c r="S2080" s="43">
        <f t="shared" si="410"/>
        <v>315</v>
      </c>
      <c r="T2080" s="96"/>
      <c r="U2080" s="72"/>
      <c r="V2080" s="72"/>
      <c r="W2080" s="44" t="str">
        <f t="shared" si="411"/>
        <v/>
      </c>
      <c r="X2080" s="25" t="str">
        <f t="shared" si="412"/>
        <v/>
      </c>
      <c r="Y2080" s="1">
        <f t="shared" si="413"/>
        <v>2031</v>
      </c>
      <c r="Z2080" t="str">
        <f t="shared" si="414"/>
        <v>USER_SFTg25U</v>
      </c>
      <c r="AC2080" s="116" t="str">
        <f t="shared" si="408"/>
        <v/>
      </c>
      <c r="AD2080" t="b">
        <f t="shared" ref="AD2080:AD2143" si="417">X2080=AC2080</f>
        <v>1</v>
      </c>
    </row>
    <row r="2081" spans="1:30">
      <c r="A2081" s="58">
        <f t="shared" si="416"/>
        <v>2081</v>
      </c>
      <c r="B2081" s="55">
        <f t="shared" si="415"/>
        <v>2032</v>
      </c>
      <c r="C2081" s="101" t="s">
        <v>4907</v>
      </c>
      <c r="D2081" s="101" t="s">
        <v>1240</v>
      </c>
      <c r="E2081" s="102" t="s">
        <v>581</v>
      </c>
      <c r="F2081" s="102" t="s">
        <v>4043</v>
      </c>
      <c r="G2081" s="103">
        <v>0</v>
      </c>
      <c r="H2081" s="103">
        <v>0</v>
      </c>
      <c r="I2081" s="102" t="s">
        <v>1</v>
      </c>
      <c r="J2081" s="102" t="s">
        <v>1660</v>
      </c>
      <c r="K2081" s="104" t="s">
        <v>5022</v>
      </c>
      <c r="L2081" s="101" t="s">
        <v>1667</v>
      </c>
      <c r="M2081" s="106" t="s">
        <v>4517</v>
      </c>
      <c r="N2081" s="106"/>
      <c r="O2081"/>
      <c r="P2081" t="str">
        <f t="shared" si="409"/>
        <v>NOT EQUAL</v>
      </c>
      <c r="Q2081"/>
      <c r="R2081"/>
      <c r="S2081" s="43">
        <f t="shared" si="410"/>
        <v>315</v>
      </c>
      <c r="T2081" s="96"/>
      <c r="U2081" s="72"/>
      <c r="V2081" s="72"/>
      <c r="W2081" s="44" t="str">
        <f t="shared" si="411"/>
        <v/>
      </c>
      <c r="X2081" s="25" t="str">
        <f t="shared" si="412"/>
        <v/>
      </c>
      <c r="Y2081" s="1">
        <f t="shared" si="413"/>
        <v>2032</v>
      </c>
      <c r="Z2081" t="str">
        <f t="shared" si="414"/>
        <v>USER_PRIM26U</v>
      </c>
      <c r="AC2081" s="116" t="str">
        <f t="shared" si="408"/>
        <v/>
      </c>
      <c r="AD2081" t="b">
        <f t="shared" si="417"/>
        <v>1</v>
      </c>
    </row>
    <row r="2082" spans="1:30">
      <c r="A2082" s="58">
        <f t="shared" si="416"/>
        <v>2082</v>
      </c>
      <c r="B2082" s="55">
        <f t="shared" si="415"/>
        <v>2033</v>
      </c>
      <c r="C2082" s="101" t="s">
        <v>4908</v>
      </c>
      <c r="D2082" s="101" t="s">
        <v>1240</v>
      </c>
      <c r="E2082" s="102" t="s">
        <v>581</v>
      </c>
      <c r="F2082" s="102" t="s">
        <v>4044</v>
      </c>
      <c r="G2082" s="103">
        <v>0</v>
      </c>
      <c r="H2082" s="103">
        <v>0</v>
      </c>
      <c r="I2082" s="102" t="s">
        <v>1</v>
      </c>
      <c r="J2082" s="102" t="s">
        <v>1660</v>
      </c>
      <c r="K2082" s="104" t="s">
        <v>5022</v>
      </c>
      <c r="L2082" s="101" t="s">
        <v>1667</v>
      </c>
      <c r="M2082" s="106" t="s">
        <v>4518</v>
      </c>
      <c r="N2082" s="106"/>
      <c r="O2082"/>
      <c r="P2082" t="str">
        <f t="shared" si="409"/>
        <v>NOT EQUAL</v>
      </c>
      <c r="Q2082"/>
      <c r="R2082"/>
      <c r="S2082" s="43">
        <f t="shared" si="410"/>
        <v>315</v>
      </c>
      <c r="T2082" s="96"/>
      <c r="U2082" s="72"/>
      <c r="V2082" s="72"/>
      <c r="W2082" s="44" t="str">
        <f t="shared" si="411"/>
        <v/>
      </c>
      <c r="X2082" s="25" t="str">
        <f t="shared" si="412"/>
        <v/>
      </c>
      <c r="Y2082" s="1">
        <f t="shared" si="413"/>
        <v>2033</v>
      </c>
      <c r="Z2082" t="str">
        <f t="shared" si="414"/>
        <v>USER_SFTf26U</v>
      </c>
      <c r="AC2082" s="116" t="str">
        <f t="shared" si="408"/>
        <v/>
      </c>
      <c r="AD2082" t="b">
        <f t="shared" si="417"/>
        <v>1</v>
      </c>
    </row>
    <row r="2083" spans="1:30">
      <c r="A2083" s="58">
        <f t="shared" si="416"/>
        <v>2083</v>
      </c>
      <c r="B2083" s="55">
        <f t="shared" si="415"/>
        <v>2034</v>
      </c>
      <c r="C2083" s="101" t="s">
        <v>4909</v>
      </c>
      <c r="D2083" s="101" t="s">
        <v>1240</v>
      </c>
      <c r="E2083" s="102" t="s">
        <v>581</v>
      </c>
      <c r="F2083" s="102" t="s">
        <v>4966</v>
      </c>
      <c r="G2083" s="103">
        <v>0</v>
      </c>
      <c r="H2083" s="103">
        <v>0</v>
      </c>
      <c r="I2083" s="102" t="s">
        <v>1</v>
      </c>
      <c r="J2083" s="102" t="s">
        <v>1660</v>
      </c>
      <c r="K2083" s="104" t="s">
        <v>5022</v>
      </c>
      <c r="L2083" s="101" t="s">
        <v>1667</v>
      </c>
      <c r="M2083" s="106" t="s">
        <v>5007</v>
      </c>
      <c r="N2083" s="106"/>
      <c r="O2083"/>
      <c r="P2083" t="str">
        <f t="shared" si="409"/>
        <v>NOT EQUAL</v>
      </c>
      <c r="Q2083"/>
      <c r="R2083"/>
      <c r="S2083" s="43">
        <f t="shared" si="410"/>
        <v>315</v>
      </c>
      <c r="T2083" s="96"/>
      <c r="U2083" s="72"/>
      <c r="V2083" s="72"/>
      <c r="W2083" s="44" t="str">
        <f t="shared" si="411"/>
        <v/>
      </c>
      <c r="X2083" s="25" t="str">
        <f t="shared" si="412"/>
        <v/>
      </c>
      <c r="Y2083" s="1">
        <f t="shared" si="413"/>
        <v>2034</v>
      </c>
      <c r="Z2083" t="str">
        <f t="shared" si="414"/>
        <v>USER_SFTg26U</v>
      </c>
      <c r="AC2083" s="116" t="str">
        <f t="shared" si="408"/>
        <v/>
      </c>
      <c r="AD2083" t="b">
        <f t="shared" si="417"/>
        <v>1</v>
      </c>
    </row>
    <row r="2084" spans="1:30">
      <c r="A2084" s="58">
        <f t="shared" si="416"/>
        <v>2084</v>
      </c>
      <c r="B2084" s="55">
        <f t="shared" si="415"/>
        <v>2035</v>
      </c>
      <c r="C2084" s="101" t="s">
        <v>4907</v>
      </c>
      <c r="D2084" s="101" t="s">
        <v>1241</v>
      </c>
      <c r="E2084" s="102" t="s">
        <v>581</v>
      </c>
      <c r="F2084" s="102" t="s">
        <v>4045</v>
      </c>
      <c r="G2084" s="103">
        <v>0</v>
      </c>
      <c r="H2084" s="103">
        <v>0</v>
      </c>
      <c r="I2084" s="102" t="s">
        <v>1</v>
      </c>
      <c r="J2084" s="102" t="s">
        <v>1660</v>
      </c>
      <c r="K2084" s="104" t="s">
        <v>5022</v>
      </c>
      <c r="L2084" s="101" t="s">
        <v>1667</v>
      </c>
      <c r="M2084" s="106" t="s">
        <v>4519</v>
      </c>
      <c r="N2084" s="106"/>
      <c r="O2084"/>
      <c r="P2084" t="str">
        <f t="shared" si="409"/>
        <v>NOT EQUAL</v>
      </c>
      <c r="Q2084"/>
      <c r="R2084"/>
      <c r="S2084" s="43">
        <f t="shared" si="410"/>
        <v>315</v>
      </c>
      <c r="T2084" s="96"/>
      <c r="U2084" s="72"/>
      <c r="V2084" s="72"/>
      <c r="W2084" s="44" t="str">
        <f t="shared" si="411"/>
        <v/>
      </c>
      <c r="X2084" s="25" t="str">
        <f t="shared" si="412"/>
        <v/>
      </c>
      <c r="Y2084" s="1">
        <f t="shared" si="413"/>
        <v>2035</v>
      </c>
      <c r="Z2084" t="str">
        <f t="shared" si="414"/>
        <v>USER_PRIM27U</v>
      </c>
      <c r="AC2084" s="116" t="str">
        <f t="shared" si="408"/>
        <v/>
      </c>
      <c r="AD2084" t="b">
        <f t="shared" si="417"/>
        <v>1</v>
      </c>
    </row>
    <row r="2085" spans="1:30">
      <c r="A2085" s="58">
        <f t="shared" si="416"/>
        <v>2085</v>
      </c>
      <c r="B2085" s="55">
        <f t="shared" si="415"/>
        <v>2036</v>
      </c>
      <c r="C2085" s="101" t="s">
        <v>4908</v>
      </c>
      <c r="D2085" s="101" t="s">
        <v>1241</v>
      </c>
      <c r="E2085" s="102" t="s">
        <v>581</v>
      </c>
      <c r="F2085" s="102" t="s">
        <v>4046</v>
      </c>
      <c r="G2085" s="103">
        <v>0</v>
      </c>
      <c r="H2085" s="103">
        <v>0</v>
      </c>
      <c r="I2085" s="102" t="s">
        <v>1</v>
      </c>
      <c r="J2085" s="102" t="s">
        <v>1660</v>
      </c>
      <c r="K2085" s="104" t="s">
        <v>5022</v>
      </c>
      <c r="L2085" s="101" t="s">
        <v>1667</v>
      </c>
      <c r="M2085" s="106" t="s">
        <v>4520</v>
      </c>
      <c r="N2085" s="106"/>
      <c r="O2085"/>
      <c r="P2085" t="str">
        <f t="shared" si="409"/>
        <v>NOT EQUAL</v>
      </c>
      <c r="Q2085"/>
      <c r="R2085"/>
      <c r="S2085" s="43">
        <f t="shared" si="410"/>
        <v>315</v>
      </c>
      <c r="T2085" s="96"/>
      <c r="U2085" s="72"/>
      <c r="V2085" s="72"/>
      <c r="W2085" s="44" t="str">
        <f t="shared" si="411"/>
        <v/>
      </c>
      <c r="X2085" s="25" t="str">
        <f t="shared" si="412"/>
        <v/>
      </c>
      <c r="Y2085" s="1">
        <f t="shared" si="413"/>
        <v>2036</v>
      </c>
      <c r="Z2085" t="str">
        <f t="shared" si="414"/>
        <v>USER_SFTf27U</v>
      </c>
      <c r="AC2085" s="116" t="str">
        <f t="shared" si="408"/>
        <v/>
      </c>
      <c r="AD2085" t="b">
        <f t="shared" si="417"/>
        <v>1</v>
      </c>
    </row>
    <row r="2086" spans="1:30">
      <c r="A2086" s="58">
        <f t="shared" si="416"/>
        <v>2086</v>
      </c>
      <c r="B2086" s="55">
        <f t="shared" si="415"/>
        <v>2037</v>
      </c>
      <c r="C2086" s="101" t="s">
        <v>4909</v>
      </c>
      <c r="D2086" s="101" t="s">
        <v>1241</v>
      </c>
      <c r="E2086" s="102" t="s">
        <v>581</v>
      </c>
      <c r="F2086" s="102" t="s">
        <v>4967</v>
      </c>
      <c r="G2086" s="103">
        <v>0</v>
      </c>
      <c r="H2086" s="103">
        <v>0</v>
      </c>
      <c r="I2086" s="102" t="s">
        <v>1</v>
      </c>
      <c r="J2086" s="102" t="s">
        <v>1660</v>
      </c>
      <c r="K2086" s="104" t="s">
        <v>5022</v>
      </c>
      <c r="L2086" s="101" t="s">
        <v>1667</v>
      </c>
      <c r="M2086" s="106" t="s">
        <v>5008</v>
      </c>
      <c r="N2086" s="106"/>
      <c r="O2086"/>
      <c r="P2086" t="str">
        <f t="shared" si="409"/>
        <v>NOT EQUAL</v>
      </c>
      <c r="Q2086"/>
      <c r="R2086"/>
      <c r="S2086" s="43">
        <f t="shared" si="410"/>
        <v>315</v>
      </c>
      <c r="T2086" s="96"/>
      <c r="U2086" s="72"/>
      <c r="V2086" s="72"/>
      <c r="W2086" s="44" t="str">
        <f t="shared" si="411"/>
        <v/>
      </c>
      <c r="X2086" s="25" t="str">
        <f t="shared" si="412"/>
        <v/>
      </c>
      <c r="Y2086" s="1">
        <f t="shared" si="413"/>
        <v>2037</v>
      </c>
      <c r="Z2086" t="str">
        <f t="shared" si="414"/>
        <v>USER_SFTg27U</v>
      </c>
      <c r="AC2086" s="116" t="str">
        <f t="shared" si="408"/>
        <v/>
      </c>
      <c r="AD2086" t="b">
        <f t="shared" si="417"/>
        <v>1</v>
      </c>
    </row>
    <row r="2087" spans="1:30">
      <c r="A2087" s="58">
        <f t="shared" si="416"/>
        <v>2087</v>
      </c>
      <c r="B2087" s="55">
        <f t="shared" si="415"/>
        <v>2038</v>
      </c>
      <c r="C2087" s="101" t="s">
        <v>4907</v>
      </c>
      <c r="D2087" s="101" t="s">
        <v>1242</v>
      </c>
      <c r="E2087" s="102" t="s">
        <v>581</v>
      </c>
      <c r="F2087" s="102" t="s">
        <v>4047</v>
      </c>
      <c r="G2087" s="103">
        <v>0</v>
      </c>
      <c r="H2087" s="103">
        <v>0</v>
      </c>
      <c r="I2087" s="102" t="s">
        <v>1</v>
      </c>
      <c r="J2087" s="102" t="s">
        <v>1660</v>
      </c>
      <c r="K2087" s="104" t="s">
        <v>5022</v>
      </c>
      <c r="L2087" s="101" t="s">
        <v>1667</v>
      </c>
      <c r="M2087" s="106" t="s">
        <v>4521</v>
      </c>
      <c r="N2087" s="106"/>
      <c r="O2087"/>
      <c r="P2087" t="str">
        <f t="shared" si="409"/>
        <v>NOT EQUAL</v>
      </c>
      <c r="Q2087"/>
      <c r="R2087"/>
      <c r="S2087" s="43">
        <f t="shared" si="410"/>
        <v>315</v>
      </c>
      <c r="T2087" s="96"/>
      <c r="U2087" s="72"/>
      <c r="V2087" s="72"/>
      <c r="W2087" s="44" t="str">
        <f t="shared" si="411"/>
        <v/>
      </c>
      <c r="X2087" s="25" t="str">
        <f t="shared" si="412"/>
        <v/>
      </c>
      <c r="Y2087" s="1">
        <f t="shared" si="413"/>
        <v>2038</v>
      </c>
      <c r="Z2087" t="str">
        <f t="shared" si="414"/>
        <v>USER_PRIM28U</v>
      </c>
      <c r="AC2087" s="116" t="str">
        <f t="shared" si="408"/>
        <v/>
      </c>
      <c r="AD2087" t="b">
        <f t="shared" si="417"/>
        <v>1</v>
      </c>
    </row>
    <row r="2088" spans="1:30">
      <c r="A2088" s="58">
        <f t="shared" si="416"/>
        <v>2088</v>
      </c>
      <c r="B2088" s="55">
        <f t="shared" si="415"/>
        <v>2039</v>
      </c>
      <c r="C2088" s="101" t="s">
        <v>4908</v>
      </c>
      <c r="D2088" s="101" t="s">
        <v>1242</v>
      </c>
      <c r="E2088" s="102" t="s">
        <v>581</v>
      </c>
      <c r="F2088" s="102" t="s">
        <v>4048</v>
      </c>
      <c r="G2088" s="103">
        <v>0</v>
      </c>
      <c r="H2088" s="103">
        <v>0</v>
      </c>
      <c r="I2088" s="102" t="s">
        <v>1</v>
      </c>
      <c r="J2088" s="102" t="s">
        <v>1660</v>
      </c>
      <c r="K2088" s="104" t="s">
        <v>5022</v>
      </c>
      <c r="L2088" s="101" t="s">
        <v>1667</v>
      </c>
      <c r="M2088" s="106" t="s">
        <v>4522</v>
      </c>
      <c r="N2088" s="106"/>
      <c r="O2088"/>
      <c r="P2088" t="str">
        <f t="shared" si="409"/>
        <v>NOT EQUAL</v>
      </c>
      <c r="Q2088"/>
      <c r="R2088"/>
      <c r="S2088" s="43">
        <f t="shared" si="410"/>
        <v>315</v>
      </c>
      <c r="T2088" s="96"/>
      <c r="U2088" s="72"/>
      <c r="V2088" s="72"/>
      <c r="W2088" s="44" t="str">
        <f t="shared" si="411"/>
        <v/>
      </c>
      <c r="X2088" s="25" t="str">
        <f t="shared" si="412"/>
        <v/>
      </c>
      <c r="Y2088" s="1">
        <f t="shared" si="413"/>
        <v>2039</v>
      </c>
      <c r="Z2088" t="str">
        <f t="shared" si="414"/>
        <v>USER_SFTf28U</v>
      </c>
      <c r="AC2088" s="116" t="str">
        <f t="shared" ref="AC2088:AC2151" si="418">IF(LEN(X2088)=0,"",SUBSTITUTE(SUBSTITUTE(SUBSTITUTE(SUBSTITUTE(SUBSTITUTE(SUBSTITUTE(SUBSTITUTE(SUBSTITUTE(SUBSTITUTE(SUBSTITUTE(SUBSTITUTE(SUBSTITUTE(SUBSTITUTE(SUBSTITUTE(SUBSTITUTE(SUBSTITUTE(SUBSTITUTE( (SUBSTITUTE( SUBSTITUTE( SUBSTITUTE( SUBSTITUTE(W2088,"STD_SIGMA","SUM"),"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088" t="b">
        <f t="shared" si="417"/>
        <v>1</v>
      </c>
    </row>
    <row r="2089" spans="1:30">
      <c r="A2089" s="58">
        <f t="shared" si="416"/>
        <v>2089</v>
      </c>
      <c r="B2089" s="55">
        <f t="shared" si="415"/>
        <v>2040</v>
      </c>
      <c r="C2089" s="101" t="s">
        <v>4909</v>
      </c>
      <c r="D2089" s="101" t="s">
        <v>1242</v>
      </c>
      <c r="E2089" s="102" t="s">
        <v>581</v>
      </c>
      <c r="F2089" s="102" t="s">
        <v>4968</v>
      </c>
      <c r="G2089" s="103">
        <v>0</v>
      </c>
      <c r="H2089" s="103">
        <v>0</v>
      </c>
      <c r="I2089" s="102" t="s">
        <v>1</v>
      </c>
      <c r="J2089" s="102" t="s">
        <v>1660</v>
      </c>
      <c r="K2089" s="104" t="s">
        <v>5022</v>
      </c>
      <c r="L2089" s="101" t="s">
        <v>1667</v>
      </c>
      <c r="M2089" s="106" t="s">
        <v>5009</v>
      </c>
      <c r="N2089" s="106"/>
      <c r="O2089"/>
      <c r="P2089" t="str">
        <f t="shared" si="409"/>
        <v>NOT EQUAL</v>
      </c>
      <c r="Q2089"/>
      <c r="R2089"/>
      <c r="S2089" s="43">
        <f t="shared" si="410"/>
        <v>315</v>
      </c>
      <c r="T2089" s="96"/>
      <c r="U2089" s="72"/>
      <c r="V2089" s="72"/>
      <c r="W2089" s="44" t="str">
        <f t="shared" si="411"/>
        <v/>
      </c>
      <c r="X2089" s="25" t="str">
        <f t="shared" si="412"/>
        <v/>
      </c>
      <c r="Y2089" s="1">
        <f t="shared" si="413"/>
        <v>2040</v>
      </c>
      <c r="Z2089" t="str">
        <f t="shared" si="414"/>
        <v>USER_SFTg28U</v>
      </c>
      <c r="AC2089" s="116" t="str">
        <f t="shared" si="418"/>
        <v/>
      </c>
      <c r="AD2089" t="b">
        <f t="shared" si="417"/>
        <v>1</v>
      </c>
    </row>
    <row r="2090" spans="1:30">
      <c r="A2090" s="58">
        <f t="shared" si="416"/>
        <v>2090</v>
      </c>
      <c r="B2090" s="55">
        <f t="shared" si="415"/>
        <v>2041</v>
      </c>
      <c r="C2090" s="101" t="s">
        <v>4907</v>
      </c>
      <c r="D2090" s="101" t="s">
        <v>1243</v>
      </c>
      <c r="E2090" s="102" t="s">
        <v>581</v>
      </c>
      <c r="F2090" s="102" t="s">
        <v>4049</v>
      </c>
      <c r="G2090" s="103">
        <v>0</v>
      </c>
      <c r="H2090" s="103">
        <v>0</v>
      </c>
      <c r="I2090" s="102" t="s">
        <v>1</v>
      </c>
      <c r="J2090" s="102" t="s">
        <v>1660</v>
      </c>
      <c r="K2090" s="104" t="s">
        <v>5022</v>
      </c>
      <c r="L2090" s="101" t="s">
        <v>1667</v>
      </c>
      <c r="M2090" s="106" t="s">
        <v>4523</v>
      </c>
      <c r="N2090" s="106"/>
      <c r="O2090"/>
      <c r="P2090" t="str">
        <f t="shared" si="409"/>
        <v>NOT EQUAL</v>
      </c>
      <c r="Q2090"/>
      <c r="R2090"/>
      <c r="S2090" s="43">
        <f t="shared" si="410"/>
        <v>315</v>
      </c>
      <c r="T2090" s="96"/>
      <c r="U2090" s="72"/>
      <c r="V2090" s="72"/>
      <c r="W2090" s="44" t="str">
        <f t="shared" si="411"/>
        <v/>
      </c>
      <c r="X2090" s="25" t="str">
        <f t="shared" si="412"/>
        <v/>
      </c>
      <c r="Y2090" s="1">
        <f t="shared" si="413"/>
        <v>2041</v>
      </c>
      <c r="Z2090" t="str">
        <f t="shared" si="414"/>
        <v>USER_PRIM29U</v>
      </c>
      <c r="AC2090" s="116" t="str">
        <f t="shared" si="418"/>
        <v/>
      </c>
      <c r="AD2090" t="b">
        <f t="shared" si="417"/>
        <v>1</v>
      </c>
    </row>
    <row r="2091" spans="1:30">
      <c r="A2091" s="58">
        <f t="shared" si="416"/>
        <v>2091</v>
      </c>
      <c r="B2091" s="55">
        <f t="shared" si="415"/>
        <v>2042</v>
      </c>
      <c r="C2091" s="101" t="s">
        <v>4908</v>
      </c>
      <c r="D2091" s="101" t="s">
        <v>1243</v>
      </c>
      <c r="E2091" s="102" t="s">
        <v>581</v>
      </c>
      <c r="F2091" s="102" t="s">
        <v>4050</v>
      </c>
      <c r="G2091" s="103">
        <v>0</v>
      </c>
      <c r="H2091" s="103">
        <v>0</v>
      </c>
      <c r="I2091" s="102" t="s">
        <v>1</v>
      </c>
      <c r="J2091" s="102" t="s">
        <v>1660</v>
      </c>
      <c r="K2091" s="104" t="s">
        <v>5022</v>
      </c>
      <c r="L2091" s="101" t="s">
        <v>1667</v>
      </c>
      <c r="M2091" s="106" t="s">
        <v>4524</v>
      </c>
      <c r="N2091" s="106"/>
      <c r="O2091"/>
      <c r="P2091" t="str">
        <f t="shared" si="409"/>
        <v>NOT EQUAL</v>
      </c>
      <c r="Q2091"/>
      <c r="R2091"/>
      <c r="S2091" s="43">
        <f t="shared" si="410"/>
        <v>315</v>
      </c>
      <c r="T2091" s="96"/>
      <c r="U2091" s="72"/>
      <c r="V2091" s="72"/>
      <c r="W2091" s="44" t="str">
        <f t="shared" si="411"/>
        <v/>
      </c>
      <c r="X2091" s="25" t="str">
        <f t="shared" si="412"/>
        <v/>
      </c>
      <c r="Y2091" s="1">
        <f t="shared" si="413"/>
        <v>2042</v>
      </c>
      <c r="Z2091" t="str">
        <f t="shared" si="414"/>
        <v>USER_SFTf29U</v>
      </c>
      <c r="AC2091" s="116" t="str">
        <f t="shared" si="418"/>
        <v/>
      </c>
      <c r="AD2091" t="b">
        <f t="shared" si="417"/>
        <v>1</v>
      </c>
    </row>
    <row r="2092" spans="1:30">
      <c r="A2092" s="58">
        <f t="shared" si="416"/>
        <v>2092</v>
      </c>
      <c r="B2092" s="55">
        <f t="shared" si="415"/>
        <v>2043</v>
      </c>
      <c r="C2092" s="101" t="s">
        <v>4909</v>
      </c>
      <c r="D2092" s="101" t="s">
        <v>1243</v>
      </c>
      <c r="E2092" s="102" t="s">
        <v>581</v>
      </c>
      <c r="F2092" s="102" t="s">
        <v>4969</v>
      </c>
      <c r="G2092" s="103">
        <v>0</v>
      </c>
      <c r="H2092" s="103">
        <v>0</v>
      </c>
      <c r="I2092" s="102" t="s">
        <v>1</v>
      </c>
      <c r="J2092" s="102" t="s">
        <v>1660</v>
      </c>
      <c r="K2092" s="104" t="s">
        <v>5022</v>
      </c>
      <c r="L2092" s="101" t="s">
        <v>1667</v>
      </c>
      <c r="M2092" s="106" t="s">
        <v>5010</v>
      </c>
      <c r="N2092" s="106"/>
      <c r="O2092"/>
      <c r="P2092" t="str">
        <f t="shared" si="409"/>
        <v>NOT EQUAL</v>
      </c>
      <c r="Q2092"/>
      <c r="R2092"/>
      <c r="S2092" s="43">
        <f t="shared" si="410"/>
        <v>315</v>
      </c>
      <c r="T2092" s="96"/>
      <c r="U2092" s="72"/>
      <c r="V2092" s="72"/>
      <c r="W2092" s="44" t="str">
        <f t="shared" si="411"/>
        <v/>
      </c>
      <c r="X2092" s="25" t="str">
        <f t="shared" si="412"/>
        <v/>
      </c>
      <c r="Y2092" s="1">
        <f t="shared" si="413"/>
        <v>2043</v>
      </c>
      <c r="Z2092" t="str">
        <f t="shared" si="414"/>
        <v>USER_SFTg29U</v>
      </c>
      <c r="AC2092" s="116" t="str">
        <f t="shared" si="418"/>
        <v/>
      </c>
      <c r="AD2092" t="b">
        <f t="shared" si="417"/>
        <v>1</v>
      </c>
    </row>
    <row r="2093" spans="1:30">
      <c r="A2093" s="58">
        <f t="shared" si="416"/>
        <v>2093</v>
      </c>
      <c r="B2093" s="55">
        <f t="shared" si="415"/>
        <v>2044</v>
      </c>
      <c r="C2093" s="101" t="s">
        <v>4907</v>
      </c>
      <c r="D2093" s="101" t="s">
        <v>1244</v>
      </c>
      <c r="E2093" s="102" t="s">
        <v>581</v>
      </c>
      <c r="F2093" s="102" t="s">
        <v>4051</v>
      </c>
      <c r="G2093" s="103">
        <v>0</v>
      </c>
      <c r="H2093" s="103">
        <v>0</v>
      </c>
      <c r="I2093" s="102" t="s">
        <v>1</v>
      </c>
      <c r="J2093" s="102" t="s">
        <v>1660</v>
      </c>
      <c r="K2093" s="104" t="s">
        <v>5022</v>
      </c>
      <c r="L2093" s="101" t="s">
        <v>1667</v>
      </c>
      <c r="M2093" s="106" t="s">
        <v>4525</v>
      </c>
      <c r="N2093" s="106"/>
      <c r="O2093"/>
      <c r="P2093" t="str">
        <f t="shared" si="409"/>
        <v>NOT EQUAL</v>
      </c>
      <c r="Q2093"/>
      <c r="R2093"/>
      <c r="S2093" s="43">
        <f t="shared" si="410"/>
        <v>315</v>
      </c>
      <c r="T2093" s="96"/>
      <c r="U2093" s="72"/>
      <c r="V2093" s="72"/>
      <c r="W2093" s="44" t="str">
        <f t="shared" si="411"/>
        <v/>
      </c>
      <c r="X2093" s="25" t="str">
        <f t="shared" si="412"/>
        <v/>
      </c>
      <c r="Y2093" s="1">
        <f t="shared" si="413"/>
        <v>2044</v>
      </c>
      <c r="Z2093" t="str">
        <f t="shared" si="414"/>
        <v>USER_PRIM30U</v>
      </c>
      <c r="AC2093" s="116" t="str">
        <f t="shared" si="418"/>
        <v/>
      </c>
      <c r="AD2093" t="b">
        <f t="shared" si="417"/>
        <v>1</v>
      </c>
    </row>
    <row r="2094" spans="1:30">
      <c r="A2094" s="58">
        <f t="shared" si="416"/>
        <v>2094</v>
      </c>
      <c r="B2094" s="55">
        <f t="shared" si="415"/>
        <v>2045</v>
      </c>
      <c r="C2094" s="101" t="s">
        <v>4908</v>
      </c>
      <c r="D2094" s="101" t="s">
        <v>1244</v>
      </c>
      <c r="E2094" s="102" t="s">
        <v>581</v>
      </c>
      <c r="F2094" s="102" t="s">
        <v>4052</v>
      </c>
      <c r="G2094" s="103">
        <v>0</v>
      </c>
      <c r="H2094" s="103">
        <v>0</v>
      </c>
      <c r="I2094" s="102" t="s">
        <v>1</v>
      </c>
      <c r="J2094" s="102" t="s">
        <v>1660</v>
      </c>
      <c r="K2094" s="104" t="s">
        <v>5022</v>
      </c>
      <c r="L2094" s="101" t="s">
        <v>1667</v>
      </c>
      <c r="M2094" s="106" t="s">
        <v>4526</v>
      </c>
      <c r="N2094" s="106"/>
      <c r="O2094"/>
      <c r="P2094" t="str">
        <f t="shared" si="409"/>
        <v>NOT EQUAL</v>
      </c>
      <c r="Q2094"/>
      <c r="R2094"/>
      <c r="S2094" s="43">
        <f t="shared" si="410"/>
        <v>315</v>
      </c>
      <c r="T2094" s="96"/>
      <c r="U2094" s="72"/>
      <c r="V2094" s="72"/>
      <c r="W2094" s="44" t="str">
        <f t="shared" si="411"/>
        <v/>
      </c>
      <c r="X2094" s="25" t="str">
        <f t="shared" si="412"/>
        <v/>
      </c>
      <c r="Y2094" s="1">
        <f t="shared" si="413"/>
        <v>2045</v>
      </c>
      <c r="Z2094" t="str">
        <f t="shared" si="414"/>
        <v>USER_SFTf30U</v>
      </c>
      <c r="AC2094" s="116" t="str">
        <f t="shared" si="418"/>
        <v/>
      </c>
      <c r="AD2094" t="b">
        <f t="shared" si="417"/>
        <v>1</v>
      </c>
    </row>
    <row r="2095" spans="1:30">
      <c r="A2095" s="58">
        <f t="shared" si="416"/>
        <v>2095</v>
      </c>
      <c r="B2095" s="55">
        <f t="shared" si="415"/>
        <v>2046</v>
      </c>
      <c r="C2095" s="101" t="s">
        <v>4909</v>
      </c>
      <c r="D2095" s="101" t="s">
        <v>1244</v>
      </c>
      <c r="E2095" s="102" t="s">
        <v>581</v>
      </c>
      <c r="F2095" s="102" t="s">
        <v>4970</v>
      </c>
      <c r="G2095" s="103">
        <v>0</v>
      </c>
      <c r="H2095" s="103">
        <v>0</v>
      </c>
      <c r="I2095" s="102" t="s">
        <v>1</v>
      </c>
      <c r="J2095" s="102" t="s">
        <v>1660</v>
      </c>
      <c r="K2095" s="104" t="s">
        <v>5022</v>
      </c>
      <c r="L2095" s="101" t="s">
        <v>1667</v>
      </c>
      <c r="M2095" s="106" t="s">
        <v>5011</v>
      </c>
      <c r="N2095" s="106"/>
      <c r="O2095"/>
      <c r="P2095" t="str">
        <f t="shared" si="409"/>
        <v>NOT EQUAL</v>
      </c>
      <c r="Q2095"/>
      <c r="R2095"/>
      <c r="S2095" s="43">
        <f t="shared" si="410"/>
        <v>315</v>
      </c>
      <c r="T2095" s="96"/>
      <c r="U2095" s="72"/>
      <c r="V2095" s="72"/>
      <c r="W2095" s="44" t="str">
        <f t="shared" si="411"/>
        <v/>
      </c>
      <c r="X2095" s="25" t="str">
        <f t="shared" si="412"/>
        <v/>
      </c>
      <c r="Y2095" s="1">
        <f t="shared" si="413"/>
        <v>2046</v>
      </c>
      <c r="Z2095" t="str">
        <f t="shared" si="414"/>
        <v>USER_SFTg30U</v>
      </c>
      <c r="AC2095" s="116" t="str">
        <f t="shared" si="418"/>
        <v/>
      </c>
      <c r="AD2095" t="b">
        <f t="shared" si="417"/>
        <v>1</v>
      </c>
    </row>
    <row r="2096" spans="1:30">
      <c r="A2096" s="58">
        <f t="shared" si="416"/>
        <v>2096</v>
      </c>
      <c r="B2096" s="55">
        <f t="shared" si="415"/>
        <v>2047</v>
      </c>
      <c r="C2096" s="101" t="s">
        <v>4907</v>
      </c>
      <c r="D2096" s="101" t="s">
        <v>1245</v>
      </c>
      <c r="E2096" s="102" t="s">
        <v>581</v>
      </c>
      <c r="F2096" s="102" t="s">
        <v>4053</v>
      </c>
      <c r="G2096" s="103">
        <v>0</v>
      </c>
      <c r="H2096" s="103">
        <v>0</v>
      </c>
      <c r="I2096" s="102" t="s">
        <v>1</v>
      </c>
      <c r="J2096" s="102" t="s">
        <v>1660</v>
      </c>
      <c r="K2096" s="104" t="s">
        <v>5022</v>
      </c>
      <c r="L2096" s="101" t="s">
        <v>1667</v>
      </c>
      <c r="M2096" s="106" t="s">
        <v>4527</v>
      </c>
      <c r="N2096" s="106"/>
      <c r="O2096"/>
      <c r="P2096" t="str">
        <f t="shared" si="409"/>
        <v>NOT EQUAL</v>
      </c>
      <c r="Q2096"/>
      <c r="R2096"/>
      <c r="S2096" s="43">
        <f t="shared" si="410"/>
        <v>315</v>
      </c>
      <c r="T2096" s="96"/>
      <c r="U2096" s="72"/>
      <c r="V2096" s="72"/>
      <c r="W2096" s="44" t="str">
        <f t="shared" si="411"/>
        <v/>
      </c>
      <c r="X2096" s="25" t="str">
        <f t="shared" si="412"/>
        <v/>
      </c>
      <c r="Y2096" s="1">
        <f t="shared" si="413"/>
        <v>2047</v>
      </c>
      <c r="Z2096" t="str">
        <f t="shared" si="414"/>
        <v>USER_PRIM31U</v>
      </c>
      <c r="AC2096" s="116" t="str">
        <f t="shared" si="418"/>
        <v/>
      </c>
      <c r="AD2096" t="b">
        <f t="shared" si="417"/>
        <v>1</v>
      </c>
    </row>
    <row r="2097" spans="1:30">
      <c r="A2097" s="58">
        <f t="shared" si="416"/>
        <v>2097</v>
      </c>
      <c r="B2097" s="55">
        <f t="shared" si="415"/>
        <v>2048</v>
      </c>
      <c r="C2097" s="101" t="s">
        <v>4908</v>
      </c>
      <c r="D2097" s="101" t="s">
        <v>1245</v>
      </c>
      <c r="E2097" s="102" t="s">
        <v>581</v>
      </c>
      <c r="F2097" s="102" t="s">
        <v>4054</v>
      </c>
      <c r="G2097" s="103">
        <v>0</v>
      </c>
      <c r="H2097" s="103">
        <v>0</v>
      </c>
      <c r="I2097" s="102" t="s">
        <v>1</v>
      </c>
      <c r="J2097" s="102" t="s">
        <v>1660</v>
      </c>
      <c r="K2097" s="104" t="s">
        <v>5022</v>
      </c>
      <c r="L2097" s="101" t="s">
        <v>1667</v>
      </c>
      <c r="M2097" s="106" t="s">
        <v>4528</v>
      </c>
      <c r="N2097" s="106"/>
      <c r="O2097"/>
      <c r="P2097" t="str">
        <f t="shared" si="409"/>
        <v>NOT EQUAL</v>
      </c>
      <c r="Q2097"/>
      <c r="R2097"/>
      <c r="S2097" s="43">
        <f t="shared" si="410"/>
        <v>315</v>
      </c>
      <c r="T2097" s="96"/>
      <c r="U2097" s="72"/>
      <c r="V2097" s="72"/>
      <c r="W2097" s="44" t="str">
        <f t="shared" si="411"/>
        <v/>
      </c>
      <c r="X2097" s="25" t="str">
        <f t="shared" si="412"/>
        <v/>
      </c>
      <c r="Y2097" s="1">
        <f t="shared" si="413"/>
        <v>2048</v>
      </c>
      <c r="Z2097" t="str">
        <f t="shared" si="414"/>
        <v>USER_SFTf31U</v>
      </c>
      <c r="AC2097" s="116" t="str">
        <f t="shared" si="418"/>
        <v/>
      </c>
      <c r="AD2097" t="b">
        <f t="shared" si="417"/>
        <v>1</v>
      </c>
    </row>
    <row r="2098" spans="1:30">
      <c r="A2098" s="58">
        <f t="shared" si="416"/>
        <v>2098</v>
      </c>
      <c r="B2098" s="55">
        <f t="shared" si="415"/>
        <v>2049</v>
      </c>
      <c r="C2098" s="101" t="s">
        <v>4909</v>
      </c>
      <c r="D2098" s="101" t="s">
        <v>1245</v>
      </c>
      <c r="E2098" s="102" t="s">
        <v>581</v>
      </c>
      <c r="F2098" s="102" t="s">
        <v>4971</v>
      </c>
      <c r="G2098" s="103">
        <v>0</v>
      </c>
      <c r="H2098" s="103">
        <v>0</v>
      </c>
      <c r="I2098" s="102" t="s">
        <v>1</v>
      </c>
      <c r="J2098" s="102" t="s">
        <v>1660</v>
      </c>
      <c r="K2098" s="104" t="s">
        <v>5022</v>
      </c>
      <c r="L2098" s="101" t="s">
        <v>1667</v>
      </c>
      <c r="M2098" s="106" t="s">
        <v>5012</v>
      </c>
      <c r="N2098" s="106"/>
      <c r="O2098"/>
      <c r="P2098" t="str">
        <f t="shared" si="409"/>
        <v>NOT EQUAL</v>
      </c>
      <c r="Q2098"/>
      <c r="R2098"/>
      <c r="S2098" s="43">
        <f t="shared" si="410"/>
        <v>315</v>
      </c>
      <c r="T2098" s="96"/>
      <c r="U2098" s="72"/>
      <c r="V2098" s="72"/>
      <c r="W2098" s="44" t="str">
        <f t="shared" si="411"/>
        <v/>
      </c>
      <c r="X2098" s="25" t="str">
        <f t="shared" si="412"/>
        <v/>
      </c>
      <c r="Y2098" s="1">
        <f t="shared" si="413"/>
        <v>2049</v>
      </c>
      <c r="Z2098" t="str">
        <f t="shared" si="414"/>
        <v>USER_SFTg31U</v>
      </c>
      <c r="AC2098" s="116" t="str">
        <f t="shared" si="418"/>
        <v/>
      </c>
      <c r="AD2098" t="b">
        <f t="shared" si="417"/>
        <v>1</v>
      </c>
    </row>
    <row r="2099" spans="1:30">
      <c r="A2099" s="58">
        <f t="shared" si="416"/>
        <v>2099</v>
      </c>
      <c r="B2099" s="55">
        <f t="shared" si="415"/>
        <v>2050</v>
      </c>
      <c r="C2099" s="101" t="s">
        <v>4907</v>
      </c>
      <c r="D2099" s="101" t="s">
        <v>1246</v>
      </c>
      <c r="E2099" s="102" t="s">
        <v>581</v>
      </c>
      <c r="F2099" s="102" t="s">
        <v>4055</v>
      </c>
      <c r="G2099" s="103">
        <v>0</v>
      </c>
      <c r="H2099" s="103">
        <v>0</v>
      </c>
      <c r="I2099" s="102" t="s">
        <v>1</v>
      </c>
      <c r="J2099" s="102" t="s">
        <v>1660</v>
      </c>
      <c r="K2099" s="104" t="s">
        <v>5022</v>
      </c>
      <c r="L2099" s="101" t="s">
        <v>1667</v>
      </c>
      <c r="M2099" s="106" t="s">
        <v>4529</v>
      </c>
      <c r="N2099" s="106"/>
      <c r="O2099"/>
      <c r="P2099" t="str">
        <f t="shared" si="409"/>
        <v>NOT EQUAL</v>
      </c>
      <c r="Q2099"/>
      <c r="R2099"/>
      <c r="S2099" s="43">
        <f t="shared" si="410"/>
        <v>315</v>
      </c>
      <c r="T2099" s="96"/>
      <c r="U2099" s="72"/>
      <c r="V2099" s="72"/>
      <c r="W2099" s="44" t="str">
        <f t="shared" si="411"/>
        <v/>
      </c>
      <c r="X2099" s="25" t="str">
        <f t="shared" si="412"/>
        <v/>
      </c>
      <c r="Y2099" s="1">
        <f t="shared" si="413"/>
        <v>2050</v>
      </c>
      <c r="Z2099" t="str">
        <f t="shared" si="414"/>
        <v>USER_PRIM32U</v>
      </c>
      <c r="AC2099" s="116" t="str">
        <f t="shared" si="418"/>
        <v/>
      </c>
      <c r="AD2099" t="b">
        <f t="shared" si="417"/>
        <v>1</v>
      </c>
    </row>
    <row r="2100" spans="1:30">
      <c r="A2100" s="58">
        <f t="shared" si="416"/>
        <v>2100</v>
      </c>
      <c r="B2100" s="55">
        <f t="shared" si="415"/>
        <v>2051</v>
      </c>
      <c r="C2100" s="101" t="s">
        <v>4908</v>
      </c>
      <c r="D2100" s="101" t="s">
        <v>1246</v>
      </c>
      <c r="E2100" s="102" t="s">
        <v>581</v>
      </c>
      <c r="F2100" s="102" t="s">
        <v>4056</v>
      </c>
      <c r="G2100" s="103">
        <v>0</v>
      </c>
      <c r="H2100" s="103">
        <v>0</v>
      </c>
      <c r="I2100" s="102" t="s">
        <v>1</v>
      </c>
      <c r="J2100" s="102" t="s">
        <v>1660</v>
      </c>
      <c r="K2100" s="104" t="s">
        <v>5022</v>
      </c>
      <c r="L2100" s="101" t="s">
        <v>1667</v>
      </c>
      <c r="M2100" s="106" t="s">
        <v>4530</v>
      </c>
      <c r="N2100" s="106"/>
      <c r="O2100"/>
      <c r="P2100" t="str">
        <f t="shared" si="409"/>
        <v>NOT EQUAL</v>
      </c>
      <c r="Q2100"/>
      <c r="R2100"/>
      <c r="S2100" s="43">
        <f t="shared" si="410"/>
        <v>315</v>
      </c>
      <c r="T2100" s="96"/>
      <c r="U2100" s="72"/>
      <c r="V2100" s="72"/>
      <c r="W2100" s="44" t="str">
        <f t="shared" si="411"/>
        <v/>
      </c>
      <c r="X2100" s="25" t="str">
        <f t="shared" si="412"/>
        <v/>
      </c>
      <c r="Y2100" s="1">
        <f t="shared" si="413"/>
        <v>2051</v>
      </c>
      <c r="Z2100" t="str">
        <f t="shared" si="414"/>
        <v>USER_SFTf32U</v>
      </c>
      <c r="AC2100" s="116" t="str">
        <f t="shared" si="418"/>
        <v/>
      </c>
      <c r="AD2100" t="b">
        <f t="shared" si="417"/>
        <v>1</v>
      </c>
    </row>
    <row r="2101" spans="1:30">
      <c r="A2101" s="58">
        <f t="shared" si="416"/>
        <v>2101</v>
      </c>
      <c r="B2101" s="55">
        <f t="shared" si="415"/>
        <v>2052</v>
      </c>
      <c r="C2101" s="101" t="s">
        <v>4909</v>
      </c>
      <c r="D2101" s="101" t="s">
        <v>1246</v>
      </c>
      <c r="E2101" s="102" t="s">
        <v>581</v>
      </c>
      <c r="F2101" s="102" t="s">
        <v>4972</v>
      </c>
      <c r="G2101" s="103">
        <v>0</v>
      </c>
      <c r="H2101" s="103">
        <v>0</v>
      </c>
      <c r="I2101" s="102" t="s">
        <v>1</v>
      </c>
      <c r="J2101" s="102" t="s">
        <v>1660</v>
      </c>
      <c r="K2101" s="104" t="s">
        <v>5022</v>
      </c>
      <c r="L2101" s="101" t="s">
        <v>1667</v>
      </c>
      <c r="M2101" s="106" t="s">
        <v>5013</v>
      </c>
      <c r="N2101" s="106"/>
      <c r="O2101"/>
      <c r="P2101" t="str">
        <f t="shared" si="409"/>
        <v>NOT EQUAL</v>
      </c>
      <c r="Q2101"/>
      <c r="R2101"/>
      <c r="S2101" s="43">
        <f t="shared" si="410"/>
        <v>315</v>
      </c>
      <c r="T2101" s="96"/>
      <c r="U2101" s="72"/>
      <c r="V2101" s="72"/>
      <c r="W2101" s="44" t="str">
        <f t="shared" si="411"/>
        <v/>
      </c>
      <c r="X2101" s="25" t="str">
        <f t="shared" si="412"/>
        <v/>
      </c>
      <c r="Y2101" s="1">
        <f t="shared" si="413"/>
        <v>2052</v>
      </c>
      <c r="Z2101" t="str">
        <f t="shared" si="414"/>
        <v>USER_SFTg32U</v>
      </c>
      <c r="AC2101" s="116" t="str">
        <f t="shared" si="418"/>
        <v/>
      </c>
      <c r="AD2101" t="b">
        <f t="shared" si="417"/>
        <v>1</v>
      </c>
    </row>
    <row r="2102" spans="1:30">
      <c r="A2102" s="58">
        <f t="shared" si="416"/>
        <v>2102</v>
      </c>
      <c r="B2102" s="55">
        <f t="shared" si="415"/>
        <v>2053</v>
      </c>
      <c r="C2102" s="101" t="s">
        <v>4907</v>
      </c>
      <c r="D2102" s="101" t="s">
        <v>1247</v>
      </c>
      <c r="E2102" s="102" t="s">
        <v>581</v>
      </c>
      <c r="F2102" s="102" t="s">
        <v>4057</v>
      </c>
      <c r="G2102" s="103">
        <v>0</v>
      </c>
      <c r="H2102" s="103">
        <v>0</v>
      </c>
      <c r="I2102" s="102" t="s">
        <v>1</v>
      </c>
      <c r="J2102" s="102" t="s">
        <v>1660</v>
      </c>
      <c r="K2102" s="104" t="s">
        <v>5022</v>
      </c>
      <c r="L2102" s="101" t="s">
        <v>1667</v>
      </c>
      <c r="M2102" s="106" t="s">
        <v>4531</v>
      </c>
      <c r="N2102" s="106"/>
      <c r="O2102"/>
      <c r="P2102" t="str">
        <f t="shared" si="409"/>
        <v>NOT EQUAL</v>
      </c>
      <c r="Q2102"/>
      <c r="R2102"/>
      <c r="S2102" s="43">
        <f t="shared" si="410"/>
        <v>315</v>
      </c>
      <c r="T2102" s="96"/>
      <c r="U2102" s="72"/>
      <c r="V2102" s="72"/>
      <c r="W2102" s="44" t="str">
        <f t="shared" si="411"/>
        <v/>
      </c>
      <c r="X2102" s="25" t="str">
        <f t="shared" si="412"/>
        <v/>
      </c>
      <c r="Y2102" s="1">
        <f t="shared" si="413"/>
        <v>2053</v>
      </c>
      <c r="Z2102" t="str">
        <f t="shared" si="414"/>
        <v>USER_PRIM33U</v>
      </c>
      <c r="AC2102" s="116" t="str">
        <f t="shared" si="418"/>
        <v/>
      </c>
      <c r="AD2102" t="b">
        <f t="shared" si="417"/>
        <v>1</v>
      </c>
    </row>
    <row r="2103" spans="1:30">
      <c r="A2103" s="58">
        <f t="shared" si="416"/>
        <v>2103</v>
      </c>
      <c r="B2103" s="55">
        <f t="shared" si="415"/>
        <v>2054</v>
      </c>
      <c r="C2103" s="101" t="s">
        <v>4908</v>
      </c>
      <c r="D2103" s="101" t="s">
        <v>1247</v>
      </c>
      <c r="E2103" s="102" t="s">
        <v>581</v>
      </c>
      <c r="F2103" s="102" t="s">
        <v>4058</v>
      </c>
      <c r="G2103" s="103">
        <v>0</v>
      </c>
      <c r="H2103" s="103">
        <v>0</v>
      </c>
      <c r="I2103" s="102" t="s">
        <v>1</v>
      </c>
      <c r="J2103" s="102" t="s">
        <v>1660</v>
      </c>
      <c r="K2103" s="104" t="s">
        <v>5022</v>
      </c>
      <c r="L2103" s="101" t="s">
        <v>1667</v>
      </c>
      <c r="M2103" s="106" t="s">
        <v>4532</v>
      </c>
      <c r="N2103" s="106"/>
      <c r="O2103"/>
      <c r="P2103" t="str">
        <f t="shared" si="409"/>
        <v>NOT EQUAL</v>
      </c>
      <c r="Q2103"/>
      <c r="R2103"/>
      <c r="S2103" s="43">
        <f t="shared" si="410"/>
        <v>315</v>
      </c>
      <c r="T2103" s="96"/>
      <c r="U2103" s="72"/>
      <c r="V2103" s="72"/>
      <c r="W2103" s="44" t="str">
        <f t="shared" si="411"/>
        <v/>
      </c>
      <c r="X2103" s="25" t="str">
        <f t="shared" si="412"/>
        <v/>
      </c>
      <c r="Y2103" s="1">
        <f t="shared" si="413"/>
        <v>2054</v>
      </c>
      <c r="Z2103" t="str">
        <f t="shared" si="414"/>
        <v>USER_SFTf33U</v>
      </c>
      <c r="AC2103" s="116" t="str">
        <f t="shared" si="418"/>
        <v/>
      </c>
      <c r="AD2103" t="b">
        <f t="shared" si="417"/>
        <v>1</v>
      </c>
    </row>
    <row r="2104" spans="1:30">
      <c r="A2104" s="58">
        <f t="shared" si="416"/>
        <v>2104</v>
      </c>
      <c r="B2104" s="55">
        <f t="shared" si="415"/>
        <v>2055</v>
      </c>
      <c r="C2104" s="101" t="s">
        <v>4909</v>
      </c>
      <c r="D2104" s="101" t="s">
        <v>1247</v>
      </c>
      <c r="E2104" s="102" t="s">
        <v>581</v>
      </c>
      <c r="F2104" s="102" t="s">
        <v>4973</v>
      </c>
      <c r="G2104" s="103">
        <v>0</v>
      </c>
      <c r="H2104" s="103">
        <v>0</v>
      </c>
      <c r="I2104" s="102" t="s">
        <v>1</v>
      </c>
      <c r="J2104" s="102" t="s">
        <v>1660</v>
      </c>
      <c r="K2104" s="104" t="s">
        <v>5022</v>
      </c>
      <c r="L2104" s="101" t="s">
        <v>1667</v>
      </c>
      <c r="M2104" s="106" t="s">
        <v>5014</v>
      </c>
      <c r="N2104" s="106"/>
      <c r="O2104"/>
      <c r="P2104" t="str">
        <f t="shared" si="409"/>
        <v>NOT EQUAL</v>
      </c>
      <c r="Q2104"/>
      <c r="R2104"/>
      <c r="S2104" s="43">
        <f t="shared" si="410"/>
        <v>315</v>
      </c>
      <c r="T2104" s="96"/>
      <c r="U2104" s="72"/>
      <c r="V2104" s="72"/>
      <c r="W2104" s="44" t="str">
        <f t="shared" si="411"/>
        <v/>
      </c>
      <c r="X2104" s="25" t="str">
        <f t="shared" si="412"/>
        <v/>
      </c>
      <c r="Y2104" s="1">
        <f t="shared" si="413"/>
        <v>2055</v>
      </c>
      <c r="Z2104" t="str">
        <f t="shared" si="414"/>
        <v>USER_SFTg33U</v>
      </c>
      <c r="AC2104" s="116" t="str">
        <f t="shared" si="418"/>
        <v/>
      </c>
      <c r="AD2104" t="b">
        <f t="shared" si="417"/>
        <v>1</v>
      </c>
    </row>
    <row r="2105" spans="1:30">
      <c r="A2105" s="58">
        <f t="shared" si="416"/>
        <v>2105</v>
      </c>
      <c r="B2105" s="55">
        <f t="shared" si="415"/>
        <v>2056</v>
      </c>
      <c r="C2105" s="101" t="s">
        <v>4907</v>
      </c>
      <c r="D2105" s="101" t="s">
        <v>1248</v>
      </c>
      <c r="E2105" s="102" t="s">
        <v>581</v>
      </c>
      <c r="F2105" s="102" t="s">
        <v>4059</v>
      </c>
      <c r="G2105" s="103">
        <v>0</v>
      </c>
      <c r="H2105" s="103">
        <v>0</v>
      </c>
      <c r="I2105" s="102" t="s">
        <v>1</v>
      </c>
      <c r="J2105" s="102" t="s">
        <v>1660</v>
      </c>
      <c r="K2105" s="104" t="s">
        <v>5022</v>
      </c>
      <c r="L2105" s="101" t="s">
        <v>1667</v>
      </c>
      <c r="M2105" s="106" t="s">
        <v>4533</v>
      </c>
      <c r="N2105" s="106"/>
      <c r="O2105"/>
      <c r="P2105" t="str">
        <f t="shared" si="409"/>
        <v>NOT EQUAL</v>
      </c>
      <c r="Q2105"/>
      <c r="R2105"/>
      <c r="S2105" s="43">
        <f t="shared" si="410"/>
        <v>315</v>
      </c>
      <c r="T2105" s="96"/>
      <c r="U2105" s="72"/>
      <c r="V2105" s="72"/>
      <c r="W2105" s="44" t="str">
        <f t="shared" si="411"/>
        <v/>
      </c>
      <c r="X2105" s="25" t="str">
        <f t="shared" si="412"/>
        <v/>
      </c>
      <c r="Y2105" s="1">
        <f t="shared" si="413"/>
        <v>2056</v>
      </c>
      <c r="Z2105" t="str">
        <f t="shared" si="414"/>
        <v>USER_PRIM34U</v>
      </c>
      <c r="AC2105" s="116" t="str">
        <f t="shared" si="418"/>
        <v/>
      </c>
      <c r="AD2105" t="b">
        <f t="shared" si="417"/>
        <v>1</v>
      </c>
    </row>
    <row r="2106" spans="1:30">
      <c r="A2106" s="58">
        <f t="shared" si="416"/>
        <v>2106</v>
      </c>
      <c r="B2106" s="55">
        <f t="shared" si="415"/>
        <v>2057</v>
      </c>
      <c r="C2106" s="101" t="s">
        <v>4908</v>
      </c>
      <c r="D2106" s="101" t="s">
        <v>1248</v>
      </c>
      <c r="E2106" s="102" t="s">
        <v>581</v>
      </c>
      <c r="F2106" s="102" t="s">
        <v>4060</v>
      </c>
      <c r="G2106" s="103">
        <v>0</v>
      </c>
      <c r="H2106" s="103">
        <v>0</v>
      </c>
      <c r="I2106" s="102" t="s">
        <v>1</v>
      </c>
      <c r="J2106" s="102" t="s">
        <v>1660</v>
      </c>
      <c r="K2106" s="104" t="s">
        <v>5022</v>
      </c>
      <c r="L2106" s="101" t="s">
        <v>1667</v>
      </c>
      <c r="M2106" s="106" t="s">
        <v>4534</v>
      </c>
      <c r="N2106" s="106"/>
      <c r="O2106"/>
      <c r="P2106" t="str">
        <f t="shared" si="409"/>
        <v>NOT EQUAL</v>
      </c>
      <c r="Q2106"/>
      <c r="R2106"/>
      <c r="S2106" s="43">
        <f t="shared" si="410"/>
        <v>315</v>
      </c>
      <c r="T2106" s="96"/>
      <c r="U2106" s="72"/>
      <c r="V2106" s="72"/>
      <c r="W2106" s="44" t="str">
        <f t="shared" si="411"/>
        <v/>
      </c>
      <c r="X2106" s="25" t="str">
        <f t="shared" si="412"/>
        <v/>
      </c>
      <c r="Y2106" s="1">
        <f t="shared" si="413"/>
        <v>2057</v>
      </c>
      <c r="Z2106" t="str">
        <f t="shared" si="414"/>
        <v>USER_SFTf34U</v>
      </c>
      <c r="AC2106" s="116" t="str">
        <f t="shared" si="418"/>
        <v/>
      </c>
      <c r="AD2106" t="b">
        <f t="shared" si="417"/>
        <v>1</v>
      </c>
    </row>
    <row r="2107" spans="1:30">
      <c r="A2107" s="58">
        <f t="shared" si="416"/>
        <v>2107</v>
      </c>
      <c r="B2107" s="55">
        <f t="shared" si="415"/>
        <v>2058</v>
      </c>
      <c r="C2107" s="101" t="s">
        <v>4909</v>
      </c>
      <c r="D2107" s="101" t="s">
        <v>1248</v>
      </c>
      <c r="E2107" s="102" t="s">
        <v>581</v>
      </c>
      <c r="F2107" s="102" t="s">
        <v>4974</v>
      </c>
      <c r="G2107" s="103">
        <v>0</v>
      </c>
      <c r="H2107" s="103">
        <v>0</v>
      </c>
      <c r="I2107" s="102" t="s">
        <v>1</v>
      </c>
      <c r="J2107" s="102" t="s">
        <v>1660</v>
      </c>
      <c r="K2107" s="104" t="s">
        <v>5022</v>
      </c>
      <c r="L2107" s="101" t="s">
        <v>1667</v>
      </c>
      <c r="M2107" s="106" t="s">
        <v>5015</v>
      </c>
      <c r="N2107" s="106"/>
      <c r="O2107"/>
      <c r="P2107" t="str">
        <f t="shared" si="409"/>
        <v>NOT EQUAL</v>
      </c>
      <c r="Q2107"/>
      <c r="R2107"/>
      <c r="S2107" s="43">
        <f t="shared" si="410"/>
        <v>315</v>
      </c>
      <c r="T2107" s="96"/>
      <c r="U2107" s="72"/>
      <c r="V2107" s="72"/>
      <c r="W2107" s="44" t="str">
        <f t="shared" si="411"/>
        <v/>
      </c>
      <c r="X2107" s="25" t="str">
        <f t="shared" si="412"/>
        <v/>
      </c>
      <c r="Y2107" s="1">
        <f t="shared" si="413"/>
        <v>2058</v>
      </c>
      <c r="Z2107" t="str">
        <f t="shared" si="414"/>
        <v>USER_SFTg34U</v>
      </c>
      <c r="AC2107" s="116" t="str">
        <f t="shared" si="418"/>
        <v/>
      </c>
      <c r="AD2107" t="b">
        <f t="shared" si="417"/>
        <v>1</v>
      </c>
    </row>
    <row r="2108" spans="1:30">
      <c r="A2108" s="58">
        <f t="shared" si="416"/>
        <v>2108</v>
      </c>
      <c r="B2108" s="55">
        <f t="shared" si="415"/>
        <v>2059</v>
      </c>
      <c r="C2108" s="101" t="s">
        <v>4907</v>
      </c>
      <c r="D2108" s="101" t="s">
        <v>1249</v>
      </c>
      <c r="E2108" s="102" t="s">
        <v>581</v>
      </c>
      <c r="F2108" s="102" t="s">
        <v>4061</v>
      </c>
      <c r="G2108" s="103">
        <v>0</v>
      </c>
      <c r="H2108" s="103">
        <v>0</v>
      </c>
      <c r="I2108" s="102" t="s">
        <v>1</v>
      </c>
      <c r="J2108" s="102" t="s">
        <v>1660</v>
      </c>
      <c r="K2108" s="104" t="s">
        <v>5022</v>
      </c>
      <c r="L2108" s="101" t="s">
        <v>1667</v>
      </c>
      <c r="M2108" s="106" t="s">
        <v>4535</v>
      </c>
      <c r="N2108" s="106"/>
      <c r="O2108"/>
      <c r="P2108" t="str">
        <f t="shared" si="409"/>
        <v>NOT EQUAL</v>
      </c>
      <c r="Q2108"/>
      <c r="R2108"/>
      <c r="S2108" s="43">
        <f t="shared" si="410"/>
        <v>315</v>
      </c>
      <c r="T2108" s="96"/>
      <c r="U2108" s="72"/>
      <c r="V2108" s="72"/>
      <c r="W2108" s="44" t="str">
        <f t="shared" si="411"/>
        <v/>
      </c>
      <c r="X2108" s="25" t="str">
        <f t="shared" si="412"/>
        <v/>
      </c>
      <c r="Y2108" s="1">
        <f t="shared" si="413"/>
        <v>2059</v>
      </c>
      <c r="Z2108" t="str">
        <f t="shared" si="414"/>
        <v>USER_PRIM35U</v>
      </c>
      <c r="AC2108" s="116" t="str">
        <f t="shared" si="418"/>
        <v/>
      </c>
      <c r="AD2108" t="b">
        <f t="shared" si="417"/>
        <v>1</v>
      </c>
    </row>
    <row r="2109" spans="1:30">
      <c r="A2109" s="58">
        <f t="shared" si="416"/>
        <v>2109</v>
      </c>
      <c r="B2109" s="55">
        <f t="shared" si="415"/>
        <v>2060</v>
      </c>
      <c r="C2109" s="101" t="s">
        <v>4908</v>
      </c>
      <c r="D2109" s="101" t="s">
        <v>1249</v>
      </c>
      <c r="E2109" s="102" t="s">
        <v>581</v>
      </c>
      <c r="F2109" s="102" t="s">
        <v>4062</v>
      </c>
      <c r="G2109" s="103">
        <v>0</v>
      </c>
      <c r="H2109" s="103">
        <v>0</v>
      </c>
      <c r="I2109" s="102" t="s">
        <v>1</v>
      </c>
      <c r="J2109" s="102" t="s">
        <v>1660</v>
      </c>
      <c r="K2109" s="104" t="s">
        <v>5022</v>
      </c>
      <c r="L2109" s="101" t="s">
        <v>1667</v>
      </c>
      <c r="M2109" s="106" t="s">
        <v>4536</v>
      </c>
      <c r="N2109" s="106"/>
      <c r="O2109"/>
      <c r="P2109" t="str">
        <f t="shared" si="409"/>
        <v>NOT EQUAL</v>
      </c>
      <c r="Q2109"/>
      <c r="R2109"/>
      <c r="S2109" s="43">
        <f t="shared" si="410"/>
        <v>315</v>
      </c>
      <c r="T2109" s="96"/>
      <c r="U2109" s="72"/>
      <c r="V2109" s="72"/>
      <c r="W2109" s="44" t="str">
        <f t="shared" si="411"/>
        <v/>
      </c>
      <c r="X2109" s="25" t="str">
        <f t="shared" si="412"/>
        <v/>
      </c>
      <c r="Y2109" s="1">
        <f t="shared" si="413"/>
        <v>2060</v>
      </c>
      <c r="Z2109" t="str">
        <f t="shared" si="414"/>
        <v>USER_SFTf35U</v>
      </c>
      <c r="AC2109" s="116" t="str">
        <f t="shared" si="418"/>
        <v/>
      </c>
      <c r="AD2109" t="b">
        <f t="shared" si="417"/>
        <v>1</v>
      </c>
    </row>
    <row r="2110" spans="1:30">
      <c r="A2110" s="58">
        <f t="shared" si="416"/>
        <v>2110</v>
      </c>
      <c r="B2110" s="55">
        <f t="shared" si="415"/>
        <v>2061</v>
      </c>
      <c r="C2110" s="101" t="s">
        <v>4909</v>
      </c>
      <c r="D2110" s="101" t="s">
        <v>1249</v>
      </c>
      <c r="E2110" s="102" t="s">
        <v>581</v>
      </c>
      <c r="F2110" s="102" t="s">
        <v>4975</v>
      </c>
      <c r="G2110" s="103">
        <v>0</v>
      </c>
      <c r="H2110" s="103">
        <v>0</v>
      </c>
      <c r="I2110" s="102" t="s">
        <v>1</v>
      </c>
      <c r="J2110" s="102" t="s">
        <v>1660</v>
      </c>
      <c r="K2110" s="104" t="s">
        <v>5022</v>
      </c>
      <c r="L2110" s="101" t="s">
        <v>1667</v>
      </c>
      <c r="M2110" s="106" t="s">
        <v>5016</v>
      </c>
      <c r="N2110" s="106"/>
      <c r="O2110"/>
      <c r="P2110" t="str">
        <f t="shared" ref="P2110:P2134" si="419">IF(E2110=F2110,"","NOT EQUAL")</f>
        <v>NOT EQUAL</v>
      </c>
      <c r="Q2110"/>
      <c r="R2110"/>
      <c r="S2110" s="43">
        <f t="shared" ref="S2110:S2134" si="420">IF(X2110&lt;&gt;"",S2109+1,S2109)</f>
        <v>315</v>
      </c>
      <c r="T2110" s="96"/>
      <c r="U2110" s="72"/>
      <c r="V2110" s="72"/>
      <c r="W2110" s="44" t="str">
        <f t="shared" ref="W2110:W2134" si="421">IF( OR(U2110="CNST", I2110="CAT_REGS"),(E2110),
IF(U2110="YES",UPPER(E2110),
IF(   AND(U2110&lt;&gt;"NO",I2110="CAT_FNCT",D2110&lt;&gt;"multiply", D2110&lt;&gt;"divide"),IF(J2110="SLS_ENABLED",   UPPER(E2110),""),"")))</f>
        <v/>
      </c>
      <c r="X2110" s="25" t="str">
        <f t="shared" ref="X2110:X2134" si="422">IF(LEN(V2110)&gt;0,V2110,SUBSTITUTE(SUBSTITUTE(SUBSTITUTE(SUBSTITUTE(SUBSTITUTE(SUBSTITUTE(SUBSTITUTE(SUBSTITUTE(SUBSTITUTE(SUBSTITUTE(SUBSTITUTE( (SUBSTITUTE( SUBSTITUTE( SUBSTITUTE( SUBSTITUTE(W2110,"STD_SIGMA","SUM"),"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10" s="1">
        <f t="shared" ref="Y2110:Y2134" si="423">B2110</f>
        <v>2061</v>
      </c>
      <c r="Z2110" t="str">
        <f t="shared" ref="Z2110:Z2134" si="424">M2110</f>
        <v>USER_SFTg35U</v>
      </c>
      <c r="AC2110" s="116" t="str">
        <f t="shared" si="418"/>
        <v/>
      </c>
      <c r="AD2110" t="b">
        <f t="shared" si="417"/>
        <v>1</v>
      </c>
    </row>
    <row r="2111" spans="1:30">
      <c r="A2111" s="58">
        <f t="shared" si="416"/>
        <v>2111</v>
      </c>
      <c r="B2111" s="55">
        <f t="shared" si="415"/>
        <v>2062</v>
      </c>
      <c r="C2111" s="101" t="s">
        <v>4907</v>
      </c>
      <c r="D2111" s="101" t="s">
        <v>1250</v>
      </c>
      <c r="E2111" s="102" t="s">
        <v>581</v>
      </c>
      <c r="F2111" s="102" t="s">
        <v>4063</v>
      </c>
      <c r="G2111" s="103">
        <v>0</v>
      </c>
      <c r="H2111" s="103">
        <v>0</v>
      </c>
      <c r="I2111" s="102" t="s">
        <v>1</v>
      </c>
      <c r="J2111" s="102" t="s">
        <v>1660</v>
      </c>
      <c r="K2111" s="104" t="s">
        <v>5022</v>
      </c>
      <c r="L2111" s="101" t="s">
        <v>1667</v>
      </c>
      <c r="M2111" s="106" t="s">
        <v>4537</v>
      </c>
      <c r="N2111" s="106"/>
      <c r="O2111"/>
      <c r="P2111" t="str">
        <f t="shared" si="419"/>
        <v>NOT EQUAL</v>
      </c>
      <c r="Q2111"/>
      <c r="R2111"/>
      <c r="S2111" s="43">
        <f t="shared" si="420"/>
        <v>315</v>
      </c>
      <c r="T2111" s="96"/>
      <c r="U2111" s="72"/>
      <c r="V2111" s="72"/>
      <c r="W2111" s="44" t="str">
        <f t="shared" si="421"/>
        <v/>
      </c>
      <c r="X2111" s="25" t="str">
        <f t="shared" si="422"/>
        <v/>
      </c>
      <c r="Y2111" s="1">
        <f t="shared" si="423"/>
        <v>2062</v>
      </c>
      <c r="Z2111" t="str">
        <f t="shared" si="424"/>
        <v>USER_PRIM36U</v>
      </c>
      <c r="AC2111" s="116" t="str">
        <f t="shared" si="418"/>
        <v/>
      </c>
      <c r="AD2111" t="b">
        <f t="shared" si="417"/>
        <v>1</v>
      </c>
    </row>
    <row r="2112" spans="1:30">
      <c r="A2112" s="58">
        <f t="shared" si="416"/>
        <v>2112</v>
      </c>
      <c r="B2112" s="55">
        <f t="shared" si="415"/>
        <v>2063</v>
      </c>
      <c r="C2112" s="101" t="s">
        <v>4908</v>
      </c>
      <c r="D2112" s="101" t="s">
        <v>1250</v>
      </c>
      <c r="E2112" s="102" t="s">
        <v>581</v>
      </c>
      <c r="F2112" s="102" t="s">
        <v>4064</v>
      </c>
      <c r="G2112" s="103">
        <v>0</v>
      </c>
      <c r="H2112" s="103">
        <v>0</v>
      </c>
      <c r="I2112" s="102" t="s">
        <v>1</v>
      </c>
      <c r="J2112" s="102" t="s">
        <v>1660</v>
      </c>
      <c r="K2112" s="104" t="s">
        <v>5022</v>
      </c>
      <c r="L2112" s="101" t="s">
        <v>1667</v>
      </c>
      <c r="M2112" s="106" t="s">
        <v>4538</v>
      </c>
      <c r="N2112" s="106"/>
      <c r="O2112"/>
      <c r="P2112" t="str">
        <f t="shared" si="419"/>
        <v>NOT EQUAL</v>
      </c>
      <c r="Q2112"/>
      <c r="R2112"/>
      <c r="S2112" s="43">
        <f t="shared" si="420"/>
        <v>315</v>
      </c>
      <c r="T2112" s="96"/>
      <c r="U2112" s="72"/>
      <c r="V2112" s="72"/>
      <c r="W2112" s="44" t="str">
        <f t="shared" si="421"/>
        <v/>
      </c>
      <c r="X2112" s="25" t="str">
        <f t="shared" si="422"/>
        <v/>
      </c>
      <c r="Y2112" s="1">
        <f t="shared" si="423"/>
        <v>2063</v>
      </c>
      <c r="Z2112" t="str">
        <f t="shared" si="424"/>
        <v>USER_SFTf36U</v>
      </c>
      <c r="AC2112" s="116" t="str">
        <f t="shared" si="418"/>
        <v/>
      </c>
      <c r="AD2112" t="b">
        <f t="shared" si="417"/>
        <v>1</v>
      </c>
    </row>
    <row r="2113" spans="1:30">
      <c r="A2113" s="58">
        <f t="shared" si="416"/>
        <v>2113</v>
      </c>
      <c r="B2113" s="55">
        <f t="shared" ref="B2113:B2176" si="425">IF(AND(MID(C2113,2,1)&lt;&gt;"/",MID(C2113,1,1)="/"),INT(B2112)+1,B2112+0.01)</f>
        <v>2064</v>
      </c>
      <c r="C2113" s="101" t="s">
        <v>4909</v>
      </c>
      <c r="D2113" s="101" t="s">
        <v>1250</v>
      </c>
      <c r="E2113" s="102" t="s">
        <v>581</v>
      </c>
      <c r="F2113" s="102" t="s">
        <v>4976</v>
      </c>
      <c r="G2113" s="103">
        <v>0</v>
      </c>
      <c r="H2113" s="103">
        <v>0</v>
      </c>
      <c r="I2113" s="102" t="s">
        <v>1</v>
      </c>
      <c r="J2113" s="102" t="s">
        <v>1660</v>
      </c>
      <c r="K2113" s="104" t="s">
        <v>5022</v>
      </c>
      <c r="L2113" s="101" t="s">
        <v>1667</v>
      </c>
      <c r="M2113" s="106" t="s">
        <v>5017</v>
      </c>
      <c r="N2113" s="106"/>
      <c r="O2113"/>
      <c r="P2113" t="str">
        <f t="shared" si="419"/>
        <v>NOT EQUAL</v>
      </c>
      <c r="Q2113"/>
      <c r="R2113"/>
      <c r="S2113" s="43">
        <f t="shared" si="420"/>
        <v>315</v>
      </c>
      <c r="T2113" s="96"/>
      <c r="U2113" s="72"/>
      <c r="V2113" s="72"/>
      <c r="W2113" s="44" t="str">
        <f t="shared" si="421"/>
        <v/>
      </c>
      <c r="X2113" s="25" t="str">
        <f t="shared" si="422"/>
        <v/>
      </c>
      <c r="Y2113" s="1">
        <f t="shared" si="423"/>
        <v>2064</v>
      </c>
      <c r="Z2113" t="str">
        <f t="shared" si="424"/>
        <v>USER_SFTg36U</v>
      </c>
      <c r="AC2113" s="116" t="str">
        <f t="shared" si="418"/>
        <v/>
      </c>
      <c r="AD2113" t="b">
        <f t="shared" si="417"/>
        <v>1</v>
      </c>
    </row>
    <row r="2114" spans="1:30">
      <c r="A2114" s="58">
        <f t="shared" si="416"/>
        <v>2114</v>
      </c>
      <c r="B2114" s="55">
        <f t="shared" si="425"/>
        <v>2065</v>
      </c>
      <c r="C2114" s="101" t="s">
        <v>4910</v>
      </c>
      <c r="D2114" s="101">
        <v>1</v>
      </c>
      <c r="E2114" s="102" t="s">
        <v>3029</v>
      </c>
      <c r="F2114" s="102" t="s">
        <v>3029</v>
      </c>
      <c r="G2114" s="103">
        <v>0</v>
      </c>
      <c r="H2114" s="103">
        <v>0</v>
      </c>
      <c r="I2114" s="102" t="s">
        <v>3</v>
      </c>
      <c r="J2114" s="102" t="s">
        <v>1659</v>
      </c>
      <c r="K2114" s="104" t="s">
        <v>5197</v>
      </c>
      <c r="L2114" s="101" t="s">
        <v>2953</v>
      </c>
      <c r="M2114" s="106" t="s">
        <v>3030</v>
      </c>
      <c r="N2114" s="106"/>
      <c r="O2114"/>
      <c r="P2114" t="str">
        <f t="shared" si="419"/>
        <v/>
      </c>
      <c r="Q2114"/>
      <c r="R2114"/>
      <c r="S2114" s="43">
        <f t="shared" si="420"/>
        <v>316</v>
      </c>
      <c r="T2114" s="96" t="s">
        <v>3171</v>
      </c>
      <c r="U2114" s="72" t="s">
        <v>2643</v>
      </c>
      <c r="V2114" s="72" t="s">
        <v>2643</v>
      </c>
      <c r="W2114" s="44" t="str">
        <f t="shared" si="421"/>
        <v>"XEQM01"</v>
      </c>
      <c r="X2114" s="25" t="str">
        <f t="shared" si="422"/>
        <v>XEQM01</v>
      </c>
      <c r="Y2114" s="1">
        <f t="shared" si="423"/>
        <v>2065</v>
      </c>
      <c r="Z2114" t="str">
        <f t="shared" si="424"/>
        <v>ITM_X_P1</v>
      </c>
      <c r="AC2114" s="116" t="str">
        <f t="shared" si="418"/>
        <v>XEQM01</v>
      </c>
      <c r="AD2114" t="b">
        <f t="shared" si="417"/>
        <v>1</v>
      </c>
    </row>
    <row r="2115" spans="1:30">
      <c r="A2115" s="58">
        <f t="shared" si="416"/>
        <v>2115</v>
      </c>
      <c r="B2115" s="55">
        <f t="shared" si="425"/>
        <v>2066</v>
      </c>
      <c r="C2115" s="101" t="s">
        <v>4910</v>
      </c>
      <c r="D2115" s="101">
        <v>2</v>
      </c>
      <c r="E2115" s="106" t="s">
        <v>3032</v>
      </c>
      <c r="F2115" s="106" t="s">
        <v>3032</v>
      </c>
      <c r="G2115" s="108">
        <v>0</v>
      </c>
      <c r="H2115" s="108">
        <v>0</v>
      </c>
      <c r="I2115" s="102" t="s">
        <v>3</v>
      </c>
      <c r="J2115" s="102" t="s">
        <v>1659</v>
      </c>
      <c r="K2115" s="104" t="s">
        <v>5197</v>
      </c>
      <c r="L2115" s="109" t="s">
        <v>2953</v>
      </c>
      <c r="M2115" s="106" t="s">
        <v>3031</v>
      </c>
      <c r="N2115" s="106"/>
      <c r="O2115"/>
      <c r="P2115" t="str">
        <f t="shared" si="419"/>
        <v/>
      </c>
      <c r="Q2115"/>
      <c r="R2115"/>
      <c r="S2115" s="43">
        <f t="shared" si="420"/>
        <v>317</v>
      </c>
      <c r="T2115" s="96" t="s">
        <v>3171</v>
      </c>
      <c r="U2115" s="72" t="s">
        <v>2643</v>
      </c>
      <c r="V2115" s="72" t="s">
        <v>2643</v>
      </c>
      <c r="W2115" s="44" t="str">
        <f t="shared" si="421"/>
        <v>"XEQM02"</v>
      </c>
      <c r="X2115" s="25" t="str">
        <f t="shared" si="422"/>
        <v>XEQM02</v>
      </c>
      <c r="Y2115" s="1">
        <f t="shared" si="423"/>
        <v>2066</v>
      </c>
      <c r="Z2115" t="str">
        <f t="shared" si="424"/>
        <v>ITM_X_P2</v>
      </c>
      <c r="AC2115" s="116" t="str">
        <f t="shared" si="418"/>
        <v>XEQM02</v>
      </c>
      <c r="AD2115" t="b">
        <f t="shared" si="417"/>
        <v>1</v>
      </c>
    </row>
    <row r="2116" spans="1:30">
      <c r="A2116" s="58">
        <f t="shared" si="416"/>
        <v>2116</v>
      </c>
      <c r="B2116" s="55">
        <f t="shared" si="425"/>
        <v>2067</v>
      </c>
      <c r="C2116" s="101" t="s">
        <v>4910</v>
      </c>
      <c r="D2116" s="101">
        <v>3</v>
      </c>
      <c r="E2116" s="106" t="s">
        <v>3049</v>
      </c>
      <c r="F2116" s="106" t="s">
        <v>3049</v>
      </c>
      <c r="G2116" s="108">
        <v>0</v>
      </c>
      <c r="H2116" s="108">
        <v>0</v>
      </c>
      <c r="I2116" s="102" t="s">
        <v>3</v>
      </c>
      <c r="J2116" s="102" t="s">
        <v>1659</v>
      </c>
      <c r="K2116" s="104" t="s">
        <v>5197</v>
      </c>
      <c r="L2116" s="109" t="s">
        <v>2953</v>
      </c>
      <c r="M2116" s="106" t="s">
        <v>3033</v>
      </c>
      <c r="N2116" s="106"/>
      <c r="O2116"/>
      <c r="P2116" t="str">
        <f t="shared" si="419"/>
        <v/>
      </c>
      <c r="Q2116"/>
      <c r="R2116"/>
      <c r="S2116" s="43">
        <f t="shared" si="420"/>
        <v>318</v>
      </c>
      <c r="T2116" s="96" t="s">
        <v>3171</v>
      </c>
      <c r="U2116" s="72" t="s">
        <v>2643</v>
      </c>
      <c r="V2116" s="72" t="s">
        <v>2643</v>
      </c>
      <c r="W2116" s="44" t="str">
        <f t="shared" si="421"/>
        <v>"XEQM03"</v>
      </c>
      <c r="X2116" s="25" t="str">
        <f t="shared" si="422"/>
        <v>XEQM03</v>
      </c>
      <c r="Y2116" s="1">
        <f t="shared" si="423"/>
        <v>2067</v>
      </c>
      <c r="Z2116" t="str">
        <f t="shared" si="424"/>
        <v>ITM_X_P3</v>
      </c>
      <c r="AC2116" s="116" t="str">
        <f t="shared" si="418"/>
        <v>XEQM03</v>
      </c>
      <c r="AD2116" t="b">
        <f t="shared" si="417"/>
        <v>1</v>
      </c>
    </row>
    <row r="2117" spans="1:30">
      <c r="A2117" s="58">
        <f t="shared" si="416"/>
        <v>2117</v>
      </c>
      <c r="B2117" s="55">
        <f t="shared" si="425"/>
        <v>2068</v>
      </c>
      <c r="C2117" s="101" t="s">
        <v>4910</v>
      </c>
      <c r="D2117" s="101">
        <v>4</v>
      </c>
      <c r="E2117" s="106" t="s">
        <v>3050</v>
      </c>
      <c r="F2117" s="106" t="s">
        <v>3050</v>
      </c>
      <c r="G2117" s="108">
        <v>0</v>
      </c>
      <c r="H2117" s="108">
        <v>0</v>
      </c>
      <c r="I2117" s="102" t="s">
        <v>3</v>
      </c>
      <c r="J2117" s="102" t="s">
        <v>1659</v>
      </c>
      <c r="K2117" s="104" t="s">
        <v>5197</v>
      </c>
      <c r="L2117" s="109" t="s">
        <v>2953</v>
      </c>
      <c r="M2117" s="106" t="s">
        <v>3034</v>
      </c>
      <c r="N2117" s="106"/>
      <c r="O2117" s="45"/>
      <c r="P2117" t="str">
        <f t="shared" si="419"/>
        <v/>
      </c>
      <c r="Q2117" s="45"/>
      <c r="R2117" s="45"/>
      <c r="S2117" s="43">
        <f t="shared" si="420"/>
        <v>319</v>
      </c>
      <c r="T2117" s="96" t="s">
        <v>3171</v>
      </c>
      <c r="U2117" s="72" t="s">
        <v>2643</v>
      </c>
      <c r="V2117" s="72" t="s">
        <v>2643</v>
      </c>
      <c r="W2117" s="44" t="str">
        <f t="shared" si="421"/>
        <v>"XEQM04"</v>
      </c>
      <c r="X2117" s="25" t="str">
        <f t="shared" si="422"/>
        <v>XEQM04</v>
      </c>
      <c r="Y2117" s="1">
        <f t="shared" si="423"/>
        <v>2068</v>
      </c>
      <c r="Z2117" t="str">
        <f t="shared" si="424"/>
        <v>ITM_X_P4</v>
      </c>
      <c r="AC2117" s="116" t="str">
        <f t="shared" si="418"/>
        <v>XEQM04</v>
      </c>
      <c r="AD2117" t="b">
        <f t="shared" si="417"/>
        <v>1</v>
      </c>
    </row>
    <row r="2118" spans="1:30">
      <c r="A2118" s="58">
        <f t="shared" si="416"/>
        <v>2118</v>
      </c>
      <c r="B2118" s="55">
        <f t="shared" si="425"/>
        <v>2069</v>
      </c>
      <c r="C2118" s="101" t="s">
        <v>4910</v>
      </c>
      <c r="D2118" s="101">
        <v>5</v>
      </c>
      <c r="E2118" s="106" t="s">
        <v>3051</v>
      </c>
      <c r="F2118" s="106" t="s">
        <v>3051</v>
      </c>
      <c r="G2118" s="108">
        <v>0</v>
      </c>
      <c r="H2118" s="108">
        <v>0</v>
      </c>
      <c r="I2118" s="102" t="s">
        <v>3</v>
      </c>
      <c r="J2118" s="102" t="s">
        <v>1659</v>
      </c>
      <c r="K2118" s="104" t="s">
        <v>5197</v>
      </c>
      <c r="L2118" s="109" t="s">
        <v>2953</v>
      </c>
      <c r="M2118" s="106" t="s">
        <v>3035</v>
      </c>
      <c r="N2118" s="106"/>
      <c r="O2118" s="45"/>
      <c r="P2118" t="str">
        <f t="shared" si="419"/>
        <v/>
      </c>
      <c r="Q2118" s="45"/>
      <c r="R2118" s="45"/>
      <c r="S2118" s="43">
        <f t="shared" si="420"/>
        <v>320</v>
      </c>
      <c r="T2118" s="96" t="s">
        <v>3171</v>
      </c>
      <c r="U2118" s="72" t="s">
        <v>2643</v>
      </c>
      <c r="V2118" s="72" t="s">
        <v>2643</v>
      </c>
      <c r="W2118" s="44" t="str">
        <f t="shared" si="421"/>
        <v>"XEQM05"</v>
      </c>
      <c r="X2118" s="25" t="str">
        <f t="shared" si="422"/>
        <v>XEQM05</v>
      </c>
      <c r="Y2118" s="1">
        <f t="shared" si="423"/>
        <v>2069</v>
      </c>
      <c r="Z2118" t="str">
        <f t="shared" si="424"/>
        <v>ITM_X_P5</v>
      </c>
      <c r="AC2118" s="116" t="str">
        <f t="shared" si="418"/>
        <v>XEQM05</v>
      </c>
      <c r="AD2118" t="b">
        <f t="shared" si="417"/>
        <v>1</v>
      </c>
    </row>
    <row r="2119" spans="1:30">
      <c r="A2119" s="58">
        <f t="shared" ref="A2119:A2182" si="426">IF(B2119=INT(B2119),ROW(),"")</f>
        <v>2119</v>
      </c>
      <c r="B2119" s="55">
        <f t="shared" si="425"/>
        <v>2070</v>
      </c>
      <c r="C2119" s="101" t="s">
        <v>4910</v>
      </c>
      <c r="D2119" s="101">
        <v>6</v>
      </c>
      <c r="E2119" s="106" t="s">
        <v>3052</v>
      </c>
      <c r="F2119" s="106" t="s">
        <v>3052</v>
      </c>
      <c r="G2119" s="108">
        <v>0</v>
      </c>
      <c r="H2119" s="108">
        <v>0</v>
      </c>
      <c r="I2119" s="102" t="s">
        <v>3</v>
      </c>
      <c r="J2119" s="102" t="s">
        <v>1659</v>
      </c>
      <c r="K2119" s="104" t="s">
        <v>5197</v>
      </c>
      <c r="L2119" s="109" t="s">
        <v>2953</v>
      </c>
      <c r="M2119" s="106" t="s">
        <v>3036</v>
      </c>
      <c r="N2119" s="106"/>
      <c r="O2119" s="45"/>
      <c r="P2119" t="str">
        <f t="shared" si="419"/>
        <v/>
      </c>
      <c r="Q2119" s="45"/>
      <c r="R2119" s="45"/>
      <c r="S2119" s="43">
        <f t="shared" si="420"/>
        <v>321</v>
      </c>
      <c r="T2119" s="96" t="s">
        <v>3171</v>
      </c>
      <c r="U2119" s="72" t="s">
        <v>2643</v>
      </c>
      <c r="V2119" s="72" t="s">
        <v>2643</v>
      </c>
      <c r="W2119" s="44" t="str">
        <f t="shared" si="421"/>
        <v>"XEQM06"</v>
      </c>
      <c r="X2119" s="25" t="str">
        <f t="shared" si="422"/>
        <v>XEQM06</v>
      </c>
      <c r="Y2119" s="1">
        <f t="shared" si="423"/>
        <v>2070</v>
      </c>
      <c r="Z2119" t="str">
        <f t="shared" si="424"/>
        <v>ITM_X_P6</v>
      </c>
      <c r="AC2119" s="116" t="str">
        <f t="shared" si="418"/>
        <v>XEQM06</v>
      </c>
      <c r="AD2119" t="b">
        <f t="shared" si="417"/>
        <v>1</v>
      </c>
    </row>
    <row r="2120" spans="1:30">
      <c r="A2120" s="58">
        <f t="shared" si="426"/>
        <v>2120</v>
      </c>
      <c r="B2120" s="55">
        <f t="shared" si="425"/>
        <v>2071</v>
      </c>
      <c r="C2120" s="101" t="s">
        <v>4910</v>
      </c>
      <c r="D2120" s="101">
        <v>7</v>
      </c>
      <c r="E2120" s="106" t="s">
        <v>3053</v>
      </c>
      <c r="F2120" s="106" t="s">
        <v>3053</v>
      </c>
      <c r="G2120" s="108">
        <v>0</v>
      </c>
      <c r="H2120" s="108">
        <v>0</v>
      </c>
      <c r="I2120" s="102" t="s">
        <v>3</v>
      </c>
      <c r="J2120" s="102" t="s">
        <v>1659</v>
      </c>
      <c r="K2120" s="104" t="s">
        <v>5197</v>
      </c>
      <c r="L2120" s="109" t="s">
        <v>2953</v>
      </c>
      <c r="M2120" s="106" t="s">
        <v>3037</v>
      </c>
      <c r="N2120" s="106"/>
      <c r="O2120" s="45"/>
      <c r="P2120" t="str">
        <f t="shared" si="419"/>
        <v/>
      </c>
      <c r="Q2120" s="45"/>
      <c r="R2120" s="45"/>
      <c r="S2120" s="43">
        <f t="shared" si="420"/>
        <v>322</v>
      </c>
      <c r="T2120" s="96" t="s">
        <v>3171</v>
      </c>
      <c r="U2120" s="72" t="s">
        <v>2643</v>
      </c>
      <c r="V2120" s="72" t="s">
        <v>2643</v>
      </c>
      <c r="W2120" s="44" t="str">
        <f t="shared" si="421"/>
        <v>"XEQM07"</v>
      </c>
      <c r="X2120" s="25" t="str">
        <f t="shared" si="422"/>
        <v>XEQM07</v>
      </c>
      <c r="Y2120" s="1">
        <f t="shared" si="423"/>
        <v>2071</v>
      </c>
      <c r="Z2120" t="str">
        <f t="shared" si="424"/>
        <v>ITM_X_f1</v>
      </c>
      <c r="AC2120" s="116" t="str">
        <f t="shared" si="418"/>
        <v>XEQM07</v>
      </c>
      <c r="AD2120" t="b">
        <f t="shared" si="417"/>
        <v>1</v>
      </c>
    </row>
    <row r="2121" spans="1:30">
      <c r="A2121" s="58">
        <f t="shared" si="426"/>
        <v>2121</v>
      </c>
      <c r="B2121" s="55">
        <f t="shared" si="425"/>
        <v>2072</v>
      </c>
      <c r="C2121" s="101" t="s">
        <v>4910</v>
      </c>
      <c r="D2121" s="101">
        <v>8</v>
      </c>
      <c r="E2121" s="106" t="s">
        <v>3054</v>
      </c>
      <c r="F2121" s="106" t="s">
        <v>3054</v>
      </c>
      <c r="G2121" s="108">
        <v>0</v>
      </c>
      <c r="H2121" s="108">
        <v>0</v>
      </c>
      <c r="I2121" s="102" t="s">
        <v>3</v>
      </c>
      <c r="J2121" s="102" t="s">
        <v>1659</v>
      </c>
      <c r="K2121" s="104" t="s">
        <v>5197</v>
      </c>
      <c r="L2121" s="109" t="s">
        <v>2953</v>
      </c>
      <c r="M2121" s="106" t="s">
        <v>3038</v>
      </c>
      <c r="N2121" s="106"/>
      <c r="O2121" s="45"/>
      <c r="P2121" t="str">
        <f t="shared" si="419"/>
        <v/>
      </c>
      <c r="Q2121" s="45"/>
      <c r="R2121" s="45"/>
      <c r="S2121" s="43">
        <f t="shared" si="420"/>
        <v>323</v>
      </c>
      <c r="T2121" s="96" t="s">
        <v>3171</v>
      </c>
      <c r="U2121" s="72" t="s">
        <v>2643</v>
      </c>
      <c r="V2121" s="72" t="s">
        <v>2643</v>
      </c>
      <c r="W2121" s="44" t="str">
        <f t="shared" si="421"/>
        <v>"XEQM08"</v>
      </c>
      <c r="X2121" s="25" t="str">
        <f t="shared" si="422"/>
        <v>XEQM08</v>
      </c>
      <c r="Y2121" s="1">
        <f t="shared" si="423"/>
        <v>2072</v>
      </c>
      <c r="Z2121" t="str">
        <f t="shared" si="424"/>
        <v>ITM_X_f2</v>
      </c>
      <c r="AC2121" s="116" t="str">
        <f t="shared" si="418"/>
        <v>XEQM08</v>
      </c>
      <c r="AD2121" t="b">
        <f t="shared" si="417"/>
        <v>1</v>
      </c>
    </row>
    <row r="2122" spans="1:30">
      <c r="A2122" s="58">
        <f t="shared" si="426"/>
        <v>2122</v>
      </c>
      <c r="B2122" s="55">
        <f t="shared" si="425"/>
        <v>2073</v>
      </c>
      <c r="C2122" s="101" t="s">
        <v>4910</v>
      </c>
      <c r="D2122" s="101">
        <v>9</v>
      </c>
      <c r="E2122" s="106" t="s">
        <v>3055</v>
      </c>
      <c r="F2122" s="106" t="s">
        <v>3055</v>
      </c>
      <c r="G2122" s="108">
        <v>0</v>
      </c>
      <c r="H2122" s="108">
        <v>0</v>
      </c>
      <c r="I2122" s="102" t="s">
        <v>3</v>
      </c>
      <c r="J2122" s="102" t="s">
        <v>1659</v>
      </c>
      <c r="K2122" s="104" t="s">
        <v>5197</v>
      </c>
      <c r="L2122" s="109" t="s">
        <v>2953</v>
      </c>
      <c r="M2122" s="106" t="s">
        <v>3039</v>
      </c>
      <c r="N2122" s="106"/>
      <c r="O2122" s="45"/>
      <c r="P2122" t="str">
        <f t="shared" si="419"/>
        <v/>
      </c>
      <c r="Q2122" s="45"/>
      <c r="R2122" s="45"/>
      <c r="S2122" s="43">
        <f t="shared" si="420"/>
        <v>324</v>
      </c>
      <c r="T2122" s="96" t="s">
        <v>3171</v>
      </c>
      <c r="U2122" s="72" t="s">
        <v>2643</v>
      </c>
      <c r="V2122" s="72" t="s">
        <v>2643</v>
      </c>
      <c r="W2122" s="44" t="str">
        <f t="shared" si="421"/>
        <v>"XEQM09"</v>
      </c>
      <c r="X2122" s="25" t="str">
        <f t="shared" si="422"/>
        <v>XEQM09</v>
      </c>
      <c r="Y2122" s="1">
        <f t="shared" si="423"/>
        <v>2073</v>
      </c>
      <c r="Z2122" t="str">
        <f t="shared" si="424"/>
        <v>ITM_X_f3</v>
      </c>
      <c r="AC2122" s="116" t="str">
        <f t="shared" si="418"/>
        <v>XEQM09</v>
      </c>
      <c r="AD2122" t="b">
        <f t="shared" si="417"/>
        <v>1</v>
      </c>
    </row>
    <row r="2123" spans="1:30">
      <c r="A2123" s="58">
        <f t="shared" si="426"/>
        <v>2123</v>
      </c>
      <c r="B2123" s="55">
        <f t="shared" si="425"/>
        <v>2074</v>
      </c>
      <c r="C2123" s="101" t="s">
        <v>4910</v>
      </c>
      <c r="D2123" s="101">
        <v>10</v>
      </c>
      <c r="E2123" s="106" t="s">
        <v>3056</v>
      </c>
      <c r="F2123" s="106" t="s">
        <v>3056</v>
      </c>
      <c r="G2123" s="108">
        <v>0</v>
      </c>
      <c r="H2123" s="108">
        <v>0</v>
      </c>
      <c r="I2123" s="102" t="s">
        <v>3</v>
      </c>
      <c r="J2123" s="102" t="s">
        <v>1659</v>
      </c>
      <c r="K2123" s="104" t="s">
        <v>5197</v>
      </c>
      <c r="L2123" s="109" t="s">
        <v>2953</v>
      </c>
      <c r="M2123" s="106" t="s">
        <v>3040</v>
      </c>
      <c r="N2123" s="106"/>
      <c r="O2123" s="45"/>
      <c r="P2123" t="str">
        <f t="shared" si="419"/>
        <v/>
      </c>
      <c r="Q2123" s="45"/>
      <c r="R2123" s="45"/>
      <c r="S2123" s="43">
        <f t="shared" si="420"/>
        <v>325</v>
      </c>
      <c r="T2123" s="96" t="s">
        <v>3171</v>
      </c>
      <c r="U2123" s="72" t="s">
        <v>2643</v>
      </c>
      <c r="V2123" s="72" t="s">
        <v>2643</v>
      </c>
      <c r="W2123" s="44" t="str">
        <f t="shared" si="421"/>
        <v>"XEQM10"</v>
      </c>
      <c r="X2123" s="25" t="str">
        <f t="shared" si="422"/>
        <v>XEQM10</v>
      </c>
      <c r="Y2123" s="1">
        <f t="shared" si="423"/>
        <v>2074</v>
      </c>
      <c r="Z2123" t="str">
        <f t="shared" si="424"/>
        <v>ITM_X_f4</v>
      </c>
      <c r="AC2123" s="116" t="str">
        <f t="shared" si="418"/>
        <v>XEQM10</v>
      </c>
      <c r="AD2123" t="b">
        <f t="shared" si="417"/>
        <v>1</v>
      </c>
    </row>
    <row r="2124" spans="1:30">
      <c r="A2124" s="58">
        <f t="shared" si="426"/>
        <v>2124</v>
      </c>
      <c r="B2124" s="55">
        <f t="shared" si="425"/>
        <v>2075</v>
      </c>
      <c r="C2124" s="101" t="s">
        <v>4910</v>
      </c>
      <c r="D2124" s="101">
        <v>11</v>
      </c>
      <c r="E2124" s="106" t="s">
        <v>3057</v>
      </c>
      <c r="F2124" s="106" t="s">
        <v>3057</v>
      </c>
      <c r="G2124" s="108">
        <v>0</v>
      </c>
      <c r="H2124" s="108">
        <v>0</v>
      </c>
      <c r="I2124" s="102" t="s">
        <v>3</v>
      </c>
      <c r="J2124" s="102" t="s">
        <v>1659</v>
      </c>
      <c r="K2124" s="104" t="s">
        <v>5197</v>
      </c>
      <c r="L2124" s="109" t="s">
        <v>2953</v>
      </c>
      <c r="M2124" s="106" t="s">
        <v>3041</v>
      </c>
      <c r="N2124" s="106"/>
      <c r="O2124" s="45"/>
      <c r="P2124" t="str">
        <f t="shared" si="419"/>
        <v/>
      </c>
      <c r="Q2124" s="45"/>
      <c r="R2124" s="45"/>
      <c r="S2124" s="43">
        <f t="shared" si="420"/>
        <v>326</v>
      </c>
      <c r="T2124" s="96" t="s">
        <v>3171</v>
      </c>
      <c r="U2124" s="72" t="s">
        <v>2643</v>
      </c>
      <c r="V2124" s="72" t="s">
        <v>2643</v>
      </c>
      <c r="W2124" s="44" t="str">
        <f t="shared" si="421"/>
        <v>"XEQM11"</v>
      </c>
      <c r="X2124" s="25" t="str">
        <f t="shared" si="422"/>
        <v>XEQM11</v>
      </c>
      <c r="Y2124" s="1">
        <f t="shared" si="423"/>
        <v>2075</v>
      </c>
      <c r="Z2124" t="str">
        <f t="shared" si="424"/>
        <v>ITM_X_f5</v>
      </c>
      <c r="AC2124" s="116" t="str">
        <f t="shared" si="418"/>
        <v>XEQM11</v>
      </c>
      <c r="AD2124" t="b">
        <f t="shared" si="417"/>
        <v>1</v>
      </c>
    </row>
    <row r="2125" spans="1:30">
      <c r="A2125" s="58">
        <f t="shared" si="426"/>
        <v>2125</v>
      </c>
      <c r="B2125" s="55">
        <f t="shared" si="425"/>
        <v>2076</v>
      </c>
      <c r="C2125" s="101" t="s">
        <v>4910</v>
      </c>
      <c r="D2125" s="101">
        <v>12</v>
      </c>
      <c r="E2125" s="106" t="s">
        <v>3058</v>
      </c>
      <c r="F2125" s="106" t="s">
        <v>3058</v>
      </c>
      <c r="G2125" s="108">
        <v>0</v>
      </c>
      <c r="H2125" s="108">
        <v>0</v>
      </c>
      <c r="I2125" s="102" t="s">
        <v>3</v>
      </c>
      <c r="J2125" s="102" t="s">
        <v>1659</v>
      </c>
      <c r="K2125" s="104" t="s">
        <v>5197</v>
      </c>
      <c r="L2125" s="109" t="s">
        <v>2953</v>
      </c>
      <c r="M2125" s="106" t="s">
        <v>3042</v>
      </c>
      <c r="N2125" s="106"/>
      <c r="O2125" s="45"/>
      <c r="P2125" t="str">
        <f t="shared" si="419"/>
        <v/>
      </c>
      <c r="Q2125" s="45"/>
      <c r="R2125" s="45"/>
      <c r="S2125" s="43">
        <f t="shared" si="420"/>
        <v>327</v>
      </c>
      <c r="T2125" s="96" t="s">
        <v>3171</v>
      </c>
      <c r="U2125" s="72" t="s">
        <v>2643</v>
      </c>
      <c r="V2125" s="72" t="s">
        <v>2643</v>
      </c>
      <c r="W2125" s="44" t="str">
        <f t="shared" si="421"/>
        <v>"XEQM12"</v>
      </c>
      <c r="X2125" s="25" t="str">
        <f t="shared" si="422"/>
        <v>XEQM12</v>
      </c>
      <c r="Y2125" s="1">
        <f t="shared" si="423"/>
        <v>2076</v>
      </c>
      <c r="Z2125" t="str">
        <f t="shared" si="424"/>
        <v>ITM_X_f6</v>
      </c>
      <c r="AC2125" s="116" t="str">
        <f t="shared" si="418"/>
        <v>XEQM12</v>
      </c>
      <c r="AD2125" t="b">
        <f t="shared" si="417"/>
        <v>1</v>
      </c>
    </row>
    <row r="2126" spans="1:30">
      <c r="A2126" s="58">
        <f t="shared" si="426"/>
        <v>2126</v>
      </c>
      <c r="B2126" s="55">
        <f t="shared" si="425"/>
        <v>2077</v>
      </c>
      <c r="C2126" s="101" t="s">
        <v>4910</v>
      </c>
      <c r="D2126" s="101">
        <v>13</v>
      </c>
      <c r="E2126" s="106" t="s">
        <v>3059</v>
      </c>
      <c r="F2126" s="106" t="s">
        <v>3059</v>
      </c>
      <c r="G2126" s="108">
        <v>0</v>
      </c>
      <c r="H2126" s="108">
        <v>0</v>
      </c>
      <c r="I2126" s="102" t="s">
        <v>3</v>
      </c>
      <c r="J2126" s="102" t="s">
        <v>1659</v>
      </c>
      <c r="K2126" s="104" t="s">
        <v>5197</v>
      </c>
      <c r="L2126" s="109" t="s">
        <v>2953</v>
      </c>
      <c r="M2126" s="106" t="s">
        <v>3043</v>
      </c>
      <c r="N2126" s="106"/>
      <c r="O2126" s="45"/>
      <c r="P2126" t="str">
        <f t="shared" si="419"/>
        <v/>
      </c>
      <c r="Q2126" s="45"/>
      <c r="R2126" s="45"/>
      <c r="S2126" s="43">
        <f t="shared" si="420"/>
        <v>328</v>
      </c>
      <c r="T2126" s="96" t="s">
        <v>3171</v>
      </c>
      <c r="U2126" s="72" t="s">
        <v>2643</v>
      </c>
      <c r="V2126" s="72" t="s">
        <v>2643</v>
      </c>
      <c r="W2126" s="44" t="str">
        <f t="shared" si="421"/>
        <v>"XEQM13"</v>
      </c>
      <c r="X2126" s="25" t="str">
        <f t="shared" si="422"/>
        <v>XEQM13</v>
      </c>
      <c r="Y2126" s="1">
        <f t="shared" si="423"/>
        <v>2077</v>
      </c>
      <c r="Z2126" t="str">
        <f t="shared" si="424"/>
        <v>ITM_X_g1</v>
      </c>
      <c r="AC2126" s="116" t="str">
        <f t="shared" si="418"/>
        <v>XEQM13</v>
      </c>
      <c r="AD2126" t="b">
        <f t="shared" si="417"/>
        <v>1</v>
      </c>
    </row>
    <row r="2127" spans="1:30">
      <c r="A2127" s="58">
        <f t="shared" si="426"/>
        <v>2127</v>
      </c>
      <c r="B2127" s="55">
        <f t="shared" si="425"/>
        <v>2078</v>
      </c>
      <c r="C2127" s="101" t="s">
        <v>4910</v>
      </c>
      <c r="D2127" s="101">
        <v>14</v>
      </c>
      <c r="E2127" s="106" t="s">
        <v>3060</v>
      </c>
      <c r="F2127" s="106" t="s">
        <v>3060</v>
      </c>
      <c r="G2127" s="108">
        <v>0</v>
      </c>
      <c r="H2127" s="108">
        <v>0</v>
      </c>
      <c r="I2127" s="102" t="s">
        <v>3</v>
      </c>
      <c r="J2127" s="102" t="s">
        <v>1659</v>
      </c>
      <c r="K2127" s="104" t="s">
        <v>5197</v>
      </c>
      <c r="L2127" s="109" t="s">
        <v>2953</v>
      </c>
      <c r="M2127" s="106" t="s">
        <v>3044</v>
      </c>
      <c r="N2127" s="106"/>
      <c r="O2127" s="45"/>
      <c r="P2127" t="str">
        <f t="shared" si="419"/>
        <v/>
      </c>
      <c r="Q2127" s="45"/>
      <c r="R2127" s="45"/>
      <c r="S2127" s="43">
        <f t="shared" si="420"/>
        <v>329</v>
      </c>
      <c r="T2127" s="96" t="s">
        <v>3171</v>
      </c>
      <c r="U2127" s="72" t="s">
        <v>2643</v>
      </c>
      <c r="V2127" s="72" t="s">
        <v>2643</v>
      </c>
      <c r="W2127" s="44" t="str">
        <f t="shared" si="421"/>
        <v>"XEQM14"</v>
      </c>
      <c r="X2127" s="25" t="str">
        <f t="shared" si="422"/>
        <v>XEQM14</v>
      </c>
      <c r="Y2127" s="1">
        <f t="shared" si="423"/>
        <v>2078</v>
      </c>
      <c r="Z2127" t="str">
        <f t="shared" si="424"/>
        <v>ITM_X_g2</v>
      </c>
      <c r="AC2127" s="116" t="str">
        <f t="shared" si="418"/>
        <v>XEQM14</v>
      </c>
      <c r="AD2127" t="b">
        <f t="shared" si="417"/>
        <v>1</v>
      </c>
    </row>
    <row r="2128" spans="1:30">
      <c r="A2128" s="58">
        <f t="shared" si="426"/>
        <v>2128</v>
      </c>
      <c r="B2128" s="55">
        <f t="shared" si="425"/>
        <v>2079</v>
      </c>
      <c r="C2128" s="101" t="s">
        <v>4910</v>
      </c>
      <c r="D2128" s="101">
        <v>15</v>
      </c>
      <c r="E2128" s="106" t="s">
        <v>3061</v>
      </c>
      <c r="F2128" s="106" t="s">
        <v>3061</v>
      </c>
      <c r="G2128" s="108">
        <v>0</v>
      </c>
      <c r="H2128" s="108">
        <v>0</v>
      </c>
      <c r="I2128" s="102" t="s">
        <v>3</v>
      </c>
      <c r="J2128" s="102" t="s">
        <v>1659</v>
      </c>
      <c r="K2128" s="104" t="s">
        <v>5197</v>
      </c>
      <c r="L2128" s="109" t="s">
        <v>2953</v>
      </c>
      <c r="M2128" s="106" t="s">
        <v>3045</v>
      </c>
      <c r="N2128" s="106"/>
      <c r="O2128" s="45"/>
      <c r="P2128" t="str">
        <f t="shared" si="419"/>
        <v/>
      </c>
      <c r="Q2128" s="45"/>
      <c r="R2128" s="45"/>
      <c r="S2128" s="43">
        <f t="shared" si="420"/>
        <v>330</v>
      </c>
      <c r="T2128" s="96" t="s">
        <v>3171</v>
      </c>
      <c r="U2128" s="72" t="s">
        <v>2643</v>
      </c>
      <c r="V2128" s="72" t="s">
        <v>2643</v>
      </c>
      <c r="W2128" s="44" t="str">
        <f t="shared" si="421"/>
        <v>"XEQM15"</v>
      </c>
      <c r="X2128" s="25" t="str">
        <f t="shared" si="422"/>
        <v>XEQM15</v>
      </c>
      <c r="Y2128" s="1">
        <f t="shared" si="423"/>
        <v>2079</v>
      </c>
      <c r="Z2128" t="str">
        <f t="shared" si="424"/>
        <v>ITM_X_g3</v>
      </c>
      <c r="AC2128" s="116" t="str">
        <f t="shared" si="418"/>
        <v>XEQM15</v>
      </c>
      <c r="AD2128" t="b">
        <f t="shared" si="417"/>
        <v>1</v>
      </c>
    </row>
    <row r="2129" spans="1:30">
      <c r="A2129" s="58">
        <f t="shared" si="426"/>
        <v>2129</v>
      </c>
      <c r="B2129" s="55">
        <f t="shared" si="425"/>
        <v>2080</v>
      </c>
      <c r="C2129" s="101" t="s">
        <v>4910</v>
      </c>
      <c r="D2129" s="101">
        <v>16</v>
      </c>
      <c r="E2129" s="106" t="s">
        <v>3062</v>
      </c>
      <c r="F2129" s="106" t="s">
        <v>3062</v>
      </c>
      <c r="G2129" s="108">
        <v>0</v>
      </c>
      <c r="H2129" s="108">
        <v>0</v>
      </c>
      <c r="I2129" s="102" t="s">
        <v>3</v>
      </c>
      <c r="J2129" s="102" t="s">
        <v>1659</v>
      </c>
      <c r="K2129" s="104" t="s">
        <v>5197</v>
      </c>
      <c r="L2129" s="109" t="s">
        <v>2953</v>
      </c>
      <c r="M2129" s="106" t="s">
        <v>3046</v>
      </c>
      <c r="N2129" s="106"/>
      <c r="O2129" s="45"/>
      <c r="P2129" t="str">
        <f t="shared" si="419"/>
        <v/>
      </c>
      <c r="Q2129" s="45"/>
      <c r="R2129" s="45"/>
      <c r="S2129" s="43">
        <f t="shared" si="420"/>
        <v>331</v>
      </c>
      <c r="T2129" s="96" t="s">
        <v>3171</v>
      </c>
      <c r="U2129" s="72" t="s">
        <v>2643</v>
      </c>
      <c r="V2129" s="72" t="s">
        <v>2643</v>
      </c>
      <c r="W2129" s="44" t="str">
        <f t="shared" si="421"/>
        <v>"XEQM16"</v>
      </c>
      <c r="X2129" s="25" t="str">
        <f t="shared" si="422"/>
        <v>XEQM16</v>
      </c>
      <c r="Y2129" s="1">
        <f t="shared" si="423"/>
        <v>2080</v>
      </c>
      <c r="Z2129" t="str">
        <f t="shared" si="424"/>
        <v>ITM_X_g4</v>
      </c>
      <c r="AC2129" s="116" t="str">
        <f t="shared" si="418"/>
        <v>XEQM16</v>
      </c>
      <c r="AD2129" t="b">
        <f t="shared" si="417"/>
        <v>1</v>
      </c>
    </row>
    <row r="2130" spans="1:30">
      <c r="A2130" s="58">
        <f t="shared" si="426"/>
        <v>2130</v>
      </c>
      <c r="B2130" s="55">
        <f t="shared" si="425"/>
        <v>2081</v>
      </c>
      <c r="C2130" s="101" t="s">
        <v>4910</v>
      </c>
      <c r="D2130" s="101">
        <v>17</v>
      </c>
      <c r="E2130" s="106" t="s">
        <v>3063</v>
      </c>
      <c r="F2130" s="106" t="s">
        <v>3063</v>
      </c>
      <c r="G2130" s="108">
        <v>0</v>
      </c>
      <c r="H2130" s="108">
        <v>0</v>
      </c>
      <c r="I2130" s="102" t="s">
        <v>3</v>
      </c>
      <c r="J2130" s="102" t="s">
        <v>1659</v>
      </c>
      <c r="K2130" s="104" t="s">
        <v>5197</v>
      </c>
      <c r="L2130" s="109" t="s">
        <v>2953</v>
      </c>
      <c r="M2130" s="106" t="s">
        <v>3047</v>
      </c>
      <c r="N2130" s="106"/>
      <c r="O2130" s="45"/>
      <c r="P2130" t="str">
        <f t="shared" si="419"/>
        <v/>
      </c>
      <c r="Q2130" s="45"/>
      <c r="R2130" s="45"/>
      <c r="S2130" s="43">
        <f t="shared" si="420"/>
        <v>332</v>
      </c>
      <c r="T2130" s="96" t="s">
        <v>3171</v>
      </c>
      <c r="U2130" s="72" t="s">
        <v>2643</v>
      </c>
      <c r="V2130" s="72" t="s">
        <v>2643</v>
      </c>
      <c r="W2130" s="44" t="str">
        <f t="shared" si="421"/>
        <v>"XEQM17"</v>
      </c>
      <c r="X2130" s="25" t="str">
        <f t="shared" si="422"/>
        <v>XEQM17</v>
      </c>
      <c r="Y2130" s="1">
        <f t="shared" si="423"/>
        <v>2081</v>
      </c>
      <c r="Z2130" t="str">
        <f t="shared" si="424"/>
        <v>ITM_X_g5</v>
      </c>
      <c r="AC2130" s="116" t="str">
        <f t="shared" si="418"/>
        <v>XEQM17</v>
      </c>
      <c r="AD2130" t="b">
        <f t="shared" si="417"/>
        <v>1</v>
      </c>
    </row>
    <row r="2131" spans="1:30">
      <c r="A2131" s="58">
        <f t="shared" si="426"/>
        <v>2131</v>
      </c>
      <c r="B2131" s="55">
        <f t="shared" si="425"/>
        <v>2082</v>
      </c>
      <c r="C2131" s="101" t="s">
        <v>4910</v>
      </c>
      <c r="D2131" s="101">
        <v>18</v>
      </c>
      <c r="E2131" s="106" t="s">
        <v>3064</v>
      </c>
      <c r="F2131" s="106" t="s">
        <v>3064</v>
      </c>
      <c r="G2131" s="108">
        <v>0</v>
      </c>
      <c r="H2131" s="108">
        <v>0</v>
      </c>
      <c r="I2131" s="102" t="s">
        <v>3</v>
      </c>
      <c r="J2131" s="102" t="s">
        <v>1659</v>
      </c>
      <c r="K2131" s="104" t="s">
        <v>5197</v>
      </c>
      <c r="L2131" s="109" t="s">
        <v>2953</v>
      </c>
      <c r="M2131" s="106" t="s">
        <v>3048</v>
      </c>
      <c r="N2131" s="106"/>
      <c r="O2131" s="45"/>
      <c r="P2131" t="str">
        <f t="shared" si="419"/>
        <v/>
      </c>
      <c r="Q2131" s="45"/>
      <c r="R2131" s="45"/>
      <c r="S2131" s="43">
        <f t="shared" si="420"/>
        <v>333</v>
      </c>
      <c r="T2131" s="96" t="s">
        <v>3171</v>
      </c>
      <c r="U2131" s="72" t="s">
        <v>2643</v>
      </c>
      <c r="V2131" s="72" t="s">
        <v>2643</v>
      </c>
      <c r="W2131" s="44" t="str">
        <f t="shared" si="421"/>
        <v>"XEQM18"</v>
      </c>
      <c r="X2131" s="25" t="str">
        <f t="shared" si="422"/>
        <v>XEQM18</v>
      </c>
      <c r="Y2131" s="1">
        <f t="shared" si="423"/>
        <v>2082</v>
      </c>
      <c r="Z2131" t="str">
        <f t="shared" si="424"/>
        <v>ITM_X_g6</v>
      </c>
      <c r="AC2131" s="116" t="str">
        <f t="shared" si="418"/>
        <v>XEQM18</v>
      </c>
      <c r="AD2131" t="b">
        <f t="shared" si="417"/>
        <v>1</v>
      </c>
    </row>
    <row r="2132" spans="1:30">
      <c r="A2132" s="58">
        <f t="shared" si="426"/>
        <v>2132</v>
      </c>
      <c r="B2132" s="55">
        <f t="shared" si="425"/>
        <v>2083</v>
      </c>
      <c r="C2132" s="101" t="s">
        <v>4911</v>
      </c>
      <c r="D2132" s="101" t="s">
        <v>14</v>
      </c>
      <c r="E2132" s="106" t="s">
        <v>3109</v>
      </c>
      <c r="F2132" s="106" t="s">
        <v>3109</v>
      </c>
      <c r="G2132" s="108">
        <v>1</v>
      </c>
      <c r="H2132" s="108">
        <v>18</v>
      </c>
      <c r="I2132" s="102" t="s">
        <v>1</v>
      </c>
      <c r="J2132" s="102" t="s">
        <v>1660</v>
      </c>
      <c r="K2132" s="104" t="s">
        <v>5022</v>
      </c>
      <c r="L2132" s="109"/>
      <c r="M2132" s="106" t="s">
        <v>3107</v>
      </c>
      <c r="N2132" s="106"/>
      <c r="O2132" s="45"/>
      <c r="P2132" t="str">
        <f t="shared" si="419"/>
        <v/>
      </c>
      <c r="Q2132" s="45"/>
      <c r="R2132" s="45"/>
      <c r="S2132" s="43">
        <f t="shared" si="420"/>
        <v>334</v>
      </c>
      <c r="T2132" s="96" t="s">
        <v>3171</v>
      </c>
      <c r="U2132" s="72" t="s">
        <v>3082</v>
      </c>
      <c r="V2132" s="72" t="s">
        <v>2643</v>
      </c>
      <c r="W2132" s="44" t="str">
        <f t="shared" si="421"/>
        <v>"X.SAVE"</v>
      </c>
      <c r="X2132" s="25" t="str">
        <f t="shared" si="422"/>
        <v>X.SAVE</v>
      </c>
      <c r="Y2132" s="1">
        <f t="shared" si="423"/>
        <v>2083</v>
      </c>
      <c r="Z2132" t="str">
        <f t="shared" si="424"/>
        <v>ITM_XSAVE</v>
      </c>
      <c r="AC2132" s="116" t="str">
        <f t="shared" si="418"/>
        <v>X.SAVE</v>
      </c>
      <c r="AD2132" t="b">
        <f t="shared" si="417"/>
        <v>1</v>
      </c>
    </row>
    <row r="2133" spans="1:30">
      <c r="A2133" s="58">
        <f t="shared" si="426"/>
        <v>2133</v>
      </c>
      <c r="B2133" s="55">
        <f t="shared" si="425"/>
        <v>2084</v>
      </c>
      <c r="C2133" s="101" t="s">
        <v>4912</v>
      </c>
      <c r="D2133" s="101" t="s">
        <v>14</v>
      </c>
      <c r="E2133" s="104" t="s">
        <v>3110</v>
      </c>
      <c r="F2133" s="104" t="s">
        <v>3110</v>
      </c>
      <c r="G2133" s="108">
        <v>1</v>
      </c>
      <c r="H2133" s="108">
        <v>18</v>
      </c>
      <c r="I2133" s="102" t="s">
        <v>1</v>
      </c>
      <c r="J2133" s="102" t="s">
        <v>1660</v>
      </c>
      <c r="K2133" s="104" t="s">
        <v>5197</v>
      </c>
      <c r="L2133" s="101"/>
      <c r="M2133" s="106" t="s">
        <v>3108</v>
      </c>
      <c r="N2133" s="106"/>
      <c r="O2133"/>
      <c r="P2133" t="str">
        <f t="shared" si="419"/>
        <v/>
      </c>
      <c r="Q2133"/>
      <c r="R2133"/>
      <c r="S2133" s="43">
        <f t="shared" si="420"/>
        <v>335</v>
      </c>
      <c r="T2133" s="96" t="s">
        <v>3171</v>
      </c>
      <c r="U2133" s="72" t="s">
        <v>3082</v>
      </c>
      <c r="V2133" s="72" t="s">
        <v>2643</v>
      </c>
      <c r="W2133" s="44" t="str">
        <f t="shared" si="421"/>
        <v>"X.LOAD"</v>
      </c>
      <c r="X2133" s="25" t="str">
        <f t="shared" si="422"/>
        <v>X.LOAD</v>
      </c>
      <c r="Y2133" s="1">
        <f t="shared" si="423"/>
        <v>2084</v>
      </c>
      <c r="Z2133" t="str">
        <f t="shared" si="424"/>
        <v>ITM_XLOAD</v>
      </c>
      <c r="AC2133" s="116" t="str">
        <f t="shared" si="418"/>
        <v>X.LOAD</v>
      </c>
      <c r="AD2133" t="b">
        <f t="shared" si="417"/>
        <v>1</v>
      </c>
    </row>
    <row r="2134" spans="1:30">
      <c r="A2134" s="58">
        <f t="shared" si="426"/>
        <v>2134</v>
      </c>
      <c r="B2134" s="55">
        <f t="shared" si="425"/>
        <v>2085</v>
      </c>
      <c r="C2134" s="101" t="s">
        <v>4700</v>
      </c>
      <c r="D2134" s="101">
        <v>0</v>
      </c>
      <c r="E2134" s="104" t="s">
        <v>3366</v>
      </c>
      <c r="F2134" s="104" t="s">
        <v>3366</v>
      </c>
      <c r="G2134" s="108">
        <v>0</v>
      </c>
      <c r="H2134" s="108">
        <v>0</v>
      </c>
      <c r="I2134" s="102" t="s">
        <v>1</v>
      </c>
      <c r="J2134" s="102" t="s">
        <v>1659</v>
      </c>
      <c r="K2134" s="104" t="s">
        <v>5197</v>
      </c>
      <c r="L2134" s="101" t="s">
        <v>3236</v>
      </c>
      <c r="M2134" s="106" t="s">
        <v>3367</v>
      </c>
      <c r="N2134" s="106"/>
      <c r="O2134"/>
      <c r="P2134" t="str">
        <f t="shared" si="419"/>
        <v/>
      </c>
      <c r="Q2134"/>
      <c r="R2134"/>
      <c r="S2134" s="43">
        <f t="shared" si="420"/>
        <v>335</v>
      </c>
      <c r="T2134" s="96" t="s">
        <v>3238</v>
      </c>
      <c r="U2134" s="72" t="s">
        <v>3075</v>
      </c>
      <c r="V2134" s="72" t="s">
        <v>2643</v>
      </c>
      <c r="W2134" s="44" t="str">
        <f t="shared" si="421"/>
        <v/>
      </c>
      <c r="X2134" s="25" t="str">
        <f t="shared" si="422"/>
        <v/>
      </c>
      <c r="Y2134" s="1">
        <f t="shared" si="423"/>
        <v>2085</v>
      </c>
      <c r="Z2134" t="str">
        <f t="shared" si="424"/>
        <v>ITM_FB00</v>
      </c>
      <c r="AC2134" s="116" t="str">
        <f t="shared" si="418"/>
        <v/>
      </c>
      <c r="AD2134" t="b">
        <f t="shared" si="417"/>
        <v>1</v>
      </c>
    </row>
    <row r="2135" spans="1:30">
      <c r="A2135" s="58">
        <f t="shared" si="426"/>
        <v>2135</v>
      </c>
      <c r="B2135" s="55">
        <f t="shared" si="425"/>
        <v>2086</v>
      </c>
      <c r="C2135" s="101" t="s">
        <v>4700</v>
      </c>
      <c r="D2135" s="101">
        <v>1</v>
      </c>
      <c r="E2135" s="106" t="s">
        <v>3303</v>
      </c>
      <c r="F2135" s="106" t="s">
        <v>3303</v>
      </c>
      <c r="G2135" s="108">
        <v>0</v>
      </c>
      <c r="H2135" s="108">
        <v>0</v>
      </c>
      <c r="I2135" s="102" t="s">
        <v>1</v>
      </c>
      <c r="J2135" s="102" t="s">
        <v>1659</v>
      </c>
      <c r="K2135" s="104" t="s">
        <v>5197</v>
      </c>
      <c r="L2135" s="109" t="s">
        <v>3236</v>
      </c>
      <c r="M2135" s="106" t="s">
        <v>3237</v>
      </c>
      <c r="N2135" s="109"/>
      <c r="O2135" s="45"/>
      <c r="P2135" t="str">
        <f t="shared" ref="P2135" si="427">IF(E2135=F2135,"","NOT EQUAL")</f>
        <v/>
      </c>
      <c r="Q2135" s="45"/>
      <c r="R2135" s="45"/>
      <c r="S2135" s="43">
        <f t="shared" ref="S2135" si="428">IF(X2135&lt;&gt;"",S2134+1,S2134)</f>
        <v>335</v>
      </c>
      <c r="T2135" s="96" t="s">
        <v>3238</v>
      </c>
      <c r="U2135" s="72" t="s">
        <v>3075</v>
      </c>
      <c r="V2135" s="72" t="s">
        <v>2643</v>
      </c>
      <c r="W2135" s="44" t="str">
        <f t="shared" ref="W2135" si="429">IF( OR(U2135="CNST", I2135="CAT_REGS"),(E2135),
IF(U2135="YES",UPPER(E2135),
IF(   AND(U2135&lt;&gt;"NO",I2135="CAT_FNCT",D2135&lt;&gt;"multiply", D2135&lt;&gt;"divide"),IF(J2135="SLS_ENABLED",   UPPER(E2135),""),"")))</f>
        <v/>
      </c>
      <c r="X2135" s="25" t="str">
        <f t="shared" ref="X2135" si="430">IF(LEN(V2135)&gt;0,V2135,SUBSTITUTE(SUBSTITUTE(SUBSTITUTE(SUBSTITUTE(SUBSTITUTE(SUBSTITUTE(SUBSTITUTE(SUBSTITUTE(SUBSTITUTE(SUBSTITUTE(SUBSTITUTE( (SUBSTITUTE( SUBSTITUTE( SUBSTITUTE( SUBSTITUTE(W2135,"STD_SIGMA","SUM"),"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5" s="1">
        <f t="shared" ref="Y2135" si="431">B2135</f>
        <v>2086</v>
      </c>
      <c r="Z2135" t="str">
        <f t="shared" ref="Z2135" si="432">M2135</f>
        <v>ITM_FB01</v>
      </c>
      <c r="AC2135" s="116" t="str">
        <f t="shared" si="418"/>
        <v/>
      </c>
      <c r="AD2135" t="b">
        <f t="shared" si="417"/>
        <v>1</v>
      </c>
    </row>
    <row r="2136" spans="1:30">
      <c r="A2136" s="58">
        <f t="shared" si="426"/>
        <v>2136</v>
      </c>
      <c r="B2136" s="55">
        <f t="shared" si="425"/>
        <v>2087</v>
      </c>
      <c r="C2136" s="101" t="s">
        <v>4700</v>
      </c>
      <c r="D2136" s="101">
        <v>2</v>
      </c>
      <c r="E2136" s="106" t="s">
        <v>3304</v>
      </c>
      <c r="F2136" s="106" t="s">
        <v>3304</v>
      </c>
      <c r="G2136" s="108">
        <v>0</v>
      </c>
      <c r="H2136" s="108">
        <v>0</v>
      </c>
      <c r="I2136" s="102" t="s">
        <v>1</v>
      </c>
      <c r="J2136" s="102" t="s">
        <v>1659</v>
      </c>
      <c r="K2136" s="104" t="s">
        <v>5197</v>
      </c>
      <c r="L2136" s="109" t="s">
        <v>3236</v>
      </c>
      <c r="M2136" s="106" t="s">
        <v>3239</v>
      </c>
      <c r="N2136" s="109"/>
      <c r="O2136" s="45"/>
      <c r="P2136" t="str">
        <f t="shared" ref="P2136" si="433">IF(E2136=F2136,"","NOT EQUAL")</f>
        <v/>
      </c>
      <c r="Q2136" s="45"/>
      <c r="R2136" s="45"/>
      <c r="S2136" s="43">
        <f t="shared" ref="S2136" si="434">IF(X2136&lt;&gt;"",S2135+1,S2135)</f>
        <v>335</v>
      </c>
      <c r="T2136" s="96" t="s">
        <v>3238</v>
      </c>
      <c r="U2136" s="72" t="s">
        <v>3075</v>
      </c>
      <c r="V2136" s="72" t="s">
        <v>2643</v>
      </c>
      <c r="W2136" s="44" t="str">
        <f t="shared" ref="W2136" si="435">IF( OR(U2136="CNST", I2136="CAT_REGS"),(E2136),
IF(U2136="YES",UPPER(E2136),
IF(   AND(U2136&lt;&gt;"NO",I2136="CAT_FNCT",D2136&lt;&gt;"multiply", D2136&lt;&gt;"divide"),IF(J2136="SLS_ENABLED",   UPPER(E2136),""),"")))</f>
        <v/>
      </c>
      <c r="X2136" s="25" t="str">
        <f t="shared" ref="X2136" si="436">IF(LEN(V2136)&gt;0,V2136,SUBSTITUTE(SUBSTITUTE(SUBSTITUTE(SUBSTITUTE(SUBSTITUTE(SUBSTITUTE(SUBSTITUTE(SUBSTITUTE(SUBSTITUTE(SUBSTITUTE(SUBSTITUTE( (SUBSTITUTE( SUBSTITUTE( SUBSTITUTE( SUBSTITUTE(W2136,"STD_SIGMA","SUM"),"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6" s="1">
        <f t="shared" ref="Y2136" si="437">B2136</f>
        <v>2087</v>
      </c>
      <c r="Z2136" t="str">
        <f t="shared" ref="Z2136" si="438">M2136</f>
        <v>ITM_FB02</v>
      </c>
      <c r="AC2136" s="116" t="str">
        <f t="shared" si="418"/>
        <v/>
      </c>
      <c r="AD2136" t="b">
        <f t="shared" si="417"/>
        <v>1</v>
      </c>
    </row>
    <row r="2137" spans="1:30">
      <c r="A2137" s="58">
        <f t="shared" si="426"/>
        <v>2137</v>
      </c>
      <c r="B2137" s="55">
        <f t="shared" si="425"/>
        <v>2088</v>
      </c>
      <c r="C2137" s="101" t="s">
        <v>4700</v>
      </c>
      <c r="D2137" s="101">
        <v>3</v>
      </c>
      <c r="E2137" s="106" t="s">
        <v>3305</v>
      </c>
      <c r="F2137" s="106" t="s">
        <v>3305</v>
      </c>
      <c r="G2137" s="108">
        <v>0</v>
      </c>
      <c r="H2137" s="108">
        <v>0</v>
      </c>
      <c r="I2137" s="102" t="s">
        <v>1</v>
      </c>
      <c r="J2137" s="102" t="s">
        <v>1659</v>
      </c>
      <c r="K2137" s="104" t="s">
        <v>5197</v>
      </c>
      <c r="L2137" s="109" t="s">
        <v>3236</v>
      </c>
      <c r="M2137" s="106" t="s">
        <v>3240</v>
      </c>
      <c r="N2137" s="109"/>
      <c r="O2137" s="45"/>
      <c r="P2137" t="str">
        <f t="shared" ref="P2137:P2152" si="439">IF(E2137=F2137,"","NOT EQUAL")</f>
        <v/>
      </c>
      <c r="Q2137" s="45"/>
      <c r="R2137" s="45"/>
      <c r="S2137" s="43">
        <f t="shared" ref="S2137:S2152" si="440">IF(X2137&lt;&gt;"",S2136+1,S2136)</f>
        <v>335</v>
      </c>
      <c r="T2137" s="96" t="s">
        <v>3238</v>
      </c>
      <c r="U2137" s="72" t="s">
        <v>3075</v>
      </c>
      <c r="V2137" s="72" t="s">
        <v>2643</v>
      </c>
      <c r="W2137" s="44" t="str">
        <f t="shared" ref="W2137:W2152" si="441">IF( OR(U2137="CNST", I2137="CAT_REGS"),(E2137),
IF(U2137="YES",UPPER(E2137),
IF(   AND(U2137&lt;&gt;"NO",I2137="CAT_FNCT",D2137&lt;&gt;"multiply", D2137&lt;&gt;"divide"),IF(J2137="SLS_ENABLED",   UPPER(E2137),""),"")))</f>
        <v/>
      </c>
      <c r="X2137" s="25" t="str">
        <f t="shared" ref="X2137:X2152" si="442">IF(LEN(V2137)&gt;0,V2137,SUBSTITUTE(SUBSTITUTE(SUBSTITUTE(SUBSTITUTE(SUBSTITUTE(SUBSTITUTE(SUBSTITUTE(SUBSTITUTE(SUBSTITUTE(SUBSTITUTE(SUBSTITUTE( (SUBSTITUTE( SUBSTITUTE( SUBSTITUTE( SUBSTITUTE(W2137,"STD_SIGMA","SUM"),"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7" s="1">
        <f t="shared" ref="Y2137:Y2152" si="443">B2137</f>
        <v>2088</v>
      </c>
      <c r="Z2137" t="str">
        <f t="shared" ref="Z2137:Z2152" si="444">M2137</f>
        <v>ITM_FB03</v>
      </c>
      <c r="AC2137" s="116" t="str">
        <f t="shared" si="418"/>
        <v/>
      </c>
      <c r="AD2137" t="b">
        <f t="shared" si="417"/>
        <v>1</v>
      </c>
    </row>
    <row r="2138" spans="1:30">
      <c r="A2138" s="58">
        <f t="shared" si="426"/>
        <v>2138</v>
      </c>
      <c r="B2138" s="55">
        <f t="shared" si="425"/>
        <v>2089</v>
      </c>
      <c r="C2138" s="101" t="s">
        <v>4700</v>
      </c>
      <c r="D2138" s="101">
        <v>4</v>
      </c>
      <c r="E2138" s="106" t="s">
        <v>3306</v>
      </c>
      <c r="F2138" s="106" t="s">
        <v>3306</v>
      </c>
      <c r="G2138" s="108">
        <v>0</v>
      </c>
      <c r="H2138" s="108">
        <v>0</v>
      </c>
      <c r="I2138" s="102" t="s">
        <v>1</v>
      </c>
      <c r="J2138" s="102" t="s">
        <v>1659</v>
      </c>
      <c r="K2138" s="104" t="s">
        <v>5197</v>
      </c>
      <c r="L2138" s="109" t="s">
        <v>3236</v>
      </c>
      <c r="M2138" s="106" t="s">
        <v>3241</v>
      </c>
      <c r="N2138" s="109"/>
      <c r="O2138" s="45"/>
      <c r="P2138" t="str">
        <f t="shared" si="439"/>
        <v/>
      </c>
      <c r="Q2138" s="45"/>
      <c r="R2138" s="45"/>
      <c r="S2138" s="43">
        <f t="shared" si="440"/>
        <v>335</v>
      </c>
      <c r="T2138" s="96" t="s">
        <v>3238</v>
      </c>
      <c r="U2138" s="72" t="s">
        <v>3075</v>
      </c>
      <c r="V2138" s="72" t="s">
        <v>2643</v>
      </c>
      <c r="W2138" s="44" t="str">
        <f t="shared" si="441"/>
        <v/>
      </c>
      <c r="X2138" s="25" t="str">
        <f t="shared" si="442"/>
        <v/>
      </c>
      <c r="Y2138" s="1">
        <f t="shared" si="443"/>
        <v>2089</v>
      </c>
      <c r="Z2138" t="str">
        <f t="shared" si="444"/>
        <v>ITM_FB04</v>
      </c>
      <c r="AC2138" s="116" t="str">
        <f t="shared" si="418"/>
        <v/>
      </c>
      <c r="AD2138" t="b">
        <f t="shared" si="417"/>
        <v>1</v>
      </c>
    </row>
    <row r="2139" spans="1:30">
      <c r="A2139" s="58">
        <f t="shared" si="426"/>
        <v>2139</v>
      </c>
      <c r="B2139" s="55">
        <f t="shared" si="425"/>
        <v>2090</v>
      </c>
      <c r="C2139" s="101" t="s">
        <v>4700</v>
      </c>
      <c r="D2139" s="101">
        <v>5</v>
      </c>
      <c r="E2139" s="106" t="s">
        <v>3307</v>
      </c>
      <c r="F2139" s="106" t="s">
        <v>3307</v>
      </c>
      <c r="G2139" s="108">
        <v>0</v>
      </c>
      <c r="H2139" s="108">
        <v>0</v>
      </c>
      <c r="I2139" s="102" t="s">
        <v>1</v>
      </c>
      <c r="J2139" s="102" t="s">
        <v>1659</v>
      </c>
      <c r="K2139" s="104" t="s">
        <v>5197</v>
      </c>
      <c r="L2139" s="109" t="s">
        <v>3236</v>
      </c>
      <c r="M2139" s="106" t="s">
        <v>3242</v>
      </c>
      <c r="N2139" s="109"/>
      <c r="O2139" s="45"/>
      <c r="P2139" t="str">
        <f t="shared" si="439"/>
        <v/>
      </c>
      <c r="Q2139" s="45"/>
      <c r="R2139" s="45"/>
      <c r="S2139" s="43">
        <f t="shared" si="440"/>
        <v>335</v>
      </c>
      <c r="T2139" s="96" t="s">
        <v>3238</v>
      </c>
      <c r="U2139" s="72" t="s">
        <v>3075</v>
      </c>
      <c r="V2139" s="72" t="s">
        <v>2643</v>
      </c>
      <c r="W2139" s="44" t="str">
        <f t="shared" si="441"/>
        <v/>
      </c>
      <c r="X2139" s="25" t="str">
        <f t="shared" si="442"/>
        <v/>
      </c>
      <c r="Y2139" s="1">
        <f t="shared" si="443"/>
        <v>2090</v>
      </c>
      <c r="Z2139" t="str">
        <f t="shared" si="444"/>
        <v>ITM_FB05</v>
      </c>
      <c r="AC2139" s="116" t="str">
        <f t="shared" si="418"/>
        <v/>
      </c>
      <c r="AD2139" t="b">
        <f t="shared" si="417"/>
        <v>1</v>
      </c>
    </row>
    <row r="2140" spans="1:30">
      <c r="A2140" s="58">
        <f t="shared" si="426"/>
        <v>2140</v>
      </c>
      <c r="B2140" s="55">
        <f t="shared" si="425"/>
        <v>2091</v>
      </c>
      <c r="C2140" s="101" t="s">
        <v>4700</v>
      </c>
      <c r="D2140" s="101">
        <v>6</v>
      </c>
      <c r="E2140" s="106" t="s">
        <v>3308</v>
      </c>
      <c r="F2140" s="106" t="s">
        <v>3308</v>
      </c>
      <c r="G2140" s="108">
        <v>0</v>
      </c>
      <c r="H2140" s="108">
        <v>0</v>
      </c>
      <c r="I2140" s="102" t="s">
        <v>1</v>
      </c>
      <c r="J2140" s="102" t="s">
        <v>1659</v>
      </c>
      <c r="K2140" s="104" t="s">
        <v>5197</v>
      </c>
      <c r="L2140" s="109" t="s">
        <v>3236</v>
      </c>
      <c r="M2140" s="106" t="s">
        <v>3243</v>
      </c>
      <c r="N2140" s="109"/>
      <c r="O2140" s="45"/>
      <c r="P2140" t="str">
        <f t="shared" si="439"/>
        <v/>
      </c>
      <c r="Q2140" s="45"/>
      <c r="R2140" s="45"/>
      <c r="S2140" s="43">
        <f t="shared" si="440"/>
        <v>335</v>
      </c>
      <c r="T2140" s="96" t="s">
        <v>3238</v>
      </c>
      <c r="U2140" s="72" t="s">
        <v>3075</v>
      </c>
      <c r="V2140" s="72" t="s">
        <v>2643</v>
      </c>
      <c r="W2140" s="44" t="str">
        <f t="shared" si="441"/>
        <v/>
      </c>
      <c r="X2140" s="25" t="str">
        <f t="shared" si="442"/>
        <v/>
      </c>
      <c r="Y2140" s="1">
        <f t="shared" si="443"/>
        <v>2091</v>
      </c>
      <c r="Z2140" t="str">
        <f t="shared" si="444"/>
        <v>ITM_FB06</v>
      </c>
      <c r="AC2140" s="116" t="str">
        <f t="shared" si="418"/>
        <v/>
      </c>
      <c r="AD2140" t="b">
        <f t="shared" si="417"/>
        <v>1</v>
      </c>
    </row>
    <row r="2141" spans="1:30">
      <c r="A2141" s="58">
        <f t="shared" si="426"/>
        <v>2141</v>
      </c>
      <c r="B2141" s="55">
        <f t="shared" si="425"/>
        <v>2092</v>
      </c>
      <c r="C2141" s="101" t="s">
        <v>4700</v>
      </c>
      <c r="D2141" s="101">
        <v>7</v>
      </c>
      <c r="E2141" s="106" t="s">
        <v>3309</v>
      </c>
      <c r="F2141" s="106" t="s">
        <v>3309</v>
      </c>
      <c r="G2141" s="108">
        <v>0</v>
      </c>
      <c r="H2141" s="108">
        <v>0</v>
      </c>
      <c r="I2141" s="102" t="s">
        <v>1</v>
      </c>
      <c r="J2141" s="102" t="s">
        <v>1659</v>
      </c>
      <c r="K2141" s="104" t="s">
        <v>5197</v>
      </c>
      <c r="L2141" s="109" t="s">
        <v>3236</v>
      </c>
      <c r="M2141" s="106" t="s">
        <v>3244</v>
      </c>
      <c r="N2141" s="109"/>
      <c r="O2141" s="45"/>
      <c r="P2141" t="str">
        <f t="shared" si="439"/>
        <v/>
      </c>
      <c r="Q2141" s="45"/>
      <c r="R2141" s="45"/>
      <c r="S2141" s="43">
        <f t="shared" si="440"/>
        <v>335</v>
      </c>
      <c r="T2141" s="96" t="s">
        <v>3238</v>
      </c>
      <c r="U2141" s="72" t="s">
        <v>3075</v>
      </c>
      <c r="V2141" s="72" t="s">
        <v>2643</v>
      </c>
      <c r="W2141" s="44" t="str">
        <f t="shared" si="441"/>
        <v/>
      </c>
      <c r="X2141" s="25" t="str">
        <f t="shared" si="442"/>
        <v/>
      </c>
      <c r="Y2141" s="1">
        <f t="shared" si="443"/>
        <v>2092</v>
      </c>
      <c r="Z2141" t="str">
        <f t="shared" si="444"/>
        <v>ITM_FB07</v>
      </c>
      <c r="AC2141" s="116" t="str">
        <f t="shared" si="418"/>
        <v/>
      </c>
      <c r="AD2141" t="b">
        <f t="shared" si="417"/>
        <v>1</v>
      </c>
    </row>
    <row r="2142" spans="1:30">
      <c r="A2142" s="58">
        <f t="shared" si="426"/>
        <v>2142</v>
      </c>
      <c r="B2142" s="55">
        <f t="shared" si="425"/>
        <v>2093</v>
      </c>
      <c r="C2142" s="101" t="s">
        <v>4700</v>
      </c>
      <c r="D2142" s="101">
        <v>8</v>
      </c>
      <c r="E2142" s="106" t="s">
        <v>3310</v>
      </c>
      <c r="F2142" s="106" t="s">
        <v>3310</v>
      </c>
      <c r="G2142" s="108">
        <v>0</v>
      </c>
      <c r="H2142" s="108">
        <v>0</v>
      </c>
      <c r="I2142" s="102" t="s">
        <v>1</v>
      </c>
      <c r="J2142" s="102" t="s">
        <v>1659</v>
      </c>
      <c r="K2142" s="104" t="s">
        <v>5197</v>
      </c>
      <c r="L2142" s="109" t="s">
        <v>3236</v>
      </c>
      <c r="M2142" s="106" t="s">
        <v>3245</v>
      </c>
      <c r="N2142" s="109"/>
      <c r="O2142" s="45"/>
      <c r="P2142" t="str">
        <f t="shared" si="439"/>
        <v/>
      </c>
      <c r="Q2142" s="45"/>
      <c r="R2142" s="45"/>
      <c r="S2142" s="43">
        <f t="shared" si="440"/>
        <v>335</v>
      </c>
      <c r="T2142" s="96" t="s">
        <v>3238</v>
      </c>
      <c r="U2142" s="72" t="s">
        <v>3075</v>
      </c>
      <c r="V2142" s="72" t="s">
        <v>2643</v>
      </c>
      <c r="W2142" s="44" t="str">
        <f t="shared" si="441"/>
        <v/>
      </c>
      <c r="X2142" s="25" t="str">
        <f t="shared" si="442"/>
        <v/>
      </c>
      <c r="Y2142" s="1">
        <f t="shared" si="443"/>
        <v>2093</v>
      </c>
      <c r="Z2142" t="str">
        <f t="shared" si="444"/>
        <v>ITM_FB08</v>
      </c>
      <c r="AC2142" s="116" t="str">
        <f t="shared" si="418"/>
        <v/>
      </c>
      <c r="AD2142" t="b">
        <f t="shared" si="417"/>
        <v>1</v>
      </c>
    </row>
    <row r="2143" spans="1:30">
      <c r="A2143" s="58">
        <f t="shared" si="426"/>
        <v>2143</v>
      </c>
      <c r="B2143" s="55">
        <f t="shared" si="425"/>
        <v>2094</v>
      </c>
      <c r="C2143" s="101" t="s">
        <v>4700</v>
      </c>
      <c r="D2143" s="101">
        <v>9</v>
      </c>
      <c r="E2143" s="106" t="s">
        <v>3311</v>
      </c>
      <c r="F2143" s="106" t="s">
        <v>3311</v>
      </c>
      <c r="G2143" s="108">
        <v>0</v>
      </c>
      <c r="H2143" s="108">
        <v>0</v>
      </c>
      <c r="I2143" s="102" t="s">
        <v>1</v>
      </c>
      <c r="J2143" s="102" t="s">
        <v>1659</v>
      </c>
      <c r="K2143" s="104" t="s">
        <v>5197</v>
      </c>
      <c r="L2143" s="109" t="s">
        <v>3236</v>
      </c>
      <c r="M2143" s="106" t="s">
        <v>3246</v>
      </c>
      <c r="N2143" s="109"/>
      <c r="O2143" s="45"/>
      <c r="P2143" t="str">
        <f t="shared" si="439"/>
        <v/>
      </c>
      <c r="Q2143" s="45"/>
      <c r="R2143" s="45"/>
      <c r="S2143" s="43">
        <f t="shared" si="440"/>
        <v>335</v>
      </c>
      <c r="T2143" s="96" t="s">
        <v>3238</v>
      </c>
      <c r="U2143" s="72" t="s">
        <v>3075</v>
      </c>
      <c r="V2143" s="72" t="s">
        <v>2643</v>
      </c>
      <c r="W2143" s="44" t="str">
        <f t="shared" si="441"/>
        <v/>
      </c>
      <c r="X2143" s="25" t="str">
        <f t="shared" si="442"/>
        <v/>
      </c>
      <c r="Y2143" s="1">
        <f t="shared" si="443"/>
        <v>2094</v>
      </c>
      <c r="Z2143" t="str">
        <f t="shared" si="444"/>
        <v>ITM_FB09</v>
      </c>
      <c r="AC2143" s="116" t="str">
        <f t="shared" si="418"/>
        <v/>
      </c>
      <c r="AD2143" t="b">
        <f t="shared" si="417"/>
        <v>1</v>
      </c>
    </row>
    <row r="2144" spans="1:30">
      <c r="A2144" s="58">
        <f t="shared" si="426"/>
        <v>2144</v>
      </c>
      <c r="B2144" s="55">
        <f t="shared" si="425"/>
        <v>2095</v>
      </c>
      <c r="C2144" s="101" t="s">
        <v>4700</v>
      </c>
      <c r="D2144" s="101">
        <v>10</v>
      </c>
      <c r="E2144" s="106" t="s">
        <v>3312</v>
      </c>
      <c r="F2144" s="106" t="s">
        <v>3312</v>
      </c>
      <c r="G2144" s="108">
        <v>0</v>
      </c>
      <c r="H2144" s="108">
        <v>0</v>
      </c>
      <c r="I2144" s="102" t="s">
        <v>1</v>
      </c>
      <c r="J2144" s="102" t="s">
        <v>1659</v>
      </c>
      <c r="K2144" s="104" t="s">
        <v>5197</v>
      </c>
      <c r="L2144" s="109" t="s">
        <v>3236</v>
      </c>
      <c r="M2144" s="106" t="s">
        <v>3247</v>
      </c>
      <c r="N2144" s="109"/>
      <c r="O2144" s="45"/>
      <c r="P2144" t="str">
        <f t="shared" si="439"/>
        <v/>
      </c>
      <c r="Q2144" s="45"/>
      <c r="R2144" s="45"/>
      <c r="S2144" s="43">
        <f t="shared" si="440"/>
        <v>335</v>
      </c>
      <c r="T2144" s="96" t="s">
        <v>3238</v>
      </c>
      <c r="U2144" s="72" t="s">
        <v>3075</v>
      </c>
      <c r="V2144" s="72" t="s">
        <v>2643</v>
      </c>
      <c r="W2144" s="44" t="str">
        <f t="shared" si="441"/>
        <v/>
      </c>
      <c r="X2144" s="25" t="str">
        <f t="shared" si="442"/>
        <v/>
      </c>
      <c r="Y2144" s="1">
        <f t="shared" si="443"/>
        <v>2095</v>
      </c>
      <c r="Z2144" t="str">
        <f t="shared" si="444"/>
        <v>ITM_FB10</v>
      </c>
      <c r="AC2144" s="116" t="str">
        <f t="shared" si="418"/>
        <v/>
      </c>
      <c r="AD2144" t="b">
        <f t="shared" ref="AD2144:AD2207" si="445">X2144=AC2144</f>
        <v>1</v>
      </c>
    </row>
    <row r="2145" spans="1:30">
      <c r="A2145" s="58">
        <f t="shared" si="426"/>
        <v>2145</v>
      </c>
      <c r="B2145" s="55">
        <f t="shared" si="425"/>
        <v>2096</v>
      </c>
      <c r="C2145" s="101" t="s">
        <v>4700</v>
      </c>
      <c r="D2145" s="101">
        <v>11</v>
      </c>
      <c r="E2145" s="106" t="s">
        <v>3313</v>
      </c>
      <c r="F2145" s="106" t="s">
        <v>3313</v>
      </c>
      <c r="G2145" s="108">
        <v>0</v>
      </c>
      <c r="H2145" s="108">
        <v>0</v>
      </c>
      <c r="I2145" s="102" t="s">
        <v>1</v>
      </c>
      <c r="J2145" s="102" t="s">
        <v>1659</v>
      </c>
      <c r="K2145" s="104" t="s">
        <v>5197</v>
      </c>
      <c r="L2145" s="109" t="s">
        <v>3236</v>
      </c>
      <c r="M2145" s="106" t="s">
        <v>3248</v>
      </c>
      <c r="N2145" s="109"/>
      <c r="O2145" s="45"/>
      <c r="P2145" t="str">
        <f t="shared" si="439"/>
        <v/>
      </c>
      <c r="Q2145" s="45"/>
      <c r="R2145" s="45"/>
      <c r="S2145" s="43">
        <f t="shared" si="440"/>
        <v>335</v>
      </c>
      <c r="T2145" s="96" t="s">
        <v>3238</v>
      </c>
      <c r="U2145" s="72" t="s">
        <v>3075</v>
      </c>
      <c r="V2145" s="72" t="s">
        <v>2643</v>
      </c>
      <c r="W2145" s="44" t="str">
        <f t="shared" si="441"/>
        <v/>
      </c>
      <c r="X2145" s="25" t="str">
        <f t="shared" si="442"/>
        <v/>
      </c>
      <c r="Y2145" s="1">
        <f t="shared" si="443"/>
        <v>2096</v>
      </c>
      <c r="Z2145" t="str">
        <f t="shared" si="444"/>
        <v>ITM_FB11</v>
      </c>
      <c r="AC2145" s="116" t="str">
        <f t="shared" si="418"/>
        <v/>
      </c>
      <c r="AD2145" t="b">
        <f t="shared" si="445"/>
        <v>1</v>
      </c>
    </row>
    <row r="2146" spans="1:30">
      <c r="A2146" s="58">
        <f t="shared" si="426"/>
        <v>2146</v>
      </c>
      <c r="B2146" s="55">
        <f t="shared" si="425"/>
        <v>2097</v>
      </c>
      <c r="C2146" s="101" t="s">
        <v>4700</v>
      </c>
      <c r="D2146" s="101">
        <v>12</v>
      </c>
      <c r="E2146" s="106" t="s">
        <v>3314</v>
      </c>
      <c r="F2146" s="106" t="s">
        <v>3314</v>
      </c>
      <c r="G2146" s="108">
        <v>0</v>
      </c>
      <c r="H2146" s="108">
        <v>0</v>
      </c>
      <c r="I2146" s="102" t="s">
        <v>1</v>
      </c>
      <c r="J2146" s="102" t="s">
        <v>1659</v>
      </c>
      <c r="K2146" s="104" t="s">
        <v>5197</v>
      </c>
      <c r="L2146" s="109" t="s">
        <v>3236</v>
      </c>
      <c r="M2146" s="106" t="s">
        <v>3249</v>
      </c>
      <c r="N2146" s="109"/>
      <c r="O2146" s="45"/>
      <c r="P2146" t="str">
        <f t="shared" si="439"/>
        <v/>
      </c>
      <c r="Q2146" s="45"/>
      <c r="R2146" s="45"/>
      <c r="S2146" s="43">
        <f t="shared" si="440"/>
        <v>335</v>
      </c>
      <c r="T2146" s="96" t="s">
        <v>3238</v>
      </c>
      <c r="U2146" s="72" t="s">
        <v>3075</v>
      </c>
      <c r="V2146" s="72" t="s">
        <v>2643</v>
      </c>
      <c r="W2146" s="44" t="str">
        <f t="shared" si="441"/>
        <v/>
      </c>
      <c r="X2146" s="25" t="str">
        <f t="shared" si="442"/>
        <v/>
      </c>
      <c r="Y2146" s="1">
        <f t="shared" si="443"/>
        <v>2097</v>
      </c>
      <c r="Z2146" t="str">
        <f t="shared" si="444"/>
        <v>ITM_FB12</v>
      </c>
      <c r="AC2146" s="116" t="str">
        <f t="shared" si="418"/>
        <v/>
      </c>
      <c r="AD2146" t="b">
        <f t="shared" si="445"/>
        <v>1</v>
      </c>
    </row>
    <row r="2147" spans="1:30">
      <c r="A2147" s="58">
        <f t="shared" si="426"/>
        <v>2147</v>
      </c>
      <c r="B2147" s="55">
        <f t="shared" si="425"/>
        <v>2098</v>
      </c>
      <c r="C2147" s="101" t="s">
        <v>4700</v>
      </c>
      <c r="D2147" s="101">
        <v>13</v>
      </c>
      <c r="E2147" s="106" t="s">
        <v>3315</v>
      </c>
      <c r="F2147" s="106" t="s">
        <v>3315</v>
      </c>
      <c r="G2147" s="108">
        <v>0</v>
      </c>
      <c r="H2147" s="108">
        <v>0</v>
      </c>
      <c r="I2147" s="102" t="s">
        <v>1</v>
      </c>
      <c r="J2147" s="102" t="s">
        <v>1659</v>
      </c>
      <c r="K2147" s="104" t="s">
        <v>5197</v>
      </c>
      <c r="L2147" s="109" t="s">
        <v>3236</v>
      </c>
      <c r="M2147" s="106" t="s">
        <v>3250</v>
      </c>
      <c r="N2147" s="109"/>
      <c r="O2147" s="45"/>
      <c r="P2147" t="str">
        <f t="shared" si="439"/>
        <v/>
      </c>
      <c r="Q2147" s="45"/>
      <c r="R2147" s="45"/>
      <c r="S2147" s="43">
        <f t="shared" si="440"/>
        <v>335</v>
      </c>
      <c r="T2147" s="96" t="s">
        <v>3238</v>
      </c>
      <c r="U2147" s="72" t="s">
        <v>3075</v>
      </c>
      <c r="V2147" s="72" t="s">
        <v>2643</v>
      </c>
      <c r="W2147" s="44" t="str">
        <f t="shared" si="441"/>
        <v/>
      </c>
      <c r="X2147" s="25" t="str">
        <f t="shared" si="442"/>
        <v/>
      </c>
      <c r="Y2147" s="1">
        <f t="shared" si="443"/>
        <v>2098</v>
      </c>
      <c r="Z2147" t="str">
        <f t="shared" si="444"/>
        <v>ITM_FB13</v>
      </c>
      <c r="AC2147" s="116" t="str">
        <f t="shared" si="418"/>
        <v/>
      </c>
      <c r="AD2147" t="b">
        <f t="shared" si="445"/>
        <v>1</v>
      </c>
    </row>
    <row r="2148" spans="1:30">
      <c r="A2148" s="58">
        <f t="shared" si="426"/>
        <v>2148</v>
      </c>
      <c r="B2148" s="55">
        <f t="shared" si="425"/>
        <v>2099</v>
      </c>
      <c r="C2148" s="101" t="s">
        <v>4700</v>
      </c>
      <c r="D2148" s="101">
        <v>14</v>
      </c>
      <c r="E2148" s="106" t="s">
        <v>3316</v>
      </c>
      <c r="F2148" s="106" t="s">
        <v>3316</v>
      </c>
      <c r="G2148" s="108">
        <v>0</v>
      </c>
      <c r="H2148" s="108">
        <v>0</v>
      </c>
      <c r="I2148" s="102" t="s">
        <v>1</v>
      </c>
      <c r="J2148" s="102" t="s">
        <v>1659</v>
      </c>
      <c r="K2148" s="104" t="s">
        <v>5197</v>
      </c>
      <c r="L2148" s="109" t="s">
        <v>3236</v>
      </c>
      <c r="M2148" s="106" t="s">
        <v>3251</v>
      </c>
      <c r="N2148" s="109"/>
      <c r="O2148" s="45"/>
      <c r="P2148" t="str">
        <f t="shared" si="439"/>
        <v/>
      </c>
      <c r="Q2148" s="45"/>
      <c r="R2148" s="45"/>
      <c r="S2148" s="43">
        <f t="shared" si="440"/>
        <v>335</v>
      </c>
      <c r="T2148" s="96" t="s">
        <v>3238</v>
      </c>
      <c r="U2148" s="72" t="s">
        <v>3075</v>
      </c>
      <c r="V2148" s="72" t="s">
        <v>2643</v>
      </c>
      <c r="W2148" s="44" t="str">
        <f t="shared" si="441"/>
        <v/>
      </c>
      <c r="X2148" s="25" t="str">
        <f t="shared" si="442"/>
        <v/>
      </c>
      <c r="Y2148" s="1">
        <f t="shared" si="443"/>
        <v>2099</v>
      </c>
      <c r="Z2148" t="str">
        <f t="shared" si="444"/>
        <v>ITM_FB14</v>
      </c>
      <c r="AC2148" s="116" t="str">
        <f t="shared" si="418"/>
        <v/>
      </c>
      <c r="AD2148" t="b">
        <f t="shared" si="445"/>
        <v>1</v>
      </c>
    </row>
    <row r="2149" spans="1:30">
      <c r="A2149" s="58">
        <f t="shared" si="426"/>
        <v>2149</v>
      </c>
      <c r="B2149" s="55">
        <f t="shared" si="425"/>
        <v>2100</v>
      </c>
      <c r="C2149" s="101" t="s">
        <v>4700</v>
      </c>
      <c r="D2149" s="101">
        <v>15</v>
      </c>
      <c r="E2149" s="106" t="s">
        <v>3317</v>
      </c>
      <c r="F2149" s="106" t="s">
        <v>3317</v>
      </c>
      <c r="G2149" s="108">
        <v>0</v>
      </c>
      <c r="H2149" s="108">
        <v>0</v>
      </c>
      <c r="I2149" s="102" t="s">
        <v>1</v>
      </c>
      <c r="J2149" s="102" t="s">
        <v>1659</v>
      </c>
      <c r="K2149" s="104" t="s">
        <v>5197</v>
      </c>
      <c r="L2149" s="109" t="s">
        <v>3236</v>
      </c>
      <c r="M2149" s="106" t="s">
        <v>3252</v>
      </c>
      <c r="N2149" s="109"/>
      <c r="O2149" s="45"/>
      <c r="P2149" t="str">
        <f t="shared" si="439"/>
        <v/>
      </c>
      <c r="Q2149" s="45"/>
      <c r="R2149" s="45"/>
      <c r="S2149" s="43">
        <f t="shared" si="440"/>
        <v>335</v>
      </c>
      <c r="T2149" s="96" t="s">
        <v>3238</v>
      </c>
      <c r="U2149" s="72" t="s">
        <v>3075</v>
      </c>
      <c r="V2149" s="72" t="s">
        <v>2643</v>
      </c>
      <c r="W2149" s="44" t="str">
        <f t="shared" si="441"/>
        <v/>
      </c>
      <c r="X2149" s="25" t="str">
        <f t="shared" si="442"/>
        <v/>
      </c>
      <c r="Y2149" s="1">
        <f t="shared" si="443"/>
        <v>2100</v>
      </c>
      <c r="Z2149" t="str">
        <f t="shared" si="444"/>
        <v>ITM_FB15</v>
      </c>
      <c r="AC2149" s="116" t="str">
        <f t="shared" si="418"/>
        <v/>
      </c>
      <c r="AD2149" t="b">
        <f t="shared" si="445"/>
        <v>1</v>
      </c>
    </row>
    <row r="2150" spans="1:30">
      <c r="A2150" s="58">
        <f t="shared" si="426"/>
        <v>2150</v>
      </c>
      <c r="B2150" s="55">
        <f t="shared" si="425"/>
        <v>2101</v>
      </c>
      <c r="C2150" s="101" t="s">
        <v>4700</v>
      </c>
      <c r="D2150" s="101">
        <v>16</v>
      </c>
      <c r="E2150" s="106" t="s">
        <v>3318</v>
      </c>
      <c r="F2150" s="106" t="s">
        <v>3318</v>
      </c>
      <c r="G2150" s="108">
        <v>0</v>
      </c>
      <c r="H2150" s="108">
        <v>0</v>
      </c>
      <c r="I2150" s="102" t="s">
        <v>1</v>
      </c>
      <c r="J2150" s="102" t="s">
        <v>1659</v>
      </c>
      <c r="K2150" s="104" t="s">
        <v>5197</v>
      </c>
      <c r="L2150" s="109" t="s">
        <v>3236</v>
      </c>
      <c r="M2150" s="106" t="s">
        <v>3253</v>
      </c>
      <c r="N2150" s="109"/>
      <c r="O2150" s="45"/>
      <c r="P2150" t="str">
        <f t="shared" si="439"/>
        <v/>
      </c>
      <c r="Q2150" s="45"/>
      <c r="R2150" s="45"/>
      <c r="S2150" s="43">
        <f t="shared" si="440"/>
        <v>335</v>
      </c>
      <c r="T2150" s="96" t="s">
        <v>3238</v>
      </c>
      <c r="U2150" s="72" t="s">
        <v>3075</v>
      </c>
      <c r="V2150" s="72" t="s">
        <v>2643</v>
      </c>
      <c r="W2150" s="44" t="str">
        <f t="shared" si="441"/>
        <v/>
      </c>
      <c r="X2150" s="25" t="str">
        <f t="shared" si="442"/>
        <v/>
      </c>
      <c r="Y2150" s="1">
        <f t="shared" si="443"/>
        <v>2101</v>
      </c>
      <c r="Z2150" t="str">
        <f t="shared" si="444"/>
        <v>ITM_FB16</v>
      </c>
      <c r="AC2150" s="116" t="str">
        <f t="shared" si="418"/>
        <v/>
      </c>
      <c r="AD2150" t="b">
        <f t="shared" si="445"/>
        <v>1</v>
      </c>
    </row>
    <row r="2151" spans="1:30">
      <c r="A2151" s="58">
        <f t="shared" si="426"/>
        <v>2151</v>
      </c>
      <c r="B2151" s="55">
        <f t="shared" si="425"/>
        <v>2102</v>
      </c>
      <c r="C2151" s="101" t="s">
        <v>4700</v>
      </c>
      <c r="D2151" s="101">
        <v>17</v>
      </c>
      <c r="E2151" s="106" t="s">
        <v>3319</v>
      </c>
      <c r="F2151" s="106" t="s">
        <v>3319</v>
      </c>
      <c r="G2151" s="108">
        <v>0</v>
      </c>
      <c r="H2151" s="108">
        <v>0</v>
      </c>
      <c r="I2151" s="102" t="s">
        <v>1</v>
      </c>
      <c r="J2151" s="102" t="s">
        <v>1659</v>
      </c>
      <c r="K2151" s="104" t="s">
        <v>5197</v>
      </c>
      <c r="L2151" s="109" t="s">
        <v>3236</v>
      </c>
      <c r="M2151" s="106" t="s">
        <v>3254</v>
      </c>
      <c r="N2151" s="109"/>
      <c r="O2151" s="45"/>
      <c r="P2151" t="str">
        <f t="shared" si="439"/>
        <v/>
      </c>
      <c r="Q2151" s="45"/>
      <c r="R2151" s="45"/>
      <c r="S2151" s="43">
        <f t="shared" si="440"/>
        <v>335</v>
      </c>
      <c r="T2151" s="96" t="s">
        <v>3238</v>
      </c>
      <c r="U2151" s="72" t="s">
        <v>3075</v>
      </c>
      <c r="V2151" s="72" t="s">
        <v>2643</v>
      </c>
      <c r="W2151" s="44" t="str">
        <f t="shared" si="441"/>
        <v/>
      </c>
      <c r="X2151" s="25" t="str">
        <f t="shared" si="442"/>
        <v/>
      </c>
      <c r="Y2151" s="1">
        <f t="shared" si="443"/>
        <v>2102</v>
      </c>
      <c r="Z2151" t="str">
        <f t="shared" si="444"/>
        <v>ITM_FB17</v>
      </c>
      <c r="AC2151" s="116" t="str">
        <f t="shared" si="418"/>
        <v/>
      </c>
      <c r="AD2151" t="b">
        <f t="shared" si="445"/>
        <v>1</v>
      </c>
    </row>
    <row r="2152" spans="1:30">
      <c r="A2152" s="58">
        <f t="shared" si="426"/>
        <v>2152</v>
      </c>
      <c r="B2152" s="55">
        <f t="shared" si="425"/>
        <v>2103</v>
      </c>
      <c r="C2152" s="101" t="s">
        <v>4700</v>
      </c>
      <c r="D2152" s="101">
        <v>18</v>
      </c>
      <c r="E2152" s="106" t="s">
        <v>3320</v>
      </c>
      <c r="F2152" s="106" t="s">
        <v>3320</v>
      </c>
      <c r="G2152" s="108">
        <v>0</v>
      </c>
      <c r="H2152" s="108">
        <v>0</v>
      </c>
      <c r="I2152" s="102" t="s">
        <v>1</v>
      </c>
      <c r="J2152" s="102" t="s">
        <v>1659</v>
      </c>
      <c r="K2152" s="104" t="s">
        <v>5197</v>
      </c>
      <c r="L2152" s="109" t="s">
        <v>3236</v>
      </c>
      <c r="M2152" s="106" t="s">
        <v>3255</v>
      </c>
      <c r="N2152" s="109"/>
      <c r="O2152" s="45"/>
      <c r="P2152" t="str">
        <f t="shared" si="439"/>
        <v/>
      </c>
      <c r="Q2152" s="45"/>
      <c r="R2152" s="45"/>
      <c r="S2152" s="43">
        <f t="shared" si="440"/>
        <v>335</v>
      </c>
      <c r="T2152" s="96" t="s">
        <v>3238</v>
      </c>
      <c r="U2152" s="72" t="s">
        <v>3075</v>
      </c>
      <c r="V2152" s="72" t="s">
        <v>2643</v>
      </c>
      <c r="W2152" s="44" t="str">
        <f t="shared" si="441"/>
        <v/>
      </c>
      <c r="X2152" s="25" t="str">
        <f t="shared" si="442"/>
        <v/>
      </c>
      <c r="Y2152" s="1">
        <f t="shared" si="443"/>
        <v>2103</v>
      </c>
      <c r="Z2152" t="str">
        <f t="shared" si="444"/>
        <v>ITM_FB18</v>
      </c>
      <c r="AC2152" s="116" t="str">
        <f t="shared" ref="AC2152:AC2215" si="446">IF(LEN(X2152)=0,"",SUBSTITUTE(SUBSTITUTE(SUBSTITUTE(SUBSTITUTE(SUBSTITUTE(SUBSTITUTE(SUBSTITUTE(SUBSTITUTE(SUBSTITUTE(SUBSTITUTE(SUBSTITUTE(SUBSTITUTE(SUBSTITUTE(SUBSTITUTE(SUBSTITUTE(SUBSTITUTE(SUBSTITUTE( (SUBSTITUTE( SUBSTITUTE( SUBSTITUTE( SUBSTITUTE(W2152,"STD_SIGMA","SUM"),"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152" t="b">
        <f t="shared" si="445"/>
        <v>1</v>
      </c>
    </row>
    <row r="2153" spans="1:30">
      <c r="A2153" s="58">
        <f t="shared" si="426"/>
        <v>2153</v>
      </c>
      <c r="B2153" s="55">
        <f t="shared" si="425"/>
        <v>2104</v>
      </c>
      <c r="C2153" s="101" t="s">
        <v>4700</v>
      </c>
      <c r="D2153" s="101">
        <v>19</v>
      </c>
      <c r="E2153" s="106" t="s">
        <v>3321</v>
      </c>
      <c r="F2153" s="106" t="s">
        <v>3321</v>
      </c>
      <c r="G2153" s="108">
        <v>0</v>
      </c>
      <c r="H2153" s="108">
        <v>0</v>
      </c>
      <c r="I2153" s="102" t="s">
        <v>1</v>
      </c>
      <c r="J2153" s="102" t="s">
        <v>1659</v>
      </c>
      <c r="K2153" s="104" t="s">
        <v>5197</v>
      </c>
      <c r="L2153" s="109" t="s">
        <v>3236</v>
      </c>
      <c r="M2153" s="106" t="s">
        <v>3256</v>
      </c>
      <c r="N2153" s="109"/>
      <c r="O2153" s="45"/>
      <c r="P2153" t="str">
        <f t="shared" ref="P2153:P2198" si="447">IF(E2153=F2153,"","NOT EQUAL")</f>
        <v/>
      </c>
      <c r="Q2153" s="45"/>
      <c r="R2153" s="45"/>
      <c r="S2153" s="43">
        <f t="shared" ref="S2153:S2198" si="448">IF(X2153&lt;&gt;"",S2152+1,S2152)</f>
        <v>335</v>
      </c>
      <c r="T2153" s="96" t="s">
        <v>3238</v>
      </c>
      <c r="U2153" s="72" t="s">
        <v>3075</v>
      </c>
      <c r="V2153" s="72" t="s">
        <v>2643</v>
      </c>
      <c r="W2153" s="44" t="str">
        <f t="shared" ref="W2153:W2198" si="449">IF( OR(U2153="CNST", I2153="CAT_REGS"),(E2153),
IF(U2153="YES",UPPER(E2153),
IF(   AND(U2153&lt;&gt;"NO",I2153="CAT_FNCT",D2153&lt;&gt;"multiply", D2153&lt;&gt;"divide"),IF(J2153="SLS_ENABLED",   UPPER(E2153),""),"")))</f>
        <v/>
      </c>
      <c r="X2153" s="25" t="str">
        <f t="shared" ref="X2153:X2198" si="450">IF(LEN(V2153)&gt;0,V2153,SUBSTITUTE(SUBSTITUTE(SUBSTITUTE(SUBSTITUTE(SUBSTITUTE(SUBSTITUTE(SUBSTITUTE(SUBSTITUTE(SUBSTITUTE(SUBSTITUTE(SUBSTITUTE( (SUBSTITUTE( SUBSTITUTE( SUBSTITUTE( SUBSTITUTE(W2153,"STD_SIGMA","SUM"),"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53" s="1">
        <f t="shared" ref="Y2153:Y2198" si="451">B2153</f>
        <v>2104</v>
      </c>
      <c r="Z2153" t="str">
        <f t="shared" ref="Z2153:Z2198" si="452">M2153</f>
        <v>ITM_FB19</v>
      </c>
      <c r="AC2153" s="116" t="str">
        <f t="shared" si="446"/>
        <v/>
      </c>
      <c r="AD2153" t="b">
        <f t="shared" si="445"/>
        <v>1</v>
      </c>
    </row>
    <row r="2154" spans="1:30">
      <c r="A2154" s="58">
        <f t="shared" si="426"/>
        <v>2154</v>
      </c>
      <c r="B2154" s="55">
        <f t="shared" si="425"/>
        <v>2105</v>
      </c>
      <c r="C2154" s="101" t="s">
        <v>4700</v>
      </c>
      <c r="D2154" s="101">
        <v>20</v>
      </c>
      <c r="E2154" s="106" t="s">
        <v>3322</v>
      </c>
      <c r="F2154" s="106" t="s">
        <v>3322</v>
      </c>
      <c r="G2154" s="108">
        <v>0</v>
      </c>
      <c r="H2154" s="108">
        <v>0</v>
      </c>
      <c r="I2154" s="102" t="s">
        <v>1</v>
      </c>
      <c r="J2154" s="102" t="s">
        <v>1659</v>
      </c>
      <c r="K2154" s="104" t="s">
        <v>5197</v>
      </c>
      <c r="L2154" s="109" t="s">
        <v>3236</v>
      </c>
      <c r="M2154" s="106" t="s">
        <v>3257</v>
      </c>
      <c r="N2154" s="109"/>
      <c r="O2154" s="45"/>
      <c r="P2154" t="str">
        <f t="shared" si="447"/>
        <v/>
      </c>
      <c r="Q2154" s="45"/>
      <c r="R2154" s="45"/>
      <c r="S2154" s="43">
        <f t="shared" si="448"/>
        <v>335</v>
      </c>
      <c r="T2154" s="96" t="s">
        <v>3238</v>
      </c>
      <c r="U2154" s="72" t="s">
        <v>3075</v>
      </c>
      <c r="V2154" s="72" t="s">
        <v>2643</v>
      </c>
      <c r="W2154" s="44" t="str">
        <f t="shared" si="449"/>
        <v/>
      </c>
      <c r="X2154" s="25" t="str">
        <f t="shared" si="450"/>
        <v/>
      </c>
      <c r="Y2154" s="1">
        <f t="shared" si="451"/>
        <v>2105</v>
      </c>
      <c r="Z2154" t="str">
        <f t="shared" si="452"/>
        <v>ITM_FB20</v>
      </c>
      <c r="AC2154" s="116" t="str">
        <f t="shared" si="446"/>
        <v/>
      </c>
      <c r="AD2154" t="b">
        <f t="shared" si="445"/>
        <v>1</v>
      </c>
    </row>
    <row r="2155" spans="1:30">
      <c r="A2155" s="58">
        <f t="shared" si="426"/>
        <v>2155</v>
      </c>
      <c r="B2155" s="55">
        <f t="shared" si="425"/>
        <v>2106</v>
      </c>
      <c r="C2155" s="101" t="s">
        <v>4700</v>
      </c>
      <c r="D2155" s="101">
        <v>21</v>
      </c>
      <c r="E2155" s="106" t="s">
        <v>3323</v>
      </c>
      <c r="F2155" s="106" t="s">
        <v>3323</v>
      </c>
      <c r="G2155" s="108">
        <v>0</v>
      </c>
      <c r="H2155" s="108">
        <v>0</v>
      </c>
      <c r="I2155" s="102" t="s">
        <v>1</v>
      </c>
      <c r="J2155" s="102" t="s">
        <v>1659</v>
      </c>
      <c r="K2155" s="104" t="s">
        <v>5197</v>
      </c>
      <c r="L2155" s="109" t="s">
        <v>3236</v>
      </c>
      <c r="M2155" s="106" t="s">
        <v>3258</v>
      </c>
      <c r="N2155" s="109"/>
      <c r="O2155" s="45"/>
      <c r="P2155" t="str">
        <f t="shared" si="447"/>
        <v/>
      </c>
      <c r="Q2155" s="45"/>
      <c r="R2155" s="45"/>
      <c r="S2155" s="43">
        <f t="shared" si="448"/>
        <v>335</v>
      </c>
      <c r="T2155" s="96" t="s">
        <v>3238</v>
      </c>
      <c r="U2155" s="72" t="s">
        <v>3075</v>
      </c>
      <c r="V2155" s="72" t="s">
        <v>2643</v>
      </c>
      <c r="W2155" s="44" t="str">
        <f t="shared" si="449"/>
        <v/>
      </c>
      <c r="X2155" s="25" t="str">
        <f t="shared" si="450"/>
        <v/>
      </c>
      <c r="Y2155" s="1">
        <f t="shared" si="451"/>
        <v>2106</v>
      </c>
      <c r="Z2155" t="str">
        <f t="shared" si="452"/>
        <v>ITM_FB21</v>
      </c>
      <c r="AC2155" s="116" t="str">
        <f t="shared" si="446"/>
        <v/>
      </c>
      <c r="AD2155" t="b">
        <f t="shared" si="445"/>
        <v>1</v>
      </c>
    </row>
    <row r="2156" spans="1:30">
      <c r="A2156" s="58">
        <f t="shared" si="426"/>
        <v>2156</v>
      </c>
      <c r="B2156" s="55">
        <f t="shared" si="425"/>
        <v>2107</v>
      </c>
      <c r="C2156" s="101" t="s">
        <v>4700</v>
      </c>
      <c r="D2156" s="101">
        <v>22</v>
      </c>
      <c r="E2156" s="106" t="s">
        <v>3324</v>
      </c>
      <c r="F2156" s="106" t="s">
        <v>3324</v>
      </c>
      <c r="G2156" s="108">
        <v>0</v>
      </c>
      <c r="H2156" s="108">
        <v>0</v>
      </c>
      <c r="I2156" s="102" t="s">
        <v>1</v>
      </c>
      <c r="J2156" s="102" t="s">
        <v>1659</v>
      </c>
      <c r="K2156" s="104" t="s">
        <v>5197</v>
      </c>
      <c r="L2156" s="109" t="s">
        <v>3236</v>
      </c>
      <c r="M2156" s="106" t="s">
        <v>3259</v>
      </c>
      <c r="N2156" s="109"/>
      <c r="O2156" s="45"/>
      <c r="P2156" t="str">
        <f t="shared" si="447"/>
        <v/>
      </c>
      <c r="Q2156" s="45"/>
      <c r="R2156" s="45"/>
      <c r="S2156" s="43">
        <f t="shared" si="448"/>
        <v>335</v>
      </c>
      <c r="T2156" s="96" t="s">
        <v>3238</v>
      </c>
      <c r="U2156" s="72" t="s">
        <v>3075</v>
      </c>
      <c r="V2156" s="72" t="s">
        <v>2643</v>
      </c>
      <c r="W2156" s="44" t="str">
        <f t="shared" si="449"/>
        <v/>
      </c>
      <c r="X2156" s="25" t="str">
        <f t="shared" si="450"/>
        <v/>
      </c>
      <c r="Y2156" s="1">
        <f t="shared" si="451"/>
        <v>2107</v>
      </c>
      <c r="Z2156" t="str">
        <f t="shared" si="452"/>
        <v>ITM_FB22</v>
      </c>
      <c r="AC2156" s="116" t="str">
        <f t="shared" si="446"/>
        <v/>
      </c>
      <c r="AD2156" t="b">
        <f t="shared" si="445"/>
        <v>1</v>
      </c>
    </row>
    <row r="2157" spans="1:30">
      <c r="A2157" s="58">
        <f t="shared" si="426"/>
        <v>2157</v>
      </c>
      <c r="B2157" s="55">
        <f t="shared" si="425"/>
        <v>2108</v>
      </c>
      <c r="C2157" s="101" t="s">
        <v>4700</v>
      </c>
      <c r="D2157" s="101">
        <v>23</v>
      </c>
      <c r="E2157" s="106" t="s">
        <v>3325</v>
      </c>
      <c r="F2157" s="106" t="s">
        <v>3325</v>
      </c>
      <c r="G2157" s="108">
        <v>0</v>
      </c>
      <c r="H2157" s="108">
        <v>0</v>
      </c>
      <c r="I2157" s="102" t="s">
        <v>1</v>
      </c>
      <c r="J2157" s="102" t="s">
        <v>1659</v>
      </c>
      <c r="K2157" s="104" t="s">
        <v>5197</v>
      </c>
      <c r="L2157" s="109" t="s">
        <v>3236</v>
      </c>
      <c r="M2157" s="106" t="s">
        <v>3260</v>
      </c>
      <c r="N2157" s="109"/>
      <c r="O2157" s="45"/>
      <c r="P2157" t="str">
        <f t="shared" si="447"/>
        <v/>
      </c>
      <c r="Q2157" s="45"/>
      <c r="R2157" s="45"/>
      <c r="S2157" s="43">
        <f t="shared" si="448"/>
        <v>335</v>
      </c>
      <c r="T2157" s="96" t="s">
        <v>3238</v>
      </c>
      <c r="U2157" s="72" t="s">
        <v>3075</v>
      </c>
      <c r="V2157" s="72" t="s">
        <v>2643</v>
      </c>
      <c r="W2157" s="44" t="str">
        <f t="shared" si="449"/>
        <v/>
      </c>
      <c r="X2157" s="25" t="str">
        <f t="shared" si="450"/>
        <v/>
      </c>
      <c r="Y2157" s="1">
        <f t="shared" si="451"/>
        <v>2108</v>
      </c>
      <c r="Z2157" t="str">
        <f t="shared" si="452"/>
        <v>ITM_FB23</v>
      </c>
      <c r="AC2157" s="116" t="str">
        <f t="shared" si="446"/>
        <v/>
      </c>
      <c r="AD2157" t="b">
        <f t="shared" si="445"/>
        <v>1</v>
      </c>
    </row>
    <row r="2158" spans="1:30">
      <c r="A2158" s="58">
        <f t="shared" si="426"/>
        <v>2158</v>
      </c>
      <c r="B2158" s="55">
        <f t="shared" si="425"/>
        <v>2109</v>
      </c>
      <c r="C2158" s="101" t="s">
        <v>4700</v>
      </c>
      <c r="D2158" s="101">
        <v>24</v>
      </c>
      <c r="E2158" s="106" t="s">
        <v>3326</v>
      </c>
      <c r="F2158" s="106" t="s">
        <v>3326</v>
      </c>
      <c r="G2158" s="108">
        <v>0</v>
      </c>
      <c r="H2158" s="108">
        <v>0</v>
      </c>
      <c r="I2158" s="102" t="s">
        <v>1</v>
      </c>
      <c r="J2158" s="102" t="s">
        <v>1659</v>
      </c>
      <c r="K2158" s="104" t="s">
        <v>5197</v>
      </c>
      <c r="L2158" s="109" t="s">
        <v>3236</v>
      </c>
      <c r="M2158" s="106" t="s">
        <v>3261</v>
      </c>
      <c r="N2158" s="109"/>
      <c r="O2158" s="45"/>
      <c r="P2158" t="str">
        <f t="shared" si="447"/>
        <v/>
      </c>
      <c r="Q2158" s="45"/>
      <c r="R2158" s="45"/>
      <c r="S2158" s="43">
        <f t="shared" si="448"/>
        <v>335</v>
      </c>
      <c r="T2158" s="96" t="s">
        <v>3238</v>
      </c>
      <c r="U2158" s="72" t="s">
        <v>3075</v>
      </c>
      <c r="V2158" s="72" t="s">
        <v>2643</v>
      </c>
      <c r="W2158" s="44" t="str">
        <f t="shared" si="449"/>
        <v/>
      </c>
      <c r="X2158" s="25" t="str">
        <f t="shared" si="450"/>
        <v/>
      </c>
      <c r="Y2158" s="1">
        <f t="shared" si="451"/>
        <v>2109</v>
      </c>
      <c r="Z2158" t="str">
        <f t="shared" si="452"/>
        <v>ITM_FB24</v>
      </c>
      <c r="AC2158" s="116" t="str">
        <f t="shared" si="446"/>
        <v/>
      </c>
      <c r="AD2158" t="b">
        <f t="shared" si="445"/>
        <v>1</v>
      </c>
    </row>
    <row r="2159" spans="1:30">
      <c r="A2159" s="58">
        <f t="shared" si="426"/>
        <v>2159</v>
      </c>
      <c r="B2159" s="55">
        <f t="shared" si="425"/>
        <v>2110</v>
      </c>
      <c r="C2159" s="101" t="s">
        <v>4700</v>
      </c>
      <c r="D2159" s="101">
        <v>25</v>
      </c>
      <c r="E2159" s="106" t="s">
        <v>3327</v>
      </c>
      <c r="F2159" s="106" t="s">
        <v>3327</v>
      </c>
      <c r="G2159" s="108">
        <v>0</v>
      </c>
      <c r="H2159" s="108">
        <v>0</v>
      </c>
      <c r="I2159" s="102" t="s">
        <v>1</v>
      </c>
      <c r="J2159" s="102" t="s">
        <v>1659</v>
      </c>
      <c r="K2159" s="104" t="s">
        <v>5197</v>
      </c>
      <c r="L2159" s="109" t="s">
        <v>3236</v>
      </c>
      <c r="M2159" s="106" t="s">
        <v>3262</v>
      </c>
      <c r="N2159" s="109"/>
      <c r="O2159" s="45"/>
      <c r="P2159" t="str">
        <f t="shared" si="447"/>
        <v/>
      </c>
      <c r="Q2159" s="45"/>
      <c r="R2159" s="45"/>
      <c r="S2159" s="43">
        <f t="shared" si="448"/>
        <v>335</v>
      </c>
      <c r="T2159" s="96" t="s">
        <v>3238</v>
      </c>
      <c r="U2159" s="72" t="s">
        <v>3075</v>
      </c>
      <c r="V2159" s="72" t="s">
        <v>2643</v>
      </c>
      <c r="W2159" s="44" t="str">
        <f t="shared" si="449"/>
        <v/>
      </c>
      <c r="X2159" s="25" t="str">
        <f t="shared" si="450"/>
        <v/>
      </c>
      <c r="Y2159" s="1">
        <f t="shared" si="451"/>
        <v>2110</v>
      </c>
      <c r="Z2159" t="str">
        <f t="shared" si="452"/>
        <v>ITM_FB25</v>
      </c>
      <c r="AC2159" s="116" t="str">
        <f t="shared" si="446"/>
        <v/>
      </c>
      <c r="AD2159" t="b">
        <f t="shared" si="445"/>
        <v>1</v>
      </c>
    </row>
    <row r="2160" spans="1:30">
      <c r="A2160" s="58">
        <f t="shared" si="426"/>
        <v>2160</v>
      </c>
      <c r="B2160" s="55">
        <f t="shared" si="425"/>
        <v>2111</v>
      </c>
      <c r="C2160" s="101" t="s">
        <v>4700</v>
      </c>
      <c r="D2160" s="101">
        <v>26</v>
      </c>
      <c r="E2160" s="106" t="s">
        <v>3328</v>
      </c>
      <c r="F2160" s="106" t="s">
        <v>3328</v>
      </c>
      <c r="G2160" s="108">
        <v>0</v>
      </c>
      <c r="H2160" s="108">
        <v>0</v>
      </c>
      <c r="I2160" s="102" t="s">
        <v>1</v>
      </c>
      <c r="J2160" s="102" t="s">
        <v>1659</v>
      </c>
      <c r="K2160" s="104" t="s">
        <v>5197</v>
      </c>
      <c r="L2160" s="109" t="s">
        <v>3236</v>
      </c>
      <c r="M2160" s="106" t="s">
        <v>3263</v>
      </c>
      <c r="N2160" s="109"/>
      <c r="O2160" s="45"/>
      <c r="P2160" t="str">
        <f t="shared" si="447"/>
        <v/>
      </c>
      <c r="Q2160" s="45"/>
      <c r="R2160" s="45"/>
      <c r="S2160" s="43">
        <f t="shared" si="448"/>
        <v>335</v>
      </c>
      <c r="T2160" s="96" t="s">
        <v>3238</v>
      </c>
      <c r="U2160" s="72" t="s">
        <v>3075</v>
      </c>
      <c r="V2160" s="72" t="s">
        <v>2643</v>
      </c>
      <c r="W2160" s="44" t="str">
        <f t="shared" si="449"/>
        <v/>
      </c>
      <c r="X2160" s="25" t="str">
        <f t="shared" si="450"/>
        <v/>
      </c>
      <c r="Y2160" s="1">
        <f t="shared" si="451"/>
        <v>2111</v>
      </c>
      <c r="Z2160" t="str">
        <f t="shared" si="452"/>
        <v>ITM_FB26</v>
      </c>
      <c r="AC2160" s="116" t="str">
        <f t="shared" si="446"/>
        <v/>
      </c>
      <c r="AD2160" t="b">
        <f t="shared" si="445"/>
        <v>1</v>
      </c>
    </row>
    <row r="2161" spans="1:30">
      <c r="A2161" s="58">
        <f t="shared" si="426"/>
        <v>2161</v>
      </c>
      <c r="B2161" s="55">
        <f t="shared" si="425"/>
        <v>2112</v>
      </c>
      <c r="C2161" s="101" t="s">
        <v>4700</v>
      </c>
      <c r="D2161" s="101">
        <v>27</v>
      </c>
      <c r="E2161" s="106" t="s">
        <v>3329</v>
      </c>
      <c r="F2161" s="106" t="s">
        <v>3329</v>
      </c>
      <c r="G2161" s="108">
        <v>0</v>
      </c>
      <c r="H2161" s="108">
        <v>0</v>
      </c>
      <c r="I2161" s="102" t="s">
        <v>1</v>
      </c>
      <c r="J2161" s="102" t="s">
        <v>1659</v>
      </c>
      <c r="K2161" s="104" t="s">
        <v>5197</v>
      </c>
      <c r="L2161" s="109" t="s">
        <v>3236</v>
      </c>
      <c r="M2161" s="106" t="s">
        <v>3264</v>
      </c>
      <c r="N2161" s="109"/>
      <c r="O2161" s="45"/>
      <c r="P2161" t="str">
        <f t="shared" si="447"/>
        <v/>
      </c>
      <c r="Q2161" s="45"/>
      <c r="R2161" s="45"/>
      <c r="S2161" s="43">
        <f t="shared" si="448"/>
        <v>335</v>
      </c>
      <c r="T2161" s="96" t="s">
        <v>3238</v>
      </c>
      <c r="U2161" s="72" t="s">
        <v>3075</v>
      </c>
      <c r="V2161" s="72" t="s">
        <v>2643</v>
      </c>
      <c r="W2161" s="44" t="str">
        <f t="shared" si="449"/>
        <v/>
      </c>
      <c r="X2161" s="25" t="str">
        <f t="shared" si="450"/>
        <v/>
      </c>
      <c r="Y2161" s="1">
        <f t="shared" si="451"/>
        <v>2112</v>
      </c>
      <c r="Z2161" t="str">
        <f t="shared" si="452"/>
        <v>ITM_FB27</v>
      </c>
      <c r="AC2161" s="116" t="str">
        <f t="shared" si="446"/>
        <v/>
      </c>
      <c r="AD2161" t="b">
        <f t="shared" si="445"/>
        <v>1</v>
      </c>
    </row>
    <row r="2162" spans="1:30">
      <c r="A2162" s="58">
        <f t="shared" si="426"/>
        <v>2162</v>
      </c>
      <c r="B2162" s="55">
        <f t="shared" si="425"/>
        <v>2113</v>
      </c>
      <c r="C2162" s="101" t="s">
        <v>4700</v>
      </c>
      <c r="D2162" s="101">
        <v>28</v>
      </c>
      <c r="E2162" s="106" t="s">
        <v>3330</v>
      </c>
      <c r="F2162" s="106" t="s">
        <v>3330</v>
      </c>
      <c r="G2162" s="108">
        <v>0</v>
      </c>
      <c r="H2162" s="108">
        <v>0</v>
      </c>
      <c r="I2162" s="102" t="s">
        <v>1</v>
      </c>
      <c r="J2162" s="102" t="s">
        <v>1659</v>
      </c>
      <c r="K2162" s="104" t="s">
        <v>5197</v>
      </c>
      <c r="L2162" s="109" t="s">
        <v>3236</v>
      </c>
      <c r="M2162" s="106" t="s">
        <v>3265</v>
      </c>
      <c r="N2162" s="109"/>
      <c r="O2162" s="45"/>
      <c r="P2162" t="str">
        <f t="shared" si="447"/>
        <v/>
      </c>
      <c r="Q2162" s="45"/>
      <c r="R2162" s="45"/>
      <c r="S2162" s="43">
        <f t="shared" si="448"/>
        <v>335</v>
      </c>
      <c r="T2162" s="96" t="s">
        <v>3238</v>
      </c>
      <c r="U2162" s="72" t="s">
        <v>3075</v>
      </c>
      <c r="V2162" s="72" t="s">
        <v>2643</v>
      </c>
      <c r="W2162" s="44" t="str">
        <f t="shared" si="449"/>
        <v/>
      </c>
      <c r="X2162" s="25" t="str">
        <f t="shared" si="450"/>
        <v/>
      </c>
      <c r="Y2162" s="1">
        <f t="shared" si="451"/>
        <v>2113</v>
      </c>
      <c r="Z2162" t="str">
        <f t="shared" si="452"/>
        <v>ITM_FB28</v>
      </c>
      <c r="AC2162" s="116" t="str">
        <f t="shared" si="446"/>
        <v/>
      </c>
      <c r="AD2162" t="b">
        <f t="shared" si="445"/>
        <v>1</v>
      </c>
    </row>
    <row r="2163" spans="1:30">
      <c r="A2163" s="58">
        <f t="shared" si="426"/>
        <v>2163</v>
      </c>
      <c r="B2163" s="55">
        <f t="shared" si="425"/>
        <v>2114</v>
      </c>
      <c r="C2163" s="101" t="s">
        <v>4700</v>
      </c>
      <c r="D2163" s="101">
        <v>29</v>
      </c>
      <c r="E2163" s="106" t="s">
        <v>3331</v>
      </c>
      <c r="F2163" s="106" t="s">
        <v>3331</v>
      </c>
      <c r="G2163" s="108">
        <v>0</v>
      </c>
      <c r="H2163" s="108">
        <v>0</v>
      </c>
      <c r="I2163" s="102" t="s">
        <v>1</v>
      </c>
      <c r="J2163" s="102" t="s">
        <v>1659</v>
      </c>
      <c r="K2163" s="104" t="s">
        <v>5197</v>
      </c>
      <c r="L2163" s="109" t="s">
        <v>3236</v>
      </c>
      <c r="M2163" s="106" t="s">
        <v>3266</v>
      </c>
      <c r="N2163" s="109"/>
      <c r="O2163" s="45"/>
      <c r="P2163" t="str">
        <f t="shared" si="447"/>
        <v/>
      </c>
      <c r="Q2163" s="45"/>
      <c r="R2163" s="45"/>
      <c r="S2163" s="43">
        <f t="shared" si="448"/>
        <v>335</v>
      </c>
      <c r="T2163" s="96" t="s">
        <v>3238</v>
      </c>
      <c r="U2163" s="72" t="s">
        <v>3075</v>
      </c>
      <c r="V2163" s="72" t="s">
        <v>2643</v>
      </c>
      <c r="W2163" s="44" t="str">
        <f t="shared" si="449"/>
        <v/>
      </c>
      <c r="X2163" s="25" t="str">
        <f t="shared" si="450"/>
        <v/>
      </c>
      <c r="Y2163" s="1">
        <f t="shared" si="451"/>
        <v>2114</v>
      </c>
      <c r="Z2163" t="str">
        <f t="shared" si="452"/>
        <v>ITM_FB29</v>
      </c>
      <c r="AC2163" s="116" t="str">
        <f t="shared" si="446"/>
        <v/>
      </c>
      <c r="AD2163" t="b">
        <f t="shared" si="445"/>
        <v>1</v>
      </c>
    </row>
    <row r="2164" spans="1:30">
      <c r="A2164" s="58">
        <f t="shared" si="426"/>
        <v>2164</v>
      </c>
      <c r="B2164" s="55">
        <f t="shared" si="425"/>
        <v>2115</v>
      </c>
      <c r="C2164" s="101" t="s">
        <v>4700</v>
      </c>
      <c r="D2164" s="101">
        <v>30</v>
      </c>
      <c r="E2164" s="106" t="s">
        <v>3332</v>
      </c>
      <c r="F2164" s="106" t="s">
        <v>3332</v>
      </c>
      <c r="G2164" s="108">
        <v>0</v>
      </c>
      <c r="H2164" s="108">
        <v>0</v>
      </c>
      <c r="I2164" s="102" t="s">
        <v>1</v>
      </c>
      <c r="J2164" s="102" t="s">
        <v>1659</v>
      </c>
      <c r="K2164" s="104" t="s">
        <v>5197</v>
      </c>
      <c r="L2164" s="109" t="s">
        <v>3236</v>
      </c>
      <c r="M2164" s="106" t="s">
        <v>3267</v>
      </c>
      <c r="N2164" s="109"/>
      <c r="O2164" s="45"/>
      <c r="P2164" t="str">
        <f t="shared" si="447"/>
        <v/>
      </c>
      <c r="Q2164" s="45"/>
      <c r="R2164" s="45"/>
      <c r="S2164" s="43">
        <f t="shared" si="448"/>
        <v>335</v>
      </c>
      <c r="T2164" s="96" t="s">
        <v>3238</v>
      </c>
      <c r="U2164" s="72" t="s">
        <v>3075</v>
      </c>
      <c r="V2164" s="72" t="s">
        <v>2643</v>
      </c>
      <c r="W2164" s="44" t="str">
        <f t="shared" si="449"/>
        <v/>
      </c>
      <c r="X2164" s="25" t="str">
        <f t="shared" si="450"/>
        <v/>
      </c>
      <c r="Y2164" s="1">
        <f t="shared" si="451"/>
        <v>2115</v>
      </c>
      <c r="Z2164" t="str">
        <f t="shared" si="452"/>
        <v>ITM_FB30</v>
      </c>
      <c r="AC2164" s="116" t="str">
        <f t="shared" si="446"/>
        <v/>
      </c>
      <c r="AD2164" t="b">
        <f t="shared" si="445"/>
        <v>1</v>
      </c>
    </row>
    <row r="2165" spans="1:30">
      <c r="A2165" s="58">
        <f t="shared" si="426"/>
        <v>2165</v>
      </c>
      <c r="B2165" s="55">
        <f t="shared" si="425"/>
        <v>2116</v>
      </c>
      <c r="C2165" s="101" t="s">
        <v>4700</v>
      </c>
      <c r="D2165" s="101">
        <v>31</v>
      </c>
      <c r="E2165" s="106" t="s">
        <v>3333</v>
      </c>
      <c r="F2165" s="106" t="s">
        <v>3333</v>
      </c>
      <c r="G2165" s="108">
        <v>0</v>
      </c>
      <c r="H2165" s="108">
        <v>0</v>
      </c>
      <c r="I2165" s="102" t="s">
        <v>1</v>
      </c>
      <c r="J2165" s="102" t="s">
        <v>1659</v>
      </c>
      <c r="K2165" s="104" t="s">
        <v>5197</v>
      </c>
      <c r="L2165" s="109" t="s">
        <v>3236</v>
      </c>
      <c r="M2165" s="106" t="s">
        <v>3268</v>
      </c>
      <c r="N2165" s="109"/>
      <c r="O2165" s="45"/>
      <c r="P2165" t="str">
        <f t="shared" si="447"/>
        <v/>
      </c>
      <c r="Q2165" s="45"/>
      <c r="R2165" s="45"/>
      <c r="S2165" s="43">
        <f t="shared" si="448"/>
        <v>335</v>
      </c>
      <c r="T2165" s="96" t="s">
        <v>3238</v>
      </c>
      <c r="U2165" s="72" t="s">
        <v>3075</v>
      </c>
      <c r="V2165" s="72" t="s">
        <v>2643</v>
      </c>
      <c r="W2165" s="44" t="str">
        <f t="shared" si="449"/>
        <v/>
      </c>
      <c r="X2165" s="25" t="str">
        <f t="shared" si="450"/>
        <v/>
      </c>
      <c r="Y2165" s="1">
        <f t="shared" si="451"/>
        <v>2116</v>
      </c>
      <c r="Z2165" t="str">
        <f t="shared" si="452"/>
        <v>ITM_FB31</v>
      </c>
      <c r="AC2165" s="116" t="str">
        <f t="shared" si="446"/>
        <v/>
      </c>
      <c r="AD2165" t="b">
        <f t="shared" si="445"/>
        <v>1</v>
      </c>
    </row>
    <row r="2166" spans="1:30">
      <c r="A2166" s="58">
        <f t="shared" si="426"/>
        <v>2166</v>
      </c>
      <c r="B2166" s="55">
        <f t="shared" si="425"/>
        <v>2117</v>
      </c>
      <c r="C2166" s="101" t="s">
        <v>4700</v>
      </c>
      <c r="D2166" s="101">
        <v>32</v>
      </c>
      <c r="E2166" s="106" t="s">
        <v>3334</v>
      </c>
      <c r="F2166" s="106" t="s">
        <v>3334</v>
      </c>
      <c r="G2166" s="108">
        <v>0</v>
      </c>
      <c r="H2166" s="108">
        <v>0</v>
      </c>
      <c r="I2166" s="102" t="s">
        <v>1</v>
      </c>
      <c r="J2166" s="102" t="s">
        <v>1659</v>
      </c>
      <c r="K2166" s="104" t="s">
        <v>5197</v>
      </c>
      <c r="L2166" s="109" t="s">
        <v>3236</v>
      </c>
      <c r="M2166" s="106" t="s">
        <v>3269</v>
      </c>
      <c r="N2166" s="109"/>
      <c r="O2166" s="45"/>
      <c r="P2166" t="str">
        <f t="shared" si="447"/>
        <v/>
      </c>
      <c r="Q2166" s="45"/>
      <c r="R2166" s="45"/>
      <c r="S2166" s="43">
        <f t="shared" si="448"/>
        <v>335</v>
      </c>
      <c r="T2166" s="96" t="s">
        <v>3238</v>
      </c>
      <c r="U2166" s="72" t="s">
        <v>3075</v>
      </c>
      <c r="V2166" s="72" t="s">
        <v>2643</v>
      </c>
      <c r="W2166" s="44" t="str">
        <f t="shared" si="449"/>
        <v/>
      </c>
      <c r="X2166" s="25" t="str">
        <f t="shared" si="450"/>
        <v/>
      </c>
      <c r="Y2166" s="1">
        <f t="shared" si="451"/>
        <v>2117</v>
      </c>
      <c r="Z2166" t="str">
        <f t="shared" si="452"/>
        <v>ITM_FB32</v>
      </c>
      <c r="AC2166" s="116" t="str">
        <f t="shared" si="446"/>
        <v/>
      </c>
      <c r="AD2166" t="b">
        <f t="shared" si="445"/>
        <v>1</v>
      </c>
    </row>
    <row r="2167" spans="1:30">
      <c r="A2167" s="58">
        <f t="shared" si="426"/>
        <v>2167</v>
      </c>
      <c r="B2167" s="55">
        <f t="shared" si="425"/>
        <v>2118</v>
      </c>
      <c r="C2167" s="101" t="s">
        <v>4700</v>
      </c>
      <c r="D2167" s="101">
        <v>33</v>
      </c>
      <c r="E2167" s="106" t="s">
        <v>3335</v>
      </c>
      <c r="F2167" s="106" t="s">
        <v>3335</v>
      </c>
      <c r="G2167" s="108">
        <v>0</v>
      </c>
      <c r="H2167" s="108">
        <v>0</v>
      </c>
      <c r="I2167" s="102" t="s">
        <v>1</v>
      </c>
      <c r="J2167" s="102" t="s">
        <v>1659</v>
      </c>
      <c r="K2167" s="104" t="s">
        <v>5197</v>
      </c>
      <c r="L2167" s="109" t="s">
        <v>3236</v>
      </c>
      <c r="M2167" s="106" t="s">
        <v>3270</v>
      </c>
      <c r="N2167" s="109"/>
      <c r="O2167" s="45"/>
      <c r="P2167" t="str">
        <f t="shared" si="447"/>
        <v/>
      </c>
      <c r="Q2167" s="45"/>
      <c r="R2167" s="45"/>
      <c r="S2167" s="43">
        <f t="shared" si="448"/>
        <v>335</v>
      </c>
      <c r="T2167" s="96" t="s">
        <v>3238</v>
      </c>
      <c r="U2167" s="72" t="s">
        <v>3075</v>
      </c>
      <c r="V2167" s="72" t="s">
        <v>2643</v>
      </c>
      <c r="W2167" s="44" t="str">
        <f t="shared" si="449"/>
        <v/>
      </c>
      <c r="X2167" s="25" t="str">
        <f t="shared" si="450"/>
        <v/>
      </c>
      <c r="Y2167" s="1">
        <f t="shared" si="451"/>
        <v>2118</v>
      </c>
      <c r="Z2167" t="str">
        <f t="shared" si="452"/>
        <v>ITM_FB33</v>
      </c>
      <c r="AC2167" s="116" t="str">
        <f t="shared" si="446"/>
        <v/>
      </c>
      <c r="AD2167" t="b">
        <f t="shared" si="445"/>
        <v>1</v>
      </c>
    </row>
    <row r="2168" spans="1:30">
      <c r="A2168" s="58">
        <f t="shared" si="426"/>
        <v>2168</v>
      </c>
      <c r="B2168" s="55">
        <f t="shared" si="425"/>
        <v>2119</v>
      </c>
      <c r="C2168" s="101" t="s">
        <v>4700</v>
      </c>
      <c r="D2168" s="101">
        <v>34</v>
      </c>
      <c r="E2168" s="106" t="s">
        <v>3336</v>
      </c>
      <c r="F2168" s="106" t="s">
        <v>3336</v>
      </c>
      <c r="G2168" s="108">
        <v>0</v>
      </c>
      <c r="H2168" s="108">
        <v>0</v>
      </c>
      <c r="I2168" s="102" t="s">
        <v>1</v>
      </c>
      <c r="J2168" s="102" t="s">
        <v>1659</v>
      </c>
      <c r="K2168" s="104" t="s">
        <v>5197</v>
      </c>
      <c r="L2168" s="109" t="s">
        <v>3236</v>
      </c>
      <c r="M2168" s="106" t="s">
        <v>3271</v>
      </c>
      <c r="N2168" s="109"/>
      <c r="O2168" s="45"/>
      <c r="P2168" t="str">
        <f t="shared" si="447"/>
        <v/>
      </c>
      <c r="Q2168" s="45"/>
      <c r="R2168" s="45"/>
      <c r="S2168" s="43">
        <f t="shared" si="448"/>
        <v>335</v>
      </c>
      <c r="T2168" s="96" t="s">
        <v>3238</v>
      </c>
      <c r="U2168" s="72" t="s">
        <v>3075</v>
      </c>
      <c r="V2168" s="72" t="s">
        <v>2643</v>
      </c>
      <c r="W2168" s="44" t="str">
        <f t="shared" si="449"/>
        <v/>
      </c>
      <c r="X2168" s="25" t="str">
        <f t="shared" si="450"/>
        <v/>
      </c>
      <c r="Y2168" s="1">
        <f t="shared" si="451"/>
        <v>2119</v>
      </c>
      <c r="Z2168" t="str">
        <f t="shared" si="452"/>
        <v>ITM_FB34</v>
      </c>
      <c r="AC2168" s="116" t="str">
        <f t="shared" si="446"/>
        <v/>
      </c>
      <c r="AD2168" t="b">
        <f t="shared" si="445"/>
        <v>1</v>
      </c>
    </row>
    <row r="2169" spans="1:30">
      <c r="A2169" s="58">
        <f t="shared" si="426"/>
        <v>2169</v>
      </c>
      <c r="B2169" s="55">
        <f t="shared" si="425"/>
        <v>2120</v>
      </c>
      <c r="C2169" s="101" t="s">
        <v>4700</v>
      </c>
      <c r="D2169" s="101">
        <v>35</v>
      </c>
      <c r="E2169" s="106" t="s">
        <v>3337</v>
      </c>
      <c r="F2169" s="106" t="s">
        <v>3337</v>
      </c>
      <c r="G2169" s="108">
        <v>0</v>
      </c>
      <c r="H2169" s="108">
        <v>0</v>
      </c>
      <c r="I2169" s="102" t="s">
        <v>1</v>
      </c>
      <c r="J2169" s="102" t="s">
        <v>1659</v>
      </c>
      <c r="K2169" s="104" t="s">
        <v>5197</v>
      </c>
      <c r="L2169" s="109" t="s">
        <v>3236</v>
      </c>
      <c r="M2169" s="106" t="s">
        <v>3272</v>
      </c>
      <c r="N2169" s="109"/>
      <c r="O2169" s="45"/>
      <c r="P2169" t="str">
        <f t="shared" si="447"/>
        <v/>
      </c>
      <c r="Q2169" s="45"/>
      <c r="R2169" s="45"/>
      <c r="S2169" s="43">
        <f t="shared" si="448"/>
        <v>335</v>
      </c>
      <c r="T2169" s="96" t="s">
        <v>3238</v>
      </c>
      <c r="U2169" s="72" t="s">
        <v>3075</v>
      </c>
      <c r="V2169" s="72" t="s">
        <v>2643</v>
      </c>
      <c r="W2169" s="44" t="str">
        <f t="shared" si="449"/>
        <v/>
      </c>
      <c r="X2169" s="25" t="str">
        <f t="shared" si="450"/>
        <v/>
      </c>
      <c r="Y2169" s="1">
        <f t="shared" si="451"/>
        <v>2120</v>
      </c>
      <c r="Z2169" t="str">
        <f t="shared" si="452"/>
        <v>ITM_FB35</v>
      </c>
      <c r="AC2169" s="116" t="str">
        <f t="shared" si="446"/>
        <v/>
      </c>
      <c r="AD2169" t="b">
        <f t="shared" si="445"/>
        <v>1</v>
      </c>
    </row>
    <row r="2170" spans="1:30">
      <c r="A2170" s="58">
        <f t="shared" si="426"/>
        <v>2170</v>
      </c>
      <c r="B2170" s="55">
        <f t="shared" si="425"/>
        <v>2121</v>
      </c>
      <c r="C2170" s="101" t="s">
        <v>4700</v>
      </c>
      <c r="D2170" s="101">
        <v>36</v>
      </c>
      <c r="E2170" s="106" t="s">
        <v>3338</v>
      </c>
      <c r="F2170" s="106" t="s">
        <v>3338</v>
      </c>
      <c r="G2170" s="108">
        <v>0</v>
      </c>
      <c r="H2170" s="108">
        <v>0</v>
      </c>
      <c r="I2170" s="102" t="s">
        <v>1</v>
      </c>
      <c r="J2170" s="102" t="s">
        <v>1659</v>
      </c>
      <c r="K2170" s="104" t="s">
        <v>5197</v>
      </c>
      <c r="L2170" s="109" t="s">
        <v>3236</v>
      </c>
      <c r="M2170" s="106" t="s">
        <v>3273</v>
      </c>
      <c r="N2170" s="109"/>
      <c r="O2170" s="45"/>
      <c r="P2170" t="str">
        <f t="shared" si="447"/>
        <v/>
      </c>
      <c r="Q2170" s="45"/>
      <c r="R2170" s="45"/>
      <c r="S2170" s="43">
        <f t="shared" si="448"/>
        <v>335</v>
      </c>
      <c r="T2170" s="96" t="s">
        <v>3238</v>
      </c>
      <c r="U2170" s="72" t="s">
        <v>3075</v>
      </c>
      <c r="V2170" s="72" t="s">
        <v>2643</v>
      </c>
      <c r="W2170" s="44" t="str">
        <f t="shared" si="449"/>
        <v/>
      </c>
      <c r="X2170" s="25" t="str">
        <f t="shared" si="450"/>
        <v/>
      </c>
      <c r="Y2170" s="1">
        <f t="shared" si="451"/>
        <v>2121</v>
      </c>
      <c r="Z2170" t="str">
        <f t="shared" si="452"/>
        <v>ITM_FB36</v>
      </c>
      <c r="AC2170" s="116" t="str">
        <f t="shared" si="446"/>
        <v/>
      </c>
      <c r="AD2170" t="b">
        <f t="shared" si="445"/>
        <v>1</v>
      </c>
    </row>
    <row r="2171" spans="1:30">
      <c r="A2171" s="58">
        <f t="shared" si="426"/>
        <v>2171</v>
      </c>
      <c r="B2171" s="55">
        <f t="shared" si="425"/>
        <v>2122</v>
      </c>
      <c r="C2171" s="101" t="s">
        <v>4700</v>
      </c>
      <c r="D2171" s="101">
        <v>37</v>
      </c>
      <c r="E2171" s="106" t="s">
        <v>3339</v>
      </c>
      <c r="F2171" s="106" t="s">
        <v>3339</v>
      </c>
      <c r="G2171" s="108">
        <v>0</v>
      </c>
      <c r="H2171" s="108">
        <v>0</v>
      </c>
      <c r="I2171" s="102" t="s">
        <v>1</v>
      </c>
      <c r="J2171" s="102" t="s">
        <v>1659</v>
      </c>
      <c r="K2171" s="104" t="s">
        <v>5197</v>
      </c>
      <c r="L2171" s="109" t="s">
        <v>3236</v>
      </c>
      <c r="M2171" s="106" t="s">
        <v>3274</v>
      </c>
      <c r="N2171" s="109"/>
      <c r="O2171" s="45"/>
      <c r="P2171" t="str">
        <f t="shared" si="447"/>
        <v/>
      </c>
      <c r="Q2171" s="45"/>
      <c r="R2171" s="45"/>
      <c r="S2171" s="43">
        <f t="shared" si="448"/>
        <v>335</v>
      </c>
      <c r="T2171" s="96" t="s">
        <v>3238</v>
      </c>
      <c r="U2171" s="72" t="s">
        <v>3075</v>
      </c>
      <c r="V2171" s="72" t="s">
        <v>2643</v>
      </c>
      <c r="W2171" s="44" t="str">
        <f t="shared" si="449"/>
        <v/>
      </c>
      <c r="X2171" s="25" t="str">
        <f t="shared" si="450"/>
        <v/>
      </c>
      <c r="Y2171" s="1">
        <f t="shared" si="451"/>
        <v>2122</v>
      </c>
      <c r="Z2171" t="str">
        <f t="shared" si="452"/>
        <v>ITM_FB37</v>
      </c>
      <c r="AC2171" s="116" t="str">
        <f t="shared" si="446"/>
        <v/>
      </c>
      <c r="AD2171" t="b">
        <f t="shared" si="445"/>
        <v>1</v>
      </c>
    </row>
    <row r="2172" spans="1:30">
      <c r="A2172" s="58">
        <f t="shared" si="426"/>
        <v>2172</v>
      </c>
      <c r="B2172" s="55">
        <f t="shared" si="425"/>
        <v>2123</v>
      </c>
      <c r="C2172" s="101" t="s">
        <v>4700</v>
      </c>
      <c r="D2172" s="101">
        <v>38</v>
      </c>
      <c r="E2172" s="106" t="s">
        <v>3340</v>
      </c>
      <c r="F2172" s="106" t="s">
        <v>3340</v>
      </c>
      <c r="G2172" s="108">
        <v>0</v>
      </c>
      <c r="H2172" s="108">
        <v>0</v>
      </c>
      <c r="I2172" s="102" t="s">
        <v>1</v>
      </c>
      <c r="J2172" s="102" t="s">
        <v>1659</v>
      </c>
      <c r="K2172" s="104" t="s">
        <v>5197</v>
      </c>
      <c r="L2172" s="109" t="s">
        <v>3236</v>
      </c>
      <c r="M2172" s="106" t="s">
        <v>3275</v>
      </c>
      <c r="N2172" s="109"/>
      <c r="O2172" s="45"/>
      <c r="P2172" t="str">
        <f t="shared" si="447"/>
        <v/>
      </c>
      <c r="Q2172" s="45"/>
      <c r="R2172" s="45"/>
      <c r="S2172" s="43">
        <f t="shared" si="448"/>
        <v>335</v>
      </c>
      <c r="T2172" s="96" t="s">
        <v>3238</v>
      </c>
      <c r="U2172" s="72" t="s">
        <v>3075</v>
      </c>
      <c r="V2172" s="72" t="s">
        <v>2643</v>
      </c>
      <c r="W2172" s="44" t="str">
        <f t="shared" si="449"/>
        <v/>
      </c>
      <c r="X2172" s="25" t="str">
        <f t="shared" si="450"/>
        <v/>
      </c>
      <c r="Y2172" s="1">
        <f t="shared" si="451"/>
        <v>2123</v>
      </c>
      <c r="Z2172" t="str">
        <f t="shared" si="452"/>
        <v>ITM_FB38</v>
      </c>
      <c r="AC2172" s="116" t="str">
        <f t="shared" si="446"/>
        <v/>
      </c>
      <c r="AD2172" t="b">
        <f t="shared" si="445"/>
        <v>1</v>
      </c>
    </row>
    <row r="2173" spans="1:30">
      <c r="A2173" s="58">
        <f t="shared" si="426"/>
        <v>2173</v>
      </c>
      <c r="B2173" s="55">
        <f t="shared" si="425"/>
        <v>2124</v>
      </c>
      <c r="C2173" s="101" t="s">
        <v>4700</v>
      </c>
      <c r="D2173" s="101">
        <v>39</v>
      </c>
      <c r="E2173" s="106" t="s">
        <v>3341</v>
      </c>
      <c r="F2173" s="106" t="s">
        <v>3341</v>
      </c>
      <c r="G2173" s="108">
        <v>0</v>
      </c>
      <c r="H2173" s="108">
        <v>0</v>
      </c>
      <c r="I2173" s="102" t="s">
        <v>1</v>
      </c>
      <c r="J2173" s="102" t="s">
        <v>1659</v>
      </c>
      <c r="K2173" s="104" t="s">
        <v>5197</v>
      </c>
      <c r="L2173" s="109" t="s">
        <v>3236</v>
      </c>
      <c r="M2173" s="106" t="s">
        <v>3276</v>
      </c>
      <c r="N2173" s="109"/>
      <c r="O2173" s="45"/>
      <c r="P2173" t="str">
        <f t="shared" si="447"/>
        <v/>
      </c>
      <c r="Q2173" s="45"/>
      <c r="R2173" s="45"/>
      <c r="S2173" s="43">
        <f t="shared" si="448"/>
        <v>335</v>
      </c>
      <c r="T2173" s="96" t="s">
        <v>3238</v>
      </c>
      <c r="U2173" s="72" t="s">
        <v>3075</v>
      </c>
      <c r="V2173" s="72" t="s">
        <v>2643</v>
      </c>
      <c r="W2173" s="44" t="str">
        <f t="shared" si="449"/>
        <v/>
      </c>
      <c r="X2173" s="25" t="str">
        <f t="shared" si="450"/>
        <v/>
      </c>
      <c r="Y2173" s="1">
        <f t="shared" si="451"/>
        <v>2124</v>
      </c>
      <c r="Z2173" t="str">
        <f t="shared" si="452"/>
        <v>ITM_FB39</v>
      </c>
      <c r="AC2173" s="116" t="str">
        <f t="shared" si="446"/>
        <v/>
      </c>
      <c r="AD2173" t="b">
        <f t="shared" si="445"/>
        <v>1</v>
      </c>
    </row>
    <row r="2174" spans="1:30">
      <c r="A2174" s="58">
        <f t="shared" si="426"/>
        <v>2174</v>
      </c>
      <c r="B2174" s="55">
        <f t="shared" si="425"/>
        <v>2125</v>
      </c>
      <c r="C2174" s="101" t="s">
        <v>4700</v>
      </c>
      <c r="D2174" s="101">
        <v>40</v>
      </c>
      <c r="E2174" s="106" t="s">
        <v>3342</v>
      </c>
      <c r="F2174" s="106" t="s">
        <v>3342</v>
      </c>
      <c r="G2174" s="108">
        <v>0</v>
      </c>
      <c r="H2174" s="108">
        <v>0</v>
      </c>
      <c r="I2174" s="102" t="s">
        <v>1</v>
      </c>
      <c r="J2174" s="102" t="s">
        <v>1659</v>
      </c>
      <c r="K2174" s="104" t="s">
        <v>5197</v>
      </c>
      <c r="L2174" s="109" t="s">
        <v>3236</v>
      </c>
      <c r="M2174" s="106" t="s">
        <v>3277</v>
      </c>
      <c r="N2174" s="109"/>
      <c r="O2174" s="45"/>
      <c r="P2174" t="str">
        <f t="shared" si="447"/>
        <v/>
      </c>
      <c r="Q2174" s="45"/>
      <c r="R2174" s="45"/>
      <c r="S2174" s="43">
        <f t="shared" si="448"/>
        <v>335</v>
      </c>
      <c r="T2174" s="96" t="s">
        <v>3238</v>
      </c>
      <c r="U2174" s="72" t="s">
        <v>3075</v>
      </c>
      <c r="V2174" s="72" t="s">
        <v>2643</v>
      </c>
      <c r="W2174" s="44" t="str">
        <f t="shared" si="449"/>
        <v/>
      </c>
      <c r="X2174" s="25" t="str">
        <f t="shared" si="450"/>
        <v/>
      </c>
      <c r="Y2174" s="1">
        <f t="shared" si="451"/>
        <v>2125</v>
      </c>
      <c r="Z2174" t="str">
        <f t="shared" si="452"/>
        <v>ITM_FB40</v>
      </c>
      <c r="AC2174" s="116" t="str">
        <f t="shared" si="446"/>
        <v/>
      </c>
      <c r="AD2174" t="b">
        <f t="shared" si="445"/>
        <v>1</v>
      </c>
    </row>
    <row r="2175" spans="1:30">
      <c r="A2175" s="58">
        <f t="shared" si="426"/>
        <v>2175</v>
      </c>
      <c r="B2175" s="55">
        <f t="shared" si="425"/>
        <v>2126</v>
      </c>
      <c r="C2175" s="101" t="s">
        <v>4700</v>
      </c>
      <c r="D2175" s="101">
        <v>41</v>
      </c>
      <c r="E2175" s="106" t="s">
        <v>3343</v>
      </c>
      <c r="F2175" s="106" t="s">
        <v>3343</v>
      </c>
      <c r="G2175" s="108">
        <v>0</v>
      </c>
      <c r="H2175" s="108">
        <v>0</v>
      </c>
      <c r="I2175" s="102" t="s">
        <v>1</v>
      </c>
      <c r="J2175" s="102" t="s">
        <v>1659</v>
      </c>
      <c r="K2175" s="104" t="s">
        <v>5197</v>
      </c>
      <c r="L2175" s="109" t="s">
        <v>3236</v>
      </c>
      <c r="M2175" s="106" t="s">
        <v>3278</v>
      </c>
      <c r="N2175" s="109"/>
      <c r="O2175" s="45"/>
      <c r="P2175" t="str">
        <f t="shared" si="447"/>
        <v/>
      </c>
      <c r="Q2175" s="45"/>
      <c r="R2175" s="45"/>
      <c r="S2175" s="43">
        <f t="shared" si="448"/>
        <v>335</v>
      </c>
      <c r="T2175" s="96" t="s">
        <v>3238</v>
      </c>
      <c r="U2175" s="72" t="s">
        <v>3075</v>
      </c>
      <c r="V2175" s="72" t="s">
        <v>2643</v>
      </c>
      <c r="W2175" s="44" t="str">
        <f t="shared" si="449"/>
        <v/>
      </c>
      <c r="X2175" s="25" t="str">
        <f t="shared" si="450"/>
        <v/>
      </c>
      <c r="Y2175" s="1">
        <f t="shared" si="451"/>
        <v>2126</v>
      </c>
      <c r="Z2175" t="str">
        <f t="shared" si="452"/>
        <v>ITM_FB41</v>
      </c>
      <c r="AC2175" s="116" t="str">
        <f t="shared" si="446"/>
        <v/>
      </c>
      <c r="AD2175" t="b">
        <f t="shared" si="445"/>
        <v>1</v>
      </c>
    </row>
    <row r="2176" spans="1:30">
      <c r="A2176" s="58">
        <f t="shared" si="426"/>
        <v>2176</v>
      </c>
      <c r="B2176" s="55">
        <f t="shared" si="425"/>
        <v>2127</v>
      </c>
      <c r="C2176" s="101" t="s">
        <v>4700</v>
      </c>
      <c r="D2176" s="101">
        <v>42</v>
      </c>
      <c r="E2176" s="106" t="s">
        <v>3344</v>
      </c>
      <c r="F2176" s="106" t="s">
        <v>3344</v>
      </c>
      <c r="G2176" s="108">
        <v>0</v>
      </c>
      <c r="H2176" s="108">
        <v>0</v>
      </c>
      <c r="I2176" s="102" t="s">
        <v>1</v>
      </c>
      <c r="J2176" s="102" t="s">
        <v>1659</v>
      </c>
      <c r="K2176" s="104" t="s">
        <v>5197</v>
      </c>
      <c r="L2176" s="109" t="s">
        <v>3236</v>
      </c>
      <c r="M2176" s="106" t="s">
        <v>3279</v>
      </c>
      <c r="N2176" s="109"/>
      <c r="O2176" s="45"/>
      <c r="P2176" t="str">
        <f t="shared" si="447"/>
        <v/>
      </c>
      <c r="Q2176" s="45"/>
      <c r="R2176" s="45"/>
      <c r="S2176" s="43">
        <f t="shared" si="448"/>
        <v>335</v>
      </c>
      <c r="T2176" s="96" t="s">
        <v>3238</v>
      </c>
      <c r="U2176" s="72" t="s">
        <v>3075</v>
      </c>
      <c r="V2176" s="72" t="s">
        <v>2643</v>
      </c>
      <c r="W2176" s="44" t="str">
        <f t="shared" si="449"/>
        <v/>
      </c>
      <c r="X2176" s="25" t="str">
        <f t="shared" si="450"/>
        <v/>
      </c>
      <c r="Y2176" s="1">
        <f t="shared" si="451"/>
        <v>2127</v>
      </c>
      <c r="Z2176" t="str">
        <f t="shared" si="452"/>
        <v>ITM_FB42</v>
      </c>
      <c r="AC2176" s="116" t="str">
        <f t="shared" si="446"/>
        <v/>
      </c>
      <c r="AD2176" t="b">
        <f t="shared" si="445"/>
        <v>1</v>
      </c>
    </row>
    <row r="2177" spans="1:30">
      <c r="A2177" s="58">
        <f t="shared" si="426"/>
        <v>2177</v>
      </c>
      <c r="B2177" s="55">
        <f t="shared" ref="B2177:B2237" si="453">IF(AND(MID(C2177,2,1)&lt;&gt;"/",MID(C2177,1,1)="/"),INT(B2176)+1,B2176+0.01)</f>
        <v>2128</v>
      </c>
      <c r="C2177" s="101" t="s">
        <v>4700</v>
      </c>
      <c r="D2177" s="101">
        <v>43</v>
      </c>
      <c r="E2177" s="106" t="s">
        <v>3345</v>
      </c>
      <c r="F2177" s="106" t="s">
        <v>3345</v>
      </c>
      <c r="G2177" s="108">
        <v>0</v>
      </c>
      <c r="H2177" s="108">
        <v>0</v>
      </c>
      <c r="I2177" s="102" t="s">
        <v>1</v>
      </c>
      <c r="J2177" s="102" t="s">
        <v>1659</v>
      </c>
      <c r="K2177" s="104" t="s">
        <v>5197</v>
      </c>
      <c r="L2177" s="109" t="s">
        <v>3236</v>
      </c>
      <c r="M2177" s="106" t="s">
        <v>3280</v>
      </c>
      <c r="N2177" s="109"/>
      <c r="O2177" s="45"/>
      <c r="P2177" t="str">
        <f t="shared" si="447"/>
        <v/>
      </c>
      <c r="Q2177" s="45"/>
      <c r="R2177" s="45"/>
      <c r="S2177" s="43">
        <f t="shared" si="448"/>
        <v>335</v>
      </c>
      <c r="T2177" s="96" t="s">
        <v>3238</v>
      </c>
      <c r="U2177" s="72" t="s">
        <v>3075</v>
      </c>
      <c r="V2177" s="72" t="s">
        <v>2643</v>
      </c>
      <c r="W2177" s="44" t="str">
        <f t="shared" si="449"/>
        <v/>
      </c>
      <c r="X2177" s="25" t="str">
        <f t="shared" si="450"/>
        <v/>
      </c>
      <c r="Y2177" s="1">
        <f t="shared" si="451"/>
        <v>2128</v>
      </c>
      <c r="Z2177" t="str">
        <f t="shared" si="452"/>
        <v>ITM_FB43</v>
      </c>
      <c r="AC2177" s="116" t="str">
        <f t="shared" si="446"/>
        <v/>
      </c>
      <c r="AD2177" t="b">
        <f t="shared" si="445"/>
        <v>1</v>
      </c>
    </row>
    <row r="2178" spans="1:30">
      <c r="A2178" s="58">
        <f t="shared" si="426"/>
        <v>2178</v>
      </c>
      <c r="B2178" s="55">
        <f t="shared" si="453"/>
        <v>2129</v>
      </c>
      <c r="C2178" s="101" t="s">
        <v>4700</v>
      </c>
      <c r="D2178" s="101">
        <v>44</v>
      </c>
      <c r="E2178" s="106" t="s">
        <v>3346</v>
      </c>
      <c r="F2178" s="106" t="s">
        <v>3346</v>
      </c>
      <c r="G2178" s="108">
        <v>0</v>
      </c>
      <c r="H2178" s="108">
        <v>0</v>
      </c>
      <c r="I2178" s="102" t="s">
        <v>1</v>
      </c>
      <c r="J2178" s="102" t="s">
        <v>1659</v>
      </c>
      <c r="K2178" s="104" t="s">
        <v>5197</v>
      </c>
      <c r="L2178" s="109" t="s">
        <v>3236</v>
      </c>
      <c r="M2178" s="106" t="s">
        <v>3281</v>
      </c>
      <c r="N2178" s="109"/>
      <c r="O2178" s="45"/>
      <c r="P2178" t="str">
        <f t="shared" si="447"/>
        <v/>
      </c>
      <c r="Q2178" s="45"/>
      <c r="R2178" s="45"/>
      <c r="S2178" s="43">
        <f t="shared" si="448"/>
        <v>335</v>
      </c>
      <c r="T2178" s="96" t="s">
        <v>3238</v>
      </c>
      <c r="U2178" s="72" t="s">
        <v>3075</v>
      </c>
      <c r="V2178" s="72" t="s">
        <v>2643</v>
      </c>
      <c r="W2178" s="44" t="str">
        <f t="shared" si="449"/>
        <v/>
      </c>
      <c r="X2178" s="25" t="str">
        <f t="shared" si="450"/>
        <v/>
      </c>
      <c r="Y2178" s="1">
        <f t="shared" si="451"/>
        <v>2129</v>
      </c>
      <c r="Z2178" t="str">
        <f t="shared" si="452"/>
        <v>ITM_FB44</v>
      </c>
      <c r="AC2178" s="116" t="str">
        <f t="shared" si="446"/>
        <v/>
      </c>
      <c r="AD2178" t="b">
        <f t="shared" si="445"/>
        <v>1</v>
      </c>
    </row>
    <row r="2179" spans="1:30">
      <c r="A2179" s="58">
        <f t="shared" si="426"/>
        <v>2179</v>
      </c>
      <c r="B2179" s="55">
        <f t="shared" si="453"/>
        <v>2130</v>
      </c>
      <c r="C2179" s="101" t="s">
        <v>4700</v>
      </c>
      <c r="D2179" s="101">
        <v>45</v>
      </c>
      <c r="E2179" s="106" t="s">
        <v>3347</v>
      </c>
      <c r="F2179" s="106" t="s">
        <v>3347</v>
      </c>
      <c r="G2179" s="108">
        <v>0</v>
      </c>
      <c r="H2179" s="108">
        <v>0</v>
      </c>
      <c r="I2179" s="102" t="s">
        <v>1</v>
      </c>
      <c r="J2179" s="102" t="s">
        <v>1659</v>
      </c>
      <c r="K2179" s="104" t="s">
        <v>5197</v>
      </c>
      <c r="L2179" s="109" t="s">
        <v>3236</v>
      </c>
      <c r="M2179" s="106" t="s">
        <v>3282</v>
      </c>
      <c r="N2179" s="109"/>
      <c r="O2179" s="45"/>
      <c r="P2179" t="str">
        <f t="shared" si="447"/>
        <v/>
      </c>
      <c r="Q2179" s="45"/>
      <c r="R2179" s="45"/>
      <c r="S2179" s="43">
        <f t="shared" si="448"/>
        <v>335</v>
      </c>
      <c r="T2179" s="96" t="s">
        <v>3238</v>
      </c>
      <c r="U2179" s="72" t="s">
        <v>3075</v>
      </c>
      <c r="V2179" s="72" t="s">
        <v>2643</v>
      </c>
      <c r="W2179" s="44" t="str">
        <f t="shared" si="449"/>
        <v/>
      </c>
      <c r="X2179" s="25" t="str">
        <f t="shared" si="450"/>
        <v/>
      </c>
      <c r="Y2179" s="1">
        <f t="shared" si="451"/>
        <v>2130</v>
      </c>
      <c r="Z2179" t="str">
        <f t="shared" si="452"/>
        <v>ITM_FB45</v>
      </c>
      <c r="AC2179" s="116" t="str">
        <f t="shared" si="446"/>
        <v/>
      </c>
      <c r="AD2179" t="b">
        <f t="shared" si="445"/>
        <v>1</v>
      </c>
    </row>
    <row r="2180" spans="1:30">
      <c r="A2180" s="58">
        <f t="shared" si="426"/>
        <v>2180</v>
      </c>
      <c r="B2180" s="55">
        <f t="shared" si="453"/>
        <v>2131</v>
      </c>
      <c r="C2180" s="101" t="s">
        <v>4700</v>
      </c>
      <c r="D2180" s="101">
        <v>46</v>
      </c>
      <c r="E2180" s="106" t="s">
        <v>3348</v>
      </c>
      <c r="F2180" s="106" t="s">
        <v>3348</v>
      </c>
      <c r="G2180" s="108">
        <v>0</v>
      </c>
      <c r="H2180" s="108">
        <v>0</v>
      </c>
      <c r="I2180" s="102" t="s">
        <v>1</v>
      </c>
      <c r="J2180" s="102" t="s">
        <v>1659</v>
      </c>
      <c r="K2180" s="104" t="s">
        <v>5197</v>
      </c>
      <c r="L2180" s="109" t="s">
        <v>3236</v>
      </c>
      <c r="M2180" s="106" t="s">
        <v>3283</v>
      </c>
      <c r="N2180" s="109"/>
      <c r="O2180" s="45"/>
      <c r="P2180" t="str">
        <f t="shared" si="447"/>
        <v/>
      </c>
      <c r="Q2180" s="45"/>
      <c r="R2180" s="45"/>
      <c r="S2180" s="43">
        <f t="shared" si="448"/>
        <v>335</v>
      </c>
      <c r="T2180" s="96" t="s">
        <v>3238</v>
      </c>
      <c r="U2180" s="72" t="s">
        <v>3075</v>
      </c>
      <c r="V2180" s="72" t="s">
        <v>2643</v>
      </c>
      <c r="W2180" s="44" t="str">
        <f t="shared" si="449"/>
        <v/>
      </c>
      <c r="X2180" s="25" t="str">
        <f t="shared" si="450"/>
        <v/>
      </c>
      <c r="Y2180" s="1">
        <f t="shared" si="451"/>
        <v>2131</v>
      </c>
      <c r="Z2180" t="str">
        <f t="shared" si="452"/>
        <v>ITM_FB46</v>
      </c>
      <c r="AC2180" s="116" t="str">
        <f t="shared" si="446"/>
        <v/>
      </c>
      <c r="AD2180" t="b">
        <f t="shared" si="445"/>
        <v>1</v>
      </c>
    </row>
    <row r="2181" spans="1:30">
      <c r="A2181" s="58">
        <f t="shared" si="426"/>
        <v>2181</v>
      </c>
      <c r="B2181" s="55">
        <f t="shared" si="453"/>
        <v>2132</v>
      </c>
      <c r="C2181" s="101" t="s">
        <v>4700</v>
      </c>
      <c r="D2181" s="101">
        <v>47</v>
      </c>
      <c r="E2181" s="106" t="s">
        <v>3349</v>
      </c>
      <c r="F2181" s="106" t="s">
        <v>3349</v>
      </c>
      <c r="G2181" s="108">
        <v>0</v>
      </c>
      <c r="H2181" s="108">
        <v>0</v>
      </c>
      <c r="I2181" s="102" t="s">
        <v>1</v>
      </c>
      <c r="J2181" s="102" t="s">
        <v>1659</v>
      </c>
      <c r="K2181" s="104" t="s">
        <v>5197</v>
      </c>
      <c r="L2181" s="109" t="s">
        <v>3236</v>
      </c>
      <c r="M2181" s="106" t="s">
        <v>3284</v>
      </c>
      <c r="N2181" s="109"/>
      <c r="O2181" s="45"/>
      <c r="P2181" t="str">
        <f t="shared" si="447"/>
        <v/>
      </c>
      <c r="Q2181" s="45"/>
      <c r="R2181" s="45"/>
      <c r="S2181" s="43">
        <f t="shared" si="448"/>
        <v>335</v>
      </c>
      <c r="T2181" s="96" t="s">
        <v>3238</v>
      </c>
      <c r="U2181" s="72" t="s">
        <v>3075</v>
      </c>
      <c r="V2181" s="72" t="s">
        <v>2643</v>
      </c>
      <c r="W2181" s="44" t="str">
        <f t="shared" si="449"/>
        <v/>
      </c>
      <c r="X2181" s="25" t="str">
        <f t="shared" si="450"/>
        <v/>
      </c>
      <c r="Y2181" s="1">
        <f t="shared" si="451"/>
        <v>2132</v>
      </c>
      <c r="Z2181" t="str">
        <f t="shared" si="452"/>
        <v>ITM_FB47</v>
      </c>
      <c r="AC2181" s="116" t="str">
        <f t="shared" si="446"/>
        <v/>
      </c>
      <c r="AD2181" t="b">
        <f t="shared" si="445"/>
        <v>1</v>
      </c>
    </row>
    <row r="2182" spans="1:30">
      <c r="A2182" s="58">
        <f t="shared" si="426"/>
        <v>2182</v>
      </c>
      <c r="B2182" s="55">
        <f t="shared" si="453"/>
        <v>2133</v>
      </c>
      <c r="C2182" s="101" t="s">
        <v>4700</v>
      </c>
      <c r="D2182" s="101">
        <v>48</v>
      </c>
      <c r="E2182" s="106" t="s">
        <v>3350</v>
      </c>
      <c r="F2182" s="106" t="s">
        <v>3350</v>
      </c>
      <c r="G2182" s="108">
        <v>0</v>
      </c>
      <c r="H2182" s="108">
        <v>0</v>
      </c>
      <c r="I2182" s="102" t="s">
        <v>1</v>
      </c>
      <c r="J2182" s="102" t="s">
        <v>1659</v>
      </c>
      <c r="K2182" s="104" t="s">
        <v>5197</v>
      </c>
      <c r="L2182" s="109" t="s">
        <v>3236</v>
      </c>
      <c r="M2182" s="106" t="s">
        <v>3285</v>
      </c>
      <c r="N2182" s="109"/>
      <c r="O2182" s="45"/>
      <c r="P2182" t="str">
        <f t="shared" si="447"/>
        <v/>
      </c>
      <c r="Q2182" s="45"/>
      <c r="R2182" s="45"/>
      <c r="S2182" s="43">
        <f t="shared" si="448"/>
        <v>335</v>
      </c>
      <c r="T2182" s="96" t="s">
        <v>3238</v>
      </c>
      <c r="U2182" s="72" t="s">
        <v>3075</v>
      </c>
      <c r="V2182" s="72" t="s">
        <v>2643</v>
      </c>
      <c r="W2182" s="44" t="str">
        <f t="shared" si="449"/>
        <v/>
      </c>
      <c r="X2182" s="25" t="str">
        <f t="shared" si="450"/>
        <v/>
      </c>
      <c r="Y2182" s="1">
        <f t="shared" si="451"/>
        <v>2133</v>
      </c>
      <c r="Z2182" t="str">
        <f t="shared" si="452"/>
        <v>ITM_FB48</v>
      </c>
      <c r="AC2182" s="116" t="str">
        <f t="shared" si="446"/>
        <v/>
      </c>
      <c r="AD2182" t="b">
        <f t="shared" si="445"/>
        <v>1</v>
      </c>
    </row>
    <row r="2183" spans="1:30">
      <c r="A2183" s="58">
        <f t="shared" ref="A2183:A2237" si="454">IF(B2183=INT(B2183),ROW(),"")</f>
        <v>2183</v>
      </c>
      <c r="B2183" s="55">
        <f t="shared" si="453"/>
        <v>2134</v>
      </c>
      <c r="C2183" s="101" t="s">
        <v>4700</v>
      </c>
      <c r="D2183" s="101">
        <v>49</v>
      </c>
      <c r="E2183" s="106" t="s">
        <v>3351</v>
      </c>
      <c r="F2183" s="106" t="s">
        <v>3351</v>
      </c>
      <c r="G2183" s="108">
        <v>0</v>
      </c>
      <c r="H2183" s="108">
        <v>0</v>
      </c>
      <c r="I2183" s="102" t="s">
        <v>1</v>
      </c>
      <c r="J2183" s="102" t="s">
        <v>1659</v>
      </c>
      <c r="K2183" s="104" t="s">
        <v>5197</v>
      </c>
      <c r="L2183" s="109" t="s">
        <v>3236</v>
      </c>
      <c r="M2183" s="106" t="s">
        <v>3286</v>
      </c>
      <c r="N2183" s="109"/>
      <c r="O2183" s="45"/>
      <c r="P2183" t="str">
        <f t="shared" si="447"/>
        <v/>
      </c>
      <c r="Q2183" s="45"/>
      <c r="R2183" s="45"/>
      <c r="S2183" s="43">
        <f t="shared" si="448"/>
        <v>335</v>
      </c>
      <c r="T2183" s="96" t="s">
        <v>3238</v>
      </c>
      <c r="U2183" s="72" t="s">
        <v>3075</v>
      </c>
      <c r="V2183" s="72" t="s">
        <v>2643</v>
      </c>
      <c r="W2183" s="44" t="str">
        <f t="shared" si="449"/>
        <v/>
      </c>
      <c r="X2183" s="25" t="str">
        <f t="shared" si="450"/>
        <v/>
      </c>
      <c r="Y2183" s="1">
        <f t="shared" si="451"/>
        <v>2134</v>
      </c>
      <c r="Z2183" t="str">
        <f t="shared" si="452"/>
        <v>ITM_FB49</v>
      </c>
      <c r="AC2183" s="116" t="str">
        <f t="shared" si="446"/>
        <v/>
      </c>
      <c r="AD2183" t="b">
        <f t="shared" si="445"/>
        <v>1</v>
      </c>
    </row>
    <row r="2184" spans="1:30">
      <c r="A2184" s="58">
        <f t="shared" si="454"/>
        <v>2184</v>
      </c>
      <c r="B2184" s="55">
        <f t="shared" si="453"/>
        <v>2135</v>
      </c>
      <c r="C2184" s="101" t="s">
        <v>4700</v>
      </c>
      <c r="D2184" s="101">
        <v>50</v>
      </c>
      <c r="E2184" s="106" t="s">
        <v>3352</v>
      </c>
      <c r="F2184" s="106" t="s">
        <v>3352</v>
      </c>
      <c r="G2184" s="108">
        <v>0</v>
      </c>
      <c r="H2184" s="108">
        <v>0</v>
      </c>
      <c r="I2184" s="102" t="s">
        <v>1</v>
      </c>
      <c r="J2184" s="102" t="s">
        <v>1659</v>
      </c>
      <c r="K2184" s="104" t="s">
        <v>5197</v>
      </c>
      <c r="L2184" s="109" t="s">
        <v>3236</v>
      </c>
      <c r="M2184" s="106" t="s">
        <v>3287</v>
      </c>
      <c r="N2184" s="109"/>
      <c r="O2184" s="45"/>
      <c r="P2184" t="str">
        <f t="shared" si="447"/>
        <v/>
      </c>
      <c r="Q2184" s="45"/>
      <c r="R2184" s="45"/>
      <c r="S2184" s="43">
        <f t="shared" si="448"/>
        <v>335</v>
      </c>
      <c r="T2184" s="96" t="s">
        <v>3238</v>
      </c>
      <c r="U2184" s="72" t="s">
        <v>3075</v>
      </c>
      <c r="V2184" s="72" t="s">
        <v>2643</v>
      </c>
      <c r="W2184" s="44" t="str">
        <f t="shared" si="449"/>
        <v/>
      </c>
      <c r="X2184" s="25" t="str">
        <f t="shared" si="450"/>
        <v/>
      </c>
      <c r="Y2184" s="1">
        <f t="shared" si="451"/>
        <v>2135</v>
      </c>
      <c r="Z2184" t="str">
        <f t="shared" si="452"/>
        <v>ITM_FB50</v>
      </c>
      <c r="AC2184" s="116" t="str">
        <f t="shared" si="446"/>
        <v/>
      </c>
      <c r="AD2184" t="b">
        <f t="shared" si="445"/>
        <v>1</v>
      </c>
    </row>
    <row r="2185" spans="1:30">
      <c r="A2185" s="58">
        <f t="shared" si="454"/>
        <v>2185</v>
      </c>
      <c r="B2185" s="55">
        <f t="shared" si="453"/>
        <v>2136</v>
      </c>
      <c r="C2185" s="101" t="s">
        <v>4700</v>
      </c>
      <c r="D2185" s="101">
        <v>51</v>
      </c>
      <c r="E2185" s="106" t="s">
        <v>3353</v>
      </c>
      <c r="F2185" s="106" t="s">
        <v>3353</v>
      </c>
      <c r="G2185" s="108">
        <v>0</v>
      </c>
      <c r="H2185" s="108">
        <v>0</v>
      </c>
      <c r="I2185" s="102" t="s">
        <v>1</v>
      </c>
      <c r="J2185" s="102" t="s">
        <v>1659</v>
      </c>
      <c r="K2185" s="104" t="s">
        <v>5197</v>
      </c>
      <c r="L2185" s="109" t="s">
        <v>3236</v>
      </c>
      <c r="M2185" s="106" t="s">
        <v>3288</v>
      </c>
      <c r="N2185" s="109"/>
      <c r="O2185" s="45"/>
      <c r="P2185" t="str">
        <f t="shared" si="447"/>
        <v/>
      </c>
      <c r="Q2185" s="45"/>
      <c r="R2185" s="45"/>
      <c r="S2185" s="43">
        <f t="shared" si="448"/>
        <v>335</v>
      </c>
      <c r="T2185" s="96" t="s">
        <v>3238</v>
      </c>
      <c r="U2185" s="72" t="s">
        <v>3075</v>
      </c>
      <c r="V2185" s="72" t="s">
        <v>2643</v>
      </c>
      <c r="W2185" s="44" t="str">
        <f t="shared" si="449"/>
        <v/>
      </c>
      <c r="X2185" s="25" t="str">
        <f t="shared" si="450"/>
        <v/>
      </c>
      <c r="Y2185" s="1">
        <f t="shared" si="451"/>
        <v>2136</v>
      </c>
      <c r="Z2185" t="str">
        <f t="shared" si="452"/>
        <v>ITM_FB51</v>
      </c>
      <c r="AC2185" s="116" t="str">
        <f t="shared" si="446"/>
        <v/>
      </c>
      <c r="AD2185" t="b">
        <f t="shared" si="445"/>
        <v>1</v>
      </c>
    </row>
    <row r="2186" spans="1:30">
      <c r="A2186" s="58">
        <f t="shared" si="454"/>
        <v>2186</v>
      </c>
      <c r="B2186" s="55">
        <f t="shared" si="453"/>
        <v>2137</v>
      </c>
      <c r="C2186" s="101" t="s">
        <v>4700</v>
      </c>
      <c r="D2186" s="101">
        <v>52</v>
      </c>
      <c r="E2186" s="106" t="s">
        <v>3354</v>
      </c>
      <c r="F2186" s="106" t="s">
        <v>3354</v>
      </c>
      <c r="G2186" s="108">
        <v>0</v>
      </c>
      <c r="H2186" s="108">
        <v>0</v>
      </c>
      <c r="I2186" s="102" t="s">
        <v>1</v>
      </c>
      <c r="J2186" s="102" t="s">
        <v>1659</v>
      </c>
      <c r="K2186" s="104" t="s">
        <v>5197</v>
      </c>
      <c r="L2186" s="109" t="s">
        <v>3236</v>
      </c>
      <c r="M2186" s="106" t="s">
        <v>3289</v>
      </c>
      <c r="N2186" s="109"/>
      <c r="O2186" s="45"/>
      <c r="P2186" t="str">
        <f t="shared" si="447"/>
        <v/>
      </c>
      <c r="Q2186" s="45"/>
      <c r="R2186" s="45"/>
      <c r="S2186" s="43">
        <f t="shared" si="448"/>
        <v>335</v>
      </c>
      <c r="T2186" s="96" t="s">
        <v>3238</v>
      </c>
      <c r="U2186" s="72" t="s">
        <v>3075</v>
      </c>
      <c r="V2186" s="72" t="s">
        <v>2643</v>
      </c>
      <c r="W2186" s="44" t="str">
        <f t="shared" si="449"/>
        <v/>
      </c>
      <c r="X2186" s="25" t="str">
        <f t="shared" si="450"/>
        <v/>
      </c>
      <c r="Y2186" s="1">
        <f t="shared" si="451"/>
        <v>2137</v>
      </c>
      <c r="Z2186" t="str">
        <f t="shared" si="452"/>
        <v>ITM_FB52</v>
      </c>
      <c r="AC2186" s="116" t="str">
        <f t="shared" si="446"/>
        <v/>
      </c>
      <c r="AD2186" t="b">
        <f t="shared" si="445"/>
        <v>1</v>
      </c>
    </row>
    <row r="2187" spans="1:30">
      <c r="A2187" s="58">
        <f t="shared" si="454"/>
        <v>2187</v>
      </c>
      <c r="B2187" s="55">
        <f t="shared" si="453"/>
        <v>2138</v>
      </c>
      <c r="C2187" s="101" t="s">
        <v>4700</v>
      </c>
      <c r="D2187" s="101">
        <v>53</v>
      </c>
      <c r="E2187" s="106" t="s">
        <v>3355</v>
      </c>
      <c r="F2187" s="106" t="s">
        <v>3355</v>
      </c>
      <c r="G2187" s="108">
        <v>0</v>
      </c>
      <c r="H2187" s="108">
        <v>0</v>
      </c>
      <c r="I2187" s="102" t="s">
        <v>1</v>
      </c>
      <c r="J2187" s="102" t="s">
        <v>1659</v>
      </c>
      <c r="K2187" s="104" t="s">
        <v>5197</v>
      </c>
      <c r="L2187" s="109" t="s">
        <v>3236</v>
      </c>
      <c r="M2187" s="106" t="s">
        <v>3290</v>
      </c>
      <c r="N2187" s="109"/>
      <c r="O2187" s="45"/>
      <c r="P2187" t="str">
        <f t="shared" si="447"/>
        <v/>
      </c>
      <c r="Q2187" s="45"/>
      <c r="R2187" s="45"/>
      <c r="S2187" s="43">
        <f t="shared" si="448"/>
        <v>335</v>
      </c>
      <c r="T2187" s="96" t="s">
        <v>3238</v>
      </c>
      <c r="U2187" s="72" t="s">
        <v>3075</v>
      </c>
      <c r="V2187" s="72" t="s">
        <v>2643</v>
      </c>
      <c r="W2187" s="44" t="str">
        <f t="shared" si="449"/>
        <v/>
      </c>
      <c r="X2187" s="25" t="str">
        <f t="shared" si="450"/>
        <v/>
      </c>
      <c r="Y2187" s="1">
        <f t="shared" si="451"/>
        <v>2138</v>
      </c>
      <c r="Z2187" t="str">
        <f t="shared" si="452"/>
        <v>ITM_FB53</v>
      </c>
      <c r="AC2187" s="116" t="str">
        <f t="shared" si="446"/>
        <v/>
      </c>
      <c r="AD2187" t="b">
        <f t="shared" si="445"/>
        <v>1</v>
      </c>
    </row>
    <row r="2188" spans="1:30">
      <c r="A2188" s="58">
        <f t="shared" si="454"/>
        <v>2188</v>
      </c>
      <c r="B2188" s="55">
        <f t="shared" si="453"/>
        <v>2139</v>
      </c>
      <c r="C2188" s="101" t="s">
        <v>4700</v>
      </c>
      <c r="D2188" s="101">
        <v>54</v>
      </c>
      <c r="E2188" s="106" t="s">
        <v>3356</v>
      </c>
      <c r="F2188" s="106" t="s">
        <v>3356</v>
      </c>
      <c r="G2188" s="108">
        <v>0</v>
      </c>
      <c r="H2188" s="108">
        <v>0</v>
      </c>
      <c r="I2188" s="102" t="s">
        <v>1</v>
      </c>
      <c r="J2188" s="102" t="s">
        <v>1659</v>
      </c>
      <c r="K2188" s="104" t="s">
        <v>5197</v>
      </c>
      <c r="L2188" s="109" t="s">
        <v>3236</v>
      </c>
      <c r="M2188" s="106" t="s">
        <v>3291</v>
      </c>
      <c r="N2188" s="109"/>
      <c r="O2188" s="45"/>
      <c r="P2188" t="str">
        <f t="shared" si="447"/>
        <v/>
      </c>
      <c r="Q2188" s="45"/>
      <c r="R2188" s="45"/>
      <c r="S2188" s="43">
        <f t="shared" si="448"/>
        <v>335</v>
      </c>
      <c r="T2188" s="96" t="s">
        <v>3238</v>
      </c>
      <c r="U2188" s="72" t="s">
        <v>3075</v>
      </c>
      <c r="V2188" s="72" t="s">
        <v>2643</v>
      </c>
      <c r="W2188" s="44" t="str">
        <f t="shared" si="449"/>
        <v/>
      </c>
      <c r="X2188" s="25" t="str">
        <f t="shared" si="450"/>
        <v/>
      </c>
      <c r="Y2188" s="1">
        <f t="shared" si="451"/>
        <v>2139</v>
      </c>
      <c r="Z2188" t="str">
        <f t="shared" si="452"/>
        <v>ITM_FB54</v>
      </c>
      <c r="AC2188" s="116" t="str">
        <f t="shared" si="446"/>
        <v/>
      </c>
      <c r="AD2188" t="b">
        <f t="shared" si="445"/>
        <v>1</v>
      </c>
    </row>
    <row r="2189" spans="1:30">
      <c r="A2189" s="58">
        <f t="shared" si="454"/>
        <v>2189</v>
      </c>
      <c r="B2189" s="55">
        <f t="shared" si="453"/>
        <v>2140</v>
      </c>
      <c r="C2189" s="101" t="s">
        <v>4700</v>
      </c>
      <c r="D2189" s="101">
        <v>55</v>
      </c>
      <c r="E2189" s="106" t="s">
        <v>3357</v>
      </c>
      <c r="F2189" s="106" t="s">
        <v>3357</v>
      </c>
      <c r="G2189" s="108">
        <v>0</v>
      </c>
      <c r="H2189" s="108">
        <v>0</v>
      </c>
      <c r="I2189" s="102" t="s">
        <v>1</v>
      </c>
      <c r="J2189" s="102" t="s">
        <v>1659</v>
      </c>
      <c r="K2189" s="104" t="s">
        <v>5197</v>
      </c>
      <c r="L2189" s="109" t="s">
        <v>3236</v>
      </c>
      <c r="M2189" s="106" t="s">
        <v>3292</v>
      </c>
      <c r="N2189" s="109"/>
      <c r="O2189" s="45"/>
      <c r="P2189" t="str">
        <f t="shared" si="447"/>
        <v/>
      </c>
      <c r="Q2189" s="45"/>
      <c r="R2189" s="45"/>
      <c r="S2189" s="43">
        <f t="shared" si="448"/>
        <v>335</v>
      </c>
      <c r="T2189" s="96" t="s">
        <v>3238</v>
      </c>
      <c r="U2189" s="72" t="s">
        <v>3075</v>
      </c>
      <c r="V2189" s="72" t="s">
        <v>2643</v>
      </c>
      <c r="W2189" s="44" t="str">
        <f t="shared" si="449"/>
        <v/>
      </c>
      <c r="X2189" s="25" t="str">
        <f t="shared" si="450"/>
        <v/>
      </c>
      <c r="Y2189" s="1">
        <f t="shared" si="451"/>
        <v>2140</v>
      </c>
      <c r="Z2189" t="str">
        <f t="shared" si="452"/>
        <v>ITM_FB55</v>
      </c>
      <c r="AC2189" s="116" t="str">
        <f t="shared" si="446"/>
        <v/>
      </c>
      <c r="AD2189" t="b">
        <f t="shared" si="445"/>
        <v>1</v>
      </c>
    </row>
    <row r="2190" spans="1:30">
      <c r="A2190" s="58">
        <f t="shared" si="454"/>
        <v>2190</v>
      </c>
      <c r="B2190" s="55">
        <f t="shared" si="453"/>
        <v>2141</v>
      </c>
      <c r="C2190" s="101" t="s">
        <v>4700</v>
      </c>
      <c r="D2190" s="101">
        <v>56</v>
      </c>
      <c r="E2190" s="106" t="s">
        <v>3358</v>
      </c>
      <c r="F2190" s="106" t="s">
        <v>3358</v>
      </c>
      <c r="G2190" s="108">
        <v>0</v>
      </c>
      <c r="H2190" s="108">
        <v>0</v>
      </c>
      <c r="I2190" s="102" t="s">
        <v>1</v>
      </c>
      <c r="J2190" s="102" t="s">
        <v>1659</v>
      </c>
      <c r="K2190" s="104" t="s">
        <v>5197</v>
      </c>
      <c r="L2190" s="109" t="s">
        <v>3236</v>
      </c>
      <c r="M2190" s="106" t="s">
        <v>3293</v>
      </c>
      <c r="N2190" s="109"/>
      <c r="O2190" s="45"/>
      <c r="P2190" t="str">
        <f t="shared" si="447"/>
        <v/>
      </c>
      <c r="Q2190" s="45"/>
      <c r="R2190" s="45"/>
      <c r="S2190" s="43">
        <f t="shared" si="448"/>
        <v>335</v>
      </c>
      <c r="T2190" s="96" t="s">
        <v>3238</v>
      </c>
      <c r="U2190" s="72" t="s">
        <v>3075</v>
      </c>
      <c r="V2190" s="72" t="s">
        <v>2643</v>
      </c>
      <c r="W2190" s="44" t="str">
        <f t="shared" si="449"/>
        <v/>
      </c>
      <c r="X2190" s="25" t="str">
        <f t="shared" si="450"/>
        <v/>
      </c>
      <c r="Y2190" s="1">
        <f t="shared" si="451"/>
        <v>2141</v>
      </c>
      <c r="Z2190" t="str">
        <f t="shared" si="452"/>
        <v>ITM_FB56</v>
      </c>
      <c r="AC2190" s="116" t="str">
        <f t="shared" si="446"/>
        <v/>
      </c>
      <c r="AD2190" t="b">
        <f t="shared" si="445"/>
        <v>1</v>
      </c>
    </row>
    <row r="2191" spans="1:30">
      <c r="A2191" s="58">
        <f t="shared" si="454"/>
        <v>2191</v>
      </c>
      <c r="B2191" s="55">
        <f t="shared" si="453"/>
        <v>2142</v>
      </c>
      <c r="C2191" s="101" t="s">
        <v>4700</v>
      </c>
      <c r="D2191" s="101">
        <v>57</v>
      </c>
      <c r="E2191" s="106" t="s">
        <v>3359</v>
      </c>
      <c r="F2191" s="106" t="s">
        <v>3359</v>
      </c>
      <c r="G2191" s="108">
        <v>0</v>
      </c>
      <c r="H2191" s="108">
        <v>0</v>
      </c>
      <c r="I2191" s="102" t="s">
        <v>1</v>
      </c>
      <c r="J2191" s="102" t="s">
        <v>1659</v>
      </c>
      <c r="K2191" s="104" t="s">
        <v>5197</v>
      </c>
      <c r="L2191" s="109" t="s">
        <v>3236</v>
      </c>
      <c r="M2191" s="106" t="s">
        <v>3294</v>
      </c>
      <c r="N2191" s="109"/>
      <c r="O2191" s="45"/>
      <c r="P2191" t="str">
        <f t="shared" si="447"/>
        <v/>
      </c>
      <c r="Q2191" s="45"/>
      <c r="R2191" s="45"/>
      <c r="S2191" s="43">
        <f t="shared" si="448"/>
        <v>335</v>
      </c>
      <c r="T2191" s="96" t="s">
        <v>3238</v>
      </c>
      <c r="U2191" s="72" t="s">
        <v>3075</v>
      </c>
      <c r="V2191" s="72" t="s">
        <v>2643</v>
      </c>
      <c r="W2191" s="44" t="str">
        <f t="shared" si="449"/>
        <v/>
      </c>
      <c r="X2191" s="25" t="str">
        <f t="shared" si="450"/>
        <v/>
      </c>
      <c r="Y2191" s="1">
        <f t="shared" si="451"/>
        <v>2142</v>
      </c>
      <c r="Z2191" t="str">
        <f t="shared" si="452"/>
        <v>ITM_FB57</v>
      </c>
      <c r="AC2191" s="116" t="str">
        <f t="shared" si="446"/>
        <v/>
      </c>
      <c r="AD2191" t="b">
        <f t="shared" si="445"/>
        <v>1</v>
      </c>
    </row>
    <row r="2192" spans="1:30">
      <c r="A2192" s="58">
        <f t="shared" si="454"/>
        <v>2192</v>
      </c>
      <c r="B2192" s="55">
        <f t="shared" si="453"/>
        <v>2143</v>
      </c>
      <c r="C2192" s="101" t="s">
        <v>4700</v>
      </c>
      <c r="D2192" s="101">
        <v>58</v>
      </c>
      <c r="E2192" s="106" t="s">
        <v>3360</v>
      </c>
      <c r="F2192" s="106" t="s">
        <v>3360</v>
      </c>
      <c r="G2192" s="108">
        <v>0</v>
      </c>
      <c r="H2192" s="108">
        <v>0</v>
      </c>
      <c r="I2192" s="102" t="s">
        <v>1</v>
      </c>
      <c r="J2192" s="102" t="s">
        <v>1659</v>
      </c>
      <c r="K2192" s="104" t="s">
        <v>5197</v>
      </c>
      <c r="L2192" s="109" t="s">
        <v>3236</v>
      </c>
      <c r="M2192" s="106" t="s">
        <v>3295</v>
      </c>
      <c r="N2192" s="109"/>
      <c r="O2192" s="45"/>
      <c r="P2192" t="str">
        <f t="shared" si="447"/>
        <v/>
      </c>
      <c r="Q2192" s="45"/>
      <c r="R2192" s="45"/>
      <c r="S2192" s="43">
        <f t="shared" si="448"/>
        <v>335</v>
      </c>
      <c r="T2192" s="96" t="s">
        <v>3238</v>
      </c>
      <c r="U2192" s="72" t="s">
        <v>3075</v>
      </c>
      <c r="V2192" s="72" t="s">
        <v>2643</v>
      </c>
      <c r="W2192" s="44" t="str">
        <f t="shared" si="449"/>
        <v/>
      </c>
      <c r="X2192" s="25" t="str">
        <f t="shared" si="450"/>
        <v/>
      </c>
      <c r="Y2192" s="1">
        <f t="shared" si="451"/>
        <v>2143</v>
      </c>
      <c r="Z2192" t="str">
        <f t="shared" si="452"/>
        <v>ITM_FB58</v>
      </c>
      <c r="AC2192" s="116" t="str">
        <f t="shared" si="446"/>
        <v/>
      </c>
      <c r="AD2192" t="b">
        <f t="shared" si="445"/>
        <v>1</v>
      </c>
    </row>
    <row r="2193" spans="1:30">
      <c r="A2193" s="58">
        <f t="shared" si="454"/>
        <v>2193</v>
      </c>
      <c r="B2193" s="55">
        <f t="shared" si="453"/>
        <v>2144</v>
      </c>
      <c r="C2193" s="101" t="s">
        <v>4700</v>
      </c>
      <c r="D2193" s="101">
        <v>59</v>
      </c>
      <c r="E2193" s="106" t="s">
        <v>3361</v>
      </c>
      <c r="F2193" s="106" t="s">
        <v>3361</v>
      </c>
      <c r="G2193" s="108">
        <v>0</v>
      </c>
      <c r="H2193" s="108">
        <v>0</v>
      </c>
      <c r="I2193" s="102" t="s">
        <v>1</v>
      </c>
      <c r="J2193" s="102" t="s">
        <v>1659</v>
      </c>
      <c r="K2193" s="104" t="s">
        <v>5197</v>
      </c>
      <c r="L2193" s="109" t="s">
        <v>3236</v>
      </c>
      <c r="M2193" s="106" t="s">
        <v>3296</v>
      </c>
      <c r="N2193" s="109"/>
      <c r="O2193" s="45"/>
      <c r="P2193" t="str">
        <f t="shared" si="447"/>
        <v/>
      </c>
      <c r="Q2193" s="45"/>
      <c r="R2193" s="45"/>
      <c r="S2193" s="43">
        <f t="shared" si="448"/>
        <v>335</v>
      </c>
      <c r="T2193" s="96" t="s">
        <v>3238</v>
      </c>
      <c r="U2193" s="72" t="s">
        <v>3075</v>
      </c>
      <c r="V2193" s="72" t="s">
        <v>2643</v>
      </c>
      <c r="W2193" s="44" t="str">
        <f t="shared" si="449"/>
        <v/>
      </c>
      <c r="X2193" s="25" t="str">
        <f t="shared" si="450"/>
        <v/>
      </c>
      <c r="Y2193" s="1">
        <f t="shared" si="451"/>
        <v>2144</v>
      </c>
      <c r="Z2193" t="str">
        <f t="shared" si="452"/>
        <v>ITM_FB59</v>
      </c>
      <c r="AC2193" s="116" t="str">
        <f t="shared" si="446"/>
        <v/>
      </c>
      <c r="AD2193" t="b">
        <f t="shared" si="445"/>
        <v>1</v>
      </c>
    </row>
    <row r="2194" spans="1:30">
      <c r="A2194" s="58">
        <f t="shared" si="454"/>
        <v>2194</v>
      </c>
      <c r="B2194" s="55">
        <f t="shared" si="453"/>
        <v>2145</v>
      </c>
      <c r="C2194" s="101" t="s">
        <v>4700</v>
      </c>
      <c r="D2194" s="101">
        <v>60</v>
      </c>
      <c r="E2194" s="106" t="s">
        <v>3362</v>
      </c>
      <c r="F2194" s="106" t="s">
        <v>3362</v>
      </c>
      <c r="G2194" s="108">
        <v>0</v>
      </c>
      <c r="H2194" s="108">
        <v>0</v>
      </c>
      <c r="I2194" s="102" t="s">
        <v>1</v>
      </c>
      <c r="J2194" s="102" t="s">
        <v>1659</v>
      </c>
      <c r="K2194" s="104" t="s">
        <v>5197</v>
      </c>
      <c r="L2194" s="109" t="s">
        <v>3236</v>
      </c>
      <c r="M2194" s="106" t="s">
        <v>3297</v>
      </c>
      <c r="N2194" s="109"/>
      <c r="O2194" s="45"/>
      <c r="P2194" t="str">
        <f t="shared" si="447"/>
        <v/>
      </c>
      <c r="Q2194" s="45"/>
      <c r="R2194" s="45"/>
      <c r="S2194" s="43">
        <f t="shared" si="448"/>
        <v>335</v>
      </c>
      <c r="T2194" s="96" t="s">
        <v>3238</v>
      </c>
      <c r="U2194" s="72" t="s">
        <v>3075</v>
      </c>
      <c r="V2194" s="72" t="s">
        <v>2643</v>
      </c>
      <c r="W2194" s="44" t="str">
        <f t="shared" si="449"/>
        <v/>
      </c>
      <c r="X2194" s="25" t="str">
        <f t="shared" si="450"/>
        <v/>
      </c>
      <c r="Y2194" s="1">
        <f t="shared" si="451"/>
        <v>2145</v>
      </c>
      <c r="Z2194" t="str">
        <f t="shared" si="452"/>
        <v>ITM_FB60</v>
      </c>
      <c r="AC2194" s="116" t="str">
        <f t="shared" si="446"/>
        <v/>
      </c>
      <c r="AD2194" t="b">
        <f t="shared" si="445"/>
        <v>1</v>
      </c>
    </row>
    <row r="2195" spans="1:30">
      <c r="A2195" s="58">
        <f t="shared" si="454"/>
        <v>2195</v>
      </c>
      <c r="B2195" s="55">
        <f t="shared" si="453"/>
        <v>2146</v>
      </c>
      <c r="C2195" s="101" t="s">
        <v>4700</v>
      </c>
      <c r="D2195" s="101">
        <v>61</v>
      </c>
      <c r="E2195" s="106" t="s">
        <v>3363</v>
      </c>
      <c r="F2195" s="106" t="s">
        <v>3363</v>
      </c>
      <c r="G2195" s="108">
        <v>0</v>
      </c>
      <c r="H2195" s="108">
        <v>0</v>
      </c>
      <c r="I2195" s="102" t="s">
        <v>1</v>
      </c>
      <c r="J2195" s="102" t="s">
        <v>1659</v>
      </c>
      <c r="K2195" s="104" t="s">
        <v>5197</v>
      </c>
      <c r="L2195" s="109" t="s">
        <v>3236</v>
      </c>
      <c r="M2195" s="106" t="s">
        <v>3298</v>
      </c>
      <c r="N2195" s="109"/>
      <c r="O2195" s="45"/>
      <c r="P2195" t="str">
        <f t="shared" si="447"/>
        <v/>
      </c>
      <c r="Q2195" s="45"/>
      <c r="R2195" s="45"/>
      <c r="S2195" s="43">
        <f t="shared" si="448"/>
        <v>335</v>
      </c>
      <c r="T2195" s="96" t="s">
        <v>3238</v>
      </c>
      <c r="U2195" s="72" t="s">
        <v>3075</v>
      </c>
      <c r="V2195" s="72" t="s">
        <v>2643</v>
      </c>
      <c r="W2195" s="44" t="str">
        <f t="shared" si="449"/>
        <v/>
      </c>
      <c r="X2195" s="25" t="str">
        <f t="shared" si="450"/>
        <v/>
      </c>
      <c r="Y2195" s="1">
        <f t="shared" si="451"/>
        <v>2146</v>
      </c>
      <c r="Z2195" t="str">
        <f t="shared" si="452"/>
        <v>ITM_FB61</v>
      </c>
      <c r="AC2195" s="116" t="str">
        <f t="shared" si="446"/>
        <v/>
      </c>
      <c r="AD2195" t="b">
        <f t="shared" si="445"/>
        <v>1</v>
      </c>
    </row>
    <row r="2196" spans="1:30">
      <c r="A2196" s="58">
        <f t="shared" si="454"/>
        <v>2196</v>
      </c>
      <c r="B2196" s="55">
        <f t="shared" si="453"/>
        <v>2147</v>
      </c>
      <c r="C2196" s="101" t="s">
        <v>4700</v>
      </c>
      <c r="D2196" s="101">
        <v>62</v>
      </c>
      <c r="E2196" s="106" t="s">
        <v>3364</v>
      </c>
      <c r="F2196" s="106" t="s">
        <v>3364</v>
      </c>
      <c r="G2196" s="108">
        <v>0</v>
      </c>
      <c r="H2196" s="108">
        <v>0</v>
      </c>
      <c r="I2196" s="102" t="s">
        <v>1</v>
      </c>
      <c r="J2196" s="102" t="s">
        <v>1659</v>
      </c>
      <c r="K2196" s="104" t="s">
        <v>5197</v>
      </c>
      <c r="L2196" s="109" t="s">
        <v>3236</v>
      </c>
      <c r="M2196" s="106" t="s">
        <v>3299</v>
      </c>
      <c r="N2196" s="109"/>
      <c r="O2196" s="45"/>
      <c r="P2196" t="str">
        <f t="shared" si="447"/>
        <v/>
      </c>
      <c r="Q2196" s="45"/>
      <c r="R2196" s="45"/>
      <c r="S2196" s="43">
        <f t="shared" si="448"/>
        <v>335</v>
      </c>
      <c r="T2196" s="96" t="s">
        <v>3238</v>
      </c>
      <c r="U2196" s="72" t="s">
        <v>3075</v>
      </c>
      <c r="V2196" s="72" t="s">
        <v>2643</v>
      </c>
      <c r="W2196" s="44" t="str">
        <f t="shared" si="449"/>
        <v/>
      </c>
      <c r="X2196" s="25" t="str">
        <f t="shared" si="450"/>
        <v/>
      </c>
      <c r="Y2196" s="1">
        <f t="shared" si="451"/>
        <v>2147</v>
      </c>
      <c r="Z2196" t="str">
        <f t="shared" si="452"/>
        <v>ITM_FB62</v>
      </c>
      <c r="AC2196" s="116" t="str">
        <f t="shared" si="446"/>
        <v/>
      </c>
      <c r="AD2196" t="b">
        <f t="shared" si="445"/>
        <v>1</v>
      </c>
    </row>
    <row r="2197" spans="1:30">
      <c r="A2197" s="58">
        <f t="shared" si="454"/>
        <v>2197</v>
      </c>
      <c r="B2197" s="55">
        <f t="shared" si="453"/>
        <v>2148</v>
      </c>
      <c r="C2197" s="101" t="s">
        <v>4700</v>
      </c>
      <c r="D2197" s="101">
        <v>63</v>
      </c>
      <c r="E2197" s="106" t="s">
        <v>3365</v>
      </c>
      <c r="F2197" s="106" t="s">
        <v>3365</v>
      </c>
      <c r="G2197" s="108">
        <v>0</v>
      </c>
      <c r="H2197" s="108">
        <v>0</v>
      </c>
      <c r="I2197" s="102" t="s">
        <v>1</v>
      </c>
      <c r="J2197" s="102" t="s">
        <v>1659</v>
      </c>
      <c r="K2197" s="104" t="s">
        <v>5197</v>
      </c>
      <c r="L2197" s="109" t="s">
        <v>3236</v>
      </c>
      <c r="M2197" s="106" t="s">
        <v>3300</v>
      </c>
      <c r="N2197" s="109"/>
      <c r="O2197" s="45"/>
      <c r="P2197" t="str">
        <f t="shared" si="447"/>
        <v/>
      </c>
      <c r="Q2197" s="45"/>
      <c r="R2197" s="45"/>
      <c r="S2197" s="43">
        <f t="shared" si="448"/>
        <v>335</v>
      </c>
      <c r="T2197" s="96" t="s">
        <v>3238</v>
      </c>
      <c r="U2197" s="72" t="s">
        <v>3075</v>
      </c>
      <c r="V2197" s="72" t="s">
        <v>2643</v>
      </c>
      <c r="W2197" s="44" t="str">
        <f t="shared" si="449"/>
        <v/>
      </c>
      <c r="X2197" s="25" t="str">
        <f t="shared" si="450"/>
        <v/>
      </c>
      <c r="Y2197" s="1">
        <f t="shared" si="451"/>
        <v>2148</v>
      </c>
      <c r="Z2197" t="str">
        <f t="shared" si="452"/>
        <v>ITM_FB63</v>
      </c>
      <c r="AC2197" s="116" t="str">
        <f t="shared" si="446"/>
        <v/>
      </c>
      <c r="AD2197" t="b">
        <f t="shared" si="445"/>
        <v>1</v>
      </c>
    </row>
    <row r="2198" spans="1:30">
      <c r="A2198" s="58">
        <f t="shared" si="454"/>
        <v>2198</v>
      </c>
      <c r="B2198" s="55">
        <f t="shared" si="453"/>
        <v>2149</v>
      </c>
      <c r="C2198" s="101" t="s">
        <v>4913</v>
      </c>
      <c r="D2198" s="101">
        <v>6</v>
      </c>
      <c r="E2198" s="106" t="s">
        <v>3368</v>
      </c>
      <c r="F2198" s="106" t="s">
        <v>3368</v>
      </c>
      <c r="G2198" s="108">
        <v>0</v>
      </c>
      <c r="H2198" s="108">
        <v>0</v>
      </c>
      <c r="I2198" s="102" t="s">
        <v>3</v>
      </c>
      <c r="J2198" s="102" t="s">
        <v>1659</v>
      </c>
      <c r="K2198" s="104" t="s">
        <v>5197</v>
      </c>
      <c r="L2198" s="109" t="s">
        <v>3236</v>
      </c>
      <c r="M2198" s="106" t="s">
        <v>3382</v>
      </c>
      <c r="N2198" s="109"/>
      <c r="O2198" s="45"/>
      <c r="P2198" t="str">
        <f t="shared" si="447"/>
        <v/>
      </c>
      <c r="Q2198" s="45"/>
      <c r="R2198" s="45"/>
      <c r="S2198" s="43">
        <f t="shared" si="448"/>
        <v>335</v>
      </c>
      <c r="T2198" s="96" t="s">
        <v>3238</v>
      </c>
      <c r="U2198" s="72" t="s">
        <v>3075</v>
      </c>
      <c r="V2198" s="72" t="s">
        <v>2643</v>
      </c>
      <c r="W2198" s="44" t="str">
        <f t="shared" si="449"/>
        <v/>
      </c>
      <c r="X2198" s="25" t="str">
        <f t="shared" si="450"/>
        <v/>
      </c>
      <c r="Y2198" s="1">
        <f t="shared" si="451"/>
        <v>2149</v>
      </c>
      <c r="Z2198" t="str">
        <f t="shared" si="452"/>
        <v>ITM_S06</v>
      </c>
      <c r="AC2198" s="116" t="str">
        <f t="shared" si="446"/>
        <v/>
      </c>
      <c r="AD2198" t="b">
        <f t="shared" si="445"/>
        <v>1</v>
      </c>
    </row>
    <row r="2199" spans="1:30">
      <c r="A2199" s="58">
        <f t="shared" si="454"/>
        <v>2199</v>
      </c>
      <c r="B2199" s="55">
        <f t="shared" si="453"/>
        <v>2150</v>
      </c>
      <c r="C2199" s="101" t="s">
        <v>4913</v>
      </c>
      <c r="D2199" s="101">
        <v>8</v>
      </c>
      <c r="E2199" s="104" t="s">
        <v>3369</v>
      </c>
      <c r="F2199" s="106" t="s">
        <v>3369</v>
      </c>
      <c r="G2199" s="108">
        <v>0</v>
      </c>
      <c r="H2199" s="108">
        <v>0</v>
      </c>
      <c r="I2199" s="102" t="s">
        <v>3</v>
      </c>
      <c r="J2199" s="102" t="s">
        <v>1659</v>
      </c>
      <c r="K2199" s="104" t="s">
        <v>5197</v>
      </c>
      <c r="L2199" s="109" t="s">
        <v>3236</v>
      </c>
      <c r="M2199" s="106" t="s">
        <v>3383</v>
      </c>
      <c r="N2199" s="109"/>
      <c r="O2199" s="45"/>
      <c r="P2199" t="str">
        <f t="shared" ref="P2199" si="455">IF(E2199=F2199,"","NOT EQUAL")</f>
        <v/>
      </c>
      <c r="Q2199" s="45"/>
      <c r="R2199" s="45"/>
      <c r="S2199" s="43">
        <f t="shared" ref="S2199" si="456">IF(X2199&lt;&gt;"",S2198+1,S2198)</f>
        <v>335</v>
      </c>
      <c r="T2199" s="96" t="s">
        <v>3238</v>
      </c>
      <c r="U2199" s="72" t="s">
        <v>3075</v>
      </c>
      <c r="V2199" s="72" t="s">
        <v>2643</v>
      </c>
      <c r="W2199" s="44" t="str">
        <f t="shared" ref="W2199" si="457">IF( OR(U2199="CNST", I2199="CAT_REGS"),(E2199),
IF(U2199="YES",UPPER(E2199),
IF(   AND(U2199&lt;&gt;"NO",I2199="CAT_FNCT",D2199&lt;&gt;"multiply", D2199&lt;&gt;"divide"),IF(J2199="SLS_ENABLED",   UPPER(E2199),""),"")))</f>
        <v/>
      </c>
      <c r="X2199" s="25" t="str">
        <f t="shared" ref="X2199" si="458">IF(LEN(V2199)&gt;0,V2199,SUBSTITUTE(SUBSTITUTE(SUBSTITUTE(SUBSTITUTE(SUBSTITUTE(SUBSTITUTE(SUBSTITUTE(SUBSTITUTE(SUBSTITUTE(SUBSTITUTE(SUBSTITUTE( (SUBSTITUTE( SUBSTITUTE( SUBSTITUTE( SUBSTITUTE(W2199,"STD_SIGMA","SUM"),"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99" s="1">
        <f t="shared" ref="Y2199" si="459">B2199</f>
        <v>2150</v>
      </c>
      <c r="Z2199" t="str">
        <f t="shared" ref="Z2199" si="460">M2199</f>
        <v>ITM_S08</v>
      </c>
      <c r="AC2199" s="116" t="str">
        <f t="shared" si="446"/>
        <v/>
      </c>
      <c r="AD2199" t="b">
        <f t="shared" si="445"/>
        <v>1</v>
      </c>
    </row>
    <row r="2200" spans="1:30">
      <c r="A2200" s="58">
        <f t="shared" si="454"/>
        <v>2200</v>
      </c>
      <c r="B2200" s="55">
        <f t="shared" si="453"/>
        <v>2151</v>
      </c>
      <c r="C2200" s="101" t="s">
        <v>4913</v>
      </c>
      <c r="D2200" s="101">
        <v>16</v>
      </c>
      <c r="E2200" s="104" t="s">
        <v>3370</v>
      </c>
      <c r="F2200" s="106" t="s">
        <v>3370</v>
      </c>
      <c r="G2200" s="108">
        <v>0</v>
      </c>
      <c r="H2200" s="108">
        <v>0</v>
      </c>
      <c r="I2200" s="102" t="s">
        <v>3</v>
      </c>
      <c r="J2200" s="102" t="s">
        <v>1659</v>
      </c>
      <c r="K2200" s="104" t="s">
        <v>5197</v>
      </c>
      <c r="L2200" s="109" t="s">
        <v>3236</v>
      </c>
      <c r="M2200" s="106" t="s">
        <v>3384</v>
      </c>
      <c r="N2200" s="109"/>
      <c r="O2200" s="45"/>
      <c r="P2200" t="str">
        <f t="shared" ref="P2200" si="461">IF(E2200=F2200,"","NOT EQUAL")</f>
        <v/>
      </c>
      <c r="Q2200" s="45"/>
      <c r="R2200" s="45"/>
      <c r="S2200" s="43">
        <f t="shared" ref="S2200" si="462">IF(X2200&lt;&gt;"",S2199+1,S2199)</f>
        <v>335</v>
      </c>
      <c r="T2200" s="96" t="s">
        <v>3238</v>
      </c>
      <c r="U2200" s="72" t="s">
        <v>3075</v>
      </c>
      <c r="V2200" s="72" t="s">
        <v>2643</v>
      </c>
      <c r="W2200" s="44" t="str">
        <f t="shared" ref="W2200" si="463">IF( OR(U2200="CNST", I2200="CAT_REGS"),(E2200),
IF(U2200="YES",UPPER(E2200),
IF(   AND(U2200&lt;&gt;"NO",I2200="CAT_FNCT",D2200&lt;&gt;"multiply", D2200&lt;&gt;"divide"),IF(J2200="SLS_ENABLED",   UPPER(E2200),""),"")))</f>
        <v/>
      </c>
      <c r="X2200" s="25" t="str">
        <f t="shared" ref="X2200" si="464">IF(LEN(V2200)&gt;0,V2200,SUBSTITUTE(SUBSTITUTE(SUBSTITUTE(SUBSTITUTE(SUBSTITUTE(SUBSTITUTE(SUBSTITUTE(SUBSTITUTE(SUBSTITUTE(SUBSTITUTE(SUBSTITUTE( (SUBSTITUTE( SUBSTITUTE( SUBSTITUTE( SUBSTITUTE(W2200,"STD_SIGMA","SUM"),"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0" s="1">
        <f t="shared" ref="Y2200" si="465">B2200</f>
        <v>2151</v>
      </c>
      <c r="Z2200" t="str">
        <f t="shared" ref="Z2200" si="466">M2200</f>
        <v>ITM_S16</v>
      </c>
      <c r="AC2200" s="116" t="str">
        <f t="shared" si="446"/>
        <v/>
      </c>
      <c r="AD2200" t="b">
        <f t="shared" si="445"/>
        <v>1</v>
      </c>
    </row>
    <row r="2201" spans="1:30">
      <c r="A2201" s="58">
        <f t="shared" si="454"/>
        <v>2201</v>
      </c>
      <c r="B2201" s="55">
        <f t="shared" si="453"/>
        <v>2152</v>
      </c>
      <c r="C2201" s="101" t="s">
        <v>4913</v>
      </c>
      <c r="D2201" s="101">
        <v>32</v>
      </c>
      <c r="E2201" s="104" t="s">
        <v>3371</v>
      </c>
      <c r="F2201" s="106" t="s">
        <v>3371</v>
      </c>
      <c r="G2201" s="108">
        <v>0</v>
      </c>
      <c r="H2201" s="108">
        <v>0</v>
      </c>
      <c r="I2201" s="102" t="s">
        <v>3</v>
      </c>
      <c r="J2201" s="102" t="s">
        <v>1659</v>
      </c>
      <c r="K2201" s="104" t="s">
        <v>5197</v>
      </c>
      <c r="L2201" s="109" t="s">
        <v>3236</v>
      </c>
      <c r="M2201" s="106" t="s">
        <v>3385</v>
      </c>
      <c r="N2201" s="109"/>
      <c r="O2201" s="45"/>
      <c r="P2201" t="str">
        <f t="shared" ref="P2201" si="467">IF(E2201=F2201,"","NOT EQUAL")</f>
        <v/>
      </c>
      <c r="Q2201" s="45"/>
      <c r="R2201" s="45"/>
      <c r="S2201" s="43">
        <f t="shared" ref="S2201" si="468">IF(X2201&lt;&gt;"",S2200+1,S2200)</f>
        <v>335</v>
      </c>
      <c r="T2201" s="96" t="s">
        <v>3238</v>
      </c>
      <c r="U2201" s="72" t="s">
        <v>3075</v>
      </c>
      <c r="V2201" s="72" t="s">
        <v>2643</v>
      </c>
      <c r="W2201" s="44" t="str">
        <f t="shared" ref="W2201" si="469">IF( OR(U2201="CNST", I2201="CAT_REGS"),(E2201),
IF(U2201="YES",UPPER(E2201),
IF(   AND(U2201&lt;&gt;"NO",I2201="CAT_FNCT",D2201&lt;&gt;"multiply", D2201&lt;&gt;"divide"),IF(J2201="SLS_ENABLED",   UPPER(E2201),""),"")))</f>
        <v/>
      </c>
      <c r="X2201" s="25" t="str">
        <f t="shared" ref="X2201" si="470">IF(LEN(V2201)&gt;0,V2201,SUBSTITUTE(SUBSTITUTE(SUBSTITUTE(SUBSTITUTE(SUBSTITUTE(SUBSTITUTE(SUBSTITUTE(SUBSTITUTE(SUBSTITUTE(SUBSTITUTE(SUBSTITUTE( (SUBSTITUTE( SUBSTITUTE( SUBSTITUTE( SUBSTITUTE(W2201,"STD_SIGMA","SUM"),"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1" s="1">
        <f t="shared" ref="Y2201" si="471">B2201</f>
        <v>2152</v>
      </c>
      <c r="Z2201" t="str">
        <f t="shared" ref="Z2201" si="472">M2201</f>
        <v>ITM_S32</v>
      </c>
      <c r="AC2201" s="116" t="str">
        <f t="shared" si="446"/>
        <v/>
      </c>
      <c r="AD2201" t="b">
        <f t="shared" si="445"/>
        <v>1</v>
      </c>
    </row>
    <row r="2202" spans="1:30">
      <c r="A2202" s="58">
        <f t="shared" si="454"/>
        <v>2202</v>
      </c>
      <c r="B2202" s="55">
        <f t="shared" si="453"/>
        <v>2153</v>
      </c>
      <c r="C2202" s="101" t="s">
        <v>4913</v>
      </c>
      <c r="D2202" s="101">
        <v>64</v>
      </c>
      <c r="E2202" s="104" t="s">
        <v>3372</v>
      </c>
      <c r="F2202" s="106" t="s">
        <v>3372</v>
      </c>
      <c r="G2202" s="108">
        <v>0</v>
      </c>
      <c r="H2202" s="108">
        <v>0</v>
      </c>
      <c r="I2202" s="102" t="s">
        <v>3</v>
      </c>
      <c r="J2202" s="102" t="s">
        <v>1659</v>
      </c>
      <c r="K2202" s="104" t="s">
        <v>5197</v>
      </c>
      <c r="L2202" s="109" t="s">
        <v>3236</v>
      </c>
      <c r="M2202" s="106" t="s">
        <v>3386</v>
      </c>
      <c r="N2202" s="109"/>
      <c r="O2202" s="45"/>
      <c r="P2202" t="str">
        <f t="shared" ref="P2202:P2206" si="473">IF(E2202=F2202,"","NOT EQUAL")</f>
        <v/>
      </c>
      <c r="Q2202" s="45"/>
      <c r="R2202" s="45"/>
      <c r="S2202" s="43">
        <f t="shared" ref="S2202:S2206" si="474">IF(X2202&lt;&gt;"",S2201+1,S2201)</f>
        <v>335</v>
      </c>
      <c r="T2202" s="96" t="s">
        <v>3238</v>
      </c>
      <c r="U2202" s="72" t="s">
        <v>3075</v>
      </c>
      <c r="V2202" s="72" t="s">
        <v>2643</v>
      </c>
      <c r="W2202" s="44" t="str">
        <f t="shared" ref="W2202:W2206" si="475">IF( OR(U2202="CNST", I2202="CAT_REGS"),(E2202),
IF(U2202="YES",UPPER(E2202),
IF(   AND(U2202&lt;&gt;"NO",I2202="CAT_FNCT",D2202&lt;&gt;"multiply", D2202&lt;&gt;"divide"),IF(J2202="SLS_ENABLED",   UPPER(E2202),""),"")))</f>
        <v/>
      </c>
      <c r="X2202" s="25" t="str">
        <f t="shared" ref="X2202:X2206" si="476">IF(LEN(V2202)&gt;0,V2202,SUBSTITUTE(SUBSTITUTE(SUBSTITUTE(SUBSTITUTE(SUBSTITUTE(SUBSTITUTE(SUBSTITUTE(SUBSTITUTE(SUBSTITUTE(SUBSTITUTE(SUBSTITUTE( (SUBSTITUTE( SUBSTITUTE( SUBSTITUTE( SUBSTITUTE(W2202,"STD_SIGMA","SUM"),"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2" s="1">
        <f t="shared" ref="Y2202:Y2206" si="477">B2202</f>
        <v>2153</v>
      </c>
      <c r="Z2202" t="str">
        <f t="shared" ref="Z2202:Z2206" si="478">M2202</f>
        <v>ITM_S64</v>
      </c>
      <c r="AC2202" s="116" t="str">
        <f t="shared" si="446"/>
        <v/>
      </c>
      <c r="AD2202" t="b">
        <f t="shared" si="445"/>
        <v>1</v>
      </c>
    </row>
    <row r="2203" spans="1:30">
      <c r="A2203" s="58">
        <f t="shared" si="454"/>
        <v>2203</v>
      </c>
      <c r="B2203" s="55">
        <f t="shared" si="453"/>
        <v>2154</v>
      </c>
      <c r="C2203" s="101" t="s">
        <v>4914</v>
      </c>
      <c r="D2203" s="101">
        <v>6</v>
      </c>
      <c r="E2203" s="104" t="s">
        <v>3373</v>
      </c>
      <c r="F2203" s="106" t="s">
        <v>3373</v>
      </c>
      <c r="G2203" s="108">
        <v>0</v>
      </c>
      <c r="H2203" s="108">
        <v>0</v>
      </c>
      <c r="I2203" s="102" t="s">
        <v>3</v>
      </c>
      <c r="J2203" s="102" t="s">
        <v>1659</v>
      </c>
      <c r="K2203" s="104" t="s">
        <v>5197</v>
      </c>
      <c r="L2203" s="109" t="s">
        <v>3236</v>
      </c>
      <c r="M2203" s="106" t="s">
        <v>3387</v>
      </c>
      <c r="N2203" s="109"/>
      <c r="O2203" s="45"/>
      <c r="P2203" t="str">
        <f t="shared" si="473"/>
        <v/>
      </c>
      <c r="Q2203" s="45"/>
      <c r="R2203" s="45"/>
      <c r="S2203" s="43">
        <f t="shared" si="474"/>
        <v>335</v>
      </c>
      <c r="T2203" s="96" t="s">
        <v>3238</v>
      </c>
      <c r="U2203" s="72" t="s">
        <v>3075</v>
      </c>
      <c r="V2203" s="72" t="s">
        <v>2643</v>
      </c>
      <c r="W2203" s="44" t="str">
        <f t="shared" si="475"/>
        <v/>
      </c>
      <c r="X2203" s="25" t="str">
        <f t="shared" si="476"/>
        <v/>
      </c>
      <c r="Y2203" s="1">
        <f t="shared" si="477"/>
        <v>2154</v>
      </c>
      <c r="Z2203" t="str">
        <f t="shared" si="478"/>
        <v>ITM_U06</v>
      </c>
      <c r="AC2203" s="116" t="str">
        <f t="shared" si="446"/>
        <v/>
      </c>
      <c r="AD2203" t="b">
        <f t="shared" si="445"/>
        <v>1</v>
      </c>
    </row>
    <row r="2204" spans="1:30">
      <c r="A2204" s="58">
        <f t="shared" si="454"/>
        <v>2204</v>
      </c>
      <c r="B2204" s="55">
        <f t="shared" si="453"/>
        <v>2155</v>
      </c>
      <c r="C2204" s="101" t="s">
        <v>4914</v>
      </c>
      <c r="D2204" s="101">
        <v>8</v>
      </c>
      <c r="E2204" s="104" t="s">
        <v>3374</v>
      </c>
      <c r="F2204" s="106" t="s">
        <v>3374</v>
      </c>
      <c r="G2204" s="108">
        <v>0</v>
      </c>
      <c r="H2204" s="108">
        <v>0</v>
      </c>
      <c r="I2204" s="102" t="s">
        <v>3</v>
      </c>
      <c r="J2204" s="102" t="s">
        <v>1659</v>
      </c>
      <c r="K2204" s="104" t="s">
        <v>5197</v>
      </c>
      <c r="L2204" s="109" t="s">
        <v>3236</v>
      </c>
      <c r="M2204" s="106" t="s">
        <v>3388</v>
      </c>
      <c r="N2204" s="109"/>
      <c r="O2204" s="45"/>
      <c r="P2204" t="str">
        <f t="shared" si="473"/>
        <v/>
      </c>
      <c r="Q2204" s="45"/>
      <c r="R2204" s="45"/>
      <c r="S2204" s="43">
        <f t="shared" si="474"/>
        <v>335</v>
      </c>
      <c r="T2204" s="96" t="s">
        <v>3238</v>
      </c>
      <c r="U2204" s="72" t="s">
        <v>3075</v>
      </c>
      <c r="V2204" s="72" t="s">
        <v>2643</v>
      </c>
      <c r="W2204" s="44" t="str">
        <f t="shared" si="475"/>
        <v/>
      </c>
      <c r="X2204" s="25" t="str">
        <f t="shared" si="476"/>
        <v/>
      </c>
      <c r="Y2204" s="1">
        <f t="shared" si="477"/>
        <v>2155</v>
      </c>
      <c r="Z2204" t="str">
        <f t="shared" si="478"/>
        <v>ITM_U08</v>
      </c>
      <c r="AC2204" s="116" t="str">
        <f t="shared" si="446"/>
        <v/>
      </c>
      <c r="AD2204" t="b">
        <f t="shared" si="445"/>
        <v>1</v>
      </c>
    </row>
    <row r="2205" spans="1:30">
      <c r="A2205" s="58">
        <f t="shared" si="454"/>
        <v>2205</v>
      </c>
      <c r="B2205" s="55">
        <f t="shared" si="453"/>
        <v>2156</v>
      </c>
      <c r="C2205" s="101" t="s">
        <v>4914</v>
      </c>
      <c r="D2205" s="101">
        <v>16</v>
      </c>
      <c r="E2205" s="104" t="s">
        <v>3375</v>
      </c>
      <c r="F2205" s="106" t="s">
        <v>3375</v>
      </c>
      <c r="G2205" s="108">
        <v>0</v>
      </c>
      <c r="H2205" s="108">
        <v>0</v>
      </c>
      <c r="I2205" s="102" t="s">
        <v>3</v>
      </c>
      <c r="J2205" s="102" t="s">
        <v>1659</v>
      </c>
      <c r="K2205" s="104" t="s">
        <v>5197</v>
      </c>
      <c r="L2205" s="109" t="s">
        <v>3236</v>
      </c>
      <c r="M2205" s="106" t="s">
        <v>3389</v>
      </c>
      <c r="N2205" s="109"/>
      <c r="O2205" s="45"/>
      <c r="P2205" t="str">
        <f t="shared" si="473"/>
        <v/>
      </c>
      <c r="Q2205" s="45"/>
      <c r="R2205" s="45"/>
      <c r="S2205" s="43">
        <f t="shared" si="474"/>
        <v>335</v>
      </c>
      <c r="T2205" s="96" t="s">
        <v>3238</v>
      </c>
      <c r="U2205" s="72" t="s">
        <v>3075</v>
      </c>
      <c r="V2205" s="72" t="s">
        <v>2643</v>
      </c>
      <c r="W2205" s="44" t="str">
        <f t="shared" si="475"/>
        <v/>
      </c>
      <c r="X2205" s="25" t="str">
        <f t="shared" si="476"/>
        <v/>
      </c>
      <c r="Y2205" s="1">
        <f t="shared" si="477"/>
        <v>2156</v>
      </c>
      <c r="Z2205" t="str">
        <f t="shared" si="478"/>
        <v>ITM_U16</v>
      </c>
      <c r="AC2205" s="116" t="str">
        <f t="shared" si="446"/>
        <v/>
      </c>
      <c r="AD2205" t="b">
        <f t="shared" si="445"/>
        <v>1</v>
      </c>
    </row>
    <row r="2206" spans="1:30">
      <c r="A2206" s="58">
        <f t="shared" si="454"/>
        <v>2206</v>
      </c>
      <c r="B2206" s="55">
        <f t="shared" si="453"/>
        <v>2157</v>
      </c>
      <c r="C2206" s="101" t="s">
        <v>4914</v>
      </c>
      <c r="D2206" s="101">
        <v>32</v>
      </c>
      <c r="E2206" s="104" t="s">
        <v>3376</v>
      </c>
      <c r="F2206" s="106" t="s">
        <v>3376</v>
      </c>
      <c r="G2206" s="108">
        <v>0</v>
      </c>
      <c r="H2206" s="108">
        <v>0</v>
      </c>
      <c r="I2206" s="102" t="s">
        <v>3</v>
      </c>
      <c r="J2206" s="102" t="s">
        <v>1659</v>
      </c>
      <c r="K2206" s="104" t="s">
        <v>5197</v>
      </c>
      <c r="L2206" s="109" t="s">
        <v>3236</v>
      </c>
      <c r="M2206" s="106" t="s">
        <v>3390</v>
      </c>
      <c r="N2206" s="109"/>
      <c r="O2206" s="45"/>
      <c r="P2206" t="str">
        <f t="shared" si="473"/>
        <v/>
      </c>
      <c r="Q2206" s="45"/>
      <c r="R2206" s="45"/>
      <c r="S2206" s="43">
        <f t="shared" si="474"/>
        <v>335</v>
      </c>
      <c r="T2206" s="96" t="s">
        <v>3238</v>
      </c>
      <c r="U2206" s="72" t="s">
        <v>3075</v>
      </c>
      <c r="V2206" s="72" t="s">
        <v>2643</v>
      </c>
      <c r="W2206" s="44" t="str">
        <f t="shared" si="475"/>
        <v/>
      </c>
      <c r="X2206" s="25" t="str">
        <f t="shared" si="476"/>
        <v/>
      </c>
      <c r="Y2206" s="1">
        <f t="shared" si="477"/>
        <v>2157</v>
      </c>
      <c r="Z2206" t="str">
        <f t="shared" si="478"/>
        <v>ITM_U32</v>
      </c>
      <c r="AC2206" s="116" t="str">
        <f t="shared" si="446"/>
        <v/>
      </c>
      <c r="AD2206" t="b">
        <f t="shared" si="445"/>
        <v>1</v>
      </c>
    </row>
    <row r="2207" spans="1:30">
      <c r="A2207" s="58">
        <f t="shared" si="454"/>
        <v>2207</v>
      </c>
      <c r="B2207" s="55">
        <f t="shared" si="453"/>
        <v>2158</v>
      </c>
      <c r="C2207" s="101" t="s">
        <v>4914</v>
      </c>
      <c r="D2207" s="101">
        <v>64</v>
      </c>
      <c r="E2207" s="104" t="s">
        <v>3377</v>
      </c>
      <c r="F2207" s="106" t="s">
        <v>3377</v>
      </c>
      <c r="G2207" s="108">
        <v>0</v>
      </c>
      <c r="H2207" s="108">
        <v>0</v>
      </c>
      <c r="I2207" s="102" t="s">
        <v>3</v>
      </c>
      <c r="J2207" s="102" t="s">
        <v>1659</v>
      </c>
      <c r="K2207" s="104" t="s">
        <v>5197</v>
      </c>
      <c r="L2207" s="109" t="s">
        <v>3236</v>
      </c>
      <c r="M2207" s="106" t="s">
        <v>3391</v>
      </c>
      <c r="N2207" s="109"/>
      <c r="O2207" s="45"/>
      <c r="P2207" t="str">
        <f t="shared" ref="P2207:P2208" si="479">IF(E2207=F2207,"","NOT EQUAL")</f>
        <v/>
      </c>
      <c r="Q2207" s="45"/>
      <c r="R2207" s="45"/>
      <c r="S2207" s="43">
        <f t="shared" ref="S2207:S2208" si="480">IF(X2207&lt;&gt;"",S2206+1,S2206)</f>
        <v>335</v>
      </c>
      <c r="T2207" s="96" t="s">
        <v>3238</v>
      </c>
      <c r="U2207" s="72" t="s">
        <v>3075</v>
      </c>
      <c r="V2207" s="72" t="s">
        <v>2643</v>
      </c>
      <c r="W2207" s="44" t="str">
        <f t="shared" ref="W2207:W2208" si="481">IF( OR(U2207="CNST", I2207="CAT_REGS"),(E2207),
IF(U2207="YES",UPPER(E2207),
IF(   AND(U2207&lt;&gt;"NO",I2207="CAT_FNCT",D2207&lt;&gt;"multiply", D2207&lt;&gt;"divide"),IF(J2207="SLS_ENABLED",   UPPER(E2207),""),"")))</f>
        <v/>
      </c>
      <c r="X2207" s="25" t="str">
        <f t="shared" ref="X2207:X2208" si="482">IF(LEN(V2207)&gt;0,V2207,SUBSTITUTE(SUBSTITUTE(SUBSTITUTE(SUBSTITUTE(SUBSTITUTE(SUBSTITUTE(SUBSTITUTE(SUBSTITUTE(SUBSTITUTE(SUBSTITUTE(SUBSTITUTE( (SUBSTITUTE( SUBSTITUTE( SUBSTITUTE( SUBSTITUTE(W2207,"STD_SIGMA","SUM"),"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7" s="1">
        <f t="shared" ref="Y2207:Y2208" si="483">B2207</f>
        <v>2158</v>
      </c>
      <c r="Z2207" t="str">
        <f t="shared" ref="Z2207:Z2208" si="484">M2207</f>
        <v>ITM_U64</v>
      </c>
      <c r="AC2207" s="116" t="str">
        <f t="shared" si="446"/>
        <v/>
      </c>
      <c r="AD2207" t="b">
        <f t="shared" si="445"/>
        <v>1</v>
      </c>
    </row>
    <row r="2208" spans="1:30">
      <c r="A2208" s="58">
        <f t="shared" si="454"/>
        <v>2208</v>
      </c>
      <c r="B2208" s="55">
        <f t="shared" si="453"/>
        <v>2159</v>
      </c>
      <c r="C2208" s="101" t="s">
        <v>4915</v>
      </c>
      <c r="D2208" s="101">
        <v>1</v>
      </c>
      <c r="E2208" s="104" t="s">
        <v>3378</v>
      </c>
      <c r="F2208" s="106" t="s">
        <v>3378</v>
      </c>
      <c r="G2208" s="108">
        <v>0</v>
      </c>
      <c r="H2208" s="108">
        <v>0</v>
      </c>
      <c r="I2208" s="102" t="s">
        <v>3</v>
      </c>
      <c r="J2208" s="102" t="s">
        <v>1659</v>
      </c>
      <c r="K2208" s="104" t="s">
        <v>5197</v>
      </c>
      <c r="L2208" s="109" t="s">
        <v>3236</v>
      </c>
      <c r="M2208" s="106" t="s">
        <v>3392</v>
      </c>
      <c r="N2208" s="109"/>
      <c r="O2208" s="45"/>
      <c r="P2208" t="str">
        <f t="shared" si="479"/>
        <v/>
      </c>
      <c r="Q2208" s="45"/>
      <c r="R2208" s="45"/>
      <c r="S2208" s="43">
        <f t="shared" si="480"/>
        <v>335</v>
      </c>
      <c r="T2208" s="96" t="s">
        <v>3238</v>
      </c>
      <c r="U2208" s="72" t="s">
        <v>3075</v>
      </c>
      <c r="V2208" s="72" t="s">
        <v>2643</v>
      </c>
      <c r="W2208" s="44" t="str">
        <f t="shared" si="481"/>
        <v/>
      </c>
      <c r="X2208" s="25" t="str">
        <f t="shared" si="482"/>
        <v/>
      </c>
      <c r="Y2208" s="1">
        <f t="shared" si="483"/>
        <v>2159</v>
      </c>
      <c r="Z2208" t="str">
        <f t="shared" si="484"/>
        <v>ITM_SL1</v>
      </c>
      <c r="AC2208" s="116" t="str">
        <f t="shared" si="446"/>
        <v/>
      </c>
      <c r="AD2208" t="b">
        <f t="shared" ref="AD2208:AD2241" si="485">X2208=AC2208</f>
        <v>1</v>
      </c>
    </row>
    <row r="2209" spans="1:30">
      <c r="A2209" s="58">
        <f t="shared" si="454"/>
        <v>2209</v>
      </c>
      <c r="B2209" s="55">
        <f t="shared" si="453"/>
        <v>2160</v>
      </c>
      <c r="C2209" s="101" t="s">
        <v>4915</v>
      </c>
      <c r="D2209" s="101">
        <v>2</v>
      </c>
      <c r="E2209" s="104" t="s">
        <v>3379</v>
      </c>
      <c r="F2209" s="104" t="s">
        <v>3379</v>
      </c>
      <c r="G2209" s="108">
        <v>0</v>
      </c>
      <c r="H2209" s="108">
        <v>0</v>
      </c>
      <c r="I2209" s="102" t="s">
        <v>3</v>
      </c>
      <c r="J2209" s="102" t="s">
        <v>1659</v>
      </c>
      <c r="K2209" s="104" t="s">
        <v>5197</v>
      </c>
      <c r="L2209" s="109" t="s">
        <v>3236</v>
      </c>
      <c r="M2209" s="106" t="s">
        <v>3393</v>
      </c>
      <c r="N2209" s="109"/>
      <c r="O2209" s="45"/>
      <c r="P2209" t="str">
        <f t="shared" ref="P2209" si="486">IF(E2209=F2209,"","NOT EQUAL")</f>
        <v/>
      </c>
      <c r="Q2209" s="45"/>
      <c r="R2209" s="45"/>
      <c r="S2209" s="43">
        <f t="shared" ref="S2209" si="487">IF(X2209&lt;&gt;"",S2208+1,S2208)</f>
        <v>335</v>
      </c>
      <c r="T2209" s="96" t="s">
        <v>3238</v>
      </c>
      <c r="U2209" s="72" t="s">
        <v>3075</v>
      </c>
      <c r="V2209" s="72" t="s">
        <v>2643</v>
      </c>
      <c r="W2209" s="44" t="str">
        <f t="shared" ref="W2209" si="488">IF( OR(U2209="CNST", I2209="CAT_REGS"),(E2209),
IF(U2209="YES",UPPER(E2209),
IF(   AND(U2209&lt;&gt;"NO",I2209="CAT_FNCT",D2209&lt;&gt;"multiply", D2209&lt;&gt;"divide"),IF(J2209="SLS_ENABLED",   UPPER(E2209),""),"")))</f>
        <v/>
      </c>
      <c r="X2209" s="25" t="str">
        <f t="shared" ref="X2209" si="489">IF(LEN(V2209)&gt;0,V2209,SUBSTITUTE(SUBSTITUTE(SUBSTITUTE(SUBSTITUTE(SUBSTITUTE(SUBSTITUTE(SUBSTITUTE(SUBSTITUTE(SUBSTITUTE(SUBSTITUTE(SUBSTITUTE( (SUBSTITUTE( SUBSTITUTE( SUBSTITUTE( SUBSTITUTE(W2209,"STD_SIGMA","SUM"),"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9" s="1">
        <f t="shared" ref="Y2209" si="490">B2209</f>
        <v>2160</v>
      </c>
      <c r="Z2209" t="str">
        <f t="shared" ref="Z2209" si="491">M2209</f>
        <v>ITM_SR1</v>
      </c>
      <c r="AC2209" s="116" t="str">
        <f t="shared" si="446"/>
        <v/>
      </c>
      <c r="AD2209" t="b">
        <f t="shared" si="485"/>
        <v>1</v>
      </c>
    </row>
    <row r="2210" spans="1:30">
      <c r="A2210" s="58">
        <f t="shared" si="454"/>
        <v>2210</v>
      </c>
      <c r="B2210" s="55">
        <f t="shared" si="453"/>
        <v>2161</v>
      </c>
      <c r="C2210" s="101" t="s">
        <v>4915</v>
      </c>
      <c r="D2210" s="101">
        <v>3</v>
      </c>
      <c r="E2210" s="104" t="s">
        <v>3380</v>
      </c>
      <c r="F2210" s="104" t="s">
        <v>3380</v>
      </c>
      <c r="G2210" s="108">
        <v>0</v>
      </c>
      <c r="H2210" s="108">
        <v>0</v>
      </c>
      <c r="I2210" s="102" t="s">
        <v>3</v>
      </c>
      <c r="J2210" s="102" t="s">
        <v>1659</v>
      </c>
      <c r="K2210" s="104" t="s">
        <v>5197</v>
      </c>
      <c r="L2210" s="109" t="s">
        <v>3236</v>
      </c>
      <c r="M2210" s="106" t="s">
        <v>3394</v>
      </c>
      <c r="N2210" s="109"/>
      <c r="O2210" s="45"/>
      <c r="P2210" t="str">
        <f t="shared" ref="P2210" si="492">IF(E2210=F2210,"","NOT EQUAL")</f>
        <v/>
      </c>
      <c r="Q2210" s="45"/>
      <c r="R2210" s="45"/>
      <c r="S2210" s="43">
        <f t="shared" ref="S2210" si="493">IF(X2210&lt;&gt;"",S2209+1,S2209)</f>
        <v>335</v>
      </c>
      <c r="T2210" s="96" t="s">
        <v>3238</v>
      </c>
      <c r="U2210" s="72" t="s">
        <v>3075</v>
      </c>
      <c r="V2210" s="72" t="s">
        <v>2643</v>
      </c>
      <c r="W2210" s="44" t="str">
        <f t="shared" ref="W2210" si="494">IF( OR(U2210="CNST", I2210="CAT_REGS"),(E2210),
IF(U2210="YES",UPPER(E2210),
IF(   AND(U2210&lt;&gt;"NO",I2210="CAT_FNCT",D2210&lt;&gt;"multiply", D2210&lt;&gt;"divide"),IF(J2210="SLS_ENABLED",   UPPER(E2210),""),"")))</f>
        <v/>
      </c>
      <c r="X2210" s="25" t="str">
        <f t="shared" ref="X2210" si="495">IF(LEN(V2210)&gt;0,V2210,SUBSTITUTE(SUBSTITUTE(SUBSTITUTE(SUBSTITUTE(SUBSTITUTE(SUBSTITUTE(SUBSTITUTE(SUBSTITUTE(SUBSTITUTE(SUBSTITUTE(SUBSTITUTE( (SUBSTITUTE( SUBSTITUTE( SUBSTITUTE( SUBSTITUTE(W2210,"STD_SIGMA","SUM"),"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0" s="1">
        <f t="shared" ref="Y2210" si="496">B2210</f>
        <v>2161</v>
      </c>
      <c r="Z2210" t="str">
        <f t="shared" ref="Z2210" si="497">M2210</f>
        <v>ITM_RL1</v>
      </c>
      <c r="AC2210" s="116" t="str">
        <f t="shared" si="446"/>
        <v/>
      </c>
      <c r="AD2210" t="b">
        <f t="shared" si="485"/>
        <v>1</v>
      </c>
    </row>
    <row r="2211" spans="1:30">
      <c r="A2211" s="58">
        <f t="shared" si="454"/>
        <v>2211</v>
      </c>
      <c r="B2211" s="55">
        <f t="shared" si="453"/>
        <v>2162</v>
      </c>
      <c r="C2211" s="101" t="s">
        <v>4915</v>
      </c>
      <c r="D2211" s="101">
        <v>4</v>
      </c>
      <c r="E2211" s="104" t="s">
        <v>3381</v>
      </c>
      <c r="F2211" s="104" t="s">
        <v>3381</v>
      </c>
      <c r="G2211" s="108">
        <v>0</v>
      </c>
      <c r="H2211" s="108">
        <v>0</v>
      </c>
      <c r="I2211" s="102" t="s">
        <v>3</v>
      </c>
      <c r="J2211" s="102" t="s">
        <v>1659</v>
      </c>
      <c r="K2211" s="104" t="s">
        <v>5197</v>
      </c>
      <c r="L2211" s="109" t="s">
        <v>3236</v>
      </c>
      <c r="M2211" s="106" t="s">
        <v>3395</v>
      </c>
      <c r="N2211" s="109"/>
      <c r="O2211" s="45"/>
      <c r="P2211" t="str">
        <f t="shared" ref="P2211:P2212" si="498">IF(E2211=F2211,"","NOT EQUAL")</f>
        <v/>
      </c>
      <c r="Q2211" s="45"/>
      <c r="R2211" s="45"/>
      <c r="S2211" s="43">
        <f t="shared" ref="S2211:S2212" si="499">IF(X2211&lt;&gt;"",S2210+1,S2210)</f>
        <v>335</v>
      </c>
      <c r="T2211" s="96" t="s">
        <v>3238</v>
      </c>
      <c r="U2211" s="72" t="s">
        <v>3075</v>
      </c>
      <c r="V2211" s="72" t="s">
        <v>2643</v>
      </c>
      <c r="W2211" s="44" t="str">
        <f t="shared" ref="W2211:W2212" si="500">IF( OR(U2211="CNST", I2211="CAT_REGS"),(E2211),
IF(U2211="YES",UPPER(E2211),
IF(   AND(U2211&lt;&gt;"NO",I2211="CAT_FNCT",D2211&lt;&gt;"multiply", D2211&lt;&gt;"divide"),IF(J2211="SLS_ENABLED",   UPPER(E2211),""),"")))</f>
        <v/>
      </c>
      <c r="X2211" s="25" t="str">
        <f t="shared" ref="X2211:X2212" si="501">IF(LEN(V2211)&gt;0,V2211,SUBSTITUTE(SUBSTITUTE(SUBSTITUTE(SUBSTITUTE(SUBSTITUTE(SUBSTITUTE(SUBSTITUTE(SUBSTITUTE(SUBSTITUTE(SUBSTITUTE(SUBSTITUTE( (SUBSTITUTE( SUBSTITUTE( SUBSTITUTE( SUBSTITUTE(W2211,"STD_SIGMA","SUM"),"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1" s="1">
        <f t="shared" ref="Y2211:Y2212" si="502">B2211</f>
        <v>2162</v>
      </c>
      <c r="Z2211" t="str">
        <f t="shared" ref="Z2211:Z2212" si="503">M2211</f>
        <v>ITM_RR1</v>
      </c>
      <c r="AC2211" s="116" t="str">
        <f t="shared" si="446"/>
        <v/>
      </c>
      <c r="AD2211" t="b">
        <f t="shared" si="485"/>
        <v>1</v>
      </c>
    </row>
    <row r="2212" spans="1:30">
      <c r="A2212" s="58">
        <f t="shared" si="454"/>
        <v>2212</v>
      </c>
      <c r="B2212" s="55">
        <f t="shared" si="453"/>
        <v>2163</v>
      </c>
      <c r="C2212" s="101" t="s">
        <v>4915</v>
      </c>
      <c r="D2212" s="101">
        <v>5</v>
      </c>
      <c r="E2212" s="104" t="s">
        <v>3403</v>
      </c>
      <c r="F2212" s="104" t="s">
        <v>3403</v>
      </c>
      <c r="G2212" s="108">
        <v>0</v>
      </c>
      <c r="H2212" s="108">
        <v>0</v>
      </c>
      <c r="I2212" s="102" t="s">
        <v>3</v>
      </c>
      <c r="J2212" s="102" t="s">
        <v>1659</v>
      </c>
      <c r="K2212" s="104" t="s">
        <v>5197</v>
      </c>
      <c r="L2212" s="109" t="s">
        <v>3236</v>
      </c>
      <c r="M2212" s="106" t="s">
        <v>3396</v>
      </c>
      <c r="N2212" s="109"/>
      <c r="O2212" s="45"/>
      <c r="P2212" t="str">
        <f t="shared" si="498"/>
        <v/>
      </c>
      <c r="Q2212" s="45"/>
      <c r="R2212" s="45"/>
      <c r="S2212" s="43">
        <f t="shared" si="499"/>
        <v>335</v>
      </c>
      <c r="T2212" s="96" t="s">
        <v>3238</v>
      </c>
      <c r="U2212" s="72" t="s">
        <v>3075</v>
      </c>
      <c r="V2212" s="72" t="s">
        <v>2643</v>
      </c>
      <c r="W2212" s="44" t="str">
        <f t="shared" si="500"/>
        <v/>
      </c>
      <c r="X2212" s="25" t="str">
        <f t="shared" si="501"/>
        <v/>
      </c>
      <c r="Y2212" s="1">
        <f t="shared" si="502"/>
        <v>2163</v>
      </c>
      <c r="Z2212" t="str">
        <f t="shared" si="503"/>
        <v>ITM_FWORD</v>
      </c>
      <c r="AC2212" s="116" t="str">
        <f t="shared" si="446"/>
        <v/>
      </c>
      <c r="AD2212" t="b">
        <f t="shared" si="485"/>
        <v>1</v>
      </c>
    </row>
    <row r="2213" spans="1:30">
      <c r="A2213" s="58">
        <f t="shared" si="454"/>
        <v>2213</v>
      </c>
      <c r="B2213" s="55">
        <f t="shared" si="453"/>
        <v>2164</v>
      </c>
      <c r="C2213" s="101" t="s">
        <v>4915</v>
      </c>
      <c r="D2213" s="101">
        <v>6</v>
      </c>
      <c r="E2213" s="104" t="s">
        <v>3404</v>
      </c>
      <c r="F2213" s="104" t="s">
        <v>3404</v>
      </c>
      <c r="G2213" s="108">
        <v>0</v>
      </c>
      <c r="H2213" s="108">
        <v>0</v>
      </c>
      <c r="I2213" s="102" t="s">
        <v>3</v>
      </c>
      <c r="J2213" s="102" t="s">
        <v>1659</v>
      </c>
      <c r="K2213" s="104" t="s">
        <v>5197</v>
      </c>
      <c r="L2213" s="109" t="s">
        <v>3236</v>
      </c>
      <c r="M2213" s="106" t="s">
        <v>3397</v>
      </c>
      <c r="N2213" s="109"/>
      <c r="O2213" s="45"/>
      <c r="P2213" t="str">
        <f t="shared" ref="P2213" si="504">IF(E2213=F2213,"","NOT EQUAL")</f>
        <v/>
      </c>
      <c r="Q2213" s="45"/>
      <c r="R2213" s="45"/>
      <c r="S2213" s="43">
        <f t="shared" ref="S2213" si="505">IF(X2213&lt;&gt;"",S2212+1,S2212)</f>
        <v>335</v>
      </c>
      <c r="T2213" s="96" t="s">
        <v>3238</v>
      </c>
      <c r="U2213" s="72" t="s">
        <v>3075</v>
      </c>
      <c r="V2213" s="72" t="s">
        <v>2643</v>
      </c>
      <c r="W2213" s="44" t="str">
        <f t="shared" ref="W2213" si="506">IF( OR(U2213="CNST", I2213="CAT_REGS"),(E2213),
IF(U2213="YES",UPPER(E2213),
IF(   AND(U2213&lt;&gt;"NO",I2213="CAT_FNCT",D2213&lt;&gt;"multiply", D2213&lt;&gt;"divide"),IF(J2213="SLS_ENABLED",   UPPER(E2213),""),"")))</f>
        <v/>
      </c>
      <c r="X2213" s="25" t="str">
        <f t="shared" ref="X2213" si="507">IF(LEN(V2213)&gt;0,V2213,SUBSTITUTE(SUBSTITUTE(SUBSTITUTE(SUBSTITUTE(SUBSTITUTE(SUBSTITUTE(SUBSTITUTE(SUBSTITUTE(SUBSTITUTE(SUBSTITUTE(SUBSTITUTE( (SUBSTITUTE( SUBSTITUTE( SUBSTITUTE( SUBSTITUTE(W2213,"STD_SIGMA","SUM"),"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3" s="1">
        <f t="shared" ref="Y2213" si="508">B2213</f>
        <v>2164</v>
      </c>
      <c r="Z2213" t="str">
        <f t="shared" ref="Z2213" si="509">M2213</f>
        <v>ITM_FBYTE</v>
      </c>
      <c r="AC2213" s="116" t="str">
        <f t="shared" si="446"/>
        <v/>
      </c>
      <c r="AD2213" t="b">
        <f t="shared" si="485"/>
        <v>1</v>
      </c>
    </row>
    <row r="2214" spans="1:30">
      <c r="A2214" s="58">
        <f t="shared" si="454"/>
        <v>2214</v>
      </c>
      <c r="B2214" s="55">
        <f t="shared" si="453"/>
        <v>2165</v>
      </c>
      <c r="C2214" s="101" t="s">
        <v>4916</v>
      </c>
      <c r="D2214" s="101" t="s">
        <v>7</v>
      </c>
      <c r="E2214" s="104" t="s">
        <v>3429</v>
      </c>
      <c r="F2214" s="104" t="s">
        <v>3429</v>
      </c>
      <c r="G2214" s="108">
        <v>0</v>
      </c>
      <c r="H2214" s="108">
        <v>0</v>
      </c>
      <c r="I2214" s="102" t="s">
        <v>1</v>
      </c>
      <c r="J2214" s="102" t="s">
        <v>1660</v>
      </c>
      <c r="K2214" s="104" t="s">
        <v>5197</v>
      </c>
      <c r="L2214" s="109" t="s">
        <v>3407</v>
      </c>
      <c r="M2214" s="106" t="s">
        <v>3398</v>
      </c>
      <c r="N2214" s="109"/>
      <c r="O2214" s="45"/>
      <c r="P2214" t="str">
        <f t="shared" ref="P2214:P2215" si="510">IF(E2214=F2214,"","NOT EQUAL")</f>
        <v/>
      </c>
      <c r="Q2214" s="45"/>
      <c r="R2214" s="45"/>
      <c r="S2214" s="43">
        <f t="shared" ref="S2214:S2215" si="511">IF(X2214&lt;&gt;"",S2213+1,S2213)</f>
        <v>336</v>
      </c>
      <c r="T2214" s="96" t="s">
        <v>3152</v>
      </c>
      <c r="U2214" s="72" t="s">
        <v>3082</v>
      </c>
      <c r="V2214" s="72" t="s">
        <v>2643</v>
      </c>
      <c r="W2214" s="44" t="str">
        <f t="shared" ref="W2214:W2215" si="512">IF( OR(U2214="CNST", I2214="CAT_REGS"),(E2214),
IF(U2214="YES",UPPER(E2214),
IF(   AND(U2214&lt;&gt;"NO",I2214="CAT_FNCT",D2214&lt;&gt;"multiply", D2214&lt;&gt;"divide"),IF(J2214="SLS_ENABLED",   UPPER(E2214),""),"")))</f>
        <v>"EXITCLR"</v>
      </c>
      <c r="X2214" s="25" t="str">
        <f t="shared" ref="X2214:X2215" si="513">IF(LEN(V2214)&gt;0,V2214,SUBSTITUTE(SUBSTITUTE(SUBSTITUTE(SUBSTITUTE(SUBSTITUTE(SUBSTITUTE(SUBSTITUTE(SUBSTITUTE(SUBSTITUTE(SUBSTITUTE(SUBSTITUTE( (SUBSTITUTE( SUBSTITUTE( SUBSTITUTE( SUBSTITUTE(W2214,"STD_SIGMA","SUM"),"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EXITCLR</v>
      </c>
      <c r="Y2214" s="1">
        <f t="shared" ref="Y2214:Y2215" si="514">B2214</f>
        <v>2165</v>
      </c>
      <c r="Z2214" t="str">
        <f t="shared" ref="Z2214:Z2215" si="515">M2214</f>
        <v>ITM_CLAIM</v>
      </c>
      <c r="AC2214" s="116" t="str">
        <f t="shared" si="446"/>
        <v>EXITCLR</v>
      </c>
      <c r="AD2214" t="b">
        <f t="shared" si="485"/>
        <v>1</v>
      </c>
    </row>
    <row r="2215" spans="1:30">
      <c r="A2215" s="58">
        <f t="shared" si="454"/>
        <v>2215</v>
      </c>
      <c r="B2215" s="55">
        <f t="shared" si="453"/>
        <v>2166</v>
      </c>
      <c r="C2215" s="101" t="s">
        <v>4917</v>
      </c>
      <c r="D2215" s="101" t="s">
        <v>14</v>
      </c>
      <c r="E2215" s="102" t="s">
        <v>3406</v>
      </c>
      <c r="F2215" s="102" t="s">
        <v>3406</v>
      </c>
      <c r="G2215" s="108">
        <v>0</v>
      </c>
      <c r="H2215" s="108">
        <v>3</v>
      </c>
      <c r="I2215" s="102" t="s">
        <v>1</v>
      </c>
      <c r="J2215" s="102" t="s">
        <v>1660</v>
      </c>
      <c r="K2215" s="104" t="s">
        <v>5022</v>
      </c>
      <c r="L2215" s="109" t="s">
        <v>3236</v>
      </c>
      <c r="M2215" s="106" t="s">
        <v>3405</v>
      </c>
      <c r="N2215" s="106"/>
      <c r="O2215"/>
      <c r="P2215" t="str">
        <f t="shared" si="510"/>
        <v/>
      </c>
      <c r="Q2215"/>
      <c r="R2215"/>
      <c r="S2215" s="43">
        <f t="shared" si="511"/>
        <v>336</v>
      </c>
      <c r="T2215" s="96" t="s">
        <v>3238</v>
      </c>
      <c r="U2215" s="72" t="s">
        <v>3075</v>
      </c>
      <c r="V2215" s="72" t="s">
        <v>2643</v>
      </c>
      <c r="W2215" s="44" t="str">
        <f t="shared" si="512"/>
        <v/>
      </c>
      <c r="X2215" s="25" t="str">
        <f t="shared" si="513"/>
        <v/>
      </c>
      <c r="Y2215" s="1">
        <f t="shared" si="514"/>
        <v>2166</v>
      </c>
      <c r="Z2215" t="str">
        <f t="shared" si="515"/>
        <v>ITM_SHOIREP</v>
      </c>
      <c r="AC2215" s="116" t="str">
        <f t="shared" si="446"/>
        <v/>
      </c>
      <c r="AD2215" t="b">
        <f t="shared" si="485"/>
        <v>1</v>
      </c>
    </row>
    <row r="2216" spans="1:30">
      <c r="A2216" s="58">
        <f t="shared" si="454"/>
        <v>2216</v>
      </c>
      <c r="B2216" s="55">
        <f t="shared" si="453"/>
        <v>2167</v>
      </c>
      <c r="C2216" s="101" t="s">
        <v>4918</v>
      </c>
      <c r="D2216" s="101" t="s">
        <v>7</v>
      </c>
      <c r="E2216" s="104" t="s">
        <v>1533</v>
      </c>
      <c r="F2216" s="104" t="s">
        <v>1533</v>
      </c>
      <c r="G2216" s="108">
        <v>0</v>
      </c>
      <c r="H2216" s="108">
        <v>0</v>
      </c>
      <c r="I2216" s="102" t="s">
        <v>1</v>
      </c>
      <c r="J2216" s="102" t="s">
        <v>1660</v>
      </c>
      <c r="K2216" s="104" t="s">
        <v>5022</v>
      </c>
      <c r="L2216" s="109" t="s">
        <v>1181</v>
      </c>
      <c r="M2216" s="106" t="s">
        <v>3428</v>
      </c>
      <c r="N2216" s="109"/>
      <c r="O2216" s="45"/>
      <c r="P2216" t="str">
        <f t="shared" ref="P2216:P2217" si="516">IF(E2216=F2216,"","NOT EQUAL")</f>
        <v/>
      </c>
      <c r="Q2216" s="45"/>
      <c r="R2216" s="45"/>
      <c r="S2216" s="43">
        <f t="shared" ref="S2216:S2217" si="517">IF(X2216&lt;&gt;"",S2215+1,S2215)</f>
        <v>336</v>
      </c>
      <c r="T2216" s="96" t="s">
        <v>2643</v>
      </c>
      <c r="U2216" s="72" t="s">
        <v>3075</v>
      </c>
      <c r="V2216" s="72" t="s">
        <v>2643</v>
      </c>
      <c r="W2216" s="44" t="str">
        <f t="shared" ref="W2216:W2217" si="518">IF( OR(U2216="CNST", I2216="CAT_REGS"),(E2216),
IF(U2216="YES",UPPER(E2216),
IF(   AND(U2216&lt;&gt;"NO",I2216="CAT_FNCT",D2216&lt;&gt;"multiply", D2216&lt;&gt;"divide"),IF(J2216="SLS_ENABLED",   UPPER(E2216),""),"")))</f>
        <v/>
      </c>
      <c r="X2216" s="25" t="str">
        <f t="shared" ref="X2216:X2217" si="519">IF(LEN(V2216)&gt;0,V2216,SUBSTITUTE(SUBSTITUTE(SUBSTITUTE(SUBSTITUTE(SUBSTITUTE(SUBSTITUTE(SUBSTITUTE(SUBSTITUTE(SUBSTITUTE(SUBSTITUTE(SUBSTITUTE( (SUBSTITUTE( SUBSTITUTE( SUBSTITUTE( SUBSTITUTE(W2216,"STD_SIGMA","SUM"),"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6" s="1">
        <f t="shared" ref="Y2216:Y2217" si="520">B2216</f>
        <v>2167</v>
      </c>
      <c r="Z2216" t="str">
        <f t="shared" ref="Z2216:Z2217" si="521">M2216</f>
        <v>ITM_SCALE</v>
      </c>
      <c r="AC2216" s="116" t="str">
        <f t="shared" ref="AC2216:AC2241" si="522">IF(LEN(X2216)=0,"",SUBSTITUTE(SUBSTITUTE(SUBSTITUTE(SUBSTITUTE(SUBSTITUTE(SUBSTITUTE(SUBSTITUTE(SUBSTITUTE(SUBSTITUTE(SUBSTITUTE(SUBSTITUTE(SUBSTITUTE(SUBSTITUTE(SUBSTITUTE(SUBSTITUTE(SUBSTITUTE(SUBSTITUTE( (SUBSTITUTE( SUBSTITUTE( SUBSTITUTE( SUBSTITUTE(W2216,"STD_SIGMA","SUM"),"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216" t="b">
        <f t="shared" si="485"/>
        <v>1</v>
      </c>
    </row>
    <row r="2217" spans="1:30">
      <c r="A2217" s="58">
        <f t="shared" si="454"/>
        <v>2217</v>
      </c>
      <c r="B2217" s="55">
        <f t="shared" si="453"/>
        <v>2168</v>
      </c>
      <c r="C2217" s="101" t="s">
        <v>4919</v>
      </c>
      <c r="D2217" s="101" t="s">
        <v>7</v>
      </c>
      <c r="E2217" s="104" t="s">
        <v>3414</v>
      </c>
      <c r="F2217" s="104" t="s">
        <v>3414</v>
      </c>
      <c r="G2217" s="108">
        <v>0</v>
      </c>
      <c r="H2217" s="108">
        <v>0</v>
      </c>
      <c r="I2217" s="102" t="s">
        <v>3</v>
      </c>
      <c r="J2217" s="102" t="s">
        <v>1660</v>
      </c>
      <c r="K2217" s="104" t="s">
        <v>5022</v>
      </c>
      <c r="L2217" s="109"/>
      <c r="M2217" s="106" t="s">
        <v>3415</v>
      </c>
      <c r="N2217" s="109"/>
      <c r="O2217" s="45"/>
      <c r="P2217" t="str">
        <f t="shared" si="516"/>
        <v/>
      </c>
      <c r="Q2217" s="45"/>
      <c r="R2217" s="45"/>
      <c r="S2217" s="43">
        <f t="shared" si="517"/>
        <v>337</v>
      </c>
      <c r="T2217" s="96" t="s">
        <v>3177</v>
      </c>
      <c r="U2217" s="72" t="s">
        <v>3082</v>
      </c>
      <c r="V2217" s="72" t="s">
        <v>2643</v>
      </c>
      <c r="W2217" s="44" t="str">
        <f t="shared" si="518"/>
        <v>"PLOTLS"</v>
      </c>
      <c r="X2217" s="25" t="str">
        <f t="shared" si="519"/>
        <v>PLOTLS</v>
      </c>
      <c r="Y2217" s="1">
        <f t="shared" si="520"/>
        <v>2168</v>
      </c>
      <c r="Z2217" t="str">
        <f t="shared" si="521"/>
        <v>ITM_PLOTLS</v>
      </c>
      <c r="AC2217" s="116" t="str">
        <f t="shared" si="522"/>
        <v>PLOTLS</v>
      </c>
      <c r="AD2217" t="b">
        <f t="shared" si="485"/>
        <v>1</v>
      </c>
    </row>
    <row r="2218" spans="1:30">
      <c r="A2218" s="58">
        <f t="shared" si="454"/>
        <v>2218</v>
      </c>
      <c r="B2218" s="55">
        <f t="shared" si="453"/>
        <v>2169</v>
      </c>
      <c r="C2218" s="101" t="s">
        <v>4920</v>
      </c>
      <c r="D2218" s="101" t="s">
        <v>7</v>
      </c>
      <c r="E2218" s="102" t="s">
        <v>3418</v>
      </c>
      <c r="F2218" s="102" t="s">
        <v>3418</v>
      </c>
      <c r="G2218" s="108">
        <v>0</v>
      </c>
      <c r="H2218" s="108">
        <v>0</v>
      </c>
      <c r="I2218" s="102" t="s">
        <v>1</v>
      </c>
      <c r="J2218" s="102" t="s">
        <v>1660</v>
      </c>
      <c r="K2218" s="104" t="s">
        <v>5022</v>
      </c>
      <c r="L2218" s="105" t="s">
        <v>3420</v>
      </c>
      <c r="M2218" s="106" t="s">
        <v>3421</v>
      </c>
      <c r="N2218" s="106"/>
      <c r="O2218"/>
      <c r="P2218" t="str">
        <f t="shared" ref="P2218:P2222" si="523">IF(E2218=F2218,"","NOT EQUAL")</f>
        <v/>
      </c>
      <c r="Q2218"/>
      <c r="R2218"/>
      <c r="S2218" s="43">
        <f t="shared" ref="S2218:S2222" si="524">IF(X2218&lt;&gt;"",S2217+1,S2217)</f>
        <v>337</v>
      </c>
      <c r="T2218" s="96" t="s">
        <v>3172</v>
      </c>
      <c r="U2218" s="72" t="s">
        <v>2643</v>
      </c>
      <c r="V2218" s="72" t="s">
        <v>2643</v>
      </c>
      <c r="W2218" s="44" t="str">
        <f t="shared" ref="W2218:W2222" si="525">IF( OR(U2218="CNST", I2218="CAT_REGS"),(E2218),
IF(U2218="YES",UPPER(E2218),
IF(   AND(U2218&lt;&gt;"NO",I2218="CAT_FNCT",D2218&lt;&gt;"multiply", D2218&lt;&gt;"divide"),IF(J2218="SLS_ENABLED",   UPPER(E2218),""),"")))</f>
        <v/>
      </c>
      <c r="X2218" s="25" t="str">
        <f t="shared" ref="X2218:X2222" si="526">IF(LEN(V2218)&gt;0,V2218,SUBSTITUTE(SUBSTITUTE(SUBSTITUTE(SUBSTITUTE(SUBSTITUTE(SUBSTITUTE(SUBSTITUTE(SUBSTITUTE(SUBSTITUTE(SUBSTITUTE(SUBSTITUTE( (SUBSTITUTE( SUBSTITUTE( SUBSTITUTE( SUBSTITUTE(W2218,"STD_SIGMA","SUM"),"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8" s="1">
        <f t="shared" ref="Y2218:Y2222" si="527">B2218</f>
        <v>2169</v>
      </c>
      <c r="Z2218" t="str">
        <f t="shared" ref="Z2218:Z2222" si="528">M2218</f>
        <v>ITM_PLINE</v>
      </c>
      <c r="AC2218" s="116" t="str">
        <f t="shared" si="522"/>
        <v/>
      </c>
      <c r="AD2218" t="b">
        <f t="shared" si="485"/>
        <v>1</v>
      </c>
    </row>
    <row r="2219" spans="1:30">
      <c r="A2219" s="58">
        <f t="shared" si="454"/>
        <v>2219</v>
      </c>
      <c r="B2219" s="55">
        <f t="shared" si="453"/>
        <v>2170</v>
      </c>
      <c r="C2219" s="101" t="s">
        <v>4921</v>
      </c>
      <c r="D2219" s="101" t="s">
        <v>7</v>
      </c>
      <c r="E2219" s="102" t="s">
        <v>1313</v>
      </c>
      <c r="F2219" s="102" t="s">
        <v>1313</v>
      </c>
      <c r="G2219" s="103">
        <v>0</v>
      </c>
      <c r="H2219" s="103">
        <v>0</v>
      </c>
      <c r="I2219" s="102" t="s">
        <v>1</v>
      </c>
      <c r="J2219" s="102" t="s">
        <v>1660</v>
      </c>
      <c r="K2219" s="104" t="s">
        <v>5022</v>
      </c>
      <c r="L2219" s="101" t="s">
        <v>3420</v>
      </c>
      <c r="M2219" s="106" t="s">
        <v>3422</v>
      </c>
      <c r="N2219" s="106"/>
      <c r="O2219"/>
      <c r="P2219" t="str">
        <f t="shared" si="523"/>
        <v/>
      </c>
      <c r="Q2219"/>
      <c r="R2219"/>
      <c r="S2219" s="43">
        <f t="shared" si="524"/>
        <v>337</v>
      </c>
      <c r="T2219" s="96" t="s">
        <v>3172</v>
      </c>
      <c r="U2219" s="72" t="s">
        <v>2643</v>
      </c>
      <c r="V2219" s="72" t="s">
        <v>2643</v>
      </c>
      <c r="W2219" s="44" t="str">
        <f t="shared" si="525"/>
        <v/>
      </c>
      <c r="X2219" s="25" t="str">
        <f t="shared" si="526"/>
        <v/>
      </c>
      <c r="Y2219" s="1">
        <f t="shared" si="527"/>
        <v>2170</v>
      </c>
      <c r="Z2219" t="str">
        <f t="shared" si="528"/>
        <v>ITM_PCROS</v>
      </c>
      <c r="AC2219" s="116" t="str">
        <f t="shared" si="522"/>
        <v/>
      </c>
      <c r="AD2219" t="b">
        <f t="shared" si="485"/>
        <v>1</v>
      </c>
    </row>
    <row r="2220" spans="1:30">
      <c r="A2220" s="58">
        <f t="shared" si="454"/>
        <v>2220</v>
      </c>
      <c r="B2220" s="55">
        <f t="shared" si="453"/>
        <v>2171</v>
      </c>
      <c r="C2220" s="101" t="s">
        <v>4922</v>
      </c>
      <c r="D2220" s="101" t="s">
        <v>7</v>
      </c>
      <c r="E2220" s="102" t="s">
        <v>3419</v>
      </c>
      <c r="F2220" s="102" t="s">
        <v>3419</v>
      </c>
      <c r="G2220" s="103">
        <v>0</v>
      </c>
      <c r="H2220" s="103">
        <v>0</v>
      </c>
      <c r="I2220" s="102" t="s">
        <v>1</v>
      </c>
      <c r="J2220" s="102" t="s">
        <v>1660</v>
      </c>
      <c r="K2220" s="104" t="s">
        <v>5022</v>
      </c>
      <c r="L2220" s="101" t="s">
        <v>3420</v>
      </c>
      <c r="M2220" s="106" t="s">
        <v>3423</v>
      </c>
      <c r="N2220" s="106"/>
      <c r="O2220"/>
      <c r="P2220" t="str">
        <f t="shared" si="523"/>
        <v/>
      </c>
      <c r="Q2220"/>
      <c r="R2220"/>
      <c r="S2220" s="43">
        <f t="shared" si="524"/>
        <v>337</v>
      </c>
      <c r="T2220" s="96" t="s">
        <v>3172</v>
      </c>
      <c r="U2220" s="72" t="s">
        <v>2643</v>
      </c>
      <c r="V2220" s="72" t="s">
        <v>2643</v>
      </c>
      <c r="W2220" s="44" t="str">
        <f t="shared" si="525"/>
        <v/>
      </c>
      <c r="X2220" s="25" t="str">
        <f t="shared" si="526"/>
        <v/>
      </c>
      <c r="Y2220" s="1">
        <f t="shared" si="527"/>
        <v>2171</v>
      </c>
      <c r="Z2220" t="str">
        <f t="shared" si="528"/>
        <v>ITM_PBOX</v>
      </c>
      <c r="AC2220" s="116" t="str">
        <f t="shared" si="522"/>
        <v/>
      </c>
      <c r="AD2220" t="b">
        <f t="shared" si="485"/>
        <v>1</v>
      </c>
    </row>
    <row r="2221" spans="1:30">
      <c r="A2221" s="58">
        <f t="shared" si="454"/>
        <v>2221</v>
      </c>
      <c r="B2221" s="55">
        <f t="shared" si="453"/>
        <v>2172</v>
      </c>
      <c r="C2221" s="101" t="s">
        <v>4923</v>
      </c>
      <c r="D2221" s="101" t="s">
        <v>7</v>
      </c>
      <c r="E2221" s="102" t="s">
        <v>3424</v>
      </c>
      <c r="F2221" s="102" t="s">
        <v>3424</v>
      </c>
      <c r="G2221" s="103">
        <v>0</v>
      </c>
      <c r="H2221" s="103">
        <v>0</v>
      </c>
      <c r="I2221" s="102" t="s">
        <v>1</v>
      </c>
      <c r="J2221" s="102" t="s">
        <v>1660</v>
      </c>
      <c r="K2221" s="104" t="s">
        <v>5022</v>
      </c>
      <c r="L2221" s="101" t="s">
        <v>2724</v>
      </c>
      <c r="M2221" s="106" t="s">
        <v>2725</v>
      </c>
      <c r="N2221" s="106"/>
      <c r="O2221"/>
      <c r="P2221" t="str">
        <f t="shared" si="523"/>
        <v/>
      </c>
      <c r="Q2221"/>
      <c r="R2221"/>
      <c r="S2221" s="43">
        <f t="shared" si="524"/>
        <v>337</v>
      </c>
      <c r="T2221" s="96" t="s">
        <v>3172</v>
      </c>
      <c r="U2221" s="72" t="s">
        <v>2643</v>
      </c>
      <c r="V2221" s="72" t="s">
        <v>2643</v>
      </c>
      <c r="W2221" s="44" t="str">
        <f t="shared" si="525"/>
        <v/>
      </c>
      <c r="X2221" s="25" t="str">
        <f t="shared" si="526"/>
        <v/>
      </c>
      <c r="Y2221" s="1">
        <f t="shared" si="527"/>
        <v>2172</v>
      </c>
      <c r="Z2221" t="str">
        <f t="shared" si="528"/>
        <v>ITM_VECT</v>
      </c>
      <c r="AC2221" s="116" t="str">
        <f t="shared" si="522"/>
        <v/>
      </c>
      <c r="AD2221" t="b">
        <f t="shared" si="485"/>
        <v>1</v>
      </c>
    </row>
    <row r="2222" spans="1:30">
      <c r="A2222" s="58">
        <f t="shared" si="454"/>
        <v>2222</v>
      </c>
      <c r="B2222" s="55">
        <f t="shared" si="453"/>
        <v>2173</v>
      </c>
      <c r="C2222" s="101" t="s">
        <v>4924</v>
      </c>
      <c r="D2222" s="101" t="s">
        <v>7</v>
      </c>
      <c r="E2222" s="102" t="s">
        <v>3425</v>
      </c>
      <c r="F2222" s="102" t="s">
        <v>3425</v>
      </c>
      <c r="G2222" s="103">
        <v>0</v>
      </c>
      <c r="H2222" s="103">
        <v>0</v>
      </c>
      <c r="I2222" s="102" t="s">
        <v>1</v>
      </c>
      <c r="J2222" s="102" t="s">
        <v>1660</v>
      </c>
      <c r="K2222" s="104" t="s">
        <v>5022</v>
      </c>
      <c r="L2222" s="101" t="s">
        <v>2724</v>
      </c>
      <c r="M2222" s="106" t="s">
        <v>3426</v>
      </c>
      <c r="N2222" s="106"/>
      <c r="O2222"/>
      <c r="P2222" t="str">
        <f t="shared" si="523"/>
        <v/>
      </c>
      <c r="Q2222"/>
      <c r="R2222"/>
      <c r="S2222" s="43">
        <f t="shared" si="524"/>
        <v>337</v>
      </c>
      <c r="T2222" s="96" t="s">
        <v>3172</v>
      </c>
      <c r="U2222" s="72" t="s">
        <v>2643</v>
      </c>
      <c r="V2222" s="72" t="s">
        <v>2643</v>
      </c>
      <c r="W2222" s="44" t="str">
        <f t="shared" si="525"/>
        <v/>
      </c>
      <c r="X2222" s="25" t="str">
        <f t="shared" si="526"/>
        <v/>
      </c>
      <c r="Y2222" s="1">
        <f t="shared" si="527"/>
        <v>2173</v>
      </c>
      <c r="Z2222" t="str">
        <f t="shared" si="528"/>
        <v>ITM_NVECT</v>
      </c>
      <c r="AC2222" s="116" t="str">
        <f t="shared" si="522"/>
        <v/>
      </c>
      <c r="AD2222" t="b">
        <f t="shared" si="485"/>
        <v>1</v>
      </c>
    </row>
    <row r="2223" spans="1:30">
      <c r="A2223" s="58">
        <f t="shared" si="454"/>
        <v>2223</v>
      </c>
      <c r="B2223" s="55">
        <f t="shared" si="453"/>
        <v>2174</v>
      </c>
      <c r="C2223" s="101" t="s">
        <v>4925</v>
      </c>
      <c r="D2223" s="101" t="s">
        <v>7</v>
      </c>
      <c r="E2223" s="102" t="s">
        <v>3126</v>
      </c>
      <c r="F2223" s="102" t="s">
        <v>3126</v>
      </c>
      <c r="G2223" s="103">
        <v>0</v>
      </c>
      <c r="H2223" s="103">
        <v>0</v>
      </c>
      <c r="I2223" s="102" t="s">
        <v>1</v>
      </c>
      <c r="J2223" s="102" t="s">
        <v>1660</v>
      </c>
      <c r="K2223" s="104" t="s">
        <v>5022</v>
      </c>
      <c r="L2223" s="101"/>
      <c r="M2223" s="106" t="s">
        <v>3128</v>
      </c>
      <c r="N2223" s="106"/>
      <c r="O2223"/>
      <c r="P2223" t="str">
        <f t="shared" ref="P2223:P2237" si="529">IF(E2223=F2223,"","NOT EQUAL")</f>
        <v/>
      </c>
      <c r="Q2223"/>
      <c r="R2223"/>
      <c r="S2223" s="43">
        <f t="shared" ref="S2223:S2237" si="530">IF(X2223&lt;&gt;"",S2222+1,S2222)</f>
        <v>337</v>
      </c>
      <c r="T2223" s="96" t="s">
        <v>3224</v>
      </c>
      <c r="U2223" s="72" t="s">
        <v>2643</v>
      </c>
      <c r="V2223" s="72" t="s">
        <v>2643</v>
      </c>
      <c r="W2223" s="44" t="str">
        <f t="shared" ref="W2223:W2237" si="531">IF( OR(U2223="CNST", I2223="CAT_REGS"),(E2223),
IF(U2223="YES",UPPER(E2223),
IF(   AND(U2223&lt;&gt;"NO",I2223="CAT_FNCT",D2223&lt;&gt;"multiply", D2223&lt;&gt;"divide"),IF(J2223="SLS_ENABLED",   UPPER(E2223),""),"")))</f>
        <v/>
      </c>
      <c r="X2223" s="25" t="str">
        <f t="shared" ref="X2223:X2237" si="532">IF(LEN(V2223)&gt;0,V2223,SUBSTITUTE(SUBSTITUTE(SUBSTITUTE(SUBSTITUTE(SUBSTITUTE(SUBSTITUTE(SUBSTITUTE(SUBSTITUTE(SUBSTITUTE(SUBSTITUTE(SUBSTITUTE( (SUBSTITUTE( SUBSTITUTE( SUBSTITUTE( SUBSTITUTE(W2223,"STD_SIGMA","SUM"),"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23" s="1">
        <f t="shared" ref="Y2223:Y2237" si="533">B2223</f>
        <v>2174</v>
      </c>
      <c r="Z2223" t="str">
        <f t="shared" ref="Z2223:Z2237" si="534">M2223</f>
        <v>ITM_EXTX</v>
      </c>
      <c r="AC2223" s="116" t="str">
        <f t="shared" si="522"/>
        <v/>
      </c>
      <c r="AD2223" t="b">
        <f t="shared" si="485"/>
        <v>1</v>
      </c>
    </row>
    <row r="2224" spans="1:30">
      <c r="A2224" s="58">
        <f t="shared" si="454"/>
        <v>2224</v>
      </c>
      <c r="B2224" s="55">
        <f t="shared" si="453"/>
        <v>2175</v>
      </c>
      <c r="C2224" s="101" t="s">
        <v>4926</v>
      </c>
      <c r="D2224" s="101" t="s">
        <v>7</v>
      </c>
      <c r="E2224" s="102" t="s">
        <v>3127</v>
      </c>
      <c r="F2224" s="102" t="s">
        <v>3127</v>
      </c>
      <c r="G2224" s="103">
        <v>0</v>
      </c>
      <c r="H2224" s="103">
        <v>0</v>
      </c>
      <c r="I2224" s="102" t="s">
        <v>1</v>
      </c>
      <c r="J2224" s="102" t="s">
        <v>1660</v>
      </c>
      <c r="K2224" s="104" t="s">
        <v>5022</v>
      </c>
      <c r="L2224" s="101"/>
      <c r="M2224" s="106" t="s">
        <v>3129</v>
      </c>
      <c r="N2224" s="106"/>
      <c r="O2224"/>
      <c r="P2224" t="str">
        <f t="shared" si="529"/>
        <v/>
      </c>
      <c r="Q2224"/>
      <c r="R2224"/>
      <c r="S2224" s="43">
        <f t="shared" si="530"/>
        <v>337</v>
      </c>
      <c r="T2224" s="96" t="s">
        <v>3224</v>
      </c>
      <c r="U2224" s="72" t="s">
        <v>2643</v>
      </c>
      <c r="V2224" s="72" t="s">
        <v>2643</v>
      </c>
      <c r="W2224" s="44" t="str">
        <f t="shared" si="531"/>
        <v/>
      </c>
      <c r="X2224" s="25" t="str">
        <f t="shared" si="532"/>
        <v/>
      </c>
      <c r="Y2224" s="1">
        <f t="shared" si="533"/>
        <v>2175</v>
      </c>
      <c r="Z2224" t="str">
        <f t="shared" si="534"/>
        <v>ITM_EXTY</v>
      </c>
      <c r="AC2224" s="116" t="str">
        <f t="shared" si="522"/>
        <v/>
      </c>
      <c r="AD2224" t="b">
        <f t="shared" si="485"/>
        <v>1</v>
      </c>
    </row>
    <row r="2225" spans="1:30">
      <c r="A2225" s="58">
        <f t="shared" si="454"/>
        <v>2225</v>
      </c>
      <c r="B2225" s="55">
        <f t="shared" si="453"/>
        <v>2176</v>
      </c>
      <c r="C2225" s="101" t="s">
        <v>4927</v>
      </c>
      <c r="D2225" s="101">
        <v>4</v>
      </c>
      <c r="E2225" s="102" t="s">
        <v>3416</v>
      </c>
      <c r="F2225" s="102" t="s">
        <v>3416</v>
      </c>
      <c r="G2225" s="103">
        <v>0</v>
      </c>
      <c r="H2225" s="103">
        <v>0</v>
      </c>
      <c r="I2225" s="102" t="s">
        <v>3</v>
      </c>
      <c r="J2225" s="102" t="s">
        <v>1660</v>
      </c>
      <c r="K2225" s="104" t="s">
        <v>5022</v>
      </c>
      <c r="L2225" s="101"/>
      <c r="M2225" s="106" t="s">
        <v>3417</v>
      </c>
      <c r="N2225" s="106"/>
      <c r="O2225"/>
      <c r="P2225" t="str">
        <f t="shared" si="529"/>
        <v/>
      </c>
      <c r="Q2225"/>
      <c r="R2225"/>
      <c r="S2225" s="43">
        <f t="shared" si="530"/>
        <v>338</v>
      </c>
      <c r="T2225" s="96" t="s">
        <v>3177</v>
      </c>
      <c r="U2225" s="72" t="s">
        <v>3082</v>
      </c>
      <c r="V2225" s="72" t="s">
        <v>2643</v>
      </c>
      <c r="W2225" s="44" t="str">
        <f t="shared" si="531"/>
        <v>"GRF"</v>
      </c>
      <c r="X2225" s="25" t="str">
        <f t="shared" si="532"/>
        <v>GRF</v>
      </c>
      <c r="Y2225" s="1">
        <f t="shared" si="533"/>
        <v>2176</v>
      </c>
      <c r="Z2225" t="str">
        <f t="shared" si="534"/>
        <v>ITM_PLOTJM</v>
      </c>
      <c r="AC2225" s="116" t="str">
        <f t="shared" si="522"/>
        <v>GRF</v>
      </c>
      <c r="AD2225" t="b">
        <f t="shared" si="485"/>
        <v>1</v>
      </c>
    </row>
    <row r="2226" spans="1:30">
      <c r="A2226" s="58">
        <f t="shared" si="454"/>
        <v>2226</v>
      </c>
      <c r="B2226" s="55">
        <f t="shared" si="453"/>
        <v>2177</v>
      </c>
      <c r="C2226" s="101" t="s">
        <v>4927</v>
      </c>
      <c r="D2226" s="101">
        <v>1</v>
      </c>
      <c r="E2226" s="102" t="s">
        <v>2650</v>
      </c>
      <c r="F2226" s="102" t="s">
        <v>2650</v>
      </c>
      <c r="G2226" s="108">
        <v>0</v>
      </c>
      <c r="H2226" s="108">
        <v>0</v>
      </c>
      <c r="I2226" s="102" t="s">
        <v>3</v>
      </c>
      <c r="J2226" s="102" t="s">
        <v>1660</v>
      </c>
      <c r="K2226" s="104" t="s">
        <v>5022</v>
      </c>
      <c r="L2226" s="105" t="s">
        <v>1181</v>
      </c>
      <c r="M2226" s="106" t="s">
        <v>2634</v>
      </c>
      <c r="N2226" s="106"/>
      <c r="O2226"/>
      <c r="P2226" t="str">
        <f t="shared" si="529"/>
        <v/>
      </c>
      <c r="Q2226"/>
      <c r="R2226"/>
      <c r="S2226" s="43">
        <f t="shared" si="530"/>
        <v>338</v>
      </c>
      <c r="T2226" s="96" t="s">
        <v>3222</v>
      </c>
      <c r="U2226" s="72" t="s">
        <v>2643</v>
      </c>
      <c r="V2226" s="72" t="s">
        <v>2643</v>
      </c>
      <c r="W2226" s="44" t="str">
        <f t="shared" si="531"/>
        <v/>
      </c>
      <c r="X2226" s="25" t="str">
        <f t="shared" si="532"/>
        <v/>
      </c>
      <c r="Y2226" s="1">
        <f t="shared" si="533"/>
        <v>2177</v>
      </c>
      <c r="Z2226" t="str">
        <f t="shared" si="534"/>
        <v>ITM_GRAPH</v>
      </c>
      <c r="AC2226" s="116" t="str">
        <f t="shared" si="522"/>
        <v/>
      </c>
      <c r="AD2226" t="b">
        <f t="shared" si="485"/>
        <v>1</v>
      </c>
    </row>
    <row r="2227" spans="1:30">
      <c r="A2227" s="58">
        <f t="shared" si="454"/>
        <v>2227</v>
      </c>
      <c r="B2227" s="55">
        <f t="shared" si="453"/>
        <v>2178</v>
      </c>
      <c r="C2227" s="101" t="s">
        <v>4927</v>
      </c>
      <c r="D2227" s="101">
        <v>11</v>
      </c>
      <c r="E2227" s="102" t="s">
        <v>2712</v>
      </c>
      <c r="F2227" s="102" t="s">
        <v>2712</v>
      </c>
      <c r="G2227" s="103">
        <v>0</v>
      </c>
      <c r="H2227" s="103">
        <v>0</v>
      </c>
      <c r="I2227" s="102" t="s">
        <v>3</v>
      </c>
      <c r="J2227" s="102" t="s">
        <v>1659</v>
      </c>
      <c r="K2227" s="104" t="s">
        <v>5022</v>
      </c>
      <c r="L2227" s="101"/>
      <c r="M2227" s="106" t="s">
        <v>2718</v>
      </c>
      <c r="N2227" s="106"/>
      <c r="O2227"/>
      <c r="P2227" t="str">
        <f t="shared" si="529"/>
        <v/>
      </c>
      <c r="Q2227"/>
      <c r="R2227"/>
      <c r="S2227" s="43">
        <f t="shared" si="530"/>
        <v>338</v>
      </c>
      <c r="T2227" s="96" t="s">
        <v>3224</v>
      </c>
      <c r="U2227" s="72" t="s">
        <v>3075</v>
      </c>
      <c r="V2227" s="72" t="s">
        <v>2643</v>
      </c>
      <c r="W2227" s="44" t="str">
        <f t="shared" si="531"/>
        <v/>
      </c>
      <c r="X2227" s="25" t="str">
        <f t="shared" si="532"/>
        <v/>
      </c>
      <c r="Y2227" s="1">
        <f t="shared" si="533"/>
        <v>2178</v>
      </c>
      <c r="Z2227" t="str">
        <f t="shared" si="534"/>
        <v>ITM_DEMO1</v>
      </c>
      <c r="AC2227" s="116" t="str">
        <f t="shared" si="522"/>
        <v/>
      </c>
      <c r="AD2227" t="b">
        <f t="shared" si="485"/>
        <v>1</v>
      </c>
    </row>
    <row r="2228" spans="1:30">
      <c r="A2228" s="58">
        <f t="shared" si="454"/>
        <v>2228</v>
      </c>
      <c r="B2228" s="55">
        <f t="shared" si="453"/>
        <v>2179</v>
      </c>
      <c r="C2228" s="101" t="s">
        <v>4927</v>
      </c>
      <c r="D2228" s="101">
        <v>12</v>
      </c>
      <c r="E2228" s="102" t="s">
        <v>2713</v>
      </c>
      <c r="F2228" s="102" t="s">
        <v>2713</v>
      </c>
      <c r="G2228" s="103">
        <v>0</v>
      </c>
      <c r="H2228" s="103">
        <v>0</v>
      </c>
      <c r="I2228" s="102" t="s">
        <v>3</v>
      </c>
      <c r="J2228" s="102" t="s">
        <v>1659</v>
      </c>
      <c r="K2228" s="104" t="s">
        <v>5022</v>
      </c>
      <c r="L2228" s="101"/>
      <c r="M2228" s="106" t="s">
        <v>2719</v>
      </c>
      <c r="N2228" s="106"/>
      <c r="O2228"/>
      <c r="P2228" t="str">
        <f t="shared" si="529"/>
        <v/>
      </c>
      <c r="Q2228"/>
      <c r="R2228"/>
      <c r="S2228" s="43">
        <f t="shared" si="530"/>
        <v>338</v>
      </c>
      <c r="T2228" s="96" t="s">
        <v>3224</v>
      </c>
      <c r="U2228" s="72" t="s">
        <v>3075</v>
      </c>
      <c r="V2228" s="72" t="s">
        <v>2643</v>
      </c>
      <c r="W2228" s="44" t="str">
        <f t="shared" si="531"/>
        <v/>
      </c>
      <c r="X2228" s="25" t="str">
        <f t="shared" si="532"/>
        <v/>
      </c>
      <c r="Y2228" s="1">
        <f t="shared" si="533"/>
        <v>2179</v>
      </c>
      <c r="Z2228" t="str">
        <f t="shared" si="534"/>
        <v>ITM_DEMO2</v>
      </c>
      <c r="AC2228" s="116" t="str">
        <f t="shared" si="522"/>
        <v/>
      </c>
      <c r="AD2228" t="b">
        <f t="shared" si="485"/>
        <v>1</v>
      </c>
    </row>
    <row r="2229" spans="1:30">
      <c r="A2229" s="58">
        <f t="shared" si="454"/>
        <v>2229</v>
      </c>
      <c r="B2229" s="55">
        <f t="shared" si="453"/>
        <v>2180</v>
      </c>
      <c r="C2229" s="101" t="s">
        <v>4927</v>
      </c>
      <c r="D2229" s="101">
        <v>13</v>
      </c>
      <c r="E2229" s="102" t="s">
        <v>2714</v>
      </c>
      <c r="F2229" s="102" t="s">
        <v>2714</v>
      </c>
      <c r="G2229" s="103">
        <v>0</v>
      </c>
      <c r="H2229" s="103">
        <v>0</v>
      </c>
      <c r="I2229" s="102" t="s">
        <v>3</v>
      </c>
      <c r="J2229" s="102" t="s">
        <v>1659</v>
      </c>
      <c r="K2229" s="104" t="s">
        <v>5022</v>
      </c>
      <c r="L2229" s="101"/>
      <c r="M2229" s="106" t="s">
        <v>2720</v>
      </c>
      <c r="N2229" s="106"/>
      <c r="O2229"/>
      <c r="P2229" t="str">
        <f t="shared" si="529"/>
        <v/>
      </c>
      <c r="Q2229"/>
      <c r="R2229"/>
      <c r="S2229" s="43">
        <f t="shared" si="530"/>
        <v>338</v>
      </c>
      <c r="T2229" s="96" t="s">
        <v>3224</v>
      </c>
      <c r="U2229" s="72" t="s">
        <v>3075</v>
      </c>
      <c r="V2229" s="72" t="s">
        <v>2643</v>
      </c>
      <c r="W2229" s="44" t="str">
        <f t="shared" si="531"/>
        <v/>
      </c>
      <c r="X2229" s="25" t="str">
        <f t="shared" si="532"/>
        <v/>
      </c>
      <c r="Y2229" s="1">
        <f t="shared" si="533"/>
        <v>2180</v>
      </c>
      <c r="Z2229" t="str">
        <f t="shared" si="534"/>
        <v>ITM_DEMO3</v>
      </c>
      <c r="AC2229" s="116" t="str">
        <f t="shared" si="522"/>
        <v/>
      </c>
      <c r="AD2229" t="b">
        <f t="shared" si="485"/>
        <v>1</v>
      </c>
    </row>
    <row r="2230" spans="1:30">
      <c r="A2230" s="58">
        <f t="shared" si="454"/>
        <v>2230</v>
      </c>
      <c r="B2230" s="55">
        <f t="shared" si="453"/>
        <v>2181</v>
      </c>
      <c r="C2230" s="101" t="s">
        <v>4927</v>
      </c>
      <c r="D2230" s="101">
        <v>14</v>
      </c>
      <c r="E2230" s="102" t="s">
        <v>2715</v>
      </c>
      <c r="F2230" s="102" t="s">
        <v>2715</v>
      </c>
      <c r="G2230" s="103">
        <v>0</v>
      </c>
      <c r="H2230" s="103">
        <v>0</v>
      </c>
      <c r="I2230" s="102" t="s">
        <v>3</v>
      </c>
      <c r="J2230" s="102" t="s">
        <v>1659</v>
      </c>
      <c r="K2230" s="104" t="s">
        <v>5022</v>
      </c>
      <c r="L2230" s="101"/>
      <c r="M2230" s="106" t="s">
        <v>2721</v>
      </c>
      <c r="N2230" s="106"/>
      <c r="O2230"/>
      <c r="P2230" t="str">
        <f t="shared" si="529"/>
        <v/>
      </c>
      <c r="Q2230"/>
      <c r="R2230"/>
      <c r="S2230" s="43">
        <f t="shared" si="530"/>
        <v>338</v>
      </c>
      <c r="T2230" s="96" t="s">
        <v>3224</v>
      </c>
      <c r="U2230" s="72" t="s">
        <v>3075</v>
      </c>
      <c r="V2230" s="72" t="s">
        <v>2643</v>
      </c>
      <c r="W2230" s="44" t="str">
        <f t="shared" si="531"/>
        <v/>
      </c>
      <c r="X2230" s="25" t="str">
        <f t="shared" si="532"/>
        <v/>
      </c>
      <c r="Y2230" s="1">
        <f t="shared" si="533"/>
        <v>2181</v>
      </c>
      <c r="Z2230" t="str">
        <f t="shared" si="534"/>
        <v>ITM_DEMO4</v>
      </c>
      <c r="AC2230" s="116" t="str">
        <f t="shared" si="522"/>
        <v/>
      </c>
      <c r="AD2230" t="b">
        <f t="shared" si="485"/>
        <v>1</v>
      </c>
    </row>
    <row r="2231" spans="1:30">
      <c r="A2231" s="58">
        <f t="shared" si="454"/>
        <v>2231</v>
      </c>
      <c r="B2231" s="55">
        <f t="shared" si="453"/>
        <v>2182</v>
      </c>
      <c r="C2231" s="101" t="s">
        <v>4927</v>
      </c>
      <c r="D2231" s="101">
        <v>15</v>
      </c>
      <c r="E2231" s="102" t="s">
        <v>2716</v>
      </c>
      <c r="F2231" s="102" t="s">
        <v>2716</v>
      </c>
      <c r="G2231" s="103">
        <v>0</v>
      </c>
      <c r="H2231" s="103">
        <v>0</v>
      </c>
      <c r="I2231" s="102" t="s">
        <v>3</v>
      </c>
      <c r="J2231" s="102" t="s">
        <v>1659</v>
      </c>
      <c r="K2231" s="104" t="s">
        <v>5022</v>
      </c>
      <c r="L2231" s="101"/>
      <c r="M2231" s="106" t="s">
        <v>2722</v>
      </c>
      <c r="N2231" s="106"/>
      <c r="O2231"/>
      <c r="P2231" t="str">
        <f t="shared" si="529"/>
        <v/>
      </c>
      <c r="Q2231"/>
      <c r="R2231"/>
      <c r="S2231" s="43">
        <f t="shared" si="530"/>
        <v>338</v>
      </c>
      <c r="T2231" s="96" t="s">
        <v>3224</v>
      </c>
      <c r="U2231" s="72" t="s">
        <v>3075</v>
      </c>
      <c r="V2231" s="72" t="s">
        <v>2643</v>
      </c>
      <c r="W2231" s="44" t="str">
        <f t="shared" si="531"/>
        <v/>
      </c>
      <c r="X2231" s="25" t="str">
        <f t="shared" si="532"/>
        <v/>
      </c>
      <c r="Y2231" s="1">
        <f t="shared" si="533"/>
        <v>2182</v>
      </c>
      <c r="Z2231" t="str">
        <f t="shared" si="534"/>
        <v>ITM_DEMO5</v>
      </c>
      <c r="AC2231" s="116" t="str">
        <f t="shared" si="522"/>
        <v/>
      </c>
      <c r="AD2231" t="b">
        <f t="shared" si="485"/>
        <v>1</v>
      </c>
    </row>
    <row r="2232" spans="1:30">
      <c r="A2232" s="58">
        <f t="shared" si="454"/>
        <v>2232</v>
      </c>
      <c r="B2232" s="55">
        <f t="shared" si="453"/>
        <v>2183</v>
      </c>
      <c r="C2232" s="101" t="s">
        <v>4927</v>
      </c>
      <c r="D2232" s="101">
        <v>16</v>
      </c>
      <c r="E2232" s="102" t="s">
        <v>2717</v>
      </c>
      <c r="F2232" s="102" t="s">
        <v>2717</v>
      </c>
      <c r="G2232" s="103">
        <v>0</v>
      </c>
      <c r="H2232" s="103">
        <v>0</v>
      </c>
      <c r="I2232" s="102" t="s">
        <v>3</v>
      </c>
      <c r="J2232" s="102" t="s">
        <v>1659</v>
      </c>
      <c r="K2232" s="104" t="s">
        <v>5022</v>
      </c>
      <c r="L2232" s="101"/>
      <c r="M2232" s="106" t="s">
        <v>2723</v>
      </c>
      <c r="N2232" s="106"/>
      <c r="O2232"/>
      <c r="P2232" t="str">
        <f t="shared" si="529"/>
        <v/>
      </c>
      <c r="Q2232"/>
      <c r="R2232"/>
      <c r="S2232" s="43">
        <f t="shared" si="530"/>
        <v>338</v>
      </c>
      <c r="T2232" s="96" t="s">
        <v>3224</v>
      </c>
      <c r="U2232" s="72" t="s">
        <v>3075</v>
      </c>
      <c r="V2232" s="72" t="s">
        <v>2643</v>
      </c>
      <c r="W2232" s="44" t="str">
        <f t="shared" si="531"/>
        <v/>
      </c>
      <c r="X2232" s="25" t="str">
        <f t="shared" si="532"/>
        <v/>
      </c>
      <c r="Y2232" s="1">
        <f t="shared" si="533"/>
        <v>2183</v>
      </c>
      <c r="Z2232" t="str">
        <f t="shared" si="534"/>
        <v>ITM_DEMO6</v>
      </c>
      <c r="AC2232" s="116" t="str">
        <f t="shared" si="522"/>
        <v/>
      </c>
      <c r="AD2232" t="b">
        <f t="shared" si="485"/>
        <v>1</v>
      </c>
    </row>
    <row r="2233" spans="1:30">
      <c r="A2233" s="58">
        <f t="shared" si="454"/>
        <v>2233</v>
      </c>
      <c r="B2233" s="55">
        <f t="shared" si="453"/>
        <v>2184</v>
      </c>
      <c r="C2233" s="101" t="s">
        <v>4928</v>
      </c>
      <c r="D2233" s="101" t="s">
        <v>7</v>
      </c>
      <c r="E2233" s="102" t="s">
        <v>3433</v>
      </c>
      <c r="F2233" s="102" t="s">
        <v>3433</v>
      </c>
      <c r="G2233" s="103">
        <v>0</v>
      </c>
      <c r="H2233" s="103">
        <v>0</v>
      </c>
      <c r="I2233" s="102" t="s">
        <v>1</v>
      </c>
      <c r="J2233" s="102" t="s">
        <v>1660</v>
      </c>
      <c r="K2233" s="104" t="s">
        <v>5022</v>
      </c>
      <c r="L2233" s="101" t="s">
        <v>3420</v>
      </c>
      <c r="M2233" s="106" t="s">
        <v>3430</v>
      </c>
      <c r="N2233" s="106"/>
      <c r="O2233"/>
      <c r="P2233" t="str">
        <f t="shared" si="529"/>
        <v/>
      </c>
      <c r="Q2233"/>
      <c r="R2233"/>
      <c r="S2233" s="43">
        <f t="shared" si="530"/>
        <v>338</v>
      </c>
      <c r="T2233" s="96" t="s">
        <v>3172</v>
      </c>
      <c r="U2233" s="72" t="s">
        <v>2643</v>
      </c>
      <c r="V2233" s="72" t="s">
        <v>2643</v>
      </c>
      <c r="W2233" s="44" t="str">
        <f t="shared" si="531"/>
        <v/>
      </c>
      <c r="X2233" s="25" t="str">
        <f t="shared" si="532"/>
        <v/>
      </c>
      <c r="Y2233" s="1">
        <f t="shared" si="533"/>
        <v>2184</v>
      </c>
      <c r="Z2233" t="str">
        <f t="shared" si="534"/>
        <v>ITM_INTG</v>
      </c>
      <c r="AC2233" s="116" t="str">
        <f t="shared" si="522"/>
        <v/>
      </c>
      <c r="AD2233" t="b">
        <f t="shared" si="485"/>
        <v>1</v>
      </c>
    </row>
    <row r="2234" spans="1:30">
      <c r="A2234" s="58">
        <f t="shared" si="454"/>
        <v>2234</v>
      </c>
      <c r="B2234" s="55">
        <f t="shared" si="453"/>
        <v>2185</v>
      </c>
      <c r="C2234" s="101" t="s">
        <v>4929</v>
      </c>
      <c r="D2234" s="101" t="s">
        <v>7</v>
      </c>
      <c r="E2234" s="102" t="s">
        <v>3434</v>
      </c>
      <c r="F2234" s="102" t="s">
        <v>3434</v>
      </c>
      <c r="G2234" s="103">
        <v>0</v>
      </c>
      <c r="H2234" s="103">
        <v>0</v>
      </c>
      <c r="I2234" s="102" t="s">
        <v>1</v>
      </c>
      <c r="J2234" s="102" t="s">
        <v>1660</v>
      </c>
      <c r="K2234" s="104" t="s">
        <v>5022</v>
      </c>
      <c r="L2234" s="101" t="s">
        <v>3420</v>
      </c>
      <c r="M2234" s="106" t="s">
        <v>3431</v>
      </c>
      <c r="N2234" s="106"/>
      <c r="O2234"/>
      <c r="P2234" t="str">
        <f t="shared" si="529"/>
        <v/>
      </c>
      <c r="Q2234"/>
      <c r="R2234"/>
      <c r="S2234" s="43">
        <f t="shared" si="530"/>
        <v>338</v>
      </c>
      <c r="T2234" s="96" t="s">
        <v>3172</v>
      </c>
      <c r="U2234" s="72" t="s">
        <v>2643</v>
      </c>
      <c r="V2234" s="72" t="s">
        <v>2643</v>
      </c>
      <c r="W2234" s="44" t="str">
        <f t="shared" si="531"/>
        <v/>
      </c>
      <c r="X2234" s="25" t="str">
        <f t="shared" si="532"/>
        <v/>
      </c>
      <c r="Y2234" s="1">
        <f t="shared" si="533"/>
        <v>2185</v>
      </c>
      <c r="Z2234" t="str">
        <f t="shared" si="534"/>
        <v>ITM_DIFF</v>
      </c>
      <c r="AC2234" s="116" t="str">
        <f t="shared" si="522"/>
        <v/>
      </c>
      <c r="AD2234" t="b">
        <f t="shared" si="485"/>
        <v>1</v>
      </c>
    </row>
    <row r="2235" spans="1:30">
      <c r="A2235" s="58">
        <f t="shared" si="454"/>
        <v>2235</v>
      </c>
      <c r="B2235" s="55">
        <f t="shared" si="453"/>
        <v>2186</v>
      </c>
      <c r="C2235" s="101" t="s">
        <v>4930</v>
      </c>
      <c r="D2235" s="101" t="s">
        <v>7</v>
      </c>
      <c r="E2235" s="102" t="s">
        <v>3432</v>
      </c>
      <c r="F2235" s="102" t="s">
        <v>3432</v>
      </c>
      <c r="G2235" s="103">
        <v>0</v>
      </c>
      <c r="H2235" s="103">
        <v>0</v>
      </c>
      <c r="I2235" s="102" t="s">
        <v>1</v>
      </c>
      <c r="J2235" s="102" t="s">
        <v>1660</v>
      </c>
      <c r="K2235" s="104" t="s">
        <v>5022</v>
      </c>
      <c r="L2235" s="101" t="s">
        <v>3420</v>
      </c>
      <c r="M2235" s="106" t="s">
        <v>4539</v>
      </c>
      <c r="N2235" s="106"/>
      <c r="O2235"/>
      <c r="P2235" t="str">
        <f t="shared" si="529"/>
        <v/>
      </c>
      <c r="Q2235"/>
      <c r="R2235"/>
      <c r="S2235" s="43">
        <f t="shared" si="530"/>
        <v>338</v>
      </c>
      <c r="T2235" s="96"/>
      <c r="U2235" s="72"/>
      <c r="V2235" s="72"/>
      <c r="W2235" s="44" t="str">
        <f t="shared" si="531"/>
        <v/>
      </c>
      <c r="X2235" s="25" t="str">
        <f t="shared" si="532"/>
        <v/>
      </c>
      <c r="Y2235" s="1">
        <f t="shared" si="533"/>
        <v>2186</v>
      </c>
      <c r="Z2235" t="str">
        <f t="shared" si="534"/>
        <v>ITM_RMS</v>
      </c>
      <c r="AC2235" s="116" t="str">
        <f t="shared" si="522"/>
        <v/>
      </c>
      <c r="AD2235" t="b">
        <f t="shared" si="485"/>
        <v>1</v>
      </c>
    </row>
    <row r="2236" spans="1:30">
      <c r="A2236" s="58">
        <f t="shared" si="454"/>
        <v>2236</v>
      </c>
      <c r="B2236" s="55">
        <f t="shared" si="453"/>
        <v>2187</v>
      </c>
      <c r="C2236" s="101" t="s">
        <v>4931</v>
      </c>
      <c r="D2236" s="101" t="s">
        <v>7</v>
      </c>
      <c r="E2236" s="102" t="s">
        <v>3439</v>
      </c>
      <c r="F2236" s="102" t="s">
        <v>3439</v>
      </c>
      <c r="G2236" s="103">
        <v>0</v>
      </c>
      <c r="H2236" s="103">
        <v>0</v>
      </c>
      <c r="I2236" s="102" t="s">
        <v>1</v>
      </c>
      <c r="J2236" s="102" t="s">
        <v>1660</v>
      </c>
      <c r="K2236" s="104" t="s">
        <v>5022</v>
      </c>
      <c r="L2236" s="101" t="s">
        <v>3420</v>
      </c>
      <c r="M2236" s="106" t="s">
        <v>3440</v>
      </c>
      <c r="N2236" s="106"/>
      <c r="O2236"/>
      <c r="P2236" t="str">
        <f t="shared" si="529"/>
        <v/>
      </c>
      <c r="Q2236"/>
      <c r="R2236"/>
      <c r="S2236" s="43">
        <f t="shared" si="530"/>
        <v>338</v>
      </c>
      <c r="T2236" s="96"/>
      <c r="U2236" s="72"/>
      <c r="V2236" s="72"/>
      <c r="W2236" s="44" t="str">
        <f t="shared" si="531"/>
        <v/>
      </c>
      <c r="X2236" s="25" t="str">
        <f t="shared" si="532"/>
        <v/>
      </c>
      <c r="Y2236" s="1">
        <f t="shared" si="533"/>
        <v>2187</v>
      </c>
      <c r="Z2236" t="str">
        <f t="shared" si="534"/>
        <v>ITM_SHADE</v>
      </c>
      <c r="AC2236" s="116" t="str">
        <f t="shared" si="522"/>
        <v/>
      </c>
      <c r="AD2236" t="b">
        <f t="shared" si="485"/>
        <v>1</v>
      </c>
    </row>
    <row r="2237" spans="1:30">
      <c r="A2237" s="58">
        <f t="shared" si="454"/>
        <v>2237</v>
      </c>
      <c r="B2237" s="55">
        <f t="shared" si="453"/>
        <v>2188</v>
      </c>
      <c r="C2237" s="101" t="s">
        <v>4932</v>
      </c>
      <c r="D2237" s="101" t="s">
        <v>7</v>
      </c>
      <c r="E2237" s="102" t="s">
        <v>3412</v>
      </c>
      <c r="F2237" s="102" t="s">
        <v>3412</v>
      </c>
      <c r="G2237" s="103">
        <v>0</v>
      </c>
      <c r="H2237" s="103">
        <v>0</v>
      </c>
      <c r="I2237" s="102" t="s">
        <v>18</v>
      </c>
      <c r="J2237" s="102" t="s">
        <v>1660</v>
      </c>
      <c r="K2237" s="104" t="s">
        <v>5022</v>
      </c>
      <c r="L2237" s="101"/>
      <c r="M2237" s="106" t="s">
        <v>3413</v>
      </c>
      <c r="N2237" s="106"/>
      <c r="O2237"/>
      <c r="P2237" t="str">
        <f t="shared" si="529"/>
        <v/>
      </c>
      <c r="Q2237"/>
      <c r="R2237"/>
      <c r="S2237" s="43">
        <f t="shared" si="530"/>
        <v>338</v>
      </c>
      <c r="T2237" s="96" t="s">
        <v>2643</v>
      </c>
      <c r="U2237" s="72" t="s">
        <v>2643</v>
      </c>
      <c r="V2237" s="72" t="s">
        <v>2643</v>
      </c>
      <c r="W2237" s="44" t="str">
        <f t="shared" si="531"/>
        <v/>
      </c>
      <c r="X2237" s="25" t="str">
        <f t="shared" si="532"/>
        <v/>
      </c>
      <c r="Y2237" s="1">
        <f t="shared" si="533"/>
        <v>2188</v>
      </c>
      <c r="Z2237" t="str">
        <f t="shared" si="534"/>
        <v>MNU_PLOT</v>
      </c>
      <c r="AC2237" s="116" t="str">
        <f t="shared" si="522"/>
        <v/>
      </c>
      <c r="AD2237" t="b">
        <f t="shared" si="485"/>
        <v>1</v>
      </c>
    </row>
    <row r="2238" spans="1:30">
      <c r="A2238" s="58">
        <f t="shared" ref="A2238:A2241" si="535">IF(B2238=INT(B2238),ROW(),"")</f>
        <v>2238</v>
      </c>
      <c r="B2238" s="55">
        <f t="shared" ref="B2238:B2241" si="536">IF(AND(MID(C2238,2,1)&lt;&gt;"/",MID(C2238,1,1)="/"),INT(B2237)+1,B2237+0.01)</f>
        <v>2189</v>
      </c>
      <c r="C2238" s="101" t="s">
        <v>4932</v>
      </c>
      <c r="D2238" s="101" t="s">
        <v>7</v>
      </c>
      <c r="E2238" s="102" t="s">
        <v>581</v>
      </c>
      <c r="F2238" s="102" t="s">
        <v>4980</v>
      </c>
      <c r="G2238" s="103">
        <v>0</v>
      </c>
      <c r="H2238" s="103">
        <v>0</v>
      </c>
      <c r="I2238" s="102" t="s">
        <v>1</v>
      </c>
      <c r="J2238" s="102" t="s">
        <v>1660</v>
      </c>
      <c r="K2238" s="104" t="s">
        <v>5022</v>
      </c>
      <c r="L2238" s="101"/>
      <c r="M2238" s="106" t="s">
        <v>5018</v>
      </c>
      <c r="N2238" s="106"/>
      <c r="O2238"/>
      <c r="P2238" t="str">
        <f t="shared" ref="P2238:P2241" si="537">IF(E2238=F2238,"","NOT EQUAL")</f>
        <v>NOT EQUAL</v>
      </c>
      <c r="Q2238"/>
      <c r="R2238"/>
      <c r="S2238" s="43">
        <f t="shared" ref="S2238:S2241" si="538">IF(X2238&lt;&gt;"",S2237+1,S2237)</f>
        <v>338</v>
      </c>
      <c r="T2238" s="96"/>
      <c r="U2238" s="72"/>
      <c r="V2238" s="72"/>
      <c r="W2238" s="44" t="str">
        <f t="shared" ref="W2238:W2241" si="539">IF( OR(U2238="CNST", I2238="CAT_REGS"),(E2238),
IF(U2238="YES",UPPER(E2238),
IF(   AND(U2238&lt;&gt;"NO",I2238="CAT_FNCT",D2238&lt;&gt;"multiply", D2238&lt;&gt;"divide"),IF(J2238="SLS_ENABLED",   UPPER(E2238),""),"")))</f>
        <v/>
      </c>
      <c r="X2238" s="25" t="str">
        <f t="shared" ref="X2238:X2241" si="540">IF(LEN(V2238)&gt;0,V2238,SUBSTITUTE(SUBSTITUTE(SUBSTITUTE(SUBSTITUTE(SUBSTITUTE(SUBSTITUTE(SUBSTITUTE(SUBSTITUTE(SUBSTITUTE(SUBSTITUTE(SUBSTITUTE( (SUBSTITUTE( SUBSTITUTE( SUBSTITUTE( SUBSTITUTE(W2238,"STD_SIGMA","SUM"),"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38" s="1">
        <f t="shared" ref="Y2238:Y2241" si="541">B2238</f>
        <v>2189</v>
      </c>
      <c r="Z2238" t="str">
        <f t="shared" ref="Z2238:Z2241" si="542">M2238</f>
        <v>CHR_num</v>
      </c>
      <c r="AC2238" s="116" t="str">
        <f t="shared" si="522"/>
        <v/>
      </c>
      <c r="AD2238" t="b">
        <f t="shared" si="485"/>
        <v>1</v>
      </c>
    </row>
    <row r="2239" spans="1:30">
      <c r="A2239" s="58">
        <f t="shared" si="535"/>
        <v>2239</v>
      </c>
      <c r="B2239" s="55">
        <f t="shared" si="536"/>
        <v>2190</v>
      </c>
      <c r="C2239" s="101" t="s">
        <v>4932</v>
      </c>
      <c r="D2239" s="101" t="s">
        <v>7</v>
      </c>
      <c r="E2239" s="102" t="s">
        <v>4978</v>
      </c>
      <c r="F2239" s="102" t="s">
        <v>4978</v>
      </c>
      <c r="G2239" s="103">
        <v>0</v>
      </c>
      <c r="H2239" s="103">
        <v>0</v>
      </c>
      <c r="I2239" s="102" t="s">
        <v>1</v>
      </c>
      <c r="J2239" s="102" t="s">
        <v>1660</v>
      </c>
      <c r="K2239" s="104" t="s">
        <v>5022</v>
      </c>
      <c r="L2239" s="101"/>
      <c r="M2239" s="106" t="s">
        <v>5019</v>
      </c>
      <c r="N2239" s="106"/>
      <c r="O2239"/>
      <c r="P2239" t="str">
        <f t="shared" si="537"/>
        <v/>
      </c>
      <c r="Q2239"/>
      <c r="R2239"/>
      <c r="S2239" s="43">
        <f t="shared" si="538"/>
        <v>338</v>
      </c>
      <c r="T2239" s="96"/>
      <c r="U2239" s="72"/>
      <c r="V2239" s="72"/>
      <c r="W2239" s="44" t="str">
        <f t="shared" si="539"/>
        <v/>
      </c>
      <c r="X2239" s="25" t="str">
        <f t="shared" si="540"/>
        <v/>
      </c>
      <c r="Y2239" s="1">
        <f t="shared" si="541"/>
        <v>2190</v>
      </c>
      <c r="Z2239" t="str">
        <f t="shared" si="542"/>
        <v>CHR_numL</v>
      </c>
      <c r="AC2239" s="116" t="str">
        <f t="shared" si="522"/>
        <v/>
      </c>
      <c r="AD2239" t="b">
        <f t="shared" si="485"/>
        <v>1</v>
      </c>
    </row>
    <row r="2240" spans="1:30">
      <c r="A2240" s="58">
        <f t="shared" si="535"/>
        <v>2240</v>
      </c>
      <c r="B2240" s="55">
        <f t="shared" si="536"/>
        <v>2191</v>
      </c>
      <c r="C2240" s="101" t="s">
        <v>4932</v>
      </c>
      <c r="D2240" s="101" t="s">
        <v>7</v>
      </c>
      <c r="E2240" s="102" t="s">
        <v>4979</v>
      </c>
      <c r="F2240" s="102" t="s">
        <v>4979</v>
      </c>
      <c r="G2240" s="103">
        <v>0</v>
      </c>
      <c r="H2240" s="103">
        <v>0</v>
      </c>
      <c r="I2240" s="102" t="s">
        <v>1</v>
      </c>
      <c r="J2240" s="102" t="s">
        <v>1660</v>
      </c>
      <c r="K2240" s="104" t="s">
        <v>5022</v>
      </c>
      <c r="L2240" s="101"/>
      <c r="M2240" s="106" t="s">
        <v>5020</v>
      </c>
      <c r="N2240" s="106"/>
      <c r="O2240"/>
      <c r="P2240" t="str">
        <f t="shared" si="537"/>
        <v/>
      </c>
      <c r="Q2240"/>
      <c r="R2240"/>
      <c r="S2240" s="43">
        <f t="shared" si="538"/>
        <v>338</v>
      </c>
      <c r="T2240" s="96"/>
      <c r="U2240" s="72"/>
      <c r="V2240" s="72"/>
      <c r="W2240" s="44" t="str">
        <f t="shared" si="539"/>
        <v/>
      </c>
      <c r="X2240" s="25" t="str">
        <f t="shared" si="540"/>
        <v/>
      </c>
      <c r="Y2240" s="1">
        <f t="shared" si="541"/>
        <v>2191</v>
      </c>
      <c r="Z2240" t="str">
        <f t="shared" si="542"/>
        <v>CHR_numU</v>
      </c>
      <c r="AC2240" s="116" t="str">
        <f t="shared" si="522"/>
        <v/>
      </c>
      <c r="AD2240" t="b">
        <f t="shared" si="485"/>
        <v>1</v>
      </c>
    </row>
    <row r="2241" spans="1:30">
      <c r="A2241" s="58">
        <f t="shared" si="535"/>
        <v>2241</v>
      </c>
      <c r="B2241" s="55">
        <f t="shared" si="536"/>
        <v>2192</v>
      </c>
      <c r="C2241" s="101" t="s">
        <v>4933</v>
      </c>
      <c r="D2241" s="101" t="s">
        <v>4977</v>
      </c>
      <c r="E2241" s="102" t="s">
        <v>827</v>
      </c>
      <c r="F2241" s="102" t="s">
        <v>827</v>
      </c>
      <c r="G2241" s="103">
        <v>0</v>
      </c>
      <c r="H2241" s="103">
        <v>0</v>
      </c>
      <c r="I2241" s="102" t="s">
        <v>1</v>
      </c>
      <c r="J2241" s="102" t="s">
        <v>1660</v>
      </c>
      <c r="K2241" s="104" t="s">
        <v>5022</v>
      </c>
      <c r="L2241" s="101"/>
      <c r="M2241" s="106" t="s">
        <v>4977</v>
      </c>
      <c r="N2241" s="106"/>
      <c r="O2241"/>
      <c r="P2241" t="str">
        <f t="shared" si="537"/>
        <v/>
      </c>
      <c r="Q2241"/>
      <c r="R2241"/>
      <c r="S2241" s="43">
        <f t="shared" si="538"/>
        <v>338</v>
      </c>
      <c r="T2241" s="96"/>
      <c r="U2241" s="72"/>
      <c r="V2241" s="72"/>
      <c r="W2241" s="44" t="str">
        <f t="shared" si="539"/>
        <v/>
      </c>
      <c r="X2241" s="25" t="str">
        <f t="shared" si="540"/>
        <v/>
      </c>
      <c r="Y2241" s="1">
        <f t="shared" si="541"/>
        <v>2192</v>
      </c>
      <c r="Z2241" t="str">
        <f t="shared" si="542"/>
        <v>ITM_EEXCHR</v>
      </c>
      <c r="AC2241" s="116" t="str">
        <f t="shared" si="522"/>
        <v/>
      </c>
      <c r="AD2241" t="b">
        <f t="shared" si="485"/>
        <v>1</v>
      </c>
    </row>
    <row r="2242" spans="1:30">
      <c r="C2242" s="105"/>
      <c r="D2242" s="105"/>
      <c r="E2242" s="106"/>
      <c r="F2242" s="106"/>
      <c r="G2242" s="115"/>
      <c r="H2242" s="115"/>
      <c r="I2242" s="106"/>
      <c r="J2242" s="106"/>
      <c r="K2242" s="105"/>
      <c r="L2242" s="105"/>
      <c r="M2242" s="106"/>
      <c r="N2242" s="106"/>
    </row>
    <row r="2243" spans="1:30">
      <c r="A2243" s="57"/>
      <c r="B2243" s="56"/>
      <c r="C2243" s="60"/>
      <c r="D2243" s="60"/>
      <c r="E2243" s="66"/>
      <c r="F2243" s="66"/>
      <c r="G2243" s="65"/>
      <c r="H2243" s="65"/>
      <c r="I2243" s="66"/>
      <c r="J2243" s="66"/>
      <c r="K2243" s="67"/>
      <c r="L2243" s="68"/>
      <c r="M2243" s="64"/>
      <c r="N2243" s="13"/>
      <c r="O2243"/>
      <c r="P2243"/>
      <c r="Q2243"/>
      <c r="R2243"/>
      <c r="S2243" s="43"/>
      <c r="T2243" s="99"/>
      <c r="U2243" s="72"/>
      <c r="V2243" s="72"/>
      <c r="W2243" s="44"/>
      <c r="X2243" s="25"/>
      <c r="Y2243" s="1"/>
    </row>
    <row r="2244" spans="1:30">
      <c r="A2244" s="57"/>
      <c r="B2244" s="56"/>
      <c r="C2244" s="60"/>
      <c r="D2244" s="60"/>
      <c r="E2244" s="66"/>
      <c r="F2244" s="66"/>
      <c r="G2244" s="72"/>
      <c r="H2244" s="72"/>
      <c r="I2244" s="66"/>
      <c r="J2244" s="66"/>
      <c r="K2244" s="67"/>
      <c r="L2244" s="68"/>
      <c r="M2244" s="64"/>
      <c r="N2244" s="13"/>
      <c r="O2244"/>
      <c r="P2244"/>
      <c r="Q2244"/>
      <c r="R2244"/>
      <c r="S2244" s="43"/>
      <c r="T2244" s="96"/>
      <c r="U2244" s="72"/>
      <c r="V2244" s="72"/>
      <c r="W2244" s="44"/>
      <c r="X2244" s="25"/>
      <c r="Y2244" s="1"/>
    </row>
    <row r="2245" spans="1:30">
      <c r="A2245" s="57"/>
      <c r="B2245" s="56"/>
      <c r="C2245" s="60"/>
      <c r="D2245" s="60"/>
      <c r="E2245" s="66"/>
      <c r="F2245" s="66"/>
      <c r="G2245" s="65"/>
      <c r="H2245" s="65"/>
      <c r="I2245" s="66"/>
      <c r="J2245" s="66"/>
      <c r="K2245" s="67"/>
      <c r="L2245" s="68"/>
      <c r="M2245" s="64"/>
      <c r="N2245" s="13"/>
      <c r="O2245"/>
      <c r="P2245"/>
      <c r="Q2245"/>
      <c r="R2245"/>
      <c r="S2245" s="43"/>
      <c r="T2245" s="96"/>
      <c r="U2245" s="72"/>
      <c r="V2245" s="72"/>
      <c r="W2245" s="44"/>
      <c r="X2245" s="25"/>
      <c r="Y2245" s="1"/>
    </row>
    <row r="2246" spans="1:30">
      <c r="A2246" s="57"/>
      <c r="B2246" s="56"/>
      <c r="C2246" s="60"/>
      <c r="D2246" s="60"/>
      <c r="E2246" s="66"/>
      <c r="F2246" s="66"/>
      <c r="G2246" s="65"/>
      <c r="H2246" s="65"/>
      <c r="I2246" s="66"/>
      <c r="J2246" s="66"/>
      <c r="K2246" s="67"/>
      <c r="L2246" s="68"/>
      <c r="M2246" s="64"/>
      <c r="N2246" s="13"/>
      <c r="O2246"/>
      <c r="P2246"/>
      <c r="Q2246"/>
      <c r="R2246"/>
      <c r="S2246" s="43"/>
      <c r="T2246" s="96"/>
      <c r="U2246" s="72"/>
      <c r="V2246" s="72"/>
      <c r="W2246" s="44"/>
      <c r="X2246" s="25"/>
      <c r="Y2246" s="1"/>
    </row>
    <row r="2247" spans="1:30">
      <c r="A2247" s="57"/>
      <c r="B2247" s="56"/>
      <c r="C2247" s="60"/>
      <c r="D2247" s="60"/>
      <c r="E2247" s="66"/>
      <c r="F2247" s="66"/>
      <c r="G2247" s="65"/>
      <c r="H2247" s="65"/>
      <c r="I2247" s="66"/>
      <c r="J2247" s="66"/>
      <c r="K2247" s="67"/>
      <c r="L2247" s="68"/>
      <c r="M2247" s="64"/>
      <c r="N2247" s="13"/>
      <c r="O2247"/>
      <c r="P2247"/>
      <c r="Q2247"/>
      <c r="R2247"/>
      <c r="S2247" s="43"/>
      <c r="T2247" s="96"/>
      <c r="U2247" s="72"/>
      <c r="V2247" s="72"/>
      <c r="W2247" s="44"/>
      <c r="X2247" s="25"/>
      <c r="Y2247" s="1"/>
    </row>
    <row r="2248" spans="1:30" s="17" customFormat="1">
      <c r="A2248" s="116"/>
      <c r="B2248" s="117"/>
      <c r="C2248" s="118"/>
      <c r="D2248" s="118"/>
      <c r="E2248" s="120"/>
      <c r="F2248" s="120"/>
      <c r="G2248" s="122"/>
      <c r="H2248" s="122"/>
      <c r="I2248" s="120"/>
      <c r="J2248" s="120"/>
      <c r="K2248" s="121"/>
      <c r="M2248" s="16"/>
      <c r="N2248" s="16"/>
      <c r="S2248" s="122"/>
      <c r="T2248" s="116"/>
      <c r="U2248" s="123"/>
      <c r="V2248" s="123"/>
      <c r="W2248" s="124"/>
      <c r="X2248" s="125"/>
      <c r="Y2248" s="126"/>
      <c r="AC2248" s="116"/>
    </row>
    <row r="2249" spans="1:30">
      <c r="A2249" s="57"/>
      <c r="B2249" s="56"/>
      <c r="C2249" s="60"/>
      <c r="D2249" s="60"/>
      <c r="E2249" s="66"/>
      <c r="F2249" s="66"/>
      <c r="G2249" s="65"/>
      <c r="H2249" s="65"/>
      <c r="I2249" s="66"/>
      <c r="J2249" s="66"/>
      <c r="K2249" s="67"/>
      <c r="L2249" s="68"/>
      <c r="M2249" s="64"/>
      <c r="N2249" s="13"/>
      <c r="O2249"/>
      <c r="P2249"/>
      <c r="Q2249"/>
      <c r="R2249"/>
      <c r="S2249" s="43"/>
      <c r="T2249" s="96"/>
      <c r="U2249" s="72"/>
      <c r="V2249" s="72"/>
      <c r="W2249" s="44"/>
      <c r="X2249" s="25"/>
      <c r="Y2249" s="1"/>
    </row>
    <row r="2250" spans="1:30" s="17" customFormat="1">
      <c r="A2250" s="116"/>
      <c r="B2250" s="117"/>
      <c r="C2250" s="118"/>
      <c r="D2250" s="118"/>
      <c r="E2250" s="120"/>
      <c r="F2250" s="120"/>
      <c r="G2250" s="148"/>
      <c r="H2250" s="148"/>
      <c r="I2250" s="120"/>
      <c r="J2250" s="120"/>
      <c r="K2250" s="121"/>
      <c r="M2250" s="16"/>
      <c r="N2250" s="16"/>
      <c r="S2250" s="122"/>
      <c r="T2250" s="116"/>
      <c r="U2250" s="123"/>
      <c r="V2250" s="123"/>
      <c r="W2250" s="124"/>
      <c r="X2250" s="125"/>
      <c r="Y2250" s="126"/>
      <c r="AC2250" s="116"/>
    </row>
    <row r="2251" spans="1:30">
      <c r="A2251" s="57"/>
      <c r="B2251" s="56"/>
      <c r="C2251" s="60"/>
      <c r="D2251" s="60"/>
      <c r="E2251" s="66"/>
      <c r="F2251" s="66"/>
      <c r="G2251" s="65"/>
      <c r="H2251" s="65"/>
      <c r="I2251" s="66"/>
      <c r="J2251" s="66"/>
      <c r="K2251" s="67"/>
      <c r="L2251" s="68"/>
      <c r="M2251" s="64"/>
      <c r="N2251" s="13"/>
      <c r="O2251"/>
      <c r="P2251"/>
      <c r="Q2251"/>
      <c r="R2251"/>
      <c r="S2251" s="43"/>
      <c r="T2251" s="96"/>
      <c r="U2251" s="72"/>
      <c r="V2251" s="72"/>
      <c r="W2251" s="44"/>
      <c r="X2251" s="25"/>
      <c r="Y2251" s="1"/>
    </row>
    <row r="2252" spans="1:30" s="17" customFormat="1">
      <c r="A2252" s="116"/>
      <c r="B2252" s="117"/>
      <c r="C2252" s="118"/>
      <c r="D2252" s="118"/>
      <c r="E2252" s="120"/>
      <c r="F2252" s="120"/>
      <c r="G2252" s="148"/>
      <c r="H2252" s="148"/>
      <c r="I2252" s="120"/>
      <c r="J2252" s="120"/>
      <c r="K2252" s="149"/>
      <c r="M2252" s="16"/>
      <c r="N2252" s="16"/>
      <c r="S2252" s="122"/>
      <c r="T2252" s="116"/>
      <c r="U2252" s="123"/>
      <c r="V2252" s="123"/>
      <c r="W2252" s="124"/>
      <c r="X2252" s="125"/>
      <c r="Y2252" s="126"/>
      <c r="AC2252" s="116"/>
    </row>
    <row r="2253" spans="1:30" s="17" customFormat="1">
      <c r="A2253" s="116"/>
      <c r="B2253" s="117"/>
      <c r="C2253" s="118"/>
      <c r="D2253" s="118"/>
      <c r="E2253" s="120"/>
      <c r="F2253" s="120"/>
      <c r="G2253" s="148"/>
      <c r="H2253" s="148"/>
      <c r="I2253" s="120"/>
      <c r="J2253" s="120"/>
      <c r="K2253" s="149"/>
      <c r="M2253" s="16"/>
      <c r="N2253" s="16"/>
      <c r="S2253" s="122"/>
      <c r="T2253" s="116"/>
      <c r="U2253" s="123"/>
      <c r="V2253" s="123"/>
      <c r="W2253" s="124"/>
      <c r="X2253" s="125"/>
      <c r="Y2253" s="126"/>
      <c r="AC2253" s="116"/>
    </row>
    <row r="2254" spans="1:30" s="17" customFormat="1">
      <c r="A2254" s="116"/>
      <c r="B2254" s="117"/>
      <c r="C2254" s="118"/>
      <c r="D2254" s="118"/>
      <c r="E2254" s="120"/>
      <c r="F2254" s="120"/>
      <c r="G2254" s="148"/>
      <c r="H2254" s="148"/>
      <c r="I2254" s="120"/>
      <c r="J2254" s="120"/>
      <c r="K2254" s="149"/>
      <c r="M2254" s="16"/>
      <c r="N2254" s="16"/>
      <c r="S2254" s="122"/>
      <c r="T2254" s="116"/>
      <c r="U2254" s="123"/>
      <c r="V2254" s="123"/>
      <c r="W2254" s="124"/>
      <c r="X2254" s="125"/>
      <c r="Y2254" s="126"/>
      <c r="AC2254" s="116"/>
    </row>
    <row r="2255" spans="1:30"/>
  </sheetData>
  <autoFilter ref="A1:AD2255" xr:uid="{7F87C574-9EAC-1947-98A3-1BB1CBFF73E1}"/>
  <sortState xmlns:xlrd2="http://schemas.microsoft.com/office/spreadsheetml/2017/richdata2" ref="A1790:Z2134">
    <sortCondition ref="T1790:T2134"/>
  </sortState>
  <conditionalFormatting sqref="O2242:V2242 O2225 Q2225:V2225 O2255:V1048576">
    <cfRule type="cellIs" dxfId="1452" priority="1870" operator="greaterThan">
      <formula>0</formula>
    </cfRule>
  </conditionalFormatting>
  <conditionalFormatting sqref="J1:J2 L66:N66 L885:N885 J2081:J2106 J2073 J2075 J2077 J2079 L94 L91 J1923:J1945 J1949:J1964 L722 J83:J100 J104:J105 J156:J180 J349:J384 J495:J500 J502:J510 J558:J559 J561:J562 J564:J602 J968:J978 J798:J852 J855:J856 J115:J117 J182:J228 J512:J515 J794 J387:J397 J604:J625 J264:J346 J2225 J1916:J1921 J1856:J1862 J442:J466 J475:J493 J542:J555 K542:K625 J627:K630 K632 K639:K645 J639:J643 J647:K649 J651:K652 J654:K654 J656:K659 J661:K696 J703:K725 J727:K750 J753:K767 J771:K776 J783:J791 K783:K856 J863:K958 J961:J966 K961:K978 J1045:K1056 J1059:K1059 J1062:K1082 J1085:K1085 J1088:K1160 J1193:K1217 J1228:K1297 J1321:K1331 J1340:K1420 J1434:K1457 J634:K636 J980:K1043 J1491:K1498 J119 J137:J154 J232:J262 J1793:K1795 J1864:J1906 J1970:J2071 J1966 J2242 J1797:K1853 J1913 J1501:K1524 J1703:J1709 J6:K42 J2255:J1048576 J44:K53 J1574:K1600 J56:K60 J63:K70 J72:K74 K76:K81 J76:J80 K83:K105 K107:K117 J107:J113 J401:J429 J1179:K1179 J1459:K1459 J1461:K1482 J1484:K1489 J1529:K1567 J1526:K1527 J1569:K1571 J1602:K1602 J1604:K1611 J1613:K1641 J1643:K1659 J1661:K1673 J1675:J1701 K1675:K1709 J1713:K1715 J1717 J1719:K1755 J1759:K1789">
    <cfRule type="containsText" dxfId="1451" priority="1868" operator="containsText" text="DISABLED">
      <formula>NOT(ISERROR(SEARCH("DISABLED",J1)))</formula>
    </cfRule>
    <cfRule type="containsText" dxfId="1450" priority="1869" operator="containsText" text="ENABLED">
      <formula>NOT(ISERROR(SEARCH("ENABLED",J1)))</formula>
    </cfRule>
  </conditionalFormatting>
  <conditionalFormatting sqref="J3:J4">
    <cfRule type="containsText" dxfId="1449" priority="1866" operator="containsText" text="DISABLED">
      <formula>NOT(ISERROR(SEARCH("DISABLED",J3)))</formula>
    </cfRule>
    <cfRule type="containsText" dxfId="1448" priority="1867" operator="containsText" text="ENABLED">
      <formula>NOT(ISERROR(SEARCH("ENABLED",J3)))</formula>
    </cfRule>
  </conditionalFormatting>
  <conditionalFormatting sqref="O2:V2">
    <cfRule type="cellIs" dxfId="1447" priority="1864" operator="greaterThan">
      <formula>0</formula>
    </cfRule>
  </conditionalFormatting>
  <conditionalFormatting sqref="W2225 W2242 W2255:W1048576">
    <cfRule type="cellIs" dxfId="1446" priority="1863" operator="greaterThan">
      <formula>0</formula>
    </cfRule>
  </conditionalFormatting>
  <conditionalFormatting sqref="W2">
    <cfRule type="cellIs" dxfId="1445" priority="1861" operator="greaterThan">
      <formula>0</formula>
    </cfRule>
  </conditionalFormatting>
  <conditionalFormatting sqref="J2080">
    <cfRule type="containsText" dxfId="1444" priority="1855" operator="containsText" text="DISABLED">
      <formula>NOT(ISERROR(SEARCH("DISABLED",J2080)))</formula>
    </cfRule>
    <cfRule type="containsText" dxfId="1443" priority="1856" operator="containsText" text="ENABLED">
      <formula>NOT(ISERROR(SEARCH("ENABLED",J2080)))</formula>
    </cfRule>
  </conditionalFormatting>
  <conditionalFormatting sqref="J2109:J2114">
    <cfRule type="containsText" dxfId="1442" priority="1851" operator="containsText" text="DISABLED">
      <formula>NOT(ISERROR(SEARCH("DISABLED",J2109)))</formula>
    </cfRule>
    <cfRule type="containsText" dxfId="1441" priority="1852" operator="containsText" text="ENABLED">
      <formula>NOT(ISERROR(SEARCH("ENABLED",J2109)))</formula>
    </cfRule>
  </conditionalFormatting>
  <conditionalFormatting sqref="J2072">
    <cfRule type="containsText" dxfId="1440" priority="1849" operator="containsText" text="DISABLED">
      <formula>NOT(ISERROR(SEARCH("DISABLED",J2072)))</formula>
    </cfRule>
    <cfRule type="containsText" dxfId="1439" priority="1850" operator="containsText" text="ENABLED">
      <formula>NOT(ISERROR(SEARCH("ENABLED",J2072)))</formula>
    </cfRule>
  </conditionalFormatting>
  <conditionalFormatting sqref="J2074">
    <cfRule type="containsText" dxfId="1438" priority="1847" operator="containsText" text="DISABLED">
      <formula>NOT(ISERROR(SEARCH("DISABLED",J2074)))</formula>
    </cfRule>
    <cfRule type="containsText" dxfId="1437" priority="1848" operator="containsText" text="ENABLED">
      <formula>NOT(ISERROR(SEARCH("ENABLED",J2074)))</formula>
    </cfRule>
  </conditionalFormatting>
  <conditionalFormatting sqref="J2078">
    <cfRule type="containsText" dxfId="1436" priority="1841" operator="containsText" text="DISABLED">
      <formula>NOT(ISERROR(SEARCH("DISABLED",J2078)))</formula>
    </cfRule>
    <cfRule type="containsText" dxfId="1435" priority="1842" operator="containsText" text="ENABLED">
      <formula>NOT(ISERROR(SEARCH("ENABLED",J2078)))</formula>
    </cfRule>
  </conditionalFormatting>
  <conditionalFormatting sqref="J2076">
    <cfRule type="containsText" dxfId="1434" priority="1839" operator="containsText" text="DISABLED">
      <formula>NOT(ISERROR(SEARCH("DISABLED",J2076)))</formula>
    </cfRule>
    <cfRule type="containsText" dxfId="1433" priority="1840" operator="containsText" text="ENABLED">
      <formula>NOT(ISERROR(SEARCH("ENABLED",J2076)))</formula>
    </cfRule>
  </conditionalFormatting>
  <conditionalFormatting sqref="J2115">
    <cfRule type="containsText" dxfId="1432" priority="1837" operator="containsText" text="DISABLED">
      <formula>NOT(ISERROR(SEARCH("DISABLED",J2115)))</formula>
    </cfRule>
    <cfRule type="containsText" dxfId="1431" priority="1838" operator="containsText" text="ENABLED">
      <formula>NOT(ISERROR(SEARCH("ENABLED",J2115)))</formula>
    </cfRule>
  </conditionalFormatting>
  <conditionalFormatting sqref="J2116">
    <cfRule type="containsText" dxfId="1430" priority="1835" operator="containsText" text="DISABLED">
      <formula>NOT(ISERROR(SEARCH("DISABLED",J2116)))</formula>
    </cfRule>
    <cfRule type="containsText" dxfId="1429" priority="1836" operator="containsText" text="ENABLED">
      <formula>NOT(ISERROR(SEARCH("ENABLED",J2116)))</formula>
    </cfRule>
  </conditionalFormatting>
  <conditionalFormatting sqref="J1922">
    <cfRule type="containsText" dxfId="1428" priority="1829" operator="containsText" text="DISABLED">
      <formula>NOT(ISERROR(SEARCH("DISABLED",J1922)))</formula>
    </cfRule>
    <cfRule type="containsText" dxfId="1427" priority="1830" operator="containsText" text="ENABLED">
      <formula>NOT(ISERROR(SEARCH("ENABLED",J1922)))</formula>
    </cfRule>
  </conditionalFormatting>
  <conditionalFormatting sqref="J2118:J2124">
    <cfRule type="containsText" dxfId="1426" priority="1827" operator="containsText" text="DISABLED">
      <formula>NOT(ISERROR(SEARCH("DISABLED",J2118)))</formula>
    </cfRule>
    <cfRule type="containsText" dxfId="1425" priority="1828" operator="containsText" text="ENABLED">
      <formula>NOT(ISERROR(SEARCH("ENABLED",J2118)))</formula>
    </cfRule>
  </conditionalFormatting>
  <conditionalFormatting sqref="J2125">
    <cfRule type="containsText" dxfId="1424" priority="1825" operator="containsText" text="DISABLED">
      <formula>NOT(ISERROR(SEARCH("DISABLED",J2125)))</formula>
    </cfRule>
    <cfRule type="containsText" dxfId="1423" priority="1826" operator="containsText" text="ENABLED">
      <formula>NOT(ISERROR(SEARCH("ENABLED",J2125)))</formula>
    </cfRule>
  </conditionalFormatting>
  <conditionalFormatting sqref="J2127">
    <cfRule type="containsText" dxfId="1422" priority="1819" operator="containsText" text="DISABLED">
      <formula>NOT(ISERROR(SEARCH("DISABLED",J2127)))</formula>
    </cfRule>
    <cfRule type="containsText" dxfId="1421" priority="1820" operator="containsText" text="ENABLED">
      <formula>NOT(ISERROR(SEARCH("ENABLED",J2127)))</formula>
    </cfRule>
  </conditionalFormatting>
  <conditionalFormatting sqref="J2128:J2130">
    <cfRule type="containsText" dxfId="1420" priority="1817" operator="containsText" text="DISABLED">
      <formula>NOT(ISERROR(SEARCH("DISABLED",J2128)))</formula>
    </cfRule>
    <cfRule type="containsText" dxfId="1419" priority="1818" operator="containsText" text="ENABLED">
      <formula>NOT(ISERROR(SEARCH("ENABLED",J2128)))</formula>
    </cfRule>
  </conditionalFormatting>
  <conditionalFormatting sqref="J2131">
    <cfRule type="containsText" dxfId="1418" priority="1815" operator="containsText" text="DISABLED">
      <formula>NOT(ISERROR(SEARCH("DISABLED",J2131)))</formula>
    </cfRule>
    <cfRule type="containsText" dxfId="1417" priority="1816" operator="containsText" text="ENABLED">
      <formula>NOT(ISERROR(SEARCH("ENABLED",J2131)))</formula>
    </cfRule>
  </conditionalFormatting>
  <conditionalFormatting sqref="J2132">
    <cfRule type="containsText" dxfId="1416" priority="1813" operator="containsText" text="DISABLED">
      <formula>NOT(ISERROR(SEARCH("DISABLED",J2132)))</formula>
    </cfRule>
    <cfRule type="containsText" dxfId="1415" priority="1814" operator="containsText" text="ENABLED">
      <formula>NOT(ISERROR(SEARCH("ENABLED",J2132)))</formula>
    </cfRule>
  </conditionalFormatting>
  <conditionalFormatting sqref="J2133">
    <cfRule type="containsText" dxfId="1414" priority="1811" operator="containsText" text="DISABLED">
      <formula>NOT(ISERROR(SEARCH("DISABLED",J2133)))</formula>
    </cfRule>
    <cfRule type="containsText" dxfId="1413" priority="1812" operator="containsText" text="ENABLED">
      <formula>NOT(ISERROR(SEARCH("ENABLED",J2133)))</formula>
    </cfRule>
  </conditionalFormatting>
  <conditionalFormatting sqref="J2134">
    <cfRule type="containsText" dxfId="1412" priority="1809" operator="containsText" text="DISABLED">
      <formula>NOT(ISERROR(SEARCH("DISABLED",J2134)))</formula>
    </cfRule>
    <cfRule type="containsText" dxfId="1411" priority="1810" operator="containsText" text="ENABLED">
      <formula>NOT(ISERROR(SEARCH("ENABLED",J2134)))</formula>
    </cfRule>
  </conditionalFormatting>
  <conditionalFormatting sqref="J853:J854">
    <cfRule type="containsText" dxfId="1410" priority="1803" operator="containsText" text="DISABLED">
      <formula>NOT(ISERROR(SEARCH("DISABLED",J853)))</formula>
    </cfRule>
    <cfRule type="containsText" dxfId="1409" priority="1804" operator="containsText" text="ENABLED">
      <formula>NOT(ISERROR(SEARCH("ENABLED",J853)))</formula>
    </cfRule>
  </conditionalFormatting>
  <conditionalFormatting sqref="J1702">
    <cfRule type="containsText" dxfId="1408" priority="1793" operator="containsText" text="DISABLED">
      <formula>NOT(ISERROR(SEARCH("DISABLED",J1702)))</formula>
    </cfRule>
    <cfRule type="containsText" dxfId="1407" priority="1794" operator="containsText" text="ENABLED">
      <formula>NOT(ISERROR(SEARCH("ENABLED",J1702)))</formula>
    </cfRule>
  </conditionalFormatting>
  <conditionalFormatting sqref="J81">
    <cfRule type="containsText" dxfId="1406" priority="1789" operator="containsText" text="DISABLED">
      <formula>NOT(ISERROR(SEARCH("DISABLED",J81)))</formula>
    </cfRule>
    <cfRule type="containsText" dxfId="1405" priority="1790" operator="containsText" text="ENABLED">
      <formula>NOT(ISERROR(SEARCH("ENABLED",J81)))</formula>
    </cfRule>
  </conditionalFormatting>
  <conditionalFormatting sqref="J103">
    <cfRule type="containsText" dxfId="1404" priority="1785" operator="containsText" text="DISABLED">
      <formula>NOT(ISERROR(SEARCH("DISABLED",J103)))</formula>
    </cfRule>
    <cfRule type="containsText" dxfId="1403" priority="1786" operator="containsText" text="ENABLED">
      <formula>NOT(ISERROR(SEARCH("ENABLED",J103)))</formula>
    </cfRule>
  </conditionalFormatting>
  <conditionalFormatting sqref="J155">
    <cfRule type="containsText" dxfId="1402" priority="1777" operator="containsText" text="DISABLED">
      <formula>NOT(ISERROR(SEARCH("DISABLED",J155)))</formula>
    </cfRule>
    <cfRule type="containsText" dxfId="1401" priority="1778" operator="containsText" text="ENABLED">
      <formula>NOT(ISERROR(SEARCH("ENABLED",J155)))</formula>
    </cfRule>
  </conditionalFormatting>
  <conditionalFormatting sqref="J263">
    <cfRule type="containsText" dxfId="1400" priority="1775" operator="containsText" text="DISABLED">
      <formula>NOT(ISERROR(SEARCH("DISABLED",J263)))</formula>
    </cfRule>
    <cfRule type="containsText" dxfId="1399" priority="1776" operator="containsText" text="ENABLED">
      <formula>NOT(ISERROR(SEARCH("ENABLED",J263)))</formula>
    </cfRule>
  </conditionalFormatting>
  <conditionalFormatting sqref="J385">
    <cfRule type="containsText" dxfId="1398" priority="1769" operator="containsText" text="DISABLED">
      <formula>NOT(ISERROR(SEARCH("DISABLED",J385)))</formula>
    </cfRule>
    <cfRule type="containsText" dxfId="1397" priority="1770" operator="containsText" text="ENABLED">
      <formula>NOT(ISERROR(SEARCH("ENABLED",J385)))</formula>
    </cfRule>
  </conditionalFormatting>
  <conditionalFormatting sqref="J386">
    <cfRule type="containsText" dxfId="1396" priority="1767" operator="containsText" text="DISABLED">
      <formula>NOT(ISERROR(SEARCH("DISABLED",J386)))</formula>
    </cfRule>
    <cfRule type="containsText" dxfId="1395" priority="1768" operator="containsText" text="ENABLED">
      <formula>NOT(ISERROR(SEARCH("ENABLED",J386)))</formula>
    </cfRule>
  </conditionalFormatting>
  <conditionalFormatting sqref="J494">
    <cfRule type="containsText" dxfId="1394" priority="1763" operator="containsText" text="DISABLED">
      <formula>NOT(ISERROR(SEARCH("DISABLED",J494)))</formula>
    </cfRule>
    <cfRule type="containsText" dxfId="1393" priority="1764" operator="containsText" text="ENABLED">
      <formula>NOT(ISERROR(SEARCH("ENABLED",J494)))</formula>
    </cfRule>
  </conditionalFormatting>
  <conditionalFormatting sqref="J501">
    <cfRule type="containsText" dxfId="1392" priority="1761" operator="containsText" text="DISABLED">
      <formula>NOT(ISERROR(SEARCH("DISABLED",J501)))</formula>
    </cfRule>
    <cfRule type="containsText" dxfId="1391" priority="1762" operator="containsText" text="ENABLED">
      <formula>NOT(ISERROR(SEARCH("ENABLED",J501)))</formula>
    </cfRule>
  </conditionalFormatting>
  <conditionalFormatting sqref="J556:J557">
    <cfRule type="containsText" dxfId="1390" priority="1757" operator="containsText" text="DISABLED">
      <formula>NOT(ISERROR(SEARCH("DISABLED",J556)))</formula>
    </cfRule>
    <cfRule type="containsText" dxfId="1389" priority="1758" operator="containsText" text="ENABLED">
      <formula>NOT(ISERROR(SEARCH("ENABLED",J556)))</formula>
    </cfRule>
  </conditionalFormatting>
  <conditionalFormatting sqref="J560">
    <cfRule type="containsText" dxfId="1388" priority="1753" operator="containsText" text="DISABLED">
      <formula>NOT(ISERROR(SEARCH("DISABLED",J560)))</formula>
    </cfRule>
    <cfRule type="containsText" dxfId="1387" priority="1754" operator="containsText" text="ENABLED">
      <formula>NOT(ISERROR(SEARCH("ENABLED",J560)))</formula>
    </cfRule>
  </conditionalFormatting>
  <conditionalFormatting sqref="J563">
    <cfRule type="containsText" dxfId="1386" priority="1749" operator="containsText" text="DISABLED">
      <formula>NOT(ISERROR(SEARCH("DISABLED",J563)))</formula>
    </cfRule>
    <cfRule type="containsText" dxfId="1385" priority="1750" operator="containsText" text="ENABLED">
      <formula>NOT(ISERROR(SEARCH("ENABLED",J563)))</formula>
    </cfRule>
  </conditionalFormatting>
  <conditionalFormatting sqref="J603">
    <cfRule type="containsText" dxfId="1384" priority="1745" operator="containsText" text="DISABLED">
      <formula>NOT(ISERROR(SEARCH("DISABLED",J603)))</formula>
    </cfRule>
    <cfRule type="containsText" dxfId="1383" priority="1746" operator="containsText" text="ENABLED">
      <formula>NOT(ISERROR(SEARCH("ENABLED",J603)))</formula>
    </cfRule>
  </conditionalFormatting>
  <conditionalFormatting sqref="J644:J645">
    <cfRule type="containsText" dxfId="1382" priority="1743" operator="containsText" text="DISABLED">
      <formula>NOT(ISERROR(SEARCH("DISABLED",J644)))</formula>
    </cfRule>
    <cfRule type="containsText" dxfId="1381" priority="1744" operator="containsText" text="ENABLED">
      <formula>NOT(ISERROR(SEARCH("ENABLED",J644)))</formula>
    </cfRule>
  </conditionalFormatting>
  <conditionalFormatting sqref="J967">
    <cfRule type="containsText" dxfId="1380" priority="1739" operator="containsText" text="DISABLED">
      <formula>NOT(ISERROR(SEARCH("DISABLED",J967)))</formula>
    </cfRule>
    <cfRule type="containsText" dxfId="1379" priority="1740" operator="containsText" text="ENABLED">
      <formula>NOT(ISERROR(SEARCH("ENABLED",J967)))</formula>
    </cfRule>
  </conditionalFormatting>
  <conditionalFormatting sqref="J795:J797">
    <cfRule type="containsText" dxfId="1378" priority="1719" operator="containsText" text="DISABLED">
      <formula>NOT(ISERROR(SEARCH("DISABLED",J795)))</formula>
    </cfRule>
    <cfRule type="containsText" dxfId="1377" priority="1720" operator="containsText" text="ENABLED">
      <formula>NOT(ISERROR(SEARCH("ENABLED",J795)))</formula>
    </cfRule>
  </conditionalFormatting>
  <conditionalFormatting sqref="J1946">
    <cfRule type="containsText" dxfId="1376" priority="1711" operator="containsText" text="DISABLED">
      <formula>NOT(ISERROR(SEARCH("DISABLED",J1946)))</formula>
    </cfRule>
    <cfRule type="containsText" dxfId="1375" priority="1712" operator="containsText" text="ENABLED">
      <formula>NOT(ISERROR(SEARCH("ENABLED",J1946)))</formula>
    </cfRule>
  </conditionalFormatting>
  <conditionalFormatting sqref="J101:J102">
    <cfRule type="containsText" dxfId="1374" priority="1693" operator="containsText" text="DISABLED">
      <formula>NOT(ISERROR(SEARCH("DISABLED",J101)))</formula>
    </cfRule>
    <cfRule type="containsText" dxfId="1373" priority="1694" operator="containsText" text="ENABLED">
      <formula>NOT(ISERROR(SEARCH("ENABLED",J101)))</formula>
    </cfRule>
  </conditionalFormatting>
  <conditionalFormatting sqref="J2126">
    <cfRule type="containsText" dxfId="1372" priority="1687" operator="containsText" text="DISABLED">
      <formula>NOT(ISERROR(SEARCH("DISABLED",J2126)))</formula>
    </cfRule>
    <cfRule type="containsText" dxfId="1371" priority="1688" operator="containsText" text="ENABLED">
      <formula>NOT(ISERROR(SEARCH("ENABLED",J2126)))</formula>
    </cfRule>
  </conditionalFormatting>
  <conditionalFormatting sqref="J114">
    <cfRule type="containsText" dxfId="1370" priority="1685" operator="containsText" text="DISABLED">
      <formula>NOT(ISERROR(SEARCH("DISABLED",J114)))</formula>
    </cfRule>
    <cfRule type="containsText" dxfId="1369" priority="1686" operator="containsText" text="ENABLED">
      <formula>NOT(ISERROR(SEARCH("ENABLED",J114)))</formula>
    </cfRule>
  </conditionalFormatting>
  <conditionalFormatting sqref="J181">
    <cfRule type="containsText" dxfId="1368" priority="1683" operator="containsText" text="DISABLED">
      <formula>NOT(ISERROR(SEARCH("DISABLED",J181)))</formula>
    </cfRule>
    <cfRule type="containsText" dxfId="1367" priority="1684" operator="containsText" text="ENABLED">
      <formula>NOT(ISERROR(SEARCH("ENABLED",J181)))</formula>
    </cfRule>
  </conditionalFormatting>
  <conditionalFormatting sqref="J511">
    <cfRule type="containsText" dxfId="1366" priority="1681" operator="containsText" text="DISABLED">
      <formula>NOT(ISERROR(SEARCH("DISABLED",J511)))</formula>
    </cfRule>
    <cfRule type="containsText" dxfId="1365" priority="1682" operator="containsText" text="ENABLED">
      <formula>NOT(ISERROR(SEARCH("ENABLED",J511)))</formula>
    </cfRule>
  </conditionalFormatting>
  <conditionalFormatting sqref="J632">
    <cfRule type="containsText" dxfId="1364" priority="1679" operator="containsText" text="DISABLED">
      <formula>NOT(ISERROR(SEARCH("DISABLED",J632)))</formula>
    </cfRule>
    <cfRule type="containsText" dxfId="1363" priority="1680" operator="containsText" text="ENABLED">
      <formula>NOT(ISERROR(SEARCH("ENABLED",J632)))</formula>
    </cfRule>
  </conditionalFormatting>
  <conditionalFormatting sqref="J347:J348">
    <cfRule type="containsText" dxfId="1362" priority="1671" operator="containsText" text="DISABLED">
      <formula>NOT(ISERROR(SEARCH("DISABLED",J347)))</formula>
    </cfRule>
    <cfRule type="containsText" dxfId="1361" priority="1672" operator="containsText" text="ENABLED">
      <formula>NOT(ISERROR(SEARCH("ENABLED",J347)))</formula>
    </cfRule>
  </conditionalFormatting>
  <conditionalFormatting sqref="J411">
    <cfRule type="containsText" dxfId="1360" priority="1669" operator="containsText" text="DISABLED">
      <formula>NOT(ISERROR(SEARCH("DISABLED",J411)))</formula>
    </cfRule>
    <cfRule type="containsText" dxfId="1359" priority="1670" operator="containsText" text="ENABLED">
      <formula>NOT(ISERROR(SEARCH("ENABLED",J411)))</formula>
    </cfRule>
  </conditionalFormatting>
  <conditionalFormatting sqref="J792">
    <cfRule type="containsText" dxfId="1358" priority="1655" operator="containsText" text="DISABLED">
      <formula>NOT(ISERROR(SEARCH("DISABLED",J792)))</formula>
    </cfRule>
    <cfRule type="containsText" dxfId="1357" priority="1656" operator="containsText" text="ENABLED">
      <formula>NOT(ISERROR(SEARCH("ENABLED",J792)))</formula>
    </cfRule>
  </conditionalFormatting>
  <conditionalFormatting sqref="J793">
    <cfRule type="containsText" dxfId="1356" priority="1653" operator="containsText" text="DISABLED">
      <formula>NOT(ISERROR(SEARCH("DISABLED",J793)))</formula>
    </cfRule>
    <cfRule type="containsText" dxfId="1355" priority="1654" operator="containsText" text="ENABLED">
      <formula>NOT(ISERROR(SEARCH("ENABLED",J793)))</formula>
    </cfRule>
  </conditionalFormatting>
  <conditionalFormatting sqref="J2108">
    <cfRule type="containsText" dxfId="1354" priority="1651" operator="containsText" text="DISABLED">
      <formula>NOT(ISERROR(SEARCH("DISABLED",J2108)))</formula>
    </cfRule>
    <cfRule type="containsText" dxfId="1353" priority="1652" operator="containsText" text="ENABLED">
      <formula>NOT(ISERROR(SEARCH("ENABLED",J2108)))</formula>
    </cfRule>
  </conditionalFormatting>
  <conditionalFormatting sqref="X1:X4 X1793:X1795 X2225 X119 X1864:X1906 X1916:X1964 X1970:X2134 X1966 X2242 X1797:X1854 X1913 X1500:X1524 X1856:X1862 X6:X42 X2255:X1048576 X44:X53 X1574:X1600 X56:X60 X63:X70 X72:X74 X76:X81 X83:X105 X107:X117 X133:X429 X438:X958 X960:X1056 X1058:X1059 X1061:X1160 X1179:X1457 X1459 X1461:X1482 X1484:X1489 X1529:X1567 X1526:X1527 X1569:X1571 X1602 X1604:X1611 X1613:X1641 X1643:X1659 X1661:X1673 X1675:X1709 X1713:X1715 X1717 X1719:X1755 X1759:X1789 X1491:X1498">
    <cfRule type="notContainsBlanks" dxfId="1352" priority="1648">
      <formula>LEN(TRIM(X1))&gt;0</formula>
    </cfRule>
  </conditionalFormatting>
  <conditionalFormatting sqref="I1:I4 I2108:I2116 I442:I466 I475:I515 I269:I397 I542:I625 I627:I630 I632 I639:I645 I647:I649 I651:I652 I654 I656:I659 I661:I696 I703:I725 I727:I750 I753:I767 I771:I776 I783:I856 I961:I978 I1062:I1082 I1085 I1088:I1160 I1193:I1217 I1228:I1297 I1321:I1331 I1340:I1420 I1434:I1457 I2225 I634:I636 I980:I1043 I863:I958 I1045:I1056 I1059 I1491:I1498 I137:I228 I232:I264 I1501:I1524 I1949:I1964 I1793:I1795 I2118:I2198 I1856:I1862 I1864:I1906 I1916:I1946 I1970:I2106 I1966 I2242 I1797:I1853 I1913 I6:I42 I2255:I1048576 I44:I53 I1574:I1600 I56:I60 I63:I70 I72:I74 I76:I81 I83:I105 I107:I117 I401:I429 I1179 I1459 I1461:I1482 I1484:I1489 I1529:I1567 I1526:I1527 I1569:I1571 I1602 I1604:I1611 I1613:I1641 I1643:I1659 I1661:I1673 I1675:I1709 I1713:I1715 I1717 I1719:I1755 I1759:I1789 I119">
    <cfRule type="cellIs" dxfId="1351" priority="1601" operator="equal">
      <formula>"CAT_MENU"</formula>
    </cfRule>
  </conditionalFormatting>
  <conditionalFormatting sqref="J2117">
    <cfRule type="containsText" dxfId="1350" priority="1599" operator="containsText" text="DISABLED">
      <formula>NOT(ISERROR(SEARCH("DISABLED",J2117)))</formula>
    </cfRule>
    <cfRule type="containsText" dxfId="1349" priority="1600" operator="containsText" text="ENABLED">
      <formula>NOT(ISERROR(SEARCH("ENABLED",J2117)))</formula>
    </cfRule>
  </conditionalFormatting>
  <conditionalFormatting sqref="X2117">
    <cfRule type="notContainsBlanks" dxfId="1348" priority="1598">
      <formula>LEN(TRIM(X2117))&gt;0</formula>
    </cfRule>
  </conditionalFormatting>
  <conditionalFormatting sqref="X2107">
    <cfRule type="notContainsBlanks" dxfId="1347" priority="1594">
      <formula>LEN(TRIM(X2107))&gt;0</formula>
    </cfRule>
  </conditionalFormatting>
  <conditionalFormatting sqref="I2117">
    <cfRule type="cellIs" dxfId="1346" priority="1592" operator="equal">
      <formula>"CAT_MENU"</formula>
    </cfRule>
  </conditionalFormatting>
  <conditionalFormatting sqref="K1949:K1964 K442:K466 K475:K515 K2225 K1:K4 K119 K137:K228 K232:K397 K1856:K1862 K1864:K1906 K1916:K1946 K1970:K2134 K1966 K2242 K1913 K2255:K1048576 K401:K429">
    <cfRule type="containsText" dxfId="1345" priority="1590" operator="containsText" text="DISABLED">
      <formula>NOT(ISERROR(SEARCH("DISABLED",K1)))</formula>
    </cfRule>
    <cfRule type="containsText" dxfId="1344" priority="1591" operator="containsText" text="ENABLED">
      <formula>NOT(ISERROR(SEARCH("ENABLED",K1)))</formula>
    </cfRule>
  </conditionalFormatting>
  <conditionalFormatting sqref="I2107">
    <cfRule type="cellIs" dxfId="1343" priority="1589" operator="equal">
      <formula>"CAT_MENU"</formula>
    </cfRule>
  </conditionalFormatting>
  <conditionalFormatting sqref="J2107">
    <cfRule type="containsText" dxfId="1342" priority="1587" operator="containsText" text="DISABLED">
      <formula>NOT(ISERROR(SEARCH("DISABLED",J2107)))</formula>
    </cfRule>
    <cfRule type="containsText" dxfId="1341" priority="1588" operator="containsText" text="ENABLED">
      <formula>NOT(ISERROR(SEARCH("ENABLED",J2107)))</formula>
    </cfRule>
  </conditionalFormatting>
  <conditionalFormatting sqref="J1947">
    <cfRule type="containsText" dxfId="1340" priority="1585" operator="containsText" text="DISABLED">
      <formula>NOT(ISERROR(SEARCH("DISABLED",J1947)))</formula>
    </cfRule>
    <cfRule type="containsText" dxfId="1339" priority="1586" operator="containsText" text="ENABLED">
      <formula>NOT(ISERROR(SEARCH("ENABLED",J1947)))</formula>
    </cfRule>
  </conditionalFormatting>
  <conditionalFormatting sqref="X1947">
    <cfRule type="notContainsBlanks" dxfId="1338" priority="1584">
      <formula>LEN(TRIM(X1947))&gt;0</formula>
    </cfRule>
  </conditionalFormatting>
  <conditionalFormatting sqref="I1947">
    <cfRule type="cellIs" dxfId="1337" priority="1583" operator="equal">
      <formula>"CAT_MENU"</formula>
    </cfRule>
  </conditionalFormatting>
  <conditionalFormatting sqref="K1947">
    <cfRule type="containsText" dxfId="1336" priority="1581" operator="containsText" text="DISABLED">
      <formula>NOT(ISERROR(SEARCH("DISABLED",K1947)))</formula>
    </cfRule>
    <cfRule type="containsText" dxfId="1335" priority="1582" operator="containsText" text="ENABLED">
      <formula>NOT(ISERROR(SEARCH("ENABLED",K1947)))</formula>
    </cfRule>
  </conditionalFormatting>
  <conditionalFormatting sqref="J1948">
    <cfRule type="containsText" dxfId="1334" priority="1579" operator="containsText" text="DISABLED">
      <formula>NOT(ISERROR(SEARCH("DISABLED",J1948)))</formula>
    </cfRule>
    <cfRule type="containsText" dxfId="1333" priority="1580" operator="containsText" text="ENABLED">
      <formula>NOT(ISERROR(SEARCH("ENABLED",J1948)))</formula>
    </cfRule>
  </conditionalFormatting>
  <conditionalFormatting sqref="X1948">
    <cfRule type="notContainsBlanks" dxfId="1332" priority="1578">
      <formula>LEN(TRIM(X1948))&gt;0</formula>
    </cfRule>
  </conditionalFormatting>
  <conditionalFormatting sqref="I1948">
    <cfRule type="cellIs" dxfId="1331" priority="1577" operator="equal">
      <formula>"CAT_MENU"</formula>
    </cfRule>
  </conditionalFormatting>
  <conditionalFormatting sqref="K1948">
    <cfRule type="containsText" dxfId="1330" priority="1575" operator="containsText" text="DISABLED">
      <formula>NOT(ISERROR(SEARCH("DISABLED",K1948)))</formula>
    </cfRule>
    <cfRule type="containsText" dxfId="1329" priority="1576" operator="containsText" text="ENABLED">
      <formula>NOT(ISERROR(SEARCH("ENABLED",K1948)))</formula>
    </cfRule>
  </conditionalFormatting>
  <conditionalFormatting sqref="J1854">
    <cfRule type="containsText" dxfId="1328" priority="1568" operator="containsText" text="DISABLED">
      <formula>NOT(ISERROR(SEARCH("DISABLED",J1854)))</formula>
    </cfRule>
    <cfRule type="containsText" dxfId="1327" priority="1569" operator="containsText" text="ENABLED">
      <formula>NOT(ISERROR(SEARCH("ENABLED",J1854)))</formula>
    </cfRule>
  </conditionalFormatting>
  <conditionalFormatting sqref="I1854:I1855">
    <cfRule type="cellIs" dxfId="1326" priority="1567" operator="equal">
      <formula>"CAT_MENU"</formula>
    </cfRule>
  </conditionalFormatting>
  <conditionalFormatting sqref="K1854">
    <cfRule type="containsText" dxfId="1325" priority="1565" operator="containsText" text="DISABLED">
      <formula>NOT(ISERROR(SEARCH("DISABLED",K1854)))</formula>
    </cfRule>
    <cfRule type="containsText" dxfId="1324" priority="1566" operator="containsText" text="ENABLED">
      <formula>NOT(ISERROR(SEARCH("ENABLED",K1854)))</formula>
    </cfRule>
  </conditionalFormatting>
  <conditionalFormatting sqref="J441">
    <cfRule type="containsText" dxfId="1323" priority="1563" operator="containsText" text="DISABLED">
      <formula>NOT(ISERROR(SEARCH("DISABLED",J441)))</formula>
    </cfRule>
    <cfRule type="containsText" dxfId="1322" priority="1564" operator="containsText" text="ENABLED">
      <formula>NOT(ISERROR(SEARCH("ENABLED",J441)))</formula>
    </cfRule>
  </conditionalFormatting>
  <conditionalFormatting sqref="X441">
    <cfRule type="notContainsBlanks" dxfId="1321" priority="1562">
      <formula>LEN(TRIM(X441))&gt;0</formula>
    </cfRule>
  </conditionalFormatting>
  <conditionalFormatting sqref="I441">
    <cfRule type="cellIs" dxfId="1320" priority="1561" operator="equal">
      <formula>"CAT_MENU"</formula>
    </cfRule>
  </conditionalFormatting>
  <conditionalFormatting sqref="K441">
    <cfRule type="containsText" dxfId="1319" priority="1559" operator="containsText" text="DISABLED">
      <formula>NOT(ISERROR(SEARCH("DISABLED",K441)))</formula>
    </cfRule>
    <cfRule type="containsText" dxfId="1318" priority="1560" operator="containsText" text="ENABLED">
      <formula>NOT(ISERROR(SEARCH("ENABLED",K441)))</formula>
    </cfRule>
  </conditionalFormatting>
  <conditionalFormatting sqref="J467:J469 J474">
    <cfRule type="containsText" dxfId="1317" priority="1557" operator="containsText" text="DISABLED">
      <formula>NOT(ISERROR(SEARCH("DISABLED",J467)))</formula>
    </cfRule>
    <cfRule type="containsText" dxfId="1316" priority="1558" operator="containsText" text="ENABLED">
      <formula>NOT(ISERROR(SEARCH("ENABLED",J467)))</formula>
    </cfRule>
  </conditionalFormatting>
  <conditionalFormatting sqref="X467:X469 X474">
    <cfRule type="notContainsBlanks" dxfId="1315" priority="1556">
      <formula>LEN(TRIM(X467))&gt;0</formula>
    </cfRule>
  </conditionalFormatting>
  <conditionalFormatting sqref="I467:I469 I474">
    <cfRule type="cellIs" dxfId="1314" priority="1555" operator="equal">
      <formula>"CAT_MENU"</formula>
    </cfRule>
  </conditionalFormatting>
  <conditionalFormatting sqref="K467:K469 K474">
    <cfRule type="containsText" dxfId="1313" priority="1553" operator="containsText" text="DISABLED">
      <formula>NOT(ISERROR(SEARCH("DISABLED",K467)))</formula>
    </cfRule>
    <cfRule type="containsText" dxfId="1312" priority="1554" operator="containsText" text="ENABLED">
      <formula>NOT(ISERROR(SEARCH("ENABLED",K467)))</formula>
    </cfRule>
  </conditionalFormatting>
  <conditionalFormatting sqref="J516:J537 J541">
    <cfRule type="containsText" dxfId="1311" priority="1551" operator="containsText" text="DISABLED">
      <formula>NOT(ISERROR(SEARCH("DISABLED",J516)))</formula>
    </cfRule>
    <cfRule type="containsText" dxfId="1310" priority="1552" operator="containsText" text="ENABLED">
      <formula>NOT(ISERROR(SEARCH("ENABLED",J516)))</formula>
    </cfRule>
  </conditionalFormatting>
  <conditionalFormatting sqref="X516:X537 X541">
    <cfRule type="notContainsBlanks" dxfId="1309" priority="1550">
      <formula>LEN(TRIM(X516))&gt;0</formula>
    </cfRule>
  </conditionalFormatting>
  <conditionalFormatting sqref="I516:I537 I541">
    <cfRule type="cellIs" dxfId="1308" priority="1549" operator="equal">
      <formula>"CAT_MENU"</formula>
    </cfRule>
  </conditionalFormatting>
  <conditionalFormatting sqref="K516:K537 K541">
    <cfRule type="containsText" dxfId="1307" priority="1547" operator="containsText" text="DISABLED">
      <formula>NOT(ISERROR(SEARCH("DISABLED",K516)))</formula>
    </cfRule>
    <cfRule type="containsText" dxfId="1306" priority="1548" operator="containsText" text="ENABLED">
      <formula>NOT(ISERROR(SEARCH("ENABLED",K516)))</formula>
    </cfRule>
  </conditionalFormatting>
  <conditionalFormatting sqref="I265:I268">
    <cfRule type="cellIs" dxfId="1305" priority="1546" operator="equal">
      <formula>"CAT_MENU"</formula>
    </cfRule>
  </conditionalFormatting>
  <conditionalFormatting sqref="J626">
    <cfRule type="containsText" dxfId="1304" priority="1543" operator="containsText" text="DISABLED">
      <formula>NOT(ISERROR(SEARCH("DISABLED",J626)))</formula>
    </cfRule>
    <cfRule type="containsText" dxfId="1303" priority="1544" operator="containsText" text="ENABLED">
      <formula>NOT(ISERROR(SEARCH("ENABLED",J626)))</formula>
    </cfRule>
  </conditionalFormatting>
  <conditionalFormatting sqref="X626">
    <cfRule type="notContainsBlanks" dxfId="1302" priority="1542">
      <formula>LEN(TRIM(X626))&gt;0</formula>
    </cfRule>
  </conditionalFormatting>
  <conditionalFormatting sqref="I626">
    <cfRule type="cellIs" dxfId="1301" priority="1541" operator="equal">
      <formula>"CAT_MENU"</formula>
    </cfRule>
  </conditionalFormatting>
  <conditionalFormatting sqref="K626">
    <cfRule type="containsText" dxfId="1300" priority="1539" operator="containsText" text="DISABLED">
      <formula>NOT(ISERROR(SEARCH("DISABLED",K626)))</formula>
    </cfRule>
    <cfRule type="containsText" dxfId="1299" priority="1540" operator="containsText" text="ENABLED">
      <formula>NOT(ISERROR(SEARCH("ENABLED",K626)))</formula>
    </cfRule>
  </conditionalFormatting>
  <conditionalFormatting sqref="J631">
    <cfRule type="containsText" dxfId="1298" priority="1537" operator="containsText" text="DISABLED">
      <formula>NOT(ISERROR(SEARCH("DISABLED",J631)))</formula>
    </cfRule>
    <cfRule type="containsText" dxfId="1297" priority="1538" operator="containsText" text="ENABLED">
      <formula>NOT(ISERROR(SEARCH("ENABLED",J631)))</formula>
    </cfRule>
  </conditionalFormatting>
  <conditionalFormatting sqref="X631">
    <cfRule type="notContainsBlanks" dxfId="1296" priority="1536">
      <formula>LEN(TRIM(X631))&gt;0</formula>
    </cfRule>
  </conditionalFormatting>
  <conditionalFormatting sqref="I631">
    <cfRule type="cellIs" dxfId="1295" priority="1535" operator="equal">
      <formula>"CAT_MENU"</formula>
    </cfRule>
  </conditionalFormatting>
  <conditionalFormatting sqref="K631">
    <cfRule type="containsText" dxfId="1294" priority="1533" operator="containsText" text="DISABLED">
      <formula>NOT(ISERROR(SEARCH("DISABLED",K631)))</formula>
    </cfRule>
    <cfRule type="containsText" dxfId="1293" priority="1534" operator="containsText" text="ENABLED">
      <formula>NOT(ISERROR(SEARCH("ENABLED",K631)))</formula>
    </cfRule>
  </conditionalFormatting>
  <conditionalFormatting sqref="J637">
    <cfRule type="containsText" dxfId="1292" priority="1531" operator="containsText" text="DISABLED">
      <formula>NOT(ISERROR(SEARCH("DISABLED",J637)))</formula>
    </cfRule>
    <cfRule type="containsText" dxfId="1291" priority="1532" operator="containsText" text="ENABLED">
      <formula>NOT(ISERROR(SEARCH("ENABLED",J637)))</formula>
    </cfRule>
  </conditionalFormatting>
  <conditionalFormatting sqref="X637">
    <cfRule type="notContainsBlanks" dxfId="1290" priority="1530">
      <formula>LEN(TRIM(X637))&gt;0</formula>
    </cfRule>
  </conditionalFormatting>
  <conditionalFormatting sqref="I637">
    <cfRule type="cellIs" dxfId="1289" priority="1529" operator="equal">
      <formula>"CAT_MENU"</formula>
    </cfRule>
  </conditionalFormatting>
  <conditionalFormatting sqref="K637">
    <cfRule type="containsText" dxfId="1288" priority="1527" operator="containsText" text="DISABLED">
      <formula>NOT(ISERROR(SEARCH("DISABLED",K637)))</formula>
    </cfRule>
    <cfRule type="containsText" dxfId="1287" priority="1528" operator="containsText" text="ENABLED">
      <formula>NOT(ISERROR(SEARCH("ENABLED",K637)))</formula>
    </cfRule>
  </conditionalFormatting>
  <conditionalFormatting sqref="J638">
    <cfRule type="containsText" dxfId="1286" priority="1525" operator="containsText" text="DISABLED">
      <formula>NOT(ISERROR(SEARCH("DISABLED",J638)))</formula>
    </cfRule>
    <cfRule type="containsText" dxfId="1285" priority="1526" operator="containsText" text="ENABLED">
      <formula>NOT(ISERROR(SEARCH("ENABLED",J638)))</formula>
    </cfRule>
  </conditionalFormatting>
  <conditionalFormatting sqref="X638">
    <cfRule type="notContainsBlanks" dxfId="1284" priority="1524">
      <formula>LEN(TRIM(X638))&gt;0</formula>
    </cfRule>
  </conditionalFormatting>
  <conditionalFormatting sqref="I638">
    <cfRule type="cellIs" dxfId="1283" priority="1523" operator="equal">
      <formula>"CAT_MENU"</formula>
    </cfRule>
  </conditionalFormatting>
  <conditionalFormatting sqref="K638">
    <cfRule type="containsText" dxfId="1282" priority="1521" operator="containsText" text="DISABLED">
      <formula>NOT(ISERROR(SEARCH("DISABLED",K638)))</formula>
    </cfRule>
    <cfRule type="containsText" dxfId="1281" priority="1522" operator="containsText" text="ENABLED">
      <formula>NOT(ISERROR(SEARCH("ENABLED",K638)))</formula>
    </cfRule>
  </conditionalFormatting>
  <conditionalFormatting sqref="J646">
    <cfRule type="containsText" dxfId="1280" priority="1519" operator="containsText" text="DISABLED">
      <formula>NOT(ISERROR(SEARCH("DISABLED",J646)))</formula>
    </cfRule>
    <cfRule type="containsText" dxfId="1279" priority="1520" operator="containsText" text="ENABLED">
      <formula>NOT(ISERROR(SEARCH("ENABLED",J646)))</formula>
    </cfRule>
  </conditionalFormatting>
  <conditionalFormatting sqref="X646">
    <cfRule type="notContainsBlanks" dxfId="1278" priority="1518">
      <formula>LEN(TRIM(X646))&gt;0</formula>
    </cfRule>
  </conditionalFormatting>
  <conditionalFormatting sqref="I646">
    <cfRule type="cellIs" dxfId="1277" priority="1517" operator="equal">
      <formula>"CAT_MENU"</formula>
    </cfRule>
  </conditionalFormatting>
  <conditionalFormatting sqref="K646">
    <cfRule type="containsText" dxfId="1276" priority="1515" operator="containsText" text="DISABLED">
      <formula>NOT(ISERROR(SEARCH("DISABLED",K646)))</formula>
    </cfRule>
    <cfRule type="containsText" dxfId="1275" priority="1516" operator="containsText" text="ENABLED">
      <formula>NOT(ISERROR(SEARCH("ENABLED",K646)))</formula>
    </cfRule>
  </conditionalFormatting>
  <conditionalFormatting sqref="J650">
    <cfRule type="containsText" dxfId="1274" priority="1513" operator="containsText" text="DISABLED">
      <formula>NOT(ISERROR(SEARCH("DISABLED",J650)))</formula>
    </cfRule>
    <cfRule type="containsText" dxfId="1273" priority="1514" operator="containsText" text="ENABLED">
      <formula>NOT(ISERROR(SEARCH("ENABLED",J650)))</formula>
    </cfRule>
  </conditionalFormatting>
  <conditionalFormatting sqref="X650">
    <cfRule type="notContainsBlanks" dxfId="1272" priority="1512">
      <formula>LEN(TRIM(X650))&gt;0</formula>
    </cfRule>
  </conditionalFormatting>
  <conditionalFormatting sqref="I650">
    <cfRule type="cellIs" dxfId="1271" priority="1511" operator="equal">
      <formula>"CAT_MENU"</formula>
    </cfRule>
  </conditionalFormatting>
  <conditionalFormatting sqref="K650">
    <cfRule type="containsText" dxfId="1270" priority="1509" operator="containsText" text="DISABLED">
      <formula>NOT(ISERROR(SEARCH("DISABLED",K650)))</formula>
    </cfRule>
    <cfRule type="containsText" dxfId="1269" priority="1510" operator="containsText" text="ENABLED">
      <formula>NOT(ISERROR(SEARCH("ENABLED",K650)))</formula>
    </cfRule>
  </conditionalFormatting>
  <conditionalFormatting sqref="J653">
    <cfRule type="containsText" dxfId="1268" priority="1507" operator="containsText" text="DISABLED">
      <formula>NOT(ISERROR(SEARCH("DISABLED",J653)))</formula>
    </cfRule>
    <cfRule type="containsText" dxfId="1267" priority="1508" operator="containsText" text="ENABLED">
      <formula>NOT(ISERROR(SEARCH("ENABLED",J653)))</formula>
    </cfRule>
  </conditionalFormatting>
  <conditionalFormatting sqref="X653">
    <cfRule type="notContainsBlanks" dxfId="1266" priority="1506">
      <formula>LEN(TRIM(X653))&gt;0</formula>
    </cfRule>
  </conditionalFormatting>
  <conditionalFormatting sqref="I653">
    <cfRule type="cellIs" dxfId="1265" priority="1505" operator="equal">
      <formula>"CAT_MENU"</formula>
    </cfRule>
  </conditionalFormatting>
  <conditionalFormatting sqref="K653">
    <cfRule type="containsText" dxfId="1264" priority="1503" operator="containsText" text="DISABLED">
      <formula>NOT(ISERROR(SEARCH("DISABLED",K653)))</formula>
    </cfRule>
    <cfRule type="containsText" dxfId="1263" priority="1504" operator="containsText" text="ENABLED">
      <formula>NOT(ISERROR(SEARCH("ENABLED",K653)))</formula>
    </cfRule>
  </conditionalFormatting>
  <conditionalFormatting sqref="J655">
    <cfRule type="containsText" dxfId="1262" priority="1501" operator="containsText" text="DISABLED">
      <formula>NOT(ISERROR(SEARCH("DISABLED",J655)))</formula>
    </cfRule>
    <cfRule type="containsText" dxfId="1261" priority="1502" operator="containsText" text="ENABLED">
      <formula>NOT(ISERROR(SEARCH("ENABLED",J655)))</formula>
    </cfRule>
  </conditionalFormatting>
  <conditionalFormatting sqref="X655">
    <cfRule type="notContainsBlanks" dxfId="1260" priority="1500">
      <formula>LEN(TRIM(X655))&gt;0</formula>
    </cfRule>
  </conditionalFormatting>
  <conditionalFormatting sqref="I655">
    <cfRule type="cellIs" dxfId="1259" priority="1499" operator="equal">
      <formula>"CAT_MENU"</formula>
    </cfRule>
  </conditionalFormatting>
  <conditionalFormatting sqref="K655">
    <cfRule type="containsText" dxfId="1258" priority="1497" operator="containsText" text="DISABLED">
      <formula>NOT(ISERROR(SEARCH("DISABLED",K655)))</formula>
    </cfRule>
    <cfRule type="containsText" dxfId="1257" priority="1498" operator="containsText" text="ENABLED">
      <formula>NOT(ISERROR(SEARCH("ENABLED",K655)))</formula>
    </cfRule>
  </conditionalFormatting>
  <conditionalFormatting sqref="J660">
    <cfRule type="containsText" dxfId="1256" priority="1495" operator="containsText" text="DISABLED">
      <formula>NOT(ISERROR(SEARCH("DISABLED",J660)))</formula>
    </cfRule>
    <cfRule type="containsText" dxfId="1255" priority="1496" operator="containsText" text="ENABLED">
      <formula>NOT(ISERROR(SEARCH("ENABLED",J660)))</formula>
    </cfRule>
  </conditionalFormatting>
  <conditionalFormatting sqref="X660">
    <cfRule type="notContainsBlanks" dxfId="1254" priority="1494">
      <formula>LEN(TRIM(X660))&gt;0</formula>
    </cfRule>
  </conditionalFormatting>
  <conditionalFormatting sqref="I660">
    <cfRule type="cellIs" dxfId="1253" priority="1493" operator="equal">
      <formula>"CAT_MENU"</formula>
    </cfRule>
  </conditionalFormatting>
  <conditionalFormatting sqref="K660">
    <cfRule type="containsText" dxfId="1252" priority="1491" operator="containsText" text="DISABLED">
      <formula>NOT(ISERROR(SEARCH("DISABLED",K660)))</formula>
    </cfRule>
    <cfRule type="containsText" dxfId="1251" priority="1492" operator="containsText" text="ENABLED">
      <formula>NOT(ISERROR(SEARCH("ENABLED",K660)))</formula>
    </cfRule>
  </conditionalFormatting>
  <conditionalFormatting sqref="J697">
    <cfRule type="containsText" dxfId="1250" priority="1489" operator="containsText" text="DISABLED">
      <formula>NOT(ISERROR(SEARCH("DISABLED",J697)))</formula>
    </cfRule>
    <cfRule type="containsText" dxfId="1249" priority="1490" operator="containsText" text="ENABLED">
      <formula>NOT(ISERROR(SEARCH("ENABLED",J697)))</formula>
    </cfRule>
  </conditionalFormatting>
  <conditionalFormatting sqref="X697">
    <cfRule type="notContainsBlanks" dxfId="1248" priority="1488">
      <formula>LEN(TRIM(X697))&gt;0</formula>
    </cfRule>
  </conditionalFormatting>
  <conditionalFormatting sqref="I697">
    <cfRule type="cellIs" dxfId="1247" priority="1487" operator="equal">
      <formula>"CAT_MENU"</formula>
    </cfRule>
  </conditionalFormatting>
  <conditionalFormatting sqref="K697">
    <cfRule type="containsText" dxfId="1246" priority="1485" operator="containsText" text="DISABLED">
      <formula>NOT(ISERROR(SEARCH("DISABLED",K697)))</formula>
    </cfRule>
    <cfRule type="containsText" dxfId="1245" priority="1486" operator="containsText" text="ENABLED">
      <formula>NOT(ISERROR(SEARCH("ENABLED",K697)))</formula>
    </cfRule>
  </conditionalFormatting>
  <conditionalFormatting sqref="J698">
    <cfRule type="containsText" dxfId="1244" priority="1483" operator="containsText" text="DISABLED">
      <formula>NOT(ISERROR(SEARCH("DISABLED",J698)))</formula>
    </cfRule>
    <cfRule type="containsText" dxfId="1243" priority="1484" operator="containsText" text="ENABLED">
      <formula>NOT(ISERROR(SEARCH("ENABLED",J698)))</formula>
    </cfRule>
  </conditionalFormatting>
  <conditionalFormatting sqref="X698">
    <cfRule type="notContainsBlanks" dxfId="1242" priority="1482">
      <formula>LEN(TRIM(X698))&gt;0</formula>
    </cfRule>
  </conditionalFormatting>
  <conditionalFormatting sqref="I698">
    <cfRule type="cellIs" dxfId="1241" priority="1481" operator="equal">
      <formula>"CAT_MENU"</formula>
    </cfRule>
  </conditionalFormatting>
  <conditionalFormatting sqref="K698">
    <cfRule type="containsText" dxfId="1240" priority="1479" operator="containsText" text="DISABLED">
      <formula>NOT(ISERROR(SEARCH("DISABLED",K698)))</formula>
    </cfRule>
    <cfRule type="containsText" dxfId="1239" priority="1480" operator="containsText" text="ENABLED">
      <formula>NOT(ISERROR(SEARCH("ENABLED",K698)))</formula>
    </cfRule>
  </conditionalFormatting>
  <conditionalFormatting sqref="J699">
    <cfRule type="containsText" dxfId="1238" priority="1477" operator="containsText" text="DISABLED">
      <formula>NOT(ISERROR(SEARCH("DISABLED",J699)))</formula>
    </cfRule>
    <cfRule type="containsText" dxfId="1237" priority="1478" operator="containsText" text="ENABLED">
      <formula>NOT(ISERROR(SEARCH("ENABLED",J699)))</formula>
    </cfRule>
  </conditionalFormatting>
  <conditionalFormatting sqref="X699">
    <cfRule type="notContainsBlanks" dxfId="1236" priority="1476">
      <formula>LEN(TRIM(X699))&gt;0</formula>
    </cfRule>
  </conditionalFormatting>
  <conditionalFormatting sqref="I699">
    <cfRule type="cellIs" dxfId="1235" priority="1475" operator="equal">
      <formula>"CAT_MENU"</formula>
    </cfRule>
  </conditionalFormatting>
  <conditionalFormatting sqref="K699">
    <cfRule type="containsText" dxfId="1234" priority="1473" operator="containsText" text="DISABLED">
      <formula>NOT(ISERROR(SEARCH("DISABLED",K699)))</formula>
    </cfRule>
    <cfRule type="containsText" dxfId="1233" priority="1474" operator="containsText" text="ENABLED">
      <formula>NOT(ISERROR(SEARCH("ENABLED",K699)))</formula>
    </cfRule>
  </conditionalFormatting>
  <conditionalFormatting sqref="J700">
    <cfRule type="containsText" dxfId="1232" priority="1471" operator="containsText" text="DISABLED">
      <formula>NOT(ISERROR(SEARCH("DISABLED",J700)))</formula>
    </cfRule>
    <cfRule type="containsText" dxfId="1231" priority="1472" operator="containsText" text="ENABLED">
      <formula>NOT(ISERROR(SEARCH("ENABLED",J700)))</formula>
    </cfRule>
  </conditionalFormatting>
  <conditionalFormatting sqref="X700">
    <cfRule type="notContainsBlanks" dxfId="1230" priority="1470">
      <formula>LEN(TRIM(X700))&gt;0</formula>
    </cfRule>
  </conditionalFormatting>
  <conditionalFormatting sqref="I700">
    <cfRule type="cellIs" dxfId="1229" priority="1469" operator="equal">
      <formula>"CAT_MENU"</formula>
    </cfRule>
  </conditionalFormatting>
  <conditionalFormatting sqref="K700">
    <cfRule type="containsText" dxfId="1228" priority="1467" operator="containsText" text="DISABLED">
      <formula>NOT(ISERROR(SEARCH("DISABLED",K700)))</formula>
    </cfRule>
    <cfRule type="containsText" dxfId="1227" priority="1468" operator="containsText" text="ENABLED">
      <formula>NOT(ISERROR(SEARCH("ENABLED",K700)))</formula>
    </cfRule>
  </conditionalFormatting>
  <conditionalFormatting sqref="J701">
    <cfRule type="containsText" dxfId="1226" priority="1465" operator="containsText" text="DISABLED">
      <formula>NOT(ISERROR(SEARCH("DISABLED",J701)))</formula>
    </cfRule>
    <cfRule type="containsText" dxfId="1225" priority="1466" operator="containsText" text="ENABLED">
      <formula>NOT(ISERROR(SEARCH("ENABLED",J701)))</formula>
    </cfRule>
  </conditionalFormatting>
  <conditionalFormatting sqref="X701">
    <cfRule type="notContainsBlanks" dxfId="1224" priority="1464">
      <formula>LEN(TRIM(X701))&gt;0</formula>
    </cfRule>
  </conditionalFormatting>
  <conditionalFormatting sqref="I701">
    <cfRule type="cellIs" dxfId="1223" priority="1463" operator="equal">
      <formula>"CAT_MENU"</formula>
    </cfRule>
  </conditionalFormatting>
  <conditionalFormatting sqref="K701">
    <cfRule type="containsText" dxfId="1222" priority="1461" operator="containsText" text="DISABLED">
      <formula>NOT(ISERROR(SEARCH("DISABLED",K701)))</formula>
    </cfRule>
    <cfRule type="containsText" dxfId="1221" priority="1462" operator="containsText" text="ENABLED">
      <formula>NOT(ISERROR(SEARCH("ENABLED",K701)))</formula>
    </cfRule>
  </conditionalFormatting>
  <conditionalFormatting sqref="J702">
    <cfRule type="containsText" dxfId="1220" priority="1459" operator="containsText" text="DISABLED">
      <formula>NOT(ISERROR(SEARCH("DISABLED",J702)))</formula>
    </cfRule>
    <cfRule type="containsText" dxfId="1219" priority="1460" operator="containsText" text="ENABLED">
      <formula>NOT(ISERROR(SEARCH("ENABLED",J702)))</formula>
    </cfRule>
  </conditionalFormatting>
  <conditionalFormatting sqref="X702">
    <cfRule type="notContainsBlanks" dxfId="1218" priority="1458">
      <formula>LEN(TRIM(X702))&gt;0</formula>
    </cfRule>
  </conditionalFormatting>
  <conditionalFormatting sqref="I702">
    <cfRule type="cellIs" dxfId="1217" priority="1457" operator="equal">
      <formula>"CAT_MENU"</formula>
    </cfRule>
  </conditionalFormatting>
  <conditionalFormatting sqref="K702">
    <cfRule type="containsText" dxfId="1216" priority="1455" operator="containsText" text="DISABLED">
      <formula>NOT(ISERROR(SEARCH("DISABLED",K702)))</formula>
    </cfRule>
    <cfRule type="containsText" dxfId="1215" priority="1456" operator="containsText" text="ENABLED">
      <formula>NOT(ISERROR(SEARCH("ENABLED",K702)))</formula>
    </cfRule>
  </conditionalFormatting>
  <conditionalFormatting sqref="J726">
    <cfRule type="containsText" dxfId="1214" priority="1453" operator="containsText" text="DISABLED">
      <formula>NOT(ISERROR(SEARCH("DISABLED",J726)))</formula>
    </cfRule>
    <cfRule type="containsText" dxfId="1213" priority="1454" operator="containsText" text="ENABLED">
      <formula>NOT(ISERROR(SEARCH("ENABLED",J726)))</formula>
    </cfRule>
  </conditionalFormatting>
  <conditionalFormatting sqref="X726">
    <cfRule type="notContainsBlanks" dxfId="1212" priority="1452">
      <formula>LEN(TRIM(X726))&gt;0</formula>
    </cfRule>
  </conditionalFormatting>
  <conditionalFormatting sqref="I726">
    <cfRule type="cellIs" dxfId="1211" priority="1451" operator="equal">
      <formula>"CAT_MENU"</formula>
    </cfRule>
  </conditionalFormatting>
  <conditionalFormatting sqref="K726">
    <cfRule type="containsText" dxfId="1210" priority="1449" operator="containsText" text="DISABLED">
      <formula>NOT(ISERROR(SEARCH("DISABLED",K726)))</formula>
    </cfRule>
    <cfRule type="containsText" dxfId="1209" priority="1450" operator="containsText" text="ENABLED">
      <formula>NOT(ISERROR(SEARCH("ENABLED",K726)))</formula>
    </cfRule>
  </conditionalFormatting>
  <conditionalFormatting sqref="J751">
    <cfRule type="containsText" dxfId="1208" priority="1446" operator="containsText" text="DISABLED">
      <formula>NOT(ISERROR(SEARCH("DISABLED",J751)))</formula>
    </cfRule>
    <cfRule type="containsText" dxfId="1207" priority="1447" operator="containsText" text="ENABLED">
      <formula>NOT(ISERROR(SEARCH("ENABLED",J751)))</formula>
    </cfRule>
  </conditionalFormatting>
  <conditionalFormatting sqref="X751">
    <cfRule type="notContainsBlanks" dxfId="1206" priority="1445">
      <formula>LEN(TRIM(X751))&gt;0</formula>
    </cfRule>
  </conditionalFormatting>
  <conditionalFormatting sqref="I751">
    <cfRule type="cellIs" dxfId="1205" priority="1444" operator="equal">
      <formula>"CAT_MENU"</formula>
    </cfRule>
  </conditionalFormatting>
  <conditionalFormatting sqref="K751">
    <cfRule type="containsText" dxfId="1204" priority="1442" operator="containsText" text="DISABLED">
      <formula>NOT(ISERROR(SEARCH("DISABLED",K751)))</formula>
    </cfRule>
    <cfRule type="containsText" dxfId="1203" priority="1443" operator="containsText" text="ENABLED">
      <formula>NOT(ISERROR(SEARCH("ENABLED",K751)))</formula>
    </cfRule>
  </conditionalFormatting>
  <conditionalFormatting sqref="J752">
    <cfRule type="containsText" dxfId="1202" priority="1439" operator="containsText" text="DISABLED">
      <formula>NOT(ISERROR(SEARCH("DISABLED",J752)))</formula>
    </cfRule>
    <cfRule type="containsText" dxfId="1201" priority="1440" operator="containsText" text="ENABLED">
      <formula>NOT(ISERROR(SEARCH("ENABLED",J752)))</formula>
    </cfRule>
  </conditionalFormatting>
  <conditionalFormatting sqref="X752">
    <cfRule type="notContainsBlanks" dxfId="1200" priority="1438">
      <formula>LEN(TRIM(X752))&gt;0</formula>
    </cfRule>
  </conditionalFormatting>
  <conditionalFormatting sqref="I752">
    <cfRule type="cellIs" dxfId="1199" priority="1437" operator="equal">
      <formula>"CAT_MENU"</formula>
    </cfRule>
  </conditionalFormatting>
  <conditionalFormatting sqref="K752">
    <cfRule type="containsText" dxfId="1198" priority="1435" operator="containsText" text="DISABLED">
      <formula>NOT(ISERROR(SEARCH("DISABLED",K752)))</formula>
    </cfRule>
    <cfRule type="containsText" dxfId="1197" priority="1436" operator="containsText" text="ENABLED">
      <formula>NOT(ISERROR(SEARCH("ENABLED",K752)))</formula>
    </cfRule>
  </conditionalFormatting>
  <conditionalFormatting sqref="J768">
    <cfRule type="containsText" dxfId="1196" priority="1432" operator="containsText" text="DISABLED">
      <formula>NOT(ISERROR(SEARCH("DISABLED",J768)))</formula>
    </cfRule>
    <cfRule type="containsText" dxfId="1195" priority="1433" operator="containsText" text="ENABLED">
      <formula>NOT(ISERROR(SEARCH("ENABLED",J768)))</formula>
    </cfRule>
  </conditionalFormatting>
  <conditionalFormatting sqref="X768">
    <cfRule type="notContainsBlanks" dxfId="1194" priority="1431">
      <formula>LEN(TRIM(X768))&gt;0</formula>
    </cfRule>
  </conditionalFormatting>
  <conditionalFormatting sqref="I768">
    <cfRule type="cellIs" dxfId="1193" priority="1430" operator="equal">
      <formula>"CAT_MENU"</formula>
    </cfRule>
  </conditionalFormatting>
  <conditionalFormatting sqref="K768">
    <cfRule type="containsText" dxfId="1192" priority="1428" operator="containsText" text="DISABLED">
      <formula>NOT(ISERROR(SEARCH("DISABLED",K768)))</formula>
    </cfRule>
    <cfRule type="containsText" dxfId="1191" priority="1429" operator="containsText" text="ENABLED">
      <formula>NOT(ISERROR(SEARCH("ENABLED",K768)))</formula>
    </cfRule>
  </conditionalFormatting>
  <conditionalFormatting sqref="J769">
    <cfRule type="containsText" dxfId="1190" priority="1425" operator="containsText" text="DISABLED">
      <formula>NOT(ISERROR(SEARCH("DISABLED",J769)))</formula>
    </cfRule>
    <cfRule type="containsText" dxfId="1189" priority="1426" operator="containsText" text="ENABLED">
      <formula>NOT(ISERROR(SEARCH("ENABLED",J769)))</formula>
    </cfRule>
  </conditionalFormatting>
  <conditionalFormatting sqref="X769">
    <cfRule type="notContainsBlanks" dxfId="1188" priority="1424">
      <formula>LEN(TRIM(X769))&gt;0</formula>
    </cfRule>
  </conditionalFormatting>
  <conditionalFormatting sqref="I769">
    <cfRule type="cellIs" dxfId="1187" priority="1423" operator="equal">
      <formula>"CAT_MENU"</formula>
    </cfRule>
  </conditionalFormatting>
  <conditionalFormatting sqref="K769">
    <cfRule type="containsText" dxfId="1186" priority="1421" operator="containsText" text="DISABLED">
      <formula>NOT(ISERROR(SEARCH("DISABLED",K769)))</formula>
    </cfRule>
    <cfRule type="containsText" dxfId="1185" priority="1422" operator="containsText" text="ENABLED">
      <formula>NOT(ISERROR(SEARCH("ENABLED",K769)))</formula>
    </cfRule>
  </conditionalFormatting>
  <conditionalFormatting sqref="J770">
    <cfRule type="containsText" dxfId="1184" priority="1418" operator="containsText" text="DISABLED">
      <formula>NOT(ISERROR(SEARCH("DISABLED",J770)))</formula>
    </cfRule>
    <cfRule type="containsText" dxfId="1183" priority="1419" operator="containsText" text="ENABLED">
      <formula>NOT(ISERROR(SEARCH("ENABLED",J770)))</formula>
    </cfRule>
  </conditionalFormatting>
  <conditionalFormatting sqref="X770">
    <cfRule type="notContainsBlanks" dxfId="1182" priority="1417">
      <formula>LEN(TRIM(X770))&gt;0</formula>
    </cfRule>
  </conditionalFormatting>
  <conditionalFormatting sqref="I770">
    <cfRule type="cellIs" dxfId="1181" priority="1416" operator="equal">
      <formula>"CAT_MENU"</formula>
    </cfRule>
  </conditionalFormatting>
  <conditionalFormatting sqref="K770">
    <cfRule type="containsText" dxfId="1180" priority="1414" operator="containsText" text="DISABLED">
      <formula>NOT(ISERROR(SEARCH("DISABLED",K770)))</formula>
    </cfRule>
    <cfRule type="containsText" dxfId="1179" priority="1415" operator="containsText" text="ENABLED">
      <formula>NOT(ISERROR(SEARCH("ENABLED",K770)))</formula>
    </cfRule>
  </conditionalFormatting>
  <conditionalFormatting sqref="J777">
    <cfRule type="containsText" dxfId="1178" priority="1411" operator="containsText" text="DISABLED">
      <formula>NOT(ISERROR(SEARCH("DISABLED",J777)))</formula>
    </cfRule>
    <cfRule type="containsText" dxfId="1177" priority="1412" operator="containsText" text="ENABLED">
      <formula>NOT(ISERROR(SEARCH("ENABLED",J777)))</formula>
    </cfRule>
  </conditionalFormatting>
  <conditionalFormatting sqref="X777">
    <cfRule type="notContainsBlanks" dxfId="1176" priority="1410">
      <formula>LEN(TRIM(X777))&gt;0</formula>
    </cfRule>
  </conditionalFormatting>
  <conditionalFormatting sqref="I777">
    <cfRule type="cellIs" dxfId="1175" priority="1409" operator="equal">
      <formula>"CAT_MENU"</formula>
    </cfRule>
  </conditionalFormatting>
  <conditionalFormatting sqref="K777">
    <cfRule type="containsText" dxfId="1174" priority="1407" operator="containsText" text="DISABLED">
      <formula>NOT(ISERROR(SEARCH("DISABLED",K777)))</formula>
    </cfRule>
    <cfRule type="containsText" dxfId="1173" priority="1408" operator="containsText" text="ENABLED">
      <formula>NOT(ISERROR(SEARCH("ENABLED",K777)))</formula>
    </cfRule>
  </conditionalFormatting>
  <conditionalFormatting sqref="J778">
    <cfRule type="containsText" dxfId="1172" priority="1404" operator="containsText" text="DISABLED">
      <formula>NOT(ISERROR(SEARCH("DISABLED",J778)))</formula>
    </cfRule>
    <cfRule type="containsText" dxfId="1171" priority="1405" operator="containsText" text="ENABLED">
      <formula>NOT(ISERROR(SEARCH("ENABLED",J778)))</formula>
    </cfRule>
  </conditionalFormatting>
  <conditionalFormatting sqref="X778">
    <cfRule type="notContainsBlanks" dxfId="1170" priority="1403">
      <formula>LEN(TRIM(X778))&gt;0</formula>
    </cfRule>
  </conditionalFormatting>
  <conditionalFormatting sqref="I778">
    <cfRule type="cellIs" dxfId="1169" priority="1402" operator="equal">
      <formula>"CAT_MENU"</formula>
    </cfRule>
  </conditionalFormatting>
  <conditionalFormatting sqref="K778">
    <cfRule type="containsText" dxfId="1168" priority="1400" operator="containsText" text="DISABLED">
      <formula>NOT(ISERROR(SEARCH("DISABLED",K778)))</formula>
    </cfRule>
    <cfRule type="containsText" dxfId="1167" priority="1401" operator="containsText" text="ENABLED">
      <formula>NOT(ISERROR(SEARCH("ENABLED",K778)))</formula>
    </cfRule>
  </conditionalFormatting>
  <conditionalFormatting sqref="J779">
    <cfRule type="containsText" dxfId="1166" priority="1397" operator="containsText" text="DISABLED">
      <formula>NOT(ISERROR(SEARCH("DISABLED",J779)))</formula>
    </cfRule>
    <cfRule type="containsText" dxfId="1165" priority="1398" operator="containsText" text="ENABLED">
      <formula>NOT(ISERROR(SEARCH("ENABLED",J779)))</formula>
    </cfRule>
  </conditionalFormatting>
  <conditionalFormatting sqref="X779">
    <cfRule type="notContainsBlanks" dxfId="1164" priority="1396">
      <formula>LEN(TRIM(X779))&gt;0</formula>
    </cfRule>
  </conditionalFormatting>
  <conditionalFormatting sqref="I779">
    <cfRule type="cellIs" dxfId="1163" priority="1395" operator="equal">
      <formula>"CAT_MENU"</formula>
    </cfRule>
  </conditionalFormatting>
  <conditionalFormatting sqref="K779">
    <cfRule type="containsText" dxfId="1162" priority="1393" operator="containsText" text="DISABLED">
      <formula>NOT(ISERROR(SEARCH("DISABLED",K779)))</formula>
    </cfRule>
    <cfRule type="containsText" dxfId="1161" priority="1394" operator="containsText" text="ENABLED">
      <formula>NOT(ISERROR(SEARCH("ENABLED",K779)))</formula>
    </cfRule>
  </conditionalFormatting>
  <conditionalFormatting sqref="J780">
    <cfRule type="containsText" dxfId="1160" priority="1390" operator="containsText" text="DISABLED">
      <formula>NOT(ISERROR(SEARCH("DISABLED",J780)))</formula>
    </cfRule>
    <cfRule type="containsText" dxfId="1159" priority="1391" operator="containsText" text="ENABLED">
      <formula>NOT(ISERROR(SEARCH("ENABLED",J780)))</formula>
    </cfRule>
  </conditionalFormatting>
  <conditionalFormatting sqref="X780">
    <cfRule type="notContainsBlanks" dxfId="1158" priority="1389">
      <formula>LEN(TRIM(X780))&gt;0</formula>
    </cfRule>
  </conditionalFormatting>
  <conditionalFormatting sqref="I780">
    <cfRule type="cellIs" dxfId="1157" priority="1388" operator="equal">
      <formula>"CAT_MENU"</formula>
    </cfRule>
  </conditionalFormatting>
  <conditionalFormatting sqref="K780">
    <cfRule type="containsText" dxfId="1156" priority="1386" operator="containsText" text="DISABLED">
      <formula>NOT(ISERROR(SEARCH("DISABLED",K780)))</formula>
    </cfRule>
    <cfRule type="containsText" dxfId="1155" priority="1387" operator="containsText" text="ENABLED">
      <formula>NOT(ISERROR(SEARCH("ENABLED",K780)))</formula>
    </cfRule>
  </conditionalFormatting>
  <conditionalFormatting sqref="J781">
    <cfRule type="containsText" dxfId="1154" priority="1383" operator="containsText" text="DISABLED">
      <formula>NOT(ISERROR(SEARCH("DISABLED",J781)))</formula>
    </cfRule>
    <cfRule type="containsText" dxfId="1153" priority="1384" operator="containsText" text="ENABLED">
      <formula>NOT(ISERROR(SEARCH("ENABLED",J781)))</formula>
    </cfRule>
  </conditionalFormatting>
  <conditionalFormatting sqref="X781">
    <cfRule type="notContainsBlanks" dxfId="1152" priority="1382">
      <formula>LEN(TRIM(X781))&gt;0</formula>
    </cfRule>
  </conditionalFormatting>
  <conditionalFormatting sqref="I781">
    <cfRule type="cellIs" dxfId="1151" priority="1381" operator="equal">
      <formula>"CAT_MENU"</formula>
    </cfRule>
  </conditionalFormatting>
  <conditionalFormatting sqref="K781">
    <cfRule type="containsText" dxfId="1150" priority="1379" operator="containsText" text="DISABLED">
      <formula>NOT(ISERROR(SEARCH("DISABLED",K781)))</formula>
    </cfRule>
    <cfRule type="containsText" dxfId="1149" priority="1380" operator="containsText" text="ENABLED">
      <formula>NOT(ISERROR(SEARCH("ENABLED",K781)))</formula>
    </cfRule>
  </conditionalFormatting>
  <conditionalFormatting sqref="J782">
    <cfRule type="containsText" dxfId="1148" priority="1376" operator="containsText" text="DISABLED">
      <formula>NOT(ISERROR(SEARCH("DISABLED",J782)))</formula>
    </cfRule>
    <cfRule type="containsText" dxfId="1147" priority="1377" operator="containsText" text="ENABLED">
      <formula>NOT(ISERROR(SEARCH("ENABLED",J782)))</formula>
    </cfRule>
  </conditionalFormatting>
  <conditionalFormatting sqref="X782">
    <cfRule type="notContainsBlanks" dxfId="1146" priority="1375">
      <formula>LEN(TRIM(X782))&gt;0</formula>
    </cfRule>
  </conditionalFormatting>
  <conditionalFormatting sqref="I782">
    <cfRule type="cellIs" dxfId="1145" priority="1374" operator="equal">
      <formula>"CAT_MENU"</formula>
    </cfRule>
  </conditionalFormatting>
  <conditionalFormatting sqref="K782">
    <cfRule type="containsText" dxfId="1144" priority="1372" operator="containsText" text="DISABLED">
      <formula>NOT(ISERROR(SEARCH("DISABLED",K782)))</formula>
    </cfRule>
    <cfRule type="containsText" dxfId="1143" priority="1373" operator="containsText" text="ENABLED">
      <formula>NOT(ISERROR(SEARCH("ENABLED",K782)))</formula>
    </cfRule>
  </conditionalFormatting>
  <conditionalFormatting sqref="J857">
    <cfRule type="containsText" dxfId="1142" priority="1369" operator="containsText" text="DISABLED">
      <formula>NOT(ISERROR(SEARCH("DISABLED",J857)))</formula>
    </cfRule>
    <cfRule type="containsText" dxfId="1141" priority="1370" operator="containsText" text="ENABLED">
      <formula>NOT(ISERROR(SEARCH("ENABLED",J857)))</formula>
    </cfRule>
  </conditionalFormatting>
  <conditionalFormatting sqref="X857">
    <cfRule type="notContainsBlanks" dxfId="1140" priority="1368">
      <formula>LEN(TRIM(X857))&gt;0</formula>
    </cfRule>
  </conditionalFormatting>
  <conditionalFormatting sqref="I857">
    <cfRule type="cellIs" dxfId="1139" priority="1367" operator="equal">
      <formula>"CAT_MENU"</formula>
    </cfRule>
  </conditionalFormatting>
  <conditionalFormatting sqref="K857">
    <cfRule type="containsText" dxfId="1138" priority="1365" operator="containsText" text="DISABLED">
      <formula>NOT(ISERROR(SEARCH("DISABLED",K857)))</formula>
    </cfRule>
    <cfRule type="containsText" dxfId="1137" priority="1366" operator="containsText" text="ENABLED">
      <formula>NOT(ISERROR(SEARCH("ENABLED",K857)))</formula>
    </cfRule>
  </conditionalFormatting>
  <conditionalFormatting sqref="J858">
    <cfRule type="containsText" dxfId="1136" priority="1362" operator="containsText" text="DISABLED">
      <formula>NOT(ISERROR(SEARCH("DISABLED",J858)))</formula>
    </cfRule>
    <cfRule type="containsText" dxfId="1135" priority="1363" operator="containsText" text="ENABLED">
      <formula>NOT(ISERROR(SEARCH("ENABLED",J858)))</formula>
    </cfRule>
  </conditionalFormatting>
  <conditionalFormatting sqref="X858">
    <cfRule type="notContainsBlanks" dxfId="1134" priority="1361">
      <formula>LEN(TRIM(X858))&gt;0</formula>
    </cfRule>
  </conditionalFormatting>
  <conditionalFormatting sqref="I858">
    <cfRule type="cellIs" dxfId="1133" priority="1360" operator="equal">
      <formula>"CAT_MENU"</formula>
    </cfRule>
  </conditionalFormatting>
  <conditionalFormatting sqref="K858">
    <cfRule type="containsText" dxfId="1132" priority="1358" operator="containsText" text="DISABLED">
      <formula>NOT(ISERROR(SEARCH("DISABLED",K858)))</formula>
    </cfRule>
    <cfRule type="containsText" dxfId="1131" priority="1359" operator="containsText" text="ENABLED">
      <formula>NOT(ISERROR(SEARCH("ENABLED",K858)))</formula>
    </cfRule>
  </conditionalFormatting>
  <conditionalFormatting sqref="J859">
    <cfRule type="containsText" dxfId="1130" priority="1355" operator="containsText" text="DISABLED">
      <formula>NOT(ISERROR(SEARCH("DISABLED",J859)))</formula>
    </cfRule>
    <cfRule type="containsText" dxfId="1129" priority="1356" operator="containsText" text="ENABLED">
      <formula>NOT(ISERROR(SEARCH("ENABLED",J859)))</formula>
    </cfRule>
  </conditionalFormatting>
  <conditionalFormatting sqref="X859">
    <cfRule type="notContainsBlanks" dxfId="1128" priority="1354">
      <formula>LEN(TRIM(X859))&gt;0</formula>
    </cfRule>
  </conditionalFormatting>
  <conditionalFormatting sqref="I859">
    <cfRule type="cellIs" dxfId="1127" priority="1353" operator="equal">
      <formula>"CAT_MENU"</formula>
    </cfRule>
  </conditionalFormatting>
  <conditionalFormatting sqref="K859">
    <cfRule type="containsText" dxfId="1126" priority="1351" operator="containsText" text="DISABLED">
      <formula>NOT(ISERROR(SEARCH("DISABLED",K859)))</formula>
    </cfRule>
    <cfRule type="containsText" dxfId="1125" priority="1352" operator="containsText" text="ENABLED">
      <formula>NOT(ISERROR(SEARCH("ENABLED",K859)))</formula>
    </cfRule>
  </conditionalFormatting>
  <conditionalFormatting sqref="J860">
    <cfRule type="containsText" dxfId="1124" priority="1348" operator="containsText" text="DISABLED">
      <formula>NOT(ISERROR(SEARCH("DISABLED",J860)))</formula>
    </cfRule>
    <cfRule type="containsText" dxfId="1123" priority="1349" operator="containsText" text="ENABLED">
      <formula>NOT(ISERROR(SEARCH("ENABLED",J860)))</formula>
    </cfRule>
  </conditionalFormatting>
  <conditionalFormatting sqref="X860">
    <cfRule type="notContainsBlanks" dxfId="1122" priority="1347">
      <formula>LEN(TRIM(X860))&gt;0</formula>
    </cfRule>
  </conditionalFormatting>
  <conditionalFormatting sqref="I860">
    <cfRule type="cellIs" dxfId="1121" priority="1346" operator="equal">
      <formula>"CAT_MENU"</formula>
    </cfRule>
  </conditionalFormatting>
  <conditionalFormatting sqref="K860">
    <cfRule type="containsText" dxfId="1120" priority="1344" operator="containsText" text="DISABLED">
      <formula>NOT(ISERROR(SEARCH("DISABLED",K860)))</formula>
    </cfRule>
    <cfRule type="containsText" dxfId="1119" priority="1345" operator="containsText" text="ENABLED">
      <formula>NOT(ISERROR(SEARCH("ENABLED",K860)))</formula>
    </cfRule>
  </conditionalFormatting>
  <conditionalFormatting sqref="J861">
    <cfRule type="containsText" dxfId="1118" priority="1341" operator="containsText" text="DISABLED">
      <formula>NOT(ISERROR(SEARCH("DISABLED",J861)))</formula>
    </cfRule>
    <cfRule type="containsText" dxfId="1117" priority="1342" operator="containsText" text="ENABLED">
      <formula>NOT(ISERROR(SEARCH("ENABLED",J861)))</formula>
    </cfRule>
  </conditionalFormatting>
  <conditionalFormatting sqref="X861">
    <cfRule type="notContainsBlanks" dxfId="1116" priority="1340">
      <formula>LEN(TRIM(X861))&gt;0</formula>
    </cfRule>
  </conditionalFormatting>
  <conditionalFormatting sqref="I861">
    <cfRule type="cellIs" dxfId="1115" priority="1339" operator="equal">
      <formula>"CAT_MENU"</formula>
    </cfRule>
  </conditionalFormatting>
  <conditionalFormatting sqref="K861">
    <cfRule type="containsText" dxfId="1114" priority="1337" operator="containsText" text="DISABLED">
      <formula>NOT(ISERROR(SEARCH("DISABLED",K861)))</formula>
    </cfRule>
    <cfRule type="containsText" dxfId="1113" priority="1338" operator="containsText" text="ENABLED">
      <formula>NOT(ISERROR(SEARCH("ENABLED",K861)))</formula>
    </cfRule>
  </conditionalFormatting>
  <conditionalFormatting sqref="J862">
    <cfRule type="containsText" dxfId="1112" priority="1334" operator="containsText" text="DISABLED">
      <formula>NOT(ISERROR(SEARCH("DISABLED",J862)))</formula>
    </cfRule>
    <cfRule type="containsText" dxfId="1111" priority="1335" operator="containsText" text="ENABLED">
      <formula>NOT(ISERROR(SEARCH("ENABLED",J862)))</formula>
    </cfRule>
  </conditionalFormatting>
  <conditionalFormatting sqref="X862">
    <cfRule type="notContainsBlanks" dxfId="1110" priority="1333">
      <formula>LEN(TRIM(X862))&gt;0</formula>
    </cfRule>
  </conditionalFormatting>
  <conditionalFormatting sqref="I862">
    <cfRule type="cellIs" dxfId="1109" priority="1332" operator="equal">
      <formula>"CAT_MENU"</formula>
    </cfRule>
  </conditionalFormatting>
  <conditionalFormatting sqref="K862">
    <cfRule type="containsText" dxfId="1108" priority="1330" operator="containsText" text="DISABLED">
      <formula>NOT(ISERROR(SEARCH("DISABLED",K862)))</formula>
    </cfRule>
    <cfRule type="containsText" dxfId="1107" priority="1331" operator="containsText" text="ENABLED">
      <formula>NOT(ISERROR(SEARCH("ENABLED",K862)))</formula>
    </cfRule>
  </conditionalFormatting>
  <conditionalFormatting sqref="J960">
    <cfRule type="containsText" dxfId="1106" priority="1327" operator="containsText" text="DISABLED">
      <formula>NOT(ISERROR(SEARCH("DISABLED",J960)))</formula>
    </cfRule>
    <cfRule type="containsText" dxfId="1105" priority="1328" operator="containsText" text="ENABLED">
      <formula>NOT(ISERROR(SEARCH("ENABLED",J960)))</formula>
    </cfRule>
  </conditionalFormatting>
  <conditionalFormatting sqref="X960">
    <cfRule type="notContainsBlanks" dxfId="1104" priority="1326">
      <formula>LEN(TRIM(X960))&gt;0</formula>
    </cfRule>
  </conditionalFormatting>
  <conditionalFormatting sqref="I960">
    <cfRule type="cellIs" dxfId="1103" priority="1325" operator="equal">
      <formula>"CAT_MENU"</formula>
    </cfRule>
  </conditionalFormatting>
  <conditionalFormatting sqref="K960">
    <cfRule type="containsText" dxfId="1102" priority="1323" operator="containsText" text="DISABLED">
      <formula>NOT(ISERROR(SEARCH("DISABLED",K960)))</formula>
    </cfRule>
    <cfRule type="containsText" dxfId="1101" priority="1324" operator="containsText" text="ENABLED">
      <formula>NOT(ISERROR(SEARCH("ENABLED",K960)))</formula>
    </cfRule>
  </conditionalFormatting>
  <conditionalFormatting sqref="J979">
    <cfRule type="containsText" dxfId="1100" priority="1320" operator="containsText" text="DISABLED">
      <formula>NOT(ISERROR(SEARCH("DISABLED",J979)))</formula>
    </cfRule>
    <cfRule type="containsText" dxfId="1099" priority="1321" operator="containsText" text="ENABLED">
      <formula>NOT(ISERROR(SEARCH("ENABLED",J979)))</formula>
    </cfRule>
  </conditionalFormatting>
  <conditionalFormatting sqref="X979">
    <cfRule type="notContainsBlanks" dxfId="1098" priority="1319">
      <formula>LEN(TRIM(X979))&gt;0</formula>
    </cfRule>
  </conditionalFormatting>
  <conditionalFormatting sqref="I979">
    <cfRule type="cellIs" dxfId="1097" priority="1318" operator="equal">
      <formula>"CAT_MENU"</formula>
    </cfRule>
  </conditionalFormatting>
  <conditionalFormatting sqref="K979">
    <cfRule type="containsText" dxfId="1096" priority="1316" operator="containsText" text="DISABLED">
      <formula>NOT(ISERROR(SEARCH("DISABLED",K979)))</formula>
    </cfRule>
    <cfRule type="containsText" dxfId="1095" priority="1317" operator="containsText" text="ENABLED">
      <formula>NOT(ISERROR(SEARCH("ENABLED",K979)))</formula>
    </cfRule>
  </conditionalFormatting>
  <conditionalFormatting sqref="J1044">
    <cfRule type="containsText" dxfId="1094" priority="1306" operator="containsText" text="DISABLED">
      <formula>NOT(ISERROR(SEARCH("DISABLED",J1044)))</formula>
    </cfRule>
    <cfRule type="containsText" dxfId="1093" priority="1307" operator="containsText" text="ENABLED">
      <formula>NOT(ISERROR(SEARCH("ENABLED",J1044)))</formula>
    </cfRule>
  </conditionalFormatting>
  <conditionalFormatting sqref="X1044">
    <cfRule type="notContainsBlanks" dxfId="1092" priority="1305">
      <formula>LEN(TRIM(X1044))&gt;0</formula>
    </cfRule>
  </conditionalFormatting>
  <conditionalFormatting sqref="I1044">
    <cfRule type="cellIs" dxfId="1091" priority="1304" operator="equal">
      <formula>"CAT_MENU"</formula>
    </cfRule>
  </conditionalFormatting>
  <conditionalFormatting sqref="K1044">
    <cfRule type="containsText" dxfId="1090" priority="1302" operator="containsText" text="DISABLED">
      <formula>NOT(ISERROR(SEARCH("DISABLED",K1044)))</formula>
    </cfRule>
    <cfRule type="containsText" dxfId="1089" priority="1303" operator="containsText" text="ENABLED">
      <formula>NOT(ISERROR(SEARCH("ENABLED",K1044)))</formula>
    </cfRule>
  </conditionalFormatting>
  <conditionalFormatting sqref="J1058">
    <cfRule type="containsText" dxfId="1088" priority="1299" operator="containsText" text="DISABLED">
      <formula>NOT(ISERROR(SEARCH("DISABLED",J1058)))</formula>
    </cfRule>
    <cfRule type="containsText" dxfId="1087" priority="1300" operator="containsText" text="ENABLED">
      <formula>NOT(ISERROR(SEARCH("ENABLED",J1058)))</formula>
    </cfRule>
  </conditionalFormatting>
  <conditionalFormatting sqref="X1058">
    <cfRule type="notContainsBlanks" dxfId="1086" priority="1298">
      <formula>LEN(TRIM(X1058))&gt;0</formula>
    </cfRule>
  </conditionalFormatting>
  <conditionalFormatting sqref="I1058">
    <cfRule type="cellIs" dxfId="1085" priority="1297" operator="equal">
      <formula>"CAT_MENU"</formula>
    </cfRule>
  </conditionalFormatting>
  <conditionalFormatting sqref="K1058">
    <cfRule type="containsText" dxfId="1084" priority="1295" operator="containsText" text="DISABLED">
      <formula>NOT(ISERROR(SEARCH("DISABLED",K1058)))</formula>
    </cfRule>
    <cfRule type="containsText" dxfId="1083" priority="1296" operator="containsText" text="ENABLED">
      <formula>NOT(ISERROR(SEARCH("ENABLED",K1058)))</formula>
    </cfRule>
  </conditionalFormatting>
  <conditionalFormatting sqref="J1061">
    <cfRule type="containsText" dxfId="1082" priority="1292" operator="containsText" text="DISABLED">
      <formula>NOT(ISERROR(SEARCH("DISABLED",J1061)))</formula>
    </cfRule>
    <cfRule type="containsText" dxfId="1081" priority="1293" operator="containsText" text="ENABLED">
      <formula>NOT(ISERROR(SEARCH("ENABLED",J1061)))</formula>
    </cfRule>
  </conditionalFormatting>
  <conditionalFormatting sqref="X1061">
    <cfRule type="notContainsBlanks" dxfId="1080" priority="1291">
      <formula>LEN(TRIM(X1061))&gt;0</formula>
    </cfRule>
  </conditionalFormatting>
  <conditionalFormatting sqref="I1061">
    <cfRule type="cellIs" dxfId="1079" priority="1290" operator="equal">
      <formula>"CAT_MENU"</formula>
    </cfRule>
  </conditionalFormatting>
  <conditionalFormatting sqref="K1061">
    <cfRule type="containsText" dxfId="1078" priority="1288" operator="containsText" text="DISABLED">
      <formula>NOT(ISERROR(SEARCH("DISABLED",K1061)))</formula>
    </cfRule>
    <cfRule type="containsText" dxfId="1077" priority="1289" operator="containsText" text="ENABLED">
      <formula>NOT(ISERROR(SEARCH("ENABLED",K1061)))</formula>
    </cfRule>
  </conditionalFormatting>
  <conditionalFormatting sqref="J1083">
    <cfRule type="containsText" dxfId="1076" priority="1285" operator="containsText" text="DISABLED">
      <formula>NOT(ISERROR(SEARCH("DISABLED",J1083)))</formula>
    </cfRule>
    <cfRule type="containsText" dxfId="1075" priority="1286" operator="containsText" text="ENABLED">
      <formula>NOT(ISERROR(SEARCH("ENABLED",J1083)))</formula>
    </cfRule>
  </conditionalFormatting>
  <conditionalFormatting sqref="X1083">
    <cfRule type="notContainsBlanks" dxfId="1074" priority="1284">
      <formula>LEN(TRIM(X1083))&gt;0</formula>
    </cfRule>
  </conditionalFormatting>
  <conditionalFormatting sqref="I1083">
    <cfRule type="cellIs" dxfId="1073" priority="1283" operator="equal">
      <formula>"CAT_MENU"</formula>
    </cfRule>
  </conditionalFormatting>
  <conditionalFormatting sqref="K1083">
    <cfRule type="containsText" dxfId="1072" priority="1281" operator="containsText" text="DISABLED">
      <formula>NOT(ISERROR(SEARCH("DISABLED",K1083)))</formula>
    </cfRule>
    <cfRule type="containsText" dxfId="1071" priority="1282" operator="containsText" text="ENABLED">
      <formula>NOT(ISERROR(SEARCH("ENABLED",K1083)))</formula>
    </cfRule>
  </conditionalFormatting>
  <conditionalFormatting sqref="J1084">
    <cfRule type="containsText" dxfId="1070" priority="1278" operator="containsText" text="DISABLED">
      <formula>NOT(ISERROR(SEARCH("DISABLED",J1084)))</formula>
    </cfRule>
    <cfRule type="containsText" dxfId="1069" priority="1279" operator="containsText" text="ENABLED">
      <formula>NOT(ISERROR(SEARCH("ENABLED",J1084)))</formula>
    </cfRule>
  </conditionalFormatting>
  <conditionalFormatting sqref="X1084">
    <cfRule type="notContainsBlanks" dxfId="1068" priority="1277">
      <formula>LEN(TRIM(X1084))&gt;0</formula>
    </cfRule>
  </conditionalFormatting>
  <conditionalFormatting sqref="I1084">
    <cfRule type="cellIs" dxfId="1067" priority="1276" operator="equal">
      <formula>"CAT_MENU"</formula>
    </cfRule>
  </conditionalFormatting>
  <conditionalFormatting sqref="K1084">
    <cfRule type="containsText" dxfId="1066" priority="1274" operator="containsText" text="DISABLED">
      <formula>NOT(ISERROR(SEARCH("DISABLED",K1084)))</formula>
    </cfRule>
    <cfRule type="containsText" dxfId="1065" priority="1275" operator="containsText" text="ENABLED">
      <formula>NOT(ISERROR(SEARCH("ENABLED",K1084)))</formula>
    </cfRule>
  </conditionalFormatting>
  <conditionalFormatting sqref="J1086">
    <cfRule type="containsText" dxfId="1064" priority="1271" operator="containsText" text="DISABLED">
      <formula>NOT(ISERROR(SEARCH("DISABLED",J1086)))</formula>
    </cfRule>
    <cfRule type="containsText" dxfId="1063" priority="1272" operator="containsText" text="ENABLED">
      <formula>NOT(ISERROR(SEARCH("ENABLED",J1086)))</formula>
    </cfRule>
  </conditionalFormatting>
  <conditionalFormatting sqref="X1086">
    <cfRule type="notContainsBlanks" dxfId="1062" priority="1270">
      <formula>LEN(TRIM(X1086))&gt;0</formula>
    </cfRule>
  </conditionalFormatting>
  <conditionalFormatting sqref="I1086">
    <cfRule type="cellIs" dxfId="1061" priority="1269" operator="equal">
      <formula>"CAT_MENU"</formula>
    </cfRule>
  </conditionalFormatting>
  <conditionalFormatting sqref="K1086">
    <cfRule type="containsText" dxfId="1060" priority="1267" operator="containsText" text="DISABLED">
      <formula>NOT(ISERROR(SEARCH("DISABLED",K1086)))</formula>
    </cfRule>
    <cfRule type="containsText" dxfId="1059" priority="1268" operator="containsText" text="ENABLED">
      <formula>NOT(ISERROR(SEARCH("ENABLED",K1086)))</formula>
    </cfRule>
  </conditionalFormatting>
  <conditionalFormatting sqref="J1087">
    <cfRule type="containsText" dxfId="1058" priority="1264" operator="containsText" text="DISABLED">
      <formula>NOT(ISERROR(SEARCH("DISABLED",J1087)))</formula>
    </cfRule>
    <cfRule type="containsText" dxfId="1057" priority="1265" operator="containsText" text="ENABLED">
      <formula>NOT(ISERROR(SEARCH("ENABLED",J1087)))</formula>
    </cfRule>
  </conditionalFormatting>
  <conditionalFormatting sqref="X1087">
    <cfRule type="notContainsBlanks" dxfId="1056" priority="1263">
      <formula>LEN(TRIM(X1087))&gt;0</formula>
    </cfRule>
  </conditionalFormatting>
  <conditionalFormatting sqref="I1087">
    <cfRule type="cellIs" dxfId="1055" priority="1262" operator="equal">
      <formula>"CAT_MENU"</formula>
    </cfRule>
  </conditionalFormatting>
  <conditionalFormatting sqref="K1087">
    <cfRule type="containsText" dxfId="1054" priority="1260" operator="containsText" text="DISABLED">
      <formula>NOT(ISERROR(SEARCH("DISABLED",K1087)))</formula>
    </cfRule>
    <cfRule type="containsText" dxfId="1053" priority="1261" operator="containsText" text="ENABLED">
      <formula>NOT(ISERROR(SEARCH("ENABLED",K1087)))</formula>
    </cfRule>
  </conditionalFormatting>
  <conditionalFormatting sqref="J1180">
    <cfRule type="containsText" dxfId="1052" priority="1257" operator="containsText" text="DISABLED">
      <formula>NOT(ISERROR(SEARCH("DISABLED",J1180)))</formula>
    </cfRule>
    <cfRule type="containsText" dxfId="1051" priority="1258" operator="containsText" text="ENABLED">
      <formula>NOT(ISERROR(SEARCH("ENABLED",J1180)))</formula>
    </cfRule>
  </conditionalFormatting>
  <conditionalFormatting sqref="X1180">
    <cfRule type="notContainsBlanks" dxfId="1050" priority="1256">
      <formula>LEN(TRIM(X1180))&gt;0</formula>
    </cfRule>
  </conditionalFormatting>
  <conditionalFormatting sqref="I1180">
    <cfRule type="cellIs" dxfId="1049" priority="1255" operator="equal">
      <formula>"CAT_MENU"</formula>
    </cfRule>
  </conditionalFormatting>
  <conditionalFormatting sqref="K1180">
    <cfRule type="containsText" dxfId="1048" priority="1253" operator="containsText" text="DISABLED">
      <formula>NOT(ISERROR(SEARCH("DISABLED",K1180)))</formula>
    </cfRule>
    <cfRule type="containsText" dxfId="1047" priority="1254" operator="containsText" text="ENABLED">
      <formula>NOT(ISERROR(SEARCH("ENABLED",K1180)))</formula>
    </cfRule>
  </conditionalFormatting>
  <conditionalFormatting sqref="J1181">
    <cfRule type="containsText" dxfId="1046" priority="1250" operator="containsText" text="DISABLED">
      <formula>NOT(ISERROR(SEARCH("DISABLED",J1181)))</formula>
    </cfRule>
    <cfRule type="containsText" dxfId="1045" priority="1251" operator="containsText" text="ENABLED">
      <formula>NOT(ISERROR(SEARCH("ENABLED",J1181)))</formula>
    </cfRule>
  </conditionalFormatting>
  <conditionalFormatting sqref="X1181">
    <cfRule type="notContainsBlanks" dxfId="1044" priority="1249">
      <formula>LEN(TRIM(X1181))&gt;0</formula>
    </cfRule>
  </conditionalFormatting>
  <conditionalFormatting sqref="I1181">
    <cfRule type="cellIs" dxfId="1043" priority="1248" operator="equal">
      <formula>"CAT_MENU"</formula>
    </cfRule>
  </conditionalFormatting>
  <conditionalFormatting sqref="K1181">
    <cfRule type="containsText" dxfId="1042" priority="1246" operator="containsText" text="DISABLED">
      <formula>NOT(ISERROR(SEARCH("DISABLED",K1181)))</formula>
    </cfRule>
    <cfRule type="containsText" dxfId="1041" priority="1247" operator="containsText" text="ENABLED">
      <formula>NOT(ISERROR(SEARCH("ENABLED",K1181)))</formula>
    </cfRule>
  </conditionalFormatting>
  <conditionalFormatting sqref="J1182">
    <cfRule type="containsText" dxfId="1040" priority="1243" operator="containsText" text="DISABLED">
      <formula>NOT(ISERROR(SEARCH("DISABLED",J1182)))</formula>
    </cfRule>
    <cfRule type="containsText" dxfId="1039" priority="1244" operator="containsText" text="ENABLED">
      <formula>NOT(ISERROR(SEARCH("ENABLED",J1182)))</formula>
    </cfRule>
  </conditionalFormatting>
  <conditionalFormatting sqref="X1182">
    <cfRule type="notContainsBlanks" dxfId="1038" priority="1242">
      <formula>LEN(TRIM(X1182))&gt;0</formula>
    </cfRule>
  </conditionalFormatting>
  <conditionalFormatting sqref="I1182">
    <cfRule type="cellIs" dxfId="1037" priority="1241" operator="equal">
      <formula>"CAT_MENU"</formula>
    </cfRule>
  </conditionalFormatting>
  <conditionalFormatting sqref="K1182">
    <cfRule type="containsText" dxfId="1036" priority="1239" operator="containsText" text="DISABLED">
      <formula>NOT(ISERROR(SEARCH("DISABLED",K1182)))</formula>
    </cfRule>
    <cfRule type="containsText" dxfId="1035" priority="1240" operator="containsText" text="ENABLED">
      <formula>NOT(ISERROR(SEARCH("ENABLED",K1182)))</formula>
    </cfRule>
  </conditionalFormatting>
  <conditionalFormatting sqref="J1183">
    <cfRule type="containsText" dxfId="1034" priority="1236" operator="containsText" text="DISABLED">
      <formula>NOT(ISERROR(SEARCH("DISABLED",J1183)))</formula>
    </cfRule>
    <cfRule type="containsText" dxfId="1033" priority="1237" operator="containsText" text="ENABLED">
      <formula>NOT(ISERROR(SEARCH("ENABLED",J1183)))</formula>
    </cfRule>
  </conditionalFormatting>
  <conditionalFormatting sqref="X1183">
    <cfRule type="notContainsBlanks" dxfId="1032" priority="1235">
      <formula>LEN(TRIM(X1183))&gt;0</formula>
    </cfRule>
  </conditionalFormatting>
  <conditionalFormatting sqref="I1183">
    <cfRule type="cellIs" dxfId="1031" priority="1234" operator="equal">
      <formula>"CAT_MENU"</formula>
    </cfRule>
  </conditionalFormatting>
  <conditionalFormatting sqref="K1183">
    <cfRule type="containsText" dxfId="1030" priority="1232" operator="containsText" text="DISABLED">
      <formula>NOT(ISERROR(SEARCH("DISABLED",K1183)))</formula>
    </cfRule>
    <cfRule type="containsText" dxfId="1029" priority="1233" operator="containsText" text="ENABLED">
      <formula>NOT(ISERROR(SEARCH("ENABLED",K1183)))</formula>
    </cfRule>
  </conditionalFormatting>
  <conditionalFormatting sqref="J1184">
    <cfRule type="containsText" dxfId="1028" priority="1229" operator="containsText" text="DISABLED">
      <formula>NOT(ISERROR(SEARCH("DISABLED",J1184)))</formula>
    </cfRule>
    <cfRule type="containsText" dxfId="1027" priority="1230" operator="containsText" text="ENABLED">
      <formula>NOT(ISERROR(SEARCH("ENABLED",J1184)))</formula>
    </cfRule>
  </conditionalFormatting>
  <conditionalFormatting sqref="X1184">
    <cfRule type="notContainsBlanks" dxfId="1026" priority="1228">
      <formula>LEN(TRIM(X1184))&gt;0</formula>
    </cfRule>
  </conditionalFormatting>
  <conditionalFormatting sqref="I1184">
    <cfRule type="cellIs" dxfId="1025" priority="1227" operator="equal">
      <formula>"CAT_MENU"</formula>
    </cfRule>
  </conditionalFormatting>
  <conditionalFormatting sqref="K1184">
    <cfRule type="containsText" dxfId="1024" priority="1225" operator="containsText" text="DISABLED">
      <formula>NOT(ISERROR(SEARCH("DISABLED",K1184)))</formula>
    </cfRule>
    <cfRule type="containsText" dxfId="1023" priority="1226" operator="containsText" text="ENABLED">
      <formula>NOT(ISERROR(SEARCH("ENABLED",K1184)))</formula>
    </cfRule>
  </conditionalFormatting>
  <conditionalFormatting sqref="J1185">
    <cfRule type="containsText" dxfId="1022" priority="1222" operator="containsText" text="DISABLED">
      <formula>NOT(ISERROR(SEARCH("DISABLED",J1185)))</formula>
    </cfRule>
    <cfRule type="containsText" dxfId="1021" priority="1223" operator="containsText" text="ENABLED">
      <formula>NOT(ISERROR(SEARCH("ENABLED",J1185)))</formula>
    </cfRule>
  </conditionalFormatting>
  <conditionalFormatting sqref="X1185">
    <cfRule type="notContainsBlanks" dxfId="1020" priority="1221">
      <formula>LEN(TRIM(X1185))&gt;0</formula>
    </cfRule>
  </conditionalFormatting>
  <conditionalFormatting sqref="I1185">
    <cfRule type="cellIs" dxfId="1019" priority="1220" operator="equal">
      <formula>"CAT_MENU"</formula>
    </cfRule>
  </conditionalFormatting>
  <conditionalFormatting sqref="K1185">
    <cfRule type="containsText" dxfId="1018" priority="1218" operator="containsText" text="DISABLED">
      <formula>NOT(ISERROR(SEARCH("DISABLED",K1185)))</formula>
    </cfRule>
    <cfRule type="containsText" dxfId="1017" priority="1219" operator="containsText" text="ENABLED">
      <formula>NOT(ISERROR(SEARCH("ENABLED",K1185)))</formula>
    </cfRule>
  </conditionalFormatting>
  <conditionalFormatting sqref="J1186">
    <cfRule type="containsText" dxfId="1016" priority="1215" operator="containsText" text="DISABLED">
      <formula>NOT(ISERROR(SEARCH("DISABLED",J1186)))</formula>
    </cfRule>
    <cfRule type="containsText" dxfId="1015" priority="1216" operator="containsText" text="ENABLED">
      <formula>NOT(ISERROR(SEARCH("ENABLED",J1186)))</formula>
    </cfRule>
  </conditionalFormatting>
  <conditionalFormatting sqref="X1186">
    <cfRule type="notContainsBlanks" dxfId="1014" priority="1214">
      <formula>LEN(TRIM(X1186))&gt;0</formula>
    </cfRule>
  </conditionalFormatting>
  <conditionalFormatting sqref="I1186">
    <cfRule type="cellIs" dxfId="1013" priority="1213" operator="equal">
      <formula>"CAT_MENU"</formula>
    </cfRule>
  </conditionalFormatting>
  <conditionalFormatting sqref="K1186">
    <cfRule type="containsText" dxfId="1012" priority="1211" operator="containsText" text="DISABLED">
      <formula>NOT(ISERROR(SEARCH("DISABLED",K1186)))</formula>
    </cfRule>
    <cfRule type="containsText" dxfId="1011" priority="1212" operator="containsText" text="ENABLED">
      <formula>NOT(ISERROR(SEARCH("ENABLED",K1186)))</formula>
    </cfRule>
  </conditionalFormatting>
  <conditionalFormatting sqref="J1187">
    <cfRule type="containsText" dxfId="1010" priority="1208" operator="containsText" text="DISABLED">
      <formula>NOT(ISERROR(SEARCH("DISABLED",J1187)))</formula>
    </cfRule>
    <cfRule type="containsText" dxfId="1009" priority="1209" operator="containsText" text="ENABLED">
      <formula>NOT(ISERROR(SEARCH("ENABLED",J1187)))</formula>
    </cfRule>
  </conditionalFormatting>
  <conditionalFormatting sqref="X1187">
    <cfRule type="notContainsBlanks" dxfId="1008" priority="1207">
      <formula>LEN(TRIM(X1187))&gt;0</formula>
    </cfRule>
  </conditionalFormatting>
  <conditionalFormatting sqref="I1187">
    <cfRule type="cellIs" dxfId="1007" priority="1206" operator="equal">
      <formula>"CAT_MENU"</formula>
    </cfRule>
  </conditionalFormatting>
  <conditionalFormatting sqref="K1187">
    <cfRule type="containsText" dxfId="1006" priority="1204" operator="containsText" text="DISABLED">
      <formula>NOT(ISERROR(SEARCH("DISABLED",K1187)))</formula>
    </cfRule>
    <cfRule type="containsText" dxfId="1005" priority="1205" operator="containsText" text="ENABLED">
      <formula>NOT(ISERROR(SEARCH("ENABLED",K1187)))</formula>
    </cfRule>
  </conditionalFormatting>
  <conditionalFormatting sqref="J1188">
    <cfRule type="containsText" dxfId="1004" priority="1201" operator="containsText" text="DISABLED">
      <formula>NOT(ISERROR(SEARCH("DISABLED",J1188)))</formula>
    </cfRule>
    <cfRule type="containsText" dxfId="1003" priority="1202" operator="containsText" text="ENABLED">
      <formula>NOT(ISERROR(SEARCH("ENABLED",J1188)))</formula>
    </cfRule>
  </conditionalFormatting>
  <conditionalFormatting sqref="X1188">
    <cfRule type="notContainsBlanks" dxfId="1002" priority="1200">
      <formula>LEN(TRIM(X1188))&gt;0</formula>
    </cfRule>
  </conditionalFormatting>
  <conditionalFormatting sqref="I1188">
    <cfRule type="cellIs" dxfId="1001" priority="1199" operator="equal">
      <formula>"CAT_MENU"</formula>
    </cfRule>
  </conditionalFormatting>
  <conditionalFormatting sqref="K1188">
    <cfRule type="containsText" dxfId="1000" priority="1197" operator="containsText" text="DISABLED">
      <formula>NOT(ISERROR(SEARCH("DISABLED",K1188)))</formula>
    </cfRule>
    <cfRule type="containsText" dxfId="999" priority="1198" operator="containsText" text="ENABLED">
      <formula>NOT(ISERROR(SEARCH("ENABLED",K1188)))</formula>
    </cfRule>
  </conditionalFormatting>
  <conditionalFormatting sqref="J1192">
    <cfRule type="containsText" dxfId="998" priority="1194" operator="containsText" text="DISABLED">
      <formula>NOT(ISERROR(SEARCH("DISABLED",J1192)))</formula>
    </cfRule>
    <cfRule type="containsText" dxfId="997" priority="1195" operator="containsText" text="ENABLED">
      <formula>NOT(ISERROR(SEARCH("ENABLED",J1192)))</formula>
    </cfRule>
  </conditionalFormatting>
  <conditionalFormatting sqref="X1192">
    <cfRule type="notContainsBlanks" dxfId="996" priority="1193">
      <formula>LEN(TRIM(X1192))&gt;0</formula>
    </cfRule>
  </conditionalFormatting>
  <conditionalFormatting sqref="I1192">
    <cfRule type="cellIs" dxfId="995" priority="1192" operator="equal">
      <formula>"CAT_MENU"</formula>
    </cfRule>
  </conditionalFormatting>
  <conditionalFormatting sqref="K1192">
    <cfRule type="containsText" dxfId="994" priority="1190" operator="containsText" text="DISABLED">
      <formula>NOT(ISERROR(SEARCH("DISABLED",K1192)))</formula>
    </cfRule>
    <cfRule type="containsText" dxfId="993" priority="1191" operator="containsText" text="ENABLED">
      <formula>NOT(ISERROR(SEARCH("ENABLED",K1192)))</formula>
    </cfRule>
  </conditionalFormatting>
  <conditionalFormatting sqref="J1218">
    <cfRule type="containsText" dxfId="992" priority="1187" operator="containsText" text="DISABLED">
      <formula>NOT(ISERROR(SEARCH("DISABLED",J1218)))</formula>
    </cfRule>
    <cfRule type="containsText" dxfId="991" priority="1188" operator="containsText" text="ENABLED">
      <formula>NOT(ISERROR(SEARCH("ENABLED",J1218)))</formula>
    </cfRule>
  </conditionalFormatting>
  <conditionalFormatting sqref="X1218">
    <cfRule type="notContainsBlanks" dxfId="990" priority="1186">
      <formula>LEN(TRIM(X1218))&gt;0</formula>
    </cfRule>
  </conditionalFormatting>
  <conditionalFormatting sqref="I1218">
    <cfRule type="cellIs" dxfId="989" priority="1185" operator="equal">
      <formula>"CAT_MENU"</formula>
    </cfRule>
  </conditionalFormatting>
  <conditionalFormatting sqref="K1218">
    <cfRule type="containsText" dxfId="988" priority="1183" operator="containsText" text="DISABLED">
      <formula>NOT(ISERROR(SEARCH("DISABLED",K1218)))</formula>
    </cfRule>
    <cfRule type="containsText" dxfId="987" priority="1184" operator="containsText" text="ENABLED">
      <formula>NOT(ISERROR(SEARCH("ENABLED",K1218)))</formula>
    </cfRule>
  </conditionalFormatting>
  <conditionalFormatting sqref="J1219">
    <cfRule type="containsText" dxfId="986" priority="1180" operator="containsText" text="DISABLED">
      <formula>NOT(ISERROR(SEARCH("DISABLED",J1219)))</formula>
    </cfRule>
    <cfRule type="containsText" dxfId="985" priority="1181" operator="containsText" text="ENABLED">
      <formula>NOT(ISERROR(SEARCH("ENABLED",J1219)))</formula>
    </cfRule>
  </conditionalFormatting>
  <conditionalFormatting sqref="X1219">
    <cfRule type="notContainsBlanks" dxfId="984" priority="1179">
      <formula>LEN(TRIM(X1219))&gt;0</formula>
    </cfRule>
  </conditionalFormatting>
  <conditionalFormatting sqref="I1219">
    <cfRule type="cellIs" dxfId="983" priority="1178" operator="equal">
      <formula>"CAT_MENU"</formula>
    </cfRule>
  </conditionalFormatting>
  <conditionalFormatting sqref="K1219">
    <cfRule type="containsText" dxfId="982" priority="1176" operator="containsText" text="DISABLED">
      <formula>NOT(ISERROR(SEARCH("DISABLED",K1219)))</formula>
    </cfRule>
    <cfRule type="containsText" dxfId="981" priority="1177" operator="containsText" text="ENABLED">
      <formula>NOT(ISERROR(SEARCH("ENABLED",K1219)))</formula>
    </cfRule>
  </conditionalFormatting>
  <conditionalFormatting sqref="J1220">
    <cfRule type="containsText" dxfId="980" priority="1173" operator="containsText" text="DISABLED">
      <formula>NOT(ISERROR(SEARCH("DISABLED",J1220)))</formula>
    </cfRule>
    <cfRule type="containsText" dxfId="979" priority="1174" operator="containsText" text="ENABLED">
      <formula>NOT(ISERROR(SEARCH("ENABLED",J1220)))</formula>
    </cfRule>
  </conditionalFormatting>
  <conditionalFormatting sqref="X1220">
    <cfRule type="notContainsBlanks" dxfId="978" priority="1172">
      <formula>LEN(TRIM(X1220))&gt;0</formula>
    </cfRule>
  </conditionalFormatting>
  <conditionalFormatting sqref="I1220">
    <cfRule type="cellIs" dxfId="977" priority="1171" operator="equal">
      <formula>"CAT_MENU"</formula>
    </cfRule>
  </conditionalFormatting>
  <conditionalFormatting sqref="K1220">
    <cfRule type="containsText" dxfId="976" priority="1169" operator="containsText" text="DISABLED">
      <formula>NOT(ISERROR(SEARCH("DISABLED",K1220)))</formula>
    </cfRule>
    <cfRule type="containsText" dxfId="975" priority="1170" operator="containsText" text="ENABLED">
      <formula>NOT(ISERROR(SEARCH("ENABLED",K1220)))</formula>
    </cfRule>
  </conditionalFormatting>
  <conditionalFormatting sqref="J1221">
    <cfRule type="containsText" dxfId="974" priority="1166" operator="containsText" text="DISABLED">
      <formula>NOT(ISERROR(SEARCH("DISABLED",J1221)))</formula>
    </cfRule>
    <cfRule type="containsText" dxfId="973" priority="1167" operator="containsText" text="ENABLED">
      <formula>NOT(ISERROR(SEARCH("ENABLED",J1221)))</formula>
    </cfRule>
  </conditionalFormatting>
  <conditionalFormatting sqref="X1221">
    <cfRule type="notContainsBlanks" dxfId="972" priority="1165">
      <formula>LEN(TRIM(X1221))&gt;0</formula>
    </cfRule>
  </conditionalFormatting>
  <conditionalFormatting sqref="I1221">
    <cfRule type="cellIs" dxfId="971" priority="1164" operator="equal">
      <formula>"CAT_MENU"</formula>
    </cfRule>
  </conditionalFormatting>
  <conditionalFormatting sqref="K1221">
    <cfRule type="containsText" dxfId="970" priority="1162" operator="containsText" text="DISABLED">
      <formula>NOT(ISERROR(SEARCH("DISABLED",K1221)))</formula>
    </cfRule>
    <cfRule type="containsText" dxfId="969" priority="1163" operator="containsText" text="ENABLED">
      <formula>NOT(ISERROR(SEARCH("ENABLED",K1221)))</formula>
    </cfRule>
  </conditionalFormatting>
  <conditionalFormatting sqref="J1222">
    <cfRule type="containsText" dxfId="968" priority="1159" operator="containsText" text="DISABLED">
      <formula>NOT(ISERROR(SEARCH("DISABLED",J1222)))</formula>
    </cfRule>
    <cfRule type="containsText" dxfId="967" priority="1160" operator="containsText" text="ENABLED">
      <formula>NOT(ISERROR(SEARCH("ENABLED",J1222)))</formula>
    </cfRule>
  </conditionalFormatting>
  <conditionalFormatting sqref="X1222">
    <cfRule type="notContainsBlanks" dxfId="966" priority="1158">
      <formula>LEN(TRIM(X1222))&gt;0</formula>
    </cfRule>
  </conditionalFormatting>
  <conditionalFormatting sqref="I1222">
    <cfRule type="cellIs" dxfId="965" priority="1157" operator="equal">
      <formula>"CAT_MENU"</formula>
    </cfRule>
  </conditionalFormatting>
  <conditionalFormatting sqref="K1222">
    <cfRule type="containsText" dxfId="964" priority="1155" operator="containsText" text="DISABLED">
      <formula>NOT(ISERROR(SEARCH("DISABLED",K1222)))</formula>
    </cfRule>
    <cfRule type="containsText" dxfId="963" priority="1156" operator="containsText" text="ENABLED">
      <formula>NOT(ISERROR(SEARCH("ENABLED",K1222)))</formula>
    </cfRule>
  </conditionalFormatting>
  <conditionalFormatting sqref="J1223">
    <cfRule type="containsText" dxfId="962" priority="1152" operator="containsText" text="DISABLED">
      <formula>NOT(ISERROR(SEARCH("DISABLED",J1223)))</formula>
    </cfRule>
    <cfRule type="containsText" dxfId="961" priority="1153" operator="containsText" text="ENABLED">
      <formula>NOT(ISERROR(SEARCH("ENABLED",J1223)))</formula>
    </cfRule>
  </conditionalFormatting>
  <conditionalFormatting sqref="X1223">
    <cfRule type="notContainsBlanks" dxfId="960" priority="1151">
      <formula>LEN(TRIM(X1223))&gt;0</formula>
    </cfRule>
  </conditionalFormatting>
  <conditionalFormatting sqref="I1223">
    <cfRule type="cellIs" dxfId="959" priority="1150" operator="equal">
      <formula>"CAT_MENU"</formula>
    </cfRule>
  </conditionalFormatting>
  <conditionalFormatting sqref="K1223">
    <cfRule type="containsText" dxfId="958" priority="1148" operator="containsText" text="DISABLED">
      <formula>NOT(ISERROR(SEARCH("DISABLED",K1223)))</formula>
    </cfRule>
    <cfRule type="containsText" dxfId="957" priority="1149" operator="containsText" text="ENABLED">
      <formula>NOT(ISERROR(SEARCH("ENABLED",K1223)))</formula>
    </cfRule>
  </conditionalFormatting>
  <conditionalFormatting sqref="J1227">
    <cfRule type="containsText" dxfId="956" priority="1145" operator="containsText" text="DISABLED">
      <formula>NOT(ISERROR(SEARCH("DISABLED",J1227)))</formula>
    </cfRule>
    <cfRule type="containsText" dxfId="955" priority="1146" operator="containsText" text="ENABLED">
      <formula>NOT(ISERROR(SEARCH("ENABLED",J1227)))</formula>
    </cfRule>
  </conditionalFormatting>
  <conditionalFormatting sqref="X1227">
    <cfRule type="notContainsBlanks" dxfId="954" priority="1144">
      <formula>LEN(TRIM(X1227))&gt;0</formula>
    </cfRule>
  </conditionalFormatting>
  <conditionalFormatting sqref="I1227">
    <cfRule type="cellIs" dxfId="953" priority="1143" operator="equal">
      <formula>"CAT_MENU"</formula>
    </cfRule>
  </conditionalFormatting>
  <conditionalFormatting sqref="K1227">
    <cfRule type="containsText" dxfId="952" priority="1141" operator="containsText" text="DISABLED">
      <formula>NOT(ISERROR(SEARCH("DISABLED",K1227)))</formula>
    </cfRule>
    <cfRule type="containsText" dxfId="951" priority="1142" operator="containsText" text="ENABLED">
      <formula>NOT(ISERROR(SEARCH("ENABLED",K1227)))</formula>
    </cfRule>
  </conditionalFormatting>
  <conditionalFormatting sqref="J1298">
    <cfRule type="containsText" dxfId="950" priority="1138" operator="containsText" text="DISABLED">
      <formula>NOT(ISERROR(SEARCH("DISABLED",J1298)))</formula>
    </cfRule>
    <cfRule type="containsText" dxfId="949" priority="1139" operator="containsText" text="ENABLED">
      <formula>NOT(ISERROR(SEARCH("ENABLED",J1298)))</formula>
    </cfRule>
  </conditionalFormatting>
  <conditionalFormatting sqref="X1298">
    <cfRule type="notContainsBlanks" dxfId="948" priority="1137">
      <formula>LEN(TRIM(X1298))&gt;0</formula>
    </cfRule>
  </conditionalFormatting>
  <conditionalFormatting sqref="I1298">
    <cfRule type="cellIs" dxfId="947" priority="1136" operator="equal">
      <formula>"CAT_MENU"</formula>
    </cfRule>
  </conditionalFormatting>
  <conditionalFormatting sqref="K1298">
    <cfRule type="containsText" dxfId="946" priority="1134" operator="containsText" text="DISABLED">
      <formula>NOT(ISERROR(SEARCH("DISABLED",K1298)))</formula>
    </cfRule>
    <cfRule type="containsText" dxfId="945" priority="1135" operator="containsText" text="ENABLED">
      <formula>NOT(ISERROR(SEARCH("ENABLED",K1298)))</formula>
    </cfRule>
  </conditionalFormatting>
  <conditionalFormatting sqref="J1299">
    <cfRule type="containsText" dxfId="944" priority="1131" operator="containsText" text="DISABLED">
      <formula>NOT(ISERROR(SEARCH("DISABLED",J1299)))</formula>
    </cfRule>
    <cfRule type="containsText" dxfId="943" priority="1132" operator="containsText" text="ENABLED">
      <formula>NOT(ISERROR(SEARCH("ENABLED",J1299)))</formula>
    </cfRule>
  </conditionalFormatting>
  <conditionalFormatting sqref="X1299">
    <cfRule type="notContainsBlanks" dxfId="942" priority="1130">
      <formula>LEN(TRIM(X1299))&gt;0</formula>
    </cfRule>
  </conditionalFormatting>
  <conditionalFormatting sqref="I1299">
    <cfRule type="cellIs" dxfId="941" priority="1129" operator="equal">
      <formula>"CAT_MENU"</formula>
    </cfRule>
  </conditionalFormatting>
  <conditionalFormatting sqref="K1299">
    <cfRule type="containsText" dxfId="940" priority="1127" operator="containsText" text="DISABLED">
      <formula>NOT(ISERROR(SEARCH("DISABLED",K1299)))</formula>
    </cfRule>
    <cfRule type="containsText" dxfId="939" priority="1128" operator="containsText" text="ENABLED">
      <formula>NOT(ISERROR(SEARCH("ENABLED",K1299)))</formula>
    </cfRule>
  </conditionalFormatting>
  <conditionalFormatting sqref="J1300">
    <cfRule type="containsText" dxfId="938" priority="1124" operator="containsText" text="DISABLED">
      <formula>NOT(ISERROR(SEARCH("DISABLED",J1300)))</formula>
    </cfRule>
    <cfRule type="containsText" dxfId="937" priority="1125" operator="containsText" text="ENABLED">
      <formula>NOT(ISERROR(SEARCH("ENABLED",J1300)))</formula>
    </cfRule>
  </conditionalFormatting>
  <conditionalFormatting sqref="X1300">
    <cfRule type="notContainsBlanks" dxfId="936" priority="1123">
      <formula>LEN(TRIM(X1300))&gt;0</formula>
    </cfRule>
  </conditionalFormatting>
  <conditionalFormatting sqref="I1300">
    <cfRule type="cellIs" dxfId="935" priority="1122" operator="equal">
      <formula>"CAT_MENU"</formula>
    </cfRule>
  </conditionalFormatting>
  <conditionalFormatting sqref="K1300">
    <cfRule type="containsText" dxfId="934" priority="1120" operator="containsText" text="DISABLED">
      <formula>NOT(ISERROR(SEARCH("DISABLED",K1300)))</formula>
    </cfRule>
    <cfRule type="containsText" dxfId="933" priority="1121" operator="containsText" text="ENABLED">
      <formula>NOT(ISERROR(SEARCH("ENABLED",K1300)))</formula>
    </cfRule>
  </conditionalFormatting>
  <conditionalFormatting sqref="J1301">
    <cfRule type="containsText" dxfId="932" priority="1117" operator="containsText" text="DISABLED">
      <formula>NOT(ISERROR(SEARCH("DISABLED",J1301)))</formula>
    </cfRule>
    <cfRule type="containsText" dxfId="931" priority="1118" operator="containsText" text="ENABLED">
      <formula>NOT(ISERROR(SEARCH("ENABLED",J1301)))</formula>
    </cfRule>
  </conditionalFormatting>
  <conditionalFormatting sqref="X1301">
    <cfRule type="notContainsBlanks" dxfId="930" priority="1116">
      <formula>LEN(TRIM(X1301))&gt;0</formula>
    </cfRule>
  </conditionalFormatting>
  <conditionalFormatting sqref="I1301">
    <cfRule type="cellIs" dxfId="929" priority="1115" operator="equal">
      <formula>"CAT_MENU"</formula>
    </cfRule>
  </conditionalFormatting>
  <conditionalFormatting sqref="K1301">
    <cfRule type="containsText" dxfId="928" priority="1113" operator="containsText" text="DISABLED">
      <formula>NOT(ISERROR(SEARCH("DISABLED",K1301)))</formula>
    </cfRule>
    <cfRule type="containsText" dxfId="927" priority="1114" operator="containsText" text="ENABLED">
      <formula>NOT(ISERROR(SEARCH("ENABLED",K1301)))</formula>
    </cfRule>
  </conditionalFormatting>
  <conditionalFormatting sqref="J1302">
    <cfRule type="containsText" dxfId="926" priority="1110" operator="containsText" text="DISABLED">
      <formula>NOT(ISERROR(SEARCH("DISABLED",J1302)))</formula>
    </cfRule>
    <cfRule type="containsText" dxfId="925" priority="1111" operator="containsText" text="ENABLED">
      <formula>NOT(ISERROR(SEARCH("ENABLED",J1302)))</formula>
    </cfRule>
  </conditionalFormatting>
  <conditionalFormatting sqref="X1302">
    <cfRule type="notContainsBlanks" dxfId="924" priority="1109">
      <formula>LEN(TRIM(X1302))&gt;0</formula>
    </cfRule>
  </conditionalFormatting>
  <conditionalFormatting sqref="I1302">
    <cfRule type="cellIs" dxfId="923" priority="1108" operator="equal">
      <formula>"CAT_MENU"</formula>
    </cfRule>
  </conditionalFormatting>
  <conditionalFormatting sqref="K1302">
    <cfRule type="containsText" dxfId="922" priority="1106" operator="containsText" text="DISABLED">
      <formula>NOT(ISERROR(SEARCH("DISABLED",K1302)))</formula>
    </cfRule>
    <cfRule type="containsText" dxfId="921" priority="1107" operator="containsText" text="ENABLED">
      <formula>NOT(ISERROR(SEARCH("ENABLED",K1302)))</formula>
    </cfRule>
  </conditionalFormatting>
  <conditionalFormatting sqref="J1303">
    <cfRule type="containsText" dxfId="920" priority="1103" operator="containsText" text="DISABLED">
      <formula>NOT(ISERROR(SEARCH("DISABLED",J1303)))</formula>
    </cfRule>
    <cfRule type="containsText" dxfId="919" priority="1104" operator="containsText" text="ENABLED">
      <formula>NOT(ISERROR(SEARCH("ENABLED",J1303)))</formula>
    </cfRule>
  </conditionalFormatting>
  <conditionalFormatting sqref="X1303">
    <cfRule type="notContainsBlanks" dxfId="918" priority="1102">
      <formula>LEN(TRIM(X1303))&gt;0</formula>
    </cfRule>
  </conditionalFormatting>
  <conditionalFormatting sqref="I1303">
    <cfRule type="cellIs" dxfId="917" priority="1101" operator="equal">
      <formula>"CAT_MENU"</formula>
    </cfRule>
  </conditionalFormatting>
  <conditionalFormatting sqref="K1303">
    <cfRule type="containsText" dxfId="916" priority="1099" operator="containsText" text="DISABLED">
      <formula>NOT(ISERROR(SEARCH("DISABLED",K1303)))</formula>
    </cfRule>
    <cfRule type="containsText" dxfId="915" priority="1100" operator="containsText" text="ENABLED">
      <formula>NOT(ISERROR(SEARCH("ENABLED",K1303)))</formula>
    </cfRule>
  </conditionalFormatting>
  <conditionalFormatting sqref="J1304">
    <cfRule type="containsText" dxfId="914" priority="1096" operator="containsText" text="DISABLED">
      <formula>NOT(ISERROR(SEARCH("DISABLED",J1304)))</formula>
    </cfRule>
    <cfRule type="containsText" dxfId="913" priority="1097" operator="containsText" text="ENABLED">
      <formula>NOT(ISERROR(SEARCH("ENABLED",J1304)))</formula>
    </cfRule>
  </conditionalFormatting>
  <conditionalFormatting sqref="X1304">
    <cfRule type="notContainsBlanks" dxfId="912" priority="1095">
      <formula>LEN(TRIM(X1304))&gt;0</formula>
    </cfRule>
  </conditionalFormatting>
  <conditionalFormatting sqref="I1304">
    <cfRule type="cellIs" dxfId="911" priority="1094" operator="equal">
      <formula>"CAT_MENU"</formula>
    </cfRule>
  </conditionalFormatting>
  <conditionalFormatting sqref="K1304">
    <cfRule type="containsText" dxfId="910" priority="1092" operator="containsText" text="DISABLED">
      <formula>NOT(ISERROR(SEARCH("DISABLED",K1304)))</formula>
    </cfRule>
    <cfRule type="containsText" dxfId="909" priority="1093" operator="containsText" text="ENABLED">
      <formula>NOT(ISERROR(SEARCH("ENABLED",K1304)))</formula>
    </cfRule>
  </conditionalFormatting>
  <conditionalFormatting sqref="J1305">
    <cfRule type="containsText" dxfId="908" priority="1089" operator="containsText" text="DISABLED">
      <formula>NOT(ISERROR(SEARCH("DISABLED",J1305)))</formula>
    </cfRule>
    <cfRule type="containsText" dxfId="907" priority="1090" operator="containsText" text="ENABLED">
      <formula>NOT(ISERROR(SEARCH("ENABLED",J1305)))</formula>
    </cfRule>
  </conditionalFormatting>
  <conditionalFormatting sqref="X1305">
    <cfRule type="notContainsBlanks" dxfId="906" priority="1088">
      <formula>LEN(TRIM(X1305))&gt;0</formula>
    </cfRule>
  </conditionalFormatting>
  <conditionalFormatting sqref="I1305">
    <cfRule type="cellIs" dxfId="905" priority="1087" operator="equal">
      <formula>"CAT_MENU"</formula>
    </cfRule>
  </conditionalFormatting>
  <conditionalFormatting sqref="K1305">
    <cfRule type="containsText" dxfId="904" priority="1085" operator="containsText" text="DISABLED">
      <formula>NOT(ISERROR(SEARCH("DISABLED",K1305)))</formula>
    </cfRule>
    <cfRule type="containsText" dxfId="903" priority="1086" operator="containsText" text="ENABLED">
      <formula>NOT(ISERROR(SEARCH("ENABLED",K1305)))</formula>
    </cfRule>
  </conditionalFormatting>
  <conditionalFormatting sqref="J1306">
    <cfRule type="containsText" dxfId="902" priority="1082" operator="containsText" text="DISABLED">
      <formula>NOT(ISERROR(SEARCH("DISABLED",J1306)))</formula>
    </cfRule>
    <cfRule type="containsText" dxfId="901" priority="1083" operator="containsText" text="ENABLED">
      <formula>NOT(ISERROR(SEARCH("ENABLED",J1306)))</formula>
    </cfRule>
  </conditionalFormatting>
  <conditionalFormatting sqref="X1306">
    <cfRule type="notContainsBlanks" dxfId="900" priority="1081">
      <formula>LEN(TRIM(X1306))&gt;0</formula>
    </cfRule>
  </conditionalFormatting>
  <conditionalFormatting sqref="I1306">
    <cfRule type="cellIs" dxfId="899" priority="1080" operator="equal">
      <formula>"CAT_MENU"</formula>
    </cfRule>
  </conditionalFormatting>
  <conditionalFormatting sqref="K1306">
    <cfRule type="containsText" dxfId="898" priority="1078" operator="containsText" text="DISABLED">
      <formula>NOT(ISERROR(SEARCH("DISABLED",K1306)))</formula>
    </cfRule>
    <cfRule type="containsText" dxfId="897" priority="1079" operator="containsText" text="ENABLED">
      <formula>NOT(ISERROR(SEARCH("ENABLED",K1306)))</formula>
    </cfRule>
  </conditionalFormatting>
  <conditionalFormatting sqref="J1307">
    <cfRule type="containsText" dxfId="896" priority="1075" operator="containsText" text="DISABLED">
      <formula>NOT(ISERROR(SEARCH("DISABLED",J1307)))</formula>
    </cfRule>
    <cfRule type="containsText" dxfId="895" priority="1076" operator="containsText" text="ENABLED">
      <formula>NOT(ISERROR(SEARCH("ENABLED",J1307)))</formula>
    </cfRule>
  </conditionalFormatting>
  <conditionalFormatting sqref="X1307">
    <cfRule type="notContainsBlanks" dxfId="894" priority="1074">
      <formula>LEN(TRIM(X1307))&gt;0</formula>
    </cfRule>
  </conditionalFormatting>
  <conditionalFormatting sqref="I1307">
    <cfRule type="cellIs" dxfId="893" priority="1073" operator="equal">
      <formula>"CAT_MENU"</formula>
    </cfRule>
  </conditionalFormatting>
  <conditionalFormatting sqref="K1307">
    <cfRule type="containsText" dxfId="892" priority="1071" operator="containsText" text="DISABLED">
      <formula>NOT(ISERROR(SEARCH("DISABLED",K1307)))</formula>
    </cfRule>
    <cfRule type="containsText" dxfId="891" priority="1072" operator="containsText" text="ENABLED">
      <formula>NOT(ISERROR(SEARCH("ENABLED",K1307)))</formula>
    </cfRule>
  </conditionalFormatting>
  <conditionalFormatting sqref="J1308">
    <cfRule type="containsText" dxfId="890" priority="1068" operator="containsText" text="DISABLED">
      <formula>NOT(ISERROR(SEARCH("DISABLED",J1308)))</formula>
    </cfRule>
    <cfRule type="containsText" dxfId="889" priority="1069" operator="containsText" text="ENABLED">
      <formula>NOT(ISERROR(SEARCH("ENABLED",J1308)))</formula>
    </cfRule>
  </conditionalFormatting>
  <conditionalFormatting sqref="X1308">
    <cfRule type="notContainsBlanks" dxfId="888" priority="1067">
      <formula>LEN(TRIM(X1308))&gt;0</formula>
    </cfRule>
  </conditionalFormatting>
  <conditionalFormatting sqref="I1308">
    <cfRule type="cellIs" dxfId="887" priority="1066" operator="equal">
      <formula>"CAT_MENU"</formula>
    </cfRule>
  </conditionalFormatting>
  <conditionalFormatting sqref="K1308">
    <cfRule type="containsText" dxfId="886" priority="1064" operator="containsText" text="DISABLED">
      <formula>NOT(ISERROR(SEARCH("DISABLED",K1308)))</formula>
    </cfRule>
    <cfRule type="containsText" dxfId="885" priority="1065" operator="containsText" text="ENABLED">
      <formula>NOT(ISERROR(SEARCH("ENABLED",K1308)))</formula>
    </cfRule>
  </conditionalFormatting>
  <conditionalFormatting sqref="J1309">
    <cfRule type="containsText" dxfId="884" priority="1061" operator="containsText" text="DISABLED">
      <formula>NOT(ISERROR(SEARCH("DISABLED",J1309)))</formula>
    </cfRule>
    <cfRule type="containsText" dxfId="883" priority="1062" operator="containsText" text="ENABLED">
      <formula>NOT(ISERROR(SEARCH("ENABLED",J1309)))</formula>
    </cfRule>
  </conditionalFormatting>
  <conditionalFormatting sqref="X1309">
    <cfRule type="notContainsBlanks" dxfId="882" priority="1060">
      <formula>LEN(TRIM(X1309))&gt;0</formula>
    </cfRule>
  </conditionalFormatting>
  <conditionalFormatting sqref="I1309">
    <cfRule type="cellIs" dxfId="881" priority="1059" operator="equal">
      <formula>"CAT_MENU"</formula>
    </cfRule>
  </conditionalFormatting>
  <conditionalFormatting sqref="K1309">
    <cfRule type="containsText" dxfId="880" priority="1057" operator="containsText" text="DISABLED">
      <formula>NOT(ISERROR(SEARCH("DISABLED",K1309)))</formula>
    </cfRule>
    <cfRule type="containsText" dxfId="879" priority="1058" operator="containsText" text="ENABLED">
      <formula>NOT(ISERROR(SEARCH("ENABLED",K1309)))</formula>
    </cfRule>
  </conditionalFormatting>
  <conditionalFormatting sqref="J1310">
    <cfRule type="containsText" dxfId="878" priority="1054" operator="containsText" text="DISABLED">
      <formula>NOT(ISERROR(SEARCH("DISABLED",J1310)))</formula>
    </cfRule>
    <cfRule type="containsText" dxfId="877" priority="1055" operator="containsText" text="ENABLED">
      <formula>NOT(ISERROR(SEARCH("ENABLED",J1310)))</formula>
    </cfRule>
  </conditionalFormatting>
  <conditionalFormatting sqref="X1310">
    <cfRule type="notContainsBlanks" dxfId="876" priority="1053">
      <formula>LEN(TRIM(X1310))&gt;0</formula>
    </cfRule>
  </conditionalFormatting>
  <conditionalFormatting sqref="I1310">
    <cfRule type="cellIs" dxfId="875" priority="1052" operator="equal">
      <formula>"CAT_MENU"</formula>
    </cfRule>
  </conditionalFormatting>
  <conditionalFormatting sqref="K1310">
    <cfRule type="containsText" dxfId="874" priority="1050" operator="containsText" text="DISABLED">
      <formula>NOT(ISERROR(SEARCH("DISABLED",K1310)))</formula>
    </cfRule>
    <cfRule type="containsText" dxfId="873" priority="1051" operator="containsText" text="ENABLED">
      <formula>NOT(ISERROR(SEARCH("ENABLED",K1310)))</formula>
    </cfRule>
  </conditionalFormatting>
  <conditionalFormatting sqref="J1311">
    <cfRule type="containsText" dxfId="872" priority="1047" operator="containsText" text="DISABLED">
      <formula>NOT(ISERROR(SEARCH("DISABLED",J1311)))</formula>
    </cfRule>
    <cfRule type="containsText" dxfId="871" priority="1048" operator="containsText" text="ENABLED">
      <formula>NOT(ISERROR(SEARCH("ENABLED",J1311)))</formula>
    </cfRule>
  </conditionalFormatting>
  <conditionalFormatting sqref="X1311">
    <cfRule type="notContainsBlanks" dxfId="870" priority="1046">
      <formula>LEN(TRIM(X1311))&gt;0</formula>
    </cfRule>
  </conditionalFormatting>
  <conditionalFormatting sqref="I1311">
    <cfRule type="cellIs" dxfId="869" priority="1045" operator="equal">
      <formula>"CAT_MENU"</formula>
    </cfRule>
  </conditionalFormatting>
  <conditionalFormatting sqref="K1311">
    <cfRule type="containsText" dxfId="868" priority="1043" operator="containsText" text="DISABLED">
      <formula>NOT(ISERROR(SEARCH("DISABLED",K1311)))</formula>
    </cfRule>
    <cfRule type="containsText" dxfId="867" priority="1044" operator="containsText" text="ENABLED">
      <formula>NOT(ISERROR(SEARCH("ENABLED",K1311)))</formula>
    </cfRule>
  </conditionalFormatting>
  <conditionalFormatting sqref="J1312">
    <cfRule type="containsText" dxfId="866" priority="1040" operator="containsText" text="DISABLED">
      <formula>NOT(ISERROR(SEARCH("DISABLED",J1312)))</formula>
    </cfRule>
    <cfRule type="containsText" dxfId="865" priority="1041" operator="containsText" text="ENABLED">
      <formula>NOT(ISERROR(SEARCH("ENABLED",J1312)))</formula>
    </cfRule>
  </conditionalFormatting>
  <conditionalFormatting sqref="X1312">
    <cfRule type="notContainsBlanks" dxfId="864" priority="1039">
      <formula>LEN(TRIM(X1312))&gt;0</formula>
    </cfRule>
  </conditionalFormatting>
  <conditionalFormatting sqref="I1312">
    <cfRule type="cellIs" dxfId="863" priority="1038" operator="equal">
      <formula>"CAT_MENU"</formula>
    </cfRule>
  </conditionalFormatting>
  <conditionalFormatting sqref="K1312">
    <cfRule type="containsText" dxfId="862" priority="1036" operator="containsText" text="DISABLED">
      <formula>NOT(ISERROR(SEARCH("DISABLED",K1312)))</formula>
    </cfRule>
    <cfRule type="containsText" dxfId="861" priority="1037" operator="containsText" text="ENABLED">
      <formula>NOT(ISERROR(SEARCH("ENABLED",K1312)))</formula>
    </cfRule>
  </conditionalFormatting>
  <conditionalFormatting sqref="J1313">
    <cfRule type="containsText" dxfId="860" priority="1033" operator="containsText" text="DISABLED">
      <formula>NOT(ISERROR(SEARCH("DISABLED",J1313)))</formula>
    </cfRule>
    <cfRule type="containsText" dxfId="859" priority="1034" operator="containsText" text="ENABLED">
      <formula>NOT(ISERROR(SEARCH("ENABLED",J1313)))</formula>
    </cfRule>
  </conditionalFormatting>
  <conditionalFormatting sqref="X1313">
    <cfRule type="notContainsBlanks" dxfId="858" priority="1032">
      <formula>LEN(TRIM(X1313))&gt;0</formula>
    </cfRule>
  </conditionalFormatting>
  <conditionalFormatting sqref="I1313">
    <cfRule type="cellIs" dxfId="857" priority="1031" operator="equal">
      <formula>"CAT_MENU"</formula>
    </cfRule>
  </conditionalFormatting>
  <conditionalFormatting sqref="K1313">
    <cfRule type="containsText" dxfId="856" priority="1029" operator="containsText" text="DISABLED">
      <formula>NOT(ISERROR(SEARCH("DISABLED",K1313)))</formula>
    </cfRule>
    <cfRule type="containsText" dxfId="855" priority="1030" operator="containsText" text="ENABLED">
      <formula>NOT(ISERROR(SEARCH("ENABLED",K1313)))</formula>
    </cfRule>
  </conditionalFormatting>
  <conditionalFormatting sqref="J1314">
    <cfRule type="containsText" dxfId="854" priority="1026" operator="containsText" text="DISABLED">
      <formula>NOT(ISERROR(SEARCH("DISABLED",J1314)))</formula>
    </cfRule>
    <cfRule type="containsText" dxfId="853" priority="1027" operator="containsText" text="ENABLED">
      <formula>NOT(ISERROR(SEARCH("ENABLED",J1314)))</formula>
    </cfRule>
  </conditionalFormatting>
  <conditionalFormatting sqref="X1314">
    <cfRule type="notContainsBlanks" dxfId="852" priority="1025">
      <formula>LEN(TRIM(X1314))&gt;0</formula>
    </cfRule>
  </conditionalFormatting>
  <conditionalFormatting sqref="I1314">
    <cfRule type="cellIs" dxfId="851" priority="1024" operator="equal">
      <formula>"CAT_MENU"</formula>
    </cfRule>
  </conditionalFormatting>
  <conditionalFormatting sqref="K1314">
    <cfRule type="containsText" dxfId="850" priority="1022" operator="containsText" text="DISABLED">
      <formula>NOT(ISERROR(SEARCH("DISABLED",K1314)))</formula>
    </cfRule>
    <cfRule type="containsText" dxfId="849" priority="1023" operator="containsText" text="ENABLED">
      <formula>NOT(ISERROR(SEARCH("ENABLED",K1314)))</formula>
    </cfRule>
  </conditionalFormatting>
  <conditionalFormatting sqref="J1315">
    <cfRule type="containsText" dxfId="848" priority="1019" operator="containsText" text="DISABLED">
      <formula>NOT(ISERROR(SEARCH("DISABLED",J1315)))</formula>
    </cfRule>
    <cfRule type="containsText" dxfId="847" priority="1020" operator="containsText" text="ENABLED">
      <formula>NOT(ISERROR(SEARCH("ENABLED",J1315)))</formula>
    </cfRule>
  </conditionalFormatting>
  <conditionalFormatting sqref="X1315">
    <cfRule type="notContainsBlanks" dxfId="846" priority="1018">
      <formula>LEN(TRIM(X1315))&gt;0</formula>
    </cfRule>
  </conditionalFormatting>
  <conditionalFormatting sqref="I1315">
    <cfRule type="cellIs" dxfId="845" priority="1017" operator="equal">
      <formula>"CAT_MENU"</formula>
    </cfRule>
  </conditionalFormatting>
  <conditionalFormatting sqref="K1315">
    <cfRule type="containsText" dxfId="844" priority="1015" operator="containsText" text="DISABLED">
      <formula>NOT(ISERROR(SEARCH("DISABLED",K1315)))</formula>
    </cfRule>
    <cfRule type="containsText" dxfId="843" priority="1016" operator="containsText" text="ENABLED">
      <formula>NOT(ISERROR(SEARCH("ENABLED",K1315)))</formula>
    </cfRule>
  </conditionalFormatting>
  <conditionalFormatting sqref="J1316">
    <cfRule type="containsText" dxfId="842" priority="1012" operator="containsText" text="DISABLED">
      <formula>NOT(ISERROR(SEARCH("DISABLED",J1316)))</formula>
    </cfRule>
    <cfRule type="containsText" dxfId="841" priority="1013" operator="containsText" text="ENABLED">
      <formula>NOT(ISERROR(SEARCH("ENABLED",J1316)))</formula>
    </cfRule>
  </conditionalFormatting>
  <conditionalFormatting sqref="X1316">
    <cfRule type="notContainsBlanks" dxfId="840" priority="1011">
      <formula>LEN(TRIM(X1316))&gt;0</formula>
    </cfRule>
  </conditionalFormatting>
  <conditionalFormatting sqref="I1316">
    <cfRule type="cellIs" dxfId="839" priority="1010" operator="equal">
      <formula>"CAT_MENU"</formula>
    </cfRule>
  </conditionalFormatting>
  <conditionalFormatting sqref="K1316">
    <cfRule type="containsText" dxfId="838" priority="1008" operator="containsText" text="DISABLED">
      <formula>NOT(ISERROR(SEARCH("DISABLED",K1316)))</formula>
    </cfRule>
    <cfRule type="containsText" dxfId="837" priority="1009" operator="containsText" text="ENABLED">
      <formula>NOT(ISERROR(SEARCH("ENABLED",K1316)))</formula>
    </cfRule>
  </conditionalFormatting>
  <conditionalFormatting sqref="J1320">
    <cfRule type="containsText" dxfId="836" priority="1005" operator="containsText" text="DISABLED">
      <formula>NOT(ISERROR(SEARCH("DISABLED",J1320)))</formula>
    </cfRule>
    <cfRule type="containsText" dxfId="835" priority="1006" operator="containsText" text="ENABLED">
      <formula>NOT(ISERROR(SEARCH("ENABLED",J1320)))</formula>
    </cfRule>
  </conditionalFormatting>
  <conditionalFormatting sqref="X1320">
    <cfRule type="notContainsBlanks" dxfId="834" priority="1004">
      <formula>LEN(TRIM(X1320))&gt;0</formula>
    </cfRule>
  </conditionalFormatting>
  <conditionalFormatting sqref="I1320">
    <cfRule type="cellIs" dxfId="833" priority="1003" operator="equal">
      <formula>"CAT_MENU"</formula>
    </cfRule>
  </conditionalFormatting>
  <conditionalFormatting sqref="K1320">
    <cfRule type="containsText" dxfId="832" priority="1001" operator="containsText" text="DISABLED">
      <formula>NOT(ISERROR(SEARCH("DISABLED",K1320)))</formula>
    </cfRule>
    <cfRule type="containsText" dxfId="831" priority="1002" operator="containsText" text="ENABLED">
      <formula>NOT(ISERROR(SEARCH("ENABLED",K1320)))</formula>
    </cfRule>
  </conditionalFormatting>
  <conditionalFormatting sqref="J1332">
    <cfRule type="containsText" dxfId="830" priority="998" operator="containsText" text="DISABLED">
      <formula>NOT(ISERROR(SEARCH("DISABLED",J1332)))</formula>
    </cfRule>
    <cfRule type="containsText" dxfId="829" priority="999" operator="containsText" text="ENABLED">
      <formula>NOT(ISERROR(SEARCH("ENABLED",J1332)))</formula>
    </cfRule>
  </conditionalFormatting>
  <conditionalFormatting sqref="X1332">
    <cfRule type="notContainsBlanks" dxfId="828" priority="997">
      <formula>LEN(TRIM(X1332))&gt;0</formula>
    </cfRule>
  </conditionalFormatting>
  <conditionalFormatting sqref="I1332">
    <cfRule type="cellIs" dxfId="827" priority="996" operator="equal">
      <formula>"CAT_MENU"</formula>
    </cfRule>
  </conditionalFormatting>
  <conditionalFormatting sqref="K1332">
    <cfRule type="containsText" dxfId="826" priority="994" operator="containsText" text="DISABLED">
      <formula>NOT(ISERROR(SEARCH("DISABLED",K1332)))</formula>
    </cfRule>
    <cfRule type="containsText" dxfId="825" priority="995" operator="containsText" text="ENABLED">
      <formula>NOT(ISERROR(SEARCH("ENABLED",K1332)))</formula>
    </cfRule>
  </conditionalFormatting>
  <conditionalFormatting sqref="J1333">
    <cfRule type="containsText" dxfId="824" priority="991" operator="containsText" text="DISABLED">
      <formula>NOT(ISERROR(SEARCH("DISABLED",J1333)))</formula>
    </cfRule>
    <cfRule type="containsText" dxfId="823" priority="992" operator="containsText" text="ENABLED">
      <formula>NOT(ISERROR(SEARCH("ENABLED",J1333)))</formula>
    </cfRule>
  </conditionalFormatting>
  <conditionalFormatting sqref="X1333">
    <cfRule type="notContainsBlanks" dxfId="822" priority="990">
      <formula>LEN(TRIM(X1333))&gt;0</formula>
    </cfRule>
  </conditionalFormatting>
  <conditionalFormatting sqref="I1333">
    <cfRule type="cellIs" dxfId="821" priority="989" operator="equal">
      <formula>"CAT_MENU"</formula>
    </cfRule>
  </conditionalFormatting>
  <conditionalFormatting sqref="K1333">
    <cfRule type="containsText" dxfId="820" priority="987" operator="containsText" text="DISABLED">
      <formula>NOT(ISERROR(SEARCH("DISABLED",K1333)))</formula>
    </cfRule>
    <cfRule type="containsText" dxfId="819" priority="988" operator="containsText" text="ENABLED">
      <formula>NOT(ISERROR(SEARCH("ENABLED",K1333)))</formula>
    </cfRule>
  </conditionalFormatting>
  <conditionalFormatting sqref="J1334">
    <cfRule type="containsText" dxfId="818" priority="984" operator="containsText" text="DISABLED">
      <formula>NOT(ISERROR(SEARCH("DISABLED",J1334)))</formula>
    </cfRule>
    <cfRule type="containsText" dxfId="817" priority="985" operator="containsText" text="ENABLED">
      <formula>NOT(ISERROR(SEARCH("ENABLED",J1334)))</formula>
    </cfRule>
  </conditionalFormatting>
  <conditionalFormatting sqref="X1334">
    <cfRule type="notContainsBlanks" dxfId="816" priority="983">
      <formula>LEN(TRIM(X1334))&gt;0</formula>
    </cfRule>
  </conditionalFormatting>
  <conditionalFormatting sqref="I1334">
    <cfRule type="cellIs" dxfId="815" priority="982" operator="equal">
      <formula>"CAT_MENU"</formula>
    </cfRule>
  </conditionalFormatting>
  <conditionalFormatting sqref="K1334">
    <cfRule type="containsText" dxfId="814" priority="980" operator="containsText" text="DISABLED">
      <formula>NOT(ISERROR(SEARCH("DISABLED",K1334)))</formula>
    </cfRule>
    <cfRule type="containsText" dxfId="813" priority="981" operator="containsText" text="ENABLED">
      <formula>NOT(ISERROR(SEARCH("ENABLED",K1334)))</formula>
    </cfRule>
  </conditionalFormatting>
  <conditionalFormatting sqref="J1335">
    <cfRule type="containsText" dxfId="812" priority="977" operator="containsText" text="DISABLED">
      <formula>NOT(ISERROR(SEARCH("DISABLED",J1335)))</formula>
    </cfRule>
    <cfRule type="containsText" dxfId="811" priority="978" operator="containsText" text="ENABLED">
      <formula>NOT(ISERROR(SEARCH("ENABLED",J1335)))</formula>
    </cfRule>
  </conditionalFormatting>
  <conditionalFormatting sqref="X1335">
    <cfRule type="notContainsBlanks" dxfId="810" priority="976">
      <formula>LEN(TRIM(X1335))&gt;0</formula>
    </cfRule>
  </conditionalFormatting>
  <conditionalFormatting sqref="I1335">
    <cfRule type="cellIs" dxfId="809" priority="975" operator="equal">
      <formula>"CAT_MENU"</formula>
    </cfRule>
  </conditionalFormatting>
  <conditionalFormatting sqref="K1335">
    <cfRule type="containsText" dxfId="808" priority="973" operator="containsText" text="DISABLED">
      <formula>NOT(ISERROR(SEARCH("DISABLED",K1335)))</formula>
    </cfRule>
    <cfRule type="containsText" dxfId="807" priority="974" operator="containsText" text="ENABLED">
      <formula>NOT(ISERROR(SEARCH("ENABLED",K1335)))</formula>
    </cfRule>
  </conditionalFormatting>
  <conditionalFormatting sqref="J1339">
    <cfRule type="containsText" dxfId="806" priority="970" operator="containsText" text="DISABLED">
      <formula>NOT(ISERROR(SEARCH("DISABLED",J1339)))</formula>
    </cfRule>
    <cfRule type="containsText" dxfId="805" priority="971" operator="containsText" text="ENABLED">
      <formula>NOT(ISERROR(SEARCH("ENABLED",J1339)))</formula>
    </cfRule>
  </conditionalFormatting>
  <conditionalFormatting sqref="X1339">
    <cfRule type="notContainsBlanks" dxfId="804" priority="969">
      <formula>LEN(TRIM(X1339))&gt;0</formula>
    </cfRule>
  </conditionalFormatting>
  <conditionalFormatting sqref="I1339">
    <cfRule type="cellIs" dxfId="803" priority="968" operator="equal">
      <formula>"CAT_MENU"</formula>
    </cfRule>
  </conditionalFormatting>
  <conditionalFormatting sqref="K1339">
    <cfRule type="containsText" dxfId="802" priority="966" operator="containsText" text="DISABLED">
      <formula>NOT(ISERROR(SEARCH("DISABLED",K1339)))</formula>
    </cfRule>
    <cfRule type="containsText" dxfId="801" priority="967" operator="containsText" text="ENABLED">
      <formula>NOT(ISERROR(SEARCH("ENABLED",K1339)))</formula>
    </cfRule>
  </conditionalFormatting>
  <conditionalFormatting sqref="K1433">
    <cfRule type="containsText" dxfId="800" priority="886" operator="containsText" text="DISABLED">
      <formula>NOT(ISERROR(SEARCH("DISABLED",K1433)))</formula>
    </cfRule>
    <cfRule type="containsText" dxfId="799" priority="887" operator="containsText" text="ENABLED">
      <formula>NOT(ISERROR(SEARCH("ENABLED",K1433)))</formula>
    </cfRule>
  </conditionalFormatting>
  <conditionalFormatting sqref="J1421">
    <cfRule type="containsText" dxfId="798" priority="953" operator="containsText" text="DISABLED">
      <formula>NOT(ISERROR(SEARCH("DISABLED",J1421)))</formula>
    </cfRule>
    <cfRule type="containsText" dxfId="797" priority="954" operator="containsText" text="ENABLED">
      <formula>NOT(ISERROR(SEARCH("ENABLED",J1421)))</formula>
    </cfRule>
  </conditionalFormatting>
  <conditionalFormatting sqref="X1421">
    <cfRule type="notContainsBlanks" dxfId="796" priority="952">
      <formula>LEN(TRIM(X1421))&gt;0</formula>
    </cfRule>
  </conditionalFormatting>
  <conditionalFormatting sqref="I1421">
    <cfRule type="cellIs" dxfId="795" priority="951" operator="equal">
      <formula>"CAT_MENU"</formula>
    </cfRule>
  </conditionalFormatting>
  <conditionalFormatting sqref="K1421">
    <cfRule type="containsText" dxfId="794" priority="949" operator="containsText" text="DISABLED">
      <formula>NOT(ISERROR(SEARCH("DISABLED",K1421)))</formula>
    </cfRule>
    <cfRule type="containsText" dxfId="793" priority="950" operator="containsText" text="ENABLED">
      <formula>NOT(ISERROR(SEARCH("ENABLED",K1421)))</formula>
    </cfRule>
  </conditionalFormatting>
  <conditionalFormatting sqref="J1422">
    <cfRule type="containsText" dxfId="792" priority="946" operator="containsText" text="DISABLED">
      <formula>NOT(ISERROR(SEARCH("DISABLED",J1422)))</formula>
    </cfRule>
    <cfRule type="containsText" dxfId="791" priority="947" operator="containsText" text="ENABLED">
      <formula>NOT(ISERROR(SEARCH("ENABLED",J1422)))</formula>
    </cfRule>
  </conditionalFormatting>
  <conditionalFormatting sqref="X1422">
    <cfRule type="notContainsBlanks" dxfId="790" priority="945">
      <formula>LEN(TRIM(X1422))&gt;0</formula>
    </cfRule>
  </conditionalFormatting>
  <conditionalFormatting sqref="I1422">
    <cfRule type="cellIs" dxfId="789" priority="944" operator="equal">
      <formula>"CAT_MENU"</formula>
    </cfRule>
  </conditionalFormatting>
  <conditionalFormatting sqref="K1422">
    <cfRule type="containsText" dxfId="788" priority="942" operator="containsText" text="DISABLED">
      <formula>NOT(ISERROR(SEARCH("DISABLED",K1422)))</formula>
    </cfRule>
    <cfRule type="containsText" dxfId="787" priority="943" operator="containsText" text="ENABLED">
      <formula>NOT(ISERROR(SEARCH("ENABLED",K1422)))</formula>
    </cfRule>
  </conditionalFormatting>
  <conditionalFormatting sqref="J1423">
    <cfRule type="containsText" dxfId="786" priority="939" operator="containsText" text="DISABLED">
      <formula>NOT(ISERROR(SEARCH("DISABLED",J1423)))</formula>
    </cfRule>
    <cfRule type="containsText" dxfId="785" priority="940" operator="containsText" text="ENABLED">
      <formula>NOT(ISERROR(SEARCH("ENABLED",J1423)))</formula>
    </cfRule>
  </conditionalFormatting>
  <conditionalFormatting sqref="X1423">
    <cfRule type="notContainsBlanks" dxfId="784" priority="938">
      <formula>LEN(TRIM(X1423))&gt;0</formula>
    </cfRule>
  </conditionalFormatting>
  <conditionalFormatting sqref="I1423">
    <cfRule type="cellIs" dxfId="783" priority="937" operator="equal">
      <formula>"CAT_MENU"</formula>
    </cfRule>
  </conditionalFormatting>
  <conditionalFormatting sqref="K1423">
    <cfRule type="containsText" dxfId="782" priority="935" operator="containsText" text="DISABLED">
      <formula>NOT(ISERROR(SEARCH("DISABLED",K1423)))</formula>
    </cfRule>
    <cfRule type="containsText" dxfId="781" priority="936" operator="containsText" text="ENABLED">
      <formula>NOT(ISERROR(SEARCH("ENABLED",K1423)))</formula>
    </cfRule>
  </conditionalFormatting>
  <conditionalFormatting sqref="J1424">
    <cfRule type="containsText" dxfId="780" priority="932" operator="containsText" text="DISABLED">
      <formula>NOT(ISERROR(SEARCH("DISABLED",J1424)))</formula>
    </cfRule>
    <cfRule type="containsText" dxfId="779" priority="933" operator="containsText" text="ENABLED">
      <formula>NOT(ISERROR(SEARCH("ENABLED",J1424)))</formula>
    </cfRule>
  </conditionalFormatting>
  <conditionalFormatting sqref="X1424">
    <cfRule type="notContainsBlanks" dxfId="778" priority="931">
      <formula>LEN(TRIM(X1424))&gt;0</formula>
    </cfRule>
  </conditionalFormatting>
  <conditionalFormatting sqref="I1424">
    <cfRule type="cellIs" dxfId="777" priority="930" operator="equal">
      <formula>"CAT_MENU"</formula>
    </cfRule>
  </conditionalFormatting>
  <conditionalFormatting sqref="K1424">
    <cfRule type="containsText" dxfId="776" priority="928" operator="containsText" text="DISABLED">
      <formula>NOT(ISERROR(SEARCH("DISABLED",K1424)))</formula>
    </cfRule>
    <cfRule type="containsText" dxfId="775" priority="929" operator="containsText" text="ENABLED">
      <formula>NOT(ISERROR(SEARCH("ENABLED",K1424)))</formula>
    </cfRule>
  </conditionalFormatting>
  <conditionalFormatting sqref="J1425">
    <cfRule type="containsText" dxfId="774" priority="925" operator="containsText" text="DISABLED">
      <formula>NOT(ISERROR(SEARCH("DISABLED",J1425)))</formula>
    </cfRule>
    <cfRule type="containsText" dxfId="773" priority="926" operator="containsText" text="ENABLED">
      <formula>NOT(ISERROR(SEARCH("ENABLED",J1425)))</formula>
    </cfRule>
  </conditionalFormatting>
  <conditionalFormatting sqref="X1425">
    <cfRule type="notContainsBlanks" dxfId="772" priority="924">
      <formula>LEN(TRIM(X1425))&gt;0</formula>
    </cfRule>
  </conditionalFormatting>
  <conditionalFormatting sqref="I1425">
    <cfRule type="cellIs" dxfId="771" priority="923" operator="equal">
      <formula>"CAT_MENU"</formula>
    </cfRule>
  </conditionalFormatting>
  <conditionalFormatting sqref="K1425">
    <cfRule type="containsText" dxfId="770" priority="921" operator="containsText" text="DISABLED">
      <formula>NOT(ISERROR(SEARCH("DISABLED",K1425)))</formula>
    </cfRule>
    <cfRule type="containsText" dxfId="769" priority="922" operator="containsText" text="ENABLED">
      <formula>NOT(ISERROR(SEARCH("ENABLED",K1425)))</formula>
    </cfRule>
  </conditionalFormatting>
  <conditionalFormatting sqref="J1426">
    <cfRule type="containsText" dxfId="768" priority="918" operator="containsText" text="DISABLED">
      <formula>NOT(ISERROR(SEARCH("DISABLED",J1426)))</formula>
    </cfRule>
    <cfRule type="containsText" dxfId="767" priority="919" operator="containsText" text="ENABLED">
      <formula>NOT(ISERROR(SEARCH("ENABLED",J1426)))</formula>
    </cfRule>
  </conditionalFormatting>
  <conditionalFormatting sqref="X1426">
    <cfRule type="notContainsBlanks" dxfId="766" priority="917">
      <formula>LEN(TRIM(X1426))&gt;0</formula>
    </cfRule>
  </conditionalFormatting>
  <conditionalFormatting sqref="I1426">
    <cfRule type="cellIs" dxfId="765" priority="916" operator="equal">
      <formula>"CAT_MENU"</formula>
    </cfRule>
  </conditionalFormatting>
  <conditionalFormatting sqref="K1426">
    <cfRule type="containsText" dxfId="764" priority="914" operator="containsText" text="DISABLED">
      <formula>NOT(ISERROR(SEARCH("DISABLED",K1426)))</formula>
    </cfRule>
    <cfRule type="containsText" dxfId="763" priority="915" operator="containsText" text="ENABLED">
      <formula>NOT(ISERROR(SEARCH("ENABLED",K1426)))</formula>
    </cfRule>
  </conditionalFormatting>
  <conditionalFormatting sqref="J1427">
    <cfRule type="containsText" dxfId="762" priority="911" operator="containsText" text="DISABLED">
      <formula>NOT(ISERROR(SEARCH("DISABLED",J1427)))</formula>
    </cfRule>
    <cfRule type="containsText" dxfId="761" priority="912" operator="containsText" text="ENABLED">
      <formula>NOT(ISERROR(SEARCH("ENABLED",J1427)))</formula>
    </cfRule>
  </conditionalFormatting>
  <conditionalFormatting sqref="X1427">
    <cfRule type="notContainsBlanks" dxfId="760" priority="910">
      <formula>LEN(TRIM(X1427))&gt;0</formula>
    </cfRule>
  </conditionalFormatting>
  <conditionalFormatting sqref="I1427">
    <cfRule type="cellIs" dxfId="759" priority="909" operator="equal">
      <formula>"CAT_MENU"</formula>
    </cfRule>
  </conditionalFormatting>
  <conditionalFormatting sqref="K1427">
    <cfRule type="containsText" dxfId="758" priority="907" operator="containsText" text="DISABLED">
      <formula>NOT(ISERROR(SEARCH("DISABLED",K1427)))</formula>
    </cfRule>
    <cfRule type="containsText" dxfId="757" priority="908" operator="containsText" text="ENABLED">
      <formula>NOT(ISERROR(SEARCH("ENABLED",K1427)))</formula>
    </cfRule>
  </conditionalFormatting>
  <conditionalFormatting sqref="J1428">
    <cfRule type="containsText" dxfId="756" priority="904" operator="containsText" text="DISABLED">
      <formula>NOT(ISERROR(SEARCH("DISABLED",J1428)))</formula>
    </cfRule>
    <cfRule type="containsText" dxfId="755" priority="905" operator="containsText" text="ENABLED">
      <formula>NOT(ISERROR(SEARCH("ENABLED",J1428)))</formula>
    </cfRule>
  </conditionalFormatting>
  <conditionalFormatting sqref="X1428">
    <cfRule type="notContainsBlanks" dxfId="754" priority="903">
      <formula>LEN(TRIM(X1428))&gt;0</formula>
    </cfRule>
  </conditionalFormatting>
  <conditionalFormatting sqref="I1428">
    <cfRule type="cellIs" dxfId="753" priority="902" operator="equal">
      <formula>"CAT_MENU"</formula>
    </cfRule>
  </conditionalFormatting>
  <conditionalFormatting sqref="K1428">
    <cfRule type="containsText" dxfId="752" priority="900" operator="containsText" text="DISABLED">
      <formula>NOT(ISERROR(SEARCH("DISABLED",K1428)))</formula>
    </cfRule>
    <cfRule type="containsText" dxfId="751" priority="901" operator="containsText" text="ENABLED">
      <formula>NOT(ISERROR(SEARCH("ENABLED",K1428)))</formula>
    </cfRule>
  </conditionalFormatting>
  <conditionalFormatting sqref="J1429">
    <cfRule type="containsText" dxfId="750" priority="897" operator="containsText" text="DISABLED">
      <formula>NOT(ISERROR(SEARCH("DISABLED",J1429)))</formula>
    </cfRule>
    <cfRule type="containsText" dxfId="749" priority="898" operator="containsText" text="ENABLED">
      <formula>NOT(ISERROR(SEARCH("ENABLED",J1429)))</formula>
    </cfRule>
  </conditionalFormatting>
  <conditionalFormatting sqref="X1429">
    <cfRule type="notContainsBlanks" dxfId="748" priority="896">
      <formula>LEN(TRIM(X1429))&gt;0</formula>
    </cfRule>
  </conditionalFormatting>
  <conditionalFormatting sqref="I1429">
    <cfRule type="cellIs" dxfId="747" priority="895" operator="equal">
      <formula>"CAT_MENU"</formula>
    </cfRule>
  </conditionalFormatting>
  <conditionalFormatting sqref="K1429">
    <cfRule type="containsText" dxfId="746" priority="893" operator="containsText" text="DISABLED">
      <formula>NOT(ISERROR(SEARCH("DISABLED",K1429)))</formula>
    </cfRule>
    <cfRule type="containsText" dxfId="745" priority="894" operator="containsText" text="ENABLED">
      <formula>NOT(ISERROR(SEARCH("ENABLED",K1429)))</formula>
    </cfRule>
  </conditionalFormatting>
  <conditionalFormatting sqref="J1433">
    <cfRule type="containsText" dxfId="744" priority="890" operator="containsText" text="DISABLED">
      <formula>NOT(ISERROR(SEARCH("DISABLED",J1433)))</formula>
    </cfRule>
    <cfRule type="containsText" dxfId="743" priority="891" operator="containsText" text="ENABLED">
      <formula>NOT(ISERROR(SEARCH("ENABLED",J1433)))</formula>
    </cfRule>
  </conditionalFormatting>
  <conditionalFormatting sqref="X1433">
    <cfRule type="notContainsBlanks" dxfId="742" priority="889">
      <formula>LEN(TRIM(X1433))&gt;0</formula>
    </cfRule>
  </conditionalFormatting>
  <conditionalFormatting sqref="I1433">
    <cfRule type="cellIs" dxfId="741" priority="888" operator="equal">
      <formula>"CAT_MENU"</formula>
    </cfRule>
  </conditionalFormatting>
  <conditionalFormatting sqref="J470">
    <cfRule type="containsText" dxfId="740" priority="870" operator="containsText" text="DISABLED">
      <formula>NOT(ISERROR(SEARCH("DISABLED",J470)))</formula>
    </cfRule>
    <cfRule type="containsText" dxfId="739" priority="871" operator="containsText" text="ENABLED">
      <formula>NOT(ISERROR(SEARCH("ENABLED",J470)))</formula>
    </cfRule>
  </conditionalFormatting>
  <conditionalFormatting sqref="X470">
    <cfRule type="notContainsBlanks" dxfId="738" priority="869">
      <formula>LEN(TRIM(X470))&gt;0</formula>
    </cfRule>
  </conditionalFormatting>
  <conditionalFormatting sqref="I470">
    <cfRule type="cellIs" dxfId="737" priority="868" operator="equal">
      <formula>"CAT_MENU"</formula>
    </cfRule>
  </conditionalFormatting>
  <conditionalFormatting sqref="K470">
    <cfRule type="containsText" dxfId="736" priority="866" operator="containsText" text="DISABLED">
      <formula>NOT(ISERROR(SEARCH("DISABLED",K470)))</formula>
    </cfRule>
    <cfRule type="containsText" dxfId="735" priority="867" operator="containsText" text="ENABLED">
      <formula>NOT(ISERROR(SEARCH("ENABLED",K470)))</formula>
    </cfRule>
  </conditionalFormatting>
  <conditionalFormatting sqref="J633:K633">
    <cfRule type="containsText" dxfId="734" priority="864" operator="containsText" text="DISABLED">
      <formula>NOT(ISERROR(SEARCH("DISABLED",J633)))</formula>
    </cfRule>
    <cfRule type="containsText" dxfId="733" priority="865" operator="containsText" text="ENABLED">
      <formula>NOT(ISERROR(SEARCH("ENABLED",J633)))</formula>
    </cfRule>
  </conditionalFormatting>
  <conditionalFormatting sqref="X633">
    <cfRule type="notContainsBlanks" dxfId="732" priority="863">
      <formula>LEN(TRIM(X633))&gt;0</formula>
    </cfRule>
  </conditionalFormatting>
  <conditionalFormatting sqref="I633">
    <cfRule type="cellIs" dxfId="731" priority="861" operator="equal">
      <formula>"CAT_MENU"</formula>
    </cfRule>
  </conditionalFormatting>
  <conditionalFormatting sqref="J5">
    <cfRule type="containsText" dxfId="730" priority="858" operator="containsText" text="DISABLED">
      <formula>NOT(ISERROR(SEARCH("DISABLED",J5)))</formula>
    </cfRule>
    <cfRule type="containsText" dxfId="729" priority="859" operator="containsText" text="ENABLED">
      <formula>NOT(ISERROR(SEARCH("ENABLED",J5)))</formula>
    </cfRule>
  </conditionalFormatting>
  <conditionalFormatting sqref="X5">
    <cfRule type="notContainsBlanks" dxfId="728" priority="857">
      <formula>LEN(TRIM(X5))&gt;0</formula>
    </cfRule>
  </conditionalFormatting>
  <conditionalFormatting sqref="I5">
    <cfRule type="cellIs" dxfId="727" priority="856" operator="equal">
      <formula>"CAT_MENU"</formula>
    </cfRule>
  </conditionalFormatting>
  <conditionalFormatting sqref="K5">
    <cfRule type="containsText" dxfId="726" priority="854" operator="containsText" text="DISABLED">
      <formula>NOT(ISERROR(SEARCH("DISABLED",K5)))</formula>
    </cfRule>
    <cfRule type="containsText" dxfId="725" priority="855" operator="containsText" text="ENABLED">
      <formula>NOT(ISERROR(SEARCH("ENABLED",K5)))</formula>
    </cfRule>
  </conditionalFormatting>
  <conditionalFormatting sqref="I136">
    <cfRule type="cellIs" dxfId="724" priority="826" operator="equal">
      <formula>"CAT_MENU"</formula>
    </cfRule>
  </conditionalFormatting>
  <conditionalFormatting sqref="J133">
    <cfRule type="containsText" dxfId="723" priority="846" operator="containsText" text="DISABLED">
      <formula>NOT(ISERROR(SEARCH("DISABLED",J133)))</formula>
    </cfRule>
    <cfRule type="containsText" dxfId="722" priority="847" operator="containsText" text="ENABLED">
      <formula>NOT(ISERROR(SEARCH("ENABLED",J133)))</formula>
    </cfRule>
  </conditionalFormatting>
  <conditionalFormatting sqref="X133">
    <cfRule type="notContainsBlanks" dxfId="721" priority="845">
      <formula>LEN(TRIM(X133))&gt;0</formula>
    </cfRule>
  </conditionalFormatting>
  <conditionalFormatting sqref="I133">
    <cfRule type="cellIs" dxfId="720" priority="844" operator="equal">
      <formula>"CAT_MENU"</formula>
    </cfRule>
  </conditionalFormatting>
  <conditionalFormatting sqref="K133">
    <cfRule type="containsText" dxfId="719" priority="842" operator="containsText" text="DISABLED">
      <formula>NOT(ISERROR(SEARCH("DISABLED",K133)))</formula>
    </cfRule>
    <cfRule type="containsText" dxfId="718" priority="843" operator="containsText" text="ENABLED">
      <formula>NOT(ISERROR(SEARCH("ENABLED",K133)))</formula>
    </cfRule>
  </conditionalFormatting>
  <conditionalFormatting sqref="J134">
    <cfRule type="containsText" dxfId="717" priority="840" operator="containsText" text="DISABLED">
      <formula>NOT(ISERROR(SEARCH("DISABLED",J134)))</formula>
    </cfRule>
    <cfRule type="containsText" dxfId="716" priority="841" operator="containsText" text="ENABLED">
      <formula>NOT(ISERROR(SEARCH("ENABLED",J134)))</formula>
    </cfRule>
  </conditionalFormatting>
  <conditionalFormatting sqref="X134">
    <cfRule type="notContainsBlanks" dxfId="715" priority="839">
      <formula>LEN(TRIM(X134))&gt;0</formula>
    </cfRule>
  </conditionalFormatting>
  <conditionalFormatting sqref="I134">
    <cfRule type="cellIs" dxfId="714" priority="838" operator="equal">
      <formula>"CAT_MENU"</formula>
    </cfRule>
  </conditionalFormatting>
  <conditionalFormatting sqref="K134">
    <cfRule type="containsText" dxfId="713" priority="836" operator="containsText" text="DISABLED">
      <formula>NOT(ISERROR(SEARCH("DISABLED",K134)))</formula>
    </cfRule>
    <cfRule type="containsText" dxfId="712" priority="837" operator="containsText" text="ENABLED">
      <formula>NOT(ISERROR(SEARCH("ENABLED",K134)))</formula>
    </cfRule>
  </conditionalFormatting>
  <conditionalFormatting sqref="J135">
    <cfRule type="containsText" dxfId="711" priority="834" operator="containsText" text="DISABLED">
      <formula>NOT(ISERROR(SEARCH("DISABLED",J135)))</formula>
    </cfRule>
    <cfRule type="containsText" dxfId="710" priority="835" operator="containsText" text="ENABLED">
      <formula>NOT(ISERROR(SEARCH("ENABLED",J135)))</formula>
    </cfRule>
  </conditionalFormatting>
  <conditionalFormatting sqref="X135">
    <cfRule type="notContainsBlanks" dxfId="709" priority="833">
      <formula>LEN(TRIM(X135))&gt;0</formula>
    </cfRule>
  </conditionalFormatting>
  <conditionalFormatting sqref="I135">
    <cfRule type="cellIs" dxfId="708" priority="832" operator="equal">
      <formula>"CAT_MENU"</formula>
    </cfRule>
  </conditionalFormatting>
  <conditionalFormatting sqref="K135">
    <cfRule type="containsText" dxfId="707" priority="830" operator="containsText" text="DISABLED">
      <formula>NOT(ISERROR(SEARCH("DISABLED",K135)))</formula>
    </cfRule>
    <cfRule type="containsText" dxfId="706" priority="831" operator="containsText" text="ENABLED">
      <formula>NOT(ISERROR(SEARCH("ENABLED",K135)))</formula>
    </cfRule>
  </conditionalFormatting>
  <conditionalFormatting sqref="J136">
    <cfRule type="containsText" dxfId="705" priority="828" operator="containsText" text="DISABLED">
      <formula>NOT(ISERROR(SEARCH("DISABLED",J136)))</formula>
    </cfRule>
    <cfRule type="containsText" dxfId="704" priority="829" operator="containsText" text="ENABLED">
      <formula>NOT(ISERROR(SEARCH("ENABLED",J136)))</formula>
    </cfRule>
  </conditionalFormatting>
  <conditionalFormatting sqref="X136">
    <cfRule type="notContainsBlanks" dxfId="703" priority="827">
      <formula>LEN(TRIM(X136))&gt;0</formula>
    </cfRule>
  </conditionalFormatting>
  <conditionalFormatting sqref="I231">
    <cfRule type="cellIs" dxfId="702" priority="808" operator="equal">
      <formula>"CAT_MENU"</formula>
    </cfRule>
  </conditionalFormatting>
  <conditionalFormatting sqref="K136">
    <cfRule type="containsText" dxfId="701" priority="824" operator="containsText" text="DISABLED">
      <formula>NOT(ISERROR(SEARCH("DISABLED",K136)))</formula>
    </cfRule>
    <cfRule type="containsText" dxfId="700" priority="825" operator="containsText" text="ENABLED">
      <formula>NOT(ISERROR(SEARCH("ENABLED",K136)))</formula>
    </cfRule>
  </conditionalFormatting>
  <conditionalFormatting sqref="I400">
    <cfRule type="cellIs" dxfId="699" priority="790" operator="equal">
      <formula>"CAT_MENU"</formula>
    </cfRule>
  </conditionalFormatting>
  <conditionalFormatting sqref="J229">
    <cfRule type="containsText" dxfId="698" priority="822" operator="containsText" text="DISABLED">
      <formula>NOT(ISERROR(SEARCH("DISABLED",J229)))</formula>
    </cfRule>
    <cfRule type="containsText" dxfId="697" priority="823" operator="containsText" text="ENABLED">
      <formula>NOT(ISERROR(SEARCH("ENABLED",J229)))</formula>
    </cfRule>
  </conditionalFormatting>
  <conditionalFormatting sqref="X229">
    <cfRule type="notContainsBlanks" dxfId="696" priority="821">
      <formula>LEN(TRIM(X229))&gt;0</formula>
    </cfRule>
  </conditionalFormatting>
  <conditionalFormatting sqref="I229">
    <cfRule type="cellIs" dxfId="695" priority="820" operator="equal">
      <formula>"CAT_MENU"</formula>
    </cfRule>
  </conditionalFormatting>
  <conditionalFormatting sqref="K229">
    <cfRule type="containsText" dxfId="694" priority="818" operator="containsText" text="DISABLED">
      <formula>NOT(ISERROR(SEARCH("DISABLED",K229)))</formula>
    </cfRule>
    <cfRule type="containsText" dxfId="693" priority="819" operator="containsText" text="ENABLED">
      <formula>NOT(ISERROR(SEARCH("ENABLED",K229)))</formula>
    </cfRule>
  </conditionalFormatting>
  <conditionalFormatting sqref="J230">
    <cfRule type="containsText" dxfId="692" priority="816" operator="containsText" text="DISABLED">
      <formula>NOT(ISERROR(SEARCH("DISABLED",J230)))</formula>
    </cfRule>
    <cfRule type="containsText" dxfId="691" priority="817" operator="containsText" text="ENABLED">
      <formula>NOT(ISERROR(SEARCH("ENABLED",J230)))</formula>
    </cfRule>
  </conditionalFormatting>
  <conditionalFormatting sqref="X230">
    <cfRule type="notContainsBlanks" dxfId="690" priority="815">
      <formula>LEN(TRIM(X230))&gt;0</formula>
    </cfRule>
  </conditionalFormatting>
  <conditionalFormatting sqref="I230">
    <cfRule type="cellIs" dxfId="689" priority="814" operator="equal">
      <formula>"CAT_MENU"</formula>
    </cfRule>
  </conditionalFormatting>
  <conditionalFormatting sqref="K230">
    <cfRule type="containsText" dxfId="688" priority="812" operator="containsText" text="DISABLED">
      <formula>NOT(ISERROR(SEARCH("DISABLED",K230)))</formula>
    </cfRule>
    <cfRule type="containsText" dxfId="687" priority="813" operator="containsText" text="ENABLED">
      <formula>NOT(ISERROR(SEARCH("ENABLED",K230)))</formula>
    </cfRule>
  </conditionalFormatting>
  <conditionalFormatting sqref="J231">
    <cfRule type="containsText" dxfId="686" priority="810" operator="containsText" text="DISABLED">
      <formula>NOT(ISERROR(SEARCH("DISABLED",J231)))</formula>
    </cfRule>
    <cfRule type="containsText" dxfId="685" priority="811" operator="containsText" text="ENABLED">
      <formula>NOT(ISERROR(SEARCH("ENABLED",J231)))</formula>
    </cfRule>
  </conditionalFormatting>
  <conditionalFormatting sqref="X231">
    <cfRule type="notContainsBlanks" dxfId="684" priority="809">
      <formula>LEN(TRIM(X231))&gt;0</formula>
    </cfRule>
  </conditionalFormatting>
  <conditionalFormatting sqref="K231">
    <cfRule type="containsText" dxfId="683" priority="806" operator="containsText" text="DISABLED">
      <formula>NOT(ISERROR(SEARCH("DISABLED",K231)))</formula>
    </cfRule>
    <cfRule type="containsText" dxfId="682" priority="807" operator="containsText" text="ENABLED">
      <formula>NOT(ISERROR(SEARCH("ENABLED",K231)))</formula>
    </cfRule>
  </conditionalFormatting>
  <conditionalFormatting sqref="I440">
    <cfRule type="cellIs" dxfId="681" priority="772" operator="equal">
      <formula>"CAT_MENU"</formula>
    </cfRule>
  </conditionalFormatting>
  <conditionalFormatting sqref="J398">
    <cfRule type="containsText" dxfId="680" priority="804" operator="containsText" text="DISABLED">
      <formula>NOT(ISERROR(SEARCH("DISABLED",J398)))</formula>
    </cfRule>
    <cfRule type="containsText" dxfId="679" priority="805" operator="containsText" text="ENABLED">
      <formula>NOT(ISERROR(SEARCH("ENABLED",J398)))</formula>
    </cfRule>
  </conditionalFormatting>
  <conditionalFormatting sqref="X398">
    <cfRule type="notContainsBlanks" dxfId="678" priority="803">
      <formula>LEN(TRIM(X398))&gt;0</formula>
    </cfRule>
  </conditionalFormatting>
  <conditionalFormatting sqref="I398">
    <cfRule type="cellIs" dxfId="677" priority="802" operator="equal">
      <formula>"CAT_MENU"</formula>
    </cfRule>
  </conditionalFormatting>
  <conditionalFormatting sqref="K398">
    <cfRule type="containsText" dxfId="676" priority="800" operator="containsText" text="DISABLED">
      <formula>NOT(ISERROR(SEARCH("DISABLED",K398)))</formula>
    </cfRule>
    <cfRule type="containsText" dxfId="675" priority="801" operator="containsText" text="ENABLED">
      <formula>NOT(ISERROR(SEARCH("ENABLED",K398)))</formula>
    </cfRule>
  </conditionalFormatting>
  <conditionalFormatting sqref="J399">
    <cfRule type="containsText" dxfId="674" priority="798" operator="containsText" text="DISABLED">
      <formula>NOT(ISERROR(SEARCH("DISABLED",J399)))</formula>
    </cfRule>
    <cfRule type="containsText" dxfId="673" priority="799" operator="containsText" text="ENABLED">
      <formula>NOT(ISERROR(SEARCH("ENABLED",J399)))</formula>
    </cfRule>
  </conditionalFormatting>
  <conditionalFormatting sqref="X399">
    <cfRule type="notContainsBlanks" dxfId="672" priority="797">
      <formula>LEN(TRIM(X399))&gt;0</formula>
    </cfRule>
  </conditionalFormatting>
  <conditionalFormatting sqref="I399">
    <cfRule type="cellIs" dxfId="671" priority="796" operator="equal">
      <formula>"CAT_MENU"</formula>
    </cfRule>
  </conditionalFormatting>
  <conditionalFormatting sqref="K399">
    <cfRule type="containsText" dxfId="670" priority="794" operator="containsText" text="DISABLED">
      <formula>NOT(ISERROR(SEARCH("DISABLED",K399)))</formula>
    </cfRule>
    <cfRule type="containsText" dxfId="669" priority="795" operator="containsText" text="ENABLED">
      <formula>NOT(ISERROR(SEARCH("ENABLED",K399)))</formula>
    </cfRule>
  </conditionalFormatting>
  <conditionalFormatting sqref="J400">
    <cfRule type="containsText" dxfId="668" priority="792" operator="containsText" text="DISABLED">
      <formula>NOT(ISERROR(SEARCH("DISABLED",J400)))</formula>
    </cfRule>
    <cfRule type="containsText" dxfId="667" priority="793" operator="containsText" text="ENABLED">
      <formula>NOT(ISERROR(SEARCH("ENABLED",J400)))</formula>
    </cfRule>
  </conditionalFormatting>
  <conditionalFormatting sqref="X400">
    <cfRule type="notContainsBlanks" dxfId="666" priority="791">
      <formula>LEN(TRIM(X400))&gt;0</formula>
    </cfRule>
  </conditionalFormatting>
  <conditionalFormatting sqref="K400">
    <cfRule type="containsText" dxfId="665" priority="788" operator="containsText" text="DISABLED">
      <formula>NOT(ISERROR(SEARCH("DISABLED",K400)))</formula>
    </cfRule>
    <cfRule type="containsText" dxfId="664" priority="789" operator="containsText" text="ENABLED">
      <formula>NOT(ISERROR(SEARCH("ENABLED",K400)))</formula>
    </cfRule>
  </conditionalFormatting>
  <conditionalFormatting sqref="I473">
    <cfRule type="cellIs" dxfId="663" priority="754" operator="equal">
      <formula>"CAT_MENU"</formula>
    </cfRule>
  </conditionalFormatting>
  <conditionalFormatting sqref="J438">
    <cfRule type="containsText" dxfId="662" priority="786" operator="containsText" text="DISABLED">
      <formula>NOT(ISERROR(SEARCH("DISABLED",J438)))</formula>
    </cfRule>
    <cfRule type="containsText" dxfId="661" priority="787" operator="containsText" text="ENABLED">
      <formula>NOT(ISERROR(SEARCH("ENABLED",J438)))</formula>
    </cfRule>
  </conditionalFormatting>
  <conditionalFormatting sqref="X438">
    <cfRule type="notContainsBlanks" dxfId="660" priority="785">
      <formula>LEN(TRIM(X438))&gt;0</formula>
    </cfRule>
  </conditionalFormatting>
  <conditionalFormatting sqref="I438">
    <cfRule type="cellIs" dxfId="659" priority="784" operator="equal">
      <formula>"CAT_MENU"</formula>
    </cfRule>
  </conditionalFormatting>
  <conditionalFormatting sqref="K438">
    <cfRule type="containsText" dxfId="658" priority="782" operator="containsText" text="DISABLED">
      <formula>NOT(ISERROR(SEARCH("DISABLED",K438)))</formula>
    </cfRule>
    <cfRule type="containsText" dxfId="657" priority="783" operator="containsText" text="ENABLED">
      <formula>NOT(ISERROR(SEARCH("ENABLED",K438)))</formula>
    </cfRule>
  </conditionalFormatting>
  <conditionalFormatting sqref="J439">
    <cfRule type="containsText" dxfId="656" priority="780" operator="containsText" text="DISABLED">
      <formula>NOT(ISERROR(SEARCH("DISABLED",J439)))</formula>
    </cfRule>
    <cfRule type="containsText" dxfId="655" priority="781" operator="containsText" text="ENABLED">
      <formula>NOT(ISERROR(SEARCH("ENABLED",J439)))</formula>
    </cfRule>
  </conditionalFormatting>
  <conditionalFormatting sqref="X439">
    <cfRule type="notContainsBlanks" dxfId="654" priority="779">
      <formula>LEN(TRIM(X439))&gt;0</formula>
    </cfRule>
  </conditionalFormatting>
  <conditionalFormatting sqref="I439">
    <cfRule type="cellIs" dxfId="653" priority="778" operator="equal">
      <formula>"CAT_MENU"</formula>
    </cfRule>
  </conditionalFormatting>
  <conditionalFormatting sqref="K439">
    <cfRule type="containsText" dxfId="652" priority="776" operator="containsText" text="DISABLED">
      <formula>NOT(ISERROR(SEARCH("DISABLED",K439)))</formula>
    </cfRule>
    <cfRule type="containsText" dxfId="651" priority="777" operator="containsText" text="ENABLED">
      <formula>NOT(ISERROR(SEARCH("ENABLED",K439)))</formula>
    </cfRule>
  </conditionalFormatting>
  <conditionalFormatting sqref="J440">
    <cfRule type="containsText" dxfId="650" priority="774" operator="containsText" text="DISABLED">
      <formula>NOT(ISERROR(SEARCH("DISABLED",J440)))</formula>
    </cfRule>
    <cfRule type="containsText" dxfId="649" priority="775" operator="containsText" text="ENABLED">
      <formula>NOT(ISERROR(SEARCH("ENABLED",J440)))</formula>
    </cfRule>
  </conditionalFormatting>
  <conditionalFormatting sqref="X440">
    <cfRule type="notContainsBlanks" dxfId="648" priority="773">
      <formula>LEN(TRIM(X440))&gt;0</formula>
    </cfRule>
  </conditionalFormatting>
  <conditionalFormatting sqref="K440">
    <cfRule type="containsText" dxfId="647" priority="770" operator="containsText" text="DISABLED">
      <formula>NOT(ISERROR(SEARCH("DISABLED",K440)))</formula>
    </cfRule>
    <cfRule type="containsText" dxfId="646" priority="771" operator="containsText" text="ENABLED">
      <formula>NOT(ISERROR(SEARCH("ENABLED",K440)))</formula>
    </cfRule>
  </conditionalFormatting>
  <conditionalFormatting sqref="I540">
    <cfRule type="cellIs" dxfId="645" priority="736" operator="equal">
      <formula>"CAT_MENU"</formula>
    </cfRule>
  </conditionalFormatting>
  <conditionalFormatting sqref="J471">
    <cfRule type="containsText" dxfId="644" priority="768" operator="containsText" text="DISABLED">
      <formula>NOT(ISERROR(SEARCH("DISABLED",J471)))</formula>
    </cfRule>
    <cfRule type="containsText" dxfId="643" priority="769" operator="containsText" text="ENABLED">
      <formula>NOT(ISERROR(SEARCH("ENABLED",J471)))</formula>
    </cfRule>
  </conditionalFormatting>
  <conditionalFormatting sqref="X471">
    <cfRule type="notContainsBlanks" dxfId="642" priority="767">
      <formula>LEN(TRIM(X471))&gt;0</formula>
    </cfRule>
  </conditionalFormatting>
  <conditionalFormatting sqref="I471">
    <cfRule type="cellIs" dxfId="641" priority="766" operator="equal">
      <formula>"CAT_MENU"</formula>
    </cfRule>
  </conditionalFormatting>
  <conditionalFormatting sqref="K471">
    <cfRule type="containsText" dxfId="640" priority="764" operator="containsText" text="DISABLED">
      <formula>NOT(ISERROR(SEARCH("DISABLED",K471)))</formula>
    </cfRule>
    <cfRule type="containsText" dxfId="639" priority="765" operator="containsText" text="ENABLED">
      <formula>NOT(ISERROR(SEARCH("ENABLED",K471)))</formula>
    </cfRule>
  </conditionalFormatting>
  <conditionalFormatting sqref="J472">
    <cfRule type="containsText" dxfId="638" priority="762" operator="containsText" text="DISABLED">
      <formula>NOT(ISERROR(SEARCH("DISABLED",J472)))</formula>
    </cfRule>
    <cfRule type="containsText" dxfId="637" priority="763" operator="containsText" text="ENABLED">
      <formula>NOT(ISERROR(SEARCH("ENABLED",J472)))</formula>
    </cfRule>
  </conditionalFormatting>
  <conditionalFormatting sqref="X472">
    <cfRule type="notContainsBlanks" dxfId="636" priority="761">
      <formula>LEN(TRIM(X472))&gt;0</formula>
    </cfRule>
  </conditionalFormatting>
  <conditionalFormatting sqref="I472">
    <cfRule type="cellIs" dxfId="635" priority="760" operator="equal">
      <formula>"CAT_MENU"</formula>
    </cfRule>
  </conditionalFormatting>
  <conditionalFormatting sqref="K472">
    <cfRule type="containsText" dxfId="634" priority="758" operator="containsText" text="DISABLED">
      <formula>NOT(ISERROR(SEARCH("DISABLED",K472)))</formula>
    </cfRule>
    <cfRule type="containsText" dxfId="633" priority="759" operator="containsText" text="ENABLED">
      <formula>NOT(ISERROR(SEARCH("ENABLED",K472)))</formula>
    </cfRule>
  </conditionalFormatting>
  <conditionalFormatting sqref="J473">
    <cfRule type="containsText" dxfId="632" priority="756" operator="containsText" text="DISABLED">
      <formula>NOT(ISERROR(SEARCH("DISABLED",J473)))</formula>
    </cfRule>
    <cfRule type="containsText" dxfId="631" priority="757" operator="containsText" text="ENABLED">
      <formula>NOT(ISERROR(SEARCH("ENABLED",J473)))</formula>
    </cfRule>
  </conditionalFormatting>
  <conditionalFormatting sqref="X473">
    <cfRule type="notContainsBlanks" dxfId="630" priority="755">
      <formula>LEN(TRIM(X473))&gt;0</formula>
    </cfRule>
  </conditionalFormatting>
  <conditionalFormatting sqref="K473">
    <cfRule type="containsText" dxfId="629" priority="752" operator="containsText" text="DISABLED">
      <formula>NOT(ISERROR(SEARCH("DISABLED",K473)))</formula>
    </cfRule>
    <cfRule type="containsText" dxfId="628" priority="753" operator="containsText" text="ENABLED">
      <formula>NOT(ISERROR(SEARCH("ENABLED",K473)))</formula>
    </cfRule>
  </conditionalFormatting>
  <conditionalFormatting sqref="I1191">
    <cfRule type="cellIs" dxfId="627" priority="718" operator="equal">
      <formula>"CAT_MENU"</formula>
    </cfRule>
  </conditionalFormatting>
  <conditionalFormatting sqref="J538">
    <cfRule type="containsText" dxfId="626" priority="750" operator="containsText" text="DISABLED">
      <formula>NOT(ISERROR(SEARCH("DISABLED",J538)))</formula>
    </cfRule>
    <cfRule type="containsText" dxfId="625" priority="751" operator="containsText" text="ENABLED">
      <formula>NOT(ISERROR(SEARCH("ENABLED",J538)))</formula>
    </cfRule>
  </conditionalFormatting>
  <conditionalFormatting sqref="X538">
    <cfRule type="notContainsBlanks" dxfId="624" priority="749">
      <formula>LEN(TRIM(X538))&gt;0</formula>
    </cfRule>
  </conditionalFormatting>
  <conditionalFormatting sqref="I538">
    <cfRule type="cellIs" dxfId="623" priority="748" operator="equal">
      <formula>"CAT_MENU"</formula>
    </cfRule>
  </conditionalFormatting>
  <conditionalFormatting sqref="K538">
    <cfRule type="containsText" dxfId="622" priority="746" operator="containsText" text="DISABLED">
      <formula>NOT(ISERROR(SEARCH("DISABLED",K538)))</formula>
    </cfRule>
    <cfRule type="containsText" dxfId="621" priority="747" operator="containsText" text="ENABLED">
      <formula>NOT(ISERROR(SEARCH("ENABLED",K538)))</formula>
    </cfRule>
  </conditionalFormatting>
  <conditionalFormatting sqref="J539">
    <cfRule type="containsText" dxfId="620" priority="744" operator="containsText" text="DISABLED">
      <formula>NOT(ISERROR(SEARCH("DISABLED",J539)))</formula>
    </cfRule>
    <cfRule type="containsText" dxfId="619" priority="745" operator="containsText" text="ENABLED">
      <formula>NOT(ISERROR(SEARCH("ENABLED",J539)))</formula>
    </cfRule>
  </conditionalFormatting>
  <conditionalFormatting sqref="X539">
    <cfRule type="notContainsBlanks" dxfId="618" priority="743">
      <formula>LEN(TRIM(X539))&gt;0</formula>
    </cfRule>
  </conditionalFormatting>
  <conditionalFormatting sqref="I539">
    <cfRule type="cellIs" dxfId="617" priority="742" operator="equal">
      <formula>"CAT_MENU"</formula>
    </cfRule>
  </conditionalFormatting>
  <conditionalFormatting sqref="K539">
    <cfRule type="containsText" dxfId="616" priority="740" operator="containsText" text="DISABLED">
      <formula>NOT(ISERROR(SEARCH("DISABLED",K539)))</formula>
    </cfRule>
    <cfRule type="containsText" dxfId="615" priority="741" operator="containsText" text="ENABLED">
      <formula>NOT(ISERROR(SEARCH("ENABLED",K539)))</formula>
    </cfRule>
  </conditionalFormatting>
  <conditionalFormatting sqref="J540">
    <cfRule type="containsText" dxfId="614" priority="738" operator="containsText" text="DISABLED">
      <formula>NOT(ISERROR(SEARCH("DISABLED",J540)))</formula>
    </cfRule>
    <cfRule type="containsText" dxfId="613" priority="739" operator="containsText" text="ENABLED">
      <formula>NOT(ISERROR(SEARCH("ENABLED",J540)))</formula>
    </cfRule>
  </conditionalFormatting>
  <conditionalFormatting sqref="X540">
    <cfRule type="notContainsBlanks" dxfId="612" priority="737">
      <formula>LEN(TRIM(X540))&gt;0</formula>
    </cfRule>
  </conditionalFormatting>
  <conditionalFormatting sqref="K540">
    <cfRule type="containsText" dxfId="611" priority="734" operator="containsText" text="DISABLED">
      <formula>NOT(ISERROR(SEARCH("DISABLED",K540)))</formula>
    </cfRule>
    <cfRule type="containsText" dxfId="610" priority="735" operator="containsText" text="ENABLED">
      <formula>NOT(ISERROR(SEARCH("ENABLED",K540)))</formula>
    </cfRule>
  </conditionalFormatting>
  <conditionalFormatting sqref="I1226">
    <cfRule type="cellIs" dxfId="609" priority="700" operator="equal">
      <formula>"CAT_MENU"</formula>
    </cfRule>
  </conditionalFormatting>
  <conditionalFormatting sqref="J1189">
    <cfRule type="containsText" dxfId="608" priority="732" operator="containsText" text="DISABLED">
      <formula>NOT(ISERROR(SEARCH("DISABLED",J1189)))</formula>
    </cfRule>
    <cfRule type="containsText" dxfId="607" priority="733" operator="containsText" text="ENABLED">
      <formula>NOT(ISERROR(SEARCH("ENABLED",J1189)))</formula>
    </cfRule>
  </conditionalFormatting>
  <conditionalFormatting sqref="X1189">
    <cfRule type="notContainsBlanks" dxfId="606" priority="731">
      <formula>LEN(TRIM(X1189))&gt;0</formula>
    </cfRule>
  </conditionalFormatting>
  <conditionalFormatting sqref="I1189">
    <cfRule type="cellIs" dxfId="605" priority="730" operator="equal">
      <formula>"CAT_MENU"</formula>
    </cfRule>
  </conditionalFormatting>
  <conditionalFormatting sqref="K1189">
    <cfRule type="containsText" dxfId="604" priority="728" operator="containsText" text="DISABLED">
      <formula>NOT(ISERROR(SEARCH("DISABLED",K1189)))</formula>
    </cfRule>
    <cfRule type="containsText" dxfId="603" priority="729" operator="containsText" text="ENABLED">
      <formula>NOT(ISERROR(SEARCH("ENABLED",K1189)))</formula>
    </cfRule>
  </conditionalFormatting>
  <conditionalFormatting sqref="J1190">
    <cfRule type="containsText" dxfId="602" priority="726" operator="containsText" text="DISABLED">
      <formula>NOT(ISERROR(SEARCH("DISABLED",J1190)))</formula>
    </cfRule>
    <cfRule type="containsText" dxfId="601" priority="727" operator="containsText" text="ENABLED">
      <formula>NOT(ISERROR(SEARCH("ENABLED",J1190)))</formula>
    </cfRule>
  </conditionalFormatting>
  <conditionalFormatting sqref="X1190">
    <cfRule type="notContainsBlanks" dxfId="600" priority="725">
      <formula>LEN(TRIM(X1190))&gt;0</formula>
    </cfRule>
  </conditionalFormatting>
  <conditionalFormatting sqref="I1190">
    <cfRule type="cellIs" dxfId="599" priority="724" operator="equal">
      <formula>"CAT_MENU"</formula>
    </cfRule>
  </conditionalFormatting>
  <conditionalFormatting sqref="K1190">
    <cfRule type="containsText" dxfId="598" priority="722" operator="containsText" text="DISABLED">
      <formula>NOT(ISERROR(SEARCH("DISABLED",K1190)))</formula>
    </cfRule>
    <cfRule type="containsText" dxfId="597" priority="723" operator="containsText" text="ENABLED">
      <formula>NOT(ISERROR(SEARCH("ENABLED",K1190)))</formula>
    </cfRule>
  </conditionalFormatting>
  <conditionalFormatting sqref="J1191">
    <cfRule type="containsText" dxfId="596" priority="720" operator="containsText" text="DISABLED">
      <formula>NOT(ISERROR(SEARCH("DISABLED",J1191)))</formula>
    </cfRule>
    <cfRule type="containsText" dxfId="595" priority="721" operator="containsText" text="ENABLED">
      <formula>NOT(ISERROR(SEARCH("ENABLED",J1191)))</formula>
    </cfRule>
  </conditionalFormatting>
  <conditionalFormatting sqref="X1191">
    <cfRule type="notContainsBlanks" dxfId="594" priority="719">
      <formula>LEN(TRIM(X1191))&gt;0</formula>
    </cfRule>
  </conditionalFormatting>
  <conditionalFormatting sqref="K1191">
    <cfRule type="containsText" dxfId="593" priority="716" operator="containsText" text="DISABLED">
      <formula>NOT(ISERROR(SEARCH("DISABLED",K1191)))</formula>
    </cfRule>
    <cfRule type="containsText" dxfId="592" priority="717" operator="containsText" text="ENABLED">
      <formula>NOT(ISERROR(SEARCH("ENABLED",K1191)))</formula>
    </cfRule>
  </conditionalFormatting>
  <conditionalFormatting sqref="I1319">
    <cfRule type="cellIs" dxfId="591" priority="682" operator="equal">
      <formula>"CAT_MENU"</formula>
    </cfRule>
  </conditionalFormatting>
  <conditionalFormatting sqref="J1224">
    <cfRule type="containsText" dxfId="590" priority="714" operator="containsText" text="DISABLED">
      <formula>NOT(ISERROR(SEARCH("DISABLED",J1224)))</formula>
    </cfRule>
    <cfRule type="containsText" dxfId="589" priority="715" operator="containsText" text="ENABLED">
      <formula>NOT(ISERROR(SEARCH("ENABLED",J1224)))</formula>
    </cfRule>
  </conditionalFormatting>
  <conditionalFormatting sqref="X1224">
    <cfRule type="notContainsBlanks" dxfId="588" priority="713">
      <formula>LEN(TRIM(X1224))&gt;0</formula>
    </cfRule>
  </conditionalFormatting>
  <conditionalFormatting sqref="I1224">
    <cfRule type="cellIs" dxfId="587" priority="712" operator="equal">
      <formula>"CAT_MENU"</formula>
    </cfRule>
  </conditionalFormatting>
  <conditionalFormatting sqref="K1224">
    <cfRule type="containsText" dxfId="586" priority="710" operator="containsText" text="DISABLED">
      <formula>NOT(ISERROR(SEARCH("DISABLED",K1224)))</formula>
    </cfRule>
    <cfRule type="containsText" dxfId="585" priority="711" operator="containsText" text="ENABLED">
      <formula>NOT(ISERROR(SEARCH("ENABLED",K1224)))</formula>
    </cfRule>
  </conditionalFormatting>
  <conditionalFormatting sqref="J1225">
    <cfRule type="containsText" dxfId="584" priority="708" operator="containsText" text="DISABLED">
      <formula>NOT(ISERROR(SEARCH("DISABLED",J1225)))</formula>
    </cfRule>
    <cfRule type="containsText" dxfId="583" priority="709" operator="containsText" text="ENABLED">
      <formula>NOT(ISERROR(SEARCH("ENABLED",J1225)))</formula>
    </cfRule>
  </conditionalFormatting>
  <conditionalFormatting sqref="X1225">
    <cfRule type="notContainsBlanks" dxfId="582" priority="707">
      <formula>LEN(TRIM(X1225))&gt;0</formula>
    </cfRule>
  </conditionalFormatting>
  <conditionalFormatting sqref="I1225">
    <cfRule type="cellIs" dxfId="581" priority="706" operator="equal">
      <formula>"CAT_MENU"</formula>
    </cfRule>
  </conditionalFormatting>
  <conditionalFormatting sqref="K1225">
    <cfRule type="containsText" dxfId="580" priority="704" operator="containsText" text="DISABLED">
      <formula>NOT(ISERROR(SEARCH("DISABLED",K1225)))</formula>
    </cfRule>
    <cfRule type="containsText" dxfId="579" priority="705" operator="containsText" text="ENABLED">
      <formula>NOT(ISERROR(SEARCH("ENABLED",K1225)))</formula>
    </cfRule>
  </conditionalFormatting>
  <conditionalFormatting sqref="J1226">
    <cfRule type="containsText" dxfId="578" priority="702" operator="containsText" text="DISABLED">
      <formula>NOT(ISERROR(SEARCH("DISABLED",J1226)))</formula>
    </cfRule>
    <cfRule type="containsText" dxfId="577" priority="703" operator="containsText" text="ENABLED">
      <formula>NOT(ISERROR(SEARCH("ENABLED",J1226)))</formula>
    </cfRule>
  </conditionalFormatting>
  <conditionalFormatting sqref="X1226">
    <cfRule type="notContainsBlanks" dxfId="576" priority="701">
      <formula>LEN(TRIM(X1226))&gt;0</formula>
    </cfRule>
  </conditionalFormatting>
  <conditionalFormatting sqref="K1226">
    <cfRule type="containsText" dxfId="575" priority="698" operator="containsText" text="DISABLED">
      <formula>NOT(ISERROR(SEARCH("DISABLED",K1226)))</formula>
    </cfRule>
    <cfRule type="containsText" dxfId="574" priority="699" operator="containsText" text="ENABLED">
      <formula>NOT(ISERROR(SEARCH("ENABLED",K1226)))</formula>
    </cfRule>
  </conditionalFormatting>
  <conditionalFormatting sqref="I1338">
    <cfRule type="cellIs" dxfId="573" priority="664" operator="equal">
      <formula>"CAT_MENU"</formula>
    </cfRule>
  </conditionalFormatting>
  <conditionalFormatting sqref="J1317">
    <cfRule type="containsText" dxfId="572" priority="696" operator="containsText" text="DISABLED">
      <formula>NOT(ISERROR(SEARCH("DISABLED",J1317)))</formula>
    </cfRule>
    <cfRule type="containsText" dxfId="571" priority="697" operator="containsText" text="ENABLED">
      <formula>NOT(ISERROR(SEARCH("ENABLED",J1317)))</formula>
    </cfRule>
  </conditionalFormatting>
  <conditionalFormatting sqref="X1317">
    <cfRule type="notContainsBlanks" dxfId="570" priority="695">
      <formula>LEN(TRIM(X1317))&gt;0</formula>
    </cfRule>
  </conditionalFormatting>
  <conditionalFormatting sqref="I1317">
    <cfRule type="cellIs" dxfId="569" priority="694" operator="equal">
      <formula>"CAT_MENU"</formula>
    </cfRule>
  </conditionalFormatting>
  <conditionalFormatting sqref="K1317">
    <cfRule type="containsText" dxfId="568" priority="692" operator="containsText" text="DISABLED">
      <formula>NOT(ISERROR(SEARCH("DISABLED",K1317)))</formula>
    </cfRule>
    <cfRule type="containsText" dxfId="567" priority="693" operator="containsText" text="ENABLED">
      <formula>NOT(ISERROR(SEARCH("ENABLED",K1317)))</formula>
    </cfRule>
  </conditionalFormatting>
  <conditionalFormatting sqref="J1318">
    <cfRule type="containsText" dxfId="566" priority="690" operator="containsText" text="DISABLED">
      <formula>NOT(ISERROR(SEARCH("DISABLED",J1318)))</formula>
    </cfRule>
    <cfRule type="containsText" dxfId="565" priority="691" operator="containsText" text="ENABLED">
      <formula>NOT(ISERROR(SEARCH("ENABLED",J1318)))</formula>
    </cfRule>
  </conditionalFormatting>
  <conditionalFormatting sqref="X1318">
    <cfRule type="notContainsBlanks" dxfId="564" priority="689">
      <formula>LEN(TRIM(X1318))&gt;0</formula>
    </cfRule>
  </conditionalFormatting>
  <conditionalFormatting sqref="I1318">
    <cfRule type="cellIs" dxfId="563" priority="688" operator="equal">
      <formula>"CAT_MENU"</formula>
    </cfRule>
  </conditionalFormatting>
  <conditionalFormatting sqref="K1318">
    <cfRule type="containsText" dxfId="562" priority="686" operator="containsText" text="DISABLED">
      <formula>NOT(ISERROR(SEARCH("DISABLED",K1318)))</formula>
    </cfRule>
    <cfRule type="containsText" dxfId="561" priority="687" operator="containsText" text="ENABLED">
      <formula>NOT(ISERROR(SEARCH("ENABLED",K1318)))</formula>
    </cfRule>
  </conditionalFormatting>
  <conditionalFormatting sqref="J1319">
    <cfRule type="containsText" dxfId="560" priority="684" operator="containsText" text="DISABLED">
      <formula>NOT(ISERROR(SEARCH("DISABLED",J1319)))</formula>
    </cfRule>
    <cfRule type="containsText" dxfId="559" priority="685" operator="containsText" text="ENABLED">
      <formula>NOT(ISERROR(SEARCH("ENABLED",J1319)))</formula>
    </cfRule>
  </conditionalFormatting>
  <conditionalFormatting sqref="X1319">
    <cfRule type="notContainsBlanks" dxfId="558" priority="683">
      <formula>LEN(TRIM(X1319))&gt;0</formula>
    </cfRule>
  </conditionalFormatting>
  <conditionalFormatting sqref="K1319">
    <cfRule type="containsText" dxfId="557" priority="680" operator="containsText" text="DISABLED">
      <formula>NOT(ISERROR(SEARCH("DISABLED",K1319)))</formula>
    </cfRule>
    <cfRule type="containsText" dxfId="556" priority="681" operator="containsText" text="ENABLED">
      <formula>NOT(ISERROR(SEARCH("ENABLED",K1319)))</formula>
    </cfRule>
  </conditionalFormatting>
  <conditionalFormatting sqref="I1500">
    <cfRule type="cellIs" dxfId="555" priority="640" operator="equal">
      <formula>"CAT_MENU"</formula>
    </cfRule>
  </conditionalFormatting>
  <conditionalFormatting sqref="J1336">
    <cfRule type="containsText" dxfId="554" priority="678" operator="containsText" text="DISABLED">
      <formula>NOT(ISERROR(SEARCH("DISABLED",J1336)))</formula>
    </cfRule>
    <cfRule type="containsText" dxfId="553" priority="679" operator="containsText" text="ENABLED">
      <formula>NOT(ISERROR(SEARCH("ENABLED",J1336)))</formula>
    </cfRule>
  </conditionalFormatting>
  <conditionalFormatting sqref="X1336">
    <cfRule type="notContainsBlanks" dxfId="552" priority="677">
      <formula>LEN(TRIM(X1336))&gt;0</formula>
    </cfRule>
  </conditionalFormatting>
  <conditionalFormatting sqref="I1336">
    <cfRule type="cellIs" dxfId="551" priority="676" operator="equal">
      <formula>"CAT_MENU"</formula>
    </cfRule>
  </conditionalFormatting>
  <conditionalFormatting sqref="K1336">
    <cfRule type="containsText" dxfId="550" priority="674" operator="containsText" text="DISABLED">
      <formula>NOT(ISERROR(SEARCH("DISABLED",K1336)))</formula>
    </cfRule>
    <cfRule type="containsText" dxfId="549" priority="675" operator="containsText" text="ENABLED">
      <formula>NOT(ISERROR(SEARCH("ENABLED",K1336)))</formula>
    </cfRule>
  </conditionalFormatting>
  <conditionalFormatting sqref="J1337">
    <cfRule type="containsText" dxfId="548" priority="672" operator="containsText" text="DISABLED">
      <formula>NOT(ISERROR(SEARCH("DISABLED",J1337)))</formula>
    </cfRule>
    <cfRule type="containsText" dxfId="547" priority="673" operator="containsText" text="ENABLED">
      <formula>NOT(ISERROR(SEARCH("ENABLED",J1337)))</formula>
    </cfRule>
  </conditionalFormatting>
  <conditionalFormatting sqref="X1337">
    <cfRule type="notContainsBlanks" dxfId="546" priority="671">
      <formula>LEN(TRIM(X1337))&gt;0</formula>
    </cfRule>
  </conditionalFormatting>
  <conditionalFormatting sqref="I1337">
    <cfRule type="cellIs" dxfId="545" priority="670" operator="equal">
      <formula>"CAT_MENU"</formula>
    </cfRule>
  </conditionalFormatting>
  <conditionalFormatting sqref="K1337">
    <cfRule type="containsText" dxfId="544" priority="668" operator="containsText" text="DISABLED">
      <formula>NOT(ISERROR(SEARCH("DISABLED",K1337)))</formula>
    </cfRule>
    <cfRule type="containsText" dxfId="543" priority="669" operator="containsText" text="ENABLED">
      <formula>NOT(ISERROR(SEARCH("ENABLED",K1337)))</formula>
    </cfRule>
  </conditionalFormatting>
  <conditionalFormatting sqref="J1338">
    <cfRule type="containsText" dxfId="542" priority="666" operator="containsText" text="DISABLED">
      <formula>NOT(ISERROR(SEARCH("DISABLED",J1338)))</formula>
    </cfRule>
    <cfRule type="containsText" dxfId="541" priority="667" operator="containsText" text="ENABLED">
      <formula>NOT(ISERROR(SEARCH("ENABLED",J1338)))</formula>
    </cfRule>
  </conditionalFormatting>
  <conditionalFormatting sqref="X1338">
    <cfRule type="notContainsBlanks" dxfId="540" priority="665">
      <formula>LEN(TRIM(X1338))&gt;0</formula>
    </cfRule>
  </conditionalFormatting>
  <conditionalFormatting sqref="K1338">
    <cfRule type="containsText" dxfId="539" priority="662" operator="containsText" text="DISABLED">
      <formula>NOT(ISERROR(SEARCH("DISABLED",K1338)))</formula>
    </cfRule>
    <cfRule type="containsText" dxfId="538" priority="663" operator="containsText" text="ENABLED">
      <formula>NOT(ISERROR(SEARCH("ENABLED",K1338)))</formula>
    </cfRule>
  </conditionalFormatting>
  <conditionalFormatting sqref="I1432">
    <cfRule type="cellIs" dxfId="537" priority="646" operator="equal">
      <formula>"CAT_MENU"</formula>
    </cfRule>
  </conditionalFormatting>
  <conditionalFormatting sqref="J1430">
    <cfRule type="containsText" dxfId="536" priority="660" operator="containsText" text="DISABLED">
      <formula>NOT(ISERROR(SEARCH("DISABLED",J1430)))</formula>
    </cfRule>
    <cfRule type="containsText" dxfId="535" priority="661" operator="containsText" text="ENABLED">
      <formula>NOT(ISERROR(SEARCH("ENABLED",J1430)))</formula>
    </cfRule>
  </conditionalFormatting>
  <conditionalFormatting sqref="X1430">
    <cfRule type="notContainsBlanks" dxfId="534" priority="659">
      <formula>LEN(TRIM(X1430))&gt;0</formula>
    </cfRule>
  </conditionalFormatting>
  <conditionalFormatting sqref="I1430">
    <cfRule type="cellIs" dxfId="533" priority="658" operator="equal">
      <formula>"CAT_MENU"</formula>
    </cfRule>
  </conditionalFormatting>
  <conditionalFormatting sqref="K1430">
    <cfRule type="containsText" dxfId="532" priority="656" operator="containsText" text="DISABLED">
      <formula>NOT(ISERROR(SEARCH("DISABLED",K1430)))</formula>
    </cfRule>
    <cfRule type="containsText" dxfId="531" priority="657" operator="containsText" text="ENABLED">
      <formula>NOT(ISERROR(SEARCH("ENABLED",K1430)))</formula>
    </cfRule>
  </conditionalFormatting>
  <conditionalFormatting sqref="J1431">
    <cfRule type="containsText" dxfId="530" priority="654" operator="containsText" text="DISABLED">
      <formula>NOT(ISERROR(SEARCH("DISABLED",J1431)))</formula>
    </cfRule>
    <cfRule type="containsText" dxfId="529" priority="655" operator="containsText" text="ENABLED">
      <formula>NOT(ISERROR(SEARCH("ENABLED",J1431)))</formula>
    </cfRule>
  </conditionalFormatting>
  <conditionalFormatting sqref="X1431">
    <cfRule type="notContainsBlanks" dxfId="528" priority="653">
      <formula>LEN(TRIM(X1431))&gt;0</formula>
    </cfRule>
  </conditionalFormatting>
  <conditionalFormatting sqref="I1431">
    <cfRule type="cellIs" dxfId="527" priority="652" operator="equal">
      <formula>"CAT_MENU"</formula>
    </cfRule>
  </conditionalFormatting>
  <conditionalFormatting sqref="K1431">
    <cfRule type="containsText" dxfId="526" priority="650" operator="containsText" text="DISABLED">
      <formula>NOT(ISERROR(SEARCH("DISABLED",K1431)))</formula>
    </cfRule>
    <cfRule type="containsText" dxfId="525" priority="651" operator="containsText" text="ENABLED">
      <formula>NOT(ISERROR(SEARCH("ENABLED",K1431)))</formula>
    </cfRule>
  </conditionalFormatting>
  <conditionalFormatting sqref="J1432">
    <cfRule type="containsText" dxfId="524" priority="648" operator="containsText" text="DISABLED">
      <formula>NOT(ISERROR(SEARCH("DISABLED",J1432)))</formula>
    </cfRule>
    <cfRule type="containsText" dxfId="523" priority="649" operator="containsText" text="ENABLED">
      <formula>NOT(ISERROR(SEARCH("ENABLED",J1432)))</formula>
    </cfRule>
  </conditionalFormatting>
  <conditionalFormatting sqref="X1432">
    <cfRule type="notContainsBlanks" dxfId="522" priority="647">
      <formula>LEN(TRIM(X1432))&gt;0</formula>
    </cfRule>
  </conditionalFormatting>
  <conditionalFormatting sqref="K1432">
    <cfRule type="containsText" dxfId="521" priority="644" operator="containsText" text="DISABLED">
      <formula>NOT(ISERROR(SEARCH("DISABLED",K1432)))</formula>
    </cfRule>
    <cfRule type="containsText" dxfId="520" priority="645" operator="containsText" text="ENABLED">
      <formula>NOT(ISERROR(SEARCH("ENABLED",K1432)))</formula>
    </cfRule>
  </conditionalFormatting>
  <conditionalFormatting sqref="J1500">
    <cfRule type="containsText" dxfId="519" priority="642" operator="containsText" text="DISABLED">
      <formula>NOT(ISERROR(SEARCH("DISABLED",J1500)))</formula>
    </cfRule>
    <cfRule type="containsText" dxfId="518" priority="643" operator="containsText" text="ENABLED">
      <formula>NOT(ISERROR(SEARCH("ENABLED",J1500)))</formula>
    </cfRule>
  </conditionalFormatting>
  <conditionalFormatting sqref="X1500">
    <cfRule type="notContainsBlanks" dxfId="517" priority="641">
      <formula>LEN(TRIM(X1500))&gt;0</formula>
    </cfRule>
  </conditionalFormatting>
  <conditionalFormatting sqref="K1500">
    <cfRule type="containsText" dxfId="516" priority="638" operator="containsText" text="DISABLED">
      <formula>NOT(ISERROR(SEARCH("DISABLED",K1500)))</formula>
    </cfRule>
    <cfRule type="containsText" dxfId="515" priority="639" operator="containsText" text="ENABLED">
      <formula>NOT(ISERROR(SEARCH("ENABLED",K1500)))</formula>
    </cfRule>
  </conditionalFormatting>
  <conditionalFormatting sqref="J1790:K1792">
    <cfRule type="containsText" dxfId="514" priority="636" operator="containsText" text="DISABLED">
      <formula>NOT(ISERROR(SEARCH("DISABLED",J1790)))</formula>
    </cfRule>
    <cfRule type="containsText" dxfId="513" priority="637" operator="containsText" text="ENABLED">
      <formula>NOT(ISERROR(SEARCH("ENABLED",J1790)))</formula>
    </cfRule>
  </conditionalFormatting>
  <conditionalFormatting sqref="X1790:X1792">
    <cfRule type="notContainsBlanks" dxfId="512" priority="635">
      <formula>LEN(TRIM(X1790))&gt;0</formula>
    </cfRule>
  </conditionalFormatting>
  <conditionalFormatting sqref="I1790:I1792">
    <cfRule type="cellIs" dxfId="511" priority="634" operator="equal">
      <formula>"CAT_MENU"</formula>
    </cfRule>
  </conditionalFormatting>
  <conditionalFormatting sqref="J2135">
    <cfRule type="containsText" dxfId="510" priority="628" operator="containsText" text="DISABLED">
      <formula>NOT(ISERROR(SEARCH("DISABLED",J2135)))</formula>
    </cfRule>
    <cfRule type="containsText" dxfId="509" priority="629" operator="containsText" text="ENABLED">
      <formula>NOT(ISERROR(SEARCH("ENABLED",J2135)))</formula>
    </cfRule>
  </conditionalFormatting>
  <conditionalFormatting sqref="X2135">
    <cfRule type="notContainsBlanks" dxfId="508" priority="627">
      <formula>LEN(TRIM(X2135))&gt;0</formula>
    </cfRule>
  </conditionalFormatting>
  <conditionalFormatting sqref="K2135">
    <cfRule type="containsText" dxfId="507" priority="624" operator="containsText" text="DISABLED">
      <formula>NOT(ISERROR(SEARCH("DISABLED",K2135)))</formula>
    </cfRule>
    <cfRule type="containsText" dxfId="506" priority="625" operator="containsText" text="ENABLED">
      <formula>NOT(ISERROR(SEARCH("ENABLED",K2135)))</formula>
    </cfRule>
  </conditionalFormatting>
  <conditionalFormatting sqref="J2136:J2198">
    <cfRule type="containsText" dxfId="505" priority="622" operator="containsText" text="DISABLED">
      <formula>NOT(ISERROR(SEARCH("DISABLED",J2136)))</formula>
    </cfRule>
    <cfRule type="containsText" dxfId="504" priority="623" operator="containsText" text="ENABLED">
      <formula>NOT(ISERROR(SEARCH("ENABLED",J2136)))</formula>
    </cfRule>
  </conditionalFormatting>
  <conditionalFormatting sqref="X2136:X2198">
    <cfRule type="notContainsBlanks" dxfId="503" priority="621">
      <formula>LEN(TRIM(X2136))&gt;0</formula>
    </cfRule>
  </conditionalFormatting>
  <conditionalFormatting sqref="K2136:K2198">
    <cfRule type="containsText" dxfId="502" priority="618" operator="containsText" text="DISABLED">
      <formula>NOT(ISERROR(SEARCH("DISABLED",K2136)))</formula>
    </cfRule>
    <cfRule type="containsText" dxfId="501" priority="619" operator="containsText" text="ENABLED">
      <formula>NOT(ISERROR(SEARCH("ENABLED",K2136)))</formula>
    </cfRule>
  </conditionalFormatting>
  <conditionalFormatting sqref="J2199">
    <cfRule type="containsText" dxfId="500" priority="616" operator="containsText" text="DISABLED">
      <formula>NOT(ISERROR(SEARCH("DISABLED",J2199)))</formula>
    </cfRule>
    <cfRule type="containsText" dxfId="499" priority="617" operator="containsText" text="ENABLED">
      <formula>NOT(ISERROR(SEARCH("ENABLED",J2199)))</formula>
    </cfRule>
  </conditionalFormatting>
  <conditionalFormatting sqref="X2199">
    <cfRule type="notContainsBlanks" dxfId="498" priority="615">
      <formula>LEN(TRIM(X2199))&gt;0</formula>
    </cfRule>
  </conditionalFormatting>
  <conditionalFormatting sqref="I2199">
    <cfRule type="cellIs" dxfId="497" priority="614" operator="equal">
      <formula>"CAT_MENU"</formula>
    </cfRule>
  </conditionalFormatting>
  <conditionalFormatting sqref="K2199">
    <cfRule type="containsText" dxfId="496" priority="612" operator="containsText" text="DISABLED">
      <formula>NOT(ISERROR(SEARCH("DISABLED",K2199)))</formula>
    </cfRule>
    <cfRule type="containsText" dxfId="495" priority="613" operator="containsText" text="ENABLED">
      <formula>NOT(ISERROR(SEARCH("ENABLED",K2199)))</formula>
    </cfRule>
  </conditionalFormatting>
  <conditionalFormatting sqref="J2200">
    <cfRule type="containsText" dxfId="494" priority="610" operator="containsText" text="DISABLED">
      <formula>NOT(ISERROR(SEARCH("DISABLED",J2200)))</formula>
    </cfRule>
    <cfRule type="containsText" dxfId="493" priority="611" operator="containsText" text="ENABLED">
      <formula>NOT(ISERROR(SEARCH("ENABLED",J2200)))</formula>
    </cfRule>
  </conditionalFormatting>
  <conditionalFormatting sqref="X2200">
    <cfRule type="notContainsBlanks" dxfId="492" priority="609">
      <formula>LEN(TRIM(X2200))&gt;0</formula>
    </cfRule>
  </conditionalFormatting>
  <conditionalFormatting sqref="I2200">
    <cfRule type="cellIs" dxfId="491" priority="608" operator="equal">
      <formula>"CAT_MENU"</formula>
    </cfRule>
  </conditionalFormatting>
  <conditionalFormatting sqref="K2200">
    <cfRule type="containsText" dxfId="490" priority="606" operator="containsText" text="DISABLED">
      <formula>NOT(ISERROR(SEARCH("DISABLED",K2200)))</formula>
    </cfRule>
    <cfRule type="containsText" dxfId="489" priority="607" operator="containsText" text="ENABLED">
      <formula>NOT(ISERROR(SEARCH("ENABLED",K2200)))</formula>
    </cfRule>
  </conditionalFormatting>
  <conditionalFormatting sqref="J2201">
    <cfRule type="containsText" dxfId="488" priority="604" operator="containsText" text="DISABLED">
      <formula>NOT(ISERROR(SEARCH("DISABLED",J2201)))</formula>
    </cfRule>
    <cfRule type="containsText" dxfId="487" priority="605" operator="containsText" text="ENABLED">
      <formula>NOT(ISERROR(SEARCH("ENABLED",J2201)))</formula>
    </cfRule>
  </conditionalFormatting>
  <conditionalFormatting sqref="X2201">
    <cfRule type="notContainsBlanks" dxfId="486" priority="603">
      <formula>LEN(TRIM(X2201))&gt;0</formula>
    </cfRule>
  </conditionalFormatting>
  <conditionalFormatting sqref="I2201">
    <cfRule type="cellIs" dxfId="485" priority="602" operator="equal">
      <formula>"CAT_MENU"</formula>
    </cfRule>
  </conditionalFormatting>
  <conditionalFormatting sqref="K2201">
    <cfRule type="containsText" dxfId="484" priority="600" operator="containsText" text="DISABLED">
      <formula>NOT(ISERROR(SEARCH("DISABLED",K2201)))</formula>
    </cfRule>
    <cfRule type="containsText" dxfId="483" priority="601" operator="containsText" text="ENABLED">
      <formula>NOT(ISERROR(SEARCH("ENABLED",K2201)))</formula>
    </cfRule>
  </conditionalFormatting>
  <conditionalFormatting sqref="J2202">
    <cfRule type="containsText" dxfId="482" priority="598" operator="containsText" text="DISABLED">
      <formula>NOT(ISERROR(SEARCH("DISABLED",J2202)))</formula>
    </cfRule>
    <cfRule type="containsText" dxfId="481" priority="599" operator="containsText" text="ENABLED">
      <formula>NOT(ISERROR(SEARCH("ENABLED",J2202)))</formula>
    </cfRule>
  </conditionalFormatting>
  <conditionalFormatting sqref="X2202">
    <cfRule type="notContainsBlanks" dxfId="480" priority="597">
      <formula>LEN(TRIM(X2202))&gt;0</formula>
    </cfRule>
  </conditionalFormatting>
  <conditionalFormatting sqref="I2202">
    <cfRule type="cellIs" dxfId="479" priority="596" operator="equal">
      <formula>"CAT_MENU"</formula>
    </cfRule>
  </conditionalFormatting>
  <conditionalFormatting sqref="K2202">
    <cfRule type="containsText" dxfId="478" priority="594" operator="containsText" text="DISABLED">
      <formula>NOT(ISERROR(SEARCH("DISABLED",K2202)))</formula>
    </cfRule>
    <cfRule type="containsText" dxfId="477" priority="595" operator="containsText" text="ENABLED">
      <formula>NOT(ISERROR(SEARCH("ENABLED",K2202)))</formula>
    </cfRule>
  </conditionalFormatting>
  <conditionalFormatting sqref="J2203">
    <cfRule type="containsText" dxfId="476" priority="592" operator="containsText" text="DISABLED">
      <formula>NOT(ISERROR(SEARCH("DISABLED",J2203)))</formula>
    </cfRule>
    <cfRule type="containsText" dxfId="475" priority="593" operator="containsText" text="ENABLED">
      <formula>NOT(ISERROR(SEARCH("ENABLED",J2203)))</formula>
    </cfRule>
  </conditionalFormatting>
  <conditionalFormatting sqref="X2203">
    <cfRule type="notContainsBlanks" dxfId="474" priority="591">
      <formula>LEN(TRIM(X2203))&gt;0</formula>
    </cfRule>
  </conditionalFormatting>
  <conditionalFormatting sqref="I2203">
    <cfRule type="cellIs" dxfId="473" priority="590" operator="equal">
      <formula>"CAT_MENU"</formula>
    </cfRule>
  </conditionalFormatting>
  <conditionalFormatting sqref="K2203">
    <cfRule type="containsText" dxfId="472" priority="588" operator="containsText" text="DISABLED">
      <formula>NOT(ISERROR(SEARCH("DISABLED",K2203)))</formula>
    </cfRule>
    <cfRule type="containsText" dxfId="471" priority="589" operator="containsText" text="ENABLED">
      <formula>NOT(ISERROR(SEARCH("ENABLED",K2203)))</formula>
    </cfRule>
  </conditionalFormatting>
  <conditionalFormatting sqref="J2204">
    <cfRule type="containsText" dxfId="470" priority="586" operator="containsText" text="DISABLED">
      <formula>NOT(ISERROR(SEARCH("DISABLED",J2204)))</formula>
    </cfRule>
    <cfRule type="containsText" dxfId="469" priority="587" operator="containsText" text="ENABLED">
      <formula>NOT(ISERROR(SEARCH("ENABLED",J2204)))</formula>
    </cfRule>
  </conditionalFormatting>
  <conditionalFormatting sqref="X2204">
    <cfRule type="notContainsBlanks" dxfId="468" priority="585">
      <formula>LEN(TRIM(X2204))&gt;0</formula>
    </cfRule>
  </conditionalFormatting>
  <conditionalFormatting sqref="I2204">
    <cfRule type="cellIs" dxfId="467" priority="584" operator="equal">
      <formula>"CAT_MENU"</formula>
    </cfRule>
  </conditionalFormatting>
  <conditionalFormatting sqref="K2204">
    <cfRule type="containsText" dxfId="466" priority="582" operator="containsText" text="DISABLED">
      <formula>NOT(ISERROR(SEARCH("DISABLED",K2204)))</formula>
    </cfRule>
    <cfRule type="containsText" dxfId="465" priority="583" operator="containsText" text="ENABLED">
      <formula>NOT(ISERROR(SEARCH("ENABLED",K2204)))</formula>
    </cfRule>
  </conditionalFormatting>
  <conditionalFormatting sqref="J2205">
    <cfRule type="containsText" dxfId="464" priority="580" operator="containsText" text="DISABLED">
      <formula>NOT(ISERROR(SEARCH("DISABLED",J2205)))</formula>
    </cfRule>
    <cfRule type="containsText" dxfId="463" priority="581" operator="containsText" text="ENABLED">
      <formula>NOT(ISERROR(SEARCH("ENABLED",J2205)))</formula>
    </cfRule>
  </conditionalFormatting>
  <conditionalFormatting sqref="X2205">
    <cfRule type="notContainsBlanks" dxfId="462" priority="579">
      <formula>LEN(TRIM(X2205))&gt;0</formula>
    </cfRule>
  </conditionalFormatting>
  <conditionalFormatting sqref="I2205">
    <cfRule type="cellIs" dxfId="461" priority="578" operator="equal">
      <formula>"CAT_MENU"</formula>
    </cfRule>
  </conditionalFormatting>
  <conditionalFormatting sqref="K2205">
    <cfRule type="containsText" dxfId="460" priority="576" operator="containsText" text="DISABLED">
      <formula>NOT(ISERROR(SEARCH("DISABLED",K2205)))</formula>
    </cfRule>
    <cfRule type="containsText" dxfId="459" priority="577" operator="containsText" text="ENABLED">
      <formula>NOT(ISERROR(SEARCH("ENABLED",K2205)))</formula>
    </cfRule>
  </conditionalFormatting>
  <conditionalFormatting sqref="J2206">
    <cfRule type="containsText" dxfId="458" priority="574" operator="containsText" text="DISABLED">
      <formula>NOT(ISERROR(SEARCH("DISABLED",J2206)))</formula>
    </cfRule>
    <cfRule type="containsText" dxfId="457" priority="575" operator="containsText" text="ENABLED">
      <formula>NOT(ISERROR(SEARCH("ENABLED",J2206)))</formula>
    </cfRule>
  </conditionalFormatting>
  <conditionalFormatting sqref="X2206">
    <cfRule type="notContainsBlanks" dxfId="456" priority="573">
      <formula>LEN(TRIM(X2206))&gt;0</formula>
    </cfRule>
  </conditionalFormatting>
  <conditionalFormatting sqref="I2206">
    <cfRule type="cellIs" dxfId="455" priority="572" operator="equal">
      <formula>"CAT_MENU"</formula>
    </cfRule>
  </conditionalFormatting>
  <conditionalFormatting sqref="K2206">
    <cfRule type="containsText" dxfId="454" priority="570" operator="containsText" text="DISABLED">
      <formula>NOT(ISERROR(SEARCH("DISABLED",K2206)))</formula>
    </cfRule>
    <cfRule type="containsText" dxfId="453" priority="571" operator="containsText" text="ENABLED">
      <formula>NOT(ISERROR(SEARCH("ENABLED",K2206)))</formula>
    </cfRule>
  </conditionalFormatting>
  <conditionalFormatting sqref="J2207">
    <cfRule type="containsText" dxfId="452" priority="568" operator="containsText" text="DISABLED">
      <formula>NOT(ISERROR(SEARCH("DISABLED",J2207)))</formula>
    </cfRule>
    <cfRule type="containsText" dxfId="451" priority="569" operator="containsText" text="ENABLED">
      <formula>NOT(ISERROR(SEARCH("ENABLED",J2207)))</formula>
    </cfRule>
  </conditionalFormatting>
  <conditionalFormatting sqref="X2207">
    <cfRule type="notContainsBlanks" dxfId="450" priority="567">
      <formula>LEN(TRIM(X2207))&gt;0</formula>
    </cfRule>
  </conditionalFormatting>
  <conditionalFormatting sqref="I2207">
    <cfRule type="cellIs" dxfId="449" priority="566" operator="equal">
      <formula>"CAT_MENU"</formula>
    </cfRule>
  </conditionalFormatting>
  <conditionalFormatting sqref="K2207">
    <cfRule type="containsText" dxfId="448" priority="564" operator="containsText" text="DISABLED">
      <formula>NOT(ISERROR(SEARCH("DISABLED",K2207)))</formula>
    </cfRule>
    <cfRule type="containsText" dxfId="447" priority="565" operator="containsText" text="ENABLED">
      <formula>NOT(ISERROR(SEARCH("ENABLED",K2207)))</formula>
    </cfRule>
  </conditionalFormatting>
  <conditionalFormatting sqref="J2208">
    <cfRule type="containsText" dxfId="446" priority="562" operator="containsText" text="DISABLED">
      <formula>NOT(ISERROR(SEARCH("DISABLED",J2208)))</formula>
    </cfRule>
    <cfRule type="containsText" dxfId="445" priority="563" operator="containsText" text="ENABLED">
      <formula>NOT(ISERROR(SEARCH("ENABLED",J2208)))</formula>
    </cfRule>
  </conditionalFormatting>
  <conditionalFormatting sqref="X2208">
    <cfRule type="notContainsBlanks" dxfId="444" priority="561">
      <formula>LEN(TRIM(X2208))&gt;0</formula>
    </cfRule>
  </conditionalFormatting>
  <conditionalFormatting sqref="I2208">
    <cfRule type="cellIs" dxfId="443" priority="560" operator="equal">
      <formula>"CAT_MENU"</formula>
    </cfRule>
  </conditionalFormatting>
  <conditionalFormatting sqref="K2208">
    <cfRule type="containsText" dxfId="442" priority="558" operator="containsText" text="DISABLED">
      <formula>NOT(ISERROR(SEARCH("DISABLED",K2208)))</formula>
    </cfRule>
    <cfRule type="containsText" dxfId="441" priority="559" operator="containsText" text="ENABLED">
      <formula>NOT(ISERROR(SEARCH("ENABLED",K2208)))</formula>
    </cfRule>
  </conditionalFormatting>
  <conditionalFormatting sqref="J2209">
    <cfRule type="containsText" dxfId="440" priority="556" operator="containsText" text="DISABLED">
      <formula>NOT(ISERROR(SEARCH("DISABLED",J2209)))</formula>
    </cfRule>
    <cfRule type="containsText" dxfId="439" priority="557" operator="containsText" text="ENABLED">
      <formula>NOT(ISERROR(SEARCH("ENABLED",J2209)))</formula>
    </cfRule>
  </conditionalFormatting>
  <conditionalFormatting sqref="X2209">
    <cfRule type="notContainsBlanks" dxfId="438" priority="555">
      <formula>LEN(TRIM(X2209))&gt;0</formula>
    </cfRule>
  </conditionalFormatting>
  <conditionalFormatting sqref="I2209">
    <cfRule type="cellIs" dxfId="437" priority="554" operator="equal">
      <formula>"CAT_MENU"</formula>
    </cfRule>
  </conditionalFormatting>
  <conditionalFormatting sqref="K2209">
    <cfRule type="containsText" dxfId="436" priority="552" operator="containsText" text="DISABLED">
      <formula>NOT(ISERROR(SEARCH("DISABLED",K2209)))</formula>
    </cfRule>
    <cfRule type="containsText" dxfId="435" priority="553" operator="containsText" text="ENABLED">
      <formula>NOT(ISERROR(SEARCH("ENABLED",K2209)))</formula>
    </cfRule>
  </conditionalFormatting>
  <conditionalFormatting sqref="J2210:J2212">
    <cfRule type="containsText" dxfId="434" priority="550" operator="containsText" text="DISABLED">
      <formula>NOT(ISERROR(SEARCH("DISABLED",J2210)))</formula>
    </cfRule>
    <cfRule type="containsText" dxfId="433" priority="551" operator="containsText" text="ENABLED">
      <formula>NOT(ISERROR(SEARCH("ENABLED",J2210)))</formula>
    </cfRule>
  </conditionalFormatting>
  <conditionalFormatting sqref="X2210:X2212">
    <cfRule type="notContainsBlanks" dxfId="432" priority="549">
      <formula>LEN(TRIM(X2210))&gt;0</formula>
    </cfRule>
  </conditionalFormatting>
  <conditionalFormatting sqref="I2210:I2212">
    <cfRule type="cellIs" dxfId="431" priority="548" operator="equal">
      <formula>"CAT_MENU"</formula>
    </cfRule>
  </conditionalFormatting>
  <conditionalFormatting sqref="K2210:K2212">
    <cfRule type="containsText" dxfId="430" priority="546" operator="containsText" text="DISABLED">
      <formula>NOT(ISERROR(SEARCH("DISABLED",K2210)))</formula>
    </cfRule>
    <cfRule type="containsText" dxfId="429" priority="547" operator="containsText" text="ENABLED">
      <formula>NOT(ISERROR(SEARCH("ENABLED",K2210)))</formula>
    </cfRule>
  </conditionalFormatting>
  <conditionalFormatting sqref="J2213">
    <cfRule type="containsText" dxfId="428" priority="544" operator="containsText" text="DISABLED">
      <formula>NOT(ISERROR(SEARCH("DISABLED",J2213)))</formula>
    </cfRule>
    <cfRule type="containsText" dxfId="427" priority="545" operator="containsText" text="ENABLED">
      <formula>NOT(ISERROR(SEARCH("ENABLED",J2213)))</formula>
    </cfRule>
  </conditionalFormatting>
  <conditionalFormatting sqref="X2213">
    <cfRule type="notContainsBlanks" dxfId="426" priority="543">
      <formula>LEN(TRIM(X2213))&gt;0</formula>
    </cfRule>
  </conditionalFormatting>
  <conditionalFormatting sqref="I2213">
    <cfRule type="cellIs" dxfId="425" priority="542" operator="equal">
      <formula>"CAT_MENU"</formula>
    </cfRule>
  </conditionalFormatting>
  <conditionalFormatting sqref="K2213">
    <cfRule type="containsText" dxfId="424" priority="540" operator="containsText" text="DISABLED">
      <formula>NOT(ISERROR(SEARCH("DISABLED",K2213)))</formula>
    </cfRule>
    <cfRule type="containsText" dxfId="423" priority="541" operator="containsText" text="ENABLED">
      <formula>NOT(ISERROR(SEARCH("ENABLED",K2213)))</formula>
    </cfRule>
  </conditionalFormatting>
  <conditionalFormatting sqref="J2214">
    <cfRule type="containsText" dxfId="422" priority="538" operator="containsText" text="DISABLED">
      <formula>NOT(ISERROR(SEARCH("DISABLED",J2214)))</formula>
    </cfRule>
    <cfRule type="containsText" dxfId="421" priority="539" operator="containsText" text="ENABLED">
      <formula>NOT(ISERROR(SEARCH("ENABLED",J2214)))</formula>
    </cfRule>
  </conditionalFormatting>
  <conditionalFormatting sqref="X2214 X2216">
    <cfRule type="notContainsBlanks" dxfId="420" priority="537">
      <formula>LEN(TRIM(X2214))&gt;0</formula>
    </cfRule>
  </conditionalFormatting>
  <conditionalFormatting sqref="I2214">
    <cfRule type="cellIs" dxfId="419" priority="536" operator="equal">
      <formula>"CAT_MENU"</formula>
    </cfRule>
  </conditionalFormatting>
  <conditionalFormatting sqref="K2214">
    <cfRule type="containsText" dxfId="418" priority="534" operator="containsText" text="DISABLED">
      <formula>NOT(ISERROR(SEARCH("DISABLED",K2214)))</formula>
    </cfRule>
    <cfRule type="containsText" dxfId="417" priority="535" operator="containsText" text="ENABLED">
      <formula>NOT(ISERROR(SEARCH("ENABLED",K2214)))</formula>
    </cfRule>
  </conditionalFormatting>
  <conditionalFormatting sqref="J2215">
    <cfRule type="containsText" dxfId="416" priority="532" operator="containsText" text="DISABLED">
      <formula>NOT(ISERROR(SEARCH("DISABLED",J2215)))</formula>
    </cfRule>
    <cfRule type="containsText" dxfId="415" priority="533" operator="containsText" text="ENABLED">
      <formula>NOT(ISERROR(SEARCH("ENABLED",J2215)))</formula>
    </cfRule>
  </conditionalFormatting>
  <conditionalFormatting sqref="X2215">
    <cfRule type="notContainsBlanks" dxfId="414" priority="531">
      <formula>LEN(TRIM(X2215))&gt;0</formula>
    </cfRule>
  </conditionalFormatting>
  <conditionalFormatting sqref="I2215">
    <cfRule type="cellIs" dxfId="413" priority="530" operator="equal">
      <formula>"CAT_MENU"</formula>
    </cfRule>
  </conditionalFormatting>
  <conditionalFormatting sqref="K2215">
    <cfRule type="containsText" dxfId="412" priority="528" operator="containsText" text="DISABLED">
      <formula>NOT(ISERROR(SEARCH("DISABLED",K2215)))</formula>
    </cfRule>
    <cfRule type="containsText" dxfId="411" priority="529" operator="containsText" text="ENABLED">
      <formula>NOT(ISERROR(SEARCH("ENABLED",K2215)))</formula>
    </cfRule>
  </conditionalFormatting>
  <conditionalFormatting sqref="J2216">
    <cfRule type="containsText" dxfId="410" priority="526" operator="containsText" text="DISABLED">
      <formula>NOT(ISERROR(SEARCH("DISABLED",J2216)))</formula>
    </cfRule>
    <cfRule type="containsText" dxfId="409" priority="527" operator="containsText" text="ENABLED">
      <formula>NOT(ISERROR(SEARCH("ENABLED",J2216)))</formula>
    </cfRule>
  </conditionalFormatting>
  <conditionalFormatting sqref="I2216">
    <cfRule type="cellIs" dxfId="408" priority="525" operator="equal">
      <formula>"CAT_MENU"</formula>
    </cfRule>
  </conditionalFormatting>
  <conditionalFormatting sqref="K2216 K2218">
    <cfRule type="containsText" dxfId="407" priority="523" operator="containsText" text="DISABLED">
      <formula>NOT(ISERROR(SEARCH("DISABLED",K2216)))</formula>
    </cfRule>
    <cfRule type="containsText" dxfId="406" priority="524" operator="containsText" text="ENABLED">
      <formula>NOT(ISERROR(SEARCH("ENABLED",K2216)))</formula>
    </cfRule>
  </conditionalFormatting>
  <conditionalFormatting sqref="J2218">
    <cfRule type="containsText" dxfId="405" priority="497" operator="containsText" text="DISABLED">
      <formula>NOT(ISERROR(SEARCH("DISABLED",J2218)))</formula>
    </cfRule>
    <cfRule type="containsText" dxfId="404" priority="498" operator="containsText" text="ENABLED">
      <formula>NOT(ISERROR(SEARCH("ENABLED",J2218)))</formula>
    </cfRule>
  </conditionalFormatting>
  <conditionalFormatting sqref="X2218">
    <cfRule type="notContainsBlanks" dxfId="403" priority="496">
      <formula>LEN(TRIM(X2218))&gt;0</formula>
    </cfRule>
  </conditionalFormatting>
  <conditionalFormatting sqref="I2218">
    <cfRule type="cellIs" dxfId="402" priority="495" operator="equal">
      <formula>"CAT_MENU"</formula>
    </cfRule>
  </conditionalFormatting>
  <conditionalFormatting sqref="J2219">
    <cfRule type="containsText" dxfId="401" priority="493" operator="containsText" text="DISABLED">
      <formula>NOT(ISERROR(SEARCH("DISABLED",J2219)))</formula>
    </cfRule>
    <cfRule type="containsText" dxfId="400" priority="494" operator="containsText" text="ENABLED">
      <formula>NOT(ISERROR(SEARCH("ENABLED",J2219)))</formula>
    </cfRule>
  </conditionalFormatting>
  <conditionalFormatting sqref="X2219">
    <cfRule type="notContainsBlanks" dxfId="399" priority="492">
      <formula>LEN(TRIM(X2219))&gt;0</formula>
    </cfRule>
  </conditionalFormatting>
  <conditionalFormatting sqref="I2219">
    <cfRule type="cellIs" dxfId="398" priority="491" operator="equal">
      <formula>"CAT_MENU"</formula>
    </cfRule>
  </conditionalFormatting>
  <conditionalFormatting sqref="K2219">
    <cfRule type="containsText" dxfId="397" priority="489" operator="containsText" text="DISABLED">
      <formula>NOT(ISERROR(SEARCH("DISABLED",K2219)))</formula>
    </cfRule>
    <cfRule type="containsText" dxfId="396" priority="490" operator="containsText" text="ENABLED">
      <formula>NOT(ISERROR(SEARCH("ENABLED",K2219)))</formula>
    </cfRule>
  </conditionalFormatting>
  <conditionalFormatting sqref="J2220">
    <cfRule type="containsText" dxfId="395" priority="487" operator="containsText" text="DISABLED">
      <formula>NOT(ISERROR(SEARCH("DISABLED",J2220)))</formula>
    </cfRule>
    <cfRule type="containsText" dxfId="394" priority="488" operator="containsText" text="ENABLED">
      <formula>NOT(ISERROR(SEARCH("ENABLED",J2220)))</formula>
    </cfRule>
  </conditionalFormatting>
  <conditionalFormatting sqref="X2220">
    <cfRule type="notContainsBlanks" dxfId="393" priority="486">
      <formula>LEN(TRIM(X2220))&gt;0</formula>
    </cfRule>
  </conditionalFormatting>
  <conditionalFormatting sqref="I2220">
    <cfRule type="cellIs" dxfId="392" priority="485" operator="equal">
      <formula>"CAT_MENU"</formula>
    </cfRule>
  </conditionalFormatting>
  <conditionalFormatting sqref="K2220">
    <cfRule type="containsText" dxfId="391" priority="483" operator="containsText" text="DISABLED">
      <formula>NOT(ISERROR(SEARCH("DISABLED",K2220)))</formula>
    </cfRule>
    <cfRule type="containsText" dxfId="390" priority="484" operator="containsText" text="ENABLED">
      <formula>NOT(ISERROR(SEARCH("ENABLED",K2220)))</formula>
    </cfRule>
  </conditionalFormatting>
  <conditionalFormatting sqref="J2221">
    <cfRule type="containsText" dxfId="389" priority="481" operator="containsText" text="DISABLED">
      <formula>NOT(ISERROR(SEARCH("DISABLED",J2221)))</formula>
    </cfRule>
    <cfRule type="containsText" dxfId="388" priority="482" operator="containsText" text="ENABLED">
      <formula>NOT(ISERROR(SEARCH("ENABLED",J2221)))</formula>
    </cfRule>
  </conditionalFormatting>
  <conditionalFormatting sqref="X2221">
    <cfRule type="notContainsBlanks" dxfId="387" priority="480">
      <formula>LEN(TRIM(X2221))&gt;0</formula>
    </cfRule>
  </conditionalFormatting>
  <conditionalFormatting sqref="I2221">
    <cfRule type="cellIs" dxfId="386" priority="479" operator="equal">
      <formula>"CAT_MENU"</formula>
    </cfRule>
  </conditionalFormatting>
  <conditionalFormatting sqref="K2221">
    <cfRule type="containsText" dxfId="385" priority="477" operator="containsText" text="DISABLED">
      <formula>NOT(ISERROR(SEARCH("DISABLED",K2221)))</formula>
    </cfRule>
    <cfRule type="containsText" dxfId="384" priority="478" operator="containsText" text="ENABLED">
      <formula>NOT(ISERROR(SEARCH("ENABLED",K2221)))</formula>
    </cfRule>
  </conditionalFormatting>
  <conditionalFormatting sqref="J2222">
    <cfRule type="containsText" dxfId="383" priority="475" operator="containsText" text="DISABLED">
      <formula>NOT(ISERROR(SEARCH("DISABLED",J2222)))</formula>
    </cfRule>
    <cfRule type="containsText" dxfId="382" priority="476" operator="containsText" text="ENABLED">
      <formula>NOT(ISERROR(SEARCH("ENABLED",J2222)))</formula>
    </cfRule>
  </conditionalFormatting>
  <conditionalFormatting sqref="X2222">
    <cfRule type="notContainsBlanks" dxfId="381" priority="474">
      <formula>LEN(TRIM(X2222))&gt;0</formula>
    </cfRule>
  </conditionalFormatting>
  <conditionalFormatting sqref="I2222">
    <cfRule type="cellIs" dxfId="380" priority="473" operator="equal">
      <formula>"CAT_MENU"</formula>
    </cfRule>
  </conditionalFormatting>
  <conditionalFormatting sqref="K2222">
    <cfRule type="containsText" dxfId="379" priority="471" operator="containsText" text="DISABLED">
      <formula>NOT(ISERROR(SEARCH("DISABLED",K2222)))</formula>
    </cfRule>
    <cfRule type="containsText" dxfId="378" priority="472" operator="containsText" text="ENABLED">
      <formula>NOT(ISERROR(SEARCH("ENABLED",K2222)))</formula>
    </cfRule>
  </conditionalFormatting>
  <conditionalFormatting sqref="J1863:K1863">
    <cfRule type="containsText" dxfId="377" priority="469" operator="containsText" text="DISABLED">
      <formula>NOT(ISERROR(SEARCH("DISABLED",J1863)))</formula>
    </cfRule>
    <cfRule type="containsText" dxfId="376" priority="470" operator="containsText" text="ENABLED">
      <formula>NOT(ISERROR(SEARCH("ENABLED",J1863)))</formula>
    </cfRule>
  </conditionalFormatting>
  <conditionalFormatting sqref="X1863">
    <cfRule type="notContainsBlanks" dxfId="375" priority="468">
      <formula>LEN(TRIM(X1863))&gt;0</formula>
    </cfRule>
  </conditionalFormatting>
  <conditionalFormatting sqref="I1863">
    <cfRule type="cellIs" dxfId="374" priority="467" operator="equal">
      <formula>"CAT_MENU"</formula>
    </cfRule>
  </conditionalFormatting>
  <conditionalFormatting sqref="J2223">
    <cfRule type="containsText" dxfId="373" priority="465" operator="containsText" text="DISABLED">
      <formula>NOT(ISERROR(SEARCH("DISABLED",J2223)))</formula>
    </cfRule>
    <cfRule type="containsText" dxfId="372" priority="466" operator="containsText" text="ENABLED">
      <formula>NOT(ISERROR(SEARCH("ENABLED",J2223)))</formula>
    </cfRule>
  </conditionalFormatting>
  <conditionalFormatting sqref="X2223:X2225">
    <cfRule type="notContainsBlanks" dxfId="371" priority="464">
      <formula>LEN(TRIM(X2223))&gt;0</formula>
    </cfRule>
  </conditionalFormatting>
  <conditionalFormatting sqref="J2224">
    <cfRule type="containsText" dxfId="370" priority="462" operator="containsText" text="DISABLED">
      <formula>NOT(ISERROR(SEARCH("DISABLED",J2224)))</formula>
    </cfRule>
    <cfRule type="containsText" dxfId="369" priority="463" operator="containsText" text="ENABLED">
      <formula>NOT(ISERROR(SEARCH("ENABLED",J2224)))</formula>
    </cfRule>
  </conditionalFormatting>
  <conditionalFormatting sqref="X2224">
    <cfRule type="notContainsBlanks" dxfId="368" priority="461">
      <formula>LEN(TRIM(X2224))&gt;0</formula>
    </cfRule>
  </conditionalFormatting>
  <conditionalFormatting sqref="I2223:I2225">
    <cfRule type="cellIs" dxfId="367" priority="460" operator="equal">
      <formula>"CAT_MENU"</formula>
    </cfRule>
  </conditionalFormatting>
  <conditionalFormatting sqref="K2223:K2225">
    <cfRule type="containsText" dxfId="366" priority="458" operator="containsText" text="DISABLED">
      <formula>NOT(ISERROR(SEARCH("DISABLED",K2223)))</formula>
    </cfRule>
    <cfRule type="containsText" dxfId="365" priority="459" operator="containsText" text="ENABLED">
      <formula>NOT(ISERROR(SEARCH("ENABLED",K2223)))</formula>
    </cfRule>
  </conditionalFormatting>
  <conditionalFormatting sqref="J1914:K1915">
    <cfRule type="containsText" dxfId="364" priority="456" operator="containsText" text="DISABLED">
      <formula>NOT(ISERROR(SEARCH("DISABLED",J1914)))</formula>
    </cfRule>
    <cfRule type="containsText" dxfId="363" priority="457" operator="containsText" text="ENABLED">
      <formula>NOT(ISERROR(SEARCH("ENABLED",J1914)))</formula>
    </cfRule>
  </conditionalFormatting>
  <conditionalFormatting sqref="X1914:X1915">
    <cfRule type="notContainsBlanks" dxfId="362" priority="455">
      <formula>LEN(TRIM(X1914))&gt;0</formula>
    </cfRule>
  </conditionalFormatting>
  <conditionalFormatting sqref="I1914:I1915">
    <cfRule type="cellIs" dxfId="361" priority="454" operator="equal">
      <formula>"CAT_MENU"</formula>
    </cfRule>
  </conditionalFormatting>
  <conditionalFormatting sqref="J2223">
    <cfRule type="containsText" dxfId="360" priority="452" operator="containsText" text="DISABLED">
      <formula>NOT(ISERROR(SEARCH("DISABLED",J2223)))</formula>
    </cfRule>
    <cfRule type="containsText" dxfId="359" priority="453" operator="containsText" text="ENABLED">
      <formula>NOT(ISERROR(SEARCH("ENABLED",J2223)))</formula>
    </cfRule>
  </conditionalFormatting>
  <conditionalFormatting sqref="X2223">
    <cfRule type="notContainsBlanks" dxfId="358" priority="451">
      <formula>LEN(TRIM(X2223))&gt;0</formula>
    </cfRule>
  </conditionalFormatting>
  <conditionalFormatting sqref="I2223">
    <cfRule type="cellIs" dxfId="357" priority="450" operator="equal">
      <formula>"CAT_MENU"</formula>
    </cfRule>
  </conditionalFormatting>
  <conditionalFormatting sqref="K2223">
    <cfRule type="containsText" dxfId="356" priority="448" operator="containsText" text="DISABLED">
      <formula>NOT(ISERROR(SEARCH("DISABLED",K2223)))</formula>
    </cfRule>
    <cfRule type="containsText" dxfId="355" priority="449" operator="containsText" text="ENABLED">
      <formula>NOT(ISERROR(SEARCH("ENABLED",K2223)))</formula>
    </cfRule>
  </conditionalFormatting>
  <conditionalFormatting sqref="J2224">
    <cfRule type="containsText" dxfId="354" priority="446" operator="containsText" text="DISABLED">
      <formula>NOT(ISERROR(SEARCH("DISABLED",J2224)))</formula>
    </cfRule>
    <cfRule type="containsText" dxfId="353" priority="447" operator="containsText" text="ENABLED">
      <formula>NOT(ISERROR(SEARCH("ENABLED",J2224)))</formula>
    </cfRule>
  </conditionalFormatting>
  <conditionalFormatting sqref="J2225">
    <cfRule type="containsText" dxfId="352" priority="444" operator="containsText" text="DISABLED">
      <formula>NOT(ISERROR(SEARCH("DISABLED",J2225)))</formula>
    </cfRule>
    <cfRule type="containsText" dxfId="351" priority="445" operator="containsText" text="ENABLED">
      <formula>NOT(ISERROR(SEARCH("ENABLED",J2225)))</formula>
    </cfRule>
  </conditionalFormatting>
  <conditionalFormatting sqref="X2225">
    <cfRule type="notContainsBlanks" dxfId="350" priority="443">
      <formula>LEN(TRIM(X2225))&gt;0</formula>
    </cfRule>
  </conditionalFormatting>
  <conditionalFormatting sqref="K2226">
    <cfRule type="containsText" dxfId="349" priority="429" operator="containsText" text="DISABLED">
      <formula>NOT(ISERROR(SEARCH("DISABLED",K2226)))</formula>
    </cfRule>
    <cfRule type="containsText" dxfId="348" priority="430" operator="containsText" text="ENABLED">
      <formula>NOT(ISERROR(SEARCH("ENABLED",K2226)))</formula>
    </cfRule>
  </conditionalFormatting>
  <conditionalFormatting sqref="J2226">
    <cfRule type="containsText" dxfId="347" priority="427" operator="containsText" text="DISABLED">
      <formula>NOT(ISERROR(SEARCH("DISABLED",J2226)))</formula>
    </cfRule>
    <cfRule type="containsText" dxfId="346" priority="428" operator="containsText" text="ENABLED">
      <formula>NOT(ISERROR(SEARCH("ENABLED",J2226)))</formula>
    </cfRule>
  </conditionalFormatting>
  <conditionalFormatting sqref="X2226">
    <cfRule type="notContainsBlanks" dxfId="345" priority="426">
      <formula>LEN(TRIM(X2226))&gt;0</formula>
    </cfRule>
  </conditionalFormatting>
  <conditionalFormatting sqref="I2226">
    <cfRule type="cellIs" dxfId="344" priority="425" operator="equal">
      <formula>"CAT_MENU"</formula>
    </cfRule>
  </conditionalFormatting>
  <conditionalFormatting sqref="J2227:K2227">
    <cfRule type="containsText" dxfId="343" priority="423" operator="containsText" text="DISABLED">
      <formula>NOT(ISERROR(SEARCH("DISABLED",J2227)))</formula>
    </cfRule>
    <cfRule type="containsText" dxfId="342" priority="424" operator="containsText" text="ENABLED">
      <formula>NOT(ISERROR(SEARCH("ENABLED",J2227)))</formula>
    </cfRule>
  </conditionalFormatting>
  <conditionalFormatting sqref="X2227">
    <cfRule type="notContainsBlanks" dxfId="341" priority="422">
      <formula>LEN(TRIM(X2227))&gt;0</formula>
    </cfRule>
  </conditionalFormatting>
  <conditionalFormatting sqref="I2227">
    <cfRule type="cellIs" dxfId="340" priority="421" operator="equal">
      <formula>"CAT_MENU"</formula>
    </cfRule>
  </conditionalFormatting>
  <conditionalFormatting sqref="J2228:J2233">
    <cfRule type="containsText" dxfId="339" priority="419" operator="containsText" text="DISABLED">
      <formula>NOT(ISERROR(SEARCH("DISABLED",J2228)))</formula>
    </cfRule>
    <cfRule type="containsText" dxfId="338" priority="420" operator="containsText" text="ENABLED">
      <formula>NOT(ISERROR(SEARCH("ENABLED",J2228)))</formula>
    </cfRule>
  </conditionalFormatting>
  <conditionalFormatting sqref="X2228:X2233">
    <cfRule type="notContainsBlanks" dxfId="337" priority="418">
      <formula>LEN(TRIM(X2228))&gt;0</formula>
    </cfRule>
  </conditionalFormatting>
  <conditionalFormatting sqref="I2228:I2233">
    <cfRule type="cellIs" dxfId="336" priority="417" operator="equal">
      <formula>"CAT_MENU"</formula>
    </cfRule>
  </conditionalFormatting>
  <conditionalFormatting sqref="K2228:K2233">
    <cfRule type="containsText" dxfId="335" priority="415" operator="containsText" text="DISABLED">
      <formula>NOT(ISERROR(SEARCH("DISABLED",K2228)))</formula>
    </cfRule>
    <cfRule type="containsText" dxfId="334" priority="416" operator="containsText" text="ENABLED">
      <formula>NOT(ISERROR(SEARCH("ENABLED",K2228)))</formula>
    </cfRule>
  </conditionalFormatting>
  <conditionalFormatting sqref="J1909">
    <cfRule type="containsText" dxfId="333" priority="407" operator="containsText" text="DISABLED">
      <formula>NOT(ISERROR(SEARCH("DISABLED",J1909)))</formula>
    </cfRule>
    <cfRule type="containsText" dxfId="332" priority="408" operator="containsText" text="ENABLED">
      <formula>NOT(ISERROR(SEARCH("ENABLED",J1909)))</formula>
    </cfRule>
  </conditionalFormatting>
  <conditionalFormatting sqref="X1909">
    <cfRule type="notContainsBlanks" dxfId="331" priority="406">
      <formula>LEN(TRIM(X1909))&gt;0</formula>
    </cfRule>
  </conditionalFormatting>
  <conditionalFormatting sqref="I1909">
    <cfRule type="cellIs" dxfId="330" priority="405" operator="equal">
      <formula>"CAT_MENU"</formula>
    </cfRule>
  </conditionalFormatting>
  <conditionalFormatting sqref="K1909">
    <cfRule type="containsText" dxfId="329" priority="403" operator="containsText" text="DISABLED">
      <formula>NOT(ISERROR(SEARCH("DISABLED",K1909)))</formula>
    </cfRule>
    <cfRule type="containsText" dxfId="328" priority="404" operator="containsText" text="ENABLED">
      <formula>NOT(ISERROR(SEARCH("ENABLED",K1909)))</formula>
    </cfRule>
  </conditionalFormatting>
  <conditionalFormatting sqref="X2217">
    <cfRule type="notContainsBlanks" dxfId="327" priority="389">
      <formula>LEN(TRIM(X2217))&gt;0</formula>
    </cfRule>
  </conditionalFormatting>
  <conditionalFormatting sqref="J2217">
    <cfRule type="containsText" dxfId="326" priority="387" operator="containsText" text="DISABLED">
      <formula>NOT(ISERROR(SEARCH("DISABLED",J2217)))</formula>
    </cfRule>
    <cfRule type="containsText" dxfId="325" priority="388" operator="containsText" text="ENABLED">
      <formula>NOT(ISERROR(SEARCH("ENABLED",J2217)))</formula>
    </cfRule>
  </conditionalFormatting>
  <conditionalFormatting sqref="I2217">
    <cfRule type="cellIs" dxfId="324" priority="386" operator="equal">
      <formula>"CAT_MENU"</formula>
    </cfRule>
  </conditionalFormatting>
  <conditionalFormatting sqref="K2217">
    <cfRule type="containsText" dxfId="323" priority="384" operator="containsText" text="DISABLED">
      <formula>NOT(ISERROR(SEARCH("DISABLED",K2217)))</formula>
    </cfRule>
    <cfRule type="containsText" dxfId="322" priority="385" operator="containsText" text="ENABLED">
      <formula>NOT(ISERROR(SEARCH("ENABLED",K2217)))</formula>
    </cfRule>
  </conditionalFormatting>
  <conditionalFormatting sqref="J2234:J2236">
    <cfRule type="containsText" dxfId="321" priority="382" operator="containsText" text="DISABLED">
      <formula>NOT(ISERROR(SEARCH("DISABLED",J2234)))</formula>
    </cfRule>
    <cfRule type="containsText" dxfId="320" priority="383" operator="containsText" text="ENABLED">
      <formula>NOT(ISERROR(SEARCH("ENABLED",J2234)))</formula>
    </cfRule>
  </conditionalFormatting>
  <conditionalFormatting sqref="X2234:X2236">
    <cfRule type="notContainsBlanks" dxfId="319" priority="381">
      <formula>LEN(TRIM(X2234))&gt;0</formula>
    </cfRule>
  </conditionalFormatting>
  <conditionalFormatting sqref="I2234:I2236">
    <cfRule type="cellIs" dxfId="318" priority="380" operator="equal">
      <formula>"CAT_MENU"</formula>
    </cfRule>
  </conditionalFormatting>
  <conditionalFormatting sqref="K2234:K2236">
    <cfRule type="containsText" dxfId="317" priority="378" operator="containsText" text="DISABLED">
      <formula>NOT(ISERROR(SEARCH("DISABLED",K2234)))</formula>
    </cfRule>
    <cfRule type="containsText" dxfId="316" priority="379" operator="containsText" text="ENABLED">
      <formula>NOT(ISERROR(SEARCH("ENABLED",K2234)))</formula>
    </cfRule>
  </conditionalFormatting>
  <conditionalFormatting sqref="J1912">
    <cfRule type="containsText" dxfId="315" priority="370" operator="containsText" text="DISABLED">
      <formula>NOT(ISERROR(SEARCH("DISABLED",J1912)))</formula>
    </cfRule>
    <cfRule type="containsText" dxfId="314" priority="371" operator="containsText" text="ENABLED">
      <formula>NOT(ISERROR(SEARCH("ENABLED",J1912)))</formula>
    </cfRule>
  </conditionalFormatting>
  <conditionalFormatting sqref="X1912">
    <cfRule type="notContainsBlanks" dxfId="313" priority="369">
      <formula>LEN(TRIM(X1912))&gt;0</formula>
    </cfRule>
  </conditionalFormatting>
  <conditionalFormatting sqref="K1912">
    <cfRule type="containsText" dxfId="312" priority="366" operator="containsText" text="DISABLED">
      <formula>NOT(ISERROR(SEARCH("DISABLED",K1912)))</formula>
    </cfRule>
    <cfRule type="containsText" dxfId="311" priority="367" operator="containsText" text="ENABLED">
      <formula>NOT(ISERROR(SEARCH("ENABLED",K1912)))</formula>
    </cfRule>
  </conditionalFormatting>
  <conditionalFormatting sqref="I1912">
    <cfRule type="cellIs" dxfId="310" priority="364" operator="equal">
      <formula>"CAT_MENU"</formula>
    </cfRule>
  </conditionalFormatting>
  <conditionalFormatting sqref="J1968:J1969">
    <cfRule type="containsText" dxfId="309" priority="356" operator="containsText" text="DISABLED">
      <formula>NOT(ISERROR(SEARCH("DISABLED",J1968)))</formula>
    </cfRule>
    <cfRule type="containsText" dxfId="308" priority="357" operator="containsText" text="ENABLED">
      <formula>NOT(ISERROR(SEARCH("ENABLED",J1968)))</formula>
    </cfRule>
  </conditionalFormatting>
  <conditionalFormatting sqref="X1968:X1969">
    <cfRule type="notContainsBlanks" dxfId="307" priority="355">
      <formula>LEN(TRIM(X1968))&gt;0</formula>
    </cfRule>
  </conditionalFormatting>
  <conditionalFormatting sqref="I1968:I1969">
    <cfRule type="cellIs" dxfId="306" priority="354" operator="equal">
      <formula>"CAT_MENU"</formula>
    </cfRule>
  </conditionalFormatting>
  <conditionalFormatting sqref="K1968:K1969">
    <cfRule type="containsText" dxfId="305" priority="352" operator="containsText" text="DISABLED">
      <formula>NOT(ISERROR(SEARCH("DISABLED",K1968)))</formula>
    </cfRule>
    <cfRule type="containsText" dxfId="304" priority="353" operator="containsText" text="ENABLED">
      <formula>NOT(ISERROR(SEARCH("ENABLED",K1968)))</formula>
    </cfRule>
  </conditionalFormatting>
  <conditionalFormatting sqref="J1967">
    <cfRule type="containsText" dxfId="303" priority="350" operator="containsText" text="DISABLED">
      <formula>NOT(ISERROR(SEARCH("DISABLED",J1967)))</formula>
    </cfRule>
    <cfRule type="containsText" dxfId="302" priority="351" operator="containsText" text="ENABLED">
      <formula>NOT(ISERROR(SEARCH("ENABLED",J1967)))</formula>
    </cfRule>
  </conditionalFormatting>
  <conditionalFormatting sqref="X1967">
    <cfRule type="notContainsBlanks" dxfId="301" priority="349">
      <formula>LEN(TRIM(X1967))&gt;0</formula>
    </cfRule>
  </conditionalFormatting>
  <conditionalFormatting sqref="I1967">
    <cfRule type="cellIs" dxfId="300" priority="348" operator="equal">
      <formula>"CAT_MENU"</formula>
    </cfRule>
  </conditionalFormatting>
  <conditionalFormatting sqref="K1967">
    <cfRule type="containsText" dxfId="299" priority="346" operator="containsText" text="DISABLED">
      <formula>NOT(ISERROR(SEARCH("DISABLED",K1967)))</formula>
    </cfRule>
    <cfRule type="containsText" dxfId="298" priority="347" operator="containsText" text="ENABLED">
      <formula>NOT(ISERROR(SEARCH("ENABLED",K1967)))</formula>
    </cfRule>
  </conditionalFormatting>
  <conditionalFormatting sqref="J1965">
    <cfRule type="containsText" dxfId="297" priority="344" operator="containsText" text="DISABLED">
      <formula>NOT(ISERROR(SEARCH("DISABLED",J1965)))</formula>
    </cfRule>
    <cfRule type="containsText" dxfId="296" priority="345" operator="containsText" text="ENABLED">
      <formula>NOT(ISERROR(SEARCH("ENABLED",J1965)))</formula>
    </cfRule>
  </conditionalFormatting>
  <conditionalFormatting sqref="X1965">
    <cfRule type="notContainsBlanks" dxfId="295" priority="343">
      <formula>LEN(TRIM(X1965))&gt;0</formula>
    </cfRule>
  </conditionalFormatting>
  <conditionalFormatting sqref="I1965">
    <cfRule type="cellIs" dxfId="294" priority="342" operator="equal">
      <formula>"CAT_MENU"</formula>
    </cfRule>
  </conditionalFormatting>
  <conditionalFormatting sqref="K1965">
    <cfRule type="containsText" dxfId="293" priority="340" operator="containsText" text="DISABLED">
      <formula>NOT(ISERROR(SEARCH("DISABLED",K1965)))</formula>
    </cfRule>
    <cfRule type="containsText" dxfId="292" priority="341" operator="containsText" text="ENABLED">
      <formula>NOT(ISERROR(SEARCH("ENABLED",K1965)))</formula>
    </cfRule>
  </conditionalFormatting>
  <conditionalFormatting sqref="J1907:J1908">
    <cfRule type="containsText" dxfId="291" priority="326" operator="containsText" text="DISABLED">
      <formula>NOT(ISERROR(SEARCH("DISABLED",J1907)))</formula>
    </cfRule>
    <cfRule type="containsText" dxfId="290" priority="327" operator="containsText" text="ENABLED">
      <formula>NOT(ISERROR(SEARCH("ENABLED",J1907)))</formula>
    </cfRule>
  </conditionalFormatting>
  <conditionalFormatting sqref="X1907:X1908">
    <cfRule type="notContainsBlanks" dxfId="289" priority="325">
      <formula>LEN(TRIM(X1907))&gt;0</formula>
    </cfRule>
  </conditionalFormatting>
  <conditionalFormatting sqref="I1907:I1908">
    <cfRule type="cellIs" dxfId="288" priority="324" operator="equal">
      <formula>"CAT_MENU"</formula>
    </cfRule>
  </conditionalFormatting>
  <conditionalFormatting sqref="K1907:K1908">
    <cfRule type="containsText" dxfId="287" priority="322" operator="containsText" text="DISABLED">
      <formula>NOT(ISERROR(SEARCH("DISABLED",K1907)))</formula>
    </cfRule>
    <cfRule type="containsText" dxfId="286" priority="323" operator="containsText" text="ENABLED">
      <formula>NOT(ISERROR(SEARCH("ENABLED",K1907)))</formula>
    </cfRule>
  </conditionalFormatting>
  <conditionalFormatting sqref="J1796">
    <cfRule type="containsText" dxfId="285" priority="320" operator="containsText" text="DISABLED">
      <formula>NOT(ISERROR(SEARCH("DISABLED",J1796)))</formula>
    </cfRule>
    <cfRule type="containsText" dxfId="284" priority="321" operator="containsText" text="ENABLED">
      <formula>NOT(ISERROR(SEARCH("ENABLED",J1796)))</formula>
    </cfRule>
  </conditionalFormatting>
  <conditionalFormatting sqref="X1796">
    <cfRule type="notContainsBlanks" dxfId="283" priority="319">
      <formula>LEN(TRIM(X1796))&gt;0</formula>
    </cfRule>
  </conditionalFormatting>
  <conditionalFormatting sqref="I1796">
    <cfRule type="cellIs" dxfId="282" priority="318" operator="equal">
      <formula>"CAT_MENU"</formula>
    </cfRule>
  </conditionalFormatting>
  <conditionalFormatting sqref="K1796">
    <cfRule type="containsText" dxfId="281" priority="316" operator="containsText" text="DISABLED">
      <formula>NOT(ISERROR(SEARCH("DISABLED",K1796)))</formula>
    </cfRule>
    <cfRule type="containsText" dxfId="280" priority="317" operator="containsText" text="ENABLED">
      <formula>NOT(ISERROR(SEARCH("ENABLED",K1796)))</formula>
    </cfRule>
  </conditionalFormatting>
  <conditionalFormatting sqref="J2237">
    <cfRule type="containsText" dxfId="279" priority="310" operator="containsText" text="DISABLED">
      <formula>NOT(ISERROR(SEARCH("DISABLED",J2237)))</formula>
    </cfRule>
    <cfRule type="containsText" dxfId="278" priority="311" operator="containsText" text="ENABLED">
      <formula>NOT(ISERROR(SEARCH("ENABLED",J2237)))</formula>
    </cfRule>
  </conditionalFormatting>
  <conditionalFormatting sqref="X2237">
    <cfRule type="notContainsBlanks" dxfId="277" priority="309">
      <formula>LEN(TRIM(X2237))&gt;0</formula>
    </cfRule>
  </conditionalFormatting>
  <conditionalFormatting sqref="I2237">
    <cfRule type="cellIs" dxfId="276" priority="308" operator="equal">
      <formula>"CAT_MENU"</formula>
    </cfRule>
  </conditionalFormatting>
  <conditionalFormatting sqref="K2237">
    <cfRule type="containsText" dxfId="275" priority="306" operator="containsText" text="DISABLED">
      <formula>NOT(ISERROR(SEARCH("DISABLED",K2237)))</formula>
    </cfRule>
    <cfRule type="containsText" dxfId="274" priority="307" operator="containsText" text="ENABLED">
      <formula>NOT(ISERROR(SEARCH("ENABLED",K2237)))</formula>
    </cfRule>
  </conditionalFormatting>
  <conditionalFormatting sqref="J1499">
    <cfRule type="containsText" dxfId="273" priority="304" operator="containsText" text="DISABLED">
      <formula>NOT(ISERROR(SEARCH("DISABLED",J1499)))</formula>
    </cfRule>
    <cfRule type="containsText" dxfId="272" priority="305" operator="containsText" text="ENABLED">
      <formula>NOT(ISERROR(SEARCH("ENABLED",J1499)))</formula>
    </cfRule>
  </conditionalFormatting>
  <conditionalFormatting sqref="X1499">
    <cfRule type="notContainsBlanks" dxfId="271" priority="303">
      <formula>LEN(TRIM(X1499))&gt;0</formula>
    </cfRule>
  </conditionalFormatting>
  <conditionalFormatting sqref="I1499">
    <cfRule type="cellIs" dxfId="270" priority="302" operator="equal">
      <formula>"CAT_MENU"</formula>
    </cfRule>
  </conditionalFormatting>
  <conditionalFormatting sqref="K1499">
    <cfRule type="containsText" dxfId="269" priority="300" operator="containsText" text="DISABLED">
      <formula>NOT(ISERROR(SEARCH("DISABLED",K1499)))</formula>
    </cfRule>
    <cfRule type="containsText" dxfId="268" priority="301" operator="containsText" text="ENABLED">
      <formula>NOT(ISERROR(SEARCH("ENABLED",K1499)))</formula>
    </cfRule>
  </conditionalFormatting>
  <conditionalFormatting sqref="J2238:J2241">
    <cfRule type="containsText" dxfId="267" priority="286" operator="containsText" text="DISABLED">
      <formula>NOT(ISERROR(SEARCH("DISABLED",J2238)))</formula>
    </cfRule>
    <cfRule type="containsText" dxfId="266" priority="287" operator="containsText" text="ENABLED">
      <formula>NOT(ISERROR(SEARCH("ENABLED",J2238)))</formula>
    </cfRule>
  </conditionalFormatting>
  <conditionalFormatting sqref="X2238:X2241">
    <cfRule type="notContainsBlanks" dxfId="265" priority="285">
      <formula>LEN(TRIM(X2238))&gt;0</formula>
    </cfRule>
  </conditionalFormatting>
  <conditionalFormatting sqref="I2238:I2241">
    <cfRule type="cellIs" dxfId="264" priority="284" operator="equal">
      <formula>"CAT_MENU"</formula>
    </cfRule>
  </conditionalFormatting>
  <conditionalFormatting sqref="K2238:K2241">
    <cfRule type="containsText" dxfId="263" priority="282" operator="containsText" text="DISABLED">
      <formula>NOT(ISERROR(SEARCH("DISABLED",K2238)))</formula>
    </cfRule>
    <cfRule type="containsText" dxfId="262" priority="283" operator="containsText" text="ENABLED">
      <formula>NOT(ISERROR(SEARCH("ENABLED",K2238)))</formula>
    </cfRule>
  </conditionalFormatting>
  <conditionalFormatting sqref="J1855">
    <cfRule type="containsText" dxfId="261" priority="280" operator="containsText" text="DISABLED">
      <formula>NOT(ISERROR(SEARCH("DISABLED",J1855)))</formula>
    </cfRule>
    <cfRule type="containsText" dxfId="260" priority="281" operator="containsText" text="ENABLED">
      <formula>NOT(ISERROR(SEARCH("ENABLED",J1855)))</formula>
    </cfRule>
  </conditionalFormatting>
  <conditionalFormatting sqref="X1855">
    <cfRule type="notContainsBlanks" dxfId="259" priority="279">
      <formula>LEN(TRIM(X1855))&gt;0</formula>
    </cfRule>
  </conditionalFormatting>
  <conditionalFormatting sqref="K1855">
    <cfRule type="containsText" dxfId="258" priority="276" operator="containsText" text="DISABLED">
      <formula>NOT(ISERROR(SEARCH("DISABLED",K1855)))</formula>
    </cfRule>
    <cfRule type="containsText" dxfId="257" priority="277" operator="containsText" text="ENABLED">
      <formula>NOT(ISERROR(SEARCH("ENABLED",K1855)))</formula>
    </cfRule>
  </conditionalFormatting>
  <conditionalFormatting sqref="J1910">
    <cfRule type="containsText" dxfId="256" priority="274" operator="containsText" text="DISABLED">
      <formula>NOT(ISERROR(SEARCH("DISABLED",J1910)))</formula>
    </cfRule>
    <cfRule type="containsText" dxfId="255" priority="275" operator="containsText" text="ENABLED">
      <formula>NOT(ISERROR(SEARCH("ENABLED",J1910)))</formula>
    </cfRule>
  </conditionalFormatting>
  <conditionalFormatting sqref="X1910">
    <cfRule type="notContainsBlanks" dxfId="254" priority="273">
      <formula>LEN(TRIM(X1910))&gt;0</formula>
    </cfRule>
  </conditionalFormatting>
  <conditionalFormatting sqref="K1910">
    <cfRule type="containsText" dxfId="253" priority="270" operator="containsText" text="DISABLED">
      <formula>NOT(ISERROR(SEARCH("DISABLED",K1910)))</formula>
    </cfRule>
    <cfRule type="containsText" dxfId="252" priority="271" operator="containsText" text="ENABLED">
      <formula>NOT(ISERROR(SEARCH("ENABLED",K1910)))</formula>
    </cfRule>
  </conditionalFormatting>
  <conditionalFormatting sqref="J1911">
    <cfRule type="containsText" dxfId="251" priority="268" operator="containsText" text="DISABLED">
      <formula>NOT(ISERROR(SEARCH("DISABLED",J1911)))</formula>
    </cfRule>
    <cfRule type="containsText" dxfId="250" priority="269" operator="containsText" text="ENABLED">
      <formula>NOT(ISERROR(SEARCH("ENABLED",J1911)))</formula>
    </cfRule>
  </conditionalFormatting>
  <conditionalFormatting sqref="X1911">
    <cfRule type="notContainsBlanks" dxfId="249" priority="267">
      <formula>LEN(TRIM(X1911))&gt;0</formula>
    </cfRule>
  </conditionalFormatting>
  <conditionalFormatting sqref="K1911">
    <cfRule type="containsText" dxfId="248" priority="265" operator="containsText" text="DISABLED">
      <formula>NOT(ISERROR(SEARCH("DISABLED",K1911)))</formula>
    </cfRule>
    <cfRule type="containsText" dxfId="247" priority="266" operator="containsText" text="ENABLED">
      <formula>NOT(ISERROR(SEARCH("ENABLED",K1911)))</formula>
    </cfRule>
  </conditionalFormatting>
  <conditionalFormatting sqref="I1910">
    <cfRule type="cellIs" dxfId="246" priority="263" operator="equal">
      <formula>"CAT_MENU"</formula>
    </cfRule>
  </conditionalFormatting>
  <conditionalFormatting sqref="I1911">
    <cfRule type="cellIs" dxfId="245" priority="262" operator="equal">
      <formula>"CAT_MENU"</formula>
    </cfRule>
  </conditionalFormatting>
  <conditionalFormatting sqref="J2249:K2249">
    <cfRule type="containsText" dxfId="244" priority="205" operator="containsText" text="DISABLED">
      <formula>NOT(ISERROR(SEARCH("DISABLED",J2249)))</formula>
    </cfRule>
    <cfRule type="containsText" dxfId="243" priority="206" operator="containsText" text="ENABLED">
      <formula>NOT(ISERROR(SEARCH("ENABLED",J2249)))</formula>
    </cfRule>
  </conditionalFormatting>
  <conditionalFormatting sqref="X2249">
    <cfRule type="notContainsBlanks" dxfId="242" priority="204">
      <formula>LEN(TRIM(X2249))&gt;0</formula>
    </cfRule>
  </conditionalFormatting>
  <conditionalFormatting sqref="I2249">
    <cfRule type="cellIs" dxfId="241" priority="203" operator="equal">
      <formula>"CAT_MENU"</formula>
    </cfRule>
  </conditionalFormatting>
  <conditionalFormatting sqref="J43:K43">
    <cfRule type="containsText" dxfId="240" priority="256" operator="containsText" text="DISABLED">
      <formula>NOT(ISERROR(SEARCH("DISABLED",J43)))</formula>
    </cfRule>
    <cfRule type="containsText" dxfId="239" priority="257" operator="containsText" text="ENABLED">
      <formula>NOT(ISERROR(SEARCH("ENABLED",J43)))</formula>
    </cfRule>
  </conditionalFormatting>
  <conditionalFormatting sqref="X43">
    <cfRule type="notContainsBlanks" dxfId="238" priority="255">
      <formula>LEN(TRIM(X43))&gt;0</formula>
    </cfRule>
  </conditionalFormatting>
  <conditionalFormatting sqref="I43">
    <cfRule type="cellIs" dxfId="237" priority="254" operator="equal">
      <formula>"CAT_MENU"</formula>
    </cfRule>
  </conditionalFormatting>
  <conditionalFormatting sqref="J1572:K1572">
    <cfRule type="containsText" dxfId="236" priority="252" operator="containsText" text="DISABLED">
      <formula>NOT(ISERROR(SEARCH("DISABLED",J1572)))</formula>
    </cfRule>
    <cfRule type="containsText" dxfId="235" priority="253" operator="containsText" text="ENABLED">
      <formula>NOT(ISERROR(SEARCH("ENABLED",J1572)))</formula>
    </cfRule>
  </conditionalFormatting>
  <conditionalFormatting sqref="X1572">
    <cfRule type="notContainsBlanks" dxfId="234" priority="251">
      <formula>LEN(TRIM(X1572))&gt;0</formula>
    </cfRule>
  </conditionalFormatting>
  <conditionalFormatting sqref="I1572">
    <cfRule type="cellIs" dxfId="233" priority="250" operator="equal">
      <formula>"CAT_MENU"</formula>
    </cfRule>
  </conditionalFormatting>
  <conditionalFormatting sqref="J2243:K2243">
    <cfRule type="containsText" dxfId="232" priority="248" operator="containsText" text="DISABLED">
      <formula>NOT(ISERROR(SEARCH("DISABLED",J2243)))</formula>
    </cfRule>
    <cfRule type="containsText" dxfId="231" priority="249" operator="containsText" text="ENABLED">
      <formula>NOT(ISERROR(SEARCH("ENABLED",J2243)))</formula>
    </cfRule>
  </conditionalFormatting>
  <conditionalFormatting sqref="X2243">
    <cfRule type="notContainsBlanks" dxfId="230" priority="247">
      <formula>LEN(TRIM(X2243))&gt;0</formula>
    </cfRule>
  </conditionalFormatting>
  <conditionalFormatting sqref="I2243">
    <cfRule type="cellIs" dxfId="229" priority="246" operator="equal">
      <formula>"CAT_MENU"</formula>
    </cfRule>
  </conditionalFormatting>
  <conditionalFormatting sqref="J54:K54">
    <cfRule type="containsText" dxfId="228" priority="244" operator="containsText" text="DISABLED">
      <formula>NOT(ISERROR(SEARCH("DISABLED",J54)))</formula>
    </cfRule>
    <cfRule type="containsText" dxfId="227" priority="245" operator="containsText" text="ENABLED">
      <formula>NOT(ISERROR(SEARCH("ENABLED",J54)))</formula>
    </cfRule>
  </conditionalFormatting>
  <conditionalFormatting sqref="X54">
    <cfRule type="notContainsBlanks" dxfId="226" priority="243">
      <formula>LEN(TRIM(X54))&gt;0</formula>
    </cfRule>
  </conditionalFormatting>
  <conditionalFormatting sqref="I54">
    <cfRule type="cellIs" dxfId="225" priority="242" operator="equal">
      <formula>"CAT_MENU"</formula>
    </cfRule>
  </conditionalFormatting>
  <conditionalFormatting sqref="J55:K55">
    <cfRule type="containsText" dxfId="224" priority="240" operator="containsText" text="DISABLED">
      <formula>NOT(ISERROR(SEARCH("DISABLED",J55)))</formula>
    </cfRule>
    <cfRule type="containsText" dxfId="223" priority="241" operator="containsText" text="ENABLED">
      <formula>NOT(ISERROR(SEARCH("ENABLED",J55)))</formula>
    </cfRule>
  </conditionalFormatting>
  <conditionalFormatting sqref="X55">
    <cfRule type="notContainsBlanks" dxfId="222" priority="239">
      <formula>LEN(TRIM(X55))&gt;0</formula>
    </cfRule>
  </conditionalFormatting>
  <conditionalFormatting sqref="I55">
    <cfRule type="cellIs" dxfId="221" priority="238" operator="equal">
      <formula>"CAT_MENU"</formula>
    </cfRule>
  </conditionalFormatting>
  <conditionalFormatting sqref="J2245:K2246">
    <cfRule type="containsText" dxfId="220" priority="236" operator="containsText" text="DISABLED">
      <formula>NOT(ISERROR(SEARCH("DISABLED",J2245)))</formula>
    </cfRule>
    <cfRule type="containsText" dxfId="219" priority="237" operator="containsText" text="ENABLED">
      <formula>NOT(ISERROR(SEARCH("ENABLED",J2245)))</formula>
    </cfRule>
  </conditionalFormatting>
  <conditionalFormatting sqref="X2245:X2246">
    <cfRule type="notContainsBlanks" dxfId="218" priority="235">
      <formula>LEN(TRIM(X2245))&gt;0</formula>
    </cfRule>
  </conditionalFormatting>
  <conditionalFormatting sqref="I2245:I2246">
    <cfRule type="cellIs" dxfId="217" priority="234" operator="equal">
      <formula>"CAT_MENU"</formula>
    </cfRule>
  </conditionalFormatting>
  <conditionalFormatting sqref="J61:K61">
    <cfRule type="containsText" dxfId="216" priority="232" operator="containsText" text="DISABLED">
      <formula>NOT(ISERROR(SEARCH("DISABLED",J61)))</formula>
    </cfRule>
    <cfRule type="containsText" dxfId="215" priority="233" operator="containsText" text="ENABLED">
      <formula>NOT(ISERROR(SEARCH("ENABLED",J61)))</formula>
    </cfRule>
  </conditionalFormatting>
  <conditionalFormatting sqref="X61">
    <cfRule type="notContainsBlanks" dxfId="214" priority="231">
      <formula>LEN(TRIM(X61))&gt;0</formula>
    </cfRule>
  </conditionalFormatting>
  <conditionalFormatting sqref="I61">
    <cfRule type="cellIs" dxfId="213" priority="230" operator="equal">
      <formula>"CAT_MENU"</formula>
    </cfRule>
  </conditionalFormatting>
  <conditionalFormatting sqref="X62">
    <cfRule type="notContainsBlanks" dxfId="212" priority="229">
      <formula>LEN(TRIM(X62))&gt;0</formula>
    </cfRule>
  </conditionalFormatting>
  <conditionalFormatting sqref="J62">
    <cfRule type="containsText" dxfId="211" priority="227" operator="containsText" text="DISABLED">
      <formula>NOT(ISERROR(SEARCH("DISABLED",J62)))</formula>
    </cfRule>
    <cfRule type="containsText" dxfId="210" priority="228" operator="containsText" text="ENABLED">
      <formula>NOT(ISERROR(SEARCH("ENABLED",J62)))</formula>
    </cfRule>
  </conditionalFormatting>
  <conditionalFormatting sqref="X62">
    <cfRule type="notContainsBlanks" dxfId="209" priority="226">
      <formula>LEN(TRIM(X62))&gt;0</formula>
    </cfRule>
  </conditionalFormatting>
  <conditionalFormatting sqref="I62">
    <cfRule type="cellIs" dxfId="208" priority="225" operator="equal">
      <formula>"CAT_MENU"</formula>
    </cfRule>
  </conditionalFormatting>
  <conditionalFormatting sqref="K62">
    <cfRule type="containsText" dxfId="207" priority="223" operator="containsText" text="DISABLED">
      <formula>NOT(ISERROR(SEARCH("DISABLED",K62)))</formula>
    </cfRule>
    <cfRule type="containsText" dxfId="206" priority="224" operator="containsText" text="ENABLED">
      <formula>NOT(ISERROR(SEARCH("ENABLED",K62)))</formula>
    </cfRule>
  </conditionalFormatting>
  <conditionalFormatting sqref="J2247:K2247">
    <cfRule type="containsText" dxfId="205" priority="221" operator="containsText" text="DISABLED">
      <formula>NOT(ISERROR(SEARCH("DISABLED",J2247)))</formula>
    </cfRule>
    <cfRule type="containsText" dxfId="204" priority="222" operator="containsText" text="ENABLED">
      <formula>NOT(ISERROR(SEARCH("ENABLED",J2247)))</formula>
    </cfRule>
  </conditionalFormatting>
  <conditionalFormatting sqref="X2247">
    <cfRule type="notContainsBlanks" dxfId="203" priority="220">
      <formula>LEN(TRIM(X2247))&gt;0</formula>
    </cfRule>
  </conditionalFormatting>
  <conditionalFormatting sqref="I2247">
    <cfRule type="cellIs" dxfId="202" priority="219" operator="equal">
      <formula>"CAT_MENU"</formula>
    </cfRule>
  </conditionalFormatting>
  <conditionalFormatting sqref="J71:K71">
    <cfRule type="containsText" dxfId="201" priority="217" operator="containsText" text="DISABLED">
      <formula>NOT(ISERROR(SEARCH("DISABLED",J71)))</formula>
    </cfRule>
    <cfRule type="containsText" dxfId="200" priority="218" operator="containsText" text="ENABLED">
      <formula>NOT(ISERROR(SEARCH("ENABLED",J71)))</formula>
    </cfRule>
  </conditionalFormatting>
  <conditionalFormatting sqref="X71">
    <cfRule type="notContainsBlanks" dxfId="199" priority="216">
      <formula>LEN(TRIM(X71))&gt;0</formula>
    </cfRule>
  </conditionalFormatting>
  <conditionalFormatting sqref="I71">
    <cfRule type="cellIs" dxfId="198" priority="215" operator="equal">
      <formula>"CAT_MENU"</formula>
    </cfRule>
  </conditionalFormatting>
  <conditionalFormatting sqref="I2250 I2252:I2254">
    <cfRule type="cellIs" dxfId="197" priority="195" operator="equal">
      <formula>"CAT_MENU"</formula>
    </cfRule>
  </conditionalFormatting>
  <conditionalFormatting sqref="J2248:K2248">
    <cfRule type="containsText" dxfId="196" priority="213" operator="containsText" text="DISABLED">
      <formula>NOT(ISERROR(SEARCH("DISABLED",J2248)))</formula>
    </cfRule>
    <cfRule type="containsText" dxfId="195" priority="214" operator="containsText" text="ENABLED">
      <formula>NOT(ISERROR(SEARCH("ENABLED",J2248)))</formula>
    </cfRule>
  </conditionalFormatting>
  <conditionalFormatting sqref="X2248">
    <cfRule type="notContainsBlanks" dxfId="194" priority="212">
      <formula>LEN(TRIM(X2248))&gt;0</formula>
    </cfRule>
  </conditionalFormatting>
  <conditionalFormatting sqref="I2248">
    <cfRule type="cellIs" dxfId="193" priority="211" operator="equal">
      <formula>"CAT_MENU"</formula>
    </cfRule>
  </conditionalFormatting>
  <conditionalFormatting sqref="J75:K75">
    <cfRule type="containsText" dxfId="192" priority="209" operator="containsText" text="DISABLED">
      <formula>NOT(ISERROR(SEARCH("DISABLED",J75)))</formula>
    </cfRule>
    <cfRule type="containsText" dxfId="191" priority="210" operator="containsText" text="ENABLED">
      <formula>NOT(ISERROR(SEARCH("ENABLED",J75)))</formula>
    </cfRule>
  </conditionalFormatting>
  <conditionalFormatting sqref="X75">
    <cfRule type="notContainsBlanks" dxfId="190" priority="208">
      <formula>LEN(TRIM(X75))&gt;0</formula>
    </cfRule>
  </conditionalFormatting>
  <conditionalFormatting sqref="I75">
    <cfRule type="cellIs" dxfId="189" priority="207" operator="equal">
      <formula>"CAT_MENU"</formula>
    </cfRule>
  </conditionalFormatting>
  <conditionalFormatting sqref="J82:K82">
    <cfRule type="containsText" dxfId="188" priority="201" operator="containsText" text="DISABLED">
      <formula>NOT(ISERROR(SEARCH("DISABLED",J82)))</formula>
    </cfRule>
    <cfRule type="containsText" dxfId="187" priority="202" operator="containsText" text="ENABLED">
      <formula>NOT(ISERROR(SEARCH("ENABLED",J82)))</formula>
    </cfRule>
  </conditionalFormatting>
  <conditionalFormatting sqref="X82">
    <cfRule type="notContainsBlanks" dxfId="186" priority="200">
      <formula>LEN(TRIM(X82))&gt;0</formula>
    </cfRule>
  </conditionalFormatting>
  <conditionalFormatting sqref="I82">
    <cfRule type="cellIs" dxfId="185" priority="199" operator="equal">
      <formula>"CAT_MENU"</formula>
    </cfRule>
  </conditionalFormatting>
  <conditionalFormatting sqref="J2250:K2250 J2252:K2254">
    <cfRule type="containsText" dxfId="184" priority="197" operator="containsText" text="DISABLED">
      <formula>NOT(ISERROR(SEARCH("DISABLED",J2250)))</formula>
    </cfRule>
    <cfRule type="containsText" dxfId="183" priority="198" operator="containsText" text="ENABLED">
      <formula>NOT(ISERROR(SEARCH("ENABLED",J2250)))</formula>
    </cfRule>
  </conditionalFormatting>
  <conditionalFormatting sqref="X2250 X2252:X2254">
    <cfRule type="notContainsBlanks" dxfId="182" priority="196">
      <formula>LEN(TRIM(X2250))&gt;0</formula>
    </cfRule>
  </conditionalFormatting>
  <conditionalFormatting sqref="J106:K106">
    <cfRule type="containsText" dxfId="181" priority="193" operator="containsText" text="DISABLED">
      <formula>NOT(ISERROR(SEARCH("DISABLED",J106)))</formula>
    </cfRule>
    <cfRule type="containsText" dxfId="180" priority="194" operator="containsText" text="ENABLED">
      <formula>NOT(ISERROR(SEARCH("ENABLED",J106)))</formula>
    </cfRule>
  </conditionalFormatting>
  <conditionalFormatting sqref="X106">
    <cfRule type="notContainsBlanks" dxfId="179" priority="192">
      <formula>LEN(TRIM(X106))&gt;0</formula>
    </cfRule>
  </conditionalFormatting>
  <conditionalFormatting sqref="I106">
    <cfRule type="cellIs" dxfId="178" priority="191" operator="equal">
      <formula>"CAT_MENU"</formula>
    </cfRule>
  </conditionalFormatting>
  <conditionalFormatting sqref="J2251">
    <cfRule type="containsText" dxfId="177" priority="189" operator="containsText" text="DISABLED">
      <formula>NOT(ISERROR(SEARCH("DISABLED",J2251)))</formula>
    </cfRule>
    <cfRule type="containsText" dxfId="176" priority="190" operator="containsText" text="ENABLED">
      <formula>NOT(ISERROR(SEARCH("ENABLED",J2251)))</formula>
    </cfRule>
  </conditionalFormatting>
  <conditionalFormatting sqref="X2251">
    <cfRule type="notContainsBlanks" dxfId="175" priority="188">
      <formula>LEN(TRIM(X2251))&gt;0</formula>
    </cfRule>
  </conditionalFormatting>
  <conditionalFormatting sqref="I2251">
    <cfRule type="cellIs" dxfId="174" priority="187" operator="equal">
      <formula>"CAT_MENU"</formula>
    </cfRule>
  </conditionalFormatting>
  <conditionalFormatting sqref="K2251">
    <cfRule type="containsText" dxfId="173" priority="185" operator="containsText" text="DISABLED">
      <formula>NOT(ISERROR(SEARCH("DISABLED",K2251)))</formula>
    </cfRule>
    <cfRule type="containsText" dxfId="172" priority="186" operator="containsText" text="ENABLED">
      <formula>NOT(ISERROR(SEARCH("ENABLED",K2251)))</formula>
    </cfRule>
  </conditionalFormatting>
  <conditionalFormatting sqref="J118:K118">
    <cfRule type="containsText" dxfId="171" priority="183" operator="containsText" text="DISABLED">
      <formula>NOT(ISERROR(SEARCH("DISABLED",J118)))</formula>
    </cfRule>
    <cfRule type="containsText" dxfId="170" priority="184" operator="containsText" text="ENABLED">
      <formula>NOT(ISERROR(SEARCH("ENABLED",J118)))</formula>
    </cfRule>
  </conditionalFormatting>
  <conditionalFormatting sqref="X118">
    <cfRule type="notContainsBlanks" dxfId="169" priority="182">
      <formula>LEN(TRIM(X118))&gt;0</formula>
    </cfRule>
  </conditionalFormatting>
  <conditionalFormatting sqref="I118">
    <cfRule type="cellIs" dxfId="168" priority="181" operator="equal">
      <formula>"CAT_MENU"</formula>
    </cfRule>
  </conditionalFormatting>
  <conditionalFormatting sqref="J120:K122">
    <cfRule type="containsText" dxfId="167" priority="179" operator="containsText" text="DISABLED">
      <formula>NOT(ISERROR(SEARCH("DISABLED",J120)))</formula>
    </cfRule>
    <cfRule type="containsText" dxfId="166" priority="180" operator="containsText" text="ENABLED">
      <formula>NOT(ISERROR(SEARCH("ENABLED",J120)))</formula>
    </cfRule>
  </conditionalFormatting>
  <conditionalFormatting sqref="X120:X122">
    <cfRule type="notContainsBlanks" dxfId="165" priority="178">
      <formula>LEN(TRIM(X120))&gt;0</formula>
    </cfRule>
  </conditionalFormatting>
  <conditionalFormatting sqref="I120:I122">
    <cfRule type="cellIs" dxfId="164" priority="177" operator="equal">
      <formula>"CAT_MENU"</formula>
    </cfRule>
  </conditionalFormatting>
  <conditionalFormatting sqref="J123:K123">
    <cfRule type="containsText" dxfId="163" priority="175" operator="containsText" text="DISABLED">
      <formula>NOT(ISERROR(SEARCH("DISABLED",J123)))</formula>
    </cfRule>
    <cfRule type="containsText" dxfId="162" priority="176" operator="containsText" text="ENABLED">
      <formula>NOT(ISERROR(SEARCH("ENABLED",J123)))</formula>
    </cfRule>
  </conditionalFormatting>
  <conditionalFormatting sqref="X123">
    <cfRule type="notContainsBlanks" dxfId="161" priority="174">
      <formula>LEN(TRIM(X123))&gt;0</formula>
    </cfRule>
  </conditionalFormatting>
  <conditionalFormatting sqref="I123">
    <cfRule type="cellIs" dxfId="160" priority="173" operator="equal">
      <formula>"CAT_MENU"</formula>
    </cfRule>
  </conditionalFormatting>
  <conditionalFormatting sqref="J124:K124">
    <cfRule type="containsText" dxfId="159" priority="171" operator="containsText" text="DISABLED">
      <formula>NOT(ISERROR(SEARCH("DISABLED",J124)))</formula>
    </cfRule>
    <cfRule type="containsText" dxfId="158" priority="172" operator="containsText" text="ENABLED">
      <formula>NOT(ISERROR(SEARCH("ENABLED",J124)))</formula>
    </cfRule>
  </conditionalFormatting>
  <conditionalFormatting sqref="X124">
    <cfRule type="notContainsBlanks" dxfId="157" priority="170">
      <formula>LEN(TRIM(X124))&gt;0</formula>
    </cfRule>
  </conditionalFormatting>
  <conditionalFormatting sqref="I124">
    <cfRule type="cellIs" dxfId="156" priority="169" operator="equal">
      <formula>"CAT_MENU"</formula>
    </cfRule>
  </conditionalFormatting>
  <conditionalFormatting sqref="J125:K125">
    <cfRule type="containsText" dxfId="155" priority="167" operator="containsText" text="DISABLED">
      <formula>NOT(ISERROR(SEARCH("DISABLED",J125)))</formula>
    </cfRule>
    <cfRule type="containsText" dxfId="154" priority="168" operator="containsText" text="ENABLED">
      <formula>NOT(ISERROR(SEARCH("ENABLED",J125)))</formula>
    </cfRule>
  </conditionalFormatting>
  <conditionalFormatting sqref="X125">
    <cfRule type="notContainsBlanks" dxfId="153" priority="166">
      <formula>LEN(TRIM(X125))&gt;0</formula>
    </cfRule>
  </conditionalFormatting>
  <conditionalFormatting sqref="I125">
    <cfRule type="cellIs" dxfId="152" priority="165" operator="equal">
      <formula>"CAT_MENU"</formula>
    </cfRule>
  </conditionalFormatting>
  <conditionalFormatting sqref="J126:K126">
    <cfRule type="containsText" dxfId="151" priority="163" operator="containsText" text="DISABLED">
      <formula>NOT(ISERROR(SEARCH("DISABLED",J126)))</formula>
    </cfRule>
    <cfRule type="containsText" dxfId="150" priority="164" operator="containsText" text="ENABLED">
      <formula>NOT(ISERROR(SEARCH("ENABLED",J126)))</formula>
    </cfRule>
  </conditionalFormatting>
  <conditionalFormatting sqref="X126">
    <cfRule type="notContainsBlanks" dxfId="149" priority="162">
      <formula>LEN(TRIM(X126))&gt;0</formula>
    </cfRule>
  </conditionalFormatting>
  <conditionalFormatting sqref="I126">
    <cfRule type="cellIs" dxfId="148" priority="161" operator="equal">
      <formula>"CAT_MENU"</formula>
    </cfRule>
  </conditionalFormatting>
  <conditionalFormatting sqref="J127:K127">
    <cfRule type="containsText" dxfId="147" priority="159" operator="containsText" text="DISABLED">
      <formula>NOT(ISERROR(SEARCH("DISABLED",J127)))</formula>
    </cfRule>
    <cfRule type="containsText" dxfId="146" priority="160" operator="containsText" text="ENABLED">
      <formula>NOT(ISERROR(SEARCH("ENABLED",J127)))</formula>
    </cfRule>
  </conditionalFormatting>
  <conditionalFormatting sqref="X127">
    <cfRule type="notContainsBlanks" dxfId="145" priority="158">
      <formula>LEN(TRIM(X127))&gt;0</formula>
    </cfRule>
  </conditionalFormatting>
  <conditionalFormatting sqref="I127">
    <cfRule type="cellIs" dxfId="144" priority="157" operator="equal">
      <formula>"CAT_MENU"</formula>
    </cfRule>
  </conditionalFormatting>
  <conditionalFormatting sqref="J128:J131">
    <cfRule type="containsText" dxfId="143" priority="155" operator="containsText" text="DISABLED">
      <formula>NOT(ISERROR(SEARCH("DISABLED",J128)))</formula>
    </cfRule>
    <cfRule type="containsText" dxfId="142" priority="156" operator="containsText" text="ENABLED">
      <formula>NOT(ISERROR(SEARCH("ENABLED",J128)))</formula>
    </cfRule>
  </conditionalFormatting>
  <conditionalFormatting sqref="X128:X131">
    <cfRule type="notContainsBlanks" dxfId="141" priority="154">
      <formula>LEN(TRIM(X128))&gt;0</formula>
    </cfRule>
  </conditionalFormatting>
  <conditionalFormatting sqref="I128:I131">
    <cfRule type="cellIs" dxfId="140" priority="153" operator="equal">
      <formula>"CAT_MENU"</formula>
    </cfRule>
  </conditionalFormatting>
  <conditionalFormatting sqref="K128:K131">
    <cfRule type="containsText" dxfId="139" priority="151" operator="containsText" text="DISABLED">
      <formula>NOT(ISERROR(SEARCH("DISABLED",K128)))</formula>
    </cfRule>
    <cfRule type="containsText" dxfId="138" priority="152" operator="containsText" text="ENABLED">
      <formula>NOT(ISERROR(SEARCH("ENABLED",K128)))</formula>
    </cfRule>
  </conditionalFormatting>
  <conditionalFormatting sqref="J132:K132">
    <cfRule type="containsText" dxfId="137" priority="149" operator="containsText" text="DISABLED">
      <formula>NOT(ISERROR(SEARCH("DISABLED",J132)))</formula>
    </cfRule>
    <cfRule type="containsText" dxfId="136" priority="150" operator="containsText" text="ENABLED">
      <formula>NOT(ISERROR(SEARCH("ENABLED",J132)))</formula>
    </cfRule>
  </conditionalFormatting>
  <conditionalFormatting sqref="X132">
    <cfRule type="notContainsBlanks" dxfId="135" priority="148">
      <formula>LEN(TRIM(X132))&gt;0</formula>
    </cfRule>
  </conditionalFormatting>
  <conditionalFormatting sqref="I132">
    <cfRule type="cellIs" dxfId="134" priority="147" operator="equal">
      <formula>"CAT_MENU"</formula>
    </cfRule>
  </conditionalFormatting>
  <conditionalFormatting sqref="J407">
    <cfRule type="containsText" dxfId="133" priority="145" operator="containsText" text="DISABLED">
      <formula>NOT(ISERROR(SEARCH("DISABLED",J407)))</formula>
    </cfRule>
    <cfRule type="containsText" dxfId="132" priority="146" operator="containsText" text="ENABLED">
      <formula>NOT(ISERROR(SEARCH("ENABLED",J407)))</formula>
    </cfRule>
  </conditionalFormatting>
  <conditionalFormatting sqref="J430:J437">
    <cfRule type="containsText" dxfId="131" priority="137" operator="containsText" text="DISABLED">
      <formula>NOT(ISERROR(SEARCH("DISABLED",J430)))</formula>
    </cfRule>
    <cfRule type="containsText" dxfId="130" priority="138" operator="containsText" text="ENABLED">
      <formula>NOT(ISERROR(SEARCH("ENABLED",J430)))</formula>
    </cfRule>
  </conditionalFormatting>
  <conditionalFormatting sqref="X430:X437">
    <cfRule type="notContainsBlanks" dxfId="129" priority="136">
      <formula>LEN(TRIM(X430))&gt;0</formula>
    </cfRule>
  </conditionalFormatting>
  <conditionalFormatting sqref="I430:I437">
    <cfRule type="cellIs" dxfId="128" priority="135" operator="equal">
      <formula>"CAT_MENU"</formula>
    </cfRule>
  </conditionalFormatting>
  <conditionalFormatting sqref="K430:K437">
    <cfRule type="containsText" dxfId="127" priority="133" operator="containsText" text="DISABLED">
      <formula>NOT(ISERROR(SEARCH("DISABLED",K430)))</formula>
    </cfRule>
    <cfRule type="containsText" dxfId="126" priority="134" operator="containsText" text="ENABLED">
      <formula>NOT(ISERROR(SEARCH("ENABLED",K430)))</formula>
    </cfRule>
  </conditionalFormatting>
  <conditionalFormatting sqref="J959">
    <cfRule type="containsText" dxfId="125" priority="131" operator="containsText" text="DISABLED">
      <formula>NOT(ISERROR(SEARCH("DISABLED",J959)))</formula>
    </cfRule>
    <cfRule type="containsText" dxfId="124" priority="132" operator="containsText" text="ENABLED">
      <formula>NOT(ISERROR(SEARCH("ENABLED",J959)))</formula>
    </cfRule>
  </conditionalFormatting>
  <conditionalFormatting sqref="X959">
    <cfRule type="notContainsBlanks" dxfId="123" priority="130">
      <formula>LEN(TRIM(X959))&gt;0</formula>
    </cfRule>
  </conditionalFormatting>
  <conditionalFormatting sqref="I959">
    <cfRule type="cellIs" dxfId="122" priority="129" operator="equal">
      <formula>"CAT_MENU"</formula>
    </cfRule>
  </conditionalFormatting>
  <conditionalFormatting sqref="K959">
    <cfRule type="containsText" dxfId="121" priority="127" operator="containsText" text="DISABLED">
      <formula>NOT(ISERROR(SEARCH("DISABLED",K959)))</formula>
    </cfRule>
    <cfRule type="containsText" dxfId="120" priority="128" operator="containsText" text="ENABLED">
      <formula>NOT(ISERROR(SEARCH("ENABLED",K959)))</formula>
    </cfRule>
  </conditionalFormatting>
  <conditionalFormatting sqref="J1057">
    <cfRule type="containsText" dxfId="119" priority="125" operator="containsText" text="DISABLED">
      <formula>NOT(ISERROR(SEARCH("DISABLED",J1057)))</formula>
    </cfRule>
    <cfRule type="containsText" dxfId="118" priority="126" operator="containsText" text="ENABLED">
      <formula>NOT(ISERROR(SEARCH("ENABLED",J1057)))</formula>
    </cfRule>
  </conditionalFormatting>
  <conditionalFormatting sqref="X1057">
    <cfRule type="notContainsBlanks" dxfId="117" priority="124">
      <formula>LEN(TRIM(X1057))&gt;0</formula>
    </cfRule>
  </conditionalFormatting>
  <conditionalFormatting sqref="I1057">
    <cfRule type="cellIs" dxfId="116" priority="123" operator="equal">
      <formula>"CAT_MENU"</formula>
    </cfRule>
  </conditionalFormatting>
  <conditionalFormatting sqref="K1057">
    <cfRule type="containsText" dxfId="115" priority="121" operator="containsText" text="DISABLED">
      <formula>NOT(ISERROR(SEARCH("DISABLED",K1057)))</formula>
    </cfRule>
    <cfRule type="containsText" dxfId="114" priority="122" operator="containsText" text="ENABLED">
      <formula>NOT(ISERROR(SEARCH("ENABLED",K1057)))</formula>
    </cfRule>
  </conditionalFormatting>
  <conditionalFormatting sqref="J1060">
    <cfRule type="containsText" dxfId="113" priority="119" operator="containsText" text="DISABLED">
      <formula>NOT(ISERROR(SEARCH("DISABLED",J1060)))</formula>
    </cfRule>
    <cfRule type="containsText" dxfId="112" priority="120" operator="containsText" text="ENABLED">
      <formula>NOT(ISERROR(SEARCH("ENABLED",J1060)))</formula>
    </cfRule>
  </conditionalFormatting>
  <conditionalFormatting sqref="X1060">
    <cfRule type="notContainsBlanks" dxfId="111" priority="118">
      <formula>LEN(TRIM(X1060))&gt;0</formula>
    </cfRule>
  </conditionalFormatting>
  <conditionalFormatting sqref="I1060">
    <cfRule type="cellIs" dxfId="110" priority="117" operator="equal">
      <formula>"CAT_MENU"</formula>
    </cfRule>
  </conditionalFormatting>
  <conditionalFormatting sqref="K1060">
    <cfRule type="containsText" dxfId="109" priority="115" operator="containsText" text="DISABLED">
      <formula>NOT(ISERROR(SEARCH("DISABLED",K1060)))</formula>
    </cfRule>
    <cfRule type="containsText" dxfId="108" priority="116" operator="containsText" text="ENABLED">
      <formula>NOT(ISERROR(SEARCH("ENABLED",K1060)))</formula>
    </cfRule>
  </conditionalFormatting>
  <conditionalFormatting sqref="J1161:J1178">
    <cfRule type="containsText" dxfId="107" priority="113" operator="containsText" text="DISABLED">
      <formula>NOT(ISERROR(SEARCH("DISABLED",J1161)))</formula>
    </cfRule>
    <cfRule type="containsText" dxfId="106" priority="114" operator="containsText" text="ENABLED">
      <formula>NOT(ISERROR(SEARCH("ENABLED",J1161)))</formula>
    </cfRule>
  </conditionalFormatting>
  <conditionalFormatting sqref="X1161:X1178">
    <cfRule type="notContainsBlanks" dxfId="105" priority="112">
      <formula>LEN(TRIM(X1161))&gt;0</formula>
    </cfRule>
  </conditionalFormatting>
  <conditionalFormatting sqref="I1161:I1178">
    <cfRule type="cellIs" dxfId="104" priority="111" operator="equal">
      <formula>"CAT_MENU"</formula>
    </cfRule>
  </conditionalFormatting>
  <conditionalFormatting sqref="K1161:K1178">
    <cfRule type="containsText" dxfId="103" priority="109" operator="containsText" text="DISABLED">
      <formula>NOT(ISERROR(SEARCH("DISABLED",K1161)))</formula>
    </cfRule>
    <cfRule type="containsText" dxfId="102" priority="110" operator="containsText" text="ENABLED">
      <formula>NOT(ISERROR(SEARCH("ENABLED",K1161)))</formula>
    </cfRule>
  </conditionalFormatting>
  <conditionalFormatting sqref="J1458:K1458">
    <cfRule type="containsText" dxfId="101" priority="107" operator="containsText" text="DISABLED">
      <formula>NOT(ISERROR(SEARCH("DISABLED",J1458)))</formula>
    </cfRule>
    <cfRule type="containsText" dxfId="100" priority="108" operator="containsText" text="ENABLED">
      <formula>NOT(ISERROR(SEARCH("ENABLED",J1458)))</formula>
    </cfRule>
  </conditionalFormatting>
  <conditionalFormatting sqref="X1458">
    <cfRule type="notContainsBlanks" dxfId="99" priority="106">
      <formula>LEN(TRIM(X1458))&gt;0</formula>
    </cfRule>
  </conditionalFormatting>
  <conditionalFormatting sqref="I1458">
    <cfRule type="cellIs" dxfId="98" priority="105" operator="equal">
      <formula>"CAT_MENU"</formula>
    </cfRule>
  </conditionalFormatting>
  <conditionalFormatting sqref="K1460">
    <cfRule type="containsText" dxfId="97" priority="103" operator="containsText" text="DISABLED">
      <formula>NOT(ISERROR(SEARCH("DISABLED",K1460)))</formula>
    </cfRule>
    <cfRule type="containsText" dxfId="96" priority="104" operator="containsText" text="ENABLED">
      <formula>NOT(ISERROR(SEARCH("ENABLED",K1460)))</formula>
    </cfRule>
  </conditionalFormatting>
  <conditionalFormatting sqref="X1460">
    <cfRule type="notContainsBlanks" dxfId="95" priority="102">
      <formula>LEN(TRIM(X1460))&gt;0</formula>
    </cfRule>
  </conditionalFormatting>
  <conditionalFormatting sqref="I1460">
    <cfRule type="cellIs" dxfId="94" priority="101" operator="equal">
      <formula>"CAT_MENU"</formula>
    </cfRule>
  </conditionalFormatting>
  <conditionalFormatting sqref="J1483">
    <cfRule type="containsText" dxfId="93" priority="99" operator="containsText" text="DISABLED">
      <formula>NOT(ISERROR(SEARCH("DISABLED",J1483)))</formula>
    </cfRule>
    <cfRule type="containsText" dxfId="92" priority="100" operator="containsText" text="ENABLED">
      <formula>NOT(ISERROR(SEARCH("ENABLED",J1483)))</formula>
    </cfRule>
  </conditionalFormatting>
  <conditionalFormatting sqref="X1483">
    <cfRule type="notContainsBlanks" dxfId="91" priority="98">
      <formula>LEN(TRIM(X1483))&gt;0</formula>
    </cfRule>
  </conditionalFormatting>
  <conditionalFormatting sqref="I1483">
    <cfRule type="cellIs" dxfId="90" priority="97" operator="equal">
      <formula>"CAT_MENU"</formula>
    </cfRule>
  </conditionalFormatting>
  <conditionalFormatting sqref="K1483">
    <cfRule type="containsText" dxfId="89" priority="95" operator="containsText" text="DISABLED">
      <formula>NOT(ISERROR(SEARCH("DISABLED",K1483)))</formula>
    </cfRule>
    <cfRule type="containsText" dxfId="88" priority="96" operator="containsText" text="ENABLED">
      <formula>NOT(ISERROR(SEARCH("ENABLED",K1483)))</formula>
    </cfRule>
  </conditionalFormatting>
  <conditionalFormatting sqref="J2244:K2244">
    <cfRule type="containsText" dxfId="87" priority="93" operator="containsText" text="DISABLED">
      <formula>NOT(ISERROR(SEARCH("DISABLED",J2244)))</formula>
    </cfRule>
    <cfRule type="containsText" dxfId="86" priority="94" operator="containsText" text="ENABLED">
      <formula>NOT(ISERROR(SEARCH("ENABLED",J2244)))</formula>
    </cfRule>
  </conditionalFormatting>
  <conditionalFormatting sqref="X2244">
    <cfRule type="notContainsBlanks" dxfId="85" priority="92">
      <formula>LEN(TRIM(X2244))&gt;0</formula>
    </cfRule>
  </conditionalFormatting>
  <conditionalFormatting sqref="I2244">
    <cfRule type="cellIs" dxfId="84" priority="91" operator="equal">
      <formula>"CAT_MENU"</formula>
    </cfRule>
  </conditionalFormatting>
  <conditionalFormatting sqref="J1528:K1528">
    <cfRule type="containsText" dxfId="83" priority="89" operator="containsText" text="DISABLED">
      <formula>NOT(ISERROR(SEARCH("DISABLED",J1528)))</formula>
    </cfRule>
    <cfRule type="containsText" dxfId="82" priority="90" operator="containsText" text="ENABLED">
      <formula>NOT(ISERROR(SEARCH("ENABLED",J1528)))</formula>
    </cfRule>
  </conditionalFormatting>
  <conditionalFormatting sqref="X1528">
    <cfRule type="notContainsBlanks" dxfId="81" priority="88">
      <formula>LEN(TRIM(X1528))&gt;0</formula>
    </cfRule>
  </conditionalFormatting>
  <conditionalFormatting sqref="I1528">
    <cfRule type="cellIs" dxfId="80" priority="87" operator="equal">
      <formula>"CAT_MENU"</formula>
    </cfRule>
  </conditionalFormatting>
  <conditionalFormatting sqref="J1525:K1525">
    <cfRule type="containsText" dxfId="79" priority="85" operator="containsText" text="DISABLED">
      <formula>NOT(ISERROR(SEARCH("DISABLED",J1525)))</formula>
    </cfRule>
    <cfRule type="containsText" dxfId="78" priority="86" operator="containsText" text="ENABLED">
      <formula>NOT(ISERROR(SEARCH("ENABLED",J1525)))</formula>
    </cfRule>
  </conditionalFormatting>
  <conditionalFormatting sqref="X1525">
    <cfRule type="notContainsBlanks" dxfId="77" priority="84">
      <formula>LEN(TRIM(X1525))&gt;0</formula>
    </cfRule>
  </conditionalFormatting>
  <conditionalFormatting sqref="I1525">
    <cfRule type="cellIs" dxfId="76" priority="83" operator="equal">
      <formula>"CAT_MENU"</formula>
    </cfRule>
  </conditionalFormatting>
  <conditionalFormatting sqref="J1568">
    <cfRule type="containsText" dxfId="75" priority="81" operator="containsText" text="DISABLED">
      <formula>NOT(ISERROR(SEARCH("DISABLED",J1568)))</formula>
    </cfRule>
    <cfRule type="containsText" dxfId="74" priority="82" operator="containsText" text="ENABLED">
      <formula>NOT(ISERROR(SEARCH("ENABLED",J1568)))</formula>
    </cfRule>
  </conditionalFormatting>
  <conditionalFormatting sqref="X1568">
    <cfRule type="notContainsBlanks" dxfId="73" priority="80">
      <formula>LEN(TRIM(X1568))&gt;0</formula>
    </cfRule>
  </conditionalFormatting>
  <conditionalFormatting sqref="I1568">
    <cfRule type="cellIs" dxfId="72" priority="79" operator="equal">
      <formula>"CAT_MENU"</formula>
    </cfRule>
  </conditionalFormatting>
  <conditionalFormatting sqref="K1568">
    <cfRule type="containsText" dxfId="71" priority="77" operator="containsText" text="DISABLED">
      <formula>NOT(ISERROR(SEARCH("DISABLED",K1568)))</formula>
    </cfRule>
    <cfRule type="containsText" dxfId="70" priority="78" operator="containsText" text="ENABLED">
      <formula>NOT(ISERROR(SEARCH("ENABLED",K1568)))</formula>
    </cfRule>
  </conditionalFormatting>
  <conditionalFormatting sqref="K1573">
    <cfRule type="containsText" dxfId="69" priority="75" operator="containsText" text="DISABLED">
      <formula>NOT(ISERROR(SEARCH("DISABLED",K1573)))</formula>
    </cfRule>
    <cfRule type="containsText" dxfId="68" priority="76" operator="containsText" text="ENABLED">
      <formula>NOT(ISERROR(SEARCH("ENABLED",K1573)))</formula>
    </cfRule>
  </conditionalFormatting>
  <conditionalFormatting sqref="X1573">
    <cfRule type="notContainsBlanks" dxfId="67" priority="74">
      <formula>LEN(TRIM(X1573))&gt;0</formula>
    </cfRule>
  </conditionalFormatting>
  <conditionalFormatting sqref="I1573">
    <cfRule type="cellIs" dxfId="66" priority="73" operator="equal">
      <formula>"CAT_MENU"</formula>
    </cfRule>
  </conditionalFormatting>
  <conditionalFormatting sqref="J1601">
    <cfRule type="containsText" dxfId="65" priority="71" operator="containsText" text="DISABLED">
      <formula>NOT(ISERROR(SEARCH("DISABLED",J1601)))</formula>
    </cfRule>
    <cfRule type="containsText" dxfId="64" priority="72" operator="containsText" text="ENABLED">
      <formula>NOT(ISERROR(SEARCH("ENABLED",J1601)))</formula>
    </cfRule>
  </conditionalFormatting>
  <conditionalFormatting sqref="X1601">
    <cfRule type="notContainsBlanks" dxfId="63" priority="70">
      <formula>LEN(TRIM(X1601))&gt;0</formula>
    </cfRule>
  </conditionalFormatting>
  <conditionalFormatting sqref="I1601">
    <cfRule type="cellIs" dxfId="62" priority="69" operator="equal">
      <formula>"CAT_MENU"</formula>
    </cfRule>
  </conditionalFormatting>
  <conditionalFormatting sqref="J1603:K1603">
    <cfRule type="containsText" dxfId="61" priority="65" operator="containsText" text="DISABLED">
      <formula>NOT(ISERROR(SEARCH("DISABLED",J1603)))</formula>
    </cfRule>
    <cfRule type="containsText" dxfId="60" priority="66" operator="containsText" text="ENABLED">
      <formula>NOT(ISERROR(SEARCH("ENABLED",J1603)))</formula>
    </cfRule>
  </conditionalFormatting>
  <conditionalFormatting sqref="X1603">
    <cfRule type="notContainsBlanks" dxfId="59" priority="64">
      <formula>LEN(TRIM(X1603))&gt;0</formula>
    </cfRule>
  </conditionalFormatting>
  <conditionalFormatting sqref="I1603">
    <cfRule type="cellIs" dxfId="58" priority="63" operator="equal">
      <formula>"CAT_MENU"</formula>
    </cfRule>
  </conditionalFormatting>
  <conditionalFormatting sqref="J1612">
    <cfRule type="containsText" dxfId="57" priority="61" operator="containsText" text="DISABLED">
      <formula>NOT(ISERROR(SEARCH("DISABLED",J1612)))</formula>
    </cfRule>
    <cfRule type="containsText" dxfId="56" priority="62" operator="containsText" text="ENABLED">
      <formula>NOT(ISERROR(SEARCH("ENABLED",J1612)))</formula>
    </cfRule>
  </conditionalFormatting>
  <conditionalFormatting sqref="X1612">
    <cfRule type="notContainsBlanks" dxfId="55" priority="60">
      <formula>LEN(TRIM(X1612))&gt;0</formula>
    </cfRule>
  </conditionalFormatting>
  <conditionalFormatting sqref="I1612">
    <cfRule type="cellIs" dxfId="54" priority="59" operator="equal">
      <formula>"CAT_MENU"</formula>
    </cfRule>
  </conditionalFormatting>
  <conditionalFormatting sqref="J1642:K1642">
    <cfRule type="containsText" dxfId="53" priority="55" operator="containsText" text="DISABLED">
      <formula>NOT(ISERROR(SEARCH("DISABLED",J1642)))</formula>
    </cfRule>
    <cfRule type="containsText" dxfId="52" priority="56" operator="containsText" text="ENABLED">
      <formula>NOT(ISERROR(SEARCH("ENABLED",J1642)))</formula>
    </cfRule>
  </conditionalFormatting>
  <conditionalFormatting sqref="X1642">
    <cfRule type="notContainsBlanks" dxfId="51" priority="54">
      <formula>LEN(TRIM(X1642))&gt;0</formula>
    </cfRule>
  </conditionalFormatting>
  <conditionalFormatting sqref="I1642">
    <cfRule type="cellIs" dxfId="50" priority="53" operator="equal">
      <formula>"CAT_MENU"</formula>
    </cfRule>
  </conditionalFormatting>
  <conditionalFormatting sqref="I1660">
    <cfRule type="cellIs" dxfId="49" priority="49" operator="equal">
      <formula>"CAT_MENU"</formula>
    </cfRule>
  </conditionalFormatting>
  <conditionalFormatting sqref="J1660:K1660">
    <cfRule type="containsText" dxfId="48" priority="51" operator="containsText" text="DISABLED">
      <formula>NOT(ISERROR(SEARCH("DISABLED",J1660)))</formula>
    </cfRule>
    <cfRule type="containsText" dxfId="47" priority="52" operator="containsText" text="ENABLED">
      <formula>NOT(ISERROR(SEARCH("ENABLED",J1660)))</formula>
    </cfRule>
  </conditionalFormatting>
  <conditionalFormatting sqref="X1660">
    <cfRule type="notContainsBlanks" dxfId="46" priority="50">
      <formula>LEN(TRIM(X1660))&gt;0</formula>
    </cfRule>
  </conditionalFormatting>
  <conditionalFormatting sqref="J1674">
    <cfRule type="containsText" dxfId="45" priority="47" operator="containsText" text="DISABLED">
      <formula>NOT(ISERROR(SEARCH("DISABLED",J1674)))</formula>
    </cfRule>
    <cfRule type="containsText" dxfId="44" priority="48" operator="containsText" text="ENABLED">
      <formula>NOT(ISERROR(SEARCH("ENABLED",J1674)))</formula>
    </cfRule>
  </conditionalFormatting>
  <conditionalFormatting sqref="X1674">
    <cfRule type="notContainsBlanks" dxfId="43" priority="46">
      <formula>LEN(TRIM(X1674))&gt;0</formula>
    </cfRule>
  </conditionalFormatting>
  <conditionalFormatting sqref="I1674">
    <cfRule type="cellIs" dxfId="42" priority="45" operator="equal">
      <formula>"CAT_MENU"</formula>
    </cfRule>
  </conditionalFormatting>
  <conditionalFormatting sqref="J1710:J1712">
    <cfRule type="containsText" dxfId="41" priority="41" operator="containsText" text="DISABLED">
      <formula>NOT(ISERROR(SEARCH("DISABLED",J1710)))</formula>
    </cfRule>
    <cfRule type="containsText" dxfId="40" priority="42" operator="containsText" text="ENABLED">
      <formula>NOT(ISERROR(SEARCH("ENABLED",J1710)))</formula>
    </cfRule>
  </conditionalFormatting>
  <conditionalFormatting sqref="X1710:X1712">
    <cfRule type="notContainsBlanks" dxfId="39" priority="40">
      <formula>LEN(TRIM(X1710))&gt;0</formula>
    </cfRule>
  </conditionalFormatting>
  <conditionalFormatting sqref="I1710:I1712">
    <cfRule type="cellIs" dxfId="38" priority="39" operator="equal">
      <formula>"CAT_MENU"</formula>
    </cfRule>
  </conditionalFormatting>
  <conditionalFormatting sqref="J1716">
    <cfRule type="containsText" dxfId="37" priority="35" operator="containsText" text="DISABLED">
      <formula>NOT(ISERROR(SEARCH("DISABLED",J1716)))</formula>
    </cfRule>
    <cfRule type="containsText" dxfId="36" priority="36" operator="containsText" text="ENABLED">
      <formula>NOT(ISERROR(SEARCH("ENABLED",J1716)))</formula>
    </cfRule>
  </conditionalFormatting>
  <conditionalFormatting sqref="X1716">
    <cfRule type="notContainsBlanks" dxfId="35" priority="34">
      <formula>LEN(TRIM(X1716))&gt;0</formula>
    </cfRule>
  </conditionalFormatting>
  <conditionalFormatting sqref="I1716">
    <cfRule type="cellIs" dxfId="34" priority="33" operator="equal">
      <formula>"CAT_MENU"</formula>
    </cfRule>
  </conditionalFormatting>
  <conditionalFormatting sqref="J1718">
    <cfRule type="containsText" dxfId="33" priority="29" operator="containsText" text="DISABLED">
      <formula>NOT(ISERROR(SEARCH("DISABLED",J1718)))</formula>
    </cfRule>
    <cfRule type="containsText" dxfId="32" priority="30" operator="containsText" text="ENABLED">
      <formula>NOT(ISERROR(SEARCH("ENABLED",J1718)))</formula>
    </cfRule>
  </conditionalFormatting>
  <conditionalFormatting sqref="X1718">
    <cfRule type="notContainsBlanks" dxfId="31" priority="28">
      <formula>LEN(TRIM(X1718))&gt;0</formula>
    </cfRule>
  </conditionalFormatting>
  <conditionalFormatting sqref="I1718">
    <cfRule type="cellIs" dxfId="30" priority="27" operator="equal">
      <formula>"CAT_MENU"</formula>
    </cfRule>
  </conditionalFormatting>
  <conditionalFormatting sqref="J1756:J1758">
    <cfRule type="containsText" dxfId="29" priority="23" operator="containsText" text="DISABLED">
      <formula>NOT(ISERROR(SEARCH("DISABLED",J1756)))</formula>
    </cfRule>
    <cfRule type="containsText" dxfId="28" priority="24" operator="containsText" text="ENABLED">
      <formula>NOT(ISERROR(SEARCH("ENABLED",J1756)))</formula>
    </cfRule>
  </conditionalFormatting>
  <conditionalFormatting sqref="X1756:X1758">
    <cfRule type="notContainsBlanks" dxfId="27" priority="22">
      <formula>LEN(TRIM(X1756))&gt;0</formula>
    </cfRule>
  </conditionalFormatting>
  <conditionalFormatting sqref="I1756:I1758">
    <cfRule type="cellIs" dxfId="26" priority="21" operator="equal">
      <formula>"CAT_MENU"</formula>
    </cfRule>
  </conditionalFormatting>
  <conditionalFormatting sqref="K1756:K1758">
    <cfRule type="containsText" dxfId="25" priority="19" operator="containsText" text="DISABLED">
      <formula>NOT(ISERROR(SEARCH("DISABLED",K1756)))</formula>
    </cfRule>
    <cfRule type="containsText" dxfId="24" priority="20" operator="containsText" text="ENABLED">
      <formula>NOT(ISERROR(SEARCH("ENABLED",K1756)))</formula>
    </cfRule>
  </conditionalFormatting>
  <conditionalFormatting sqref="J1490:K1490">
    <cfRule type="containsText" dxfId="23" priority="17" operator="containsText" text="DISABLED">
      <formula>NOT(ISERROR(SEARCH("DISABLED",J1490)))</formula>
    </cfRule>
    <cfRule type="containsText" dxfId="22" priority="18" operator="containsText" text="ENABLED">
      <formula>NOT(ISERROR(SEARCH("ENABLED",J1490)))</formula>
    </cfRule>
  </conditionalFormatting>
  <conditionalFormatting sqref="X1490">
    <cfRule type="notContainsBlanks" dxfId="21" priority="16">
      <formula>LEN(TRIM(X1490))&gt;0</formula>
    </cfRule>
  </conditionalFormatting>
  <conditionalFormatting sqref="I1490">
    <cfRule type="cellIs" dxfId="20" priority="15" operator="equal">
      <formula>"CAT_MENU"</formula>
    </cfRule>
  </conditionalFormatting>
  <conditionalFormatting sqref="J1573">
    <cfRule type="containsText" dxfId="19" priority="13" operator="containsText" text="DISABLED">
      <formula>NOT(ISERROR(SEARCH("DISABLED",J1573)))</formula>
    </cfRule>
    <cfRule type="containsText" dxfId="18" priority="14" operator="containsText" text="ENABLED">
      <formula>NOT(ISERROR(SEARCH("ENABLED",J1573)))</formula>
    </cfRule>
  </conditionalFormatting>
  <conditionalFormatting sqref="K1601">
    <cfRule type="containsText" dxfId="17" priority="11" operator="containsText" text="DISABLED">
      <formula>NOT(ISERROR(SEARCH("DISABLED",K1601)))</formula>
    </cfRule>
    <cfRule type="containsText" dxfId="16" priority="12" operator="containsText" text="ENABLED">
      <formula>NOT(ISERROR(SEARCH("ENABLED",K1601)))</formula>
    </cfRule>
  </conditionalFormatting>
  <conditionalFormatting sqref="K1612">
    <cfRule type="containsText" dxfId="15" priority="9" operator="containsText" text="DISABLED">
      <formula>NOT(ISERROR(SEARCH("DISABLED",K1612)))</formula>
    </cfRule>
    <cfRule type="containsText" dxfId="14" priority="10" operator="containsText" text="ENABLED">
      <formula>NOT(ISERROR(SEARCH("ENABLED",K1612)))</formula>
    </cfRule>
  </conditionalFormatting>
  <conditionalFormatting sqref="K1674">
    <cfRule type="containsText" dxfId="13" priority="7" operator="containsText" text="DISABLED">
      <formula>NOT(ISERROR(SEARCH("DISABLED",K1674)))</formula>
    </cfRule>
    <cfRule type="containsText" dxfId="12" priority="8" operator="containsText" text="ENABLED">
      <formula>NOT(ISERROR(SEARCH("ENABLED",K1674)))</formula>
    </cfRule>
  </conditionalFormatting>
  <conditionalFormatting sqref="K1710:K1712">
    <cfRule type="containsText" dxfId="11" priority="5" operator="containsText" text="DISABLED">
      <formula>NOT(ISERROR(SEARCH("DISABLED",K1710)))</formula>
    </cfRule>
    <cfRule type="containsText" dxfId="10" priority="6" operator="containsText" text="ENABLED">
      <formula>NOT(ISERROR(SEARCH("ENABLED",K1710)))</formula>
    </cfRule>
  </conditionalFormatting>
  <conditionalFormatting sqref="K1716:K1718">
    <cfRule type="containsText" dxfId="9" priority="3" operator="containsText" text="DISABLED">
      <formula>NOT(ISERROR(SEARCH("DISABLED",K1716)))</formula>
    </cfRule>
    <cfRule type="containsText" dxfId="8" priority="4" operator="containsText" text="ENABLED">
      <formula>NOT(ISERROR(SEARCH("ENABLED",K1716)))</formula>
    </cfRule>
  </conditionalFormatting>
  <conditionalFormatting sqref="J1460">
    <cfRule type="containsText" dxfId="7" priority="1" operator="containsText" text="DISABLED">
      <formula>NOT(ISERROR(SEARCH("DISABLED",J1460)))</formula>
    </cfRule>
    <cfRule type="containsText" dxfId="6" priority="2" operator="containsText" text="ENABLED">
      <formula>NOT(ISERROR(SEARCH("ENABLED",J1460)))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M352"/>
  <sheetViews>
    <sheetView tabSelected="1" topLeftCell="A128" zoomScale="85" zoomScaleNormal="75" zoomScalePageLayoutView="75" workbookViewId="0">
      <selection activeCell="J154" sqref="J154"/>
    </sheetView>
  </sheetViews>
  <sheetFormatPr baseColWidth="10" defaultRowHeight="16" zeroHeight="1"/>
  <cols>
    <col min="3" max="4" width="10.83203125" style="2"/>
    <col min="5" max="5" width="12.83203125" style="26" bestFit="1" customWidth="1"/>
    <col min="6" max="6" width="94.83203125" style="22" customWidth="1"/>
    <col min="9" max="9" width="10.83203125" style="2"/>
    <col min="10" max="10" width="10.83203125" style="26"/>
    <col min="11" max="11" width="27.1640625" bestFit="1" customWidth="1"/>
    <col min="12" max="12" width="27.1640625" style="2" bestFit="1" customWidth="1"/>
    <col min="14" max="14" width="44" customWidth="1"/>
    <col min="17" max="17" width="35.83203125" style="26" customWidth="1"/>
    <col min="20" max="20" width="32.33203125" bestFit="1" customWidth="1"/>
    <col min="22" max="22" width="17.6640625" style="164" customWidth="1"/>
    <col min="23" max="23" width="10.83203125" style="17"/>
    <col min="24" max="24" width="10.83203125" style="17" customWidth="1"/>
    <col min="25" max="25" width="19.1640625" customWidth="1"/>
    <col min="27" max="35" width="4.5" customWidth="1"/>
    <col min="36" max="36" width="7.1640625" customWidth="1"/>
    <col min="37" max="38" width="23.83203125" customWidth="1"/>
    <col min="39" max="39" width="20.5" customWidth="1"/>
    <col min="40" max="40" width="53.1640625" style="7" customWidth="1"/>
    <col min="42" max="49" width="10.83203125" style="170"/>
    <col min="50" max="50" width="68.1640625" style="170" customWidth="1"/>
    <col min="51" max="65" width="10.83203125" style="170"/>
  </cols>
  <sheetData>
    <row r="1" spans="1:65" ht="32" thickBot="1">
      <c r="A1">
        <f>SUM(A3:A9999)</f>
        <v>0</v>
      </c>
      <c r="B1">
        <f>SUM(B3:B9999)</f>
        <v>4</v>
      </c>
      <c r="F1" s="169" t="s">
        <v>5209</v>
      </c>
      <c r="H1">
        <f>COUNTIF(H2:H2:H500,"=FALSE")</f>
        <v>4</v>
      </c>
      <c r="N1" s="169" t="s">
        <v>5047</v>
      </c>
      <c r="W1">
        <f>SUM(W5:W1000)</f>
        <v>56</v>
      </c>
      <c r="X1">
        <f>SUM(X5:X1000)</f>
        <v>599589627.01813853</v>
      </c>
      <c r="Z1">
        <f>MAX(Z2:Z351)</f>
        <v>8</v>
      </c>
      <c r="AA1">
        <f>LEN(AA3)</f>
        <v>26</v>
      </c>
      <c r="AE1">
        <f>LEN(AE3)</f>
        <v>26</v>
      </c>
      <c r="AN1" s="169" t="s">
        <v>5210</v>
      </c>
      <c r="AX1" s="169" t="s">
        <v>5211</v>
      </c>
      <c r="BE1" s="170" t="s">
        <v>5212</v>
      </c>
    </row>
    <row r="2" spans="1:65" ht="97">
      <c r="A2" t="s">
        <v>3089</v>
      </c>
      <c r="B2" t="s">
        <v>3089</v>
      </c>
      <c r="I2" s="31" t="s">
        <v>3093</v>
      </c>
      <c r="J2" s="32" t="s">
        <v>3092</v>
      </c>
      <c r="K2" s="33" t="s">
        <v>3094</v>
      </c>
      <c r="L2" s="38" t="s">
        <v>3147</v>
      </c>
      <c r="N2" s="22" t="str">
        <f>TEST!B2</f>
        <v>CLSUM CLSTK ERPN DEG ALL 00</v>
      </c>
      <c r="Q2" s="26" t="s">
        <v>3130</v>
      </c>
      <c r="U2" t="s">
        <v>5045</v>
      </c>
      <c r="V2" s="164" t="s">
        <v>5045</v>
      </c>
      <c r="W2" t="s">
        <v>5043</v>
      </c>
      <c r="X2" t="s">
        <v>5044</v>
      </c>
      <c r="AA2">
        <v>7</v>
      </c>
      <c r="AB2">
        <v>6</v>
      </c>
      <c r="AC2">
        <v>5</v>
      </c>
      <c r="AD2">
        <v>4</v>
      </c>
      <c r="AE2">
        <v>3</v>
      </c>
      <c r="AF2">
        <v>2</v>
      </c>
      <c r="AG2">
        <v>1</v>
      </c>
      <c r="AH2">
        <v>0</v>
      </c>
      <c r="AJ2" t="s">
        <v>5213</v>
      </c>
      <c r="AK2" t="s">
        <v>5214</v>
      </c>
      <c r="AL2" t="s">
        <v>5215</v>
      </c>
      <c r="AM2" s="17">
        <v>160</v>
      </c>
      <c r="AN2" s="171" t="s">
        <v>5216</v>
      </c>
      <c r="AO2" t="s">
        <v>5217</v>
      </c>
      <c r="AX2" s="171" t="s">
        <v>5216</v>
      </c>
    </row>
    <row r="3" spans="1:65">
      <c r="A3" s="24" t="str">
        <f>IF(ISNA(VLOOKUP(D3,D4:D$9999,1,0)),"",1)</f>
        <v/>
      </c>
      <c r="B3" s="24">
        <f>IF(ISNA(VLOOKUP(E3,E4:E$9999,1,0)),"",1)</f>
        <v>1</v>
      </c>
      <c r="C3" s="2">
        <v>1</v>
      </c>
      <c r="D3" s="2" t="str">
        <f>VLOOKUP(C3,SOURCE!S:Z,8,0)</f>
        <v>ITM_CPX</v>
      </c>
      <c r="E3" s="26" t="str">
        <f>CHAR(34)&amp;VLOOKUP(C3,SOURCE!S:Z,6,0)&amp;CHAR(34)</f>
        <v>"CPX?"</v>
      </c>
      <c r="F3" s="22" t="str">
        <f>IF(MID(E3,2,4)="XEQM",
"                      if (strcompare(commandnumber,"&amp;E3&amp;" ) &amp;&amp; exec) {sprintf(commandnumber,"&amp;CHAR(34)&amp;CHAR(37)&amp;"d"&amp;CHAR(34)&amp;", "&amp;D3&amp;");} else",
SUBSTITUTE("                      if (strcompare(commandnumber,"&amp;E3&amp;" )) {sprintf(commandnumber,"&amp;CHAR(34)&amp;CHAR(37)&amp;"d"&amp;CHAR(34)&amp;", "&amp;D3&amp;");} else","MNU_","-MNU_")
)</f>
        <v xml:space="preserve">                      if (strcompare(commandnumber,"CPX?" )) {sprintf(commandnumber,"%d", ITM_CPX);} else</v>
      </c>
      <c r="H3" t="b">
        <f>ISNA(VLOOKUP(J3,J4:J$500,1,0))</f>
        <v>0</v>
      </c>
      <c r="I3" s="27">
        <f>VLOOKUP(C3,SOURCE!S$6:Y$10169,7,0)</f>
        <v>26</v>
      </c>
      <c r="J3" s="28" t="str">
        <f>VLOOKUP(C3,SOURCE!S$6:Y$10169,6,0)</f>
        <v>CPX?</v>
      </c>
      <c r="K3" s="29" t="str">
        <f t="shared" ref="K3:K7" si="0">SUBSTITUTE(SUBSTITUTE(SUBSTITUTE(SUBSTITUTE(SUBSTITUTE(SUBSTITUTE(SUBSTITUTE(SUBSTITUTE(SUBSTITUTE(SUBSTITUTE(SUBSTITUTE(SUBSTITUTE((SUBSTITUTE(SUBSTITUTE(SUBSTITUTE(SUBSTITUTE(Q3,"STD_SIGMA","SUM"),"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CPX?</v>
      </c>
      <c r="L3" s="39" t="str">
        <f>VLOOKUP(C3,SOURCE!S$6:Y$10169,2,0)</f>
        <v>Complex</v>
      </c>
      <c r="M3" t="str">
        <f>IF(VLOOKUP(I3,SOURCE!B:M,2,0)="/  { itemToBeCoded","To be coded","")</f>
        <v>To be coded</v>
      </c>
      <c r="N3" s="17" t="str">
        <f>IF(AND(O3,VLOOKUP(I3,SOURCE!B:M,2,0)&lt;&gt;"/  { itemToBeCoded"),IF(ISERROR(VLOOKUP(J3,TEST!A:L,12,0)),"",   IF(VLOOKUP(J3,TEST!A:L,12,0)="","",VLOOKUP(J3,TEST!A:L,12,0)&amp;" //"&amp;U3)),"")</f>
        <v/>
      </c>
      <c r="O3" t="b">
        <f>ISNA(VLOOKUP(J3,J2:J$3,1,0))</f>
        <v>0</v>
      </c>
      <c r="Q3" s="26" t="str">
        <f>VLOOKUP(I3,SOURCE!B:M,5,0)</f>
        <v>"CPX?"</v>
      </c>
      <c r="W3" t="str">
        <f>IF(VLOOKUP(I3,SOURCE!B:M,2,0)&lt;&gt;"/  { itemToBeCoded",IF(ISERROR(VLOOKUP(J3,TEST!A:F,5,0)),"",VLOOKUP(J3,TEST!A:F,5,0)),"")</f>
        <v/>
      </c>
      <c r="X3" t="str">
        <f>IF(VLOOKUP(I3,SOURCE!B:M,2,0)&lt;&gt;"/  { itemToBeCoded",IF(ISERROR(VLOOKUP(J3,TEST!A:F,6,0)),"",VLOOKUP(J3,TEST!A:F,6,0)),"")</f>
        <v/>
      </c>
      <c r="Z3">
        <f t="shared" ref="Z3:Z66" si="1">IF(ISNA(J3),"",LEN(J3))</f>
        <v>4</v>
      </c>
      <c r="AA3" s="172" t="str">
        <f>IF(LEN($J3)&gt;=8-AA$2,"+((uint64_t)("&amp;CODE(MID($J3,8-AA$2,1))  &amp;") &lt;&lt; ("&amp;AA$2&amp;"*8))","                          ")</f>
        <v>+((uint64_t)(67) &lt;&lt; (7*8))</v>
      </c>
      <c r="AB3" s="172" t="str">
        <f t="shared" ref="AB3:AH18" si="2">IF(LEN($J3)&gt;=8-AB$2,"+((uint64_t)("&amp;CODE(MID($J3,8-AB$2,1))  &amp;") &lt;&lt; ("&amp;AB$2&amp;"*8))","                          ")</f>
        <v>+((uint64_t)(80) &lt;&lt; (6*8))</v>
      </c>
      <c r="AC3" s="172" t="str">
        <f t="shared" si="2"/>
        <v>+((uint64_t)(88) &lt;&lt; (5*8))</v>
      </c>
      <c r="AD3" s="172" t="str">
        <f t="shared" si="2"/>
        <v>+((uint64_t)(63) &lt;&lt; (4*8))</v>
      </c>
      <c r="AE3" s="172" t="str">
        <f t="shared" si="2"/>
        <v xml:space="preserve">                          </v>
      </c>
      <c r="AF3" s="172" t="str">
        <f t="shared" si="2"/>
        <v xml:space="preserve">                          </v>
      </c>
      <c r="AG3" s="172" t="str">
        <f t="shared" si="2"/>
        <v xml:space="preserve">                          </v>
      </c>
      <c r="AH3" s="172" t="str">
        <f t="shared" si="2"/>
        <v xml:space="preserve">                          </v>
      </c>
      <c r="AJ3" t="str">
        <f>"(uint64_t)("&amp;AA3&amp;AB3&amp;AC3&amp;AD3&amp;AE3&amp;AF3&amp;AG3&amp;AH3&amp;")"</f>
        <v>(uint64_t)(+((uint64_t)(67) &lt;&lt; (7*8))+((uint64_t)(80) &lt;&lt; (6*8))+((uint64_t)(88) &lt;&lt; (5*8))+((uint64_t)(63) &lt;&lt; (4*8))                                                                                                        )</v>
      </c>
      <c r="AK3" s="2" t="str">
        <f>J3</f>
        <v>CPX?</v>
      </c>
      <c r="AL3" t="e">
        <f>VLOOKUP(AN3,$AN4:$AN$1000,1,0)</f>
        <v>#VALUE!</v>
      </c>
      <c r="AM3">
        <f>AM2+1</f>
        <v>161</v>
      </c>
      <c r="AN3" s="173" t="str">
        <f>"    case "&amp;AJ3&amp;": *com = "&amp;D3&amp;"; return true; break; //"&amp;AK3</f>
        <v xml:space="preserve">    case (uint64_t)(+((uint64_t)(67) &lt;&lt; (7*8))+((uint64_t)(80) &lt;&lt; (6*8))+((uint64_t)(88) &lt;&lt; (5*8))+((uint64_t)(63) &lt;&lt; (4*8))                                                                                                        ): *com = ITM_CPX; return true; break; //CPX?</v>
      </c>
      <c r="AO3" t="s">
        <v>5217</v>
      </c>
      <c r="AP3" s="170" t="str">
        <f>IF(LEN($J3)&gt;=8-AA$2,DEC2HEX(CODE(MID($J3,8-AA$2,1)),2),"00")</f>
        <v>43</v>
      </c>
      <c r="AQ3" s="170" t="str">
        <f t="shared" ref="AQ3:AW39" si="3">IF(LEN($J3)&gt;=8-AB$2,DEC2HEX(CODE(MID($J3,8-AB$2,1)),2),"00")</f>
        <v>50</v>
      </c>
      <c r="AR3" s="170" t="str">
        <f t="shared" si="3"/>
        <v>58</v>
      </c>
      <c r="AS3" s="170" t="str">
        <f t="shared" si="3"/>
        <v>3F</v>
      </c>
      <c r="AT3" s="170" t="str">
        <f t="shared" si="3"/>
        <v>00</v>
      </c>
      <c r="AU3" s="170" t="str">
        <f t="shared" si="3"/>
        <v>00</v>
      </c>
      <c r="AV3" s="170" t="str">
        <f t="shared" si="3"/>
        <v>00</v>
      </c>
      <c r="AW3" s="170" t="str">
        <f t="shared" si="3"/>
        <v>00</v>
      </c>
      <c r="AX3" s="170" t="str">
        <f>"    case 0x"&amp;AP3&amp;AQ3&amp;AR3&amp;AS3&amp;AT3&amp;AU3&amp;AV3&amp;AW3&amp;": *com = "&amp;D3&amp;"; return true; break; //"&amp;AK3</f>
        <v xml:space="preserve">    case 0x4350583F00000000: *com = ITM_CPX; return true; break; //CPX?</v>
      </c>
      <c r="BE3" s="170" t="str">
        <f>DEC2HEX((IF(HEX2DEC(AP3)&gt;127,HEX2DEC(AP3)-127,HEX2DEC(AP3)))+IF(AT3="00",127,0),2)</f>
        <v>C2</v>
      </c>
      <c r="BF3" s="170" t="str">
        <f t="shared" ref="BF3:BH66" si="4">DEC2HEX((IF(HEX2DEC(AQ3)&gt;127,HEX2DEC(AQ3)-127,HEX2DEC(AQ3)))+IF(AU3="00",127,0),2)</f>
        <v>CF</v>
      </c>
      <c r="BG3" s="170" t="str">
        <f t="shared" si="4"/>
        <v>D7</v>
      </c>
      <c r="BH3" s="170" t="str">
        <f t="shared" si="4"/>
        <v>BE</v>
      </c>
      <c r="BI3" s="170" t="str">
        <f>IF(AT3="00","",DEC2HEX(IF(HEX2DEC(AT3)&gt;127,HEX2DEC(AT3)-127,HEX2DEC(AT3)),2))</f>
        <v/>
      </c>
      <c r="BJ3" s="170" t="str">
        <f t="shared" ref="BJ3:BL66" si="5">IF(AU3="00","",DEC2HEX(IF(HEX2DEC(AU3)&gt;127,HEX2DEC(AU3)-127,HEX2DEC(AU3)),2))</f>
        <v/>
      </c>
      <c r="BK3" s="170" t="str">
        <f t="shared" si="5"/>
        <v/>
      </c>
      <c r="BL3" s="170" t="str">
        <f t="shared" si="5"/>
        <v/>
      </c>
      <c r="BM3" s="170" t="str">
        <f>"0x"&amp;BE3&amp;BF3&amp;BG3&amp;BH3&amp;BI3&amp;BJ3&amp;BK3&amp;BL3</f>
        <v>0xC2CFD7BE</v>
      </c>
    </row>
    <row r="4" spans="1:65">
      <c r="A4" s="24" t="str">
        <f>IF(ISNA(VLOOKUP(D4,D5:D$9999,1,0)),"",1)</f>
        <v/>
      </c>
      <c r="B4" s="24" t="str">
        <f>IF(ISNA(VLOOKUP(E4,E5:E$9999,1,0)),"",1)</f>
        <v/>
      </c>
      <c r="C4" s="2">
        <v>2</v>
      </c>
      <c r="D4" s="2" t="str">
        <f>VLOOKUP(C4,SOURCE!S7:Z10170,8,0)</f>
        <v>ITM_REAL</v>
      </c>
      <c r="E4" s="26" t="str">
        <f>CHAR(34)&amp;VLOOKUP(C4,SOURCE!S$6:Y$10169,6,0)&amp;CHAR(34)</f>
        <v>"REAL?"</v>
      </c>
      <c r="F4" s="22" t="str">
        <f t="shared" ref="F4:F67" si="6">IF(MID(E4,2,4)="XEQM",
"                      if (strcompare(commandnumber,"&amp;E4&amp;" ) &amp;&amp; exec) {sprintf(commandnumber,"&amp;CHAR(34)&amp;CHAR(37)&amp;"d"&amp;CHAR(34)&amp;", "&amp;D4&amp;");} else",
SUBSTITUTE("                      if (strcompare(commandnumber,"&amp;E4&amp;" )) {sprintf(commandnumber,"&amp;CHAR(34)&amp;CHAR(37)&amp;"d"&amp;CHAR(34)&amp;", "&amp;D4&amp;");} else","MNU_","-MNU_")
)</f>
        <v xml:space="preserve">                      if (strcompare(commandnumber,"REAL?" )) {sprintf(commandnumber,"%d", ITM_REAL);} else</v>
      </c>
      <c r="H4" t="b">
        <f>ISNA(VLOOKUP(J4,J5:J$500,1,0))</f>
        <v>1</v>
      </c>
      <c r="I4" s="27">
        <f>VLOOKUP(C4,SOURCE!S$6:Y$10169,7,0)</f>
        <v>29</v>
      </c>
      <c r="J4" s="28" t="str">
        <f>VLOOKUP(C4,SOURCE!S$6:Y$10169,6,0)</f>
        <v>REAL?</v>
      </c>
      <c r="K4" s="29" t="str">
        <f t="shared" si="0"/>
        <v>REAL?</v>
      </c>
      <c r="L4" s="39" t="str">
        <f>VLOOKUP(C4,SOURCE!S$6:Y$10169,2,0)</f>
        <v>INFO</v>
      </c>
      <c r="M4" t="str">
        <f>IF(VLOOKUP(I4,SOURCE!B:M,2,0)="/  { itemToBeCoded","To be coded","")</f>
        <v>To be coded</v>
      </c>
      <c r="N4" s="17" t="str">
        <f>IF(AND(O4,VLOOKUP(I4,SOURCE!B:M,2,0)&lt;&gt;"/  { itemToBeCoded"),IF(ISERROR(VLOOKUP(J4,TEST!A:L,12,0)),"",   IF(VLOOKUP(J4,TEST!A:L,12,0)="","",VLOOKUP(J4,TEST!A:L,12,0)&amp;" //"&amp;U4)),"")</f>
        <v/>
      </c>
      <c r="O4" t="b">
        <f>ISNA(VLOOKUP(J4,J$3:J3,1,0))</f>
        <v>1</v>
      </c>
      <c r="Q4" s="26" t="str">
        <f>VLOOKUP(I4,SOURCE!B:M,5,0)</f>
        <v>"REAL?"</v>
      </c>
      <c r="W4" t="str">
        <f>IF(VLOOKUP(I4,SOURCE!B:M,2,0)&lt;&gt;"/  { itemToBeCoded",IF(ISERROR(VLOOKUP(J4,TEST!A:F,5,0)),"",VLOOKUP(J4,TEST!A:F,5,0)),"")</f>
        <v/>
      </c>
      <c r="X4" t="str">
        <f>IF(VLOOKUP(I4,SOURCE!B:M,2,0)&lt;&gt;"/  { itemToBeCoded",IF(ISERROR(VLOOKUP(J4,TEST!A:F,6,0)),"",VLOOKUP(J4,TEST!A:F,6,0)),"")</f>
        <v/>
      </c>
      <c r="Z4">
        <f t="shared" si="1"/>
        <v>5</v>
      </c>
      <c r="AA4" s="172" t="str">
        <f t="shared" ref="AA4:AH19" si="7">IF(LEN($J4)&gt;=8-AA$2,"+((uint64_t)("&amp;CODE(MID($J4,8-AA$2,1))  &amp;") &lt;&lt; ("&amp;AA$2&amp;"*8))","                          ")</f>
        <v>+((uint64_t)(82) &lt;&lt; (7*8))</v>
      </c>
      <c r="AB4" s="172" t="str">
        <f t="shared" si="2"/>
        <v>+((uint64_t)(69) &lt;&lt; (6*8))</v>
      </c>
      <c r="AC4" s="172" t="str">
        <f t="shared" si="2"/>
        <v>+((uint64_t)(65) &lt;&lt; (5*8))</v>
      </c>
      <c r="AD4" s="172" t="str">
        <f t="shared" si="2"/>
        <v>+((uint64_t)(76) &lt;&lt; (4*8))</v>
      </c>
      <c r="AE4" s="172" t="str">
        <f t="shared" si="2"/>
        <v>+((uint64_t)(63) &lt;&lt; (3*8))</v>
      </c>
      <c r="AF4" s="172" t="str">
        <f t="shared" si="2"/>
        <v xml:space="preserve">                          </v>
      </c>
      <c r="AG4" s="172" t="str">
        <f t="shared" si="2"/>
        <v xml:space="preserve">                          </v>
      </c>
      <c r="AH4" s="172" t="str">
        <f t="shared" si="2"/>
        <v xml:space="preserve">                          </v>
      </c>
      <c r="AJ4" t="str">
        <f t="shared" ref="AJ4:AJ67" si="8">"(uint64_t)("&amp;AA4&amp;AB4&amp;AC4&amp;AD4&amp;AE4&amp;AF4&amp;AG4&amp;AH4&amp;")"</f>
        <v>(uint64_t)(+((uint64_t)(82) &lt;&lt; (7*8))+((uint64_t)(69) &lt;&lt; (6*8))+((uint64_t)(65) &lt;&lt; (5*8))+((uint64_t)(76) &lt;&lt; (4*8))+((uint64_t)(63) &lt;&lt; (3*8))                                                                              )</v>
      </c>
      <c r="AK4" s="2" t="str">
        <f t="shared" ref="AK4:AK67" si="9">J4</f>
        <v>REAL?</v>
      </c>
      <c r="AL4" t="e">
        <f>VLOOKUP(AN4,$AN5:$AN$1000,1,0)</f>
        <v>#VALUE!</v>
      </c>
      <c r="AM4">
        <f t="shared" ref="AM4:AM67" si="10">AM3+1</f>
        <v>162</v>
      </c>
      <c r="AN4" s="173" t="str">
        <f t="shared" ref="AN4:AN67" si="11">"    case "&amp;AJ4&amp;": *com = "&amp;D4&amp;"; return true; break; //"&amp;AK4</f>
        <v xml:space="preserve">    case (uint64_t)(+((uint64_t)(82) &lt;&lt; (7*8))+((uint64_t)(69) &lt;&lt; (6*8))+((uint64_t)(65) &lt;&lt; (5*8))+((uint64_t)(76) &lt;&lt; (4*8))+((uint64_t)(63) &lt;&lt; (3*8))                                                                              ): *com = ITM_REAL; return true; break; //REAL?</v>
      </c>
      <c r="AO4" t="s">
        <v>5217</v>
      </c>
      <c r="AP4" s="170" t="str">
        <f t="shared" ref="AP4:AS67" si="12">IF(LEN($J4)&gt;=8-AA$2,DEC2HEX(CODE(MID($J4,8-AA$2,1)),2),"00")</f>
        <v>52</v>
      </c>
      <c r="AQ4" s="170" t="str">
        <f t="shared" si="3"/>
        <v>45</v>
      </c>
      <c r="AR4" s="170" t="str">
        <f t="shared" si="3"/>
        <v>41</v>
      </c>
      <c r="AS4" s="170" t="str">
        <f t="shared" si="3"/>
        <v>4C</v>
      </c>
      <c r="AT4" s="170" t="str">
        <f t="shared" si="3"/>
        <v>3F</v>
      </c>
      <c r="AU4" s="170" t="str">
        <f t="shared" si="3"/>
        <v>00</v>
      </c>
      <c r="AV4" s="170" t="str">
        <f t="shared" si="3"/>
        <v>00</v>
      </c>
      <c r="AW4" s="170" t="str">
        <f t="shared" si="3"/>
        <v>00</v>
      </c>
      <c r="AX4" s="170" t="str">
        <f t="shared" ref="AX4:AX67" si="13">"    case 0x"&amp;AP4&amp;AQ4&amp;AR4&amp;AS4&amp;AT4&amp;AU4&amp;AV4&amp;AW4&amp;": *com = "&amp;D4&amp;"; return true; break; //"&amp;AK4</f>
        <v xml:space="preserve">    case 0x5245414C3F000000: *com = ITM_REAL; return true; break; //REAL?</v>
      </c>
      <c r="BE4" s="170" t="str">
        <f t="shared" ref="BE4:BH67" si="14">DEC2HEX((IF(HEX2DEC(AP4)&gt;127,HEX2DEC(AP4)-127,HEX2DEC(AP4)))+IF(AT4="00",127,0),2)</f>
        <v>52</v>
      </c>
      <c r="BF4" s="170" t="str">
        <f t="shared" si="4"/>
        <v>C4</v>
      </c>
      <c r="BG4" s="170" t="str">
        <f t="shared" si="4"/>
        <v>C0</v>
      </c>
      <c r="BH4" s="170" t="str">
        <f t="shared" si="4"/>
        <v>CB</v>
      </c>
      <c r="BI4" s="170" t="str">
        <f t="shared" ref="BI4:BL67" si="15">IF(AT4="00","",DEC2HEX(IF(HEX2DEC(AT4)&gt;127,HEX2DEC(AT4)-127,HEX2DEC(AT4)),2))</f>
        <v>3F</v>
      </c>
      <c r="BJ4" s="170" t="str">
        <f t="shared" si="5"/>
        <v/>
      </c>
      <c r="BK4" s="170" t="str">
        <f t="shared" si="5"/>
        <v/>
      </c>
      <c r="BL4" s="170" t="str">
        <f t="shared" si="5"/>
        <v/>
      </c>
    </row>
    <row r="5" spans="1:65">
      <c r="A5" s="24" t="str">
        <f>IF(ISNA(VLOOKUP(D5,D6:D$9999,1,0)),"",1)</f>
        <v/>
      </c>
      <c r="B5" s="24" t="str">
        <f>IF(ISNA(VLOOKUP(E5,E6:E$9999,1,0)),"",1)</f>
        <v/>
      </c>
      <c r="C5" s="2">
        <v>3</v>
      </c>
      <c r="D5" s="2" t="str">
        <f>VLOOKUP(C5,SOURCE!S8:Z10171,8,0)</f>
        <v>ITM_PRIME</v>
      </c>
      <c r="E5" s="26" t="str">
        <f>CHAR(34)&amp;VLOOKUP(C5,SOURCE!S$6:Y$10169,6,0)&amp;CHAR(34)</f>
        <v>"PRIME?"</v>
      </c>
      <c r="F5" s="22" t="str">
        <f t="shared" si="6"/>
        <v xml:space="preserve">                      if (strcompare(commandnumber,"PRIME?" )) {sprintf(commandnumber,"%d", ITM_PRIME);} else</v>
      </c>
      <c r="H5" t="b">
        <f>ISNA(VLOOKUP(J5,J6:J$500,1,0))</f>
        <v>1</v>
      </c>
      <c r="I5" s="27">
        <f>VLOOKUP(C5,SOURCE!S$6:Y$10169,7,0)</f>
        <v>33</v>
      </c>
      <c r="J5" s="28" t="str">
        <f>VLOOKUP(C5,SOURCE!S$6:Y$10169,6,0)</f>
        <v>PRIME?</v>
      </c>
      <c r="K5" s="29" t="str">
        <f t="shared" si="0"/>
        <v>PRIME?</v>
      </c>
      <c r="L5" s="39" t="str">
        <f>VLOOKUP(C5,SOURCE!S$6:Y$10169,2,0)</f>
        <v>Math</v>
      </c>
      <c r="M5" t="str">
        <f>IF(VLOOKUP(I5,SOURCE!B:M,2,0)="/  { itemToBeCoded","To be coded","")</f>
        <v/>
      </c>
      <c r="N5" s="17" t="str">
        <f>IF(AND(O5,VLOOKUP(I5,SOURCE!B:M,2,0)&lt;&gt;"/  { itemToBeCoded"),IF(ISERROR(VLOOKUP(J5,TEST!A:L,12,0)),"",   IF(VLOOKUP(J5,TEST!A:L,12,0)="","",VLOOKUP(J5,TEST!A:L,12,0)&amp;" //"&amp;U5)),"")</f>
        <v>11 ENTER PRIME?  GTO_SZ M1 DROP 1 SUM+ //1</v>
      </c>
      <c r="O5" t="b">
        <f>ISNA(VLOOKUP(J5,J$3:J4,1,0))</f>
        <v>1</v>
      </c>
      <c r="Q5" s="26" t="str">
        <f>VLOOKUP(I5,SOURCE!B:M,5,0)</f>
        <v>"PRIME?"</v>
      </c>
      <c r="U5">
        <f t="shared" ref="U5:U14" si="16">SUM(U4,W5)</f>
        <v>1</v>
      </c>
      <c r="V5" s="164">
        <f t="shared" ref="V5:V68" si="17">SUM(V4,IF($O5,X5,0))</f>
        <v>1</v>
      </c>
      <c r="W5">
        <f>IF(AND(O5,VLOOKUP(I5,SOURCE!B:M,2,0)&lt;&gt;"/  { itemToBeCoded"),IF(ISERROR(VLOOKUP(J5,TEST!A:F,5,0)),"",VLOOKUP(J5,TEST!A:F,5,0)),"")</f>
        <v>1</v>
      </c>
      <c r="X5">
        <f>IF(VLOOKUP(I5,SOURCE!B:M,2,0)&lt;&gt;"/  { itemToBeCoded",IF(ISERROR(VLOOKUP(J5,TEST!A:F,6,0)),"",VLOOKUP(J5,TEST!A:F,6,0)),"")</f>
        <v>1</v>
      </c>
      <c r="Y5" t="str">
        <f>IF(AND(N5&lt;&gt;"",X5&lt;&gt;""),"both","")</f>
        <v>both</v>
      </c>
      <c r="Z5">
        <f t="shared" si="1"/>
        <v>6</v>
      </c>
      <c r="AA5" s="172" t="str">
        <f t="shared" si="7"/>
        <v>+((uint64_t)(80) &lt;&lt; (7*8))</v>
      </c>
      <c r="AB5" s="172" t="str">
        <f t="shared" si="2"/>
        <v>+((uint64_t)(82) &lt;&lt; (6*8))</v>
      </c>
      <c r="AC5" s="172" t="str">
        <f t="shared" si="2"/>
        <v>+((uint64_t)(73) &lt;&lt; (5*8))</v>
      </c>
      <c r="AD5" s="172" t="str">
        <f t="shared" si="2"/>
        <v>+((uint64_t)(77) &lt;&lt; (4*8))</v>
      </c>
      <c r="AE5" s="172" t="str">
        <f t="shared" si="2"/>
        <v>+((uint64_t)(69) &lt;&lt; (3*8))</v>
      </c>
      <c r="AF5" s="172" t="str">
        <f t="shared" si="2"/>
        <v>+((uint64_t)(63) &lt;&lt; (2*8))</v>
      </c>
      <c r="AG5" s="172" t="str">
        <f t="shared" si="2"/>
        <v xml:space="preserve">                          </v>
      </c>
      <c r="AH5" s="172" t="str">
        <f t="shared" si="2"/>
        <v xml:space="preserve">                          </v>
      </c>
      <c r="AJ5" t="str">
        <f t="shared" si="8"/>
        <v>(uint64_t)(+((uint64_t)(80) &lt;&lt; (7*8))+((uint64_t)(82) &lt;&lt; (6*8))+((uint64_t)(73) &lt;&lt; (5*8))+((uint64_t)(77) &lt;&lt; (4*8))+((uint64_t)(69) &lt;&lt; (3*8))+((uint64_t)(63) &lt;&lt; (2*8))                                                    )</v>
      </c>
      <c r="AK5" s="2" t="str">
        <f t="shared" si="9"/>
        <v>PRIME?</v>
      </c>
      <c r="AL5" t="e">
        <f>VLOOKUP(AN5,$AN6:$AN$1000,1,0)</f>
        <v>#VALUE!</v>
      </c>
      <c r="AM5">
        <f t="shared" si="10"/>
        <v>163</v>
      </c>
      <c r="AN5" s="173" t="str">
        <f t="shared" si="11"/>
        <v xml:space="preserve">    case (uint64_t)(+((uint64_t)(80) &lt;&lt; (7*8))+((uint64_t)(82) &lt;&lt; (6*8))+((uint64_t)(73) &lt;&lt; (5*8))+((uint64_t)(77) &lt;&lt; (4*8))+((uint64_t)(69) &lt;&lt; (3*8))+((uint64_t)(63) &lt;&lt; (2*8))                                                    ): *com = ITM_PRIME; return true; break; //PRIME?</v>
      </c>
      <c r="AO5" t="s">
        <v>5217</v>
      </c>
      <c r="AP5" s="170" t="str">
        <f t="shared" si="12"/>
        <v>50</v>
      </c>
      <c r="AQ5" s="170" t="str">
        <f t="shared" si="3"/>
        <v>52</v>
      </c>
      <c r="AR5" s="170" t="str">
        <f t="shared" si="3"/>
        <v>49</v>
      </c>
      <c r="AS5" s="170" t="str">
        <f t="shared" si="3"/>
        <v>4D</v>
      </c>
      <c r="AT5" s="170" t="str">
        <f t="shared" si="3"/>
        <v>45</v>
      </c>
      <c r="AU5" s="170" t="str">
        <f t="shared" si="3"/>
        <v>3F</v>
      </c>
      <c r="AV5" s="170" t="str">
        <f t="shared" si="3"/>
        <v>00</v>
      </c>
      <c r="AW5" s="170" t="str">
        <f t="shared" si="3"/>
        <v>00</v>
      </c>
      <c r="AX5" s="170" t="str">
        <f t="shared" si="13"/>
        <v xml:space="preserve">    case 0x5052494D453F0000: *com = ITM_PRIME; return true; break; //PRIME?</v>
      </c>
      <c r="BE5" s="170" t="str">
        <f t="shared" si="14"/>
        <v>50</v>
      </c>
      <c r="BF5" s="170" t="str">
        <f t="shared" si="4"/>
        <v>52</v>
      </c>
      <c r="BG5" s="170" t="str">
        <f t="shared" si="4"/>
        <v>C8</v>
      </c>
      <c r="BH5" s="170" t="str">
        <f t="shared" si="4"/>
        <v>CC</v>
      </c>
      <c r="BI5" s="170" t="str">
        <f t="shared" si="15"/>
        <v>45</v>
      </c>
      <c r="BJ5" s="170" t="str">
        <f t="shared" si="5"/>
        <v>3F</v>
      </c>
      <c r="BK5" s="170" t="str">
        <f t="shared" si="5"/>
        <v/>
      </c>
      <c r="BL5" s="170" t="str">
        <f t="shared" si="5"/>
        <v/>
      </c>
    </row>
    <row r="6" spans="1:65">
      <c r="A6" s="24" t="str">
        <f>IF(ISNA(VLOOKUP(D6,D7:D$9999,1,0)),"",1)</f>
        <v/>
      </c>
      <c r="B6" s="24" t="str">
        <f>IF(ISNA(VLOOKUP(E6,E7:E$9999,1,0)),"",1)</f>
        <v/>
      </c>
      <c r="C6" s="2">
        <v>4</v>
      </c>
      <c r="D6" s="2" t="str">
        <f>VLOOKUP(C6,SOURCE!S9:Z10172,8,0)</f>
        <v>ITM_ENTER</v>
      </c>
      <c r="E6" s="26" t="str">
        <f>CHAR(34)&amp;VLOOKUP(C6,SOURCE!S$6:Y$10169,6,0)&amp;CHAR(34)</f>
        <v>"ENTER"</v>
      </c>
      <c r="F6" s="22" t="str">
        <f t="shared" si="6"/>
        <v xml:space="preserve">                      if (strcompare(commandnumber,"ENTER" )) {sprintf(commandnumber,"%d", ITM_ENTER);} else</v>
      </c>
      <c r="H6" t="b">
        <f>ISNA(VLOOKUP(J6,J7:J$500,1,0))</f>
        <v>1</v>
      </c>
      <c r="I6" s="27">
        <f>VLOOKUP(C6,SOURCE!S$6:Y$10169,7,0)</f>
        <v>35</v>
      </c>
      <c r="J6" s="28" t="str">
        <f>VLOOKUP(C6,SOURCE!S$6:Y$10169,6,0)</f>
        <v>ENTER</v>
      </c>
      <c r="K6" s="29" t="str">
        <f t="shared" si="0"/>
        <v>ENTER</v>
      </c>
      <c r="L6" s="39" t="str">
        <f>VLOOKUP(C6,SOURCE!S$6:Y$10169,2,0)</f>
        <v>STACK</v>
      </c>
      <c r="M6" t="str">
        <f>IF(VLOOKUP(I6,SOURCE!B:M,2,0)="/  { itemToBeCoded","To be coded","")</f>
        <v/>
      </c>
      <c r="N6" s="17" t="str">
        <f>IF(AND(O6,VLOOKUP(I6,SOURCE!B:M,2,0)&lt;&gt;"/  { itemToBeCoded"),IF(ISERROR(VLOOKUP(J6,TEST!A:L,12,0)),"",   IF(VLOOKUP(J6,TEST!A:L,12,0)="","",VLOOKUP(J6,TEST!A:L,12,0)&amp;" //"&amp;U6)),"")</f>
        <v>RPN 5 ENTER + ERPN 1  + 11 GSB M2 //2</v>
      </c>
      <c r="O6" t="b">
        <f>ISNA(VLOOKUP(J6,J$3:J5,1,0))</f>
        <v>1</v>
      </c>
      <c r="Q6" s="26" t="str">
        <f>VLOOKUP(I6,SOURCE!B:M,5,0)</f>
        <v>"ENTER" STD_UP_ARROW</v>
      </c>
      <c r="U6">
        <f t="shared" si="16"/>
        <v>2</v>
      </c>
      <c r="V6" s="164">
        <f t="shared" si="17"/>
        <v>12</v>
      </c>
      <c r="W6">
        <f>IF(AND(O6,VLOOKUP(I6,SOURCE!B:M,2,0)&lt;&gt;"/  { itemToBeCoded"),IF(ISERROR(VLOOKUP(J6,TEST!A:F,5,0)),"",VLOOKUP(J6,TEST!A:F,5,0)),"")</f>
        <v>1</v>
      </c>
      <c r="X6">
        <f>IF(VLOOKUP(I6,SOURCE!B:M,2,0)&lt;&gt;"/  { itemToBeCoded",IF(ISERROR(VLOOKUP(J6,TEST!A:F,6,0)),"",VLOOKUP(J6,TEST!A:F,6,0)),"")</f>
        <v>11</v>
      </c>
      <c r="Y6" t="str">
        <f t="shared" ref="Y6:Y69" si="18">IF(AND(N6&lt;&gt;"",X6&lt;&gt;""),"both","")</f>
        <v>both</v>
      </c>
      <c r="Z6">
        <f t="shared" si="1"/>
        <v>5</v>
      </c>
      <c r="AA6" s="172" t="str">
        <f t="shared" si="7"/>
        <v>+((uint64_t)(69) &lt;&lt; (7*8))</v>
      </c>
      <c r="AB6" s="172" t="str">
        <f t="shared" si="2"/>
        <v>+((uint64_t)(78) &lt;&lt; (6*8))</v>
      </c>
      <c r="AC6" s="172" t="str">
        <f t="shared" si="2"/>
        <v>+((uint64_t)(84) &lt;&lt; (5*8))</v>
      </c>
      <c r="AD6" s="172" t="str">
        <f t="shared" si="2"/>
        <v>+((uint64_t)(69) &lt;&lt; (4*8))</v>
      </c>
      <c r="AE6" s="172" t="str">
        <f t="shared" si="2"/>
        <v>+((uint64_t)(82) &lt;&lt; (3*8))</v>
      </c>
      <c r="AF6" s="172" t="str">
        <f t="shared" si="2"/>
        <v xml:space="preserve">                          </v>
      </c>
      <c r="AG6" s="172" t="str">
        <f t="shared" si="2"/>
        <v xml:space="preserve">                          </v>
      </c>
      <c r="AH6" s="172" t="str">
        <f t="shared" si="2"/>
        <v xml:space="preserve">                          </v>
      </c>
      <c r="AJ6" t="str">
        <f t="shared" si="8"/>
        <v>(uint64_t)(+((uint64_t)(69) &lt;&lt; (7*8))+((uint64_t)(78) &lt;&lt; (6*8))+((uint64_t)(84) &lt;&lt; (5*8))+((uint64_t)(69) &lt;&lt; (4*8))+((uint64_t)(82) &lt;&lt; (3*8))                                                                              )</v>
      </c>
      <c r="AK6" s="2" t="str">
        <f t="shared" si="9"/>
        <v>ENTER</v>
      </c>
      <c r="AL6" t="e">
        <f>VLOOKUP(AN6,$AN7:$AN$1000,1,0)</f>
        <v>#VALUE!</v>
      </c>
      <c r="AM6">
        <f t="shared" si="10"/>
        <v>164</v>
      </c>
      <c r="AN6" s="173" t="str">
        <f t="shared" si="11"/>
        <v xml:space="preserve">    case (uint64_t)(+((uint64_t)(69) &lt;&lt; (7*8))+((uint64_t)(78) &lt;&lt; (6*8))+((uint64_t)(84) &lt;&lt; (5*8))+((uint64_t)(69) &lt;&lt; (4*8))+((uint64_t)(82) &lt;&lt; (3*8))                                                                              ): *com = ITM_ENTER; return true; break; //ENTER</v>
      </c>
      <c r="AO6" t="s">
        <v>5217</v>
      </c>
      <c r="AP6" s="170" t="str">
        <f t="shared" si="12"/>
        <v>45</v>
      </c>
      <c r="AQ6" s="170" t="str">
        <f t="shared" si="3"/>
        <v>4E</v>
      </c>
      <c r="AR6" s="170" t="str">
        <f t="shared" si="3"/>
        <v>54</v>
      </c>
      <c r="AS6" s="170" t="str">
        <f t="shared" si="3"/>
        <v>45</v>
      </c>
      <c r="AT6" s="170" t="str">
        <f t="shared" si="3"/>
        <v>52</v>
      </c>
      <c r="AU6" s="170" t="str">
        <f t="shared" si="3"/>
        <v>00</v>
      </c>
      <c r="AV6" s="170" t="str">
        <f t="shared" si="3"/>
        <v>00</v>
      </c>
      <c r="AW6" s="170" t="str">
        <f t="shared" si="3"/>
        <v>00</v>
      </c>
      <c r="AX6" s="170" t="str">
        <f t="shared" si="13"/>
        <v xml:space="preserve">    case 0x454E544552000000: *com = ITM_ENTER; return true; break; //ENTER</v>
      </c>
      <c r="BE6" s="170" t="str">
        <f t="shared" si="14"/>
        <v>45</v>
      </c>
      <c r="BF6" s="170" t="str">
        <f t="shared" si="4"/>
        <v>CD</v>
      </c>
      <c r="BG6" s="170" t="str">
        <f t="shared" si="4"/>
        <v>D3</v>
      </c>
      <c r="BH6" s="170" t="str">
        <f t="shared" si="4"/>
        <v>C4</v>
      </c>
      <c r="BI6" s="170" t="str">
        <f t="shared" si="15"/>
        <v>52</v>
      </c>
      <c r="BJ6" s="170" t="str">
        <f t="shared" si="5"/>
        <v/>
      </c>
      <c r="BK6" s="170" t="str">
        <f t="shared" si="5"/>
        <v/>
      </c>
      <c r="BL6" s="170" t="str">
        <f t="shared" si="5"/>
        <v/>
      </c>
    </row>
    <row r="7" spans="1:65">
      <c r="A7" s="24" t="str">
        <f>IF(ISNA(VLOOKUP(D7,D8:D$9999,1,0)),"",1)</f>
        <v/>
      </c>
      <c r="B7" s="24" t="str">
        <f>IF(ISNA(VLOOKUP(E7,E8:E$9999,1,0)),"",1)</f>
        <v/>
      </c>
      <c r="C7" s="2">
        <v>5</v>
      </c>
      <c r="D7" s="2" t="str">
        <f>VLOOKUP(C7,SOURCE!S10:Z10173,8,0)</f>
        <v>ITM_XexY</v>
      </c>
      <c r="E7" s="26" t="str">
        <f>CHAR(34)&amp;VLOOKUP(C7,SOURCE!S$6:Y$10169,6,0)&amp;CHAR(34)</f>
        <v>"X&lt;&gt;Y"</v>
      </c>
      <c r="F7" s="22" t="str">
        <f t="shared" si="6"/>
        <v xml:space="preserve">                      if (strcompare(commandnumber,"X&lt;&gt;Y" )) {sprintf(commandnumber,"%d", ITM_XexY);} else</v>
      </c>
      <c r="H7" t="b">
        <f>ISNA(VLOOKUP(J7,J8:J$500,1,0))</f>
        <v>1</v>
      </c>
      <c r="I7" s="27">
        <f>VLOOKUP(C7,SOURCE!S$6:Y$10169,7,0)</f>
        <v>36</v>
      </c>
      <c r="J7" s="28" t="str">
        <f>VLOOKUP(C7,SOURCE!S$6:Y$10169,6,0)</f>
        <v>X&lt;&gt;Y</v>
      </c>
      <c r="K7" s="29" t="str">
        <f t="shared" si="0"/>
        <v>x&lt;&gt;y</v>
      </c>
      <c r="L7" s="39" t="str">
        <f>VLOOKUP(C7,SOURCE!S$6:Y$10169,2,0)</f>
        <v>STACK</v>
      </c>
      <c r="M7" t="str">
        <f>IF(VLOOKUP(I7,SOURCE!B:M,2,0)="/  { itemToBeCoded","To be coded","")</f>
        <v/>
      </c>
      <c r="N7" s="17" t="str">
        <f>IF(AND(O7,VLOOKUP(I7,SOURCE!B:M,2,0)&lt;&gt;"/  { itemToBeCoded"),IF(ISERROR(VLOOKUP(J7,TEST!A:L,12,0)),"",   IF(VLOOKUP(J7,TEST!A:L,12,0)="","",VLOOKUP(J7,TEST!A:L,12,0)&amp;" //"&amp;U7)),"")</f>
        <v>2 ENTER 5 X&lt;&gt;Y /  2.5 GSB M2 //3</v>
      </c>
      <c r="O7" t="b">
        <f>ISNA(VLOOKUP(J7,J$3:J6,1,0))</f>
        <v>1</v>
      </c>
      <c r="Q7" s="26" t="str">
        <f>VLOOKUP(I7,SOURCE!B:M,5,0)</f>
        <v>"x" STD_LEFT_RIGHT_ARROWS "y"</v>
      </c>
      <c r="U7">
        <f t="shared" si="16"/>
        <v>3</v>
      </c>
      <c r="V7" s="164">
        <f t="shared" si="17"/>
        <v>14.5</v>
      </c>
      <c r="W7">
        <f>IF(AND(O7,VLOOKUP(I7,SOURCE!B:M,2,0)&lt;&gt;"/  { itemToBeCoded"),IF(ISERROR(VLOOKUP(J7,TEST!A:F,5,0)),"",VLOOKUP(J7,TEST!A:F,5,0)),"")</f>
        <v>1</v>
      </c>
      <c r="X7">
        <f>IF(VLOOKUP(I7,SOURCE!B:M,2,0)&lt;&gt;"/  { itemToBeCoded",IF(ISERROR(VLOOKUP(J7,TEST!A:F,6,0)),"",VLOOKUP(J7,TEST!A:F,6,0)),"")</f>
        <v>2.5</v>
      </c>
      <c r="Y7" t="str">
        <f t="shared" si="18"/>
        <v>both</v>
      </c>
      <c r="Z7">
        <f t="shared" si="1"/>
        <v>4</v>
      </c>
      <c r="AA7" s="172" t="str">
        <f t="shared" si="7"/>
        <v>+((uint64_t)(88) &lt;&lt; (7*8))</v>
      </c>
      <c r="AB7" s="172" t="str">
        <f t="shared" si="2"/>
        <v>+((uint64_t)(60) &lt;&lt; (6*8))</v>
      </c>
      <c r="AC7" s="172" t="str">
        <f t="shared" si="2"/>
        <v>+((uint64_t)(62) &lt;&lt; (5*8))</v>
      </c>
      <c r="AD7" s="172" t="str">
        <f t="shared" si="2"/>
        <v>+((uint64_t)(89) &lt;&lt; (4*8))</v>
      </c>
      <c r="AE7" s="172" t="str">
        <f t="shared" si="2"/>
        <v xml:space="preserve">                          </v>
      </c>
      <c r="AF7" s="172" t="str">
        <f t="shared" si="2"/>
        <v xml:space="preserve">                          </v>
      </c>
      <c r="AG7" s="172" t="str">
        <f t="shared" si="2"/>
        <v xml:space="preserve">                          </v>
      </c>
      <c r="AH7" s="172" t="str">
        <f t="shared" si="2"/>
        <v xml:space="preserve">                          </v>
      </c>
      <c r="AJ7" t="str">
        <f t="shared" si="8"/>
        <v>(uint64_t)(+((uint64_t)(88) &lt;&lt; (7*8))+((uint64_t)(60) &lt;&lt; (6*8))+((uint64_t)(62) &lt;&lt; (5*8))+((uint64_t)(89) &lt;&lt; (4*8))                                                                                                        )</v>
      </c>
      <c r="AK7" s="2" t="str">
        <f t="shared" si="9"/>
        <v>X&lt;&gt;Y</v>
      </c>
      <c r="AL7" t="e">
        <f>VLOOKUP(AN7,$AN8:$AN$1000,1,0)</f>
        <v>#VALUE!</v>
      </c>
      <c r="AM7">
        <f t="shared" si="10"/>
        <v>165</v>
      </c>
      <c r="AN7" s="173" t="str">
        <f t="shared" si="11"/>
        <v xml:space="preserve">    case (uint64_t)(+((uint64_t)(88) &lt;&lt; (7*8))+((uint64_t)(60) &lt;&lt; (6*8))+((uint64_t)(62) &lt;&lt; (5*8))+((uint64_t)(89) &lt;&lt; (4*8))                                                                                                        ): *com = ITM_XexY; return true; break; //X&lt;&gt;Y</v>
      </c>
      <c r="AO7" t="s">
        <v>5217</v>
      </c>
      <c r="AP7" s="170" t="str">
        <f t="shared" si="12"/>
        <v>58</v>
      </c>
      <c r="AQ7" s="170" t="str">
        <f t="shared" si="3"/>
        <v>3C</v>
      </c>
      <c r="AR7" s="170" t="str">
        <f t="shared" si="3"/>
        <v>3E</v>
      </c>
      <c r="AS7" s="170" t="str">
        <f t="shared" si="3"/>
        <v>59</v>
      </c>
      <c r="AT7" s="170" t="str">
        <f t="shared" si="3"/>
        <v>00</v>
      </c>
      <c r="AU7" s="170" t="str">
        <f t="shared" si="3"/>
        <v>00</v>
      </c>
      <c r="AV7" s="170" t="str">
        <f t="shared" si="3"/>
        <v>00</v>
      </c>
      <c r="AW7" s="170" t="str">
        <f t="shared" si="3"/>
        <v>00</v>
      </c>
      <c r="AX7" s="170" t="str">
        <f t="shared" si="13"/>
        <v xml:space="preserve">    case 0x583C3E5900000000: *com = ITM_XexY; return true; break; //X&lt;&gt;Y</v>
      </c>
      <c r="BE7" s="170" t="str">
        <f t="shared" si="14"/>
        <v>D7</v>
      </c>
      <c r="BF7" s="170" t="str">
        <f t="shared" si="4"/>
        <v>BB</v>
      </c>
      <c r="BG7" s="170" t="str">
        <f t="shared" si="4"/>
        <v>BD</v>
      </c>
      <c r="BH7" s="170" t="str">
        <f t="shared" si="4"/>
        <v>D8</v>
      </c>
      <c r="BI7" s="170" t="str">
        <f t="shared" si="15"/>
        <v/>
      </c>
      <c r="BJ7" s="170" t="str">
        <f t="shared" si="5"/>
        <v/>
      </c>
      <c r="BK7" s="170" t="str">
        <f t="shared" si="5"/>
        <v/>
      </c>
      <c r="BL7" s="170" t="str">
        <f t="shared" si="5"/>
        <v/>
      </c>
    </row>
    <row r="8" spans="1:65">
      <c r="A8" s="24" t="str">
        <f>IF(ISNA(VLOOKUP(D8,D9:D$9999,1,0)),"",1)</f>
        <v/>
      </c>
      <c r="B8" s="24" t="str">
        <f>IF(ISNA(VLOOKUP(E8,E9:E$9999,1,0)),"",1)</f>
        <v/>
      </c>
      <c r="C8" s="2">
        <v>6</v>
      </c>
      <c r="D8" s="2" t="str">
        <f>VLOOKUP(C8,SOURCE!S11:Z10174,8,0)</f>
        <v>ITM_DROP</v>
      </c>
      <c r="E8" s="26" t="str">
        <f>CHAR(34)&amp;VLOOKUP(C8,SOURCE!S$6:Y$10169,6,0)&amp;CHAR(34)</f>
        <v>"DROP"</v>
      </c>
      <c r="F8" s="22" t="str">
        <f t="shared" si="6"/>
        <v xml:space="preserve">                      if (strcompare(commandnumber,"DROP" )) {sprintf(commandnumber,"%d", ITM_DROP);} else</v>
      </c>
      <c r="H8" t="b">
        <f>ISNA(VLOOKUP(J8,J9:J$500,1,0))</f>
        <v>1</v>
      </c>
      <c r="I8" s="27">
        <f>VLOOKUP(C8,SOURCE!S$6:Y$10169,7,0)</f>
        <v>37</v>
      </c>
      <c r="J8" s="28" t="str">
        <f>VLOOKUP(C8,SOURCE!S$6:Y$10169,6,0)</f>
        <v>DROP</v>
      </c>
      <c r="K8" s="29" t="str">
        <f>SUBSTITUTE(SUBSTITUTE(SUBSTITUTE(SUBSTITUTE(SUBSTITUTE(SUBSTITUTE(SUBSTITUTE(SUBSTITUTE(SUBSTITUTE(SUBSTITUTE(SUBSTITUTE(SUBSTITUTE((SUBSTITUTE(SUBSTITUTE(SUBSTITUTE(SUBSTITUTE(Q8,"STD_SIGMA","SUM"),"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DROP</v>
      </c>
      <c r="L8" s="39" t="str">
        <f>VLOOKUP(C8,SOURCE!S$6:Y$10169,2,0)</f>
        <v>STACK</v>
      </c>
      <c r="M8" t="str">
        <f>IF(VLOOKUP(I8,SOURCE!B:M,2,0)="/  { itemToBeCoded","To be coded","")</f>
        <v/>
      </c>
      <c r="N8" s="17" t="str">
        <f>IF(AND(O8,VLOOKUP(I8,SOURCE!B:M,2,0)&lt;&gt;"/  { itemToBeCoded"),IF(ISERROR(VLOOKUP(J8,TEST!A:L,12,0)),"",   IF(VLOOKUP(J8,TEST!A:L,12,0)="","",VLOOKUP(J8,TEST!A:L,12,0)&amp;" //"&amp;U8)),"")</f>
        <v>1 EXIT 2 DROP 1 EXIT 3 DROP 1 GSB M2 //4</v>
      </c>
      <c r="O8" t="b">
        <f>ISNA(VLOOKUP(J8,J$3:J7,1,0))</f>
        <v>1</v>
      </c>
      <c r="Q8" s="26" t="str">
        <f>VLOOKUP(I8,SOURCE!B:M,5,0)</f>
        <v>"DROP" STD_DOWN_ARROW</v>
      </c>
      <c r="U8">
        <f t="shared" si="16"/>
        <v>4</v>
      </c>
      <c r="V8" s="164">
        <f t="shared" si="17"/>
        <v>15.5</v>
      </c>
      <c r="W8">
        <f>IF(AND(O8,VLOOKUP(I8,SOURCE!B:M,2,0)&lt;&gt;"/  { itemToBeCoded"),IF(ISERROR(VLOOKUP(J8,TEST!A:F,5,0)),"",VLOOKUP(J8,TEST!A:F,5,0)),"")</f>
        <v>1</v>
      </c>
      <c r="X8">
        <f>IF(VLOOKUP(I8,SOURCE!B:M,2,0)&lt;&gt;"/  { itemToBeCoded",IF(ISERROR(VLOOKUP(J8,TEST!A:F,6,0)),"",VLOOKUP(J8,TEST!A:F,6,0)),"")</f>
        <v>1</v>
      </c>
      <c r="Y8" t="str">
        <f t="shared" si="18"/>
        <v>both</v>
      </c>
      <c r="Z8">
        <f t="shared" si="1"/>
        <v>4</v>
      </c>
      <c r="AA8" s="172" t="str">
        <f t="shared" si="7"/>
        <v>+((uint64_t)(68) &lt;&lt; (7*8))</v>
      </c>
      <c r="AB8" s="172" t="str">
        <f t="shared" si="2"/>
        <v>+((uint64_t)(82) &lt;&lt; (6*8))</v>
      </c>
      <c r="AC8" s="172" t="str">
        <f t="shared" si="2"/>
        <v>+((uint64_t)(79) &lt;&lt; (5*8))</v>
      </c>
      <c r="AD8" s="172" t="str">
        <f t="shared" si="2"/>
        <v>+((uint64_t)(80) &lt;&lt; (4*8))</v>
      </c>
      <c r="AE8" s="172" t="str">
        <f t="shared" si="2"/>
        <v xml:space="preserve">                          </v>
      </c>
      <c r="AF8" s="172" t="str">
        <f t="shared" si="2"/>
        <v xml:space="preserve">                          </v>
      </c>
      <c r="AG8" s="172" t="str">
        <f t="shared" si="2"/>
        <v xml:space="preserve">                          </v>
      </c>
      <c r="AH8" s="172" t="str">
        <f t="shared" si="2"/>
        <v xml:space="preserve">                          </v>
      </c>
      <c r="AJ8" t="str">
        <f t="shared" si="8"/>
        <v>(uint64_t)(+((uint64_t)(68) &lt;&lt; (7*8))+((uint64_t)(82) &lt;&lt; (6*8))+((uint64_t)(79) &lt;&lt; (5*8))+((uint64_t)(80) &lt;&lt; (4*8))                                                                                                        )</v>
      </c>
      <c r="AK8" s="2" t="str">
        <f t="shared" si="9"/>
        <v>DROP</v>
      </c>
      <c r="AL8" t="e">
        <f>VLOOKUP(AN8,$AN9:$AN$1000,1,0)</f>
        <v>#VALUE!</v>
      </c>
      <c r="AM8">
        <f t="shared" si="10"/>
        <v>166</v>
      </c>
      <c r="AN8" s="173" t="str">
        <f t="shared" si="11"/>
        <v xml:space="preserve">    case (uint64_t)(+((uint64_t)(68) &lt;&lt; (7*8))+((uint64_t)(82) &lt;&lt; (6*8))+((uint64_t)(79) &lt;&lt; (5*8))+((uint64_t)(80) &lt;&lt; (4*8))                                                                                                        ): *com = ITM_DROP; return true; break; //DROP</v>
      </c>
      <c r="AO8" t="s">
        <v>5217</v>
      </c>
      <c r="AP8" s="170" t="str">
        <f t="shared" si="12"/>
        <v>44</v>
      </c>
      <c r="AQ8" s="170" t="str">
        <f t="shared" si="3"/>
        <v>52</v>
      </c>
      <c r="AR8" s="170" t="str">
        <f t="shared" si="3"/>
        <v>4F</v>
      </c>
      <c r="AS8" s="170" t="str">
        <f t="shared" si="3"/>
        <v>50</v>
      </c>
      <c r="AT8" s="170" t="str">
        <f t="shared" si="3"/>
        <v>00</v>
      </c>
      <c r="AU8" s="170" t="str">
        <f t="shared" si="3"/>
        <v>00</v>
      </c>
      <c r="AV8" s="170" t="str">
        <f t="shared" si="3"/>
        <v>00</v>
      </c>
      <c r="AW8" s="170" t="str">
        <f t="shared" si="3"/>
        <v>00</v>
      </c>
      <c r="AX8" s="170" t="str">
        <f t="shared" si="13"/>
        <v xml:space="preserve">    case 0x44524F5000000000: *com = ITM_DROP; return true; break; //DROP</v>
      </c>
      <c r="BE8" s="170" t="str">
        <f t="shared" si="14"/>
        <v>C3</v>
      </c>
      <c r="BF8" s="170" t="str">
        <f t="shared" si="4"/>
        <v>D1</v>
      </c>
      <c r="BG8" s="170" t="str">
        <f t="shared" si="4"/>
        <v>CE</v>
      </c>
      <c r="BH8" s="170" t="str">
        <f t="shared" si="4"/>
        <v>CF</v>
      </c>
      <c r="BI8" s="170" t="str">
        <f t="shared" si="15"/>
        <v/>
      </c>
      <c r="BJ8" s="170" t="str">
        <f t="shared" si="5"/>
        <v/>
      </c>
      <c r="BK8" s="170" t="str">
        <f t="shared" si="5"/>
        <v/>
      </c>
      <c r="BL8" s="170" t="str">
        <f t="shared" si="5"/>
        <v/>
      </c>
    </row>
    <row r="9" spans="1:65">
      <c r="A9" s="24" t="str">
        <f>IF(ISNA(VLOOKUP(D9,D10:D$9999,1,0)),"",1)</f>
        <v/>
      </c>
      <c r="B9" s="24" t="str">
        <f>IF(ISNA(VLOOKUP(E9,E10:E$9999,1,0)),"",1)</f>
        <v/>
      </c>
      <c r="C9" s="2">
        <v>7</v>
      </c>
      <c r="D9" s="2" t="str">
        <f>VLOOKUP(C9,SOURCE!S12:Z10175,8,0)</f>
        <v>ITM_CLX</v>
      </c>
      <c r="E9" s="26" t="str">
        <f>CHAR(34)&amp;VLOOKUP(C9,SOURCE!S$6:Y$10169,6,0)&amp;CHAR(34)</f>
        <v>"CLX"</v>
      </c>
      <c r="F9" s="22" t="str">
        <f t="shared" si="6"/>
        <v xml:space="preserve">                      if (strcompare(commandnumber,"CLX" )) {sprintf(commandnumber,"%d", ITM_CLX);} else</v>
      </c>
      <c r="H9" t="b">
        <f>ISNA(VLOOKUP(J9,J10:J$500,1,0))</f>
        <v>1</v>
      </c>
      <c r="I9" s="27">
        <f>VLOOKUP(C9,SOURCE!S$6:Y$10169,7,0)</f>
        <v>41</v>
      </c>
      <c r="J9" s="28" t="str">
        <f>VLOOKUP(C9,SOURCE!S$6:Y$10169,6,0)</f>
        <v>CLX</v>
      </c>
      <c r="K9" s="29" t="str">
        <f t="shared" ref="K9:K72" si="19">SUBSTITUTE(SUBSTITUTE(SUBSTITUTE(SUBSTITUTE(SUBSTITUTE(SUBSTITUTE(SUBSTITUTE(SUBSTITUTE(SUBSTITUTE(SUBSTITUTE(SUBSTITUTE(SUBSTITUTE((SUBSTITUTE(SUBSTITUTE(SUBSTITUTE(SUBSTITUTE(Q9,"STD_SIGMA","SUM"),"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CLX</v>
      </c>
      <c r="L9" s="39" t="str">
        <f>VLOOKUP(C9,SOURCE!S$6:Y$10169,2,0)</f>
        <v>Clear</v>
      </c>
      <c r="M9" t="str">
        <f>IF(VLOOKUP(I9,SOURCE!B:M,2,0)="/  { itemToBeCoded","To be coded","")</f>
        <v/>
      </c>
      <c r="N9" s="17" t="str">
        <f>IF(AND(O9,VLOOKUP(I9,SOURCE!B:M,2,0)&lt;&gt;"/  { itemToBeCoded"),IF(ISERROR(VLOOKUP(J9,TEST!A:L,12,0)),"",   IF(VLOOKUP(J9,TEST!A:L,12,0)="","",VLOOKUP(J9,TEST!A:L,12,0)&amp;" //"&amp;U9)),"")</f>
        <v>1 ENTER 2 ENTER 3 ENTER CLX + + 3 GSB M2 //5</v>
      </c>
      <c r="O9" t="b">
        <f>ISNA(VLOOKUP(J9,J$3:J8,1,0))</f>
        <v>1</v>
      </c>
      <c r="Q9" s="26" t="str">
        <f>VLOOKUP(I9,SOURCE!B:M,5,0)</f>
        <v>"CLX"</v>
      </c>
      <c r="U9">
        <f t="shared" si="16"/>
        <v>5</v>
      </c>
      <c r="V9" s="164">
        <f t="shared" si="17"/>
        <v>18.5</v>
      </c>
      <c r="W9">
        <f>IF(AND(O9,VLOOKUP(I9,SOURCE!B:M,2,0)&lt;&gt;"/  { itemToBeCoded"),IF(ISERROR(VLOOKUP(J9,TEST!A:F,5,0)),"",VLOOKUP(J9,TEST!A:F,5,0)),"")</f>
        <v>1</v>
      </c>
      <c r="X9">
        <f>IF(VLOOKUP(I9,SOURCE!B:M,2,0)&lt;&gt;"/  { itemToBeCoded",IF(ISERROR(VLOOKUP(J9,TEST!A:F,6,0)),"",VLOOKUP(J9,TEST!A:F,6,0)),"")</f>
        <v>3</v>
      </c>
      <c r="Y9" t="str">
        <f t="shared" si="18"/>
        <v>both</v>
      </c>
      <c r="Z9">
        <f t="shared" si="1"/>
        <v>3</v>
      </c>
      <c r="AA9" s="172" t="str">
        <f t="shared" si="7"/>
        <v>+((uint64_t)(67) &lt;&lt; (7*8))</v>
      </c>
      <c r="AB9" s="172" t="str">
        <f t="shared" si="2"/>
        <v>+((uint64_t)(76) &lt;&lt; (6*8))</v>
      </c>
      <c r="AC9" s="172" t="str">
        <f t="shared" si="2"/>
        <v>+((uint64_t)(88) &lt;&lt; (5*8))</v>
      </c>
      <c r="AD9" s="172" t="str">
        <f t="shared" si="2"/>
        <v xml:space="preserve">                          </v>
      </c>
      <c r="AE9" s="172" t="str">
        <f t="shared" si="2"/>
        <v xml:space="preserve">                          </v>
      </c>
      <c r="AF9" s="172" t="str">
        <f t="shared" si="2"/>
        <v xml:space="preserve">                          </v>
      </c>
      <c r="AG9" s="172" t="str">
        <f t="shared" si="2"/>
        <v xml:space="preserve">                          </v>
      </c>
      <c r="AH9" s="172" t="str">
        <f t="shared" si="2"/>
        <v xml:space="preserve">                          </v>
      </c>
      <c r="AJ9" t="str">
        <f t="shared" si="8"/>
        <v>(uint64_t)(+((uint64_t)(67) &lt;&lt; (7*8))+((uint64_t)(76) &lt;&lt; (6*8))+((uint64_t)(88) &lt;&lt; (5*8))                                                                                                                                  )</v>
      </c>
      <c r="AK9" s="2" t="str">
        <f t="shared" si="9"/>
        <v>CLX</v>
      </c>
      <c r="AL9" t="e">
        <f>VLOOKUP(AN9,$AN10:$AN$1000,1,0)</f>
        <v>#VALUE!</v>
      </c>
      <c r="AM9">
        <f t="shared" si="10"/>
        <v>167</v>
      </c>
      <c r="AN9" s="173" t="str">
        <f t="shared" si="11"/>
        <v xml:space="preserve">    case (uint64_t)(+((uint64_t)(67) &lt;&lt; (7*8))+((uint64_t)(76) &lt;&lt; (6*8))+((uint64_t)(88) &lt;&lt; (5*8))                                                                                                                                  ): *com = ITM_CLX; return true; break; //CLX</v>
      </c>
      <c r="AO9" t="s">
        <v>5217</v>
      </c>
      <c r="AP9" s="170" t="str">
        <f t="shared" si="12"/>
        <v>43</v>
      </c>
      <c r="AQ9" s="170" t="str">
        <f t="shared" si="3"/>
        <v>4C</v>
      </c>
      <c r="AR9" s="170" t="str">
        <f t="shared" si="3"/>
        <v>58</v>
      </c>
      <c r="AS9" s="170" t="str">
        <f t="shared" si="3"/>
        <v>00</v>
      </c>
      <c r="AT9" s="170" t="str">
        <f t="shared" si="3"/>
        <v>00</v>
      </c>
      <c r="AU9" s="170" t="str">
        <f t="shared" si="3"/>
        <v>00</v>
      </c>
      <c r="AV9" s="170" t="str">
        <f t="shared" si="3"/>
        <v>00</v>
      </c>
      <c r="AW9" s="170" t="str">
        <f t="shared" si="3"/>
        <v>00</v>
      </c>
      <c r="AX9" s="170" t="str">
        <f t="shared" si="13"/>
        <v xml:space="preserve">    case 0x434C580000000000: *com = ITM_CLX; return true; break; //CLX</v>
      </c>
      <c r="BE9" s="170" t="str">
        <f t="shared" si="14"/>
        <v>C2</v>
      </c>
      <c r="BF9" s="170" t="str">
        <f t="shared" si="4"/>
        <v>CB</v>
      </c>
      <c r="BG9" s="170" t="str">
        <f t="shared" si="4"/>
        <v>D7</v>
      </c>
      <c r="BH9" s="170" t="str">
        <f t="shared" si="4"/>
        <v>7F</v>
      </c>
      <c r="BI9" s="170" t="str">
        <f t="shared" si="15"/>
        <v/>
      </c>
      <c r="BJ9" s="170" t="str">
        <f t="shared" si="5"/>
        <v/>
      </c>
      <c r="BK9" s="170" t="str">
        <f t="shared" si="5"/>
        <v/>
      </c>
      <c r="BL9" s="170" t="str">
        <f t="shared" si="5"/>
        <v/>
      </c>
    </row>
    <row r="10" spans="1:65">
      <c r="A10" s="24" t="str">
        <f>IF(ISNA(VLOOKUP(D10,D11:D$9999,1,0)),"",1)</f>
        <v/>
      </c>
      <c r="B10" s="24" t="str">
        <f>IF(ISNA(VLOOKUP(E10,E11:E$9999,1,0)),"",1)</f>
        <v/>
      </c>
      <c r="C10" s="2">
        <v>8</v>
      </c>
      <c r="D10" s="2" t="str">
        <f>VLOOKUP(C10,SOURCE!S13:Z10176,8,0)</f>
        <v>ITM_FILL</v>
      </c>
      <c r="E10" s="26" t="str">
        <f>CHAR(34)&amp;VLOOKUP(C10,SOURCE!S$6:Y$10169,6,0)&amp;CHAR(34)</f>
        <v>"FILL"</v>
      </c>
      <c r="F10" s="22" t="str">
        <f t="shared" si="6"/>
        <v xml:space="preserve">                      if (strcompare(commandnumber,"FILL" )) {sprintf(commandnumber,"%d", ITM_FILL);} else</v>
      </c>
      <c r="H10" t="b">
        <f>ISNA(VLOOKUP(J10,J11:J$500,1,0))</f>
        <v>1</v>
      </c>
      <c r="I10" s="27">
        <f>VLOOKUP(C10,SOURCE!S$6:Y$10169,7,0)</f>
        <v>42</v>
      </c>
      <c r="J10" s="28" t="str">
        <f>VLOOKUP(C10,SOURCE!S$6:Y$10169,6,0)</f>
        <v>FILL</v>
      </c>
      <c r="K10" s="29" t="str">
        <f t="shared" si="19"/>
        <v>FILL</v>
      </c>
      <c r="L10" s="39" t="str">
        <f>VLOOKUP(C10,SOURCE!S$6:Y$10169,2,0)</f>
        <v>STACK</v>
      </c>
      <c r="M10" t="str">
        <f>IF(VLOOKUP(I10,SOURCE!B:M,2,0)="/  { itemToBeCoded","To be coded","")</f>
        <v/>
      </c>
      <c r="N10" s="17" t="str">
        <f>IF(AND(O10,VLOOKUP(I10,SOURCE!B:M,2,0)&lt;&gt;"/  { itemToBeCoded"),IF(ISERROR(VLOOKUP(J10,TEST!A:L,12,0)),"",   IF(VLOOKUP(J10,TEST!A:L,12,0)="","",VLOOKUP(J10,TEST!A:L,12,0)&amp;" //"&amp;U10)),"")</f>
        <v>3 FILL + + + 12 GSB M2 //6</v>
      </c>
      <c r="O10" t="b">
        <f>ISNA(VLOOKUP(J10,J$3:J9,1,0))</f>
        <v>1</v>
      </c>
      <c r="Q10" s="26" t="str">
        <f>VLOOKUP(I10,SOURCE!B:M,5,0)</f>
        <v>"FILL"</v>
      </c>
      <c r="U10">
        <f t="shared" si="16"/>
        <v>6</v>
      </c>
      <c r="V10" s="164">
        <f t="shared" si="17"/>
        <v>30.5</v>
      </c>
      <c r="W10">
        <f>IF(AND(O10,VLOOKUP(I10,SOURCE!B:M,2,0)&lt;&gt;"/  { itemToBeCoded"),IF(ISERROR(VLOOKUP(J10,TEST!A:F,5,0)),"",VLOOKUP(J10,TEST!A:F,5,0)),"")</f>
        <v>1</v>
      </c>
      <c r="X10">
        <f>IF(VLOOKUP(I10,SOURCE!B:M,2,0)&lt;&gt;"/  { itemToBeCoded",IF(ISERROR(VLOOKUP(J10,TEST!A:F,6,0)),"",VLOOKUP(J10,TEST!A:F,6,0)),"")</f>
        <v>12</v>
      </c>
      <c r="Y10" t="str">
        <f t="shared" si="18"/>
        <v>both</v>
      </c>
      <c r="Z10">
        <f t="shared" si="1"/>
        <v>4</v>
      </c>
      <c r="AA10" s="172" t="str">
        <f t="shared" si="7"/>
        <v>+((uint64_t)(70) &lt;&lt; (7*8))</v>
      </c>
      <c r="AB10" s="172" t="str">
        <f t="shared" si="2"/>
        <v>+((uint64_t)(73) &lt;&lt; (6*8))</v>
      </c>
      <c r="AC10" s="172" t="str">
        <f t="shared" si="2"/>
        <v>+((uint64_t)(76) &lt;&lt; (5*8))</v>
      </c>
      <c r="AD10" s="172" t="str">
        <f t="shared" si="2"/>
        <v>+((uint64_t)(76) &lt;&lt; (4*8))</v>
      </c>
      <c r="AE10" s="172" t="str">
        <f t="shared" si="2"/>
        <v xml:space="preserve">                          </v>
      </c>
      <c r="AF10" s="172" t="str">
        <f t="shared" si="2"/>
        <v xml:space="preserve">                          </v>
      </c>
      <c r="AG10" s="172" t="str">
        <f t="shared" si="2"/>
        <v xml:space="preserve">                          </v>
      </c>
      <c r="AH10" s="172" t="str">
        <f t="shared" si="2"/>
        <v xml:space="preserve">                          </v>
      </c>
      <c r="AJ10" t="str">
        <f t="shared" si="8"/>
        <v>(uint64_t)(+((uint64_t)(70) &lt;&lt; (7*8))+((uint64_t)(73) &lt;&lt; (6*8))+((uint64_t)(76) &lt;&lt; (5*8))+((uint64_t)(76) &lt;&lt; (4*8))                                                                                                        )</v>
      </c>
      <c r="AK10" s="2" t="str">
        <f t="shared" si="9"/>
        <v>FILL</v>
      </c>
      <c r="AL10" t="e">
        <f>VLOOKUP(AN10,$AN11:$AN$1000,1,0)</f>
        <v>#VALUE!</v>
      </c>
      <c r="AM10">
        <f t="shared" si="10"/>
        <v>168</v>
      </c>
      <c r="AN10" s="173" t="str">
        <f t="shared" si="11"/>
        <v xml:space="preserve">    case (uint64_t)(+((uint64_t)(70) &lt;&lt; (7*8))+((uint64_t)(73) &lt;&lt; (6*8))+((uint64_t)(76) &lt;&lt; (5*8))+((uint64_t)(76) &lt;&lt; (4*8))                                                                                                        ): *com = ITM_FILL; return true; break; //FILL</v>
      </c>
      <c r="AO10" t="s">
        <v>5217</v>
      </c>
      <c r="AP10" s="170" t="str">
        <f t="shared" si="12"/>
        <v>46</v>
      </c>
      <c r="AQ10" s="170" t="str">
        <f t="shared" si="3"/>
        <v>49</v>
      </c>
      <c r="AR10" s="170" t="str">
        <f t="shared" si="3"/>
        <v>4C</v>
      </c>
      <c r="AS10" s="170" t="str">
        <f t="shared" si="3"/>
        <v>4C</v>
      </c>
      <c r="AT10" s="170" t="str">
        <f t="shared" si="3"/>
        <v>00</v>
      </c>
      <c r="AU10" s="170" t="str">
        <f t="shared" si="3"/>
        <v>00</v>
      </c>
      <c r="AV10" s="170" t="str">
        <f t="shared" si="3"/>
        <v>00</v>
      </c>
      <c r="AW10" s="170" t="str">
        <f t="shared" si="3"/>
        <v>00</v>
      </c>
      <c r="AX10" s="170" t="str">
        <f t="shared" si="13"/>
        <v xml:space="preserve">    case 0x46494C4C00000000: *com = ITM_FILL; return true; break; //FILL</v>
      </c>
      <c r="BE10" s="170" t="str">
        <f t="shared" si="14"/>
        <v>C5</v>
      </c>
      <c r="BF10" s="170" t="str">
        <f t="shared" si="4"/>
        <v>C8</v>
      </c>
      <c r="BG10" s="170" t="str">
        <f t="shared" si="4"/>
        <v>CB</v>
      </c>
      <c r="BH10" s="170" t="str">
        <f t="shared" si="4"/>
        <v>CB</v>
      </c>
      <c r="BI10" s="170" t="str">
        <f t="shared" si="15"/>
        <v/>
      </c>
      <c r="BJ10" s="170" t="str">
        <f t="shared" si="5"/>
        <v/>
      </c>
      <c r="BK10" s="170" t="str">
        <f t="shared" si="5"/>
        <v/>
      </c>
      <c r="BL10" s="170" t="str">
        <f t="shared" si="5"/>
        <v/>
      </c>
    </row>
    <row r="11" spans="1:65">
      <c r="A11" s="24" t="str">
        <f>IF(ISNA(VLOOKUP(D11,D12:D$9999,1,0)),"",1)</f>
        <v/>
      </c>
      <c r="B11" s="24" t="str">
        <f>IF(ISNA(VLOOKUP(E11,E12:E$9999,1,0)),"",1)</f>
        <v/>
      </c>
      <c r="C11" s="2">
        <v>9</v>
      </c>
      <c r="D11" s="2" t="str">
        <f>VLOOKUP(C11,SOURCE!S14:Z10177,8,0)</f>
        <v>ITM_STO</v>
      </c>
      <c r="E11" s="26" t="str">
        <f>CHAR(34)&amp;VLOOKUP(C11,SOURCE!S$6:Y$10169,6,0)&amp;CHAR(34)</f>
        <v>"STO"</v>
      </c>
      <c r="F11" s="22" t="str">
        <f t="shared" si="6"/>
        <v xml:space="preserve">                      if (strcompare(commandnumber,"STO" )) {sprintf(commandnumber,"%d", ITM_STO);} else</v>
      </c>
      <c r="H11" t="b">
        <f>ISNA(VLOOKUP(J11,J12:J$500,1,0))</f>
        <v>1</v>
      </c>
      <c r="I11" s="27">
        <f>VLOOKUP(C11,SOURCE!S$6:Y$10169,7,0)</f>
        <v>44</v>
      </c>
      <c r="J11" s="28" t="str">
        <f>VLOOKUP(C11,SOURCE!S$6:Y$10169,6,0)</f>
        <v>STO</v>
      </c>
      <c r="K11" s="29" t="str">
        <f t="shared" si="19"/>
        <v>STO</v>
      </c>
      <c r="L11" s="39" t="str">
        <f>VLOOKUP(C11,SOURCE!S$6:Y$10169,2,0)</f>
        <v>STACK</v>
      </c>
      <c r="M11" t="str">
        <f>IF(VLOOKUP(I11,SOURCE!B:M,2,0)="/  { itemToBeCoded","To be coded","")</f>
        <v/>
      </c>
      <c r="N11" s="17" t="str">
        <f>IF(AND(O11,VLOOKUP(I11,SOURCE!B:M,2,0)&lt;&gt;"/  { itemToBeCoded"),IF(ISERROR(VLOOKUP(J11,TEST!A:L,12,0)),"",   IF(VLOOKUP(J11,TEST!A:L,12,0)="","",VLOOKUP(J11,TEST!A:L,12,0)&amp;" //"&amp;U11)),"")</f>
        <v>1 CHS SQRT STO 01 CLSTK RCL 01 ENTER * CHS ABS ENTER 1 GSB M2 //7</v>
      </c>
      <c r="O11" t="b">
        <f>ISNA(VLOOKUP(J11,J$3:J10,1,0))</f>
        <v>1</v>
      </c>
      <c r="Q11" s="26" t="str">
        <f>VLOOKUP(I11,SOURCE!B:M,5,0)</f>
        <v>"STO"</v>
      </c>
      <c r="U11">
        <f t="shared" si="16"/>
        <v>7</v>
      </c>
      <c r="V11" s="164">
        <f t="shared" si="17"/>
        <v>31.5</v>
      </c>
      <c r="W11">
        <f>IF(AND(O11,VLOOKUP(I11,SOURCE!B:M,2,0)&lt;&gt;"/  { itemToBeCoded"),IF(ISERROR(VLOOKUP(J11,TEST!A:F,5,0)),"",VLOOKUP(J11,TEST!A:F,5,0)),"")</f>
        <v>1</v>
      </c>
      <c r="X11">
        <f>IF(VLOOKUP(I11,SOURCE!B:M,2,0)&lt;&gt;"/  { itemToBeCoded",IF(ISERROR(VLOOKUP(J11,TEST!A:F,6,0)),"",VLOOKUP(J11,TEST!A:F,6,0)),"")</f>
        <v>1</v>
      </c>
      <c r="Y11" t="str">
        <f t="shared" si="18"/>
        <v>both</v>
      </c>
      <c r="Z11">
        <f t="shared" si="1"/>
        <v>3</v>
      </c>
      <c r="AA11" s="172" t="str">
        <f t="shared" si="7"/>
        <v>+((uint64_t)(83) &lt;&lt; (7*8))</v>
      </c>
      <c r="AB11" s="172" t="str">
        <f t="shared" si="2"/>
        <v>+((uint64_t)(84) &lt;&lt; (6*8))</v>
      </c>
      <c r="AC11" s="172" t="str">
        <f t="shared" si="2"/>
        <v>+((uint64_t)(79) &lt;&lt; (5*8))</v>
      </c>
      <c r="AD11" s="172" t="str">
        <f t="shared" si="2"/>
        <v xml:space="preserve">                          </v>
      </c>
      <c r="AE11" s="172" t="str">
        <f t="shared" si="2"/>
        <v xml:space="preserve">                          </v>
      </c>
      <c r="AF11" s="172" t="str">
        <f t="shared" si="2"/>
        <v xml:space="preserve">                          </v>
      </c>
      <c r="AG11" s="172" t="str">
        <f t="shared" si="2"/>
        <v xml:space="preserve">                          </v>
      </c>
      <c r="AH11" s="172" t="str">
        <f t="shared" si="2"/>
        <v xml:space="preserve">                          </v>
      </c>
      <c r="AJ11" t="str">
        <f t="shared" si="8"/>
        <v>(uint64_t)(+((uint64_t)(83) &lt;&lt; (7*8))+((uint64_t)(84) &lt;&lt; (6*8))+((uint64_t)(79) &lt;&lt; (5*8))                                                                                                                                  )</v>
      </c>
      <c r="AK11" s="2" t="str">
        <f t="shared" si="9"/>
        <v>STO</v>
      </c>
      <c r="AL11" t="e">
        <f>VLOOKUP(AN11,$AN12:$AN$1000,1,0)</f>
        <v>#VALUE!</v>
      </c>
      <c r="AM11">
        <f t="shared" si="10"/>
        <v>169</v>
      </c>
      <c r="AN11" s="173" t="str">
        <f t="shared" si="11"/>
        <v xml:space="preserve">    case (uint64_t)(+((uint64_t)(83) &lt;&lt; (7*8))+((uint64_t)(84) &lt;&lt; (6*8))+((uint64_t)(79) &lt;&lt; (5*8))                                                                                                                                  ): *com = ITM_STO; return true; break; //STO</v>
      </c>
      <c r="AO11" t="s">
        <v>5217</v>
      </c>
      <c r="AP11" s="170" t="str">
        <f t="shared" si="12"/>
        <v>53</v>
      </c>
      <c r="AQ11" s="170" t="str">
        <f t="shared" si="3"/>
        <v>54</v>
      </c>
      <c r="AR11" s="170" t="str">
        <f t="shared" si="3"/>
        <v>4F</v>
      </c>
      <c r="AS11" s="170" t="str">
        <f t="shared" si="3"/>
        <v>00</v>
      </c>
      <c r="AT11" s="170" t="str">
        <f t="shared" si="3"/>
        <v>00</v>
      </c>
      <c r="AU11" s="170" t="str">
        <f t="shared" si="3"/>
        <v>00</v>
      </c>
      <c r="AV11" s="170" t="str">
        <f t="shared" si="3"/>
        <v>00</v>
      </c>
      <c r="AW11" s="170" t="str">
        <f t="shared" si="3"/>
        <v>00</v>
      </c>
      <c r="AX11" s="170" t="str">
        <f t="shared" si="13"/>
        <v xml:space="preserve">    case 0x53544F0000000000: *com = ITM_STO; return true; break; //STO</v>
      </c>
      <c r="BE11" s="170" t="str">
        <f t="shared" si="14"/>
        <v>D2</v>
      </c>
      <c r="BF11" s="170" t="str">
        <f t="shared" si="4"/>
        <v>D3</v>
      </c>
      <c r="BG11" s="170" t="str">
        <f t="shared" si="4"/>
        <v>CE</v>
      </c>
      <c r="BH11" s="170" t="str">
        <f t="shared" si="4"/>
        <v>7F</v>
      </c>
      <c r="BI11" s="170" t="str">
        <f t="shared" si="15"/>
        <v/>
      </c>
      <c r="BJ11" s="170" t="str">
        <f t="shared" si="5"/>
        <v/>
      </c>
      <c r="BK11" s="170" t="str">
        <f t="shared" si="5"/>
        <v/>
      </c>
      <c r="BL11" s="170" t="str">
        <f t="shared" si="5"/>
        <v/>
      </c>
    </row>
    <row r="12" spans="1:65">
      <c r="A12" s="24" t="str">
        <f>IF(ISNA(VLOOKUP(D12,D13:D$9999,1,0)),"",1)</f>
        <v/>
      </c>
      <c r="B12" s="24" t="str">
        <f>IF(ISNA(VLOOKUP(E12,E13:E$9999,1,0)),"",1)</f>
        <v/>
      </c>
      <c r="C12" s="2">
        <v>10</v>
      </c>
      <c r="D12" s="2" t="str">
        <f>VLOOKUP(C12,SOURCE!S15:Z10178,8,0)</f>
        <v>ITM_COMB</v>
      </c>
      <c r="E12" s="26" t="str">
        <f>CHAR(34)&amp;VLOOKUP(C12,SOURCE!S$6:Y$10169,6,0)&amp;CHAR(34)</f>
        <v>"COMB"</v>
      </c>
      <c r="F12" s="22" t="str">
        <f t="shared" si="6"/>
        <v xml:space="preserve">                      if (strcompare(commandnumber,"COMB" )) {sprintf(commandnumber,"%d", ITM_COMB);} else</v>
      </c>
      <c r="H12" t="b">
        <f>ISNA(VLOOKUP(J12,J13:J$500,1,0))</f>
        <v>1</v>
      </c>
      <c r="I12" s="27">
        <f>VLOOKUP(C12,SOURCE!S$6:Y$10169,7,0)</f>
        <v>49</v>
      </c>
      <c r="J12" s="28" t="str">
        <f>VLOOKUP(C12,SOURCE!S$6:Y$10169,6,0)</f>
        <v>COMB</v>
      </c>
      <c r="K12" s="29" t="str">
        <f t="shared" si="19"/>
        <v>Cyx</v>
      </c>
      <c r="L12" s="39" t="str">
        <f>VLOOKUP(C12,SOURCE!S$6:Y$10169,2,0)</f>
        <v/>
      </c>
      <c r="M12" t="str">
        <f>IF(VLOOKUP(I12,SOURCE!B:M,2,0)="/  { itemToBeCoded","To be coded","")</f>
        <v/>
      </c>
      <c r="N12" s="17" t="str">
        <f>IF(AND(O12,VLOOKUP(I12,SOURCE!B:M,2,0)&lt;&gt;"/  { itemToBeCoded"),IF(ISERROR(VLOOKUP(J12,TEST!A:L,12,0)),"",   IF(VLOOKUP(J12,TEST!A:L,12,0)="","",VLOOKUP(J12,TEST!A:L,12,0)&amp;" //"&amp;U12)),"")</f>
        <v>10 ENTER 3 COMB 120 GSB M2 //8</v>
      </c>
      <c r="O12" t="b">
        <f>ISNA(VLOOKUP(J12,J$3:J11,1,0))</f>
        <v>1</v>
      </c>
      <c r="Q12" s="26" t="str">
        <f>VLOOKUP(I12,SOURCE!B:M,5,0)</f>
        <v>"C" STD_SUB_y STD_SUB_x</v>
      </c>
      <c r="U12">
        <f t="shared" si="16"/>
        <v>8</v>
      </c>
      <c r="V12" s="164">
        <f t="shared" si="17"/>
        <v>151.5</v>
      </c>
      <c r="W12">
        <f>IF(AND(O12,VLOOKUP(I12,SOURCE!B:M,2,0)&lt;&gt;"/  { itemToBeCoded"),IF(ISERROR(VLOOKUP(J12,TEST!A:F,5,0)),"",VLOOKUP(J12,TEST!A:F,5,0)),"")</f>
        <v>1</v>
      </c>
      <c r="X12">
        <f>IF(VLOOKUP(I12,SOURCE!B:M,2,0)&lt;&gt;"/  { itemToBeCoded",IF(ISERROR(VLOOKUP(J12,TEST!A:F,6,0)),"",VLOOKUP(J12,TEST!A:F,6,0)),"")</f>
        <v>120</v>
      </c>
      <c r="Y12" t="str">
        <f t="shared" si="18"/>
        <v>both</v>
      </c>
      <c r="Z12">
        <f t="shared" si="1"/>
        <v>4</v>
      </c>
      <c r="AA12" s="172" t="str">
        <f t="shared" si="7"/>
        <v>+((uint64_t)(67) &lt;&lt; (7*8))</v>
      </c>
      <c r="AB12" s="172" t="str">
        <f t="shared" si="2"/>
        <v>+((uint64_t)(79) &lt;&lt; (6*8))</v>
      </c>
      <c r="AC12" s="172" t="str">
        <f t="shared" si="2"/>
        <v>+((uint64_t)(77) &lt;&lt; (5*8))</v>
      </c>
      <c r="AD12" s="172" t="str">
        <f t="shared" si="2"/>
        <v>+((uint64_t)(66) &lt;&lt; (4*8))</v>
      </c>
      <c r="AE12" s="172" t="str">
        <f t="shared" si="2"/>
        <v xml:space="preserve">                          </v>
      </c>
      <c r="AF12" s="172" t="str">
        <f t="shared" si="2"/>
        <v xml:space="preserve">                          </v>
      </c>
      <c r="AG12" s="172" t="str">
        <f t="shared" si="2"/>
        <v xml:space="preserve">                          </v>
      </c>
      <c r="AH12" s="172" t="str">
        <f t="shared" si="2"/>
        <v xml:space="preserve">                          </v>
      </c>
      <c r="AJ12" t="str">
        <f t="shared" si="8"/>
        <v>(uint64_t)(+((uint64_t)(67) &lt;&lt; (7*8))+((uint64_t)(79) &lt;&lt; (6*8))+((uint64_t)(77) &lt;&lt; (5*8))+((uint64_t)(66) &lt;&lt; (4*8))                                                                                                        )</v>
      </c>
      <c r="AK12" s="2" t="str">
        <f t="shared" si="9"/>
        <v>COMB</v>
      </c>
      <c r="AL12" t="e">
        <f>VLOOKUP(AN12,$AN13:$AN$1000,1,0)</f>
        <v>#VALUE!</v>
      </c>
      <c r="AM12">
        <f t="shared" si="10"/>
        <v>170</v>
      </c>
      <c r="AN12" s="173" t="str">
        <f t="shared" si="11"/>
        <v xml:space="preserve">    case (uint64_t)(+((uint64_t)(67) &lt;&lt; (7*8))+((uint64_t)(79) &lt;&lt; (6*8))+((uint64_t)(77) &lt;&lt; (5*8))+((uint64_t)(66) &lt;&lt; (4*8))                                                                                                        ): *com = ITM_COMB; return true; break; //COMB</v>
      </c>
      <c r="AO12" t="s">
        <v>5217</v>
      </c>
      <c r="AP12" s="170" t="str">
        <f t="shared" si="12"/>
        <v>43</v>
      </c>
      <c r="AQ12" s="170" t="str">
        <f t="shared" si="3"/>
        <v>4F</v>
      </c>
      <c r="AR12" s="170" t="str">
        <f t="shared" si="3"/>
        <v>4D</v>
      </c>
      <c r="AS12" s="170" t="str">
        <f t="shared" si="3"/>
        <v>42</v>
      </c>
      <c r="AT12" s="170" t="str">
        <f t="shared" si="3"/>
        <v>00</v>
      </c>
      <c r="AU12" s="170" t="str">
        <f t="shared" si="3"/>
        <v>00</v>
      </c>
      <c r="AV12" s="170" t="str">
        <f t="shared" si="3"/>
        <v>00</v>
      </c>
      <c r="AW12" s="170" t="str">
        <f t="shared" si="3"/>
        <v>00</v>
      </c>
      <c r="AX12" s="170" t="str">
        <f t="shared" si="13"/>
        <v xml:space="preserve">    case 0x434F4D4200000000: *com = ITM_COMB; return true; break; //COMB</v>
      </c>
      <c r="BE12" s="170" t="str">
        <f t="shared" si="14"/>
        <v>C2</v>
      </c>
      <c r="BF12" s="170" t="str">
        <f t="shared" si="4"/>
        <v>CE</v>
      </c>
      <c r="BG12" s="170" t="str">
        <f t="shared" si="4"/>
        <v>CC</v>
      </c>
      <c r="BH12" s="170" t="str">
        <f t="shared" si="4"/>
        <v>C1</v>
      </c>
      <c r="BI12" s="170" t="str">
        <f t="shared" si="15"/>
        <v/>
      </c>
      <c r="BJ12" s="170" t="str">
        <f t="shared" si="5"/>
        <v/>
      </c>
      <c r="BK12" s="170" t="str">
        <f t="shared" si="5"/>
        <v/>
      </c>
      <c r="BL12" s="170" t="str">
        <f t="shared" si="5"/>
        <v/>
      </c>
    </row>
    <row r="13" spans="1:65">
      <c r="A13" s="24" t="str">
        <f>IF(ISNA(VLOOKUP(D13,D14:D$9999,1,0)),"",1)</f>
        <v/>
      </c>
      <c r="B13" s="24" t="str">
        <f>IF(ISNA(VLOOKUP(E13,E14:E$9999,1,0)),"",1)</f>
        <v/>
      </c>
      <c r="C13" s="2">
        <v>11</v>
      </c>
      <c r="D13" s="2" t="str">
        <f>VLOOKUP(C13,SOURCE!S16:Z10179,8,0)</f>
        <v>ITM_PERM</v>
      </c>
      <c r="E13" s="26" t="str">
        <f>CHAR(34)&amp;VLOOKUP(C13,SOURCE!S$6:Y$10169,6,0)&amp;CHAR(34)</f>
        <v>"PERM"</v>
      </c>
      <c r="F13" s="22" t="str">
        <f t="shared" si="6"/>
        <v xml:space="preserve">                      if (strcompare(commandnumber,"PERM" )) {sprintf(commandnumber,"%d", ITM_PERM);} else</v>
      </c>
      <c r="H13" t="b">
        <f>ISNA(VLOOKUP(J13,J14:J$500,1,0))</f>
        <v>1</v>
      </c>
      <c r="I13" s="27">
        <f>VLOOKUP(C13,SOURCE!S$6:Y$10169,7,0)</f>
        <v>50</v>
      </c>
      <c r="J13" s="28" t="str">
        <f>VLOOKUP(C13,SOURCE!S$6:Y$10169,6,0)</f>
        <v>PERM</v>
      </c>
      <c r="K13" s="29" t="str">
        <f t="shared" si="19"/>
        <v>Pyx</v>
      </c>
      <c r="L13" s="39" t="str">
        <f>VLOOKUP(C13,SOURCE!S$6:Y$10169,2,0)</f>
        <v>Math</v>
      </c>
      <c r="M13" t="str">
        <f>IF(VLOOKUP(I13,SOURCE!B:M,2,0)="/  { itemToBeCoded","To be coded","")</f>
        <v/>
      </c>
      <c r="N13" s="17" t="str">
        <f>IF(AND(O13,VLOOKUP(I13,SOURCE!B:M,2,0)&lt;&gt;"/  { itemToBeCoded"),IF(ISERROR(VLOOKUP(J13,TEST!A:L,12,0)),"",   IF(VLOOKUP(J13,TEST!A:L,12,0)="","",VLOOKUP(J13,TEST!A:L,12,0)&amp;" //"&amp;U13)),"")</f>
        <v>4 ENTER 3 PERM 24 GSB M2 //9</v>
      </c>
      <c r="O13" t="b">
        <f>ISNA(VLOOKUP(J13,J$3:J12,1,0))</f>
        <v>1</v>
      </c>
      <c r="Q13" s="26" t="str">
        <f>VLOOKUP(I13,SOURCE!B:M,5,0)</f>
        <v>"P" STD_SUB_y STD_SUB_x</v>
      </c>
      <c r="U13">
        <f t="shared" si="16"/>
        <v>9</v>
      </c>
      <c r="V13" s="164">
        <f t="shared" si="17"/>
        <v>175.5</v>
      </c>
      <c r="W13">
        <f>IF(AND(O13,VLOOKUP(I13,SOURCE!B:M,2,0)&lt;&gt;"/  { itemToBeCoded"),IF(ISERROR(VLOOKUP(J13,TEST!A:F,5,0)),"",VLOOKUP(J13,TEST!A:F,5,0)),"")</f>
        <v>1</v>
      </c>
      <c r="X13">
        <f>IF(VLOOKUP(I13,SOURCE!B:M,2,0)&lt;&gt;"/  { itemToBeCoded",IF(ISERROR(VLOOKUP(J13,TEST!A:F,6,0)),"",VLOOKUP(J13,TEST!A:F,6,0)),"")</f>
        <v>24</v>
      </c>
      <c r="Y13" t="str">
        <f t="shared" si="18"/>
        <v>both</v>
      </c>
      <c r="Z13">
        <f t="shared" si="1"/>
        <v>4</v>
      </c>
      <c r="AA13" s="172" t="str">
        <f t="shared" si="7"/>
        <v>+((uint64_t)(80) &lt;&lt; (7*8))</v>
      </c>
      <c r="AB13" s="172" t="str">
        <f t="shared" si="2"/>
        <v>+((uint64_t)(69) &lt;&lt; (6*8))</v>
      </c>
      <c r="AC13" s="172" t="str">
        <f t="shared" si="2"/>
        <v>+((uint64_t)(82) &lt;&lt; (5*8))</v>
      </c>
      <c r="AD13" s="172" t="str">
        <f t="shared" si="2"/>
        <v>+((uint64_t)(77) &lt;&lt; (4*8))</v>
      </c>
      <c r="AE13" s="172" t="str">
        <f t="shared" si="2"/>
        <v xml:space="preserve">                          </v>
      </c>
      <c r="AF13" s="172" t="str">
        <f t="shared" si="2"/>
        <v xml:space="preserve">                          </v>
      </c>
      <c r="AG13" s="172" t="str">
        <f t="shared" si="2"/>
        <v xml:space="preserve">                          </v>
      </c>
      <c r="AH13" s="172" t="str">
        <f t="shared" si="2"/>
        <v xml:space="preserve">                          </v>
      </c>
      <c r="AJ13" t="str">
        <f t="shared" si="8"/>
        <v>(uint64_t)(+((uint64_t)(80) &lt;&lt; (7*8))+((uint64_t)(69) &lt;&lt; (6*8))+((uint64_t)(82) &lt;&lt; (5*8))+((uint64_t)(77) &lt;&lt; (4*8))                                                                                                        )</v>
      </c>
      <c r="AK13" s="2" t="str">
        <f t="shared" si="9"/>
        <v>PERM</v>
      </c>
      <c r="AL13" t="e">
        <f>VLOOKUP(AN13,$AN14:$AN$1000,1,0)</f>
        <v>#VALUE!</v>
      </c>
      <c r="AM13">
        <f t="shared" si="10"/>
        <v>171</v>
      </c>
      <c r="AN13" s="173" t="str">
        <f t="shared" si="11"/>
        <v xml:space="preserve">    case (uint64_t)(+((uint64_t)(80) &lt;&lt; (7*8))+((uint64_t)(69) &lt;&lt; (6*8))+((uint64_t)(82) &lt;&lt; (5*8))+((uint64_t)(77) &lt;&lt; (4*8))                                                                                                        ): *com = ITM_PERM; return true; break; //PERM</v>
      </c>
      <c r="AO13" t="s">
        <v>5217</v>
      </c>
      <c r="AP13" s="170" t="str">
        <f t="shared" si="12"/>
        <v>50</v>
      </c>
      <c r="AQ13" s="170" t="str">
        <f t="shared" si="3"/>
        <v>45</v>
      </c>
      <c r="AR13" s="170" t="str">
        <f t="shared" si="3"/>
        <v>52</v>
      </c>
      <c r="AS13" s="170" t="str">
        <f t="shared" si="3"/>
        <v>4D</v>
      </c>
      <c r="AT13" s="170" t="str">
        <f t="shared" si="3"/>
        <v>00</v>
      </c>
      <c r="AU13" s="170" t="str">
        <f t="shared" si="3"/>
        <v>00</v>
      </c>
      <c r="AV13" s="170" t="str">
        <f t="shared" si="3"/>
        <v>00</v>
      </c>
      <c r="AW13" s="170" t="str">
        <f t="shared" si="3"/>
        <v>00</v>
      </c>
      <c r="AX13" s="170" t="str">
        <f t="shared" si="13"/>
        <v xml:space="preserve">    case 0x5045524D00000000: *com = ITM_PERM; return true; break; //PERM</v>
      </c>
      <c r="BE13" s="170" t="str">
        <f t="shared" si="14"/>
        <v>CF</v>
      </c>
      <c r="BF13" s="170" t="str">
        <f t="shared" si="4"/>
        <v>C4</v>
      </c>
      <c r="BG13" s="170" t="str">
        <f t="shared" si="4"/>
        <v>D1</v>
      </c>
      <c r="BH13" s="170" t="str">
        <f t="shared" si="4"/>
        <v>CC</v>
      </c>
      <c r="BI13" s="170" t="str">
        <f t="shared" si="15"/>
        <v/>
      </c>
      <c r="BJ13" s="170" t="str">
        <f t="shared" si="5"/>
        <v/>
      </c>
      <c r="BK13" s="170" t="str">
        <f t="shared" si="5"/>
        <v/>
      </c>
      <c r="BL13" s="170" t="str">
        <f t="shared" si="5"/>
        <v/>
      </c>
    </row>
    <row r="14" spans="1:65">
      <c r="A14" s="24" t="str">
        <f>IF(ISNA(VLOOKUP(D14,D15:D$9999,1,0)),"",1)</f>
        <v/>
      </c>
      <c r="B14" s="24" t="str">
        <f>IF(ISNA(VLOOKUP(E14,E15:E$9999,1,0)),"",1)</f>
        <v/>
      </c>
      <c r="C14" s="2">
        <v>12</v>
      </c>
      <c r="D14" s="2" t="str">
        <f>VLOOKUP(C14,SOURCE!S17:Z10180,8,0)</f>
        <v>ITM_RCL</v>
      </c>
      <c r="E14" s="26" t="str">
        <f>CHAR(34)&amp;VLOOKUP(C14,SOURCE!S$6:Y$10169,6,0)&amp;CHAR(34)</f>
        <v>"RCL"</v>
      </c>
      <c r="F14" s="22" t="str">
        <f t="shared" si="6"/>
        <v xml:space="preserve">                      if (strcompare(commandnumber,"RCL" )) {sprintf(commandnumber,"%d", ITM_RCL);} else</v>
      </c>
      <c r="H14" t="b">
        <f>ISNA(VLOOKUP(J14,J15:J$500,1,0))</f>
        <v>1</v>
      </c>
      <c r="I14" s="27">
        <f>VLOOKUP(C14,SOURCE!S$6:Y$10169,7,0)</f>
        <v>51</v>
      </c>
      <c r="J14" s="28" t="str">
        <f>VLOOKUP(C14,SOURCE!S$6:Y$10169,6,0)</f>
        <v>RCL</v>
      </c>
      <c r="K14" s="29" t="str">
        <f t="shared" si="19"/>
        <v>RCL</v>
      </c>
      <c r="L14" s="39" t="str">
        <f>VLOOKUP(C14,SOURCE!S$6:Y$10169,2,0)</f>
        <v>STACK</v>
      </c>
      <c r="M14" t="str">
        <f>IF(VLOOKUP(I14,SOURCE!B:M,2,0)="/  { itemToBeCoded","To be coded","")</f>
        <v/>
      </c>
      <c r="N14" s="17" t="str">
        <f>IF(AND(O14,VLOOKUP(I14,SOURCE!B:M,2,0)&lt;&gt;"/  { itemToBeCoded"),IF(ISERROR(VLOOKUP(J14,TEST!A:L,12,0)),"",   IF(VLOOKUP(J14,TEST!A:L,12,0)="","",VLOOKUP(J14,TEST!A:L,12,0)&amp;" //"&amp;U14)),"")</f>
        <v>1 STO + 01 CLSTK RCL 01 X^2 ABS 2 GSB M2 //10</v>
      </c>
      <c r="O14" t="b">
        <f>ISNA(VLOOKUP(J14,J$3:J13,1,0))</f>
        <v>1</v>
      </c>
      <c r="Q14" s="26" t="str">
        <f>VLOOKUP(I14,SOURCE!B:M,5,0)</f>
        <v>"RCL"</v>
      </c>
      <c r="U14">
        <f t="shared" si="16"/>
        <v>10</v>
      </c>
      <c r="V14" s="164">
        <f t="shared" si="17"/>
        <v>177.5</v>
      </c>
      <c r="W14">
        <f>IF(AND(O14,VLOOKUP(I14,SOURCE!B:M,2,0)&lt;&gt;"/  { itemToBeCoded"),IF(ISERROR(VLOOKUP(J14,TEST!A:F,5,0)),"",VLOOKUP(J14,TEST!A:F,5,0)),"")</f>
        <v>1</v>
      </c>
      <c r="X14">
        <f>IF(VLOOKUP(I14,SOURCE!B:M,2,0)&lt;&gt;"/  { itemToBeCoded",IF(ISERROR(VLOOKUP(J14,TEST!A:F,6,0)),"",VLOOKUP(J14,TEST!A:F,6,0)),"")</f>
        <v>2</v>
      </c>
      <c r="Y14" t="str">
        <f t="shared" si="18"/>
        <v>both</v>
      </c>
      <c r="Z14">
        <f t="shared" si="1"/>
        <v>3</v>
      </c>
      <c r="AA14" s="172" t="str">
        <f t="shared" si="7"/>
        <v>+((uint64_t)(82) &lt;&lt; (7*8))</v>
      </c>
      <c r="AB14" s="172" t="str">
        <f t="shared" si="2"/>
        <v>+((uint64_t)(67) &lt;&lt; (6*8))</v>
      </c>
      <c r="AC14" s="172" t="str">
        <f t="shared" si="2"/>
        <v>+((uint64_t)(76) &lt;&lt; (5*8))</v>
      </c>
      <c r="AD14" s="172" t="str">
        <f t="shared" si="2"/>
        <v xml:space="preserve">                          </v>
      </c>
      <c r="AE14" s="172" t="str">
        <f t="shared" si="2"/>
        <v xml:space="preserve">                          </v>
      </c>
      <c r="AF14" s="172" t="str">
        <f t="shared" si="2"/>
        <v xml:space="preserve">                          </v>
      </c>
      <c r="AG14" s="172" t="str">
        <f t="shared" si="2"/>
        <v xml:space="preserve">                          </v>
      </c>
      <c r="AH14" s="172" t="str">
        <f t="shared" si="2"/>
        <v xml:space="preserve">                          </v>
      </c>
      <c r="AJ14" t="str">
        <f t="shared" si="8"/>
        <v>(uint64_t)(+((uint64_t)(82) &lt;&lt; (7*8))+((uint64_t)(67) &lt;&lt; (6*8))+((uint64_t)(76) &lt;&lt; (5*8))                                                                                                                                  )</v>
      </c>
      <c r="AK14" s="2" t="str">
        <f t="shared" si="9"/>
        <v>RCL</v>
      </c>
      <c r="AL14" t="e">
        <f>VLOOKUP(AN14,$AN15:$AN$1000,1,0)</f>
        <v>#VALUE!</v>
      </c>
      <c r="AM14">
        <f t="shared" si="10"/>
        <v>172</v>
      </c>
      <c r="AN14" s="173" t="str">
        <f t="shared" si="11"/>
        <v xml:space="preserve">    case (uint64_t)(+((uint64_t)(82) &lt;&lt; (7*8))+((uint64_t)(67) &lt;&lt; (6*8))+((uint64_t)(76) &lt;&lt; (5*8))                                                                                                                                  ): *com = ITM_RCL; return true; break; //RCL</v>
      </c>
      <c r="AO14" t="s">
        <v>5217</v>
      </c>
      <c r="AP14" s="170" t="str">
        <f t="shared" si="12"/>
        <v>52</v>
      </c>
      <c r="AQ14" s="170" t="str">
        <f t="shared" si="3"/>
        <v>43</v>
      </c>
      <c r="AR14" s="170" t="str">
        <f t="shared" si="3"/>
        <v>4C</v>
      </c>
      <c r="AS14" s="170" t="str">
        <f t="shared" si="3"/>
        <v>00</v>
      </c>
      <c r="AT14" s="170" t="str">
        <f t="shared" si="3"/>
        <v>00</v>
      </c>
      <c r="AU14" s="170" t="str">
        <f t="shared" si="3"/>
        <v>00</v>
      </c>
      <c r="AV14" s="170" t="str">
        <f t="shared" si="3"/>
        <v>00</v>
      </c>
      <c r="AW14" s="170" t="str">
        <f t="shared" si="3"/>
        <v>00</v>
      </c>
      <c r="AX14" s="170" t="str">
        <f t="shared" si="13"/>
        <v xml:space="preserve">    case 0x52434C0000000000: *com = ITM_RCL; return true; break; //RCL</v>
      </c>
      <c r="BE14" s="170" t="str">
        <f t="shared" si="14"/>
        <v>D1</v>
      </c>
      <c r="BF14" s="170" t="str">
        <f t="shared" si="4"/>
        <v>C2</v>
      </c>
      <c r="BG14" s="170" t="str">
        <f t="shared" si="4"/>
        <v>CB</v>
      </c>
      <c r="BH14" s="170" t="str">
        <f t="shared" si="4"/>
        <v>7F</v>
      </c>
      <c r="BI14" s="170" t="str">
        <f t="shared" si="15"/>
        <v/>
      </c>
      <c r="BJ14" s="170" t="str">
        <f t="shared" si="5"/>
        <v/>
      </c>
      <c r="BK14" s="170" t="str">
        <f t="shared" si="5"/>
        <v/>
      </c>
      <c r="BL14" s="170" t="str">
        <f t="shared" si="5"/>
        <v/>
      </c>
    </row>
    <row r="15" spans="1:65">
      <c r="A15" s="24" t="str">
        <f>IF(ISNA(VLOOKUP(D15,D16:D$9999,1,0)),"",1)</f>
        <v/>
      </c>
      <c r="B15" s="24" t="str">
        <f>IF(ISNA(VLOOKUP(E15,E16:E$9999,1,0)),"",1)</f>
        <v/>
      </c>
      <c r="C15" s="2">
        <v>13</v>
      </c>
      <c r="D15" s="2" t="str">
        <f>VLOOKUP(C15,SOURCE!S18:Z10181,8,0)</f>
        <v>ITM_ENTRY</v>
      </c>
      <c r="E15" s="26" t="str">
        <f>CHAR(34)&amp;VLOOKUP(C15,SOURCE!S$6:Y$10169,6,0)&amp;CHAR(34)</f>
        <v>"ENTRY?"</v>
      </c>
      <c r="F15" s="22" t="str">
        <f t="shared" si="6"/>
        <v xml:space="preserve">                      if (strcompare(commandnumber,"ENTRY?" )) {sprintf(commandnumber,"%d", ITM_ENTRY);} else</v>
      </c>
      <c r="H15" t="b">
        <f>ISNA(VLOOKUP(J15,J16:J$500,1,0))</f>
        <v>1</v>
      </c>
      <c r="I15" s="27">
        <f>VLOOKUP(C15,SOURCE!S$6:Y$10169,7,0)</f>
        <v>57</v>
      </c>
      <c r="J15" s="28" t="str">
        <f>VLOOKUP(C15,SOURCE!S$6:Y$10169,6,0)</f>
        <v>ENTRY?</v>
      </c>
      <c r="K15" s="29" t="str">
        <f t="shared" si="19"/>
        <v>ENTRY?</v>
      </c>
      <c r="L15" s="39" t="str">
        <f>VLOOKUP(C15,SOURCE!S$6:Y$10169,2,0)</f>
        <v>INFO</v>
      </c>
      <c r="M15" t="str">
        <f>IF(VLOOKUP(I15,SOURCE!B:M,2,0)="/  { itemToBeCoded","To be coded","")</f>
        <v>To be coded</v>
      </c>
      <c r="N15" s="17" t="str">
        <f>IF(AND(O15,VLOOKUP(I15,SOURCE!B:M,2,0)&lt;&gt;"/  { itemToBeCoded"),IF(ISERROR(VLOOKUP(J15,TEST!A:L,12,0)),"",   IF(VLOOKUP(J15,TEST!A:L,12,0)="","",VLOOKUP(J15,TEST!A:L,12,0)&amp;" //"&amp;U15)),"")</f>
        <v/>
      </c>
      <c r="O15" t="b">
        <f>ISNA(VLOOKUP(J15,J$3:J14,1,0))</f>
        <v>1</v>
      </c>
      <c r="Q15" s="26" t="str">
        <f>VLOOKUP(I15,SOURCE!B:M,5,0)</f>
        <v>"ENTRY?"</v>
      </c>
      <c r="U15">
        <f>SUM(U14,W15)</f>
        <v>10</v>
      </c>
      <c r="V15" s="164">
        <f t="shared" si="17"/>
        <v>177.5</v>
      </c>
      <c r="W15" t="str">
        <f>IF(AND(O15,VLOOKUP(I15,SOURCE!B:M,2,0)&lt;&gt;"/  { itemToBeCoded"),IF(ISERROR(VLOOKUP(J15,TEST!A:F,5,0)),"",VLOOKUP(J15,TEST!A:F,5,0)),"")</f>
        <v/>
      </c>
      <c r="X15" t="str">
        <f>IF(VLOOKUP(I15,SOURCE!B:M,2,0)&lt;&gt;"/  { itemToBeCoded",IF(ISERROR(VLOOKUP(J15,TEST!A:F,6,0)),"",VLOOKUP(J15,TEST!A:F,6,0)),"")</f>
        <v/>
      </c>
      <c r="Y15" t="str">
        <f t="shared" si="18"/>
        <v/>
      </c>
      <c r="Z15">
        <f t="shared" si="1"/>
        <v>6</v>
      </c>
      <c r="AA15" s="172" t="str">
        <f t="shared" si="7"/>
        <v>+((uint64_t)(69) &lt;&lt; (7*8))</v>
      </c>
      <c r="AB15" s="172" t="str">
        <f t="shared" si="2"/>
        <v>+((uint64_t)(78) &lt;&lt; (6*8))</v>
      </c>
      <c r="AC15" s="172" t="str">
        <f t="shared" si="2"/>
        <v>+((uint64_t)(84) &lt;&lt; (5*8))</v>
      </c>
      <c r="AD15" s="172" t="str">
        <f t="shared" si="2"/>
        <v>+((uint64_t)(82) &lt;&lt; (4*8))</v>
      </c>
      <c r="AE15" s="172" t="str">
        <f t="shared" si="2"/>
        <v>+((uint64_t)(89) &lt;&lt; (3*8))</v>
      </c>
      <c r="AF15" s="172" t="str">
        <f t="shared" si="2"/>
        <v>+((uint64_t)(63) &lt;&lt; (2*8))</v>
      </c>
      <c r="AG15" s="172" t="str">
        <f t="shared" si="2"/>
        <v xml:space="preserve">                          </v>
      </c>
      <c r="AH15" s="172" t="str">
        <f t="shared" si="2"/>
        <v xml:space="preserve">                          </v>
      </c>
      <c r="AJ15" t="str">
        <f t="shared" si="8"/>
        <v>(uint64_t)(+((uint64_t)(69) &lt;&lt; (7*8))+((uint64_t)(78) &lt;&lt; (6*8))+((uint64_t)(84) &lt;&lt; (5*8))+((uint64_t)(82) &lt;&lt; (4*8))+((uint64_t)(89) &lt;&lt; (3*8))+((uint64_t)(63) &lt;&lt; (2*8))                                                    )</v>
      </c>
      <c r="AK15" s="2" t="str">
        <f t="shared" si="9"/>
        <v>ENTRY?</v>
      </c>
      <c r="AL15" t="e">
        <f>VLOOKUP(AN15,$AN16:$AN$1000,1,0)</f>
        <v>#VALUE!</v>
      </c>
      <c r="AM15">
        <f t="shared" si="10"/>
        <v>173</v>
      </c>
      <c r="AN15" s="173" t="str">
        <f t="shared" si="11"/>
        <v xml:space="preserve">    case (uint64_t)(+((uint64_t)(69) &lt;&lt; (7*8))+((uint64_t)(78) &lt;&lt; (6*8))+((uint64_t)(84) &lt;&lt; (5*8))+((uint64_t)(82) &lt;&lt; (4*8))+((uint64_t)(89) &lt;&lt; (3*8))+((uint64_t)(63) &lt;&lt; (2*8))                                                    ): *com = ITM_ENTRY; return true; break; //ENTRY?</v>
      </c>
      <c r="AO15" t="s">
        <v>5217</v>
      </c>
      <c r="AP15" s="170" t="str">
        <f t="shared" si="12"/>
        <v>45</v>
      </c>
      <c r="AQ15" s="170" t="str">
        <f t="shared" si="3"/>
        <v>4E</v>
      </c>
      <c r="AR15" s="170" t="str">
        <f t="shared" si="3"/>
        <v>54</v>
      </c>
      <c r="AS15" s="170" t="str">
        <f t="shared" si="3"/>
        <v>52</v>
      </c>
      <c r="AT15" s="170" t="str">
        <f t="shared" si="3"/>
        <v>59</v>
      </c>
      <c r="AU15" s="170" t="str">
        <f t="shared" si="3"/>
        <v>3F</v>
      </c>
      <c r="AV15" s="170" t="str">
        <f t="shared" si="3"/>
        <v>00</v>
      </c>
      <c r="AW15" s="170" t="str">
        <f t="shared" si="3"/>
        <v>00</v>
      </c>
      <c r="AX15" s="170" t="str">
        <f t="shared" si="13"/>
        <v xml:space="preserve">    case 0x454E5452593F0000: *com = ITM_ENTRY; return true; break; //ENTRY?</v>
      </c>
      <c r="BE15" s="170" t="str">
        <f t="shared" si="14"/>
        <v>45</v>
      </c>
      <c r="BF15" s="170" t="str">
        <f t="shared" si="4"/>
        <v>4E</v>
      </c>
      <c r="BG15" s="170" t="str">
        <f t="shared" si="4"/>
        <v>D3</v>
      </c>
      <c r="BH15" s="170" t="str">
        <f t="shared" si="4"/>
        <v>D1</v>
      </c>
      <c r="BI15" s="170" t="str">
        <f t="shared" si="15"/>
        <v>59</v>
      </c>
      <c r="BJ15" s="170" t="str">
        <f t="shared" si="5"/>
        <v>3F</v>
      </c>
      <c r="BK15" s="170" t="str">
        <f t="shared" si="5"/>
        <v/>
      </c>
      <c r="BL15" s="170" t="str">
        <f t="shared" si="5"/>
        <v/>
      </c>
    </row>
    <row r="16" spans="1:65">
      <c r="A16" s="24" t="str">
        <f>IF(ISNA(VLOOKUP(D16,D17:D$9999,1,0)),"",1)</f>
        <v/>
      </c>
      <c r="B16" s="24" t="str">
        <f>IF(ISNA(VLOOKUP(E16,E17:E$9999,1,0)),"",1)</f>
        <v/>
      </c>
      <c r="C16" s="2">
        <v>14</v>
      </c>
      <c r="D16" s="2" t="str">
        <f>VLOOKUP(C16,SOURCE!S19:Z10182,8,0)</f>
        <v>ITM_SQUARE</v>
      </c>
      <c r="E16" s="26" t="str">
        <f>CHAR(34)&amp;VLOOKUP(C16,SOURCE!S$6:Y$10169,6,0)&amp;CHAR(34)</f>
        <v>"X^2"</v>
      </c>
      <c r="F16" s="22" t="str">
        <f t="shared" si="6"/>
        <v xml:space="preserve">                      if (strcompare(commandnumber,"X^2" )) {sprintf(commandnumber,"%d", ITM_SQUARE);} else</v>
      </c>
      <c r="H16" t="b">
        <f>ISNA(VLOOKUP(J16,J17:J$500,1,0))</f>
        <v>1</v>
      </c>
      <c r="I16" s="27">
        <f>VLOOKUP(C16,SOURCE!S$6:Y$10169,7,0)</f>
        <v>58</v>
      </c>
      <c r="J16" s="28" t="str">
        <f>VLOOKUP(C16,SOURCE!S$6:Y$10169,6,0)</f>
        <v>X^2</v>
      </c>
      <c r="K16" s="29" t="str">
        <f t="shared" si="19"/>
        <v>x^2</v>
      </c>
      <c r="L16" s="39" t="str">
        <f>VLOOKUP(C16,SOURCE!S$6:Y$10169,2,0)</f>
        <v>Math</v>
      </c>
      <c r="M16" t="str">
        <f>IF(VLOOKUP(I16,SOURCE!B:M,2,0)="/  { itemToBeCoded","To be coded","")</f>
        <v/>
      </c>
      <c r="N16" s="17" t="str">
        <f>IF(AND(O16,VLOOKUP(I16,SOURCE!B:M,2,0)&lt;&gt;"/  { itemToBeCoded"),IF(ISERROR(VLOOKUP(J16,TEST!A:L,12,0)),"",   IF(VLOOKUP(J16,TEST!A:L,12,0)="","",VLOOKUP(J16,TEST!A:L,12,0)&amp;" //"&amp;U16)),"")</f>
        <v>RCL 01 X^2 STO 02 ABS 2 GSB M2 //11</v>
      </c>
      <c r="O16" t="b">
        <f>ISNA(VLOOKUP(J16,J$3:J15,1,0))</f>
        <v>1</v>
      </c>
      <c r="Q16" s="26" t="str">
        <f>VLOOKUP(I16,SOURCE!B:M,5,0)</f>
        <v>"x" STD_SUP_2</v>
      </c>
      <c r="U16">
        <f t="shared" ref="U16:U79" si="20">SUM(U15,W16)</f>
        <v>11</v>
      </c>
      <c r="V16" s="164">
        <f t="shared" si="17"/>
        <v>179.5</v>
      </c>
      <c r="W16">
        <f>IF(AND(O16,VLOOKUP(I16,SOURCE!B:M,2,0)&lt;&gt;"/  { itemToBeCoded"),IF(ISERROR(VLOOKUP(J16,TEST!A:F,5,0)),"",VLOOKUP(J16,TEST!A:F,5,0)),"")</f>
        <v>1</v>
      </c>
      <c r="X16">
        <f>IF(VLOOKUP(I16,SOURCE!B:M,2,0)&lt;&gt;"/  { itemToBeCoded",IF(ISERROR(VLOOKUP(J16,TEST!A:F,6,0)),"",VLOOKUP(J16,TEST!A:F,6,0)),"")</f>
        <v>2</v>
      </c>
      <c r="Y16" t="str">
        <f t="shared" si="18"/>
        <v>both</v>
      </c>
      <c r="Z16">
        <f t="shared" si="1"/>
        <v>3</v>
      </c>
      <c r="AA16" s="172" t="str">
        <f t="shared" si="7"/>
        <v>+((uint64_t)(88) &lt;&lt; (7*8))</v>
      </c>
      <c r="AB16" s="172" t="str">
        <f t="shared" si="2"/>
        <v>+((uint64_t)(94) &lt;&lt; (6*8))</v>
      </c>
      <c r="AC16" s="172" t="str">
        <f t="shared" si="2"/>
        <v>+((uint64_t)(50) &lt;&lt; (5*8))</v>
      </c>
      <c r="AD16" s="172" t="str">
        <f t="shared" si="2"/>
        <v xml:space="preserve">                          </v>
      </c>
      <c r="AE16" s="172" t="str">
        <f t="shared" si="2"/>
        <v xml:space="preserve">                          </v>
      </c>
      <c r="AF16" s="172" t="str">
        <f t="shared" si="2"/>
        <v xml:space="preserve">                          </v>
      </c>
      <c r="AG16" s="172" t="str">
        <f t="shared" si="2"/>
        <v xml:space="preserve">                          </v>
      </c>
      <c r="AH16" s="172" t="str">
        <f t="shared" si="2"/>
        <v xml:space="preserve">                          </v>
      </c>
      <c r="AJ16" t="str">
        <f t="shared" si="8"/>
        <v>(uint64_t)(+((uint64_t)(88) &lt;&lt; (7*8))+((uint64_t)(94) &lt;&lt; (6*8))+((uint64_t)(50) &lt;&lt; (5*8))                                                                                                                                  )</v>
      </c>
      <c r="AK16" s="2" t="str">
        <f t="shared" si="9"/>
        <v>X^2</v>
      </c>
      <c r="AL16" t="e">
        <f>VLOOKUP(AN16,$AN17:$AN$1000,1,0)</f>
        <v>#VALUE!</v>
      </c>
      <c r="AM16">
        <f t="shared" si="10"/>
        <v>174</v>
      </c>
      <c r="AN16" s="173" t="str">
        <f t="shared" si="11"/>
        <v xml:space="preserve">    case (uint64_t)(+((uint64_t)(88) &lt;&lt; (7*8))+((uint64_t)(94) &lt;&lt; (6*8))+((uint64_t)(50) &lt;&lt; (5*8))                                                                                                                                  ): *com = ITM_SQUARE; return true; break; //X^2</v>
      </c>
      <c r="AO16" t="s">
        <v>5217</v>
      </c>
      <c r="AP16" s="170" t="str">
        <f t="shared" si="12"/>
        <v>58</v>
      </c>
      <c r="AQ16" s="170" t="str">
        <f t="shared" si="3"/>
        <v>5E</v>
      </c>
      <c r="AR16" s="170" t="str">
        <f t="shared" si="3"/>
        <v>32</v>
      </c>
      <c r="AS16" s="170" t="str">
        <f t="shared" si="3"/>
        <v>00</v>
      </c>
      <c r="AT16" s="170" t="str">
        <f t="shared" si="3"/>
        <v>00</v>
      </c>
      <c r="AU16" s="170" t="str">
        <f t="shared" si="3"/>
        <v>00</v>
      </c>
      <c r="AV16" s="170" t="str">
        <f t="shared" si="3"/>
        <v>00</v>
      </c>
      <c r="AW16" s="170" t="str">
        <f t="shared" si="3"/>
        <v>00</v>
      </c>
      <c r="AX16" s="170" t="str">
        <f t="shared" si="13"/>
        <v xml:space="preserve">    case 0x585E320000000000: *com = ITM_SQUARE; return true; break; //X^2</v>
      </c>
      <c r="BE16" s="170" t="str">
        <f t="shared" si="14"/>
        <v>D7</v>
      </c>
      <c r="BF16" s="170" t="str">
        <f t="shared" si="4"/>
        <v>DD</v>
      </c>
      <c r="BG16" s="170" t="str">
        <f t="shared" si="4"/>
        <v>B1</v>
      </c>
      <c r="BH16" s="170" t="str">
        <f t="shared" si="4"/>
        <v>7F</v>
      </c>
      <c r="BI16" s="170" t="str">
        <f t="shared" si="15"/>
        <v/>
      </c>
      <c r="BJ16" s="170" t="str">
        <f t="shared" si="5"/>
        <v/>
      </c>
      <c r="BK16" s="170" t="str">
        <f t="shared" si="5"/>
        <v/>
      </c>
      <c r="BL16" s="170" t="str">
        <f t="shared" si="5"/>
        <v/>
      </c>
    </row>
    <row r="17" spans="1:64">
      <c r="A17" s="24" t="str">
        <f>IF(ISNA(VLOOKUP(D17,D18:D$9999,1,0)),"",1)</f>
        <v/>
      </c>
      <c r="B17" s="24" t="str">
        <f>IF(ISNA(VLOOKUP(E17,E18:E$9999,1,0)),"",1)</f>
        <v/>
      </c>
      <c r="C17" s="2">
        <v>15</v>
      </c>
      <c r="D17" s="2" t="str">
        <f>VLOOKUP(C17,SOURCE!S20:Z10183,8,0)</f>
        <v>ITM_CUBE</v>
      </c>
      <c r="E17" s="26" t="str">
        <f>CHAR(34)&amp;VLOOKUP(C17,SOURCE!S$6:Y$10169,6,0)&amp;CHAR(34)</f>
        <v>"X^3"</v>
      </c>
      <c r="F17" s="22" t="str">
        <f t="shared" si="6"/>
        <v xml:space="preserve">                      if (strcompare(commandnumber,"X^3" )) {sprintf(commandnumber,"%d", ITM_CUBE);} else</v>
      </c>
      <c r="H17" t="b">
        <f>ISNA(VLOOKUP(J17,J18:J$500,1,0))</f>
        <v>1</v>
      </c>
      <c r="I17" s="27">
        <f>VLOOKUP(C17,SOURCE!S$6:Y$10169,7,0)</f>
        <v>59</v>
      </c>
      <c r="J17" s="28" t="str">
        <f>VLOOKUP(C17,SOURCE!S$6:Y$10169,6,0)</f>
        <v>X^3</v>
      </c>
      <c r="K17" s="29" t="str">
        <f t="shared" si="19"/>
        <v>x^3</v>
      </c>
      <c r="L17" s="39" t="str">
        <f>VLOOKUP(C17,SOURCE!S$6:Y$10169,2,0)</f>
        <v>Math</v>
      </c>
      <c r="M17" t="str">
        <f>IF(VLOOKUP(I17,SOURCE!B:M,2,0)="/  { itemToBeCoded","To be coded","")</f>
        <v/>
      </c>
      <c r="N17" s="17" t="str">
        <f>IF(AND(O17,VLOOKUP(I17,SOURCE!B:M,2,0)&lt;&gt;"/  { itemToBeCoded"),IF(ISERROR(VLOOKUP(J17,TEST!A:L,12,0)),"",   IF(VLOOKUP(J17,TEST!A:L,12,0)="","",VLOOKUP(J17,TEST!A:L,12,0)&amp;" //"&amp;U17)),"")</f>
        <v>RCL 01 X^3 STO 03 ABS 2.82842712474619 GSB M2 //12</v>
      </c>
      <c r="O17" t="b">
        <f>ISNA(VLOOKUP(J17,J$3:J16,1,0))</f>
        <v>1</v>
      </c>
      <c r="Q17" s="26" t="str">
        <f>VLOOKUP(I17,SOURCE!B:M,5,0)</f>
        <v>"x" STD_SUP_3</v>
      </c>
      <c r="U17">
        <f t="shared" si="20"/>
        <v>12</v>
      </c>
      <c r="V17" s="164">
        <f t="shared" si="17"/>
        <v>182.32842712474618</v>
      </c>
      <c r="W17">
        <f>IF(AND(O17,VLOOKUP(I17,SOURCE!B:M,2,0)&lt;&gt;"/  { itemToBeCoded"),IF(ISERROR(VLOOKUP(J17,TEST!A:F,5,0)),"",VLOOKUP(J17,TEST!A:F,5,0)),"")</f>
        <v>1</v>
      </c>
      <c r="X17">
        <f>IF(VLOOKUP(I17,SOURCE!B:M,2,0)&lt;&gt;"/  { itemToBeCoded",IF(ISERROR(VLOOKUP(J17,TEST!A:F,6,0)),"",VLOOKUP(J17,TEST!A:F,6,0)),"")</f>
        <v>2.8284271247461907</v>
      </c>
      <c r="Y17" t="str">
        <f t="shared" si="18"/>
        <v>both</v>
      </c>
      <c r="Z17">
        <f t="shared" si="1"/>
        <v>3</v>
      </c>
      <c r="AA17" s="172" t="str">
        <f t="shared" si="7"/>
        <v>+((uint64_t)(88) &lt;&lt; (7*8))</v>
      </c>
      <c r="AB17" s="172" t="str">
        <f t="shared" si="2"/>
        <v>+((uint64_t)(94) &lt;&lt; (6*8))</v>
      </c>
      <c r="AC17" s="172" t="str">
        <f t="shared" si="2"/>
        <v>+((uint64_t)(51) &lt;&lt; (5*8))</v>
      </c>
      <c r="AD17" s="172" t="str">
        <f t="shared" si="2"/>
        <v xml:space="preserve">                          </v>
      </c>
      <c r="AE17" s="172" t="str">
        <f t="shared" si="2"/>
        <v xml:space="preserve">                          </v>
      </c>
      <c r="AF17" s="172" t="str">
        <f t="shared" si="2"/>
        <v xml:space="preserve">                          </v>
      </c>
      <c r="AG17" s="172" t="str">
        <f t="shared" si="2"/>
        <v xml:space="preserve">                          </v>
      </c>
      <c r="AH17" s="172" t="str">
        <f t="shared" si="2"/>
        <v xml:space="preserve">                          </v>
      </c>
      <c r="AJ17" t="str">
        <f t="shared" si="8"/>
        <v>(uint64_t)(+((uint64_t)(88) &lt;&lt; (7*8))+((uint64_t)(94) &lt;&lt; (6*8))+((uint64_t)(51) &lt;&lt; (5*8))                                                                                                                                  )</v>
      </c>
      <c r="AK17" s="2" t="str">
        <f t="shared" si="9"/>
        <v>X^3</v>
      </c>
      <c r="AL17" t="e">
        <f>VLOOKUP(AN17,$AN18:$AN$1000,1,0)</f>
        <v>#VALUE!</v>
      </c>
      <c r="AM17">
        <f t="shared" si="10"/>
        <v>175</v>
      </c>
      <c r="AN17" s="173" t="str">
        <f t="shared" si="11"/>
        <v xml:space="preserve">    case (uint64_t)(+((uint64_t)(88) &lt;&lt; (7*8))+((uint64_t)(94) &lt;&lt; (6*8))+((uint64_t)(51) &lt;&lt; (5*8))                                                                                                                                  ): *com = ITM_CUBE; return true; break; //X^3</v>
      </c>
      <c r="AO17" t="s">
        <v>5217</v>
      </c>
      <c r="AP17" s="170" t="str">
        <f t="shared" si="12"/>
        <v>58</v>
      </c>
      <c r="AQ17" s="170" t="str">
        <f t="shared" si="3"/>
        <v>5E</v>
      </c>
      <c r="AR17" s="170" t="str">
        <f t="shared" si="3"/>
        <v>33</v>
      </c>
      <c r="AS17" s="170" t="str">
        <f t="shared" si="3"/>
        <v>00</v>
      </c>
      <c r="AT17" s="170" t="str">
        <f t="shared" si="3"/>
        <v>00</v>
      </c>
      <c r="AU17" s="170" t="str">
        <f t="shared" si="3"/>
        <v>00</v>
      </c>
      <c r="AV17" s="170" t="str">
        <f t="shared" si="3"/>
        <v>00</v>
      </c>
      <c r="AW17" s="170" t="str">
        <f t="shared" si="3"/>
        <v>00</v>
      </c>
      <c r="AX17" s="170" t="str">
        <f t="shared" si="13"/>
        <v xml:space="preserve">    case 0x585E330000000000: *com = ITM_CUBE; return true; break; //X^3</v>
      </c>
      <c r="BE17" s="170" t="str">
        <f t="shared" si="14"/>
        <v>D7</v>
      </c>
      <c r="BF17" s="170" t="str">
        <f t="shared" si="4"/>
        <v>DD</v>
      </c>
      <c r="BG17" s="170" t="str">
        <f t="shared" si="4"/>
        <v>B2</v>
      </c>
      <c r="BH17" s="170" t="str">
        <f t="shared" si="4"/>
        <v>7F</v>
      </c>
      <c r="BI17" s="170" t="str">
        <f t="shared" si="15"/>
        <v/>
      </c>
      <c r="BJ17" s="170" t="str">
        <f t="shared" si="5"/>
        <v/>
      </c>
      <c r="BK17" s="170" t="str">
        <f t="shared" si="5"/>
        <v/>
      </c>
      <c r="BL17" s="170" t="str">
        <f t="shared" si="5"/>
        <v/>
      </c>
    </row>
    <row r="18" spans="1:64">
      <c r="A18" s="24" t="str">
        <f>IF(ISNA(VLOOKUP(D18,D19:D$9999,1,0)),"",1)</f>
        <v/>
      </c>
      <c r="B18" s="24" t="str">
        <f>IF(ISNA(VLOOKUP(E18,E19:E$9999,1,0)),"",1)</f>
        <v/>
      </c>
      <c r="C18" s="2">
        <v>16</v>
      </c>
      <c r="D18" s="2" t="str">
        <f>VLOOKUP(C18,SOURCE!S21:Z10184,8,0)</f>
        <v>ITM_YX</v>
      </c>
      <c r="E18" s="26" t="str">
        <f>CHAR(34)&amp;VLOOKUP(C18,SOURCE!S$6:Y$10169,6,0)&amp;CHAR(34)</f>
        <v>"Y^X"</v>
      </c>
      <c r="F18" s="22" t="str">
        <f t="shared" si="6"/>
        <v xml:space="preserve">                      if (strcompare(commandnumber,"Y^X" )) {sprintf(commandnumber,"%d", ITM_YX);} else</v>
      </c>
      <c r="H18" t="b">
        <f>ISNA(VLOOKUP(J18,J19:J$500,1,0))</f>
        <v>1</v>
      </c>
      <c r="I18" s="27">
        <f>VLOOKUP(C18,SOURCE!S$6:Y$10169,7,0)</f>
        <v>60</v>
      </c>
      <c r="J18" s="28" t="str">
        <f>VLOOKUP(C18,SOURCE!S$6:Y$10169,6,0)</f>
        <v>Y^X</v>
      </c>
      <c r="K18" s="29" t="str">
        <f t="shared" si="19"/>
        <v>y^x</v>
      </c>
      <c r="L18" s="39" t="str">
        <f>VLOOKUP(C18,SOURCE!S$6:Y$10169,2,0)</f>
        <v>Math</v>
      </c>
      <c r="M18" t="str">
        <f>IF(VLOOKUP(I18,SOURCE!B:M,2,0)="/  { itemToBeCoded","To be coded","")</f>
        <v/>
      </c>
      <c r="N18" s="17" t="str">
        <f>IF(AND(O18,VLOOKUP(I18,SOURCE!B:M,2,0)&lt;&gt;"/  { itemToBeCoded"),IF(ISERROR(VLOOKUP(J18,TEST!A:L,12,0)),"",   IF(VLOOKUP(J18,TEST!A:L,12,0)="","",VLOOKUP(J18,TEST!A:L,12,0)&amp;" //"&amp;U18)),"")</f>
        <v>RCL 01 23 Y^X STO 04 ABS 2896.3093757401 GSB M2 //13</v>
      </c>
      <c r="O18" t="b">
        <f>ISNA(VLOOKUP(J18,J$3:J17,1,0))</f>
        <v>1</v>
      </c>
      <c r="Q18" s="26" t="str">
        <f>VLOOKUP(I18,SOURCE!B:M,5,0)</f>
        <v>"y" STD_SUP_x</v>
      </c>
      <c r="U18">
        <f t="shared" si="20"/>
        <v>13</v>
      </c>
      <c r="V18" s="164">
        <f t="shared" si="17"/>
        <v>3078.6378028648464</v>
      </c>
      <c r="W18">
        <f>IF(AND(O18,VLOOKUP(I18,SOURCE!B:M,2,0)&lt;&gt;"/  { itemToBeCoded"),IF(ISERROR(VLOOKUP(J18,TEST!A:F,5,0)),"",VLOOKUP(J18,TEST!A:F,5,0)),"")</f>
        <v>1</v>
      </c>
      <c r="X18">
        <f>IF(VLOOKUP(I18,SOURCE!B:M,2,0)&lt;&gt;"/  { itemToBeCoded",IF(ISERROR(VLOOKUP(J18,TEST!A:F,6,0)),"",VLOOKUP(J18,TEST!A:F,6,0)),"")</f>
        <v>2896.3093757401002</v>
      </c>
      <c r="Y18" t="str">
        <f t="shared" si="18"/>
        <v>both</v>
      </c>
      <c r="Z18">
        <f t="shared" si="1"/>
        <v>3</v>
      </c>
      <c r="AA18" s="172" t="str">
        <f t="shared" si="7"/>
        <v>+((uint64_t)(89) &lt;&lt; (7*8))</v>
      </c>
      <c r="AB18" s="172" t="str">
        <f t="shared" si="2"/>
        <v>+((uint64_t)(94) &lt;&lt; (6*8))</v>
      </c>
      <c r="AC18" s="172" t="str">
        <f t="shared" si="2"/>
        <v>+((uint64_t)(88) &lt;&lt; (5*8))</v>
      </c>
      <c r="AD18" s="172" t="str">
        <f t="shared" si="2"/>
        <v xml:space="preserve">                          </v>
      </c>
      <c r="AE18" s="172" t="str">
        <f t="shared" si="2"/>
        <v xml:space="preserve">                          </v>
      </c>
      <c r="AF18" s="172" t="str">
        <f t="shared" si="2"/>
        <v xml:space="preserve">                          </v>
      </c>
      <c r="AG18" s="172" t="str">
        <f t="shared" si="2"/>
        <v xml:space="preserve">                          </v>
      </c>
      <c r="AH18" s="172" t="str">
        <f t="shared" si="2"/>
        <v xml:space="preserve">                          </v>
      </c>
      <c r="AJ18" t="str">
        <f t="shared" si="8"/>
        <v>(uint64_t)(+((uint64_t)(89) &lt;&lt; (7*8))+((uint64_t)(94) &lt;&lt; (6*8))+((uint64_t)(88) &lt;&lt; (5*8))                                                                                                                                  )</v>
      </c>
      <c r="AK18" s="2" t="str">
        <f t="shared" si="9"/>
        <v>Y^X</v>
      </c>
      <c r="AL18" t="e">
        <f>VLOOKUP(AN18,$AN19:$AN$1000,1,0)</f>
        <v>#VALUE!</v>
      </c>
      <c r="AM18">
        <f t="shared" si="10"/>
        <v>176</v>
      </c>
      <c r="AN18" s="173" t="str">
        <f t="shared" si="11"/>
        <v xml:space="preserve">    case (uint64_t)(+((uint64_t)(89) &lt;&lt; (7*8))+((uint64_t)(94) &lt;&lt; (6*8))+((uint64_t)(88) &lt;&lt; (5*8))                                                                                                                                  ): *com = ITM_YX; return true; break; //Y^X</v>
      </c>
      <c r="AO18" t="s">
        <v>5217</v>
      </c>
      <c r="AP18" s="170" t="str">
        <f t="shared" si="12"/>
        <v>59</v>
      </c>
      <c r="AQ18" s="170" t="str">
        <f t="shared" si="3"/>
        <v>5E</v>
      </c>
      <c r="AR18" s="170" t="str">
        <f t="shared" si="3"/>
        <v>58</v>
      </c>
      <c r="AS18" s="170" t="str">
        <f t="shared" si="3"/>
        <v>00</v>
      </c>
      <c r="AT18" s="170" t="str">
        <f t="shared" si="3"/>
        <v>00</v>
      </c>
      <c r="AU18" s="170" t="str">
        <f t="shared" si="3"/>
        <v>00</v>
      </c>
      <c r="AV18" s="170" t="str">
        <f t="shared" si="3"/>
        <v>00</v>
      </c>
      <c r="AW18" s="170" t="str">
        <f t="shared" si="3"/>
        <v>00</v>
      </c>
      <c r="AX18" s="170" t="str">
        <f t="shared" si="13"/>
        <v xml:space="preserve">    case 0x595E580000000000: *com = ITM_YX; return true; break; //Y^X</v>
      </c>
      <c r="BE18" s="170" t="str">
        <f t="shared" si="14"/>
        <v>D8</v>
      </c>
      <c r="BF18" s="170" t="str">
        <f t="shared" si="4"/>
        <v>DD</v>
      </c>
      <c r="BG18" s="170" t="str">
        <f t="shared" si="4"/>
        <v>D7</v>
      </c>
      <c r="BH18" s="170" t="str">
        <f t="shared" si="4"/>
        <v>7F</v>
      </c>
      <c r="BI18" s="170" t="str">
        <f t="shared" si="15"/>
        <v/>
      </c>
      <c r="BJ18" s="170" t="str">
        <f t="shared" si="5"/>
        <v/>
      </c>
      <c r="BK18" s="170" t="str">
        <f t="shared" si="5"/>
        <v/>
      </c>
      <c r="BL18" s="170" t="str">
        <f t="shared" si="5"/>
        <v/>
      </c>
    </row>
    <row r="19" spans="1:64">
      <c r="A19" s="24" t="str">
        <f>IF(ISNA(VLOOKUP(D19,D20:D$9999,1,0)),"",1)</f>
        <v/>
      </c>
      <c r="B19" s="24" t="str">
        <f>IF(ISNA(VLOOKUP(E19,E20:E$9999,1,0)),"",1)</f>
        <v/>
      </c>
      <c r="C19" s="2">
        <v>17</v>
      </c>
      <c r="D19" s="2" t="str">
        <f>VLOOKUP(C19,SOURCE!S22:Z10185,8,0)</f>
        <v>ITM_SQUAREROOTX</v>
      </c>
      <c r="E19" s="26" t="str">
        <f>CHAR(34)&amp;VLOOKUP(C19,SOURCE!S$6:Y$10169,6,0)&amp;CHAR(34)</f>
        <v>"SQRT"</v>
      </c>
      <c r="F19" s="22" t="str">
        <f t="shared" si="6"/>
        <v xml:space="preserve">                      if (strcompare(commandnumber,"SQRT" )) {sprintf(commandnumber,"%d", ITM_SQUAREROOTX);} else</v>
      </c>
      <c r="H19" t="b">
        <f>ISNA(VLOOKUP(J19,J20:J$500,1,0))</f>
        <v>1</v>
      </c>
      <c r="I19" s="27">
        <f>VLOOKUP(C19,SOURCE!S$6:Y$10169,7,0)</f>
        <v>61</v>
      </c>
      <c r="J19" s="28" t="str">
        <f>VLOOKUP(C19,SOURCE!S$6:Y$10169,6,0)</f>
        <v>SQRT</v>
      </c>
      <c r="K19" s="29" t="str">
        <f t="shared" si="19"/>
        <v>SQUARE_ROOTx_UNDER_ROOT</v>
      </c>
      <c r="L19" s="39" t="str">
        <f>VLOOKUP(C19,SOURCE!S$6:Y$10169,2,0)</f>
        <v>math</v>
      </c>
      <c r="M19" t="str">
        <f>IF(VLOOKUP(I19,SOURCE!B:M,2,0)="/  { itemToBeCoded","To be coded","")</f>
        <v/>
      </c>
      <c r="N19" s="17" t="str">
        <f>IF(AND(O19,VLOOKUP(I19,SOURCE!B:M,2,0)&lt;&gt;"/  { itemToBeCoded"),IF(ISERROR(VLOOKUP(J19,TEST!A:L,12,0)),"",   IF(VLOOKUP(J19,TEST!A:L,12,0)="","",VLOOKUP(J19,TEST!A:L,12,0)&amp;" //"&amp;U19)),"")</f>
        <v>RCL 02 SQRT RCL 01 - ABS 0 GSB M2 //14</v>
      </c>
      <c r="O19" t="b">
        <f>ISNA(VLOOKUP(J19,J$3:J18,1,0))</f>
        <v>1</v>
      </c>
      <c r="Q19" s="26" t="str">
        <f>VLOOKUP(I19,SOURCE!B:M,5,0)</f>
        <v>STD_SQUARE_ROOT STD_x_UNDER_ROOT</v>
      </c>
      <c r="U19">
        <f t="shared" si="20"/>
        <v>14</v>
      </c>
      <c r="V19" s="164">
        <f t="shared" si="17"/>
        <v>3078.6378028648464</v>
      </c>
      <c r="W19">
        <f>IF(AND(O19,VLOOKUP(I19,SOURCE!B:M,2,0)&lt;&gt;"/  { itemToBeCoded"),IF(ISERROR(VLOOKUP(J19,TEST!A:F,5,0)),"",VLOOKUP(J19,TEST!A:F,5,0)),"")</f>
        <v>1</v>
      </c>
      <c r="X19">
        <f>IF(VLOOKUP(I19,SOURCE!B:M,2,0)&lt;&gt;"/  { itemToBeCoded",IF(ISERROR(VLOOKUP(J19,TEST!A:F,6,0)),"",VLOOKUP(J19,TEST!A:F,6,0)),"")</f>
        <v>0</v>
      </c>
      <c r="Y19" t="str">
        <f t="shared" si="18"/>
        <v>both</v>
      </c>
      <c r="Z19">
        <f t="shared" si="1"/>
        <v>4</v>
      </c>
      <c r="AA19" s="172" t="str">
        <f t="shared" si="7"/>
        <v>+((uint64_t)(83) &lt;&lt; (7*8))</v>
      </c>
      <c r="AB19" s="172" t="str">
        <f t="shared" si="7"/>
        <v>+((uint64_t)(81) &lt;&lt; (6*8))</v>
      </c>
      <c r="AC19" s="172" t="str">
        <f t="shared" si="7"/>
        <v>+((uint64_t)(82) &lt;&lt; (5*8))</v>
      </c>
      <c r="AD19" s="172" t="str">
        <f t="shared" si="7"/>
        <v>+((uint64_t)(84) &lt;&lt; (4*8))</v>
      </c>
      <c r="AE19" s="172" t="str">
        <f t="shared" si="7"/>
        <v xml:space="preserve">                          </v>
      </c>
      <c r="AF19" s="172" t="str">
        <f t="shared" si="7"/>
        <v xml:space="preserve">                          </v>
      </c>
      <c r="AG19" s="172" t="str">
        <f t="shared" si="7"/>
        <v xml:space="preserve">                          </v>
      </c>
      <c r="AH19" s="172" t="str">
        <f t="shared" si="7"/>
        <v xml:space="preserve">                          </v>
      </c>
      <c r="AJ19" t="str">
        <f t="shared" si="8"/>
        <v>(uint64_t)(+((uint64_t)(83) &lt;&lt; (7*8))+((uint64_t)(81) &lt;&lt; (6*8))+((uint64_t)(82) &lt;&lt; (5*8))+((uint64_t)(84) &lt;&lt; (4*8))                                                                                                        )</v>
      </c>
      <c r="AK19" s="2" t="str">
        <f t="shared" si="9"/>
        <v>SQRT</v>
      </c>
      <c r="AL19" t="e">
        <f>VLOOKUP(AN19,$AN20:$AN$1000,1,0)</f>
        <v>#VALUE!</v>
      </c>
      <c r="AM19">
        <f t="shared" si="10"/>
        <v>177</v>
      </c>
      <c r="AN19" s="173" t="str">
        <f t="shared" si="11"/>
        <v xml:space="preserve">    case (uint64_t)(+((uint64_t)(83) &lt;&lt; (7*8))+((uint64_t)(81) &lt;&lt; (6*8))+((uint64_t)(82) &lt;&lt; (5*8))+((uint64_t)(84) &lt;&lt; (4*8))                                                                                                        ): *com = ITM_SQUAREROOTX; return true; break; //SQRT</v>
      </c>
      <c r="AO19" t="s">
        <v>5217</v>
      </c>
      <c r="AP19" s="170" t="str">
        <f t="shared" si="12"/>
        <v>53</v>
      </c>
      <c r="AQ19" s="170" t="str">
        <f t="shared" si="3"/>
        <v>51</v>
      </c>
      <c r="AR19" s="170" t="str">
        <f t="shared" si="3"/>
        <v>52</v>
      </c>
      <c r="AS19" s="170" t="str">
        <f t="shared" si="3"/>
        <v>54</v>
      </c>
      <c r="AT19" s="170" t="str">
        <f t="shared" si="3"/>
        <v>00</v>
      </c>
      <c r="AU19" s="170" t="str">
        <f t="shared" si="3"/>
        <v>00</v>
      </c>
      <c r="AV19" s="170" t="str">
        <f t="shared" si="3"/>
        <v>00</v>
      </c>
      <c r="AW19" s="170" t="str">
        <f t="shared" si="3"/>
        <v>00</v>
      </c>
      <c r="AX19" s="170" t="str">
        <f t="shared" si="13"/>
        <v xml:space="preserve">    case 0x5351525400000000: *com = ITM_SQUAREROOTX; return true; break; //SQRT</v>
      </c>
      <c r="BE19" s="170" t="str">
        <f t="shared" si="14"/>
        <v>D2</v>
      </c>
      <c r="BF19" s="170" t="str">
        <f t="shared" si="4"/>
        <v>D0</v>
      </c>
      <c r="BG19" s="170" t="str">
        <f t="shared" si="4"/>
        <v>D1</v>
      </c>
      <c r="BH19" s="170" t="str">
        <f t="shared" si="4"/>
        <v>D3</v>
      </c>
      <c r="BI19" s="170" t="str">
        <f t="shared" si="15"/>
        <v/>
      </c>
      <c r="BJ19" s="170" t="str">
        <f t="shared" si="5"/>
        <v/>
      </c>
      <c r="BK19" s="170" t="str">
        <f t="shared" si="5"/>
        <v/>
      </c>
      <c r="BL19" s="170" t="str">
        <f t="shared" si="5"/>
        <v/>
      </c>
    </row>
    <row r="20" spans="1:64">
      <c r="A20" s="24" t="str">
        <f>IF(ISNA(VLOOKUP(D20,D21:D$9999,1,0)),"",1)</f>
        <v/>
      </c>
      <c r="B20" s="24" t="str">
        <f>IF(ISNA(VLOOKUP(E20,E21:E$9999,1,0)),"",1)</f>
        <v/>
      </c>
      <c r="C20" s="2">
        <v>18</v>
      </c>
      <c r="D20" s="2" t="str">
        <f>VLOOKUP(C20,SOURCE!S23:Z10186,8,0)</f>
        <v>ITM_CUBEROOT</v>
      </c>
      <c r="E20" s="26" t="str">
        <f>CHAR(34)&amp;VLOOKUP(C20,SOURCE!S$6:Y$10169,6,0)&amp;CHAR(34)</f>
        <v>"CUBRT"</v>
      </c>
      <c r="F20" s="22" t="str">
        <f t="shared" si="6"/>
        <v xml:space="preserve">                      if (strcompare(commandnumber,"CUBRT" )) {sprintf(commandnumber,"%d", ITM_CUBEROOT);} else</v>
      </c>
      <c r="H20" t="b">
        <f>ISNA(VLOOKUP(J20,J21:J$500,1,0))</f>
        <v>1</v>
      </c>
      <c r="I20" s="27">
        <f>VLOOKUP(C20,SOURCE!S$6:Y$10169,7,0)</f>
        <v>62</v>
      </c>
      <c r="J20" s="28" t="str">
        <f>VLOOKUP(C20,SOURCE!S$6:Y$10169,6,0)</f>
        <v>CUBRT</v>
      </c>
      <c r="K20" s="29" t="str">
        <f t="shared" si="19"/>
        <v>CUBEx_UNDER_ROOT</v>
      </c>
      <c r="L20" s="39" t="str">
        <f>VLOOKUP(C20,SOURCE!S$6:Y$10169,2,0)</f>
        <v>Math</v>
      </c>
      <c r="M20" t="str">
        <f>IF(VLOOKUP(I20,SOURCE!B:M,2,0)="/  { itemToBeCoded","To be coded","")</f>
        <v/>
      </c>
      <c r="N20" s="17" t="str">
        <f>IF(AND(O20,VLOOKUP(I20,SOURCE!B:M,2,0)&lt;&gt;"/  { itemToBeCoded"),IF(ISERROR(VLOOKUP(J20,TEST!A:L,12,0)),"",   IF(VLOOKUP(J20,TEST!A:L,12,0)="","",VLOOKUP(J20,TEST!A:L,12,0)&amp;" //"&amp;U20)),"")</f>
        <v>RCL 03 CUBRT RCL 01 - ABS 0 GSB M2 //15</v>
      </c>
      <c r="O20" t="b">
        <f>ISNA(VLOOKUP(J20,J$3:J19,1,0))</f>
        <v>1</v>
      </c>
      <c r="Q20" s="26" t="str">
        <f>VLOOKUP(I20,SOURCE!B:M,5,0)</f>
        <v>STD_CUBE_ROOT STD_x_UNDER_ROOT</v>
      </c>
      <c r="U20">
        <f t="shared" si="20"/>
        <v>15</v>
      </c>
      <c r="V20" s="164">
        <f t="shared" si="17"/>
        <v>3078.6378028648464</v>
      </c>
      <c r="W20">
        <f>IF(AND(O20,VLOOKUP(I20,SOURCE!B:M,2,0)&lt;&gt;"/  { itemToBeCoded"),IF(ISERROR(VLOOKUP(J20,TEST!A:F,5,0)),"",VLOOKUP(J20,TEST!A:F,5,0)),"")</f>
        <v>1</v>
      </c>
      <c r="X20">
        <f>IF(VLOOKUP(I20,SOURCE!B:M,2,0)&lt;&gt;"/  { itemToBeCoded",IF(ISERROR(VLOOKUP(J20,TEST!A:F,6,0)),"",VLOOKUP(J20,TEST!A:F,6,0)),"")</f>
        <v>0</v>
      </c>
      <c r="Y20" t="str">
        <f t="shared" si="18"/>
        <v>both</v>
      </c>
      <c r="Z20">
        <f t="shared" si="1"/>
        <v>5</v>
      </c>
      <c r="AA20" s="172" t="str">
        <f t="shared" ref="AA20:AH35" si="21">IF(LEN($J20)&gt;=8-AA$2,"+((uint64_t)("&amp;CODE(MID($J20,8-AA$2,1))  &amp;") &lt;&lt; ("&amp;AA$2&amp;"*8))","                          ")</f>
        <v>+((uint64_t)(67) &lt;&lt; (7*8))</v>
      </c>
      <c r="AB20" s="172" t="str">
        <f t="shared" si="21"/>
        <v>+((uint64_t)(85) &lt;&lt; (6*8))</v>
      </c>
      <c r="AC20" s="172" t="str">
        <f t="shared" si="21"/>
        <v>+((uint64_t)(66) &lt;&lt; (5*8))</v>
      </c>
      <c r="AD20" s="172" t="str">
        <f t="shared" si="21"/>
        <v>+((uint64_t)(82) &lt;&lt; (4*8))</v>
      </c>
      <c r="AE20" s="172" t="str">
        <f t="shared" si="21"/>
        <v>+((uint64_t)(84) &lt;&lt; (3*8))</v>
      </c>
      <c r="AF20" s="172" t="str">
        <f t="shared" si="21"/>
        <v xml:space="preserve">                          </v>
      </c>
      <c r="AG20" s="172" t="str">
        <f t="shared" si="21"/>
        <v xml:space="preserve">                          </v>
      </c>
      <c r="AH20" s="172" t="str">
        <f t="shared" si="21"/>
        <v xml:space="preserve">                          </v>
      </c>
      <c r="AJ20" t="str">
        <f t="shared" si="8"/>
        <v>(uint64_t)(+((uint64_t)(67) &lt;&lt; (7*8))+((uint64_t)(85) &lt;&lt; (6*8))+((uint64_t)(66) &lt;&lt; (5*8))+((uint64_t)(82) &lt;&lt; (4*8))+((uint64_t)(84) &lt;&lt; (3*8))                                                                              )</v>
      </c>
      <c r="AK20" s="2" t="str">
        <f t="shared" si="9"/>
        <v>CUBRT</v>
      </c>
      <c r="AL20" t="e">
        <f>VLOOKUP(AN20,$AN21:$AN$1000,1,0)</f>
        <v>#VALUE!</v>
      </c>
      <c r="AM20">
        <f t="shared" si="10"/>
        <v>178</v>
      </c>
      <c r="AN20" s="173" t="str">
        <f t="shared" si="11"/>
        <v xml:space="preserve">    case (uint64_t)(+((uint64_t)(67) &lt;&lt; (7*8))+((uint64_t)(85) &lt;&lt; (6*8))+((uint64_t)(66) &lt;&lt; (5*8))+((uint64_t)(82) &lt;&lt; (4*8))+((uint64_t)(84) &lt;&lt; (3*8))                                                                              ): *com = ITM_CUBEROOT; return true; break; //CUBRT</v>
      </c>
      <c r="AO20" t="s">
        <v>5217</v>
      </c>
      <c r="AP20" s="170" t="str">
        <f t="shared" si="12"/>
        <v>43</v>
      </c>
      <c r="AQ20" s="170" t="str">
        <f t="shared" si="3"/>
        <v>55</v>
      </c>
      <c r="AR20" s="170" t="str">
        <f t="shared" si="3"/>
        <v>42</v>
      </c>
      <c r="AS20" s="170" t="str">
        <f t="shared" si="3"/>
        <v>52</v>
      </c>
      <c r="AT20" s="170" t="str">
        <f t="shared" si="3"/>
        <v>54</v>
      </c>
      <c r="AU20" s="170" t="str">
        <f t="shared" si="3"/>
        <v>00</v>
      </c>
      <c r="AV20" s="170" t="str">
        <f t="shared" si="3"/>
        <v>00</v>
      </c>
      <c r="AW20" s="170" t="str">
        <f t="shared" si="3"/>
        <v>00</v>
      </c>
      <c r="AX20" s="170" t="str">
        <f t="shared" si="13"/>
        <v xml:space="preserve">    case 0x4355425254000000: *com = ITM_CUBEROOT; return true; break; //CUBRT</v>
      </c>
      <c r="BE20" s="170" t="str">
        <f t="shared" si="14"/>
        <v>43</v>
      </c>
      <c r="BF20" s="170" t="str">
        <f t="shared" si="4"/>
        <v>D4</v>
      </c>
      <c r="BG20" s="170" t="str">
        <f t="shared" si="4"/>
        <v>C1</v>
      </c>
      <c r="BH20" s="170" t="str">
        <f t="shared" si="4"/>
        <v>D1</v>
      </c>
      <c r="BI20" s="170" t="str">
        <f t="shared" si="15"/>
        <v>54</v>
      </c>
      <c r="BJ20" s="170" t="str">
        <f t="shared" si="5"/>
        <v/>
      </c>
      <c r="BK20" s="170" t="str">
        <f t="shared" si="5"/>
        <v/>
      </c>
      <c r="BL20" s="170" t="str">
        <f t="shared" si="5"/>
        <v/>
      </c>
    </row>
    <row r="21" spans="1:64">
      <c r="A21" s="24" t="str">
        <f>IF(ISNA(VLOOKUP(D21,D22:D$9999,1,0)),"",1)</f>
        <v/>
      </c>
      <c r="B21" s="24" t="str">
        <f>IF(ISNA(VLOOKUP(E21,E22:E$9999,1,0)),"",1)</f>
        <v/>
      </c>
      <c r="C21" s="2">
        <v>19</v>
      </c>
      <c r="D21" s="2" t="str">
        <f>VLOOKUP(C21,SOURCE!S24:Z10187,8,0)</f>
        <v>ITM_XTHROOT</v>
      </c>
      <c r="E21" s="26" t="str">
        <f>CHAR(34)&amp;VLOOKUP(C21,SOURCE!S$6:Y$10169,6,0)&amp;CHAR(34)</f>
        <v>"XRTY"</v>
      </c>
      <c r="F21" s="22" t="str">
        <f t="shared" si="6"/>
        <v xml:space="preserve">                      if (strcompare(commandnumber,"XRTY" )) {sprintf(commandnumber,"%d", ITM_XTHROOT);} else</v>
      </c>
      <c r="H21" t="b">
        <f>ISNA(VLOOKUP(J21,J22:J$500,1,0))</f>
        <v>1</v>
      </c>
      <c r="I21" s="27">
        <f>VLOOKUP(C21,SOURCE!S$6:Y$10169,7,0)</f>
        <v>63</v>
      </c>
      <c r="J21" s="28" t="str">
        <f>VLOOKUP(C21,SOURCE!S$6:Y$10169,6,0)</f>
        <v>XRTY</v>
      </c>
      <c r="K21" s="29" t="str">
        <f t="shared" si="19"/>
        <v>xTH_ROOTy_UNDER_ROOT</v>
      </c>
      <c r="L21" s="39" t="str">
        <f>VLOOKUP(C21,SOURCE!S$6:Y$10169,2,0)</f>
        <v>Math</v>
      </c>
      <c r="M21" t="str">
        <f>IF(VLOOKUP(I21,SOURCE!B:M,2,0)="/  { itemToBeCoded","To be coded","")</f>
        <v/>
      </c>
      <c r="N21" s="17" t="str">
        <f>IF(AND(O21,VLOOKUP(I21,SOURCE!B:M,2,0)&lt;&gt;"/  { itemToBeCoded"),IF(ISERROR(VLOOKUP(J21,TEST!A:L,12,0)),"",   IF(VLOOKUP(J21,TEST!A:L,12,0)="","",VLOOKUP(J21,TEST!A:L,12,0)&amp;" //"&amp;U21)),"")</f>
        <v>1 EXIT 0.1 COMPLEX STO 06 23 Y^X 23 XRTY RCL 06 - ABS 0 GSB M2 //16</v>
      </c>
      <c r="O21" t="b">
        <f>ISNA(VLOOKUP(J21,J$3:J20,1,0))</f>
        <v>1</v>
      </c>
      <c r="Q21" s="26" t="str">
        <f>VLOOKUP(I21,SOURCE!B:M,5,0)</f>
        <v>STD_xTH_ROOT STD_y_UNDER_ROOT</v>
      </c>
      <c r="U21">
        <f t="shared" si="20"/>
        <v>16</v>
      </c>
      <c r="V21" s="164">
        <f t="shared" si="17"/>
        <v>3078.6378028648464</v>
      </c>
      <c r="W21">
        <f>IF(AND(O21,VLOOKUP(I21,SOURCE!B:M,2,0)&lt;&gt;"/  { itemToBeCoded"),IF(ISERROR(VLOOKUP(J21,TEST!A:F,5,0)),"",VLOOKUP(J21,TEST!A:F,5,0)),"")</f>
        <v>1</v>
      </c>
      <c r="X21">
        <f>IF(VLOOKUP(I21,SOURCE!B:M,2,0)&lt;&gt;"/  { itemToBeCoded",IF(ISERROR(VLOOKUP(J21,TEST!A:F,6,0)),"",VLOOKUP(J21,TEST!A:F,6,0)),"")</f>
        <v>0</v>
      </c>
      <c r="Y21" t="str">
        <f t="shared" si="18"/>
        <v>both</v>
      </c>
      <c r="Z21">
        <f t="shared" si="1"/>
        <v>4</v>
      </c>
      <c r="AA21" s="172" t="str">
        <f t="shared" si="21"/>
        <v>+((uint64_t)(88) &lt;&lt; (7*8))</v>
      </c>
      <c r="AB21" s="172" t="str">
        <f t="shared" si="21"/>
        <v>+((uint64_t)(82) &lt;&lt; (6*8))</v>
      </c>
      <c r="AC21" s="172" t="str">
        <f t="shared" si="21"/>
        <v>+((uint64_t)(84) &lt;&lt; (5*8))</v>
      </c>
      <c r="AD21" s="172" t="str">
        <f t="shared" si="21"/>
        <v>+((uint64_t)(89) &lt;&lt; (4*8))</v>
      </c>
      <c r="AE21" s="172" t="str">
        <f t="shared" si="21"/>
        <v xml:space="preserve">                          </v>
      </c>
      <c r="AF21" s="172" t="str">
        <f t="shared" si="21"/>
        <v xml:space="preserve">                          </v>
      </c>
      <c r="AG21" s="172" t="str">
        <f t="shared" si="21"/>
        <v xml:space="preserve">                          </v>
      </c>
      <c r="AH21" s="172" t="str">
        <f t="shared" si="21"/>
        <v xml:space="preserve">                          </v>
      </c>
      <c r="AJ21" t="str">
        <f t="shared" si="8"/>
        <v>(uint64_t)(+((uint64_t)(88) &lt;&lt; (7*8))+((uint64_t)(82) &lt;&lt; (6*8))+((uint64_t)(84) &lt;&lt; (5*8))+((uint64_t)(89) &lt;&lt; (4*8))                                                                                                        )</v>
      </c>
      <c r="AK21" s="2" t="str">
        <f t="shared" si="9"/>
        <v>XRTY</v>
      </c>
      <c r="AL21" t="e">
        <f>VLOOKUP(AN21,$AN22:$AN$1000,1,0)</f>
        <v>#VALUE!</v>
      </c>
      <c r="AM21">
        <f t="shared" si="10"/>
        <v>179</v>
      </c>
      <c r="AN21" s="173" t="str">
        <f t="shared" si="11"/>
        <v xml:space="preserve">    case (uint64_t)(+((uint64_t)(88) &lt;&lt; (7*8))+((uint64_t)(82) &lt;&lt; (6*8))+((uint64_t)(84) &lt;&lt; (5*8))+((uint64_t)(89) &lt;&lt; (4*8))                                                                                                        ): *com = ITM_XTHROOT; return true; break; //XRTY</v>
      </c>
      <c r="AO21" t="s">
        <v>5217</v>
      </c>
      <c r="AP21" s="170" t="str">
        <f t="shared" si="12"/>
        <v>58</v>
      </c>
      <c r="AQ21" s="170" t="str">
        <f t="shared" si="3"/>
        <v>52</v>
      </c>
      <c r="AR21" s="170" t="str">
        <f t="shared" si="3"/>
        <v>54</v>
      </c>
      <c r="AS21" s="170" t="str">
        <f t="shared" si="3"/>
        <v>59</v>
      </c>
      <c r="AT21" s="170" t="str">
        <f t="shared" si="3"/>
        <v>00</v>
      </c>
      <c r="AU21" s="170" t="str">
        <f t="shared" si="3"/>
        <v>00</v>
      </c>
      <c r="AV21" s="170" t="str">
        <f t="shared" si="3"/>
        <v>00</v>
      </c>
      <c r="AW21" s="170" t="str">
        <f t="shared" si="3"/>
        <v>00</v>
      </c>
      <c r="AX21" s="170" t="str">
        <f t="shared" si="13"/>
        <v xml:space="preserve">    case 0x5852545900000000: *com = ITM_XTHROOT; return true; break; //XRTY</v>
      </c>
      <c r="BE21" s="170" t="str">
        <f t="shared" si="14"/>
        <v>D7</v>
      </c>
      <c r="BF21" s="170" t="str">
        <f t="shared" si="4"/>
        <v>D1</v>
      </c>
      <c r="BG21" s="170" t="str">
        <f t="shared" si="4"/>
        <v>D3</v>
      </c>
      <c r="BH21" s="170" t="str">
        <f t="shared" si="4"/>
        <v>D8</v>
      </c>
      <c r="BI21" s="170" t="str">
        <f t="shared" si="15"/>
        <v/>
      </c>
      <c r="BJ21" s="170" t="str">
        <f t="shared" si="5"/>
        <v/>
      </c>
      <c r="BK21" s="170" t="str">
        <f t="shared" si="5"/>
        <v/>
      </c>
      <c r="BL21" s="170" t="str">
        <f t="shared" si="5"/>
        <v/>
      </c>
    </row>
    <row r="22" spans="1:64">
      <c r="A22" s="24" t="str">
        <f>IF(ISNA(VLOOKUP(D22,D23:D$9999,1,0)),"",1)</f>
        <v/>
      </c>
      <c r="B22" s="24" t="str">
        <f>IF(ISNA(VLOOKUP(E22,E23:E$9999,1,0)),"",1)</f>
        <v/>
      </c>
      <c r="C22" s="2">
        <v>20</v>
      </c>
      <c r="D22" s="2" t="str">
        <f>VLOOKUP(C22,SOURCE!S25:Z10188,8,0)</f>
        <v>ITM_2X</v>
      </c>
      <c r="E22" s="26" t="str">
        <f>CHAR(34)&amp;VLOOKUP(C22,SOURCE!S$6:Y$10169,6,0)&amp;CHAR(34)</f>
        <v>"2^X"</v>
      </c>
      <c r="F22" s="22" t="str">
        <f t="shared" si="6"/>
        <v xml:space="preserve">                      if (strcompare(commandnumber,"2^X" )) {sprintf(commandnumber,"%d", ITM_2X);} else</v>
      </c>
      <c r="H22" t="b">
        <f>ISNA(VLOOKUP(J22,J23:J$500,1,0))</f>
        <v>1</v>
      </c>
      <c r="I22" s="27">
        <f>VLOOKUP(C22,SOURCE!S$6:Y$10169,7,0)</f>
        <v>64</v>
      </c>
      <c r="J22" s="28" t="str">
        <f>VLOOKUP(C22,SOURCE!S$6:Y$10169,6,0)</f>
        <v>2^X</v>
      </c>
      <c r="K22" s="29" t="str">
        <f t="shared" si="19"/>
        <v>2^x</v>
      </c>
      <c r="L22" s="39" t="str">
        <f>VLOOKUP(C22,SOURCE!S$6:Y$10169,2,0)</f>
        <v>Math</v>
      </c>
      <c r="M22" t="str">
        <f>IF(VLOOKUP(I22,SOURCE!B:M,2,0)="/  { itemToBeCoded","To be coded","")</f>
        <v/>
      </c>
      <c r="N22" s="17" t="str">
        <f>IF(AND(O22,VLOOKUP(I22,SOURCE!B:M,2,0)&lt;&gt;"/  { itemToBeCoded"),IF(ISERROR(VLOOKUP(J22,TEST!A:L,12,0)),"",   IF(VLOOKUP(J22,TEST!A:L,12,0)="","",VLOOKUP(J22,TEST!A:L,12,0)&amp;" //"&amp;U22)),"")</f>
        <v>0.2 2^X 1.14869835499704 GSB M2 //17</v>
      </c>
      <c r="O22" t="b">
        <f>ISNA(VLOOKUP(J22,J$3:J21,1,0))</f>
        <v>1</v>
      </c>
      <c r="Q22" s="26" t="str">
        <f>VLOOKUP(I22,SOURCE!B:M,5,0)</f>
        <v>"2" STD_SUP_x</v>
      </c>
      <c r="T22" s="159"/>
      <c r="U22">
        <f t="shared" si="20"/>
        <v>17</v>
      </c>
      <c r="V22" s="164">
        <f t="shared" si="17"/>
        <v>3079.7865012198436</v>
      </c>
      <c r="W22">
        <f>IF(AND(O22,VLOOKUP(I22,SOURCE!B:M,2,0)&lt;&gt;"/  { itemToBeCoded"),IF(ISERROR(VLOOKUP(J22,TEST!A:F,5,0)),"",VLOOKUP(J22,TEST!A:F,5,0)),"")</f>
        <v>1</v>
      </c>
      <c r="X22">
        <f>IF(VLOOKUP(I22,SOURCE!B:M,2,0)&lt;&gt;"/  { itemToBeCoded",IF(ISERROR(VLOOKUP(J22,TEST!A:F,6,0)),"",VLOOKUP(J22,TEST!A:F,6,0)),"")</f>
        <v>1.1486983549970351</v>
      </c>
      <c r="Y22" t="str">
        <f t="shared" si="18"/>
        <v>both</v>
      </c>
      <c r="Z22">
        <f t="shared" si="1"/>
        <v>3</v>
      </c>
      <c r="AA22" s="172" t="str">
        <f t="shared" si="21"/>
        <v>+((uint64_t)(50) &lt;&lt; (7*8))</v>
      </c>
      <c r="AB22" s="172" t="str">
        <f t="shared" si="21"/>
        <v>+((uint64_t)(94) &lt;&lt; (6*8))</v>
      </c>
      <c r="AC22" s="172" t="str">
        <f t="shared" si="21"/>
        <v>+((uint64_t)(88) &lt;&lt; (5*8))</v>
      </c>
      <c r="AD22" s="172" t="str">
        <f t="shared" si="21"/>
        <v xml:space="preserve">                          </v>
      </c>
      <c r="AE22" s="172" t="str">
        <f t="shared" si="21"/>
        <v xml:space="preserve">                          </v>
      </c>
      <c r="AF22" s="172" t="str">
        <f t="shared" si="21"/>
        <v xml:space="preserve">                          </v>
      </c>
      <c r="AG22" s="172" t="str">
        <f t="shared" si="21"/>
        <v xml:space="preserve">                          </v>
      </c>
      <c r="AH22" s="172" t="str">
        <f t="shared" si="21"/>
        <v xml:space="preserve">                          </v>
      </c>
      <c r="AJ22" t="str">
        <f t="shared" si="8"/>
        <v>(uint64_t)(+((uint64_t)(50) &lt;&lt; (7*8))+((uint64_t)(94) &lt;&lt; (6*8))+((uint64_t)(88) &lt;&lt; (5*8))                                                                                                                                  )</v>
      </c>
      <c r="AK22" s="2" t="str">
        <f t="shared" si="9"/>
        <v>2^X</v>
      </c>
      <c r="AL22" t="e">
        <f>VLOOKUP(AN22,$AN23:$AN$1000,1,0)</f>
        <v>#VALUE!</v>
      </c>
      <c r="AM22">
        <f t="shared" si="10"/>
        <v>180</v>
      </c>
      <c r="AN22" s="173" t="str">
        <f t="shared" si="11"/>
        <v xml:space="preserve">    case (uint64_t)(+((uint64_t)(50) &lt;&lt; (7*8))+((uint64_t)(94) &lt;&lt; (6*8))+((uint64_t)(88) &lt;&lt; (5*8))                                                                                                                                  ): *com = ITM_2X; return true; break; //2^X</v>
      </c>
      <c r="AO22" t="s">
        <v>5217</v>
      </c>
      <c r="AP22" s="170" t="str">
        <f t="shared" si="12"/>
        <v>32</v>
      </c>
      <c r="AQ22" s="170" t="str">
        <f t="shared" si="3"/>
        <v>5E</v>
      </c>
      <c r="AR22" s="170" t="str">
        <f t="shared" si="3"/>
        <v>58</v>
      </c>
      <c r="AS22" s="170" t="str">
        <f t="shared" si="3"/>
        <v>00</v>
      </c>
      <c r="AT22" s="170" t="str">
        <f t="shared" si="3"/>
        <v>00</v>
      </c>
      <c r="AU22" s="170" t="str">
        <f t="shared" si="3"/>
        <v>00</v>
      </c>
      <c r="AV22" s="170" t="str">
        <f t="shared" si="3"/>
        <v>00</v>
      </c>
      <c r="AW22" s="170" t="str">
        <f t="shared" si="3"/>
        <v>00</v>
      </c>
      <c r="AX22" s="170" t="str">
        <f t="shared" si="13"/>
        <v xml:space="preserve">    case 0x325E580000000000: *com = ITM_2X; return true; break; //2^X</v>
      </c>
      <c r="BE22" s="170" t="str">
        <f t="shared" si="14"/>
        <v>B1</v>
      </c>
      <c r="BF22" s="170" t="str">
        <f t="shared" si="4"/>
        <v>DD</v>
      </c>
      <c r="BG22" s="170" t="str">
        <f t="shared" si="4"/>
        <v>D7</v>
      </c>
      <c r="BH22" s="170" t="str">
        <f t="shared" si="4"/>
        <v>7F</v>
      </c>
      <c r="BI22" s="170" t="str">
        <f t="shared" si="15"/>
        <v/>
      </c>
      <c r="BJ22" s="170" t="str">
        <f t="shared" si="5"/>
        <v/>
      </c>
      <c r="BK22" s="170" t="str">
        <f t="shared" si="5"/>
        <v/>
      </c>
      <c r="BL22" s="170" t="str">
        <f t="shared" si="5"/>
        <v/>
      </c>
    </row>
    <row r="23" spans="1:64">
      <c r="A23" s="24" t="str">
        <f>IF(ISNA(VLOOKUP(D23,D24:D$9999,1,0)),"",1)</f>
        <v/>
      </c>
      <c r="B23" s="24" t="str">
        <f>IF(ISNA(VLOOKUP(E23,E24:E$9999,1,0)),"",1)</f>
        <v/>
      </c>
      <c r="C23" s="2">
        <v>21</v>
      </c>
      <c r="D23" s="2" t="str">
        <f>VLOOKUP(C23,SOURCE!S26:Z10189,8,0)</f>
        <v>ITM_EXP</v>
      </c>
      <c r="E23" s="26" t="str">
        <f>CHAR(34)&amp;VLOOKUP(C23,SOURCE!S$6:Y$10169,6,0)&amp;CHAR(34)</f>
        <v>"E^X"</v>
      </c>
      <c r="F23" s="22" t="str">
        <f t="shared" si="6"/>
        <v xml:space="preserve">                      if (strcompare(commandnumber,"E^X" )) {sprintf(commandnumber,"%d", ITM_EXP);} else</v>
      </c>
      <c r="H23" t="b">
        <f>ISNA(VLOOKUP(J23,J24:J$500,1,0))</f>
        <v>1</v>
      </c>
      <c r="I23" s="27">
        <f>VLOOKUP(C23,SOURCE!S$6:Y$10169,7,0)</f>
        <v>65</v>
      </c>
      <c r="J23" s="28" t="str">
        <f>VLOOKUP(C23,SOURCE!S$6:Y$10169,6,0)</f>
        <v>E^X</v>
      </c>
      <c r="K23" s="29" t="str">
        <f t="shared" si="19"/>
        <v>e^x</v>
      </c>
      <c r="L23" s="39" t="str">
        <f>VLOOKUP(C23,SOURCE!S$6:Y$10169,2,0)</f>
        <v>Math</v>
      </c>
      <c r="M23" t="str">
        <f>IF(VLOOKUP(I23,SOURCE!B:M,2,0)="/  { itemToBeCoded","To be coded","")</f>
        <v/>
      </c>
      <c r="N23" s="17" t="str">
        <f>IF(AND(O23,VLOOKUP(I23,SOURCE!B:M,2,0)&lt;&gt;"/  { itemToBeCoded"),IF(ISERROR(VLOOKUP(J23,TEST!A:L,12,0)),"",   IF(VLOOKUP(J23,TEST!A:L,12,0)="","",VLOOKUP(J23,TEST!A:L,12,0)&amp;" //"&amp;U23)),"")</f>
        <v>0.2 E^X 1.22140275816017 GSB M2 //18</v>
      </c>
      <c r="O23" t="b">
        <f>ISNA(VLOOKUP(J23,J$3:J22,1,0))</f>
        <v>1</v>
      </c>
      <c r="Q23" s="26" t="str">
        <f>VLOOKUP(I23,SOURCE!B:M,5,0)</f>
        <v>"e" STD_SUP_x</v>
      </c>
      <c r="T23" s="159"/>
      <c r="U23">
        <f t="shared" si="20"/>
        <v>18</v>
      </c>
      <c r="V23" s="164">
        <f t="shared" si="17"/>
        <v>3081.0079039780039</v>
      </c>
      <c r="W23">
        <f>IF(AND(O23,VLOOKUP(I23,SOURCE!B:M,2,0)&lt;&gt;"/  { itemToBeCoded"),IF(ISERROR(VLOOKUP(J23,TEST!A:F,5,0)),"",VLOOKUP(J23,TEST!A:F,5,0)),"")</f>
        <v>1</v>
      </c>
      <c r="X23">
        <f>IF(VLOOKUP(I23,SOURCE!B:M,2,0)&lt;&gt;"/  { itemToBeCoded",IF(ISERROR(VLOOKUP(J23,TEST!A:F,6,0)),"",VLOOKUP(J23,TEST!A:F,6,0)),"")</f>
        <v>1.2214027581601699</v>
      </c>
      <c r="Y23" t="str">
        <f t="shared" si="18"/>
        <v>both</v>
      </c>
      <c r="Z23">
        <f t="shared" si="1"/>
        <v>3</v>
      </c>
      <c r="AA23" s="172" t="str">
        <f t="shared" si="21"/>
        <v>+((uint64_t)(69) &lt;&lt; (7*8))</v>
      </c>
      <c r="AB23" s="172" t="str">
        <f t="shared" si="21"/>
        <v>+((uint64_t)(94) &lt;&lt; (6*8))</v>
      </c>
      <c r="AC23" s="172" t="str">
        <f t="shared" si="21"/>
        <v>+((uint64_t)(88) &lt;&lt; (5*8))</v>
      </c>
      <c r="AD23" s="172" t="str">
        <f t="shared" si="21"/>
        <v xml:space="preserve">                          </v>
      </c>
      <c r="AE23" s="172" t="str">
        <f t="shared" si="21"/>
        <v xml:space="preserve">                          </v>
      </c>
      <c r="AF23" s="172" t="str">
        <f t="shared" si="21"/>
        <v xml:space="preserve">                          </v>
      </c>
      <c r="AG23" s="172" t="str">
        <f t="shared" si="21"/>
        <v xml:space="preserve">                          </v>
      </c>
      <c r="AH23" s="172" t="str">
        <f t="shared" si="21"/>
        <v xml:space="preserve">                          </v>
      </c>
      <c r="AJ23" t="str">
        <f t="shared" si="8"/>
        <v>(uint64_t)(+((uint64_t)(69) &lt;&lt; (7*8))+((uint64_t)(94) &lt;&lt; (6*8))+((uint64_t)(88) &lt;&lt; (5*8))                                                                                                                                  )</v>
      </c>
      <c r="AK23" s="2" t="str">
        <f t="shared" si="9"/>
        <v>E^X</v>
      </c>
      <c r="AL23" t="e">
        <f>VLOOKUP(AN23,$AN24:$AN$1000,1,0)</f>
        <v>#VALUE!</v>
      </c>
      <c r="AM23">
        <f t="shared" si="10"/>
        <v>181</v>
      </c>
      <c r="AN23" s="173" t="str">
        <f t="shared" si="11"/>
        <v xml:space="preserve">    case (uint64_t)(+((uint64_t)(69) &lt;&lt; (7*8))+((uint64_t)(94) &lt;&lt; (6*8))+((uint64_t)(88) &lt;&lt; (5*8))                                                                                                                                  ): *com = ITM_EXP; return true; break; //E^X</v>
      </c>
      <c r="AO23" t="s">
        <v>5217</v>
      </c>
      <c r="AP23" s="170" t="str">
        <f t="shared" si="12"/>
        <v>45</v>
      </c>
      <c r="AQ23" s="170" t="str">
        <f t="shared" si="3"/>
        <v>5E</v>
      </c>
      <c r="AR23" s="170" t="str">
        <f t="shared" si="3"/>
        <v>58</v>
      </c>
      <c r="AS23" s="170" t="str">
        <f t="shared" si="3"/>
        <v>00</v>
      </c>
      <c r="AT23" s="170" t="str">
        <f t="shared" si="3"/>
        <v>00</v>
      </c>
      <c r="AU23" s="170" t="str">
        <f t="shared" si="3"/>
        <v>00</v>
      </c>
      <c r="AV23" s="170" t="str">
        <f t="shared" si="3"/>
        <v>00</v>
      </c>
      <c r="AW23" s="170" t="str">
        <f t="shared" si="3"/>
        <v>00</v>
      </c>
      <c r="AX23" s="170" t="str">
        <f t="shared" si="13"/>
        <v xml:space="preserve">    case 0x455E580000000000: *com = ITM_EXP; return true; break; //E^X</v>
      </c>
      <c r="BE23" s="170" t="str">
        <f t="shared" si="14"/>
        <v>C4</v>
      </c>
      <c r="BF23" s="170" t="str">
        <f t="shared" si="4"/>
        <v>DD</v>
      </c>
      <c r="BG23" s="170" t="str">
        <f t="shared" si="4"/>
        <v>D7</v>
      </c>
      <c r="BH23" s="170" t="str">
        <f t="shared" si="4"/>
        <v>7F</v>
      </c>
      <c r="BI23" s="170" t="str">
        <f t="shared" si="15"/>
        <v/>
      </c>
      <c r="BJ23" s="170" t="str">
        <f t="shared" si="5"/>
        <v/>
      </c>
      <c r="BK23" s="170" t="str">
        <f t="shared" si="5"/>
        <v/>
      </c>
      <c r="BL23" s="170" t="str">
        <f t="shared" si="5"/>
        <v/>
      </c>
    </row>
    <row r="24" spans="1:64">
      <c r="A24" s="24" t="str">
        <f>IF(ISNA(VLOOKUP(D24,D25:D$9999,1,0)),"",1)</f>
        <v/>
      </c>
      <c r="B24" s="24" t="str">
        <f>IF(ISNA(VLOOKUP(E24,E25:E$9999,1,0)),"",1)</f>
        <v/>
      </c>
      <c r="C24" s="2">
        <v>22</v>
      </c>
      <c r="D24" s="2" t="str">
        <f>VLOOKUP(C24,SOURCE!S27:Z10190,8,0)</f>
        <v>ITM_10x</v>
      </c>
      <c r="E24" s="26" t="str">
        <f>CHAR(34)&amp;VLOOKUP(C24,SOURCE!S$6:Y$10169,6,0)&amp;CHAR(34)</f>
        <v>"10^X"</v>
      </c>
      <c r="F24" s="22" t="str">
        <f t="shared" si="6"/>
        <v xml:space="preserve">                      if (strcompare(commandnumber,"10^X" )) {sprintf(commandnumber,"%d", ITM_10x);} else</v>
      </c>
      <c r="H24" t="b">
        <f>ISNA(VLOOKUP(J24,J25:J$500,1,0))</f>
        <v>1</v>
      </c>
      <c r="I24" s="27">
        <f>VLOOKUP(C24,SOURCE!S$6:Y$10169,7,0)</f>
        <v>67</v>
      </c>
      <c r="J24" s="28" t="str">
        <f>VLOOKUP(C24,SOURCE!S$6:Y$10169,6,0)</f>
        <v>10^X</v>
      </c>
      <c r="K24" s="29" t="str">
        <f t="shared" si="19"/>
        <v>10^x</v>
      </c>
      <c r="L24" s="39" t="str">
        <f>VLOOKUP(C24,SOURCE!S$6:Y$10169,2,0)</f>
        <v>Math</v>
      </c>
      <c r="M24" t="str">
        <f>IF(VLOOKUP(I24,SOURCE!B:M,2,0)="/  { itemToBeCoded","To be coded","")</f>
        <v/>
      </c>
      <c r="N24" s="17" t="str">
        <f>IF(AND(O24,VLOOKUP(I24,SOURCE!B:M,2,0)&lt;&gt;"/  { itemToBeCoded"),IF(ISERROR(VLOOKUP(J24,TEST!A:L,12,0)),"",   IF(VLOOKUP(J24,TEST!A:L,12,0)="","",VLOOKUP(J24,TEST!A:L,12,0)&amp;" //"&amp;U24)),"")</f>
        <v>0.2 10^X 1.58489319246111 GSB M2 //19</v>
      </c>
      <c r="O24" t="b">
        <f>ISNA(VLOOKUP(J24,J$3:J23,1,0))</f>
        <v>1</v>
      </c>
      <c r="Q24" s="26" t="str">
        <f>VLOOKUP(I24,SOURCE!B:M,5,0)</f>
        <v>"10" STD_SUP_x</v>
      </c>
      <c r="T24" s="159"/>
      <c r="U24">
        <f t="shared" si="20"/>
        <v>19</v>
      </c>
      <c r="V24" s="164">
        <f t="shared" si="17"/>
        <v>3082.592797170465</v>
      </c>
      <c r="W24">
        <f>IF(AND(O24,VLOOKUP(I24,SOURCE!B:M,2,0)&lt;&gt;"/  { itemToBeCoded"),IF(ISERROR(VLOOKUP(J24,TEST!A:F,5,0)),"",VLOOKUP(J24,TEST!A:F,5,0)),"")</f>
        <v>1</v>
      </c>
      <c r="X24">
        <f>IF(VLOOKUP(I24,SOURCE!B:M,2,0)&lt;&gt;"/  { itemToBeCoded",IF(ISERROR(VLOOKUP(J24,TEST!A:F,6,0)),"",VLOOKUP(J24,TEST!A:F,6,0)),"")</f>
        <v>1.5848931924611136</v>
      </c>
      <c r="Y24" t="str">
        <f t="shared" si="18"/>
        <v>both</v>
      </c>
      <c r="Z24">
        <f t="shared" si="1"/>
        <v>4</v>
      </c>
      <c r="AA24" s="172" t="str">
        <f t="shared" si="21"/>
        <v>+((uint64_t)(49) &lt;&lt; (7*8))</v>
      </c>
      <c r="AB24" s="172" t="str">
        <f t="shared" si="21"/>
        <v>+((uint64_t)(48) &lt;&lt; (6*8))</v>
      </c>
      <c r="AC24" s="172" t="str">
        <f t="shared" si="21"/>
        <v>+((uint64_t)(94) &lt;&lt; (5*8))</v>
      </c>
      <c r="AD24" s="172" t="str">
        <f t="shared" si="21"/>
        <v>+((uint64_t)(88) &lt;&lt; (4*8))</v>
      </c>
      <c r="AE24" s="172" t="str">
        <f t="shared" si="21"/>
        <v xml:space="preserve">                          </v>
      </c>
      <c r="AF24" s="172" t="str">
        <f t="shared" si="21"/>
        <v xml:space="preserve">                          </v>
      </c>
      <c r="AG24" s="172" t="str">
        <f t="shared" si="21"/>
        <v xml:space="preserve">                          </v>
      </c>
      <c r="AH24" s="172" t="str">
        <f t="shared" si="21"/>
        <v xml:space="preserve">                          </v>
      </c>
      <c r="AJ24" t="str">
        <f t="shared" si="8"/>
        <v>(uint64_t)(+((uint64_t)(49) &lt;&lt; (7*8))+((uint64_t)(48) &lt;&lt; (6*8))+((uint64_t)(94) &lt;&lt; (5*8))+((uint64_t)(88) &lt;&lt; (4*8))                                                                                                        )</v>
      </c>
      <c r="AK24" s="2" t="str">
        <f t="shared" si="9"/>
        <v>10^X</v>
      </c>
      <c r="AL24" t="e">
        <f>VLOOKUP(AN24,$AN25:$AN$1000,1,0)</f>
        <v>#VALUE!</v>
      </c>
      <c r="AM24">
        <f t="shared" si="10"/>
        <v>182</v>
      </c>
      <c r="AN24" s="173" t="str">
        <f t="shared" si="11"/>
        <v xml:space="preserve">    case (uint64_t)(+((uint64_t)(49) &lt;&lt; (7*8))+((uint64_t)(48) &lt;&lt; (6*8))+((uint64_t)(94) &lt;&lt; (5*8))+((uint64_t)(88) &lt;&lt; (4*8))                                                                                                        ): *com = ITM_10x; return true; break; //10^X</v>
      </c>
      <c r="AO24" t="s">
        <v>5217</v>
      </c>
      <c r="AP24" s="170" t="str">
        <f t="shared" si="12"/>
        <v>31</v>
      </c>
      <c r="AQ24" s="170" t="str">
        <f t="shared" si="3"/>
        <v>30</v>
      </c>
      <c r="AR24" s="170" t="str">
        <f t="shared" si="3"/>
        <v>5E</v>
      </c>
      <c r="AS24" s="170" t="str">
        <f t="shared" si="3"/>
        <v>58</v>
      </c>
      <c r="AT24" s="170" t="str">
        <f t="shared" si="3"/>
        <v>00</v>
      </c>
      <c r="AU24" s="170" t="str">
        <f t="shared" si="3"/>
        <v>00</v>
      </c>
      <c r="AV24" s="170" t="str">
        <f t="shared" si="3"/>
        <v>00</v>
      </c>
      <c r="AW24" s="170" t="str">
        <f t="shared" si="3"/>
        <v>00</v>
      </c>
      <c r="AX24" s="170" t="str">
        <f t="shared" si="13"/>
        <v xml:space="preserve">    case 0x31305E5800000000: *com = ITM_10x; return true; break; //10^X</v>
      </c>
      <c r="BE24" s="170" t="str">
        <f t="shared" si="14"/>
        <v>B0</v>
      </c>
      <c r="BF24" s="170" t="str">
        <f t="shared" si="4"/>
        <v>AF</v>
      </c>
      <c r="BG24" s="170" t="str">
        <f t="shared" si="4"/>
        <v>DD</v>
      </c>
      <c r="BH24" s="170" t="str">
        <f t="shared" si="4"/>
        <v>D7</v>
      </c>
      <c r="BI24" s="170" t="str">
        <f t="shared" si="15"/>
        <v/>
      </c>
      <c r="BJ24" s="170" t="str">
        <f t="shared" si="5"/>
        <v/>
      </c>
      <c r="BK24" s="170" t="str">
        <f t="shared" si="5"/>
        <v/>
      </c>
      <c r="BL24" s="170" t="str">
        <f t="shared" si="5"/>
        <v/>
      </c>
    </row>
    <row r="25" spans="1:64">
      <c r="A25" s="24" t="str">
        <f>IF(ISNA(VLOOKUP(D25,D26:D$9999,1,0)),"",1)</f>
        <v/>
      </c>
      <c r="B25" s="24" t="str">
        <f>IF(ISNA(VLOOKUP(E25,E26:E$9999,1,0)),"",1)</f>
        <v/>
      </c>
      <c r="C25" s="2">
        <v>23</v>
      </c>
      <c r="D25" s="2" t="str">
        <f>VLOOKUP(C25,SOURCE!S28:Z10191,8,0)</f>
        <v>ITM_LOG2</v>
      </c>
      <c r="E25" s="26" t="str">
        <f>CHAR(34)&amp;VLOOKUP(C25,SOURCE!S$6:Y$10169,6,0)&amp;CHAR(34)</f>
        <v>"LOG2"</v>
      </c>
      <c r="F25" s="22" t="str">
        <f t="shared" si="6"/>
        <v xml:space="preserve">                      if (strcompare(commandnumber,"LOG2" )) {sprintf(commandnumber,"%d", ITM_LOG2);} else</v>
      </c>
      <c r="H25" t="b">
        <f>ISNA(VLOOKUP(J25,J26:J$500,1,0))</f>
        <v>1</v>
      </c>
      <c r="I25" s="27">
        <f>VLOOKUP(C25,SOURCE!S$6:Y$10169,7,0)</f>
        <v>68</v>
      </c>
      <c r="J25" s="28" t="str">
        <f>VLOOKUP(C25,SOURCE!S$6:Y$10169,6,0)</f>
        <v>LOG2</v>
      </c>
      <c r="K25" s="29" t="str">
        <f t="shared" si="19"/>
        <v>lbx</v>
      </c>
      <c r="L25" s="39" t="str">
        <f>VLOOKUP(C25,SOURCE!S$6:Y$10169,2,0)</f>
        <v>Math</v>
      </c>
      <c r="M25" t="str">
        <f>IF(VLOOKUP(I25,SOURCE!B:M,2,0)="/  { itemToBeCoded","To be coded","")</f>
        <v/>
      </c>
      <c r="N25" s="17" t="str">
        <f>IF(AND(O25,VLOOKUP(I25,SOURCE!B:M,2,0)&lt;&gt;"/  { itemToBeCoded"),IF(ISERROR(VLOOKUP(J25,TEST!A:L,12,0)),"",   IF(VLOOKUP(J25,TEST!A:L,12,0)="","",VLOOKUP(J25,TEST!A:L,12,0)&amp;" //"&amp;U25)),"")</f>
        <v>0.2 LOG2 2.32192809488736 CHS  GSB M2 //20</v>
      </c>
      <c r="O25" t="b">
        <f>ISNA(VLOOKUP(J25,J$3:J24,1,0))</f>
        <v>1</v>
      </c>
      <c r="Q25" s="26" t="str">
        <f>VLOOKUP(I25,SOURCE!B:M,5,0)</f>
        <v>"lb x"</v>
      </c>
      <c r="T25" s="159"/>
      <c r="U25">
        <f t="shared" si="20"/>
        <v>20</v>
      </c>
      <c r="V25" s="164">
        <f t="shared" si="17"/>
        <v>3080.2708690755776</v>
      </c>
      <c r="W25">
        <f>IF(AND(O25,VLOOKUP(I25,SOURCE!B:M,2,0)&lt;&gt;"/  { itemToBeCoded"),IF(ISERROR(VLOOKUP(J25,TEST!A:F,5,0)),"",VLOOKUP(J25,TEST!A:F,5,0)),"")</f>
        <v>1</v>
      </c>
      <c r="X25">
        <f>IF(VLOOKUP(I25,SOURCE!B:M,2,0)&lt;&gt;"/  { itemToBeCoded",IF(ISERROR(VLOOKUP(J25,TEST!A:F,6,0)),"",VLOOKUP(J25,TEST!A:F,6,0)),"")</f>
        <v>-2.3219280948873622</v>
      </c>
      <c r="Y25" t="str">
        <f t="shared" si="18"/>
        <v>both</v>
      </c>
      <c r="Z25">
        <f t="shared" si="1"/>
        <v>4</v>
      </c>
      <c r="AA25" s="172" t="str">
        <f t="shared" si="21"/>
        <v>+((uint64_t)(76) &lt;&lt; (7*8))</v>
      </c>
      <c r="AB25" s="172" t="str">
        <f t="shared" si="21"/>
        <v>+((uint64_t)(79) &lt;&lt; (6*8))</v>
      </c>
      <c r="AC25" s="172" t="str">
        <f t="shared" si="21"/>
        <v>+((uint64_t)(71) &lt;&lt; (5*8))</v>
      </c>
      <c r="AD25" s="172" t="str">
        <f t="shared" si="21"/>
        <v>+((uint64_t)(50) &lt;&lt; (4*8))</v>
      </c>
      <c r="AE25" s="172" t="str">
        <f t="shared" si="21"/>
        <v xml:space="preserve">                          </v>
      </c>
      <c r="AF25" s="172" t="str">
        <f t="shared" si="21"/>
        <v xml:space="preserve">                          </v>
      </c>
      <c r="AG25" s="172" t="str">
        <f t="shared" si="21"/>
        <v xml:space="preserve">                          </v>
      </c>
      <c r="AH25" s="172" t="str">
        <f t="shared" si="21"/>
        <v xml:space="preserve">                          </v>
      </c>
      <c r="AJ25" t="str">
        <f t="shared" si="8"/>
        <v>(uint64_t)(+((uint64_t)(76) &lt;&lt; (7*8))+((uint64_t)(79) &lt;&lt; (6*8))+((uint64_t)(71) &lt;&lt; (5*8))+((uint64_t)(50) &lt;&lt; (4*8))                                                                                                        )</v>
      </c>
      <c r="AK25" s="2" t="str">
        <f t="shared" si="9"/>
        <v>LOG2</v>
      </c>
      <c r="AL25" t="e">
        <f>VLOOKUP(AN25,$AN26:$AN$1000,1,0)</f>
        <v>#VALUE!</v>
      </c>
      <c r="AM25">
        <f t="shared" si="10"/>
        <v>183</v>
      </c>
      <c r="AN25" s="173" t="str">
        <f t="shared" si="11"/>
        <v xml:space="preserve">    case (uint64_t)(+((uint64_t)(76) &lt;&lt; (7*8))+((uint64_t)(79) &lt;&lt; (6*8))+((uint64_t)(71) &lt;&lt; (5*8))+((uint64_t)(50) &lt;&lt; (4*8))                                                                                                        ): *com = ITM_LOG2; return true; break; //LOG2</v>
      </c>
      <c r="AO25" t="s">
        <v>5217</v>
      </c>
      <c r="AP25" s="170" t="str">
        <f t="shared" si="12"/>
        <v>4C</v>
      </c>
      <c r="AQ25" s="170" t="str">
        <f t="shared" si="3"/>
        <v>4F</v>
      </c>
      <c r="AR25" s="170" t="str">
        <f t="shared" si="3"/>
        <v>47</v>
      </c>
      <c r="AS25" s="170" t="str">
        <f t="shared" si="3"/>
        <v>32</v>
      </c>
      <c r="AT25" s="170" t="str">
        <f t="shared" si="3"/>
        <v>00</v>
      </c>
      <c r="AU25" s="170" t="str">
        <f t="shared" si="3"/>
        <v>00</v>
      </c>
      <c r="AV25" s="170" t="str">
        <f t="shared" si="3"/>
        <v>00</v>
      </c>
      <c r="AW25" s="170" t="str">
        <f t="shared" si="3"/>
        <v>00</v>
      </c>
      <c r="AX25" s="170" t="str">
        <f t="shared" si="13"/>
        <v xml:space="preserve">    case 0x4C4F473200000000: *com = ITM_LOG2; return true; break; //LOG2</v>
      </c>
      <c r="BE25" s="170" t="str">
        <f t="shared" si="14"/>
        <v>CB</v>
      </c>
      <c r="BF25" s="170" t="str">
        <f t="shared" si="4"/>
        <v>CE</v>
      </c>
      <c r="BG25" s="170" t="str">
        <f t="shared" si="4"/>
        <v>C6</v>
      </c>
      <c r="BH25" s="170" t="str">
        <f t="shared" si="4"/>
        <v>B1</v>
      </c>
      <c r="BI25" s="170" t="str">
        <f t="shared" si="15"/>
        <v/>
      </c>
      <c r="BJ25" s="170" t="str">
        <f t="shared" si="5"/>
        <v/>
      </c>
      <c r="BK25" s="170" t="str">
        <f t="shared" si="5"/>
        <v/>
      </c>
      <c r="BL25" s="170" t="str">
        <f t="shared" si="5"/>
        <v/>
      </c>
    </row>
    <row r="26" spans="1:64">
      <c r="A26" s="24" t="str">
        <f>IF(ISNA(VLOOKUP(D26,D27:D$9999,1,0)),"",1)</f>
        <v/>
      </c>
      <c r="B26" s="24" t="str">
        <f>IF(ISNA(VLOOKUP(E26,E27:E$9999,1,0)),"",1)</f>
        <v/>
      </c>
      <c r="C26" s="2">
        <v>24</v>
      </c>
      <c r="D26" s="2" t="str">
        <f>VLOOKUP(C26,SOURCE!S29:Z10192,8,0)</f>
        <v>ITM_LN</v>
      </c>
      <c r="E26" s="26" t="str">
        <f>CHAR(34)&amp;VLOOKUP(C26,SOURCE!S$6:Y$10169,6,0)&amp;CHAR(34)</f>
        <v>"LN"</v>
      </c>
      <c r="F26" s="22" t="str">
        <f t="shared" si="6"/>
        <v xml:space="preserve">                      if (strcompare(commandnumber,"LN" )) {sprintf(commandnumber,"%d", ITM_LN);} else</v>
      </c>
      <c r="H26" t="b">
        <f>ISNA(VLOOKUP(J26,J27:J$500,1,0))</f>
        <v>1</v>
      </c>
      <c r="I26" s="27">
        <f>VLOOKUP(C26,SOURCE!S$6:Y$10169,7,0)</f>
        <v>69</v>
      </c>
      <c r="J26" s="28" t="str">
        <f>VLOOKUP(C26,SOURCE!S$6:Y$10169,6,0)</f>
        <v>LN</v>
      </c>
      <c r="K26" s="29" t="str">
        <f t="shared" si="19"/>
        <v>LN</v>
      </c>
      <c r="L26" s="39" t="str">
        <f>VLOOKUP(C26,SOURCE!S$6:Y$10169,2,0)</f>
        <v>Math</v>
      </c>
      <c r="M26" t="str">
        <f>IF(VLOOKUP(I26,SOURCE!B:M,2,0)="/  { itemToBeCoded","To be coded","")</f>
        <v/>
      </c>
      <c r="N26" s="17" t="str">
        <f>IF(AND(O26,VLOOKUP(I26,SOURCE!B:M,2,0)&lt;&gt;"/  { itemToBeCoded"),IF(ISERROR(VLOOKUP(J26,TEST!A:L,12,0)),"",   IF(VLOOKUP(J26,TEST!A:L,12,0)="","",VLOOKUP(J26,TEST!A:L,12,0)&amp;" //"&amp;U26)),"")</f>
        <v>0.2 LN 1.6094379124341 CHS  GSB M2 //21</v>
      </c>
      <c r="O26" t="b">
        <f>ISNA(VLOOKUP(J26,J$3:J25,1,0))</f>
        <v>1</v>
      </c>
      <c r="Q26" s="26" t="str">
        <f>VLOOKUP(I26,SOURCE!B:M,5,0)</f>
        <v>"LN"</v>
      </c>
      <c r="T26" s="159"/>
      <c r="U26">
        <f t="shared" si="20"/>
        <v>21</v>
      </c>
      <c r="V26" s="164">
        <f t="shared" si="17"/>
        <v>3078.6614311631433</v>
      </c>
      <c r="W26">
        <f>IF(AND(O26,VLOOKUP(I26,SOURCE!B:M,2,0)&lt;&gt;"/  { itemToBeCoded"),IF(ISERROR(VLOOKUP(J26,TEST!A:F,5,0)),"",VLOOKUP(J26,TEST!A:F,5,0)),"")</f>
        <v>1</v>
      </c>
      <c r="X26">
        <f>IF(VLOOKUP(I26,SOURCE!B:M,2,0)&lt;&gt;"/  { itemToBeCoded",IF(ISERROR(VLOOKUP(J26,TEST!A:F,6,0)),"",VLOOKUP(J26,TEST!A:F,6,0)),"")</f>
        <v>-1.6094379124341003</v>
      </c>
      <c r="Y26" t="str">
        <f t="shared" si="18"/>
        <v>both</v>
      </c>
      <c r="Z26">
        <f t="shared" si="1"/>
        <v>2</v>
      </c>
      <c r="AA26" s="172" t="str">
        <f t="shared" si="21"/>
        <v>+((uint64_t)(76) &lt;&lt; (7*8))</v>
      </c>
      <c r="AB26" s="172" t="str">
        <f t="shared" si="21"/>
        <v>+((uint64_t)(78) &lt;&lt; (6*8))</v>
      </c>
      <c r="AC26" s="172" t="str">
        <f t="shared" si="21"/>
        <v xml:space="preserve">                          </v>
      </c>
      <c r="AD26" s="172" t="str">
        <f t="shared" si="21"/>
        <v xml:space="preserve">                          </v>
      </c>
      <c r="AE26" s="172" t="str">
        <f t="shared" si="21"/>
        <v xml:space="preserve">                          </v>
      </c>
      <c r="AF26" s="172" t="str">
        <f t="shared" si="21"/>
        <v xml:space="preserve">                          </v>
      </c>
      <c r="AG26" s="172" t="str">
        <f t="shared" si="21"/>
        <v xml:space="preserve">                          </v>
      </c>
      <c r="AH26" s="172" t="str">
        <f t="shared" si="21"/>
        <v xml:space="preserve">                          </v>
      </c>
      <c r="AJ26" t="str">
        <f t="shared" si="8"/>
        <v>(uint64_t)(+((uint64_t)(76) &lt;&lt; (7*8))+((uint64_t)(78) &lt;&lt; (6*8))                                                                                                                                                            )</v>
      </c>
      <c r="AK26" s="2" t="str">
        <f t="shared" si="9"/>
        <v>LN</v>
      </c>
      <c r="AL26" t="e">
        <f>VLOOKUP(AN26,$AN27:$AN$1000,1,0)</f>
        <v>#VALUE!</v>
      </c>
      <c r="AM26">
        <f t="shared" si="10"/>
        <v>184</v>
      </c>
      <c r="AN26" s="173" t="str">
        <f t="shared" si="11"/>
        <v xml:space="preserve">    case (uint64_t)(+((uint64_t)(76) &lt;&lt; (7*8))+((uint64_t)(78) &lt;&lt; (6*8))                                                                                                                                                            ): *com = ITM_LN; return true; break; //LN</v>
      </c>
      <c r="AO26" t="s">
        <v>5217</v>
      </c>
      <c r="AP26" s="170" t="str">
        <f t="shared" si="12"/>
        <v>4C</v>
      </c>
      <c r="AQ26" s="170" t="str">
        <f t="shared" si="3"/>
        <v>4E</v>
      </c>
      <c r="AR26" s="170" t="str">
        <f t="shared" si="3"/>
        <v>00</v>
      </c>
      <c r="AS26" s="170" t="str">
        <f t="shared" si="3"/>
        <v>00</v>
      </c>
      <c r="AT26" s="170" t="str">
        <f t="shared" si="3"/>
        <v>00</v>
      </c>
      <c r="AU26" s="170" t="str">
        <f t="shared" si="3"/>
        <v>00</v>
      </c>
      <c r="AV26" s="170" t="str">
        <f t="shared" si="3"/>
        <v>00</v>
      </c>
      <c r="AW26" s="170" t="str">
        <f t="shared" si="3"/>
        <v>00</v>
      </c>
      <c r="AX26" s="170" t="str">
        <f t="shared" si="13"/>
        <v xml:space="preserve">    case 0x4C4E000000000000: *com = ITM_LN; return true; break; //LN</v>
      </c>
      <c r="BE26" s="170" t="str">
        <f t="shared" si="14"/>
        <v>CB</v>
      </c>
      <c r="BF26" s="170" t="str">
        <f t="shared" si="4"/>
        <v>CD</v>
      </c>
      <c r="BG26" s="170" t="str">
        <f t="shared" si="4"/>
        <v>7F</v>
      </c>
      <c r="BH26" s="170" t="str">
        <f t="shared" si="4"/>
        <v>7F</v>
      </c>
      <c r="BI26" s="170" t="str">
        <f t="shared" si="15"/>
        <v/>
      </c>
      <c r="BJ26" s="170" t="str">
        <f t="shared" si="5"/>
        <v/>
      </c>
      <c r="BK26" s="170" t="str">
        <f t="shared" si="5"/>
        <v/>
      </c>
      <c r="BL26" s="170" t="str">
        <f t="shared" si="5"/>
        <v/>
      </c>
    </row>
    <row r="27" spans="1:64">
      <c r="A27" s="24" t="str">
        <f>IF(ISNA(VLOOKUP(D27,D28:D$9999,1,0)),"",1)</f>
        <v/>
      </c>
      <c r="B27" s="24" t="str">
        <f>IF(ISNA(VLOOKUP(E27,E28:E$9999,1,0)),"",1)</f>
        <v/>
      </c>
      <c r="C27" s="2">
        <v>25</v>
      </c>
      <c r="D27" s="2" t="str">
        <f>VLOOKUP(C27,SOURCE!S30:Z10193,8,0)</f>
        <v>ITM_LOG10</v>
      </c>
      <c r="E27" s="26" t="str">
        <f>CHAR(34)&amp;VLOOKUP(C27,SOURCE!S$6:Y$10169,6,0)&amp;CHAR(34)</f>
        <v>"LOG10"</v>
      </c>
      <c r="F27" s="22" t="str">
        <f t="shared" si="6"/>
        <v xml:space="preserve">                      if (strcompare(commandnumber,"LOG10" )) {sprintf(commandnumber,"%d", ITM_LOG10);} else</v>
      </c>
      <c r="H27" t="b">
        <f>ISNA(VLOOKUP(J27,J28:J$500,1,0))</f>
        <v>1</v>
      </c>
      <c r="I27" s="27">
        <f>VLOOKUP(C27,SOURCE!S$6:Y$10169,7,0)</f>
        <v>71</v>
      </c>
      <c r="J27" s="28" t="str">
        <f>VLOOKUP(C27,SOURCE!S$6:Y$10169,6,0)</f>
        <v>LOG10</v>
      </c>
      <c r="K27" s="29" t="str">
        <f t="shared" si="19"/>
        <v>LOG</v>
      </c>
      <c r="L27" s="39" t="str">
        <f>VLOOKUP(C27,SOURCE!S$6:Y$10169,2,0)</f>
        <v>Math</v>
      </c>
      <c r="M27" t="str">
        <f>IF(VLOOKUP(I27,SOURCE!B:M,2,0)="/  { itemToBeCoded","To be coded","")</f>
        <v/>
      </c>
      <c r="N27" s="17" t="str">
        <f>IF(AND(O27,VLOOKUP(I27,SOURCE!B:M,2,0)&lt;&gt;"/  { itemToBeCoded"),IF(ISERROR(VLOOKUP(J27,TEST!A:L,12,0)),"",   IF(VLOOKUP(J27,TEST!A:L,12,0)="","",VLOOKUP(J27,TEST!A:L,12,0)&amp;" //"&amp;U27)),"")</f>
        <v>0.2 ENTER LOG10 0.698970004336019 CHS  GSB M2 //22</v>
      </c>
      <c r="O27" t="b">
        <f>ISNA(VLOOKUP(J27,J$3:J26,1,0))</f>
        <v>1</v>
      </c>
      <c r="Q27" s="26" t="str">
        <f>VLOOKUP(I27,SOURCE!B:M,5,0)</f>
        <v>"LOG"</v>
      </c>
      <c r="T27" s="160"/>
      <c r="U27">
        <f t="shared" si="20"/>
        <v>22</v>
      </c>
      <c r="V27" s="164">
        <f t="shared" si="17"/>
        <v>3077.9624611588074</v>
      </c>
      <c r="W27">
        <f>IF(AND(O27,VLOOKUP(I27,SOURCE!B:M,2,0)&lt;&gt;"/  { itemToBeCoded"),IF(ISERROR(VLOOKUP(J27,TEST!A:F,5,0)),"",VLOOKUP(J27,TEST!A:F,5,0)),"")</f>
        <v>1</v>
      </c>
      <c r="X27">
        <f>IF(VLOOKUP(I27,SOURCE!B:M,2,0)&lt;&gt;"/  { itemToBeCoded",IF(ISERROR(VLOOKUP(J27,TEST!A:F,6,0)),"",VLOOKUP(J27,TEST!A:F,6,0)),"")</f>
        <v>-0.69897000433601875</v>
      </c>
      <c r="Y27" t="str">
        <f t="shared" si="18"/>
        <v>both</v>
      </c>
      <c r="Z27">
        <f t="shared" si="1"/>
        <v>5</v>
      </c>
      <c r="AA27" s="172" t="str">
        <f t="shared" si="21"/>
        <v>+((uint64_t)(76) &lt;&lt; (7*8))</v>
      </c>
      <c r="AB27" s="172" t="str">
        <f t="shared" si="21"/>
        <v>+((uint64_t)(79) &lt;&lt; (6*8))</v>
      </c>
      <c r="AC27" s="172" t="str">
        <f t="shared" si="21"/>
        <v>+((uint64_t)(71) &lt;&lt; (5*8))</v>
      </c>
      <c r="AD27" s="172" t="str">
        <f t="shared" si="21"/>
        <v>+((uint64_t)(49) &lt;&lt; (4*8))</v>
      </c>
      <c r="AE27" s="172" t="str">
        <f t="shared" si="21"/>
        <v>+((uint64_t)(48) &lt;&lt; (3*8))</v>
      </c>
      <c r="AF27" s="172" t="str">
        <f t="shared" si="21"/>
        <v xml:space="preserve">                          </v>
      </c>
      <c r="AG27" s="172" t="str">
        <f t="shared" si="21"/>
        <v xml:space="preserve">                          </v>
      </c>
      <c r="AH27" s="172" t="str">
        <f t="shared" si="21"/>
        <v xml:space="preserve">                          </v>
      </c>
      <c r="AJ27" t="str">
        <f t="shared" si="8"/>
        <v>(uint64_t)(+((uint64_t)(76) &lt;&lt; (7*8))+((uint64_t)(79) &lt;&lt; (6*8))+((uint64_t)(71) &lt;&lt; (5*8))+((uint64_t)(49) &lt;&lt; (4*8))+((uint64_t)(48) &lt;&lt; (3*8))                                                                              )</v>
      </c>
      <c r="AK27" s="2" t="str">
        <f t="shared" si="9"/>
        <v>LOG10</v>
      </c>
      <c r="AL27" t="e">
        <f>VLOOKUP(AN27,$AN28:$AN$1000,1,0)</f>
        <v>#VALUE!</v>
      </c>
      <c r="AM27">
        <f t="shared" si="10"/>
        <v>185</v>
      </c>
      <c r="AN27" s="173" t="str">
        <f t="shared" si="11"/>
        <v xml:space="preserve">    case (uint64_t)(+((uint64_t)(76) &lt;&lt; (7*8))+((uint64_t)(79) &lt;&lt; (6*8))+((uint64_t)(71) &lt;&lt; (5*8))+((uint64_t)(49) &lt;&lt; (4*8))+((uint64_t)(48) &lt;&lt; (3*8))                                                                              ): *com = ITM_LOG10; return true; break; //LOG10</v>
      </c>
      <c r="AO27" t="s">
        <v>5217</v>
      </c>
      <c r="AP27" s="170" t="str">
        <f t="shared" si="12"/>
        <v>4C</v>
      </c>
      <c r="AQ27" s="170" t="str">
        <f t="shared" si="3"/>
        <v>4F</v>
      </c>
      <c r="AR27" s="170" t="str">
        <f t="shared" si="3"/>
        <v>47</v>
      </c>
      <c r="AS27" s="170" t="str">
        <f t="shared" si="3"/>
        <v>31</v>
      </c>
      <c r="AT27" s="170" t="str">
        <f t="shared" si="3"/>
        <v>30</v>
      </c>
      <c r="AU27" s="170" t="str">
        <f t="shared" si="3"/>
        <v>00</v>
      </c>
      <c r="AV27" s="170" t="str">
        <f t="shared" si="3"/>
        <v>00</v>
      </c>
      <c r="AW27" s="170" t="str">
        <f t="shared" si="3"/>
        <v>00</v>
      </c>
      <c r="AX27" s="170" t="str">
        <f t="shared" si="13"/>
        <v xml:space="preserve">    case 0x4C4F473130000000: *com = ITM_LOG10; return true; break; //LOG10</v>
      </c>
      <c r="BE27" s="170" t="str">
        <f t="shared" si="14"/>
        <v>4C</v>
      </c>
      <c r="BF27" s="170" t="str">
        <f t="shared" si="4"/>
        <v>CE</v>
      </c>
      <c r="BG27" s="170" t="str">
        <f t="shared" si="4"/>
        <v>C6</v>
      </c>
      <c r="BH27" s="170" t="str">
        <f t="shared" si="4"/>
        <v>B0</v>
      </c>
      <c r="BI27" s="170" t="str">
        <f t="shared" si="15"/>
        <v>30</v>
      </c>
      <c r="BJ27" s="170" t="str">
        <f t="shared" si="5"/>
        <v/>
      </c>
      <c r="BK27" s="170" t="str">
        <f t="shared" si="5"/>
        <v/>
      </c>
      <c r="BL27" s="170" t="str">
        <f t="shared" si="5"/>
        <v/>
      </c>
    </row>
    <row r="28" spans="1:64">
      <c r="A28" s="24" t="str">
        <f>IF(ISNA(VLOOKUP(D28,D29:D$9999,1,0)),"",1)</f>
        <v/>
      </c>
      <c r="B28" s="24" t="str">
        <f>IF(ISNA(VLOOKUP(E28,E29:E$9999,1,0)),"",1)</f>
        <v/>
      </c>
      <c r="C28" s="2">
        <v>26</v>
      </c>
      <c r="D28" s="2" t="str">
        <f>VLOOKUP(C28,SOURCE!S31:Z10194,8,0)</f>
        <v>ITM_LOGXY</v>
      </c>
      <c r="E28" s="26" t="str">
        <f>CHAR(34)&amp;VLOOKUP(C28,SOURCE!S$6:Y$10169,6,0)&amp;CHAR(34)</f>
        <v>"LOGXY"</v>
      </c>
      <c r="F28" s="22" t="str">
        <f t="shared" si="6"/>
        <v xml:space="preserve">                      if (strcompare(commandnumber,"LOGXY" )) {sprintf(commandnumber,"%d", ITM_LOGXY);} else</v>
      </c>
      <c r="H28" t="b">
        <f>ISNA(VLOOKUP(J28,J29:J$500,1,0))</f>
        <v>1</v>
      </c>
      <c r="I28" s="27">
        <f>VLOOKUP(C28,SOURCE!S$6:Y$10169,7,0)</f>
        <v>72</v>
      </c>
      <c r="J28" s="28" t="str">
        <f>VLOOKUP(C28,SOURCE!S$6:Y$10169,6,0)</f>
        <v>LOGXY</v>
      </c>
      <c r="K28" s="29" t="str">
        <f t="shared" si="19"/>
        <v>logxy</v>
      </c>
      <c r="L28" s="39" t="str">
        <f>VLOOKUP(C28,SOURCE!S$6:Y$10169,2,0)</f>
        <v>Math</v>
      </c>
      <c r="M28" t="str">
        <f>IF(VLOOKUP(I28,SOURCE!B:M,2,0)="/  { itemToBeCoded","To be coded","")</f>
        <v/>
      </c>
      <c r="N28" s="17" t="str">
        <f>IF(AND(O28,VLOOKUP(I28,SOURCE!B:M,2,0)&lt;&gt;"/  { itemToBeCoded"),IF(ISERROR(VLOOKUP(J28,TEST!A:L,12,0)),"",   IF(VLOOKUP(J28,TEST!A:L,12,0)="","",VLOOKUP(J28,TEST!A:L,12,0)&amp;" //"&amp;U28)),"")</f>
        <v>0.2 EXIT 3 LOGXY 1.46497352071793 CHS  GSB M2 //23</v>
      </c>
      <c r="O28" t="b">
        <f>ISNA(VLOOKUP(J28,J$3:J27,1,0))</f>
        <v>1</v>
      </c>
      <c r="Q28" s="26" t="str">
        <f>VLOOKUP(I28,SOURCE!B:M,5,0)</f>
        <v>"log" STD_SUB_x "y"</v>
      </c>
      <c r="T28" s="159"/>
      <c r="U28">
        <f t="shared" si="20"/>
        <v>23</v>
      </c>
      <c r="V28" s="164">
        <f t="shared" si="17"/>
        <v>3076.4974876380893</v>
      </c>
      <c r="W28">
        <f>IF(AND(O28,VLOOKUP(I28,SOURCE!B:M,2,0)&lt;&gt;"/  { itemToBeCoded"),IF(ISERROR(VLOOKUP(J28,TEST!A:F,5,0)),"",VLOOKUP(J28,TEST!A:F,5,0)),"")</f>
        <v>1</v>
      </c>
      <c r="X28">
        <f>IF(VLOOKUP(I28,SOURCE!B:M,2,0)&lt;&gt;"/  { itemToBeCoded",IF(ISERROR(VLOOKUP(J28,TEST!A:F,6,0)),"",VLOOKUP(J28,TEST!A:F,6,0)),"")</f>
        <v>-1.4649735207179271</v>
      </c>
      <c r="Y28" t="str">
        <f t="shared" si="18"/>
        <v>both</v>
      </c>
      <c r="Z28">
        <f t="shared" si="1"/>
        <v>5</v>
      </c>
      <c r="AA28" s="172" t="str">
        <f t="shared" si="21"/>
        <v>+((uint64_t)(76) &lt;&lt; (7*8))</v>
      </c>
      <c r="AB28" s="172" t="str">
        <f t="shared" si="21"/>
        <v>+((uint64_t)(79) &lt;&lt; (6*8))</v>
      </c>
      <c r="AC28" s="172" t="str">
        <f t="shared" si="21"/>
        <v>+((uint64_t)(71) &lt;&lt; (5*8))</v>
      </c>
      <c r="AD28" s="172" t="str">
        <f t="shared" si="21"/>
        <v>+((uint64_t)(88) &lt;&lt; (4*8))</v>
      </c>
      <c r="AE28" s="172" t="str">
        <f t="shared" si="21"/>
        <v>+((uint64_t)(89) &lt;&lt; (3*8))</v>
      </c>
      <c r="AF28" s="172" t="str">
        <f t="shared" si="21"/>
        <v xml:space="preserve">                          </v>
      </c>
      <c r="AG28" s="172" t="str">
        <f t="shared" si="21"/>
        <v xml:space="preserve">                          </v>
      </c>
      <c r="AH28" s="172" t="str">
        <f t="shared" si="21"/>
        <v xml:space="preserve">                          </v>
      </c>
      <c r="AJ28" t="str">
        <f t="shared" si="8"/>
        <v>(uint64_t)(+((uint64_t)(76) &lt;&lt; (7*8))+((uint64_t)(79) &lt;&lt; (6*8))+((uint64_t)(71) &lt;&lt; (5*8))+((uint64_t)(88) &lt;&lt; (4*8))+((uint64_t)(89) &lt;&lt; (3*8))                                                                              )</v>
      </c>
      <c r="AK28" s="2" t="str">
        <f t="shared" si="9"/>
        <v>LOGXY</v>
      </c>
      <c r="AL28" t="e">
        <f>VLOOKUP(AN28,$AN29:$AN$1000,1,0)</f>
        <v>#VALUE!</v>
      </c>
      <c r="AM28">
        <f t="shared" si="10"/>
        <v>186</v>
      </c>
      <c r="AN28" s="173" t="str">
        <f t="shared" si="11"/>
        <v xml:space="preserve">    case (uint64_t)(+((uint64_t)(76) &lt;&lt; (7*8))+((uint64_t)(79) &lt;&lt; (6*8))+((uint64_t)(71) &lt;&lt; (5*8))+((uint64_t)(88) &lt;&lt; (4*8))+((uint64_t)(89) &lt;&lt; (3*8))                                                                              ): *com = ITM_LOGXY; return true; break; //LOGXY</v>
      </c>
      <c r="AO28" t="s">
        <v>5217</v>
      </c>
      <c r="AP28" s="170" t="str">
        <f t="shared" si="12"/>
        <v>4C</v>
      </c>
      <c r="AQ28" s="170" t="str">
        <f t="shared" si="3"/>
        <v>4F</v>
      </c>
      <c r="AR28" s="170" t="str">
        <f t="shared" si="3"/>
        <v>47</v>
      </c>
      <c r="AS28" s="170" t="str">
        <f t="shared" si="3"/>
        <v>58</v>
      </c>
      <c r="AT28" s="170" t="str">
        <f t="shared" si="3"/>
        <v>59</v>
      </c>
      <c r="AU28" s="170" t="str">
        <f t="shared" si="3"/>
        <v>00</v>
      </c>
      <c r="AV28" s="170" t="str">
        <f t="shared" si="3"/>
        <v>00</v>
      </c>
      <c r="AW28" s="170" t="str">
        <f t="shared" si="3"/>
        <v>00</v>
      </c>
      <c r="AX28" s="170" t="str">
        <f t="shared" si="13"/>
        <v xml:space="preserve">    case 0x4C4F475859000000: *com = ITM_LOGXY; return true; break; //LOGXY</v>
      </c>
      <c r="BE28" s="170" t="str">
        <f t="shared" si="14"/>
        <v>4C</v>
      </c>
      <c r="BF28" s="170" t="str">
        <f t="shared" si="4"/>
        <v>CE</v>
      </c>
      <c r="BG28" s="170" t="str">
        <f t="shared" si="4"/>
        <v>C6</v>
      </c>
      <c r="BH28" s="170" t="str">
        <f t="shared" si="4"/>
        <v>D7</v>
      </c>
      <c r="BI28" s="170" t="str">
        <f t="shared" si="15"/>
        <v>59</v>
      </c>
      <c r="BJ28" s="170" t="str">
        <f t="shared" si="5"/>
        <v/>
      </c>
      <c r="BK28" s="170" t="str">
        <f t="shared" si="5"/>
        <v/>
      </c>
      <c r="BL28" s="170" t="str">
        <f t="shared" si="5"/>
        <v/>
      </c>
    </row>
    <row r="29" spans="1:64">
      <c r="A29" s="24" t="str">
        <f>IF(ISNA(VLOOKUP(D29,D30:D$9999,1,0)),"",1)</f>
        <v/>
      </c>
      <c r="B29" s="24" t="str">
        <f>IF(ISNA(VLOOKUP(E29,E30:E$9999,1,0)),"",1)</f>
        <v/>
      </c>
      <c r="C29" s="2">
        <v>27</v>
      </c>
      <c r="D29" s="2" t="str">
        <f>VLOOKUP(C29,SOURCE!S32:Z10195,8,0)</f>
        <v>ITM_1ONX</v>
      </c>
      <c r="E29" s="26" t="str">
        <f>CHAR(34)&amp;VLOOKUP(C29,SOURCE!S$6:Y$10169,6,0)&amp;CHAR(34)</f>
        <v>"1/X"</v>
      </c>
      <c r="F29" s="22" t="str">
        <f t="shared" si="6"/>
        <v xml:space="preserve">                      if (strcompare(commandnumber,"1/X" )) {sprintf(commandnumber,"%d", ITM_1ONX);} else</v>
      </c>
      <c r="H29" t="b">
        <f>ISNA(VLOOKUP(J29,J30:J$500,1,0))</f>
        <v>1</v>
      </c>
      <c r="I29" s="27">
        <f>VLOOKUP(C29,SOURCE!S$6:Y$10169,7,0)</f>
        <v>73</v>
      </c>
      <c r="J29" s="28" t="str">
        <f>VLOOKUP(C29,SOURCE!S$6:Y$10169,6,0)</f>
        <v>1/X</v>
      </c>
      <c r="K29" s="29" t="str">
        <f t="shared" si="19"/>
        <v>1/x</v>
      </c>
      <c r="L29" s="39" t="str">
        <f>VLOOKUP(C29,SOURCE!S$6:Y$10169,2,0)</f>
        <v>Math</v>
      </c>
      <c r="M29" t="str">
        <f>IF(VLOOKUP(I29,SOURCE!B:M,2,0)="/  { itemToBeCoded","To be coded","")</f>
        <v/>
      </c>
      <c r="N29" s="17" t="str">
        <f>IF(AND(O29,VLOOKUP(I29,SOURCE!B:M,2,0)&lt;&gt;"/  { itemToBeCoded"),IF(ISERROR(VLOOKUP(J29,TEST!A:L,12,0)),"",   IF(VLOOKUP(J29,TEST!A:L,12,0)="","",VLOOKUP(J29,TEST!A:L,12,0)&amp;" //"&amp;U29)),"")</f>
        <v>0.2 ENTER 1/X 5 GSB M2 //24</v>
      </c>
      <c r="O29" t="b">
        <f>ISNA(VLOOKUP(J29,J$3:J28,1,0))</f>
        <v>1</v>
      </c>
      <c r="Q29" s="26" t="str">
        <f>VLOOKUP(I29,SOURCE!B:M,5,0)</f>
        <v>"1/x"</v>
      </c>
      <c r="T29" s="160"/>
      <c r="U29">
        <f t="shared" si="20"/>
        <v>24</v>
      </c>
      <c r="V29" s="164">
        <f t="shared" si="17"/>
        <v>3081.4974876380893</v>
      </c>
      <c r="W29">
        <f>IF(AND(O29,VLOOKUP(I29,SOURCE!B:M,2,0)&lt;&gt;"/  { itemToBeCoded"),IF(ISERROR(VLOOKUP(J29,TEST!A:F,5,0)),"",VLOOKUP(J29,TEST!A:F,5,0)),"")</f>
        <v>1</v>
      </c>
      <c r="X29">
        <f>IF(VLOOKUP(I29,SOURCE!B:M,2,0)&lt;&gt;"/  { itemToBeCoded",IF(ISERROR(VLOOKUP(J29,TEST!A:F,6,0)),"",VLOOKUP(J29,TEST!A:F,6,0)),"")</f>
        <v>5</v>
      </c>
      <c r="Y29" t="str">
        <f t="shared" si="18"/>
        <v>both</v>
      </c>
      <c r="Z29">
        <f t="shared" si="1"/>
        <v>3</v>
      </c>
      <c r="AA29" s="172" t="str">
        <f t="shared" si="21"/>
        <v>+((uint64_t)(49) &lt;&lt; (7*8))</v>
      </c>
      <c r="AB29" s="172" t="str">
        <f t="shared" si="21"/>
        <v>+((uint64_t)(47) &lt;&lt; (6*8))</v>
      </c>
      <c r="AC29" s="172" t="str">
        <f t="shared" si="21"/>
        <v>+((uint64_t)(88) &lt;&lt; (5*8))</v>
      </c>
      <c r="AD29" s="172" t="str">
        <f t="shared" si="21"/>
        <v xml:space="preserve">                          </v>
      </c>
      <c r="AE29" s="172" t="str">
        <f t="shared" si="21"/>
        <v xml:space="preserve">                          </v>
      </c>
      <c r="AF29" s="172" t="str">
        <f t="shared" si="21"/>
        <v xml:space="preserve">                          </v>
      </c>
      <c r="AG29" s="172" t="str">
        <f t="shared" si="21"/>
        <v xml:space="preserve">                          </v>
      </c>
      <c r="AH29" s="172" t="str">
        <f t="shared" si="21"/>
        <v xml:space="preserve">                          </v>
      </c>
      <c r="AJ29" t="str">
        <f t="shared" si="8"/>
        <v>(uint64_t)(+((uint64_t)(49) &lt;&lt; (7*8))+((uint64_t)(47) &lt;&lt; (6*8))+((uint64_t)(88) &lt;&lt; (5*8))                                                                                                                                  )</v>
      </c>
      <c r="AK29" s="2" t="str">
        <f t="shared" si="9"/>
        <v>1/X</v>
      </c>
      <c r="AL29" t="e">
        <f>VLOOKUP(AN29,$AN30:$AN$1000,1,0)</f>
        <v>#VALUE!</v>
      </c>
      <c r="AM29">
        <f t="shared" si="10"/>
        <v>187</v>
      </c>
      <c r="AN29" s="173" t="str">
        <f t="shared" si="11"/>
        <v xml:space="preserve">    case (uint64_t)(+((uint64_t)(49) &lt;&lt; (7*8))+((uint64_t)(47) &lt;&lt; (6*8))+((uint64_t)(88) &lt;&lt; (5*8))                                                                                                                                  ): *com = ITM_1ONX; return true; break; //1/X</v>
      </c>
      <c r="AO29" t="s">
        <v>5217</v>
      </c>
      <c r="AP29" s="170" t="str">
        <f t="shared" si="12"/>
        <v>31</v>
      </c>
      <c r="AQ29" s="170" t="str">
        <f t="shared" si="3"/>
        <v>2F</v>
      </c>
      <c r="AR29" s="170" t="str">
        <f t="shared" si="3"/>
        <v>58</v>
      </c>
      <c r="AS29" s="170" t="str">
        <f t="shared" si="3"/>
        <v>00</v>
      </c>
      <c r="AT29" s="170" t="str">
        <f t="shared" si="3"/>
        <v>00</v>
      </c>
      <c r="AU29" s="170" t="str">
        <f t="shared" si="3"/>
        <v>00</v>
      </c>
      <c r="AV29" s="170" t="str">
        <f t="shared" si="3"/>
        <v>00</v>
      </c>
      <c r="AW29" s="170" t="str">
        <f t="shared" si="3"/>
        <v>00</v>
      </c>
      <c r="AX29" s="170" t="str">
        <f t="shared" si="13"/>
        <v xml:space="preserve">    case 0x312F580000000000: *com = ITM_1ONX; return true; break; //1/X</v>
      </c>
      <c r="BE29" s="170" t="str">
        <f t="shared" si="14"/>
        <v>B0</v>
      </c>
      <c r="BF29" s="170" t="str">
        <f t="shared" si="4"/>
        <v>AE</v>
      </c>
      <c r="BG29" s="170" t="str">
        <f t="shared" si="4"/>
        <v>D7</v>
      </c>
      <c r="BH29" s="170" t="str">
        <f t="shared" si="4"/>
        <v>7F</v>
      </c>
      <c r="BI29" s="170" t="str">
        <f t="shared" si="15"/>
        <v/>
      </c>
      <c r="BJ29" s="170" t="str">
        <f t="shared" si="5"/>
        <v/>
      </c>
      <c r="BK29" s="170" t="str">
        <f t="shared" si="5"/>
        <v/>
      </c>
      <c r="BL29" s="170" t="str">
        <f t="shared" si="5"/>
        <v/>
      </c>
    </row>
    <row r="30" spans="1:64">
      <c r="A30" s="24" t="str">
        <f>IF(ISNA(VLOOKUP(D30,D31:D$9999,1,0)),"",1)</f>
        <v/>
      </c>
      <c r="B30" s="24" t="str">
        <f>IF(ISNA(VLOOKUP(E30,E31:E$9999,1,0)),"",1)</f>
        <v/>
      </c>
      <c r="C30" s="2">
        <v>28</v>
      </c>
      <c r="D30" s="2" t="str">
        <f>VLOOKUP(C30,SOURCE!S33:Z10196,8,0)</f>
        <v>ITM_cos</v>
      </c>
      <c r="E30" s="26" t="str">
        <f>CHAR(34)&amp;VLOOKUP(C30,SOURCE!S$6:Y$10169,6,0)&amp;CHAR(34)</f>
        <v>"COS"</v>
      </c>
      <c r="F30" s="22" t="str">
        <f t="shared" si="6"/>
        <v xml:space="preserve">                      if (strcompare(commandnumber,"COS" )) {sprintf(commandnumber,"%d", ITM_cos);} else</v>
      </c>
      <c r="H30" t="b">
        <f>ISNA(VLOOKUP(J30,J31:J$500,1,0))</f>
        <v>1</v>
      </c>
      <c r="I30" s="27">
        <f>VLOOKUP(C30,SOURCE!S$6:Y$10169,7,0)</f>
        <v>74</v>
      </c>
      <c r="J30" s="28" t="str">
        <f>VLOOKUP(C30,SOURCE!S$6:Y$10169,6,0)</f>
        <v>COS</v>
      </c>
      <c r="K30" s="29" t="str">
        <f t="shared" si="19"/>
        <v>COS</v>
      </c>
      <c r="L30" s="39" t="str">
        <f>VLOOKUP(C30,SOURCE!S$6:Y$10169,2,0)</f>
        <v>Trig</v>
      </c>
      <c r="M30" t="str">
        <f>IF(VLOOKUP(I30,SOURCE!B:M,2,0)="/  { itemToBeCoded","To be coded","")</f>
        <v/>
      </c>
      <c r="N30" s="17" t="str">
        <f>IF(AND(O30,VLOOKUP(I30,SOURCE!B:M,2,0)&lt;&gt;"/  { itemToBeCoded"),IF(ISERROR(VLOOKUP(J30,TEST!A:L,12,0)),"",   IF(VLOOKUP(J30,TEST!A:L,12,0)="","",VLOOKUP(J30,TEST!A:L,12,0)&amp;" //"&amp;U30)),"")</f>
        <v>16.8 COS ARCCOS STO 10 16.8 GSB M2 //25</v>
      </c>
      <c r="O30" t="b">
        <f>ISNA(VLOOKUP(J30,J$3:J29,1,0))</f>
        <v>1</v>
      </c>
      <c r="Q30" s="26" t="str">
        <f>VLOOKUP(I30,SOURCE!B:M,5,0)</f>
        <v>"COS"</v>
      </c>
      <c r="T30" s="159"/>
      <c r="U30">
        <f t="shared" si="20"/>
        <v>25</v>
      </c>
      <c r="V30" s="164">
        <f t="shared" si="17"/>
        <v>3098.2974876380895</v>
      </c>
      <c r="W30">
        <f>IF(AND(O30,VLOOKUP(I30,SOURCE!B:M,2,0)&lt;&gt;"/  { itemToBeCoded"),IF(ISERROR(VLOOKUP(J30,TEST!A:F,5,0)),"",VLOOKUP(J30,TEST!A:F,5,0)),"")</f>
        <v>1</v>
      </c>
      <c r="X30">
        <f>IF(VLOOKUP(I30,SOURCE!B:M,2,0)&lt;&gt;"/  { itemToBeCoded",IF(ISERROR(VLOOKUP(J30,TEST!A:F,6,0)),"",VLOOKUP(J30,TEST!A:F,6,0)),"")</f>
        <v>16.8</v>
      </c>
      <c r="Y30" t="str">
        <f t="shared" si="18"/>
        <v>both</v>
      </c>
      <c r="Z30">
        <f t="shared" si="1"/>
        <v>3</v>
      </c>
      <c r="AA30" s="172" t="str">
        <f t="shared" si="21"/>
        <v>+((uint64_t)(67) &lt;&lt; (7*8))</v>
      </c>
      <c r="AB30" s="172" t="str">
        <f t="shared" si="21"/>
        <v>+((uint64_t)(79) &lt;&lt; (6*8))</v>
      </c>
      <c r="AC30" s="172" t="str">
        <f t="shared" si="21"/>
        <v>+((uint64_t)(83) &lt;&lt; (5*8))</v>
      </c>
      <c r="AD30" s="172" t="str">
        <f t="shared" si="21"/>
        <v xml:space="preserve">                          </v>
      </c>
      <c r="AE30" s="172" t="str">
        <f t="shared" si="21"/>
        <v xml:space="preserve">                          </v>
      </c>
      <c r="AF30" s="172" t="str">
        <f t="shared" si="21"/>
        <v xml:space="preserve">                          </v>
      </c>
      <c r="AG30" s="172" t="str">
        <f t="shared" si="21"/>
        <v xml:space="preserve">                          </v>
      </c>
      <c r="AH30" s="172" t="str">
        <f t="shared" si="21"/>
        <v xml:space="preserve">                          </v>
      </c>
      <c r="AJ30" t="str">
        <f t="shared" si="8"/>
        <v>(uint64_t)(+((uint64_t)(67) &lt;&lt; (7*8))+((uint64_t)(79) &lt;&lt; (6*8))+((uint64_t)(83) &lt;&lt; (5*8))                                                                                                                                  )</v>
      </c>
      <c r="AK30" s="2" t="str">
        <f t="shared" si="9"/>
        <v>COS</v>
      </c>
      <c r="AL30" t="e">
        <f>VLOOKUP(AN30,$AN31:$AN$1000,1,0)</f>
        <v>#VALUE!</v>
      </c>
      <c r="AM30">
        <f t="shared" si="10"/>
        <v>188</v>
      </c>
      <c r="AN30" s="173" t="str">
        <f t="shared" si="11"/>
        <v xml:space="preserve">    case (uint64_t)(+((uint64_t)(67) &lt;&lt; (7*8))+((uint64_t)(79) &lt;&lt; (6*8))+((uint64_t)(83) &lt;&lt; (5*8))                                                                                                                                  ): *com = ITM_cos; return true; break; //COS</v>
      </c>
      <c r="AO30" t="s">
        <v>5217</v>
      </c>
      <c r="AP30" s="170" t="str">
        <f t="shared" si="12"/>
        <v>43</v>
      </c>
      <c r="AQ30" s="170" t="str">
        <f t="shared" si="3"/>
        <v>4F</v>
      </c>
      <c r="AR30" s="170" t="str">
        <f t="shared" si="3"/>
        <v>53</v>
      </c>
      <c r="AS30" s="170" t="str">
        <f t="shared" si="3"/>
        <v>00</v>
      </c>
      <c r="AT30" s="170" t="str">
        <f t="shared" si="3"/>
        <v>00</v>
      </c>
      <c r="AU30" s="170" t="str">
        <f t="shared" si="3"/>
        <v>00</v>
      </c>
      <c r="AV30" s="170" t="str">
        <f t="shared" si="3"/>
        <v>00</v>
      </c>
      <c r="AW30" s="170" t="str">
        <f t="shared" si="3"/>
        <v>00</v>
      </c>
      <c r="AX30" s="170" t="str">
        <f t="shared" si="13"/>
        <v xml:space="preserve">    case 0x434F530000000000: *com = ITM_cos; return true; break; //COS</v>
      </c>
      <c r="BE30" s="170" t="str">
        <f t="shared" si="14"/>
        <v>C2</v>
      </c>
      <c r="BF30" s="170" t="str">
        <f t="shared" si="4"/>
        <v>CE</v>
      </c>
      <c r="BG30" s="170" t="str">
        <f t="shared" si="4"/>
        <v>D2</v>
      </c>
      <c r="BH30" s="170" t="str">
        <f t="shared" si="4"/>
        <v>7F</v>
      </c>
      <c r="BI30" s="170" t="str">
        <f t="shared" si="15"/>
        <v/>
      </c>
      <c r="BJ30" s="170" t="str">
        <f t="shared" si="5"/>
        <v/>
      </c>
      <c r="BK30" s="170" t="str">
        <f t="shared" si="5"/>
        <v/>
      </c>
      <c r="BL30" s="170" t="str">
        <f t="shared" si="5"/>
        <v/>
      </c>
    </row>
    <row r="31" spans="1:64">
      <c r="A31" s="24" t="str">
        <f>IF(ISNA(VLOOKUP(D31,D32:D$9999,1,0)),"",1)</f>
        <v/>
      </c>
      <c r="B31" s="24" t="str">
        <f>IF(ISNA(VLOOKUP(E31,E32:E$9999,1,0)),"",1)</f>
        <v/>
      </c>
      <c r="C31" s="2">
        <v>29</v>
      </c>
      <c r="D31" s="2" t="str">
        <f>VLOOKUP(C31,SOURCE!S34:Z10197,8,0)</f>
        <v>ITM_cosh</v>
      </c>
      <c r="E31" s="26" t="str">
        <f>CHAR(34)&amp;VLOOKUP(C31,SOURCE!S$6:Y$10169,6,0)&amp;CHAR(34)</f>
        <v>"COSH"</v>
      </c>
      <c r="F31" s="22" t="str">
        <f t="shared" si="6"/>
        <v xml:space="preserve">                      if (strcompare(commandnumber,"COSH" )) {sprintf(commandnumber,"%d", ITM_cosh);} else</v>
      </c>
      <c r="H31" t="b">
        <f>ISNA(VLOOKUP(J31,J32:J$500,1,0))</f>
        <v>1</v>
      </c>
      <c r="I31" s="27">
        <f>VLOOKUP(C31,SOURCE!S$6:Y$10169,7,0)</f>
        <v>75</v>
      </c>
      <c r="J31" s="28" t="str">
        <f>VLOOKUP(C31,SOURCE!S$6:Y$10169,6,0)</f>
        <v>COSH</v>
      </c>
      <c r="K31" s="29" t="str">
        <f t="shared" si="19"/>
        <v>cosh</v>
      </c>
      <c r="L31" s="39" t="str">
        <f>VLOOKUP(C31,SOURCE!S$6:Y$10169,2,0)</f>
        <v>Trig</v>
      </c>
      <c r="M31" t="str">
        <f>IF(VLOOKUP(I31,SOURCE!B:M,2,0)="/  { itemToBeCoded","To be coded","")</f>
        <v/>
      </c>
      <c r="N31" s="17" t="str">
        <f>IF(AND(O31,VLOOKUP(I31,SOURCE!B:M,2,0)&lt;&gt;"/  { itemToBeCoded"),IF(ISERROR(VLOOKUP(J31,TEST!A:L,12,0)),"",   IF(VLOOKUP(J31,TEST!A:L,12,0)="","",VLOOKUP(J31,TEST!A:L,12,0)&amp;" //"&amp;U31)),"")</f>
        <v>16.8 COSH ARCCOSH STO 11 16.8 GSB M2 //26</v>
      </c>
      <c r="O31" t="b">
        <f>ISNA(VLOOKUP(J31,J$3:J30,1,0))</f>
        <v>1</v>
      </c>
      <c r="Q31" s="26" t="str">
        <f>VLOOKUP(I31,SOURCE!B:M,5,0)</f>
        <v>"cosh"</v>
      </c>
      <c r="T31" s="159"/>
      <c r="U31">
        <f t="shared" si="20"/>
        <v>26</v>
      </c>
      <c r="V31" s="164">
        <f t="shared" si="17"/>
        <v>3115.0974876380897</v>
      </c>
      <c r="W31">
        <f>IF(AND(O31,VLOOKUP(I31,SOURCE!B:M,2,0)&lt;&gt;"/  { itemToBeCoded"),IF(ISERROR(VLOOKUP(J31,TEST!A:F,5,0)),"",VLOOKUP(J31,TEST!A:F,5,0)),"")</f>
        <v>1</v>
      </c>
      <c r="X31">
        <f>IF(VLOOKUP(I31,SOURCE!B:M,2,0)&lt;&gt;"/  { itemToBeCoded",IF(ISERROR(VLOOKUP(J31,TEST!A:F,6,0)),"",VLOOKUP(J31,TEST!A:F,6,0)),"")</f>
        <v>16.8</v>
      </c>
      <c r="Y31" t="str">
        <f t="shared" si="18"/>
        <v>both</v>
      </c>
      <c r="Z31">
        <f t="shared" si="1"/>
        <v>4</v>
      </c>
      <c r="AA31" s="172" t="str">
        <f t="shared" si="21"/>
        <v>+((uint64_t)(67) &lt;&lt; (7*8))</v>
      </c>
      <c r="AB31" s="172" t="str">
        <f t="shared" si="21"/>
        <v>+((uint64_t)(79) &lt;&lt; (6*8))</v>
      </c>
      <c r="AC31" s="172" t="str">
        <f t="shared" si="21"/>
        <v>+((uint64_t)(83) &lt;&lt; (5*8))</v>
      </c>
      <c r="AD31" s="172" t="str">
        <f t="shared" si="21"/>
        <v>+((uint64_t)(72) &lt;&lt; (4*8))</v>
      </c>
      <c r="AE31" s="172" t="str">
        <f t="shared" si="21"/>
        <v xml:space="preserve">                          </v>
      </c>
      <c r="AF31" s="172" t="str">
        <f t="shared" si="21"/>
        <v xml:space="preserve">                          </v>
      </c>
      <c r="AG31" s="172" t="str">
        <f t="shared" si="21"/>
        <v xml:space="preserve">                          </v>
      </c>
      <c r="AH31" s="172" t="str">
        <f t="shared" si="21"/>
        <v xml:space="preserve">                          </v>
      </c>
      <c r="AJ31" t="str">
        <f t="shared" si="8"/>
        <v>(uint64_t)(+((uint64_t)(67) &lt;&lt; (7*8))+((uint64_t)(79) &lt;&lt; (6*8))+((uint64_t)(83) &lt;&lt; (5*8))+((uint64_t)(72) &lt;&lt; (4*8))                                                                                                        )</v>
      </c>
      <c r="AK31" s="2" t="str">
        <f t="shared" si="9"/>
        <v>COSH</v>
      </c>
      <c r="AL31" t="e">
        <f>VLOOKUP(AN31,$AN32:$AN$1000,1,0)</f>
        <v>#VALUE!</v>
      </c>
      <c r="AM31">
        <f t="shared" si="10"/>
        <v>189</v>
      </c>
      <c r="AN31" s="173" t="str">
        <f t="shared" si="11"/>
        <v xml:space="preserve">    case (uint64_t)(+((uint64_t)(67) &lt;&lt; (7*8))+((uint64_t)(79) &lt;&lt; (6*8))+((uint64_t)(83) &lt;&lt; (5*8))+((uint64_t)(72) &lt;&lt; (4*8))                                                                                                        ): *com = ITM_cosh; return true; break; //COSH</v>
      </c>
      <c r="AO31" t="s">
        <v>5217</v>
      </c>
      <c r="AP31" s="170" t="str">
        <f t="shared" si="12"/>
        <v>43</v>
      </c>
      <c r="AQ31" s="170" t="str">
        <f t="shared" si="3"/>
        <v>4F</v>
      </c>
      <c r="AR31" s="170" t="str">
        <f t="shared" si="3"/>
        <v>53</v>
      </c>
      <c r="AS31" s="170" t="str">
        <f t="shared" si="3"/>
        <v>48</v>
      </c>
      <c r="AT31" s="170" t="str">
        <f t="shared" si="3"/>
        <v>00</v>
      </c>
      <c r="AU31" s="170" t="str">
        <f t="shared" si="3"/>
        <v>00</v>
      </c>
      <c r="AV31" s="170" t="str">
        <f t="shared" si="3"/>
        <v>00</v>
      </c>
      <c r="AW31" s="170" t="str">
        <f t="shared" si="3"/>
        <v>00</v>
      </c>
      <c r="AX31" s="170" t="str">
        <f t="shared" si="13"/>
        <v xml:space="preserve">    case 0x434F534800000000: *com = ITM_cosh; return true; break; //COSH</v>
      </c>
      <c r="BE31" s="170" t="str">
        <f t="shared" si="14"/>
        <v>C2</v>
      </c>
      <c r="BF31" s="170" t="str">
        <f t="shared" si="4"/>
        <v>CE</v>
      </c>
      <c r="BG31" s="170" t="str">
        <f t="shared" si="4"/>
        <v>D2</v>
      </c>
      <c r="BH31" s="170" t="str">
        <f t="shared" si="4"/>
        <v>C7</v>
      </c>
      <c r="BI31" s="170" t="str">
        <f t="shared" si="15"/>
        <v/>
      </c>
      <c r="BJ31" s="170" t="str">
        <f t="shared" si="5"/>
        <v/>
      </c>
      <c r="BK31" s="170" t="str">
        <f t="shared" si="5"/>
        <v/>
      </c>
      <c r="BL31" s="170" t="str">
        <f t="shared" si="5"/>
        <v/>
      </c>
    </row>
    <row r="32" spans="1:64">
      <c r="A32" s="24" t="str">
        <f>IF(ISNA(VLOOKUP(D32,D33:D$9999,1,0)),"",1)</f>
        <v/>
      </c>
      <c r="B32" s="24" t="str">
        <f>IF(ISNA(VLOOKUP(E32,E33:E$9999,1,0)),"",1)</f>
        <v/>
      </c>
      <c r="C32" s="2">
        <v>30</v>
      </c>
      <c r="D32" s="2" t="str">
        <f>VLOOKUP(C32,SOURCE!S35:Z10198,8,0)</f>
        <v>ITM_sin</v>
      </c>
      <c r="E32" s="26" t="str">
        <f>CHAR(34)&amp;VLOOKUP(C32,SOURCE!S$6:Y$10169,6,0)&amp;CHAR(34)</f>
        <v>"SIN"</v>
      </c>
      <c r="F32" s="22" t="str">
        <f t="shared" si="6"/>
        <v xml:space="preserve">                      if (strcompare(commandnumber,"SIN" )) {sprintf(commandnumber,"%d", ITM_sin);} else</v>
      </c>
      <c r="H32" t="b">
        <f>ISNA(VLOOKUP(J32,J33:J$500,1,0))</f>
        <v>1</v>
      </c>
      <c r="I32" s="27">
        <f>VLOOKUP(C32,SOURCE!S$6:Y$10169,7,0)</f>
        <v>76</v>
      </c>
      <c r="J32" s="28" t="str">
        <f>VLOOKUP(C32,SOURCE!S$6:Y$10169,6,0)</f>
        <v>SIN</v>
      </c>
      <c r="K32" s="29" t="str">
        <f t="shared" si="19"/>
        <v>SIN</v>
      </c>
      <c r="L32" s="39" t="str">
        <f>VLOOKUP(C32,SOURCE!S$6:Y$10169,2,0)</f>
        <v>Trig</v>
      </c>
      <c r="M32" t="str">
        <f>IF(VLOOKUP(I32,SOURCE!B:M,2,0)="/  { itemToBeCoded","To be coded","")</f>
        <v/>
      </c>
      <c r="N32" s="17" t="str">
        <f>IF(AND(O32,VLOOKUP(I32,SOURCE!B:M,2,0)&lt;&gt;"/  { itemToBeCoded"),IF(ISERROR(VLOOKUP(J32,TEST!A:L,12,0)),"",   IF(VLOOKUP(J32,TEST!A:L,12,0)="","",VLOOKUP(J32,TEST!A:L,12,0)&amp;" //"&amp;U32)),"")</f>
        <v>16.8 SIN ARCSIN STO 12 16.8 GSB M2 //27</v>
      </c>
      <c r="O32" t="b">
        <f>ISNA(VLOOKUP(J32,J$3:J31,1,0))</f>
        <v>1</v>
      </c>
      <c r="Q32" s="26" t="str">
        <f>VLOOKUP(I32,SOURCE!B:M,5,0)</f>
        <v>"SIN"</v>
      </c>
      <c r="T32" s="159"/>
      <c r="U32">
        <f t="shared" si="20"/>
        <v>27</v>
      </c>
      <c r="V32" s="164">
        <f t="shared" si="17"/>
        <v>3131.8974876380898</v>
      </c>
      <c r="W32">
        <f>IF(AND(O32,VLOOKUP(I32,SOURCE!B:M,2,0)&lt;&gt;"/  { itemToBeCoded"),IF(ISERROR(VLOOKUP(J32,TEST!A:F,5,0)),"",VLOOKUP(J32,TEST!A:F,5,0)),"")</f>
        <v>1</v>
      </c>
      <c r="X32">
        <f>IF(VLOOKUP(I32,SOURCE!B:M,2,0)&lt;&gt;"/  { itemToBeCoded",IF(ISERROR(VLOOKUP(J32,TEST!A:F,6,0)),"",VLOOKUP(J32,TEST!A:F,6,0)),"")</f>
        <v>16.8</v>
      </c>
      <c r="Y32" t="str">
        <f t="shared" si="18"/>
        <v>both</v>
      </c>
      <c r="Z32">
        <f t="shared" si="1"/>
        <v>3</v>
      </c>
      <c r="AA32" s="172" t="str">
        <f t="shared" si="21"/>
        <v>+((uint64_t)(83) &lt;&lt; (7*8))</v>
      </c>
      <c r="AB32" s="172" t="str">
        <f t="shared" si="21"/>
        <v>+((uint64_t)(73) &lt;&lt; (6*8))</v>
      </c>
      <c r="AC32" s="172" t="str">
        <f t="shared" si="21"/>
        <v>+((uint64_t)(78) &lt;&lt; (5*8))</v>
      </c>
      <c r="AD32" s="172" t="str">
        <f t="shared" si="21"/>
        <v xml:space="preserve">                          </v>
      </c>
      <c r="AE32" s="172" t="str">
        <f t="shared" si="21"/>
        <v xml:space="preserve">                          </v>
      </c>
      <c r="AF32" s="172" t="str">
        <f t="shared" si="21"/>
        <v xml:space="preserve">                          </v>
      </c>
      <c r="AG32" s="172" t="str">
        <f t="shared" si="21"/>
        <v xml:space="preserve">                          </v>
      </c>
      <c r="AH32" s="172" t="str">
        <f t="shared" si="21"/>
        <v xml:space="preserve">                          </v>
      </c>
      <c r="AJ32" t="str">
        <f t="shared" si="8"/>
        <v>(uint64_t)(+((uint64_t)(83) &lt;&lt; (7*8))+((uint64_t)(73) &lt;&lt; (6*8))+((uint64_t)(78) &lt;&lt; (5*8))                                                                                                                                  )</v>
      </c>
      <c r="AK32" s="2" t="str">
        <f t="shared" si="9"/>
        <v>SIN</v>
      </c>
      <c r="AL32" t="e">
        <f>VLOOKUP(AN32,$AN33:$AN$1000,1,0)</f>
        <v>#VALUE!</v>
      </c>
      <c r="AM32">
        <f t="shared" si="10"/>
        <v>190</v>
      </c>
      <c r="AN32" s="173" t="str">
        <f t="shared" si="11"/>
        <v xml:space="preserve">    case (uint64_t)(+((uint64_t)(83) &lt;&lt; (7*8))+((uint64_t)(73) &lt;&lt; (6*8))+((uint64_t)(78) &lt;&lt; (5*8))                                                                                                                                  ): *com = ITM_sin; return true; break; //SIN</v>
      </c>
      <c r="AO32" t="s">
        <v>5217</v>
      </c>
      <c r="AP32" s="170" t="str">
        <f t="shared" si="12"/>
        <v>53</v>
      </c>
      <c r="AQ32" s="170" t="str">
        <f t="shared" si="3"/>
        <v>49</v>
      </c>
      <c r="AR32" s="170" t="str">
        <f t="shared" si="3"/>
        <v>4E</v>
      </c>
      <c r="AS32" s="170" t="str">
        <f t="shared" si="3"/>
        <v>00</v>
      </c>
      <c r="AT32" s="170" t="str">
        <f t="shared" si="3"/>
        <v>00</v>
      </c>
      <c r="AU32" s="170" t="str">
        <f t="shared" si="3"/>
        <v>00</v>
      </c>
      <c r="AV32" s="170" t="str">
        <f t="shared" si="3"/>
        <v>00</v>
      </c>
      <c r="AW32" s="170" t="str">
        <f t="shared" si="3"/>
        <v>00</v>
      </c>
      <c r="AX32" s="170" t="str">
        <f t="shared" si="13"/>
        <v xml:space="preserve">    case 0x53494E0000000000: *com = ITM_sin; return true; break; //SIN</v>
      </c>
      <c r="BE32" s="170" t="str">
        <f t="shared" si="14"/>
        <v>D2</v>
      </c>
      <c r="BF32" s="170" t="str">
        <f t="shared" si="4"/>
        <v>C8</v>
      </c>
      <c r="BG32" s="170" t="str">
        <f t="shared" si="4"/>
        <v>CD</v>
      </c>
      <c r="BH32" s="170" t="str">
        <f t="shared" si="4"/>
        <v>7F</v>
      </c>
      <c r="BI32" s="170" t="str">
        <f t="shared" si="15"/>
        <v/>
      </c>
      <c r="BJ32" s="170" t="str">
        <f t="shared" si="5"/>
        <v/>
      </c>
      <c r="BK32" s="170" t="str">
        <f t="shared" si="5"/>
        <v/>
      </c>
      <c r="BL32" s="170" t="str">
        <f t="shared" si="5"/>
        <v/>
      </c>
    </row>
    <row r="33" spans="1:64">
      <c r="A33" s="24" t="str">
        <f>IF(ISNA(VLOOKUP(D33,D34:D$9999,1,0)),"",1)</f>
        <v/>
      </c>
      <c r="B33" s="24" t="str">
        <f>IF(ISNA(VLOOKUP(E33,E34:E$9999,1,0)),"",1)</f>
        <v/>
      </c>
      <c r="C33" s="2">
        <v>31</v>
      </c>
      <c r="D33" s="2" t="str">
        <f>VLOOKUP(C33,SOURCE!S36:Z10199,8,0)</f>
        <v>ITM_sinh</v>
      </c>
      <c r="E33" s="26" t="str">
        <f>CHAR(34)&amp;VLOOKUP(C33,SOURCE!S$6:Y$10169,6,0)&amp;CHAR(34)</f>
        <v>"SINH"</v>
      </c>
      <c r="F33" s="22" t="str">
        <f t="shared" si="6"/>
        <v xml:space="preserve">                      if (strcompare(commandnumber,"SINH" )) {sprintf(commandnumber,"%d", ITM_sinh);} else</v>
      </c>
      <c r="H33" t="b">
        <f>ISNA(VLOOKUP(J33,J34:J$500,1,0))</f>
        <v>1</v>
      </c>
      <c r="I33" s="27">
        <f>VLOOKUP(C33,SOURCE!S$6:Y$10169,7,0)</f>
        <v>78</v>
      </c>
      <c r="J33" s="28" t="str">
        <f>VLOOKUP(C33,SOURCE!S$6:Y$10169,6,0)</f>
        <v>SINH</v>
      </c>
      <c r="K33" s="29" t="str">
        <f t="shared" si="19"/>
        <v>sinh</v>
      </c>
      <c r="L33" s="39" t="str">
        <f>VLOOKUP(C33,SOURCE!S$6:Y$10169,2,0)</f>
        <v>Math</v>
      </c>
      <c r="M33" t="str">
        <f>IF(VLOOKUP(I33,SOURCE!B:M,2,0)="/  { itemToBeCoded","To be coded","")</f>
        <v/>
      </c>
      <c r="N33" s="17" t="str">
        <f>IF(AND(O33,VLOOKUP(I33,SOURCE!B:M,2,0)&lt;&gt;"/  { itemToBeCoded"),IF(ISERROR(VLOOKUP(J33,TEST!A:L,12,0)),"",   IF(VLOOKUP(J33,TEST!A:L,12,0)="","",VLOOKUP(J33,TEST!A:L,12,0)&amp;" //"&amp;U33)),"")</f>
        <v>16.8 SINH ARCSINH STO 13 16.8 GSB M2 //28</v>
      </c>
      <c r="O33" t="b">
        <f>ISNA(VLOOKUP(J33,J$3:J32,1,0))</f>
        <v>1</v>
      </c>
      <c r="Q33" s="26" t="str">
        <f>VLOOKUP(I33,SOURCE!B:M,5,0)</f>
        <v>"sinh"</v>
      </c>
      <c r="T33" s="159"/>
      <c r="U33">
        <f t="shared" si="20"/>
        <v>28</v>
      </c>
      <c r="V33" s="164">
        <f t="shared" si="17"/>
        <v>3148.69748763809</v>
      </c>
      <c r="W33">
        <f>IF(AND(O33,VLOOKUP(I33,SOURCE!B:M,2,0)&lt;&gt;"/  { itemToBeCoded"),IF(ISERROR(VLOOKUP(J33,TEST!A:F,5,0)),"",VLOOKUP(J33,TEST!A:F,5,0)),"")</f>
        <v>1</v>
      </c>
      <c r="X33">
        <f>IF(VLOOKUP(I33,SOURCE!B:M,2,0)&lt;&gt;"/  { itemToBeCoded",IF(ISERROR(VLOOKUP(J33,TEST!A:F,6,0)),"",VLOOKUP(J33,TEST!A:F,6,0)),"")</f>
        <v>16.8</v>
      </c>
      <c r="Y33" t="str">
        <f t="shared" si="18"/>
        <v>both</v>
      </c>
      <c r="Z33">
        <f t="shared" si="1"/>
        <v>4</v>
      </c>
      <c r="AA33" s="172" t="str">
        <f t="shared" si="21"/>
        <v>+((uint64_t)(83) &lt;&lt; (7*8))</v>
      </c>
      <c r="AB33" s="172" t="str">
        <f t="shared" si="21"/>
        <v>+((uint64_t)(73) &lt;&lt; (6*8))</v>
      </c>
      <c r="AC33" s="172" t="str">
        <f t="shared" si="21"/>
        <v>+((uint64_t)(78) &lt;&lt; (5*8))</v>
      </c>
      <c r="AD33" s="172" t="str">
        <f t="shared" si="21"/>
        <v>+((uint64_t)(72) &lt;&lt; (4*8))</v>
      </c>
      <c r="AE33" s="172" t="str">
        <f t="shared" si="21"/>
        <v xml:space="preserve">                          </v>
      </c>
      <c r="AF33" s="172" t="str">
        <f t="shared" si="21"/>
        <v xml:space="preserve">                          </v>
      </c>
      <c r="AG33" s="172" t="str">
        <f t="shared" si="21"/>
        <v xml:space="preserve">                          </v>
      </c>
      <c r="AH33" s="172" t="str">
        <f t="shared" si="21"/>
        <v xml:space="preserve">                          </v>
      </c>
      <c r="AJ33" t="str">
        <f t="shared" si="8"/>
        <v>(uint64_t)(+((uint64_t)(83) &lt;&lt; (7*8))+((uint64_t)(73) &lt;&lt; (6*8))+((uint64_t)(78) &lt;&lt; (5*8))+((uint64_t)(72) &lt;&lt; (4*8))                                                                                                        )</v>
      </c>
      <c r="AK33" s="2" t="str">
        <f t="shared" si="9"/>
        <v>SINH</v>
      </c>
      <c r="AL33" t="e">
        <f>VLOOKUP(AN33,$AN34:$AN$1000,1,0)</f>
        <v>#VALUE!</v>
      </c>
      <c r="AM33">
        <f t="shared" si="10"/>
        <v>191</v>
      </c>
      <c r="AN33" s="173" t="str">
        <f t="shared" si="11"/>
        <v xml:space="preserve">    case (uint64_t)(+((uint64_t)(83) &lt;&lt; (7*8))+((uint64_t)(73) &lt;&lt; (6*8))+((uint64_t)(78) &lt;&lt; (5*8))+((uint64_t)(72) &lt;&lt; (4*8))                                                                                                        ): *com = ITM_sinh; return true; break; //SINH</v>
      </c>
      <c r="AO33" t="s">
        <v>5217</v>
      </c>
      <c r="AP33" s="170" t="str">
        <f t="shared" si="12"/>
        <v>53</v>
      </c>
      <c r="AQ33" s="170" t="str">
        <f t="shared" si="3"/>
        <v>49</v>
      </c>
      <c r="AR33" s="170" t="str">
        <f t="shared" si="3"/>
        <v>4E</v>
      </c>
      <c r="AS33" s="170" t="str">
        <f t="shared" si="3"/>
        <v>48</v>
      </c>
      <c r="AT33" s="170" t="str">
        <f t="shared" si="3"/>
        <v>00</v>
      </c>
      <c r="AU33" s="170" t="str">
        <f t="shared" si="3"/>
        <v>00</v>
      </c>
      <c r="AV33" s="170" t="str">
        <f t="shared" si="3"/>
        <v>00</v>
      </c>
      <c r="AW33" s="170" t="str">
        <f t="shared" si="3"/>
        <v>00</v>
      </c>
      <c r="AX33" s="170" t="str">
        <f t="shared" si="13"/>
        <v xml:space="preserve">    case 0x53494E4800000000: *com = ITM_sinh; return true; break; //SINH</v>
      </c>
      <c r="BE33" s="170" t="str">
        <f t="shared" si="14"/>
        <v>D2</v>
      </c>
      <c r="BF33" s="170" t="str">
        <f t="shared" si="4"/>
        <v>C8</v>
      </c>
      <c r="BG33" s="170" t="str">
        <f t="shared" si="4"/>
        <v>CD</v>
      </c>
      <c r="BH33" s="170" t="str">
        <f t="shared" si="4"/>
        <v>C7</v>
      </c>
      <c r="BI33" s="170" t="str">
        <f t="shared" si="15"/>
        <v/>
      </c>
      <c r="BJ33" s="170" t="str">
        <f t="shared" si="5"/>
        <v/>
      </c>
      <c r="BK33" s="170" t="str">
        <f t="shared" si="5"/>
        <v/>
      </c>
      <c r="BL33" s="170" t="str">
        <f t="shared" si="5"/>
        <v/>
      </c>
    </row>
    <row r="34" spans="1:64">
      <c r="A34" s="24" t="str">
        <f>IF(ISNA(VLOOKUP(D34,D35:D$9999,1,0)),"",1)</f>
        <v/>
      </c>
      <c r="B34" s="24" t="str">
        <f>IF(ISNA(VLOOKUP(E34,E35:E$9999,1,0)),"",1)</f>
        <v/>
      </c>
      <c r="C34" s="2">
        <v>32</v>
      </c>
      <c r="D34" s="2" t="str">
        <f>VLOOKUP(C34,SOURCE!S37:Z10200,8,0)</f>
        <v>ITM_tan</v>
      </c>
      <c r="E34" s="26" t="str">
        <f>CHAR(34)&amp;VLOOKUP(C34,SOURCE!S$6:Y$10169,6,0)&amp;CHAR(34)</f>
        <v>"TAN"</v>
      </c>
      <c r="F34" s="22" t="str">
        <f t="shared" si="6"/>
        <v xml:space="preserve">                      if (strcompare(commandnumber,"TAN" )) {sprintf(commandnumber,"%d", ITM_tan);} else</v>
      </c>
      <c r="H34" t="b">
        <f>ISNA(VLOOKUP(J34,J35:J$500,1,0))</f>
        <v>1</v>
      </c>
      <c r="I34" s="27">
        <f>VLOOKUP(C34,SOURCE!S$6:Y$10169,7,0)</f>
        <v>79</v>
      </c>
      <c r="J34" s="28" t="str">
        <f>VLOOKUP(C34,SOURCE!S$6:Y$10169,6,0)</f>
        <v>TAN</v>
      </c>
      <c r="K34" s="29" t="str">
        <f t="shared" si="19"/>
        <v>TAN</v>
      </c>
      <c r="L34" s="39" t="str">
        <f>VLOOKUP(C34,SOURCE!S$6:Y$10169,2,0)</f>
        <v>Trig</v>
      </c>
      <c r="M34" t="str">
        <f>IF(VLOOKUP(I34,SOURCE!B:M,2,0)="/  { itemToBeCoded","To be coded","")</f>
        <v/>
      </c>
      <c r="N34" s="17" t="str">
        <f>IF(AND(O34,VLOOKUP(I34,SOURCE!B:M,2,0)&lt;&gt;"/  { itemToBeCoded"),IF(ISERROR(VLOOKUP(J34,TEST!A:L,12,0)),"",   IF(VLOOKUP(J34,TEST!A:L,12,0)="","",VLOOKUP(J34,TEST!A:L,12,0)&amp;" //"&amp;U34)),"")</f>
        <v>16.8 TAN ARCTAN STO 14 16.8 GSB M2 //29</v>
      </c>
      <c r="O34" t="b">
        <f>ISNA(VLOOKUP(J34,J$3:J33,1,0))</f>
        <v>1</v>
      </c>
      <c r="Q34" s="26" t="str">
        <f>VLOOKUP(I34,SOURCE!B:M,5,0)</f>
        <v>"TAN"</v>
      </c>
      <c r="T34" s="159"/>
      <c r="U34">
        <f t="shared" si="20"/>
        <v>29</v>
      </c>
      <c r="V34" s="164">
        <f t="shared" si="17"/>
        <v>3165.4974876380902</v>
      </c>
      <c r="W34">
        <f>IF(AND(O34,VLOOKUP(I34,SOURCE!B:M,2,0)&lt;&gt;"/  { itemToBeCoded"),IF(ISERROR(VLOOKUP(J34,TEST!A:F,5,0)),"",VLOOKUP(J34,TEST!A:F,5,0)),"")</f>
        <v>1</v>
      </c>
      <c r="X34">
        <f>IF(VLOOKUP(I34,SOURCE!B:M,2,0)&lt;&gt;"/  { itemToBeCoded",IF(ISERROR(VLOOKUP(J34,TEST!A:F,6,0)),"",VLOOKUP(J34,TEST!A:F,6,0)),"")</f>
        <v>16.8</v>
      </c>
      <c r="Y34" t="str">
        <f t="shared" si="18"/>
        <v>both</v>
      </c>
      <c r="Z34">
        <f t="shared" si="1"/>
        <v>3</v>
      </c>
      <c r="AA34" s="172" t="str">
        <f t="shared" si="21"/>
        <v>+((uint64_t)(84) &lt;&lt; (7*8))</v>
      </c>
      <c r="AB34" s="172" t="str">
        <f t="shared" si="21"/>
        <v>+((uint64_t)(65) &lt;&lt; (6*8))</v>
      </c>
      <c r="AC34" s="172" t="str">
        <f t="shared" si="21"/>
        <v>+((uint64_t)(78) &lt;&lt; (5*8))</v>
      </c>
      <c r="AD34" s="172" t="str">
        <f t="shared" si="21"/>
        <v xml:space="preserve">                          </v>
      </c>
      <c r="AE34" s="172" t="str">
        <f t="shared" si="21"/>
        <v xml:space="preserve">                          </v>
      </c>
      <c r="AF34" s="172" t="str">
        <f t="shared" si="21"/>
        <v xml:space="preserve">                          </v>
      </c>
      <c r="AG34" s="172" t="str">
        <f t="shared" si="21"/>
        <v xml:space="preserve">                          </v>
      </c>
      <c r="AH34" s="172" t="str">
        <f t="shared" si="21"/>
        <v xml:space="preserve">                          </v>
      </c>
      <c r="AJ34" t="str">
        <f t="shared" si="8"/>
        <v>(uint64_t)(+((uint64_t)(84) &lt;&lt; (7*8))+((uint64_t)(65) &lt;&lt; (6*8))+((uint64_t)(78) &lt;&lt; (5*8))                                                                                                                                  )</v>
      </c>
      <c r="AK34" s="2" t="str">
        <f t="shared" si="9"/>
        <v>TAN</v>
      </c>
      <c r="AL34" t="e">
        <f>VLOOKUP(AN34,$AN35:$AN$1000,1,0)</f>
        <v>#VALUE!</v>
      </c>
      <c r="AM34">
        <f t="shared" si="10"/>
        <v>192</v>
      </c>
      <c r="AN34" s="173" t="str">
        <f t="shared" si="11"/>
        <v xml:space="preserve">    case (uint64_t)(+((uint64_t)(84) &lt;&lt; (7*8))+((uint64_t)(65) &lt;&lt; (6*8))+((uint64_t)(78) &lt;&lt; (5*8))                                                                                                                                  ): *com = ITM_tan; return true; break; //TAN</v>
      </c>
      <c r="AO34" t="s">
        <v>5217</v>
      </c>
      <c r="AP34" s="170" t="str">
        <f t="shared" si="12"/>
        <v>54</v>
      </c>
      <c r="AQ34" s="170" t="str">
        <f t="shared" si="3"/>
        <v>41</v>
      </c>
      <c r="AR34" s="170" t="str">
        <f t="shared" si="3"/>
        <v>4E</v>
      </c>
      <c r="AS34" s="170" t="str">
        <f t="shared" si="3"/>
        <v>00</v>
      </c>
      <c r="AT34" s="170" t="str">
        <f t="shared" si="3"/>
        <v>00</v>
      </c>
      <c r="AU34" s="170" t="str">
        <f t="shared" si="3"/>
        <v>00</v>
      </c>
      <c r="AV34" s="170" t="str">
        <f t="shared" si="3"/>
        <v>00</v>
      </c>
      <c r="AW34" s="170" t="str">
        <f t="shared" si="3"/>
        <v>00</v>
      </c>
      <c r="AX34" s="170" t="str">
        <f t="shared" si="13"/>
        <v xml:space="preserve">    case 0x54414E0000000000: *com = ITM_tan; return true; break; //TAN</v>
      </c>
      <c r="BE34" s="170" t="str">
        <f t="shared" si="14"/>
        <v>D3</v>
      </c>
      <c r="BF34" s="170" t="str">
        <f t="shared" si="4"/>
        <v>C0</v>
      </c>
      <c r="BG34" s="170" t="str">
        <f t="shared" si="4"/>
        <v>CD</v>
      </c>
      <c r="BH34" s="170" t="str">
        <f t="shared" si="4"/>
        <v>7F</v>
      </c>
      <c r="BI34" s="170" t="str">
        <f t="shared" si="15"/>
        <v/>
      </c>
      <c r="BJ34" s="170" t="str">
        <f t="shared" si="5"/>
        <v/>
      </c>
      <c r="BK34" s="170" t="str">
        <f t="shared" si="5"/>
        <v/>
      </c>
      <c r="BL34" s="170" t="str">
        <f t="shared" si="5"/>
        <v/>
      </c>
    </row>
    <row r="35" spans="1:64">
      <c r="A35" s="24" t="str">
        <f>IF(ISNA(VLOOKUP(D35,D36:D$9999,1,0)),"",1)</f>
        <v/>
      </c>
      <c r="B35" s="24" t="str">
        <f>IF(ISNA(VLOOKUP(E35,E36:E$9999,1,0)),"",1)</f>
        <v/>
      </c>
      <c r="C35" s="2">
        <v>33</v>
      </c>
      <c r="D35" s="2" t="str">
        <f>VLOOKUP(C35,SOURCE!S38:Z10201,8,0)</f>
        <v>ITM_tanh</v>
      </c>
      <c r="E35" s="26" t="str">
        <f>CHAR(34)&amp;VLOOKUP(C35,SOURCE!S$6:Y$10169,6,0)&amp;CHAR(34)</f>
        <v>"TANH"</v>
      </c>
      <c r="F35" s="22" t="str">
        <f t="shared" si="6"/>
        <v xml:space="preserve">                      if (strcompare(commandnumber,"TANH" )) {sprintf(commandnumber,"%d", ITM_tanh);} else</v>
      </c>
      <c r="H35" t="b">
        <f>ISNA(VLOOKUP(J35,J36:J$500,1,0))</f>
        <v>1</v>
      </c>
      <c r="I35" s="27">
        <f>VLOOKUP(C35,SOURCE!S$6:Y$10169,7,0)</f>
        <v>80</v>
      </c>
      <c r="J35" s="28" t="str">
        <f>VLOOKUP(C35,SOURCE!S$6:Y$10169,6,0)</f>
        <v>TANH</v>
      </c>
      <c r="K35" s="29" t="str">
        <f t="shared" si="19"/>
        <v>tanh</v>
      </c>
      <c r="L35" s="39" t="str">
        <f>VLOOKUP(C35,SOURCE!S$6:Y$10169,2,0)</f>
        <v>Trig</v>
      </c>
      <c r="M35" t="str">
        <f>IF(VLOOKUP(I35,SOURCE!B:M,2,0)="/  { itemToBeCoded","To be coded","")</f>
        <v/>
      </c>
      <c r="N35" s="17" t="str">
        <f>IF(AND(O35,VLOOKUP(I35,SOURCE!B:M,2,0)&lt;&gt;"/  { itemToBeCoded"),IF(ISERROR(VLOOKUP(J35,TEST!A:L,12,0)),"",   IF(VLOOKUP(J35,TEST!A:L,12,0)="","",VLOOKUP(J35,TEST!A:L,12,0)&amp;" //"&amp;U35)),"")</f>
        <v>16.8 TANH ARCTANH STO 15 16.8 GSB M2 //30</v>
      </c>
      <c r="O35" t="b">
        <f>ISNA(VLOOKUP(J35,J$3:J34,1,0))</f>
        <v>1</v>
      </c>
      <c r="Q35" s="26" t="str">
        <f>VLOOKUP(I35,SOURCE!B:M,5,0)</f>
        <v>"tanh"</v>
      </c>
      <c r="T35" s="159"/>
      <c r="U35">
        <f t="shared" si="20"/>
        <v>30</v>
      </c>
      <c r="V35" s="164">
        <f t="shared" si="17"/>
        <v>3182.2974876380904</v>
      </c>
      <c r="W35">
        <f>IF(AND(O35,VLOOKUP(I35,SOURCE!B:M,2,0)&lt;&gt;"/  { itemToBeCoded"),IF(ISERROR(VLOOKUP(J35,TEST!A:F,5,0)),"",VLOOKUP(J35,TEST!A:F,5,0)),"")</f>
        <v>1</v>
      </c>
      <c r="X35">
        <f>IF(VLOOKUP(I35,SOURCE!B:M,2,0)&lt;&gt;"/  { itemToBeCoded",IF(ISERROR(VLOOKUP(J35,TEST!A:F,6,0)),"",VLOOKUP(J35,TEST!A:F,6,0)),"")</f>
        <v>16.8</v>
      </c>
      <c r="Y35" t="str">
        <f t="shared" si="18"/>
        <v>both</v>
      </c>
      <c r="Z35">
        <f t="shared" si="1"/>
        <v>4</v>
      </c>
      <c r="AA35" s="172" t="str">
        <f t="shared" si="21"/>
        <v>+((uint64_t)(84) &lt;&lt; (7*8))</v>
      </c>
      <c r="AB35" s="172" t="str">
        <f t="shared" si="21"/>
        <v>+((uint64_t)(65) &lt;&lt; (6*8))</v>
      </c>
      <c r="AC35" s="172" t="str">
        <f t="shared" si="21"/>
        <v>+((uint64_t)(78) &lt;&lt; (5*8))</v>
      </c>
      <c r="AD35" s="172" t="str">
        <f t="shared" si="21"/>
        <v>+((uint64_t)(72) &lt;&lt; (4*8))</v>
      </c>
      <c r="AE35" s="172" t="str">
        <f t="shared" si="21"/>
        <v xml:space="preserve">                          </v>
      </c>
      <c r="AF35" s="172" t="str">
        <f t="shared" si="21"/>
        <v xml:space="preserve">                          </v>
      </c>
      <c r="AG35" s="172" t="str">
        <f t="shared" si="21"/>
        <v xml:space="preserve">                          </v>
      </c>
      <c r="AH35" s="172" t="str">
        <f t="shared" si="21"/>
        <v xml:space="preserve">                          </v>
      </c>
      <c r="AJ35" t="str">
        <f t="shared" si="8"/>
        <v>(uint64_t)(+((uint64_t)(84) &lt;&lt; (7*8))+((uint64_t)(65) &lt;&lt; (6*8))+((uint64_t)(78) &lt;&lt; (5*8))+((uint64_t)(72) &lt;&lt; (4*8))                                                                                                        )</v>
      </c>
      <c r="AK35" s="2" t="str">
        <f t="shared" si="9"/>
        <v>TANH</v>
      </c>
      <c r="AL35" t="e">
        <f>VLOOKUP(AN35,$AN36:$AN$1000,1,0)</f>
        <v>#VALUE!</v>
      </c>
      <c r="AM35">
        <f t="shared" si="10"/>
        <v>193</v>
      </c>
      <c r="AN35" s="173" t="str">
        <f t="shared" si="11"/>
        <v xml:space="preserve">    case (uint64_t)(+((uint64_t)(84) &lt;&lt; (7*8))+((uint64_t)(65) &lt;&lt; (6*8))+((uint64_t)(78) &lt;&lt; (5*8))+((uint64_t)(72) &lt;&lt; (4*8))                                                                                                        ): *com = ITM_tanh; return true; break; //TANH</v>
      </c>
      <c r="AO35" t="s">
        <v>5217</v>
      </c>
      <c r="AP35" s="170" t="str">
        <f t="shared" si="12"/>
        <v>54</v>
      </c>
      <c r="AQ35" s="170" t="str">
        <f t="shared" si="3"/>
        <v>41</v>
      </c>
      <c r="AR35" s="170" t="str">
        <f t="shared" si="3"/>
        <v>4E</v>
      </c>
      <c r="AS35" s="170" t="str">
        <f t="shared" si="3"/>
        <v>48</v>
      </c>
      <c r="AT35" s="170" t="str">
        <f t="shared" si="3"/>
        <v>00</v>
      </c>
      <c r="AU35" s="170" t="str">
        <f t="shared" si="3"/>
        <v>00</v>
      </c>
      <c r="AV35" s="170" t="str">
        <f t="shared" si="3"/>
        <v>00</v>
      </c>
      <c r="AW35" s="170" t="str">
        <f t="shared" si="3"/>
        <v>00</v>
      </c>
      <c r="AX35" s="170" t="str">
        <f t="shared" si="13"/>
        <v xml:space="preserve">    case 0x54414E4800000000: *com = ITM_tanh; return true; break; //TANH</v>
      </c>
      <c r="BE35" s="170" t="str">
        <f t="shared" si="14"/>
        <v>D3</v>
      </c>
      <c r="BF35" s="170" t="str">
        <f t="shared" si="4"/>
        <v>C0</v>
      </c>
      <c r="BG35" s="170" t="str">
        <f t="shared" si="4"/>
        <v>CD</v>
      </c>
      <c r="BH35" s="170" t="str">
        <f t="shared" si="4"/>
        <v>C7</v>
      </c>
      <c r="BI35" s="170" t="str">
        <f t="shared" si="15"/>
        <v/>
      </c>
      <c r="BJ35" s="170" t="str">
        <f t="shared" si="5"/>
        <v/>
      </c>
      <c r="BK35" s="170" t="str">
        <f t="shared" si="5"/>
        <v/>
      </c>
      <c r="BL35" s="170" t="str">
        <f t="shared" si="5"/>
        <v/>
      </c>
    </row>
    <row r="36" spans="1:64">
      <c r="A36" s="24" t="str">
        <f>IF(ISNA(VLOOKUP(D36,D37:D$9999,1,0)),"",1)</f>
        <v/>
      </c>
      <c r="B36" s="24" t="str">
        <f>IF(ISNA(VLOOKUP(E36,E37:E$9999,1,0)),"",1)</f>
        <v/>
      </c>
      <c r="C36" s="2">
        <v>34</v>
      </c>
      <c r="D36" s="2" t="str">
        <f>VLOOKUP(C36,SOURCE!S39:Z10202,8,0)</f>
        <v>ITM_arccos</v>
      </c>
      <c r="E36" s="26" t="str">
        <f>CHAR(34)&amp;VLOOKUP(C36,SOURCE!S$6:Y$10169,6,0)&amp;CHAR(34)</f>
        <v>"ARCCOS"</v>
      </c>
      <c r="F36" s="22" t="str">
        <f t="shared" si="6"/>
        <v xml:space="preserve">                      if (strcompare(commandnumber,"ARCCOS" )) {sprintf(commandnumber,"%d", ITM_arccos);} else</v>
      </c>
      <c r="H36" t="b">
        <f>ISNA(VLOOKUP(J36,J37:J$500,1,0))</f>
        <v>1</v>
      </c>
      <c r="I36" s="27">
        <f>VLOOKUP(C36,SOURCE!S$6:Y$10169,7,0)</f>
        <v>81</v>
      </c>
      <c r="J36" s="28" t="str">
        <f>VLOOKUP(C36,SOURCE!S$6:Y$10169,6,0)</f>
        <v>ARCCOS</v>
      </c>
      <c r="K36" s="29" t="str">
        <f t="shared" si="19"/>
        <v>ACOS</v>
      </c>
      <c r="L36" s="39" t="str">
        <f>VLOOKUP(C36,SOURCE!S$6:Y$10169,2,0)</f>
        <v>Trig</v>
      </c>
      <c r="M36" t="str">
        <f>IF(VLOOKUP(I36,SOURCE!B:M,2,0)="/  { itemToBeCoded","To be coded","")</f>
        <v/>
      </c>
      <c r="N36" s="17" t="str">
        <f>IF(AND(O36,VLOOKUP(I36,SOURCE!B:M,2,0)&lt;&gt;"/  { itemToBeCoded"),IF(ISERROR(VLOOKUP(J36,TEST!A:L,12,0)),"",   IF(VLOOKUP(J36,TEST!A:L,12,0)="","",VLOOKUP(J36,TEST!A:L,12,0)&amp;" //"&amp;U36)),"")</f>
        <v/>
      </c>
      <c r="O36" t="b">
        <f>ISNA(VLOOKUP(J36,J$3:J35,1,0))</f>
        <v>1</v>
      </c>
      <c r="Q36" s="26" t="str">
        <f>VLOOKUP(I36,SOURCE!B:M,5,0)</f>
        <v>"ACOS"</v>
      </c>
      <c r="U36">
        <f t="shared" si="20"/>
        <v>30</v>
      </c>
      <c r="V36" s="164">
        <f t="shared" si="17"/>
        <v>3182.2974876380904</v>
      </c>
      <c r="W36">
        <f>IF(AND(O36,VLOOKUP(I36,SOURCE!B:M,2,0)&lt;&gt;"/  { itemToBeCoded"),IF(ISERROR(VLOOKUP(J36,TEST!A:F,5,0)),"",VLOOKUP(J36,TEST!A:F,5,0)),"")</f>
        <v>0</v>
      </c>
      <c r="X36">
        <f>IF(VLOOKUP(I36,SOURCE!B:M,2,0)&lt;&gt;"/  { itemToBeCoded",IF(ISERROR(VLOOKUP(J36,TEST!A:F,6,0)),"",VLOOKUP(J36,TEST!A:F,6,0)),"")</f>
        <v>0</v>
      </c>
      <c r="Y36" t="str">
        <f t="shared" si="18"/>
        <v/>
      </c>
      <c r="Z36">
        <f t="shared" si="1"/>
        <v>6</v>
      </c>
      <c r="AA36" s="172" t="str">
        <f t="shared" ref="AA36:AH51" si="22">IF(LEN($J36)&gt;=8-AA$2,"+((uint64_t)("&amp;CODE(MID($J36,8-AA$2,1))  &amp;") &lt;&lt; ("&amp;AA$2&amp;"*8))","                          ")</f>
        <v>+((uint64_t)(65) &lt;&lt; (7*8))</v>
      </c>
      <c r="AB36" s="172" t="str">
        <f t="shared" si="22"/>
        <v>+((uint64_t)(82) &lt;&lt; (6*8))</v>
      </c>
      <c r="AC36" s="172" t="str">
        <f t="shared" si="22"/>
        <v>+((uint64_t)(67) &lt;&lt; (5*8))</v>
      </c>
      <c r="AD36" s="172" t="str">
        <f t="shared" si="22"/>
        <v>+((uint64_t)(67) &lt;&lt; (4*8))</v>
      </c>
      <c r="AE36" s="172" t="str">
        <f t="shared" si="22"/>
        <v>+((uint64_t)(79) &lt;&lt; (3*8))</v>
      </c>
      <c r="AF36" s="172" t="str">
        <f t="shared" si="22"/>
        <v>+((uint64_t)(83) &lt;&lt; (2*8))</v>
      </c>
      <c r="AG36" s="172" t="str">
        <f t="shared" si="22"/>
        <v xml:space="preserve">                          </v>
      </c>
      <c r="AH36" s="172" t="str">
        <f t="shared" si="22"/>
        <v xml:space="preserve">                          </v>
      </c>
      <c r="AJ36" t="str">
        <f t="shared" si="8"/>
        <v>(uint64_t)(+((uint64_t)(65) &lt;&lt; (7*8))+((uint64_t)(82) &lt;&lt; (6*8))+((uint64_t)(67) &lt;&lt; (5*8))+((uint64_t)(67) &lt;&lt; (4*8))+((uint64_t)(79) &lt;&lt; (3*8))+((uint64_t)(83) &lt;&lt; (2*8))                                                    )</v>
      </c>
      <c r="AK36" s="2" t="str">
        <f t="shared" si="9"/>
        <v>ARCCOS</v>
      </c>
      <c r="AL36" t="e">
        <f>VLOOKUP(AN36,$AN37:$AN$1000,1,0)</f>
        <v>#VALUE!</v>
      </c>
      <c r="AM36">
        <f t="shared" si="10"/>
        <v>194</v>
      </c>
      <c r="AN36" s="173" t="str">
        <f t="shared" si="11"/>
        <v xml:space="preserve">    case (uint64_t)(+((uint64_t)(65) &lt;&lt; (7*8))+((uint64_t)(82) &lt;&lt; (6*8))+((uint64_t)(67) &lt;&lt; (5*8))+((uint64_t)(67) &lt;&lt; (4*8))+((uint64_t)(79) &lt;&lt; (3*8))+((uint64_t)(83) &lt;&lt; (2*8))                                                    ): *com = ITM_arccos; return true; break; //ARCCOS</v>
      </c>
      <c r="AO36" t="s">
        <v>5217</v>
      </c>
      <c r="AP36" s="170" t="str">
        <f t="shared" si="12"/>
        <v>41</v>
      </c>
      <c r="AQ36" s="170" t="str">
        <f t="shared" si="3"/>
        <v>52</v>
      </c>
      <c r="AR36" s="170" t="str">
        <f t="shared" si="3"/>
        <v>43</v>
      </c>
      <c r="AS36" s="170" t="str">
        <f t="shared" si="3"/>
        <v>43</v>
      </c>
      <c r="AT36" s="170" t="str">
        <f t="shared" si="3"/>
        <v>4F</v>
      </c>
      <c r="AU36" s="170" t="str">
        <f t="shared" si="3"/>
        <v>53</v>
      </c>
      <c r="AV36" s="170" t="str">
        <f t="shared" si="3"/>
        <v>00</v>
      </c>
      <c r="AW36" s="170" t="str">
        <f t="shared" si="3"/>
        <v>00</v>
      </c>
      <c r="AX36" s="170" t="str">
        <f t="shared" si="13"/>
        <v xml:space="preserve">    case 0x415243434F530000: *com = ITM_arccos; return true; break; //ARCCOS</v>
      </c>
      <c r="BE36" s="170" t="str">
        <f t="shared" si="14"/>
        <v>41</v>
      </c>
      <c r="BF36" s="170" t="str">
        <f t="shared" si="4"/>
        <v>52</v>
      </c>
      <c r="BG36" s="170" t="str">
        <f t="shared" si="4"/>
        <v>C2</v>
      </c>
      <c r="BH36" s="170" t="str">
        <f t="shared" si="4"/>
        <v>C2</v>
      </c>
      <c r="BI36" s="170" t="str">
        <f t="shared" si="15"/>
        <v>4F</v>
      </c>
      <c r="BJ36" s="170" t="str">
        <f t="shared" si="5"/>
        <v>53</v>
      </c>
      <c r="BK36" s="170" t="str">
        <f t="shared" si="5"/>
        <v/>
      </c>
      <c r="BL36" s="170" t="str">
        <f t="shared" si="5"/>
        <v/>
      </c>
    </row>
    <row r="37" spans="1:64">
      <c r="A37" s="24" t="str">
        <f>IF(ISNA(VLOOKUP(D37,D38:D$9999,1,0)),"",1)</f>
        <v/>
      </c>
      <c r="B37" s="24" t="str">
        <f>IF(ISNA(VLOOKUP(E37,E38:E$9999,1,0)),"",1)</f>
        <v/>
      </c>
      <c r="C37" s="2">
        <v>35</v>
      </c>
      <c r="D37" s="2" t="str">
        <f>VLOOKUP(C37,SOURCE!S40:Z10203,8,0)</f>
        <v>ITM_arcosh</v>
      </c>
      <c r="E37" s="26" t="str">
        <f>CHAR(34)&amp;VLOOKUP(C37,SOURCE!S$6:Y$10169,6,0)&amp;CHAR(34)</f>
        <v>"ARCCOSH"</v>
      </c>
      <c r="F37" s="22" t="str">
        <f t="shared" si="6"/>
        <v xml:space="preserve">                      if (strcompare(commandnumber,"ARCCOSH" )) {sprintf(commandnumber,"%d", ITM_arcosh);} else</v>
      </c>
      <c r="H37" t="b">
        <f>ISNA(VLOOKUP(J37,J38:J$500,1,0))</f>
        <v>1</v>
      </c>
      <c r="I37" s="27">
        <f>VLOOKUP(C37,SOURCE!S$6:Y$10169,7,0)</f>
        <v>82</v>
      </c>
      <c r="J37" s="28" t="str">
        <f>VLOOKUP(C37,SOURCE!S$6:Y$10169,6,0)</f>
        <v>ARCCOSH</v>
      </c>
      <c r="K37" s="29" t="str">
        <f t="shared" si="19"/>
        <v>arcosh</v>
      </c>
      <c r="L37" s="39" t="str">
        <f>VLOOKUP(C37,SOURCE!S$6:Y$10169,2,0)</f>
        <v>Trig</v>
      </c>
      <c r="M37" t="str">
        <f>IF(VLOOKUP(I37,SOURCE!B:M,2,0)="/  { itemToBeCoded","To be coded","")</f>
        <v/>
      </c>
      <c r="N37" s="17" t="str">
        <f>IF(AND(O37,VLOOKUP(I37,SOURCE!B:M,2,0)&lt;&gt;"/  { itemToBeCoded"),IF(ISERROR(VLOOKUP(J37,TEST!A:L,12,0)),"",   IF(VLOOKUP(J37,TEST!A:L,12,0)="","",VLOOKUP(J37,TEST!A:L,12,0)&amp;" //"&amp;U37)),"")</f>
        <v/>
      </c>
      <c r="O37" t="b">
        <f>ISNA(VLOOKUP(J37,J$3:J36,1,0))</f>
        <v>1</v>
      </c>
      <c r="Q37" s="26" t="str">
        <f>VLOOKUP(I37,SOURCE!B:M,5,0)</f>
        <v>"arcosh"</v>
      </c>
      <c r="U37">
        <f t="shared" si="20"/>
        <v>30</v>
      </c>
      <c r="V37" s="164">
        <f t="shared" si="17"/>
        <v>3182.2974876380904</v>
      </c>
      <c r="W37">
        <f>IF(AND(O37,VLOOKUP(I37,SOURCE!B:M,2,0)&lt;&gt;"/  { itemToBeCoded"),IF(ISERROR(VLOOKUP(J37,TEST!A:F,5,0)),"",VLOOKUP(J37,TEST!A:F,5,0)),"")</f>
        <v>0</v>
      </c>
      <c r="X37">
        <f>IF(VLOOKUP(I37,SOURCE!B:M,2,0)&lt;&gt;"/  { itemToBeCoded",IF(ISERROR(VLOOKUP(J37,TEST!A:F,6,0)),"",VLOOKUP(J37,TEST!A:F,6,0)),"")</f>
        <v>0</v>
      </c>
      <c r="Y37" t="str">
        <f t="shared" si="18"/>
        <v/>
      </c>
      <c r="Z37">
        <f t="shared" si="1"/>
        <v>7</v>
      </c>
      <c r="AA37" s="172" t="str">
        <f t="shared" si="22"/>
        <v>+((uint64_t)(65) &lt;&lt; (7*8))</v>
      </c>
      <c r="AB37" s="172" t="str">
        <f t="shared" si="22"/>
        <v>+((uint64_t)(82) &lt;&lt; (6*8))</v>
      </c>
      <c r="AC37" s="172" t="str">
        <f t="shared" si="22"/>
        <v>+((uint64_t)(67) &lt;&lt; (5*8))</v>
      </c>
      <c r="AD37" s="172" t="str">
        <f t="shared" si="22"/>
        <v>+((uint64_t)(67) &lt;&lt; (4*8))</v>
      </c>
      <c r="AE37" s="172" t="str">
        <f t="shared" si="22"/>
        <v>+((uint64_t)(79) &lt;&lt; (3*8))</v>
      </c>
      <c r="AF37" s="172" t="str">
        <f t="shared" si="22"/>
        <v>+((uint64_t)(83) &lt;&lt; (2*8))</v>
      </c>
      <c r="AG37" s="172" t="str">
        <f t="shared" si="22"/>
        <v>+((uint64_t)(72) &lt;&lt; (1*8))</v>
      </c>
      <c r="AH37" s="172" t="str">
        <f t="shared" si="22"/>
        <v xml:space="preserve">                          </v>
      </c>
      <c r="AJ37" t="str">
        <f t="shared" si="8"/>
        <v>(uint64_t)(+((uint64_t)(65) &lt;&lt; (7*8))+((uint64_t)(82) &lt;&lt; (6*8))+((uint64_t)(67) &lt;&lt; (5*8))+((uint64_t)(67) &lt;&lt; (4*8))+((uint64_t)(79) &lt;&lt; (3*8))+((uint64_t)(83) &lt;&lt; (2*8))+((uint64_t)(72) &lt;&lt; (1*8))                          )</v>
      </c>
      <c r="AK37" s="2" t="str">
        <f t="shared" si="9"/>
        <v>ARCCOSH</v>
      </c>
      <c r="AL37" t="e">
        <f>VLOOKUP(AN37,$AN38:$AN$1000,1,0)</f>
        <v>#VALUE!</v>
      </c>
      <c r="AM37">
        <f t="shared" si="10"/>
        <v>195</v>
      </c>
      <c r="AN37" s="173" t="str">
        <f t="shared" si="11"/>
        <v xml:space="preserve">    case (uint64_t)(+((uint64_t)(65) &lt;&lt; (7*8))+((uint64_t)(82) &lt;&lt; (6*8))+((uint64_t)(67) &lt;&lt; (5*8))+((uint64_t)(67) &lt;&lt; (4*8))+((uint64_t)(79) &lt;&lt; (3*8))+((uint64_t)(83) &lt;&lt; (2*8))+((uint64_t)(72) &lt;&lt; (1*8))                          ): *com = ITM_arcosh; return true; break; //ARCCOSH</v>
      </c>
      <c r="AO37" t="s">
        <v>5217</v>
      </c>
      <c r="AP37" s="170" t="str">
        <f t="shared" si="12"/>
        <v>41</v>
      </c>
      <c r="AQ37" s="170" t="str">
        <f t="shared" si="3"/>
        <v>52</v>
      </c>
      <c r="AR37" s="170" t="str">
        <f t="shared" si="3"/>
        <v>43</v>
      </c>
      <c r="AS37" s="170" t="str">
        <f t="shared" si="3"/>
        <v>43</v>
      </c>
      <c r="AT37" s="170" t="str">
        <f t="shared" si="3"/>
        <v>4F</v>
      </c>
      <c r="AU37" s="170" t="str">
        <f t="shared" si="3"/>
        <v>53</v>
      </c>
      <c r="AV37" s="170" t="str">
        <f t="shared" si="3"/>
        <v>48</v>
      </c>
      <c r="AW37" s="170" t="str">
        <f t="shared" si="3"/>
        <v>00</v>
      </c>
      <c r="AX37" s="170" t="str">
        <f t="shared" si="13"/>
        <v xml:space="preserve">    case 0x415243434F534800: *com = ITM_arcosh; return true; break; //ARCCOSH</v>
      </c>
      <c r="BE37" s="170" t="str">
        <f t="shared" si="14"/>
        <v>41</v>
      </c>
      <c r="BF37" s="170" t="str">
        <f t="shared" si="4"/>
        <v>52</v>
      </c>
      <c r="BG37" s="170" t="str">
        <f t="shared" si="4"/>
        <v>43</v>
      </c>
      <c r="BH37" s="170" t="str">
        <f t="shared" si="4"/>
        <v>C2</v>
      </c>
      <c r="BI37" s="170" t="str">
        <f t="shared" si="15"/>
        <v>4F</v>
      </c>
      <c r="BJ37" s="170" t="str">
        <f t="shared" si="5"/>
        <v>53</v>
      </c>
      <c r="BK37" s="170" t="str">
        <f t="shared" si="5"/>
        <v>48</v>
      </c>
      <c r="BL37" s="170" t="str">
        <f t="shared" si="5"/>
        <v/>
      </c>
    </row>
    <row r="38" spans="1:64">
      <c r="A38" s="24" t="str">
        <f>IF(ISNA(VLOOKUP(D38,D39:D$9999,1,0)),"",1)</f>
        <v/>
      </c>
      <c r="B38" s="24" t="str">
        <f>IF(ISNA(VLOOKUP(E38,E39:E$9999,1,0)),"",1)</f>
        <v/>
      </c>
      <c r="C38" s="2">
        <v>36</v>
      </c>
      <c r="D38" s="2" t="str">
        <f>VLOOKUP(C38,SOURCE!S41:Z10204,8,0)</f>
        <v>ITM_arcsin</v>
      </c>
      <c r="E38" s="26" t="str">
        <f>CHAR(34)&amp;VLOOKUP(C38,SOURCE!S$6:Y$10169,6,0)&amp;CHAR(34)</f>
        <v>"ARCSIN"</v>
      </c>
      <c r="F38" s="22" t="str">
        <f t="shared" si="6"/>
        <v xml:space="preserve">                      if (strcompare(commandnumber,"ARCSIN" )) {sprintf(commandnumber,"%d", ITM_arcsin);} else</v>
      </c>
      <c r="H38" t="b">
        <f>ISNA(VLOOKUP(J38,J39:J$500,1,0))</f>
        <v>1</v>
      </c>
      <c r="I38" s="27">
        <f>VLOOKUP(C38,SOURCE!S$6:Y$10169,7,0)</f>
        <v>83</v>
      </c>
      <c r="J38" s="28" t="str">
        <f>VLOOKUP(C38,SOURCE!S$6:Y$10169,6,0)</f>
        <v>ARCSIN</v>
      </c>
      <c r="K38" s="29" t="str">
        <f t="shared" si="19"/>
        <v>ASIN</v>
      </c>
      <c r="L38" s="39" t="str">
        <f>VLOOKUP(C38,SOURCE!S$6:Y$10169,2,0)</f>
        <v>Trig</v>
      </c>
      <c r="M38" t="str">
        <f>IF(VLOOKUP(I38,SOURCE!B:M,2,0)="/  { itemToBeCoded","To be coded","")</f>
        <v/>
      </c>
      <c r="N38" s="17" t="str">
        <f>IF(AND(O38,VLOOKUP(I38,SOURCE!B:M,2,0)&lt;&gt;"/  { itemToBeCoded"),IF(ISERROR(VLOOKUP(J38,TEST!A:L,12,0)),"",   IF(VLOOKUP(J38,TEST!A:L,12,0)="","",VLOOKUP(J38,TEST!A:L,12,0)&amp;" //"&amp;U38)),"")</f>
        <v/>
      </c>
      <c r="O38" t="b">
        <f>ISNA(VLOOKUP(J38,J$3:J37,1,0))</f>
        <v>1</v>
      </c>
      <c r="Q38" s="26" t="str">
        <f>VLOOKUP(I38,SOURCE!B:M,5,0)</f>
        <v>"ASIN"</v>
      </c>
      <c r="U38">
        <f t="shared" si="20"/>
        <v>30</v>
      </c>
      <c r="V38" s="164">
        <f t="shared" si="17"/>
        <v>3182.2974876380904</v>
      </c>
      <c r="W38">
        <f>IF(AND(O38,VLOOKUP(I38,SOURCE!B:M,2,0)&lt;&gt;"/  { itemToBeCoded"),IF(ISERROR(VLOOKUP(J38,TEST!A:F,5,0)),"",VLOOKUP(J38,TEST!A:F,5,0)),"")</f>
        <v>0</v>
      </c>
      <c r="X38">
        <f>IF(VLOOKUP(I38,SOURCE!B:M,2,0)&lt;&gt;"/  { itemToBeCoded",IF(ISERROR(VLOOKUP(J38,TEST!A:F,6,0)),"",VLOOKUP(J38,TEST!A:F,6,0)),"")</f>
        <v>0</v>
      </c>
      <c r="Y38" t="str">
        <f t="shared" si="18"/>
        <v/>
      </c>
      <c r="Z38">
        <f t="shared" si="1"/>
        <v>6</v>
      </c>
      <c r="AA38" s="172" t="str">
        <f t="shared" si="22"/>
        <v>+((uint64_t)(65) &lt;&lt; (7*8))</v>
      </c>
      <c r="AB38" s="172" t="str">
        <f t="shared" si="22"/>
        <v>+((uint64_t)(82) &lt;&lt; (6*8))</v>
      </c>
      <c r="AC38" s="172" t="str">
        <f t="shared" si="22"/>
        <v>+((uint64_t)(67) &lt;&lt; (5*8))</v>
      </c>
      <c r="AD38" s="172" t="str">
        <f t="shared" si="22"/>
        <v>+((uint64_t)(83) &lt;&lt; (4*8))</v>
      </c>
      <c r="AE38" s="172" t="str">
        <f t="shared" si="22"/>
        <v>+((uint64_t)(73) &lt;&lt; (3*8))</v>
      </c>
      <c r="AF38" s="172" t="str">
        <f t="shared" si="22"/>
        <v>+((uint64_t)(78) &lt;&lt; (2*8))</v>
      </c>
      <c r="AG38" s="172" t="str">
        <f t="shared" si="22"/>
        <v xml:space="preserve">                          </v>
      </c>
      <c r="AH38" s="172" t="str">
        <f t="shared" si="22"/>
        <v xml:space="preserve">                          </v>
      </c>
      <c r="AJ38" t="str">
        <f t="shared" si="8"/>
        <v>(uint64_t)(+((uint64_t)(65) &lt;&lt; (7*8))+((uint64_t)(82) &lt;&lt; (6*8))+((uint64_t)(67) &lt;&lt; (5*8))+((uint64_t)(83) &lt;&lt; (4*8))+((uint64_t)(73) &lt;&lt; (3*8))+((uint64_t)(78) &lt;&lt; (2*8))                                                    )</v>
      </c>
      <c r="AK38" s="2" t="str">
        <f t="shared" si="9"/>
        <v>ARCSIN</v>
      </c>
      <c r="AL38" t="e">
        <f>VLOOKUP(AN38,$AN39:$AN$1000,1,0)</f>
        <v>#VALUE!</v>
      </c>
      <c r="AM38">
        <f t="shared" si="10"/>
        <v>196</v>
      </c>
      <c r="AN38" s="173" t="str">
        <f t="shared" si="11"/>
        <v xml:space="preserve">    case (uint64_t)(+((uint64_t)(65) &lt;&lt; (7*8))+((uint64_t)(82) &lt;&lt; (6*8))+((uint64_t)(67) &lt;&lt; (5*8))+((uint64_t)(83) &lt;&lt; (4*8))+((uint64_t)(73) &lt;&lt; (3*8))+((uint64_t)(78) &lt;&lt; (2*8))                                                    ): *com = ITM_arcsin; return true; break; //ARCSIN</v>
      </c>
      <c r="AO38" t="s">
        <v>5217</v>
      </c>
      <c r="AP38" s="170" t="str">
        <f t="shared" si="12"/>
        <v>41</v>
      </c>
      <c r="AQ38" s="170" t="str">
        <f t="shared" si="3"/>
        <v>52</v>
      </c>
      <c r="AR38" s="170" t="str">
        <f t="shared" si="3"/>
        <v>43</v>
      </c>
      <c r="AS38" s="170" t="str">
        <f t="shared" si="3"/>
        <v>53</v>
      </c>
      <c r="AT38" s="170" t="str">
        <f t="shared" si="3"/>
        <v>49</v>
      </c>
      <c r="AU38" s="170" t="str">
        <f t="shared" si="3"/>
        <v>4E</v>
      </c>
      <c r="AV38" s="170" t="str">
        <f t="shared" si="3"/>
        <v>00</v>
      </c>
      <c r="AW38" s="170" t="str">
        <f t="shared" si="3"/>
        <v>00</v>
      </c>
      <c r="AX38" s="170" t="str">
        <f t="shared" si="13"/>
        <v xml:space="preserve">    case 0x41524353494E0000: *com = ITM_arcsin; return true; break; //ARCSIN</v>
      </c>
      <c r="BE38" s="170" t="str">
        <f t="shared" si="14"/>
        <v>41</v>
      </c>
      <c r="BF38" s="170" t="str">
        <f t="shared" si="4"/>
        <v>52</v>
      </c>
      <c r="BG38" s="170" t="str">
        <f t="shared" si="4"/>
        <v>C2</v>
      </c>
      <c r="BH38" s="170" t="str">
        <f t="shared" si="4"/>
        <v>D2</v>
      </c>
      <c r="BI38" s="170" t="str">
        <f t="shared" si="15"/>
        <v>49</v>
      </c>
      <c r="BJ38" s="170" t="str">
        <f t="shared" si="5"/>
        <v>4E</v>
      </c>
      <c r="BK38" s="170" t="str">
        <f t="shared" si="5"/>
        <v/>
      </c>
      <c r="BL38" s="170" t="str">
        <f t="shared" si="5"/>
        <v/>
      </c>
    </row>
    <row r="39" spans="1:64">
      <c r="A39" s="24" t="str">
        <f>IF(ISNA(VLOOKUP(D39,D40:D$9999,1,0)),"",1)</f>
        <v/>
      </c>
      <c r="B39" s="24" t="str">
        <f>IF(ISNA(VLOOKUP(E39,E40:E$9999,1,0)),"",1)</f>
        <v/>
      </c>
      <c r="C39" s="2">
        <v>37</v>
      </c>
      <c r="D39" s="2" t="str">
        <f>VLOOKUP(C39,SOURCE!S42:Z10205,8,0)</f>
        <v>ITM_arsinh</v>
      </c>
      <c r="E39" s="26" t="str">
        <f>CHAR(34)&amp;VLOOKUP(C39,SOURCE!S$6:Y$10169,6,0)&amp;CHAR(34)</f>
        <v>"ARCSINH"</v>
      </c>
      <c r="F39" s="22" t="str">
        <f t="shared" si="6"/>
        <v xml:space="preserve">                      if (strcompare(commandnumber,"ARCSINH" )) {sprintf(commandnumber,"%d", ITM_arsinh);} else</v>
      </c>
      <c r="H39" t="b">
        <f>ISNA(VLOOKUP(J39,J40:J$500,1,0))</f>
        <v>1</v>
      </c>
      <c r="I39" s="27">
        <f>VLOOKUP(C39,SOURCE!S$6:Y$10169,7,0)</f>
        <v>84</v>
      </c>
      <c r="J39" s="28" t="str">
        <f>VLOOKUP(C39,SOURCE!S$6:Y$10169,6,0)</f>
        <v>ARCSINH</v>
      </c>
      <c r="K39" s="29" t="str">
        <f t="shared" si="19"/>
        <v>arsinh</v>
      </c>
      <c r="L39" s="39" t="str">
        <f>VLOOKUP(C39,SOURCE!S$6:Y$10169,2,0)</f>
        <v>Trig</v>
      </c>
      <c r="M39" t="str">
        <f>IF(VLOOKUP(I39,SOURCE!B:M,2,0)="/  { itemToBeCoded","To be coded","")</f>
        <v/>
      </c>
      <c r="N39" s="17" t="str">
        <f>IF(AND(O39,VLOOKUP(I39,SOURCE!B:M,2,0)&lt;&gt;"/  { itemToBeCoded"),IF(ISERROR(VLOOKUP(J39,TEST!A:L,12,0)),"",   IF(VLOOKUP(J39,TEST!A:L,12,0)="","",VLOOKUP(J39,TEST!A:L,12,0)&amp;" //"&amp;U39)),"")</f>
        <v/>
      </c>
      <c r="O39" t="b">
        <f>ISNA(VLOOKUP(J39,J$3:J38,1,0))</f>
        <v>1</v>
      </c>
      <c r="Q39" s="26" t="str">
        <f>VLOOKUP(I39,SOURCE!B:M,5,0)</f>
        <v>"arsinh"</v>
      </c>
      <c r="U39">
        <f t="shared" si="20"/>
        <v>30</v>
      </c>
      <c r="V39" s="164">
        <f t="shared" si="17"/>
        <v>3182.2974876380904</v>
      </c>
      <c r="W39">
        <f>IF(AND(O39,VLOOKUP(I39,SOURCE!B:M,2,0)&lt;&gt;"/  { itemToBeCoded"),IF(ISERROR(VLOOKUP(J39,TEST!A:F,5,0)),"",VLOOKUP(J39,TEST!A:F,5,0)),"")</f>
        <v>0</v>
      </c>
      <c r="X39">
        <f>IF(VLOOKUP(I39,SOURCE!B:M,2,0)&lt;&gt;"/  { itemToBeCoded",IF(ISERROR(VLOOKUP(J39,TEST!A:F,6,0)),"",VLOOKUP(J39,TEST!A:F,6,0)),"")</f>
        <v>0</v>
      </c>
      <c r="Y39" t="str">
        <f t="shared" si="18"/>
        <v/>
      </c>
      <c r="Z39">
        <f t="shared" si="1"/>
        <v>7</v>
      </c>
      <c r="AA39" s="172" t="str">
        <f t="shared" si="22"/>
        <v>+((uint64_t)(65) &lt;&lt; (7*8))</v>
      </c>
      <c r="AB39" s="172" t="str">
        <f t="shared" si="22"/>
        <v>+((uint64_t)(82) &lt;&lt; (6*8))</v>
      </c>
      <c r="AC39" s="172" t="str">
        <f t="shared" si="22"/>
        <v>+((uint64_t)(67) &lt;&lt; (5*8))</v>
      </c>
      <c r="AD39" s="172" t="str">
        <f t="shared" si="22"/>
        <v>+((uint64_t)(83) &lt;&lt; (4*8))</v>
      </c>
      <c r="AE39" s="172" t="str">
        <f t="shared" si="22"/>
        <v>+((uint64_t)(73) &lt;&lt; (3*8))</v>
      </c>
      <c r="AF39" s="172" t="str">
        <f t="shared" si="22"/>
        <v>+((uint64_t)(78) &lt;&lt; (2*8))</v>
      </c>
      <c r="AG39" s="172" t="str">
        <f t="shared" si="22"/>
        <v>+((uint64_t)(72) &lt;&lt; (1*8))</v>
      </c>
      <c r="AH39" s="172" t="str">
        <f t="shared" si="22"/>
        <v xml:space="preserve">                          </v>
      </c>
      <c r="AJ39" t="str">
        <f t="shared" si="8"/>
        <v>(uint64_t)(+((uint64_t)(65) &lt;&lt; (7*8))+((uint64_t)(82) &lt;&lt; (6*8))+((uint64_t)(67) &lt;&lt; (5*8))+((uint64_t)(83) &lt;&lt; (4*8))+((uint64_t)(73) &lt;&lt; (3*8))+((uint64_t)(78) &lt;&lt; (2*8))+((uint64_t)(72) &lt;&lt; (1*8))                          )</v>
      </c>
      <c r="AK39" s="2" t="str">
        <f t="shared" si="9"/>
        <v>ARCSINH</v>
      </c>
      <c r="AL39" t="e">
        <f>VLOOKUP(AN39,$AN40:$AN$1000,1,0)</f>
        <v>#VALUE!</v>
      </c>
      <c r="AM39">
        <f t="shared" si="10"/>
        <v>197</v>
      </c>
      <c r="AN39" s="173" t="str">
        <f t="shared" si="11"/>
        <v xml:space="preserve">    case (uint64_t)(+((uint64_t)(65) &lt;&lt; (7*8))+((uint64_t)(82) &lt;&lt; (6*8))+((uint64_t)(67) &lt;&lt; (5*8))+((uint64_t)(83) &lt;&lt; (4*8))+((uint64_t)(73) &lt;&lt; (3*8))+((uint64_t)(78) &lt;&lt; (2*8))+((uint64_t)(72) &lt;&lt; (1*8))                          ): *com = ITM_arsinh; return true; break; //ARCSINH</v>
      </c>
      <c r="AO39" t="s">
        <v>5217</v>
      </c>
      <c r="AP39" s="170" t="str">
        <f t="shared" si="12"/>
        <v>41</v>
      </c>
      <c r="AQ39" s="170" t="str">
        <f t="shared" si="3"/>
        <v>52</v>
      </c>
      <c r="AR39" s="170" t="str">
        <f t="shared" si="3"/>
        <v>43</v>
      </c>
      <c r="AS39" s="170" t="str">
        <f t="shared" si="3"/>
        <v>53</v>
      </c>
      <c r="AT39" s="170" t="str">
        <f t="shared" ref="AT39:AW102" si="23">IF(LEN($J39)&gt;=8-AE$2,DEC2HEX(CODE(MID($J39,8-AE$2,1)),2),"00")</f>
        <v>49</v>
      </c>
      <c r="AU39" s="170" t="str">
        <f t="shared" si="23"/>
        <v>4E</v>
      </c>
      <c r="AV39" s="170" t="str">
        <f t="shared" si="23"/>
        <v>48</v>
      </c>
      <c r="AW39" s="170" t="str">
        <f t="shared" si="23"/>
        <v>00</v>
      </c>
      <c r="AX39" s="170" t="str">
        <f t="shared" si="13"/>
        <v xml:space="preserve">    case 0x41524353494E4800: *com = ITM_arsinh; return true; break; //ARCSINH</v>
      </c>
      <c r="BE39" s="170" t="str">
        <f t="shared" si="14"/>
        <v>41</v>
      </c>
      <c r="BF39" s="170" t="str">
        <f t="shared" si="4"/>
        <v>52</v>
      </c>
      <c r="BG39" s="170" t="str">
        <f t="shared" si="4"/>
        <v>43</v>
      </c>
      <c r="BH39" s="170" t="str">
        <f t="shared" si="4"/>
        <v>D2</v>
      </c>
      <c r="BI39" s="170" t="str">
        <f t="shared" si="15"/>
        <v>49</v>
      </c>
      <c r="BJ39" s="170" t="str">
        <f t="shared" si="5"/>
        <v>4E</v>
      </c>
      <c r="BK39" s="170" t="str">
        <f t="shared" si="5"/>
        <v>48</v>
      </c>
      <c r="BL39" s="170" t="str">
        <f t="shared" si="5"/>
        <v/>
      </c>
    </row>
    <row r="40" spans="1:64">
      <c r="A40" s="24" t="str">
        <f>IF(ISNA(VLOOKUP(D40,D41:D$9999,1,0)),"",1)</f>
        <v/>
      </c>
      <c r="B40" s="24" t="str">
        <f>IF(ISNA(VLOOKUP(E40,E41:E$9999,1,0)),"",1)</f>
        <v/>
      </c>
      <c r="C40" s="2">
        <v>38</v>
      </c>
      <c r="D40" s="2" t="str">
        <f>VLOOKUP(C40,SOURCE!S43:Z10206,8,0)</f>
        <v>ITM_arctan</v>
      </c>
      <c r="E40" s="26" t="str">
        <f>CHAR(34)&amp;VLOOKUP(C40,SOURCE!S$6:Y$10169,6,0)&amp;CHAR(34)</f>
        <v>"ARCTAN"</v>
      </c>
      <c r="F40" s="22" t="str">
        <f t="shared" si="6"/>
        <v xml:space="preserve">                      if (strcompare(commandnumber,"ARCTAN" )) {sprintf(commandnumber,"%d", ITM_arctan);} else</v>
      </c>
      <c r="H40" t="b">
        <f>ISNA(VLOOKUP(J40,J41:J$500,1,0))</f>
        <v>1</v>
      </c>
      <c r="I40" s="27">
        <f>VLOOKUP(C40,SOURCE!S$6:Y$10169,7,0)</f>
        <v>85</v>
      </c>
      <c r="J40" s="28" t="str">
        <f>VLOOKUP(C40,SOURCE!S$6:Y$10169,6,0)</f>
        <v>ARCTAN</v>
      </c>
      <c r="K40" s="29" t="str">
        <f t="shared" si="19"/>
        <v>ATAN</v>
      </c>
      <c r="L40" s="39" t="str">
        <f>VLOOKUP(C40,SOURCE!S$6:Y$10169,2,0)</f>
        <v>Trig</v>
      </c>
      <c r="M40" t="str">
        <f>IF(VLOOKUP(I40,SOURCE!B:M,2,0)="/  { itemToBeCoded","To be coded","")</f>
        <v/>
      </c>
      <c r="N40" s="17" t="str">
        <f>IF(AND(O40,VLOOKUP(I40,SOURCE!B:M,2,0)&lt;&gt;"/  { itemToBeCoded"),IF(ISERROR(VLOOKUP(J40,TEST!A:L,12,0)),"",   IF(VLOOKUP(J40,TEST!A:L,12,0)="","",VLOOKUP(J40,TEST!A:L,12,0)&amp;" //"&amp;U40)),"")</f>
        <v/>
      </c>
      <c r="O40" t="b">
        <f>ISNA(VLOOKUP(J40,J$3:J39,1,0))</f>
        <v>1</v>
      </c>
      <c r="Q40" s="26" t="str">
        <f>VLOOKUP(I40,SOURCE!B:M,5,0)</f>
        <v>"ATAN"</v>
      </c>
      <c r="U40">
        <f t="shared" si="20"/>
        <v>30</v>
      </c>
      <c r="V40" s="164">
        <f t="shared" si="17"/>
        <v>3182.2974876380904</v>
      </c>
      <c r="W40">
        <f>IF(AND(O40,VLOOKUP(I40,SOURCE!B:M,2,0)&lt;&gt;"/  { itemToBeCoded"),IF(ISERROR(VLOOKUP(J40,TEST!A:F,5,0)),"",VLOOKUP(J40,TEST!A:F,5,0)),"")</f>
        <v>0</v>
      </c>
      <c r="X40">
        <f>IF(VLOOKUP(I40,SOURCE!B:M,2,0)&lt;&gt;"/  { itemToBeCoded",IF(ISERROR(VLOOKUP(J40,TEST!A:F,6,0)),"",VLOOKUP(J40,TEST!A:F,6,0)),"")</f>
        <v>0</v>
      </c>
      <c r="Y40" t="str">
        <f t="shared" si="18"/>
        <v/>
      </c>
      <c r="Z40">
        <f t="shared" si="1"/>
        <v>6</v>
      </c>
      <c r="AA40" s="172" t="str">
        <f t="shared" si="22"/>
        <v>+((uint64_t)(65) &lt;&lt; (7*8))</v>
      </c>
      <c r="AB40" s="172" t="str">
        <f t="shared" si="22"/>
        <v>+((uint64_t)(82) &lt;&lt; (6*8))</v>
      </c>
      <c r="AC40" s="172" t="str">
        <f t="shared" si="22"/>
        <v>+((uint64_t)(67) &lt;&lt; (5*8))</v>
      </c>
      <c r="AD40" s="172" t="str">
        <f t="shared" si="22"/>
        <v>+((uint64_t)(84) &lt;&lt; (4*8))</v>
      </c>
      <c r="AE40" s="172" t="str">
        <f t="shared" si="22"/>
        <v>+((uint64_t)(65) &lt;&lt; (3*8))</v>
      </c>
      <c r="AF40" s="172" t="str">
        <f t="shared" si="22"/>
        <v>+((uint64_t)(78) &lt;&lt; (2*8))</v>
      </c>
      <c r="AG40" s="172" t="str">
        <f t="shared" si="22"/>
        <v xml:space="preserve">                          </v>
      </c>
      <c r="AH40" s="172" t="str">
        <f t="shared" si="22"/>
        <v xml:space="preserve">                          </v>
      </c>
      <c r="AJ40" t="str">
        <f t="shared" si="8"/>
        <v>(uint64_t)(+((uint64_t)(65) &lt;&lt; (7*8))+((uint64_t)(82) &lt;&lt; (6*8))+((uint64_t)(67) &lt;&lt; (5*8))+((uint64_t)(84) &lt;&lt; (4*8))+((uint64_t)(65) &lt;&lt; (3*8))+((uint64_t)(78) &lt;&lt; (2*8))                                                    )</v>
      </c>
      <c r="AK40" s="2" t="str">
        <f t="shared" si="9"/>
        <v>ARCTAN</v>
      </c>
      <c r="AL40" t="e">
        <f>VLOOKUP(AN40,$AN41:$AN$1000,1,0)</f>
        <v>#VALUE!</v>
      </c>
      <c r="AM40">
        <f t="shared" si="10"/>
        <v>198</v>
      </c>
      <c r="AN40" s="173" t="str">
        <f t="shared" si="11"/>
        <v xml:space="preserve">    case (uint64_t)(+((uint64_t)(65) &lt;&lt; (7*8))+((uint64_t)(82) &lt;&lt; (6*8))+((uint64_t)(67) &lt;&lt; (5*8))+((uint64_t)(84) &lt;&lt; (4*8))+((uint64_t)(65) &lt;&lt; (3*8))+((uint64_t)(78) &lt;&lt; (2*8))                                                    ): *com = ITM_arctan; return true; break; //ARCTAN</v>
      </c>
      <c r="AO40" t="s">
        <v>5217</v>
      </c>
      <c r="AP40" s="170" t="str">
        <f t="shared" si="12"/>
        <v>41</v>
      </c>
      <c r="AQ40" s="170" t="str">
        <f t="shared" si="12"/>
        <v>52</v>
      </c>
      <c r="AR40" s="170" t="str">
        <f t="shared" si="12"/>
        <v>43</v>
      </c>
      <c r="AS40" s="170" t="str">
        <f t="shared" si="12"/>
        <v>54</v>
      </c>
      <c r="AT40" s="170" t="str">
        <f t="shared" si="23"/>
        <v>41</v>
      </c>
      <c r="AU40" s="170" t="str">
        <f t="shared" si="23"/>
        <v>4E</v>
      </c>
      <c r="AV40" s="170" t="str">
        <f t="shared" si="23"/>
        <v>00</v>
      </c>
      <c r="AW40" s="170" t="str">
        <f t="shared" si="23"/>
        <v>00</v>
      </c>
      <c r="AX40" s="170" t="str">
        <f t="shared" si="13"/>
        <v xml:space="preserve">    case 0x41524354414E0000: *com = ITM_arctan; return true; break; //ARCTAN</v>
      </c>
      <c r="BE40" s="170" t="str">
        <f t="shared" si="14"/>
        <v>41</v>
      </c>
      <c r="BF40" s="170" t="str">
        <f t="shared" si="4"/>
        <v>52</v>
      </c>
      <c r="BG40" s="170" t="str">
        <f t="shared" si="4"/>
        <v>C2</v>
      </c>
      <c r="BH40" s="170" t="str">
        <f t="shared" si="4"/>
        <v>D3</v>
      </c>
      <c r="BI40" s="170" t="str">
        <f t="shared" si="15"/>
        <v>41</v>
      </c>
      <c r="BJ40" s="170" t="str">
        <f t="shared" si="5"/>
        <v>4E</v>
      </c>
      <c r="BK40" s="170" t="str">
        <f t="shared" si="5"/>
        <v/>
      </c>
      <c r="BL40" s="170" t="str">
        <f t="shared" si="5"/>
        <v/>
      </c>
    </row>
    <row r="41" spans="1:64">
      <c r="A41" s="24" t="str">
        <f>IF(ISNA(VLOOKUP(D41,D42:D$9999,1,0)),"",1)</f>
        <v/>
      </c>
      <c r="B41" s="24" t="str">
        <f>IF(ISNA(VLOOKUP(E41,E42:E$9999,1,0)),"",1)</f>
        <v/>
      </c>
      <c r="C41" s="2">
        <v>39</v>
      </c>
      <c r="D41" s="2" t="str">
        <f>VLOOKUP(C41,SOURCE!S44:Z10207,8,0)</f>
        <v>ITM_artanh</v>
      </c>
      <c r="E41" s="26" t="str">
        <f>CHAR(34)&amp;VLOOKUP(C41,SOURCE!S$6:Y$10169,6,0)&amp;CHAR(34)</f>
        <v>"ARCTANH"</v>
      </c>
      <c r="F41" s="22" t="str">
        <f t="shared" si="6"/>
        <v xml:space="preserve">                      if (strcompare(commandnumber,"ARCTANH" )) {sprintf(commandnumber,"%d", ITM_artanh);} else</v>
      </c>
      <c r="H41" t="b">
        <f>ISNA(VLOOKUP(J41,J42:J$500,1,0))</f>
        <v>1</v>
      </c>
      <c r="I41" s="27">
        <f>VLOOKUP(C41,SOURCE!S$6:Y$10169,7,0)</f>
        <v>86</v>
      </c>
      <c r="J41" s="28" t="str">
        <f>VLOOKUP(C41,SOURCE!S$6:Y$10169,6,0)</f>
        <v>ARCTANH</v>
      </c>
      <c r="K41" s="29" t="str">
        <f t="shared" si="19"/>
        <v>artanh</v>
      </c>
      <c r="L41" s="39" t="str">
        <f>VLOOKUP(C41,SOURCE!S$6:Y$10169,2,0)</f>
        <v>Trig</v>
      </c>
      <c r="M41" t="str">
        <f>IF(VLOOKUP(I41,SOURCE!B:M,2,0)="/  { itemToBeCoded","To be coded","")</f>
        <v/>
      </c>
      <c r="N41" s="17" t="str">
        <f>IF(AND(O41,VLOOKUP(I41,SOURCE!B:M,2,0)&lt;&gt;"/  { itemToBeCoded"),IF(ISERROR(VLOOKUP(J41,TEST!A:L,12,0)),"",   IF(VLOOKUP(J41,TEST!A:L,12,0)="","",VLOOKUP(J41,TEST!A:L,12,0)&amp;" //"&amp;U41)),"")</f>
        <v/>
      </c>
      <c r="O41" t="b">
        <f>ISNA(VLOOKUP(J41,J$3:J40,1,0))</f>
        <v>1</v>
      </c>
      <c r="Q41" s="26" t="str">
        <f>VLOOKUP(I41,SOURCE!B:M,5,0)</f>
        <v>"artanh"</v>
      </c>
      <c r="U41">
        <f t="shared" si="20"/>
        <v>30</v>
      </c>
      <c r="V41" s="164">
        <f t="shared" si="17"/>
        <v>3182.2974876380904</v>
      </c>
      <c r="W41">
        <f>IF(AND(O41,VLOOKUP(I41,SOURCE!B:M,2,0)&lt;&gt;"/  { itemToBeCoded"),IF(ISERROR(VLOOKUP(J41,TEST!A:F,5,0)),"",VLOOKUP(J41,TEST!A:F,5,0)),"")</f>
        <v>0</v>
      </c>
      <c r="X41">
        <f>IF(VLOOKUP(I41,SOURCE!B:M,2,0)&lt;&gt;"/  { itemToBeCoded",IF(ISERROR(VLOOKUP(J41,TEST!A:F,6,0)),"",VLOOKUP(J41,TEST!A:F,6,0)),"")</f>
        <v>0</v>
      </c>
      <c r="Y41" t="str">
        <f t="shared" si="18"/>
        <v/>
      </c>
      <c r="Z41">
        <f t="shared" si="1"/>
        <v>7</v>
      </c>
      <c r="AA41" s="172" t="str">
        <f t="shared" si="22"/>
        <v>+((uint64_t)(65) &lt;&lt; (7*8))</v>
      </c>
      <c r="AB41" s="172" t="str">
        <f t="shared" si="22"/>
        <v>+((uint64_t)(82) &lt;&lt; (6*8))</v>
      </c>
      <c r="AC41" s="172" t="str">
        <f t="shared" si="22"/>
        <v>+((uint64_t)(67) &lt;&lt; (5*8))</v>
      </c>
      <c r="AD41" s="172" t="str">
        <f t="shared" si="22"/>
        <v>+((uint64_t)(84) &lt;&lt; (4*8))</v>
      </c>
      <c r="AE41" s="172" t="str">
        <f t="shared" si="22"/>
        <v>+((uint64_t)(65) &lt;&lt; (3*8))</v>
      </c>
      <c r="AF41" s="172" t="str">
        <f t="shared" si="22"/>
        <v>+((uint64_t)(78) &lt;&lt; (2*8))</v>
      </c>
      <c r="AG41" s="172" t="str">
        <f t="shared" si="22"/>
        <v>+((uint64_t)(72) &lt;&lt; (1*8))</v>
      </c>
      <c r="AH41" s="172" t="str">
        <f t="shared" si="22"/>
        <v xml:space="preserve">                          </v>
      </c>
      <c r="AJ41" t="str">
        <f t="shared" si="8"/>
        <v>(uint64_t)(+((uint64_t)(65) &lt;&lt; (7*8))+((uint64_t)(82) &lt;&lt; (6*8))+((uint64_t)(67) &lt;&lt; (5*8))+((uint64_t)(84) &lt;&lt; (4*8))+((uint64_t)(65) &lt;&lt; (3*8))+((uint64_t)(78) &lt;&lt; (2*8))+((uint64_t)(72) &lt;&lt; (1*8))                          )</v>
      </c>
      <c r="AK41" s="2" t="str">
        <f t="shared" si="9"/>
        <v>ARCTANH</v>
      </c>
      <c r="AL41" t="e">
        <f>VLOOKUP(AN41,$AN42:$AN$1000,1,0)</f>
        <v>#VALUE!</v>
      </c>
      <c r="AM41">
        <f t="shared" si="10"/>
        <v>199</v>
      </c>
      <c r="AN41" s="173" t="str">
        <f t="shared" si="11"/>
        <v xml:space="preserve">    case (uint64_t)(+((uint64_t)(65) &lt;&lt; (7*8))+((uint64_t)(82) &lt;&lt; (6*8))+((uint64_t)(67) &lt;&lt; (5*8))+((uint64_t)(84) &lt;&lt; (4*8))+((uint64_t)(65) &lt;&lt; (3*8))+((uint64_t)(78) &lt;&lt; (2*8))+((uint64_t)(72) &lt;&lt; (1*8))                          ): *com = ITM_artanh; return true; break; //ARCTANH</v>
      </c>
      <c r="AO41" t="s">
        <v>5217</v>
      </c>
      <c r="AP41" s="170" t="str">
        <f t="shared" si="12"/>
        <v>41</v>
      </c>
      <c r="AQ41" s="170" t="str">
        <f t="shared" si="12"/>
        <v>52</v>
      </c>
      <c r="AR41" s="170" t="str">
        <f t="shared" si="12"/>
        <v>43</v>
      </c>
      <c r="AS41" s="170" t="str">
        <f t="shared" si="12"/>
        <v>54</v>
      </c>
      <c r="AT41" s="170" t="str">
        <f t="shared" si="23"/>
        <v>41</v>
      </c>
      <c r="AU41" s="170" t="str">
        <f t="shared" si="23"/>
        <v>4E</v>
      </c>
      <c r="AV41" s="170" t="str">
        <f t="shared" si="23"/>
        <v>48</v>
      </c>
      <c r="AW41" s="170" t="str">
        <f t="shared" si="23"/>
        <v>00</v>
      </c>
      <c r="AX41" s="170" t="str">
        <f t="shared" si="13"/>
        <v xml:space="preserve">    case 0x41524354414E4800: *com = ITM_artanh; return true; break; //ARCTANH</v>
      </c>
      <c r="BE41" s="170" t="str">
        <f t="shared" si="14"/>
        <v>41</v>
      </c>
      <c r="BF41" s="170" t="str">
        <f t="shared" si="4"/>
        <v>52</v>
      </c>
      <c r="BG41" s="170" t="str">
        <f t="shared" si="4"/>
        <v>43</v>
      </c>
      <c r="BH41" s="170" t="str">
        <f t="shared" si="4"/>
        <v>D3</v>
      </c>
      <c r="BI41" s="170" t="str">
        <f t="shared" si="15"/>
        <v>41</v>
      </c>
      <c r="BJ41" s="170" t="str">
        <f t="shared" si="5"/>
        <v>4E</v>
      </c>
      <c r="BK41" s="170" t="str">
        <f t="shared" si="5"/>
        <v>48</v>
      </c>
      <c r="BL41" s="170" t="str">
        <f t="shared" si="5"/>
        <v/>
      </c>
    </row>
    <row r="42" spans="1:64">
      <c r="A42" s="24" t="str">
        <f>IF(ISNA(VLOOKUP(D42,D43:D$9999,1,0)),"",1)</f>
        <v/>
      </c>
      <c r="B42" s="24" t="str">
        <f>IF(ISNA(VLOOKUP(E42,E43:E$9999,1,0)),"",1)</f>
        <v/>
      </c>
      <c r="C42" s="2">
        <v>40</v>
      </c>
      <c r="D42" s="2" t="str">
        <f>VLOOKUP(C42,SOURCE!S45:Z10208,8,0)</f>
        <v>ITM_CEIL</v>
      </c>
      <c r="E42" s="26" t="str">
        <f>CHAR(34)&amp;VLOOKUP(C42,SOURCE!S$6:Y$10169,6,0)&amp;CHAR(34)</f>
        <v>"CEIL"</v>
      </c>
      <c r="F42" s="22" t="str">
        <f t="shared" si="6"/>
        <v xml:space="preserve">                      if (strcompare(commandnumber,"CEIL" )) {sprintf(commandnumber,"%d", ITM_CEIL);} else</v>
      </c>
      <c r="H42" t="b">
        <f>ISNA(VLOOKUP(J42,J43:J$500,1,0))</f>
        <v>1</v>
      </c>
      <c r="I42" s="27">
        <f>VLOOKUP(C42,SOURCE!S$6:Y$10169,7,0)</f>
        <v>87</v>
      </c>
      <c r="J42" s="28" t="str">
        <f>VLOOKUP(C42,SOURCE!S$6:Y$10169,6,0)</f>
        <v>CEIL</v>
      </c>
      <c r="K42" s="29" t="str">
        <f t="shared" si="19"/>
        <v>CEIL</v>
      </c>
      <c r="L42" s="39" t="str">
        <f>VLOOKUP(C42,SOURCE!S$6:Y$10169,2,0)</f>
        <v>Math</v>
      </c>
      <c r="M42" t="str">
        <f>IF(VLOOKUP(I42,SOURCE!B:M,2,0)="/  { itemToBeCoded","To be coded","")</f>
        <v/>
      </c>
      <c r="N42" s="17" t="str">
        <f>IF(AND(O42,VLOOKUP(I42,SOURCE!B:M,2,0)&lt;&gt;"/  { itemToBeCoded"),IF(ISERROR(VLOOKUP(J42,TEST!A:L,12,0)),"",   IF(VLOOKUP(J42,TEST!A:L,12,0)="","",VLOOKUP(J42,TEST!A:L,12,0)&amp;" //"&amp;U42)),"")</f>
        <v>0.2 CEIL 0.9 CEIL + 2 GSB M2 //31</v>
      </c>
      <c r="O42" t="b">
        <f>ISNA(VLOOKUP(J42,J$3:J41,1,0))</f>
        <v>1</v>
      </c>
      <c r="Q42" s="26" t="str">
        <f>VLOOKUP(I42,SOURCE!B:M,5,0)</f>
        <v>"CEIL"</v>
      </c>
      <c r="U42">
        <f t="shared" si="20"/>
        <v>31</v>
      </c>
      <c r="V42" s="164">
        <f t="shared" si="17"/>
        <v>3184.2974876380904</v>
      </c>
      <c r="W42">
        <f>IF(AND(O42,VLOOKUP(I42,SOURCE!B:M,2,0)&lt;&gt;"/  { itemToBeCoded"),IF(ISERROR(VLOOKUP(J42,TEST!A:F,5,0)),"",VLOOKUP(J42,TEST!A:F,5,0)),"")</f>
        <v>1</v>
      </c>
      <c r="X42">
        <f>IF(VLOOKUP(I42,SOURCE!B:M,2,0)&lt;&gt;"/  { itemToBeCoded",IF(ISERROR(VLOOKUP(J42,TEST!A:F,6,0)),"",VLOOKUP(J42,TEST!A:F,6,0)),"")</f>
        <v>2</v>
      </c>
      <c r="Y42" t="str">
        <f t="shared" si="18"/>
        <v>both</v>
      </c>
      <c r="Z42">
        <f t="shared" si="1"/>
        <v>4</v>
      </c>
      <c r="AA42" s="172" t="str">
        <f t="shared" si="22"/>
        <v>+((uint64_t)(67) &lt;&lt; (7*8))</v>
      </c>
      <c r="AB42" s="172" t="str">
        <f t="shared" si="22"/>
        <v>+((uint64_t)(69) &lt;&lt; (6*8))</v>
      </c>
      <c r="AC42" s="172" t="str">
        <f t="shared" si="22"/>
        <v>+((uint64_t)(73) &lt;&lt; (5*8))</v>
      </c>
      <c r="AD42" s="172" t="str">
        <f t="shared" si="22"/>
        <v>+((uint64_t)(76) &lt;&lt; (4*8))</v>
      </c>
      <c r="AE42" s="172" t="str">
        <f t="shared" si="22"/>
        <v xml:space="preserve">                          </v>
      </c>
      <c r="AF42" s="172" t="str">
        <f t="shared" si="22"/>
        <v xml:space="preserve">                          </v>
      </c>
      <c r="AG42" s="172" t="str">
        <f t="shared" si="22"/>
        <v xml:space="preserve">                          </v>
      </c>
      <c r="AH42" s="172" t="str">
        <f t="shared" si="22"/>
        <v xml:space="preserve">                          </v>
      </c>
      <c r="AJ42" t="str">
        <f t="shared" si="8"/>
        <v>(uint64_t)(+((uint64_t)(67) &lt;&lt; (7*8))+((uint64_t)(69) &lt;&lt; (6*8))+((uint64_t)(73) &lt;&lt; (5*8))+((uint64_t)(76) &lt;&lt; (4*8))                                                                                                        )</v>
      </c>
      <c r="AK42" s="2" t="str">
        <f t="shared" si="9"/>
        <v>CEIL</v>
      </c>
      <c r="AL42" t="e">
        <f>VLOOKUP(AN42,$AN43:$AN$1000,1,0)</f>
        <v>#VALUE!</v>
      </c>
      <c r="AM42">
        <f t="shared" si="10"/>
        <v>200</v>
      </c>
      <c r="AN42" s="173" t="str">
        <f t="shared" si="11"/>
        <v xml:space="preserve">    case (uint64_t)(+((uint64_t)(67) &lt;&lt; (7*8))+((uint64_t)(69) &lt;&lt; (6*8))+((uint64_t)(73) &lt;&lt; (5*8))+((uint64_t)(76) &lt;&lt; (4*8))                                                                                                        ): *com = ITM_CEIL; return true; break; //CEIL</v>
      </c>
      <c r="AO42" t="s">
        <v>5217</v>
      </c>
      <c r="AP42" s="170" t="str">
        <f t="shared" si="12"/>
        <v>43</v>
      </c>
      <c r="AQ42" s="170" t="str">
        <f t="shared" si="12"/>
        <v>45</v>
      </c>
      <c r="AR42" s="170" t="str">
        <f t="shared" si="12"/>
        <v>49</v>
      </c>
      <c r="AS42" s="170" t="str">
        <f t="shared" si="12"/>
        <v>4C</v>
      </c>
      <c r="AT42" s="170" t="str">
        <f t="shared" si="23"/>
        <v>00</v>
      </c>
      <c r="AU42" s="170" t="str">
        <f t="shared" si="23"/>
        <v>00</v>
      </c>
      <c r="AV42" s="170" t="str">
        <f t="shared" si="23"/>
        <v>00</v>
      </c>
      <c r="AW42" s="170" t="str">
        <f t="shared" si="23"/>
        <v>00</v>
      </c>
      <c r="AX42" s="170" t="str">
        <f t="shared" si="13"/>
        <v xml:space="preserve">    case 0x4345494C00000000: *com = ITM_CEIL; return true; break; //CEIL</v>
      </c>
      <c r="BE42" s="170" t="str">
        <f t="shared" si="14"/>
        <v>C2</v>
      </c>
      <c r="BF42" s="170" t="str">
        <f t="shared" si="4"/>
        <v>C4</v>
      </c>
      <c r="BG42" s="170" t="str">
        <f t="shared" si="4"/>
        <v>C8</v>
      </c>
      <c r="BH42" s="170" t="str">
        <f t="shared" si="4"/>
        <v>CB</v>
      </c>
      <c r="BI42" s="170" t="str">
        <f t="shared" si="15"/>
        <v/>
      </c>
      <c r="BJ42" s="170" t="str">
        <f t="shared" si="5"/>
        <v/>
      </c>
      <c r="BK42" s="170" t="str">
        <f t="shared" si="5"/>
        <v/>
      </c>
      <c r="BL42" s="170" t="str">
        <f t="shared" si="5"/>
        <v/>
      </c>
    </row>
    <row r="43" spans="1:64">
      <c r="A43" s="24" t="str">
        <f>IF(ISNA(VLOOKUP(D43,D44:D$9999,1,0)),"",1)</f>
        <v/>
      </c>
      <c r="B43" s="24" t="str">
        <f>IF(ISNA(VLOOKUP(E43,E44:E$9999,1,0)),"",1)</f>
        <v/>
      </c>
      <c r="C43" s="2">
        <v>41</v>
      </c>
      <c r="D43" s="2" t="str">
        <f>VLOOKUP(C43,SOURCE!S46:Z10209,8,0)</f>
        <v>ITM_FLOOR</v>
      </c>
      <c r="E43" s="26" t="str">
        <f>CHAR(34)&amp;VLOOKUP(C43,SOURCE!S$6:Y$10169,6,0)&amp;CHAR(34)</f>
        <v>"FLOOR"</v>
      </c>
      <c r="F43" s="22" t="str">
        <f t="shared" si="6"/>
        <v xml:space="preserve">                      if (strcompare(commandnumber,"FLOOR" )) {sprintf(commandnumber,"%d", ITM_FLOOR);} else</v>
      </c>
      <c r="H43" t="b">
        <f>ISNA(VLOOKUP(J43,J44:J$500,1,0))</f>
        <v>1</v>
      </c>
      <c r="I43" s="27">
        <f>VLOOKUP(C43,SOURCE!S$6:Y$10169,7,0)</f>
        <v>88</v>
      </c>
      <c r="J43" s="28" t="str">
        <f>VLOOKUP(C43,SOURCE!S$6:Y$10169,6,0)</f>
        <v>FLOOR</v>
      </c>
      <c r="K43" s="29" t="str">
        <f t="shared" si="19"/>
        <v>FLOOR</v>
      </c>
      <c r="L43" s="39" t="str">
        <f>VLOOKUP(C43,SOURCE!S$6:Y$10169,2,0)</f>
        <v/>
      </c>
      <c r="M43" t="str">
        <f>IF(VLOOKUP(I43,SOURCE!B:M,2,0)="/  { itemToBeCoded","To be coded","")</f>
        <v/>
      </c>
      <c r="N43" s="17" t="str">
        <f>IF(AND(O43,VLOOKUP(I43,SOURCE!B:M,2,0)&lt;&gt;"/  { itemToBeCoded"),IF(ISERROR(VLOOKUP(J43,TEST!A:L,12,0)),"",   IF(VLOOKUP(J43,TEST!A:L,12,0)="","",VLOOKUP(J43,TEST!A:L,12,0)&amp;" //"&amp;U43)),"")</f>
        <v>1.2 FLOOR 1.9 FLOOR + 2 GSB M2 //32</v>
      </c>
      <c r="O43" t="b">
        <f>ISNA(VLOOKUP(J43,J$3:J42,1,0))</f>
        <v>1</v>
      </c>
      <c r="Q43" s="26" t="str">
        <f>VLOOKUP(I43,SOURCE!B:M,5,0)</f>
        <v>"FLOOR"</v>
      </c>
      <c r="U43">
        <f t="shared" si="20"/>
        <v>32</v>
      </c>
      <c r="V43" s="164">
        <f t="shared" si="17"/>
        <v>3186.2974876380904</v>
      </c>
      <c r="W43">
        <f>IF(AND(O43,VLOOKUP(I43,SOURCE!B:M,2,0)&lt;&gt;"/  { itemToBeCoded"),IF(ISERROR(VLOOKUP(J43,TEST!A:F,5,0)),"",VLOOKUP(J43,TEST!A:F,5,0)),"")</f>
        <v>1</v>
      </c>
      <c r="X43">
        <f>IF(VLOOKUP(I43,SOURCE!B:M,2,0)&lt;&gt;"/  { itemToBeCoded",IF(ISERROR(VLOOKUP(J43,TEST!A:F,6,0)),"",VLOOKUP(J43,TEST!A:F,6,0)),"")</f>
        <v>2</v>
      </c>
      <c r="Y43" t="str">
        <f t="shared" si="18"/>
        <v>both</v>
      </c>
      <c r="Z43">
        <f t="shared" si="1"/>
        <v>5</v>
      </c>
      <c r="AA43" s="172" t="str">
        <f t="shared" si="22"/>
        <v>+((uint64_t)(70) &lt;&lt; (7*8))</v>
      </c>
      <c r="AB43" s="172" t="str">
        <f t="shared" si="22"/>
        <v>+((uint64_t)(76) &lt;&lt; (6*8))</v>
      </c>
      <c r="AC43" s="172" t="str">
        <f t="shared" si="22"/>
        <v>+((uint64_t)(79) &lt;&lt; (5*8))</v>
      </c>
      <c r="AD43" s="172" t="str">
        <f t="shared" si="22"/>
        <v>+((uint64_t)(79) &lt;&lt; (4*8))</v>
      </c>
      <c r="AE43" s="172" t="str">
        <f t="shared" si="22"/>
        <v>+((uint64_t)(82) &lt;&lt; (3*8))</v>
      </c>
      <c r="AF43" s="172" t="str">
        <f t="shared" si="22"/>
        <v xml:space="preserve">                          </v>
      </c>
      <c r="AG43" s="172" t="str">
        <f t="shared" si="22"/>
        <v xml:space="preserve">                          </v>
      </c>
      <c r="AH43" s="172" t="str">
        <f t="shared" si="22"/>
        <v xml:space="preserve">                          </v>
      </c>
      <c r="AJ43" t="str">
        <f t="shared" si="8"/>
        <v>(uint64_t)(+((uint64_t)(70) &lt;&lt; (7*8))+((uint64_t)(76) &lt;&lt; (6*8))+((uint64_t)(79) &lt;&lt; (5*8))+((uint64_t)(79) &lt;&lt; (4*8))+((uint64_t)(82) &lt;&lt; (3*8))                                                                              )</v>
      </c>
      <c r="AK43" s="2" t="str">
        <f t="shared" si="9"/>
        <v>FLOOR</v>
      </c>
      <c r="AL43" t="e">
        <f>VLOOKUP(AN43,$AN44:$AN$1000,1,0)</f>
        <v>#VALUE!</v>
      </c>
      <c r="AM43">
        <f t="shared" si="10"/>
        <v>201</v>
      </c>
      <c r="AN43" s="173" t="str">
        <f t="shared" si="11"/>
        <v xml:space="preserve">    case (uint64_t)(+((uint64_t)(70) &lt;&lt; (7*8))+((uint64_t)(76) &lt;&lt; (6*8))+((uint64_t)(79) &lt;&lt; (5*8))+((uint64_t)(79) &lt;&lt; (4*8))+((uint64_t)(82) &lt;&lt; (3*8))                                                                              ): *com = ITM_FLOOR; return true; break; //FLOOR</v>
      </c>
      <c r="AO43" t="s">
        <v>5217</v>
      </c>
      <c r="AP43" s="170" t="str">
        <f t="shared" si="12"/>
        <v>46</v>
      </c>
      <c r="AQ43" s="170" t="str">
        <f t="shared" si="12"/>
        <v>4C</v>
      </c>
      <c r="AR43" s="170" t="str">
        <f t="shared" si="12"/>
        <v>4F</v>
      </c>
      <c r="AS43" s="170" t="str">
        <f t="shared" si="12"/>
        <v>4F</v>
      </c>
      <c r="AT43" s="170" t="str">
        <f t="shared" si="23"/>
        <v>52</v>
      </c>
      <c r="AU43" s="170" t="str">
        <f t="shared" si="23"/>
        <v>00</v>
      </c>
      <c r="AV43" s="170" t="str">
        <f t="shared" si="23"/>
        <v>00</v>
      </c>
      <c r="AW43" s="170" t="str">
        <f t="shared" si="23"/>
        <v>00</v>
      </c>
      <c r="AX43" s="170" t="str">
        <f t="shared" si="13"/>
        <v xml:space="preserve">    case 0x464C4F4F52000000: *com = ITM_FLOOR; return true; break; //FLOOR</v>
      </c>
      <c r="BE43" s="170" t="str">
        <f t="shared" si="14"/>
        <v>46</v>
      </c>
      <c r="BF43" s="170" t="str">
        <f t="shared" si="4"/>
        <v>CB</v>
      </c>
      <c r="BG43" s="170" t="str">
        <f t="shared" si="4"/>
        <v>CE</v>
      </c>
      <c r="BH43" s="170" t="str">
        <f t="shared" si="4"/>
        <v>CE</v>
      </c>
      <c r="BI43" s="170" t="str">
        <f t="shared" si="15"/>
        <v>52</v>
      </c>
      <c r="BJ43" s="170" t="str">
        <f t="shared" si="5"/>
        <v/>
      </c>
      <c r="BK43" s="170" t="str">
        <f t="shared" si="5"/>
        <v/>
      </c>
      <c r="BL43" s="170" t="str">
        <f t="shared" si="5"/>
        <v/>
      </c>
    </row>
    <row r="44" spans="1:64">
      <c r="A44" s="24" t="str">
        <f>IF(ISNA(VLOOKUP(D44,D45:D$9999,1,0)),"",1)</f>
        <v/>
      </c>
      <c r="B44" s="24" t="str">
        <f>IF(ISNA(VLOOKUP(E44,E45:E$9999,1,0)),"",1)</f>
        <v/>
      </c>
      <c r="C44" s="2">
        <v>42</v>
      </c>
      <c r="D44" s="2" t="str">
        <f>VLOOKUP(C44,SOURCE!S47:Z10210,8,0)</f>
        <v>ITM_GCD</v>
      </c>
      <c r="E44" s="26" t="str">
        <f>CHAR(34)&amp;VLOOKUP(C44,SOURCE!S$6:Y$10169,6,0)&amp;CHAR(34)</f>
        <v>"GCD"</v>
      </c>
      <c r="F44" s="22" t="str">
        <f t="shared" si="6"/>
        <v xml:space="preserve">                      if (strcompare(commandnumber,"GCD" )) {sprintf(commandnumber,"%d", ITM_GCD);} else</v>
      </c>
      <c r="H44" t="b">
        <f>ISNA(VLOOKUP(J44,J45:J$500,1,0))</f>
        <v>1</v>
      </c>
      <c r="I44" s="27">
        <f>VLOOKUP(C44,SOURCE!S$6:Y$10169,7,0)</f>
        <v>89</v>
      </c>
      <c r="J44" s="28" t="str">
        <f>VLOOKUP(C44,SOURCE!S$6:Y$10169,6,0)</f>
        <v>GCD</v>
      </c>
      <c r="K44" s="29" t="str">
        <f t="shared" si="19"/>
        <v>GCD</v>
      </c>
      <c r="L44" s="39" t="str">
        <f>VLOOKUP(C44,SOURCE!S$6:Y$10169,2,0)</f>
        <v/>
      </c>
      <c r="M44" t="str">
        <f>IF(VLOOKUP(I44,SOURCE!B:M,2,0)="/  { itemToBeCoded","To be coded","")</f>
        <v/>
      </c>
      <c r="N44" s="17" t="str">
        <f>IF(AND(O44,VLOOKUP(I44,SOURCE!B:M,2,0)&lt;&gt;"/  { itemToBeCoded"),IF(ISERROR(VLOOKUP(J44,TEST!A:L,12,0)),"",   IF(VLOOKUP(J44,TEST!A:L,12,0)="","",VLOOKUP(J44,TEST!A:L,12,0)&amp;" //"&amp;U44)),"")</f>
        <v>89798763754892653453379597352537489494736 EXIT 978 GCD STO 22 6 GSB M2 //33</v>
      </c>
      <c r="O44" t="b">
        <f>ISNA(VLOOKUP(J44,J$3:J43,1,0))</f>
        <v>1</v>
      </c>
      <c r="Q44" s="26" t="str">
        <f>VLOOKUP(I44,SOURCE!B:M,5,0)</f>
        <v>"GCD"</v>
      </c>
      <c r="U44">
        <f t="shared" si="20"/>
        <v>33</v>
      </c>
      <c r="V44" s="164">
        <f t="shared" si="17"/>
        <v>3192.2974876380904</v>
      </c>
      <c r="W44">
        <f>IF(AND(O44,VLOOKUP(I44,SOURCE!B:M,2,0)&lt;&gt;"/  { itemToBeCoded"),IF(ISERROR(VLOOKUP(J44,TEST!A:F,5,0)),"",VLOOKUP(J44,TEST!A:F,5,0)),"")</f>
        <v>1</v>
      </c>
      <c r="X44">
        <f>IF(VLOOKUP(I44,SOURCE!B:M,2,0)&lt;&gt;"/  { itemToBeCoded",IF(ISERROR(VLOOKUP(J44,TEST!A:F,6,0)),"",VLOOKUP(J44,TEST!A:F,6,0)),"")</f>
        <v>6</v>
      </c>
      <c r="Y44" t="str">
        <f t="shared" si="18"/>
        <v>both</v>
      </c>
      <c r="Z44">
        <f t="shared" si="1"/>
        <v>3</v>
      </c>
      <c r="AA44" s="172" t="str">
        <f t="shared" si="22"/>
        <v>+((uint64_t)(71) &lt;&lt; (7*8))</v>
      </c>
      <c r="AB44" s="172" t="str">
        <f t="shared" si="22"/>
        <v>+((uint64_t)(67) &lt;&lt; (6*8))</v>
      </c>
      <c r="AC44" s="172" t="str">
        <f t="shared" si="22"/>
        <v>+((uint64_t)(68) &lt;&lt; (5*8))</v>
      </c>
      <c r="AD44" s="172" t="str">
        <f t="shared" si="22"/>
        <v xml:space="preserve">                          </v>
      </c>
      <c r="AE44" s="172" t="str">
        <f t="shared" si="22"/>
        <v xml:space="preserve">                          </v>
      </c>
      <c r="AF44" s="172" t="str">
        <f t="shared" si="22"/>
        <v xml:space="preserve">                          </v>
      </c>
      <c r="AG44" s="172" t="str">
        <f t="shared" si="22"/>
        <v xml:space="preserve">                          </v>
      </c>
      <c r="AH44" s="172" t="str">
        <f t="shared" si="22"/>
        <v xml:space="preserve">                          </v>
      </c>
      <c r="AJ44" t="str">
        <f t="shared" si="8"/>
        <v>(uint64_t)(+((uint64_t)(71) &lt;&lt; (7*8))+((uint64_t)(67) &lt;&lt; (6*8))+((uint64_t)(68) &lt;&lt; (5*8))                                                                                                                                  )</v>
      </c>
      <c r="AK44" s="2" t="str">
        <f t="shared" si="9"/>
        <v>GCD</v>
      </c>
      <c r="AL44" t="e">
        <f>VLOOKUP(AN44,$AN45:$AN$1000,1,0)</f>
        <v>#VALUE!</v>
      </c>
      <c r="AM44">
        <f t="shared" si="10"/>
        <v>202</v>
      </c>
      <c r="AN44" s="173" t="str">
        <f t="shared" si="11"/>
        <v xml:space="preserve">    case (uint64_t)(+((uint64_t)(71) &lt;&lt; (7*8))+((uint64_t)(67) &lt;&lt; (6*8))+((uint64_t)(68) &lt;&lt; (5*8))                                                                                                                                  ): *com = ITM_GCD; return true; break; //GCD</v>
      </c>
      <c r="AO44" t="s">
        <v>5217</v>
      </c>
      <c r="AP44" s="170" t="str">
        <f t="shared" si="12"/>
        <v>47</v>
      </c>
      <c r="AQ44" s="170" t="str">
        <f t="shared" si="12"/>
        <v>43</v>
      </c>
      <c r="AR44" s="170" t="str">
        <f t="shared" si="12"/>
        <v>44</v>
      </c>
      <c r="AS44" s="170" t="str">
        <f t="shared" si="12"/>
        <v>00</v>
      </c>
      <c r="AT44" s="170" t="str">
        <f t="shared" si="23"/>
        <v>00</v>
      </c>
      <c r="AU44" s="170" t="str">
        <f t="shared" si="23"/>
        <v>00</v>
      </c>
      <c r="AV44" s="170" t="str">
        <f t="shared" si="23"/>
        <v>00</v>
      </c>
      <c r="AW44" s="170" t="str">
        <f t="shared" si="23"/>
        <v>00</v>
      </c>
      <c r="AX44" s="170" t="str">
        <f t="shared" si="13"/>
        <v xml:space="preserve">    case 0x4743440000000000: *com = ITM_GCD; return true; break; //GCD</v>
      </c>
      <c r="BE44" s="170" t="str">
        <f t="shared" si="14"/>
        <v>C6</v>
      </c>
      <c r="BF44" s="170" t="str">
        <f t="shared" si="4"/>
        <v>C2</v>
      </c>
      <c r="BG44" s="170" t="str">
        <f t="shared" si="4"/>
        <v>C3</v>
      </c>
      <c r="BH44" s="170" t="str">
        <f t="shared" si="4"/>
        <v>7F</v>
      </c>
      <c r="BI44" s="170" t="str">
        <f t="shared" si="15"/>
        <v/>
      </c>
      <c r="BJ44" s="170" t="str">
        <f t="shared" si="5"/>
        <v/>
      </c>
      <c r="BK44" s="170" t="str">
        <f t="shared" si="5"/>
        <v/>
      </c>
      <c r="BL44" s="170" t="str">
        <f t="shared" si="5"/>
        <v/>
      </c>
    </row>
    <row r="45" spans="1:64">
      <c r="A45" s="24" t="str">
        <f>IF(ISNA(VLOOKUP(D45,D46:D$9999,1,0)),"",1)</f>
        <v/>
      </c>
      <c r="B45" s="24" t="str">
        <f>IF(ISNA(VLOOKUP(E45,E46:E$9999,1,0)),"",1)</f>
        <v/>
      </c>
      <c r="C45" s="2">
        <v>43</v>
      </c>
      <c r="D45" s="2" t="str">
        <f>VLOOKUP(C45,SOURCE!S48:Z10211,8,0)</f>
        <v>ITM_LCM</v>
      </c>
      <c r="E45" s="26" t="str">
        <f>CHAR(34)&amp;VLOOKUP(C45,SOURCE!S$6:Y$10169,6,0)&amp;CHAR(34)</f>
        <v>"LCM"</v>
      </c>
      <c r="F45" s="22" t="str">
        <f t="shared" si="6"/>
        <v xml:space="preserve">                      if (strcompare(commandnumber,"LCM" )) {sprintf(commandnumber,"%d", ITM_LCM);} else</v>
      </c>
      <c r="H45" t="b">
        <f>ISNA(VLOOKUP(J45,J46:J$500,1,0))</f>
        <v>1</v>
      </c>
      <c r="I45" s="27">
        <f>VLOOKUP(C45,SOURCE!S$6:Y$10169,7,0)</f>
        <v>90</v>
      </c>
      <c r="J45" s="28" t="str">
        <f>VLOOKUP(C45,SOURCE!S$6:Y$10169,6,0)</f>
        <v>LCM</v>
      </c>
      <c r="K45" s="29" t="str">
        <f t="shared" si="19"/>
        <v>LCM</v>
      </c>
      <c r="L45" s="39" t="str">
        <f>VLOOKUP(C45,SOURCE!S$6:Y$10169,2,0)</f>
        <v/>
      </c>
      <c r="M45" t="str">
        <f>IF(VLOOKUP(I45,SOURCE!B:M,2,0)="/  { itemToBeCoded","To be coded","")</f>
        <v/>
      </c>
      <c r="N45" s="17" t="str">
        <f>IF(AND(O45,VLOOKUP(I45,SOURCE!B:M,2,0)&lt;&gt;"/  { itemToBeCoded"),IF(ISERROR(VLOOKUP(J45,TEST!A:L,12,0)),"",   IF(VLOOKUP(J45,TEST!A:L,12,0)="","",VLOOKUP(J45,TEST!A:L,12,0)&amp;" //"&amp;U45)),"")</f>
        <v>4 EXIT 6 LCM 12 GSB M2 //34</v>
      </c>
      <c r="O45" t="b">
        <f>ISNA(VLOOKUP(J45,J$3:J44,1,0))</f>
        <v>1</v>
      </c>
      <c r="Q45" s="26" t="str">
        <f>VLOOKUP(I45,SOURCE!B:M,5,0)</f>
        <v>"LCM"</v>
      </c>
      <c r="U45">
        <f t="shared" si="20"/>
        <v>34</v>
      </c>
      <c r="V45" s="164">
        <f t="shared" si="17"/>
        <v>3204.2974876380904</v>
      </c>
      <c r="W45">
        <f>IF(AND(O45,VLOOKUP(I45,SOURCE!B:M,2,0)&lt;&gt;"/  { itemToBeCoded"),IF(ISERROR(VLOOKUP(J45,TEST!A:F,5,0)),"",VLOOKUP(J45,TEST!A:F,5,0)),"")</f>
        <v>1</v>
      </c>
      <c r="X45">
        <f>IF(VLOOKUP(I45,SOURCE!B:M,2,0)&lt;&gt;"/  { itemToBeCoded",IF(ISERROR(VLOOKUP(J45,TEST!A:F,6,0)),"",VLOOKUP(J45,TEST!A:F,6,0)),"")</f>
        <v>12</v>
      </c>
      <c r="Y45" t="str">
        <f t="shared" si="18"/>
        <v>both</v>
      </c>
      <c r="Z45">
        <f t="shared" si="1"/>
        <v>3</v>
      </c>
      <c r="AA45" s="172" t="str">
        <f t="shared" si="22"/>
        <v>+((uint64_t)(76) &lt;&lt; (7*8))</v>
      </c>
      <c r="AB45" s="172" t="str">
        <f t="shared" si="22"/>
        <v>+((uint64_t)(67) &lt;&lt; (6*8))</v>
      </c>
      <c r="AC45" s="172" t="str">
        <f t="shared" si="22"/>
        <v>+((uint64_t)(77) &lt;&lt; (5*8))</v>
      </c>
      <c r="AD45" s="172" t="str">
        <f t="shared" si="22"/>
        <v xml:space="preserve">                          </v>
      </c>
      <c r="AE45" s="172" t="str">
        <f t="shared" si="22"/>
        <v xml:space="preserve">                          </v>
      </c>
      <c r="AF45" s="172" t="str">
        <f t="shared" si="22"/>
        <v xml:space="preserve">                          </v>
      </c>
      <c r="AG45" s="172" t="str">
        <f t="shared" si="22"/>
        <v xml:space="preserve">                          </v>
      </c>
      <c r="AH45" s="172" t="str">
        <f t="shared" si="22"/>
        <v xml:space="preserve">                          </v>
      </c>
      <c r="AJ45" t="str">
        <f t="shared" si="8"/>
        <v>(uint64_t)(+((uint64_t)(76) &lt;&lt; (7*8))+((uint64_t)(67) &lt;&lt; (6*8))+((uint64_t)(77) &lt;&lt; (5*8))                                                                                                                                  )</v>
      </c>
      <c r="AK45" s="2" t="str">
        <f t="shared" si="9"/>
        <v>LCM</v>
      </c>
      <c r="AL45" t="e">
        <f>VLOOKUP(AN45,$AN46:$AN$1000,1,0)</f>
        <v>#VALUE!</v>
      </c>
      <c r="AM45">
        <f t="shared" si="10"/>
        <v>203</v>
      </c>
      <c r="AN45" s="173" t="str">
        <f t="shared" si="11"/>
        <v xml:space="preserve">    case (uint64_t)(+((uint64_t)(76) &lt;&lt; (7*8))+((uint64_t)(67) &lt;&lt; (6*8))+((uint64_t)(77) &lt;&lt; (5*8))                                                                                                                                  ): *com = ITM_LCM; return true; break; //LCM</v>
      </c>
      <c r="AO45" t="s">
        <v>5217</v>
      </c>
      <c r="AP45" s="170" t="str">
        <f t="shared" si="12"/>
        <v>4C</v>
      </c>
      <c r="AQ45" s="170" t="str">
        <f t="shared" si="12"/>
        <v>43</v>
      </c>
      <c r="AR45" s="170" t="str">
        <f t="shared" si="12"/>
        <v>4D</v>
      </c>
      <c r="AS45" s="170" t="str">
        <f t="shared" si="12"/>
        <v>00</v>
      </c>
      <c r="AT45" s="170" t="str">
        <f t="shared" si="23"/>
        <v>00</v>
      </c>
      <c r="AU45" s="170" t="str">
        <f t="shared" si="23"/>
        <v>00</v>
      </c>
      <c r="AV45" s="170" t="str">
        <f t="shared" si="23"/>
        <v>00</v>
      </c>
      <c r="AW45" s="170" t="str">
        <f t="shared" si="23"/>
        <v>00</v>
      </c>
      <c r="AX45" s="170" t="str">
        <f t="shared" si="13"/>
        <v xml:space="preserve">    case 0x4C434D0000000000: *com = ITM_LCM; return true; break; //LCM</v>
      </c>
      <c r="BE45" s="170" t="str">
        <f t="shared" si="14"/>
        <v>CB</v>
      </c>
      <c r="BF45" s="170" t="str">
        <f t="shared" si="4"/>
        <v>C2</v>
      </c>
      <c r="BG45" s="170" t="str">
        <f t="shared" si="4"/>
        <v>CC</v>
      </c>
      <c r="BH45" s="170" t="str">
        <f t="shared" si="4"/>
        <v>7F</v>
      </c>
      <c r="BI45" s="170" t="str">
        <f t="shared" si="15"/>
        <v/>
      </c>
      <c r="BJ45" s="170" t="str">
        <f t="shared" si="5"/>
        <v/>
      </c>
      <c r="BK45" s="170" t="str">
        <f t="shared" si="5"/>
        <v/>
      </c>
      <c r="BL45" s="170" t="str">
        <f t="shared" si="5"/>
        <v/>
      </c>
    </row>
    <row r="46" spans="1:64">
      <c r="A46" s="24" t="str">
        <f>IF(ISNA(VLOOKUP(D46,D47:D$9999,1,0)),"",1)</f>
        <v/>
      </c>
      <c r="B46" s="24" t="str">
        <f>IF(ISNA(VLOOKUP(E46,E47:E$9999,1,0)),"",1)</f>
        <v/>
      </c>
      <c r="C46" s="2">
        <v>44</v>
      </c>
      <c r="D46" s="2" t="str">
        <f>VLOOKUP(C46,SOURCE!S49:Z10212,8,0)</f>
        <v>ITM_DEC</v>
      </c>
      <c r="E46" s="26" t="str">
        <f>CHAR(34)&amp;VLOOKUP(C46,SOURCE!S$6:Y$10169,6,0)&amp;CHAR(34)</f>
        <v>"DEC"</v>
      </c>
      <c r="F46" s="22" t="str">
        <f t="shared" si="6"/>
        <v xml:space="preserve">                      if (strcompare(commandnumber,"DEC" )) {sprintf(commandnumber,"%d", ITM_DEC);} else</v>
      </c>
      <c r="H46" t="b">
        <f>ISNA(VLOOKUP(J46,J47:J$500,1,0))</f>
        <v>1</v>
      </c>
      <c r="I46" s="27">
        <f>VLOOKUP(C46,SOURCE!S$6:Y$10169,7,0)</f>
        <v>91</v>
      </c>
      <c r="J46" s="28" t="str">
        <f>VLOOKUP(C46,SOURCE!S$6:Y$10169,6,0)</f>
        <v>DEC</v>
      </c>
      <c r="K46" s="29" t="str">
        <f t="shared" si="19"/>
        <v>DEC</v>
      </c>
      <c r="L46" s="39" t="str">
        <f>VLOOKUP(C46,SOURCE!S$6:Y$10169,2,0)</f>
        <v>Math</v>
      </c>
      <c r="M46" t="str">
        <f>IF(VLOOKUP(I46,SOURCE!B:M,2,0)="/  { itemToBeCoded","To be coded","")</f>
        <v/>
      </c>
      <c r="N46" s="17" t="str">
        <f>IF(AND(O46,VLOOKUP(I46,SOURCE!B:M,2,0)&lt;&gt;"/  { itemToBeCoded"),IF(ISERROR(VLOOKUP(J46,TEST!A:L,12,0)),"",   IF(VLOOKUP(J46,TEST!A:L,12,0)="","",VLOOKUP(J46,TEST!A:L,12,0)&amp;" //"&amp;U46)),"")</f>
        <v/>
      </c>
      <c r="O46" t="b">
        <f>ISNA(VLOOKUP(J46,J$3:J45,1,0))</f>
        <v>1</v>
      </c>
      <c r="Q46" s="26" t="str">
        <f>VLOOKUP(I46,SOURCE!B:M,5,0)</f>
        <v>"DEC"</v>
      </c>
      <c r="U46">
        <f t="shared" si="20"/>
        <v>34</v>
      </c>
      <c r="V46" s="164">
        <f t="shared" si="17"/>
        <v>3204.2974876380904</v>
      </c>
      <c r="W46" t="str">
        <f>IF(AND(O46,VLOOKUP(I46,SOURCE!B:M,2,0)&lt;&gt;"/  { itemToBeCoded"),IF(ISERROR(VLOOKUP(J46,TEST!A:F,5,0)),"",VLOOKUP(J46,TEST!A:F,5,0)),"")</f>
        <v/>
      </c>
      <c r="X46" t="str">
        <f>IF(VLOOKUP(I46,SOURCE!B:M,2,0)&lt;&gt;"/  { itemToBeCoded",IF(ISERROR(VLOOKUP(J46,TEST!A:F,6,0)),"",VLOOKUP(J46,TEST!A:F,6,0)),"")</f>
        <v/>
      </c>
      <c r="Y46" t="str">
        <f t="shared" si="18"/>
        <v/>
      </c>
      <c r="Z46">
        <f t="shared" si="1"/>
        <v>3</v>
      </c>
      <c r="AA46" s="172" t="str">
        <f t="shared" si="22"/>
        <v>+((uint64_t)(68) &lt;&lt; (7*8))</v>
      </c>
      <c r="AB46" s="172" t="str">
        <f t="shared" si="22"/>
        <v>+((uint64_t)(69) &lt;&lt; (6*8))</v>
      </c>
      <c r="AC46" s="172" t="str">
        <f t="shared" si="22"/>
        <v>+((uint64_t)(67) &lt;&lt; (5*8))</v>
      </c>
      <c r="AD46" s="172" t="str">
        <f t="shared" si="22"/>
        <v xml:space="preserve">                          </v>
      </c>
      <c r="AE46" s="172" t="str">
        <f t="shared" si="22"/>
        <v xml:space="preserve">                          </v>
      </c>
      <c r="AF46" s="172" t="str">
        <f t="shared" si="22"/>
        <v xml:space="preserve">                          </v>
      </c>
      <c r="AG46" s="172" t="str">
        <f t="shared" si="22"/>
        <v xml:space="preserve">                          </v>
      </c>
      <c r="AH46" s="172" t="str">
        <f t="shared" si="22"/>
        <v xml:space="preserve">                          </v>
      </c>
      <c r="AJ46" t="str">
        <f t="shared" si="8"/>
        <v>(uint64_t)(+((uint64_t)(68) &lt;&lt; (7*8))+((uint64_t)(69) &lt;&lt; (6*8))+((uint64_t)(67) &lt;&lt; (5*8))                                                                                                                                  )</v>
      </c>
      <c r="AK46" s="2" t="str">
        <f t="shared" si="9"/>
        <v>DEC</v>
      </c>
      <c r="AL46" t="e">
        <f>VLOOKUP(AN46,$AN47:$AN$1000,1,0)</f>
        <v>#VALUE!</v>
      </c>
      <c r="AM46">
        <f t="shared" si="10"/>
        <v>204</v>
      </c>
      <c r="AN46" s="173" t="str">
        <f t="shared" si="11"/>
        <v xml:space="preserve">    case (uint64_t)(+((uint64_t)(68) &lt;&lt; (7*8))+((uint64_t)(69) &lt;&lt; (6*8))+((uint64_t)(67) &lt;&lt; (5*8))                                                                                                                                  ): *com = ITM_DEC; return true; break; //DEC</v>
      </c>
      <c r="AO46" t="s">
        <v>5217</v>
      </c>
      <c r="AP46" s="170" t="str">
        <f t="shared" si="12"/>
        <v>44</v>
      </c>
      <c r="AQ46" s="170" t="str">
        <f t="shared" si="12"/>
        <v>45</v>
      </c>
      <c r="AR46" s="170" t="str">
        <f t="shared" si="12"/>
        <v>43</v>
      </c>
      <c r="AS46" s="170" t="str">
        <f t="shared" si="12"/>
        <v>00</v>
      </c>
      <c r="AT46" s="170" t="str">
        <f t="shared" si="23"/>
        <v>00</v>
      </c>
      <c r="AU46" s="170" t="str">
        <f t="shared" si="23"/>
        <v>00</v>
      </c>
      <c r="AV46" s="170" t="str">
        <f t="shared" si="23"/>
        <v>00</v>
      </c>
      <c r="AW46" s="170" t="str">
        <f t="shared" si="23"/>
        <v>00</v>
      </c>
      <c r="AX46" s="170" t="str">
        <f t="shared" si="13"/>
        <v xml:space="preserve">    case 0x4445430000000000: *com = ITM_DEC; return true; break; //DEC</v>
      </c>
      <c r="BE46" s="170" t="str">
        <f t="shared" si="14"/>
        <v>C3</v>
      </c>
      <c r="BF46" s="170" t="str">
        <f t="shared" si="4"/>
        <v>C4</v>
      </c>
      <c r="BG46" s="170" t="str">
        <f t="shared" si="4"/>
        <v>C2</v>
      </c>
      <c r="BH46" s="170" t="str">
        <f t="shared" si="4"/>
        <v>7F</v>
      </c>
      <c r="BI46" s="170" t="str">
        <f t="shared" si="15"/>
        <v/>
      </c>
      <c r="BJ46" s="170" t="str">
        <f t="shared" si="5"/>
        <v/>
      </c>
      <c r="BK46" s="170" t="str">
        <f t="shared" si="5"/>
        <v/>
      </c>
      <c r="BL46" s="170" t="str">
        <f t="shared" si="5"/>
        <v/>
      </c>
    </row>
    <row r="47" spans="1:64">
      <c r="A47" s="24" t="str">
        <f>IF(ISNA(VLOOKUP(D47,D48:D$9999,1,0)),"",1)</f>
        <v/>
      </c>
      <c r="B47" s="24" t="str">
        <f>IF(ISNA(VLOOKUP(E47,E48:E$9999,1,0)),"",1)</f>
        <v/>
      </c>
      <c r="C47" s="2">
        <v>45</v>
      </c>
      <c r="D47" s="2" t="str">
        <f>VLOOKUP(C47,SOURCE!S50:Z10213,8,0)</f>
        <v>ITM_INC</v>
      </c>
      <c r="E47" s="26" t="str">
        <f>CHAR(34)&amp;VLOOKUP(C47,SOURCE!S$6:Y$10169,6,0)&amp;CHAR(34)</f>
        <v>"INC"</v>
      </c>
      <c r="F47" s="22" t="str">
        <f t="shared" si="6"/>
        <v xml:space="preserve">                      if (strcompare(commandnumber,"INC" )) {sprintf(commandnumber,"%d", ITM_INC);} else</v>
      </c>
      <c r="H47" t="b">
        <f>ISNA(VLOOKUP(J47,J48:J$500,1,0))</f>
        <v>1</v>
      </c>
      <c r="I47" s="27">
        <f>VLOOKUP(C47,SOURCE!S$6:Y$10169,7,0)</f>
        <v>92</v>
      </c>
      <c r="J47" s="28" t="str">
        <f>VLOOKUP(C47,SOURCE!S$6:Y$10169,6,0)</f>
        <v>INC</v>
      </c>
      <c r="K47" s="29" t="str">
        <f t="shared" si="19"/>
        <v>INC</v>
      </c>
      <c r="L47" s="39" t="str">
        <f>VLOOKUP(C47,SOURCE!S$6:Y$10169,2,0)</f>
        <v>Math</v>
      </c>
      <c r="M47" t="str">
        <f>IF(VLOOKUP(I47,SOURCE!B:M,2,0)="/  { itemToBeCoded","To be coded","")</f>
        <v/>
      </c>
      <c r="N47" s="17" t="str">
        <f>IF(AND(O47,VLOOKUP(I47,SOURCE!B:M,2,0)&lt;&gt;"/  { itemToBeCoded"),IF(ISERROR(VLOOKUP(J47,TEST!A:L,12,0)),"",   IF(VLOOKUP(J47,TEST!A:L,12,0)="","",VLOOKUP(J47,TEST!A:L,12,0)&amp;" //"&amp;U47)),"")</f>
        <v/>
      </c>
      <c r="O47" t="b">
        <f>ISNA(VLOOKUP(J47,J$3:J46,1,0))</f>
        <v>1</v>
      </c>
      <c r="Q47" s="26" t="str">
        <f>VLOOKUP(I47,SOURCE!B:M,5,0)</f>
        <v>"INC"</v>
      </c>
      <c r="U47">
        <f t="shared" si="20"/>
        <v>34</v>
      </c>
      <c r="V47" s="164">
        <f t="shared" si="17"/>
        <v>3204.2974876380904</v>
      </c>
      <c r="W47" t="str">
        <f>IF(AND(O47,VLOOKUP(I47,SOURCE!B:M,2,0)&lt;&gt;"/  { itemToBeCoded"),IF(ISERROR(VLOOKUP(J47,TEST!A:F,5,0)),"",VLOOKUP(J47,TEST!A:F,5,0)),"")</f>
        <v/>
      </c>
      <c r="X47" t="str">
        <f>IF(VLOOKUP(I47,SOURCE!B:M,2,0)&lt;&gt;"/  { itemToBeCoded",IF(ISERROR(VLOOKUP(J47,TEST!A:F,6,0)),"",VLOOKUP(J47,TEST!A:F,6,0)),"")</f>
        <v/>
      </c>
      <c r="Y47" t="str">
        <f t="shared" si="18"/>
        <v/>
      </c>
      <c r="Z47">
        <f t="shared" si="1"/>
        <v>3</v>
      </c>
      <c r="AA47" s="172" t="str">
        <f t="shared" si="22"/>
        <v>+((uint64_t)(73) &lt;&lt; (7*8))</v>
      </c>
      <c r="AB47" s="172" t="str">
        <f t="shared" si="22"/>
        <v>+((uint64_t)(78) &lt;&lt; (6*8))</v>
      </c>
      <c r="AC47" s="172" t="str">
        <f t="shared" si="22"/>
        <v>+((uint64_t)(67) &lt;&lt; (5*8))</v>
      </c>
      <c r="AD47" s="172" t="str">
        <f t="shared" si="22"/>
        <v xml:space="preserve">                          </v>
      </c>
      <c r="AE47" s="172" t="str">
        <f t="shared" si="22"/>
        <v xml:space="preserve">                          </v>
      </c>
      <c r="AF47" s="172" t="str">
        <f t="shared" si="22"/>
        <v xml:space="preserve">                          </v>
      </c>
      <c r="AG47" s="172" t="str">
        <f t="shared" si="22"/>
        <v xml:space="preserve">                          </v>
      </c>
      <c r="AH47" s="172" t="str">
        <f t="shared" si="22"/>
        <v xml:space="preserve">                          </v>
      </c>
      <c r="AJ47" t="str">
        <f t="shared" si="8"/>
        <v>(uint64_t)(+((uint64_t)(73) &lt;&lt; (7*8))+((uint64_t)(78) &lt;&lt; (6*8))+((uint64_t)(67) &lt;&lt; (5*8))                                                                                                                                  )</v>
      </c>
      <c r="AK47" s="2" t="str">
        <f t="shared" si="9"/>
        <v>INC</v>
      </c>
      <c r="AL47" t="e">
        <f>VLOOKUP(AN47,$AN48:$AN$1000,1,0)</f>
        <v>#VALUE!</v>
      </c>
      <c r="AM47">
        <f t="shared" si="10"/>
        <v>205</v>
      </c>
      <c r="AN47" s="173" t="str">
        <f t="shared" si="11"/>
        <v xml:space="preserve">    case (uint64_t)(+((uint64_t)(73) &lt;&lt; (7*8))+((uint64_t)(78) &lt;&lt; (6*8))+((uint64_t)(67) &lt;&lt; (5*8))                                                                                                                                  ): *com = ITM_INC; return true; break; //INC</v>
      </c>
      <c r="AO47" t="s">
        <v>5217</v>
      </c>
      <c r="AP47" s="170" t="str">
        <f t="shared" si="12"/>
        <v>49</v>
      </c>
      <c r="AQ47" s="170" t="str">
        <f t="shared" si="12"/>
        <v>4E</v>
      </c>
      <c r="AR47" s="170" t="str">
        <f t="shared" si="12"/>
        <v>43</v>
      </c>
      <c r="AS47" s="170" t="str">
        <f t="shared" si="12"/>
        <v>00</v>
      </c>
      <c r="AT47" s="170" t="str">
        <f t="shared" si="23"/>
        <v>00</v>
      </c>
      <c r="AU47" s="170" t="str">
        <f t="shared" si="23"/>
        <v>00</v>
      </c>
      <c r="AV47" s="170" t="str">
        <f t="shared" si="23"/>
        <v>00</v>
      </c>
      <c r="AW47" s="170" t="str">
        <f t="shared" si="23"/>
        <v>00</v>
      </c>
      <c r="AX47" s="170" t="str">
        <f t="shared" si="13"/>
        <v xml:space="preserve">    case 0x494E430000000000: *com = ITM_INC; return true; break; //INC</v>
      </c>
      <c r="BE47" s="170" t="str">
        <f t="shared" si="14"/>
        <v>C8</v>
      </c>
      <c r="BF47" s="170" t="str">
        <f t="shared" si="4"/>
        <v>CD</v>
      </c>
      <c r="BG47" s="170" t="str">
        <f t="shared" si="4"/>
        <v>C2</v>
      </c>
      <c r="BH47" s="170" t="str">
        <f t="shared" si="4"/>
        <v>7F</v>
      </c>
      <c r="BI47" s="170" t="str">
        <f t="shared" si="15"/>
        <v/>
      </c>
      <c r="BJ47" s="170" t="str">
        <f t="shared" si="5"/>
        <v/>
      </c>
      <c r="BK47" s="170" t="str">
        <f t="shared" si="5"/>
        <v/>
      </c>
      <c r="BL47" s="170" t="str">
        <f t="shared" si="5"/>
        <v/>
      </c>
    </row>
    <row r="48" spans="1:64">
      <c r="A48" s="24" t="str">
        <f>IF(ISNA(VLOOKUP(D48,D49:D$9999,1,0)),"",1)</f>
        <v/>
      </c>
      <c r="B48" s="24" t="str">
        <f>IF(ISNA(VLOOKUP(E48,E49:E$9999,1,0)),"",1)</f>
        <v/>
      </c>
      <c r="C48" s="2">
        <v>46</v>
      </c>
      <c r="D48" s="2" t="str">
        <f>VLOOKUP(C48,SOURCE!S51:Z10214,8,0)</f>
        <v>ITM_IP</v>
      </c>
      <c r="E48" s="26" t="str">
        <f>CHAR(34)&amp;VLOOKUP(C48,SOURCE!S$6:Y$10169,6,0)&amp;CHAR(34)</f>
        <v>"IP"</v>
      </c>
      <c r="F48" s="22" t="str">
        <f t="shared" si="6"/>
        <v xml:space="preserve">                      if (strcompare(commandnumber,"IP" )) {sprintf(commandnumber,"%d", ITM_IP);} else</v>
      </c>
      <c r="H48" t="b">
        <f>ISNA(VLOOKUP(J48,J49:J$500,1,0))</f>
        <v>1</v>
      </c>
      <c r="I48" s="27">
        <f>VLOOKUP(C48,SOURCE!S$6:Y$10169,7,0)</f>
        <v>93</v>
      </c>
      <c r="J48" s="28" t="str">
        <f>VLOOKUP(C48,SOURCE!S$6:Y$10169,6,0)</f>
        <v>IP</v>
      </c>
      <c r="K48" s="29" t="str">
        <f t="shared" si="19"/>
        <v>IP</v>
      </c>
      <c r="L48" s="39" t="str">
        <f>VLOOKUP(C48,SOURCE!S$6:Y$10169,2,0)</f>
        <v>Math</v>
      </c>
      <c r="M48" t="str">
        <f>IF(VLOOKUP(I48,SOURCE!B:M,2,0)="/  { itemToBeCoded","To be coded","")</f>
        <v/>
      </c>
      <c r="N48" s="17" t="str">
        <f>IF(AND(O48,VLOOKUP(I48,SOURCE!B:M,2,0)&lt;&gt;"/  { itemToBeCoded"),IF(ISERROR(VLOOKUP(J48,TEST!A:L,12,0)),"",   IF(VLOOKUP(J48,TEST!A:L,12,0)="","",VLOOKUP(J48,TEST!A:L,12,0)&amp;" //"&amp;U48)),"")</f>
        <v>3.14159265 IP 3 GSB M2 //35</v>
      </c>
      <c r="O48" t="b">
        <f>ISNA(VLOOKUP(J48,J$3:J47,1,0))</f>
        <v>1</v>
      </c>
      <c r="Q48" s="26" t="str">
        <f>VLOOKUP(I48,SOURCE!B:M,5,0)</f>
        <v>"IP"</v>
      </c>
      <c r="U48">
        <f t="shared" si="20"/>
        <v>35</v>
      </c>
      <c r="V48" s="164">
        <f t="shared" si="17"/>
        <v>3207.2974876380904</v>
      </c>
      <c r="W48">
        <f>IF(AND(O48,VLOOKUP(I48,SOURCE!B:M,2,0)&lt;&gt;"/  { itemToBeCoded"),IF(ISERROR(VLOOKUP(J48,TEST!A:F,5,0)),"",VLOOKUP(J48,TEST!A:F,5,0)),"")</f>
        <v>1</v>
      </c>
      <c r="X48">
        <f>IF(VLOOKUP(I48,SOURCE!B:M,2,0)&lt;&gt;"/  { itemToBeCoded",IF(ISERROR(VLOOKUP(J48,TEST!A:F,6,0)),"",VLOOKUP(J48,TEST!A:F,6,0)),"")</f>
        <v>3</v>
      </c>
      <c r="Y48" t="str">
        <f t="shared" si="18"/>
        <v>both</v>
      </c>
      <c r="Z48">
        <f t="shared" si="1"/>
        <v>2</v>
      </c>
      <c r="AA48" s="172" t="str">
        <f t="shared" si="22"/>
        <v>+((uint64_t)(73) &lt;&lt; (7*8))</v>
      </c>
      <c r="AB48" s="172" t="str">
        <f t="shared" si="22"/>
        <v>+((uint64_t)(80) &lt;&lt; (6*8))</v>
      </c>
      <c r="AC48" s="172" t="str">
        <f t="shared" si="22"/>
        <v xml:space="preserve">                          </v>
      </c>
      <c r="AD48" s="172" t="str">
        <f t="shared" si="22"/>
        <v xml:space="preserve">                          </v>
      </c>
      <c r="AE48" s="172" t="str">
        <f t="shared" si="22"/>
        <v xml:space="preserve">                          </v>
      </c>
      <c r="AF48" s="172" t="str">
        <f t="shared" si="22"/>
        <v xml:space="preserve">                          </v>
      </c>
      <c r="AG48" s="172" t="str">
        <f t="shared" si="22"/>
        <v xml:space="preserve">                          </v>
      </c>
      <c r="AH48" s="172" t="str">
        <f t="shared" si="22"/>
        <v xml:space="preserve">                          </v>
      </c>
      <c r="AJ48" t="str">
        <f t="shared" si="8"/>
        <v>(uint64_t)(+((uint64_t)(73) &lt;&lt; (7*8))+((uint64_t)(80) &lt;&lt; (6*8))                                                                                                                                                            )</v>
      </c>
      <c r="AK48" s="2" t="str">
        <f t="shared" si="9"/>
        <v>IP</v>
      </c>
      <c r="AL48" t="e">
        <f>VLOOKUP(AN48,$AN49:$AN$1000,1,0)</f>
        <v>#VALUE!</v>
      </c>
      <c r="AM48">
        <f t="shared" si="10"/>
        <v>206</v>
      </c>
      <c r="AN48" s="173" t="str">
        <f t="shared" si="11"/>
        <v xml:space="preserve">    case (uint64_t)(+((uint64_t)(73) &lt;&lt; (7*8))+((uint64_t)(80) &lt;&lt; (6*8))                                                                                                                                                            ): *com = ITM_IP; return true; break; //IP</v>
      </c>
      <c r="AO48" t="s">
        <v>5217</v>
      </c>
      <c r="AP48" s="170" t="str">
        <f t="shared" si="12"/>
        <v>49</v>
      </c>
      <c r="AQ48" s="170" t="str">
        <f t="shared" si="12"/>
        <v>50</v>
      </c>
      <c r="AR48" s="170" t="str">
        <f t="shared" si="12"/>
        <v>00</v>
      </c>
      <c r="AS48" s="170" t="str">
        <f t="shared" si="12"/>
        <v>00</v>
      </c>
      <c r="AT48" s="170" t="str">
        <f t="shared" si="23"/>
        <v>00</v>
      </c>
      <c r="AU48" s="170" t="str">
        <f t="shared" si="23"/>
        <v>00</v>
      </c>
      <c r="AV48" s="170" t="str">
        <f t="shared" si="23"/>
        <v>00</v>
      </c>
      <c r="AW48" s="170" t="str">
        <f t="shared" si="23"/>
        <v>00</v>
      </c>
      <c r="AX48" s="170" t="str">
        <f t="shared" si="13"/>
        <v xml:space="preserve">    case 0x4950000000000000: *com = ITM_IP; return true; break; //IP</v>
      </c>
      <c r="BE48" s="170" t="str">
        <f t="shared" si="14"/>
        <v>C8</v>
      </c>
      <c r="BF48" s="170" t="str">
        <f t="shared" si="4"/>
        <v>CF</v>
      </c>
      <c r="BG48" s="170" t="str">
        <f t="shared" si="4"/>
        <v>7F</v>
      </c>
      <c r="BH48" s="170" t="str">
        <f t="shared" si="4"/>
        <v>7F</v>
      </c>
      <c r="BI48" s="170" t="str">
        <f t="shared" si="15"/>
        <v/>
      </c>
      <c r="BJ48" s="170" t="str">
        <f t="shared" si="5"/>
        <v/>
      </c>
      <c r="BK48" s="170" t="str">
        <f t="shared" si="5"/>
        <v/>
      </c>
      <c r="BL48" s="170" t="str">
        <f t="shared" si="5"/>
        <v/>
      </c>
    </row>
    <row r="49" spans="1:64">
      <c r="A49" s="24" t="str">
        <f>IF(ISNA(VLOOKUP(D49,D50:D$9999,1,0)),"",1)</f>
        <v/>
      </c>
      <c r="B49" s="24" t="str">
        <f>IF(ISNA(VLOOKUP(E49,E50:E$9999,1,0)),"",1)</f>
        <v/>
      </c>
      <c r="C49" s="2">
        <v>47</v>
      </c>
      <c r="D49" s="2" t="str">
        <f>VLOOKUP(C49,SOURCE!S52:Z10215,8,0)</f>
        <v>ITM_FP</v>
      </c>
      <c r="E49" s="26" t="str">
        <f>CHAR(34)&amp;VLOOKUP(C49,SOURCE!S$6:Y$10169,6,0)&amp;CHAR(34)</f>
        <v>"FP"</v>
      </c>
      <c r="F49" s="22" t="str">
        <f t="shared" si="6"/>
        <v xml:space="preserve">                      if (strcompare(commandnumber,"FP" )) {sprintf(commandnumber,"%d", ITM_FP);} else</v>
      </c>
      <c r="H49" t="b">
        <f>ISNA(VLOOKUP(J49,J50:J$500,1,0))</f>
        <v>1</v>
      </c>
      <c r="I49" s="27">
        <f>VLOOKUP(C49,SOURCE!S$6:Y$10169,7,0)</f>
        <v>94</v>
      </c>
      <c r="J49" s="28" t="str">
        <f>VLOOKUP(C49,SOURCE!S$6:Y$10169,6,0)</f>
        <v>FP</v>
      </c>
      <c r="K49" s="29" t="str">
        <f t="shared" si="19"/>
        <v>FP</v>
      </c>
      <c r="L49" s="39" t="str">
        <f>VLOOKUP(C49,SOURCE!S$6:Y$10169,2,0)</f>
        <v/>
      </c>
      <c r="M49" t="str">
        <f>IF(VLOOKUP(I49,SOURCE!B:M,2,0)="/  { itemToBeCoded","To be coded","")</f>
        <v/>
      </c>
      <c r="N49" s="17" t="str">
        <f>IF(AND(O49,VLOOKUP(I49,SOURCE!B:M,2,0)&lt;&gt;"/  { itemToBeCoded"),IF(ISERROR(VLOOKUP(J49,TEST!A:L,12,0)),"",   IF(VLOOKUP(J49,TEST!A:L,12,0)="","",VLOOKUP(J49,TEST!A:L,12,0)&amp;" //"&amp;U49)),"")</f>
        <v>3.14159265 FP 0.14159265 GSB M2 //36</v>
      </c>
      <c r="O49" t="b">
        <f>ISNA(VLOOKUP(J49,J$3:J48,1,0))</f>
        <v>1</v>
      </c>
      <c r="Q49" s="26" t="str">
        <f>VLOOKUP(I49,SOURCE!B:M,5,0)</f>
        <v>"FP"</v>
      </c>
      <c r="U49">
        <f t="shared" si="20"/>
        <v>36</v>
      </c>
      <c r="V49" s="164">
        <f t="shared" si="17"/>
        <v>3207.4390802880903</v>
      </c>
      <c r="W49">
        <f>IF(AND(O49,VLOOKUP(I49,SOURCE!B:M,2,0)&lt;&gt;"/  { itemToBeCoded"),IF(ISERROR(VLOOKUP(J49,TEST!A:F,5,0)),"",VLOOKUP(J49,TEST!A:F,5,0)),"")</f>
        <v>1</v>
      </c>
      <c r="X49">
        <f>IF(VLOOKUP(I49,SOURCE!B:M,2,0)&lt;&gt;"/  { itemToBeCoded",IF(ISERROR(VLOOKUP(J49,TEST!A:F,6,0)),"",VLOOKUP(J49,TEST!A:F,6,0)),"")</f>
        <v>0.14159264999999999</v>
      </c>
      <c r="Y49" t="str">
        <f t="shared" si="18"/>
        <v>both</v>
      </c>
      <c r="Z49">
        <f t="shared" si="1"/>
        <v>2</v>
      </c>
      <c r="AA49" s="172" t="str">
        <f t="shared" si="22"/>
        <v>+((uint64_t)(70) &lt;&lt; (7*8))</v>
      </c>
      <c r="AB49" s="172" t="str">
        <f t="shared" si="22"/>
        <v>+((uint64_t)(80) &lt;&lt; (6*8))</v>
      </c>
      <c r="AC49" s="172" t="str">
        <f t="shared" si="22"/>
        <v xml:space="preserve">                          </v>
      </c>
      <c r="AD49" s="172" t="str">
        <f t="shared" si="22"/>
        <v xml:space="preserve">                          </v>
      </c>
      <c r="AE49" s="172" t="str">
        <f t="shared" si="22"/>
        <v xml:space="preserve">                          </v>
      </c>
      <c r="AF49" s="172" t="str">
        <f t="shared" si="22"/>
        <v xml:space="preserve">                          </v>
      </c>
      <c r="AG49" s="172" t="str">
        <f t="shared" si="22"/>
        <v xml:space="preserve">                          </v>
      </c>
      <c r="AH49" s="172" t="str">
        <f t="shared" si="22"/>
        <v xml:space="preserve">                          </v>
      </c>
      <c r="AJ49" t="str">
        <f t="shared" si="8"/>
        <v>(uint64_t)(+((uint64_t)(70) &lt;&lt; (7*8))+((uint64_t)(80) &lt;&lt; (6*8))                                                                                                                                                            )</v>
      </c>
      <c r="AK49" s="2" t="str">
        <f t="shared" si="9"/>
        <v>FP</v>
      </c>
      <c r="AL49" t="e">
        <f>VLOOKUP(AN49,$AN50:$AN$1000,1,0)</f>
        <v>#VALUE!</v>
      </c>
      <c r="AM49">
        <f t="shared" si="10"/>
        <v>207</v>
      </c>
      <c r="AN49" s="173" t="str">
        <f t="shared" si="11"/>
        <v xml:space="preserve">    case (uint64_t)(+((uint64_t)(70) &lt;&lt; (7*8))+((uint64_t)(80) &lt;&lt; (6*8))                                                                                                                                                            ): *com = ITM_FP; return true; break; //FP</v>
      </c>
      <c r="AO49" t="s">
        <v>5217</v>
      </c>
      <c r="AP49" s="170" t="str">
        <f t="shared" si="12"/>
        <v>46</v>
      </c>
      <c r="AQ49" s="170" t="str">
        <f t="shared" si="12"/>
        <v>50</v>
      </c>
      <c r="AR49" s="170" t="str">
        <f t="shared" si="12"/>
        <v>00</v>
      </c>
      <c r="AS49" s="170" t="str">
        <f t="shared" si="12"/>
        <v>00</v>
      </c>
      <c r="AT49" s="170" t="str">
        <f t="shared" si="23"/>
        <v>00</v>
      </c>
      <c r="AU49" s="170" t="str">
        <f t="shared" si="23"/>
        <v>00</v>
      </c>
      <c r="AV49" s="170" t="str">
        <f t="shared" si="23"/>
        <v>00</v>
      </c>
      <c r="AW49" s="170" t="str">
        <f t="shared" si="23"/>
        <v>00</v>
      </c>
      <c r="AX49" s="170" t="str">
        <f t="shared" si="13"/>
        <v xml:space="preserve">    case 0x4650000000000000: *com = ITM_FP; return true; break; //FP</v>
      </c>
      <c r="BE49" s="170" t="str">
        <f t="shared" si="14"/>
        <v>C5</v>
      </c>
      <c r="BF49" s="170" t="str">
        <f t="shared" si="4"/>
        <v>CF</v>
      </c>
      <c r="BG49" s="170" t="str">
        <f t="shared" si="4"/>
        <v>7F</v>
      </c>
      <c r="BH49" s="170" t="str">
        <f t="shared" si="4"/>
        <v>7F</v>
      </c>
      <c r="BI49" s="170" t="str">
        <f t="shared" si="15"/>
        <v/>
      </c>
      <c r="BJ49" s="170" t="str">
        <f t="shared" si="5"/>
        <v/>
      </c>
      <c r="BK49" s="170" t="str">
        <f t="shared" si="5"/>
        <v/>
      </c>
      <c r="BL49" s="170" t="str">
        <f t="shared" si="5"/>
        <v/>
      </c>
    </row>
    <row r="50" spans="1:64">
      <c r="A50" s="24" t="str">
        <f>IF(ISNA(VLOOKUP(D50,D51:D$9999,1,0)),"",1)</f>
        <v/>
      </c>
      <c r="B50" s="24" t="str">
        <f>IF(ISNA(VLOOKUP(E50,E51:E$9999,1,0)),"",1)</f>
        <v/>
      </c>
      <c r="C50" s="2">
        <v>48</v>
      </c>
      <c r="D50" s="2" t="str">
        <f>VLOOKUP(C50,SOURCE!S53:Z10216,8,0)</f>
        <v>ITM_ADD</v>
      </c>
      <c r="E50" s="26" t="str">
        <f>CHAR(34)&amp;VLOOKUP(C50,SOURCE!S$6:Y$10169,6,0)&amp;CHAR(34)</f>
        <v>"+"</v>
      </c>
      <c r="F50" s="22" t="str">
        <f t="shared" si="6"/>
        <v xml:space="preserve">                      if (strcompare(commandnumber,"+" )) {sprintf(commandnumber,"%d", ITM_ADD);} else</v>
      </c>
      <c r="H50" t="b">
        <f>ISNA(VLOOKUP(J50,J51:J$500,1,0))</f>
        <v>1</v>
      </c>
      <c r="I50" s="27">
        <f>VLOOKUP(C50,SOURCE!S$6:Y$10169,7,0)</f>
        <v>95</v>
      </c>
      <c r="J50" s="28" t="str">
        <f>VLOOKUP(C50,SOURCE!S$6:Y$10169,6,0)</f>
        <v>+</v>
      </c>
      <c r="K50" s="29" t="str">
        <f t="shared" si="19"/>
        <v>+</v>
      </c>
      <c r="L50" s="39" t="str">
        <f>VLOOKUP(C50,SOURCE!S$6:Y$10169,2,0)</f>
        <v>Math</v>
      </c>
      <c r="M50" t="str">
        <f>IF(VLOOKUP(I50,SOURCE!B:M,2,0)="/  { itemToBeCoded","To be coded","")</f>
        <v/>
      </c>
      <c r="N50" s="17" t="str">
        <f>IF(AND(O50,VLOOKUP(I50,SOURCE!B:M,2,0)&lt;&gt;"/  { itemToBeCoded"),IF(ISERROR(VLOOKUP(J50,TEST!A:L,12,0)),"",   IF(VLOOKUP(J50,TEST!A:L,12,0)="","",VLOOKUP(J50,TEST!A:L,12,0)&amp;" //"&amp;U50)),"")</f>
        <v>3 EXIT 4 + 5 EXIT + 12 GSB M2 //37</v>
      </c>
      <c r="O50" t="b">
        <f>ISNA(VLOOKUP(J50,J$3:J49,1,0))</f>
        <v>1</v>
      </c>
      <c r="Q50" s="26" t="str">
        <f>VLOOKUP(I50,SOURCE!B:M,5,0)</f>
        <v>"+"</v>
      </c>
      <c r="U50">
        <f t="shared" si="20"/>
        <v>37</v>
      </c>
      <c r="V50" s="164">
        <f t="shared" si="17"/>
        <v>3219.4390802880903</v>
      </c>
      <c r="W50">
        <f>IF(AND(O50,VLOOKUP(I50,SOURCE!B:M,2,0)&lt;&gt;"/  { itemToBeCoded"),IF(ISERROR(VLOOKUP(J50,TEST!A:F,5,0)),"",VLOOKUP(J50,TEST!A:F,5,0)),"")</f>
        <v>1</v>
      </c>
      <c r="X50">
        <f>IF(VLOOKUP(I50,SOURCE!B:M,2,0)&lt;&gt;"/  { itemToBeCoded",IF(ISERROR(VLOOKUP(J50,TEST!A:F,6,0)),"",VLOOKUP(J50,TEST!A:F,6,0)),"")</f>
        <v>12</v>
      </c>
      <c r="Y50" t="str">
        <f t="shared" si="18"/>
        <v>both</v>
      </c>
      <c r="Z50">
        <f t="shared" si="1"/>
        <v>1</v>
      </c>
      <c r="AA50" s="172" t="str">
        <f t="shared" si="22"/>
        <v>+((uint64_t)(43) &lt;&lt; (7*8))</v>
      </c>
      <c r="AB50" s="172" t="str">
        <f t="shared" si="22"/>
        <v xml:space="preserve">                          </v>
      </c>
      <c r="AC50" s="172" t="str">
        <f t="shared" si="22"/>
        <v xml:space="preserve">                          </v>
      </c>
      <c r="AD50" s="172" t="str">
        <f t="shared" si="22"/>
        <v xml:space="preserve">                          </v>
      </c>
      <c r="AE50" s="172" t="str">
        <f t="shared" si="22"/>
        <v xml:space="preserve">                          </v>
      </c>
      <c r="AF50" s="172" t="str">
        <f t="shared" si="22"/>
        <v xml:space="preserve">                          </v>
      </c>
      <c r="AG50" s="172" t="str">
        <f t="shared" si="22"/>
        <v xml:space="preserve">                          </v>
      </c>
      <c r="AH50" s="172" t="str">
        <f t="shared" si="22"/>
        <v xml:space="preserve">                          </v>
      </c>
      <c r="AJ50" t="str">
        <f t="shared" si="8"/>
        <v>(uint64_t)(+((uint64_t)(43) &lt;&lt; (7*8))                                                                                                                                                                                      )</v>
      </c>
      <c r="AK50" s="2" t="str">
        <f t="shared" si="9"/>
        <v>+</v>
      </c>
      <c r="AL50" t="e">
        <f>VLOOKUP(AN50,$AN51:$AN$1000,1,0)</f>
        <v>#VALUE!</v>
      </c>
      <c r="AM50">
        <f t="shared" si="10"/>
        <v>208</v>
      </c>
      <c r="AN50" s="173" t="str">
        <f t="shared" si="11"/>
        <v xml:space="preserve">    case (uint64_t)(+((uint64_t)(43) &lt;&lt; (7*8))                                                                                                                                                                                      ): *com = ITM_ADD; return true; break; //+</v>
      </c>
      <c r="AO50" t="s">
        <v>5217</v>
      </c>
      <c r="AP50" s="170" t="str">
        <f t="shared" si="12"/>
        <v>2B</v>
      </c>
      <c r="AQ50" s="170" t="str">
        <f t="shared" si="12"/>
        <v>00</v>
      </c>
      <c r="AR50" s="170" t="str">
        <f t="shared" si="12"/>
        <v>00</v>
      </c>
      <c r="AS50" s="170" t="str">
        <f t="shared" si="12"/>
        <v>00</v>
      </c>
      <c r="AT50" s="170" t="str">
        <f t="shared" si="23"/>
        <v>00</v>
      </c>
      <c r="AU50" s="170" t="str">
        <f t="shared" si="23"/>
        <v>00</v>
      </c>
      <c r="AV50" s="170" t="str">
        <f t="shared" si="23"/>
        <v>00</v>
      </c>
      <c r="AW50" s="170" t="str">
        <f t="shared" si="23"/>
        <v>00</v>
      </c>
      <c r="AX50" s="170" t="str">
        <f t="shared" si="13"/>
        <v xml:space="preserve">    case 0x2B00000000000000: *com = ITM_ADD; return true; break; //+</v>
      </c>
      <c r="BE50" s="170" t="str">
        <f t="shared" si="14"/>
        <v>AA</v>
      </c>
      <c r="BF50" s="170" t="str">
        <f t="shared" si="4"/>
        <v>7F</v>
      </c>
      <c r="BG50" s="170" t="str">
        <f t="shared" si="4"/>
        <v>7F</v>
      </c>
      <c r="BH50" s="170" t="str">
        <f t="shared" si="4"/>
        <v>7F</v>
      </c>
      <c r="BI50" s="170" t="str">
        <f t="shared" si="15"/>
        <v/>
      </c>
      <c r="BJ50" s="170" t="str">
        <f t="shared" si="5"/>
        <v/>
      </c>
      <c r="BK50" s="170" t="str">
        <f t="shared" si="5"/>
        <v/>
      </c>
      <c r="BL50" s="170" t="str">
        <f t="shared" si="5"/>
        <v/>
      </c>
    </row>
    <row r="51" spans="1:64">
      <c r="A51" s="24" t="str">
        <f>IF(ISNA(VLOOKUP(D51,D52:D$9999,1,0)),"",1)</f>
        <v/>
      </c>
      <c r="B51" s="24" t="str">
        <f>IF(ISNA(VLOOKUP(E51,E52:E$9999,1,0)),"",1)</f>
        <v/>
      </c>
      <c r="C51" s="2">
        <v>49</v>
      </c>
      <c r="D51" s="2" t="str">
        <f>VLOOKUP(C51,SOURCE!S54:Z10217,8,0)</f>
        <v>ITM_SUB</v>
      </c>
      <c r="E51" s="26" t="str">
        <f>CHAR(34)&amp;VLOOKUP(C51,SOURCE!S$6:Y$10169,6,0)&amp;CHAR(34)</f>
        <v>"-"</v>
      </c>
      <c r="F51" s="22" t="str">
        <f t="shared" si="6"/>
        <v xml:space="preserve">                      if (strcompare(commandnumber,"-" )) {sprintf(commandnumber,"%d", ITM_SUB);} else</v>
      </c>
      <c r="H51" t="b">
        <f>ISNA(VLOOKUP(J51,J52:J$500,1,0))</f>
        <v>1</v>
      </c>
      <c r="I51" s="27">
        <f>VLOOKUP(C51,SOURCE!S$6:Y$10169,7,0)</f>
        <v>96</v>
      </c>
      <c r="J51" s="28" t="str">
        <f>VLOOKUP(C51,SOURCE!S$6:Y$10169,6,0)</f>
        <v>-</v>
      </c>
      <c r="K51" s="29" t="str">
        <f t="shared" si="19"/>
        <v>-</v>
      </c>
      <c r="L51" s="39" t="str">
        <f>VLOOKUP(C51,SOURCE!S$6:Y$10169,2,0)</f>
        <v>Math</v>
      </c>
      <c r="M51" t="str">
        <f>IF(VLOOKUP(I51,SOURCE!B:M,2,0)="/  { itemToBeCoded","To be coded","")</f>
        <v/>
      </c>
      <c r="N51" s="17" t="str">
        <f>IF(AND(O51,VLOOKUP(I51,SOURCE!B:M,2,0)&lt;&gt;"/  { itemToBeCoded"),IF(ISERROR(VLOOKUP(J51,TEST!A:L,12,0)),"",   IF(VLOOKUP(J51,TEST!A:L,12,0)="","",VLOOKUP(J51,TEST!A:L,12,0)&amp;" //"&amp;U51)),"")</f>
        <v>3 ENTER 4 - 5 EXIT - 6 CHS  GSB M2 //38</v>
      </c>
      <c r="O51" t="b">
        <f>ISNA(VLOOKUP(J51,J$3:J50,1,0))</f>
        <v>1</v>
      </c>
      <c r="Q51" s="26" t="str">
        <f>VLOOKUP(I51,SOURCE!B:M,5,0)</f>
        <v>"-"</v>
      </c>
      <c r="U51">
        <f t="shared" si="20"/>
        <v>38</v>
      </c>
      <c r="V51" s="164">
        <f t="shared" si="17"/>
        <v>3213.4390802880903</v>
      </c>
      <c r="W51">
        <f>IF(AND(O51,VLOOKUP(I51,SOURCE!B:M,2,0)&lt;&gt;"/  { itemToBeCoded"),IF(ISERROR(VLOOKUP(J51,TEST!A:F,5,0)),"",VLOOKUP(J51,TEST!A:F,5,0)),"")</f>
        <v>1</v>
      </c>
      <c r="X51">
        <f>IF(VLOOKUP(I51,SOURCE!B:M,2,0)&lt;&gt;"/  { itemToBeCoded",IF(ISERROR(VLOOKUP(J51,TEST!A:F,6,0)),"",VLOOKUP(J51,TEST!A:F,6,0)),"")</f>
        <v>-6</v>
      </c>
      <c r="Y51" t="str">
        <f t="shared" si="18"/>
        <v>both</v>
      </c>
      <c r="Z51">
        <f t="shared" si="1"/>
        <v>1</v>
      </c>
      <c r="AA51" s="172" t="str">
        <f t="shared" si="22"/>
        <v>+((uint64_t)(45) &lt;&lt; (7*8))</v>
      </c>
      <c r="AB51" s="172" t="str">
        <f t="shared" si="22"/>
        <v xml:space="preserve">                          </v>
      </c>
      <c r="AC51" s="172" t="str">
        <f t="shared" si="22"/>
        <v xml:space="preserve">                          </v>
      </c>
      <c r="AD51" s="172" t="str">
        <f t="shared" si="22"/>
        <v xml:space="preserve">                          </v>
      </c>
      <c r="AE51" s="172" t="str">
        <f t="shared" si="22"/>
        <v xml:space="preserve">                          </v>
      </c>
      <c r="AF51" s="172" t="str">
        <f t="shared" si="22"/>
        <v xml:space="preserve">                          </v>
      </c>
      <c r="AG51" s="172" t="str">
        <f t="shared" si="22"/>
        <v xml:space="preserve">                          </v>
      </c>
      <c r="AH51" s="172" t="str">
        <f t="shared" si="22"/>
        <v xml:space="preserve">                          </v>
      </c>
      <c r="AJ51" t="str">
        <f t="shared" si="8"/>
        <v>(uint64_t)(+((uint64_t)(45) &lt;&lt; (7*8))                                                                                                                                                                                      )</v>
      </c>
      <c r="AK51" s="2" t="str">
        <f t="shared" si="9"/>
        <v>-</v>
      </c>
      <c r="AL51" t="e">
        <f>VLOOKUP(AN51,$AN52:$AN$1000,1,0)</f>
        <v>#VALUE!</v>
      </c>
      <c r="AM51">
        <f t="shared" si="10"/>
        <v>209</v>
      </c>
      <c r="AN51" s="173" t="str">
        <f t="shared" si="11"/>
        <v xml:space="preserve">    case (uint64_t)(+((uint64_t)(45) &lt;&lt; (7*8))                                                                                                                                                                                      ): *com = ITM_SUB; return true; break; //-</v>
      </c>
      <c r="AO51" t="s">
        <v>5217</v>
      </c>
      <c r="AP51" s="170" t="str">
        <f t="shared" si="12"/>
        <v>2D</v>
      </c>
      <c r="AQ51" s="170" t="str">
        <f t="shared" si="12"/>
        <v>00</v>
      </c>
      <c r="AR51" s="170" t="str">
        <f t="shared" si="12"/>
        <v>00</v>
      </c>
      <c r="AS51" s="170" t="str">
        <f t="shared" si="12"/>
        <v>00</v>
      </c>
      <c r="AT51" s="170" t="str">
        <f t="shared" si="23"/>
        <v>00</v>
      </c>
      <c r="AU51" s="170" t="str">
        <f t="shared" si="23"/>
        <v>00</v>
      </c>
      <c r="AV51" s="170" t="str">
        <f t="shared" si="23"/>
        <v>00</v>
      </c>
      <c r="AW51" s="170" t="str">
        <f t="shared" si="23"/>
        <v>00</v>
      </c>
      <c r="AX51" s="170" t="str">
        <f t="shared" si="13"/>
        <v xml:space="preserve">    case 0x2D00000000000000: *com = ITM_SUB; return true; break; //-</v>
      </c>
      <c r="BE51" s="170" t="str">
        <f t="shared" si="14"/>
        <v>AC</v>
      </c>
      <c r="BF51" s="170" t="str">
        <f t="shared" si="4"/>
        <v>7F</v>
      </c>
      <c r="BG51" s="170" t="str">
        <f t="shared" si="4"/>
        <v>7F</v>
      </c>
      <c r="BH51" s="170" t="str">
        <f t="shared" si="4"/>
        <v>7F</v>
      </c>
      <c r="BI51" s="170" t="str">
        <f t="shared" si="15"/>
        <v/>
      </c>
      <c r="BJ51" s="170" t="str">
        <f t="shared" si="5"/>
        <v/>
      </c>
      <c r="BK51" s="170" t="str">
        <f t="shared" si="5"/>
        <v/>
      </c>
      <c r="BL51" s="170" t="str">
        <f t="shared" si="5"/>
        <v/>
      </c>
    </row>
    <row r="52" spans="1:64">
      <c r="A52" s="24" t="str">
        <f>IF(ISNA(VLOOKUP(D52,D53:D$9999,1,0)),"",1)</f>
        <v/>
      </c>
      <c r="B52" s="24" t="str">
        <f>IF(ISNA(VLOOKUP(E52,E53:E$9999,1,0)),"",1)</f>
        <v/>
      </c>
      <c r="C52" s="2">
        <v>50</v>
      </c>
      <c r="D52" s="2" t="str">
        <f>VLOOKUP(C52,SOURCE!S55:Z10218,8,0)</f>
        <v>ITM_CHS</v>
      </c>
      <c r="E52" s="26" t="str">
        <f>CHAR(34)&amp;VLOOKUP(C52,SOURCE!S$6:Y$10169,6,0)&amp;CHAR(34)</f>
        <v>"CHS"</v>
      </c>
      <c r="F52" s="22" t="str">
        <f t="shared" si="6"/>
        <v xml:space="preserve">                      if (strcompare(commandnumber,"CHS" )) {sprintf(commandnumber,"%d", ITM_CHS);} else</v>
      </c>
      <c r="H52" t="b">
        <f>ISNA(VLOOKUP(J52,J53:J$500,1,0))</f>
        <v>1</v>
      </c>
      <c r="I52" s="27">
        <f>VLOOKUP(C52,SOURCE!S$6:Y$10169,7,0)</f>
        <v>97</v>
      </c>
      <c r="J52" s="28" t="str">
        <f>VLOOKUP(C52,SOURCE!S$6:Y$10169,6,0)</f>
        <v>CHS</v>
      </c>
      <c r="K52" s="29" t="str">
        <f t="shared" si="19"/>
        <v>CHS</v>
      </c>
      <c r="L52" s="39" t="str">
        <f>VLOOKUP(C52,SOURCE!S$6:Y$10169,2,0)</f>
        <v>Math</v>
      </c>
      <c r="M52" t="str">
        <f>IF(VLOOKUP(I52,SOURCE!B:M,2,0)="/  { itemToBeCoded","To be coded","")</f>
        <v/>
      </c>
      <c r="N52" s="17" t="str">
        <f>IF(AND(O52,VLOOKUP(I52,SOURCE!B:M,2,0)&lt;&gt;"/  { itemToBeCoded"),IF(ISERROR(VLOOKUP(J52,TEST!A:L,12,0)),"",   IF(VLOOKUP(J52,TEST!A:L,12,0)="","",VLOOKUP(J52,TEST!A:L,12,0)&amp;" //"&amp;U52)),"")</f>
        <v/>
      </c>
      <c r="O52" t="b">
        <f>ISNA(VLOOKUP(J52,J$3:J51,1,0))</f>
        <v>1</v>
      </c>
      <c r="Q52" s="26" t="str">
        <f>VLOOKUP(I52,SOURCE!B:M,5,0)</f>
        <v>"CHS"</v>
      </c>
      <c r="U52">
        <f t="shared" si="20"/>
        <v>38</v>
      </c>
      <c r="V52" s="164">
        <f t="shared" si="17"/>
        <v>3213.4390802880903</v>
      </c>
      <c r="W52">
        <f>IF(AND(O52,VLOOKUP(I52,SOURCE!B:M,2,0)&lt;&gt;"/  { itemToBeCoded"),IF(ISERROR(VLOOKUP(J52,TEST!A:F,5,0)),"",VLOOKUP(J52,TEST!A:F,5,0)),"")</f>
        <v>0</v>
      </c>
      <c r="X52">
        <f>IF(VLOOKUP(I52,SOURCE!B:M,2,0)&lt;&gt;"/  { itemToBeCoded",IF(ISERROR(VLOOKUP(J52,TEST!A:F,6,0)),"",VLOOKUP(J52,TEST!A:F,6,0)),"")</f>
        <v>0</v>
      </c>
      <c r="Y52" t="str">
        <f t="shared" si="18"/>
        <v/>
      </c>
      <c r="Z52">
        <f t="shared" si="1"/>
        <v>3</v>
      </c>
      <c r="AA52" s="172" t="str">
        <f t="shared" ref="AA52:AH67" si="24">IF(LEN($J52)&gt;=8-AA$2,"+((uint64_t)("&amp;CODE(MID($J52,8-AA$2,1))  &amp;") &lt;&lt; ("&amp;AA$2&amp;"*8))","                          ")</f>
        <v>+((uint64_t)(67) &lt;&lt; (7*8))</v>
      </c>
      <c r="AB52" s="172" t="str">
        <f t="shared" si="24"/>
        <v>+((uint64_t)(72) &lt;&lt; (6*8))</v>
      </c>
      <c r="AC52" s="172" t="str">
        <f t="shared" si="24"/>
        <v>+((uint64_t)(83) &lt;&lt; (5*8))</v>
      </c>
      <c r="AD52" s="172" t="str">
        <f t="shared" si="24"/>
        <v xml:space="preserve">                          </v>
      </c>
      <c r="AE52" s="172" t="str">
        <f t="shared" si="24"/>
        <v xml:space="preserve">                          </v>
      </c>
      <c r="AF52" s="172" t="str">
        <f t="shared" si="24"/>
        <v xml:space="preserve">                          </v>
      </c>
      <c r="AG52" s="172" t="str">
        <f t="shared" si="24"/>
        <v xml:space="preserve">                          </v>
      </c>
      <c r="AH52" s="172" t="str">
        <f t="shared" si="24"/>
        <v xml:space="preserve">                          </v>
      </c>
      <c r="AJ52" t="str">
        <f t="shared" si="8"/>
        <v>(uint64_t)(+((uint64_t)(67) &lt;&lt; (7*8))+((uint64_t)(72) &lt;&lt; (6*8))+((uint64_t)(83) &lt;&lt; (5*8))                                                                                                                                  )</v>
      </c>
      <c r="AK52" s="2" t="str">
        <f t="shared" si="9"/>
        <v>CHS</v>
      </c>
      <c r="AL52" t="e">
        <f>VLOOKUP(AN52,$AN53:$AN$1000,1,0)</f>
        <v>#VALUE!</v>
      </c>
      <c r="AM52">
        <f t="shared" si="10"/>
        <v>210</v>
      </c>
      <c r="AN52" s="173" t="str">
        <f t="shared" si="11"/>
        <v xml:space="preserve">    case (uint64_t)(+((uint64_t)(67) &lt;&lt; (7*8))+((uint64_t)(72) &lt;&lt; (6*8))+((uint64_t)(83) &lt;&lt; (5*8))                                                                                                                                  ): *com = ITM_CHS; return true; break; //CHS</v>
      </c>
      <c r="AO52" t="s">
        <v>5217</v>
      </c>
      <c r="AP52" s="170" t="str">
        <f t="shared" si="12"/>
        <v>43</v>
      </c>
      <c r="AQ52" s="170" t="str">
        <f t="shared" si="12"/>
        <v>48</v>
      </c>
      <c r="AR52" s="170" t="str">
        <f t="shared" si="12"/>
        <v>53</v>
      </c>
      <c r="AS52" s="170" t="str">
        <f t="shared" si="12"/>
        <v>00</v>
      </c>
      <c r="AT52" s="170" t="str">
        <f t="shared" si="23"/>
        <v>00</v>
      </c>
      <c r="AU52" s="170" t="str">
        <f t="shared" si="23"/>
        <v>00</v>
      </c>
      <c r="AV52" s="170" t="str">
        <f t="shared" si="23"/>
        <v>00</v>
      </c>
      <c r="AW52" s="170" t="str">
        <f t="shared" si="23"/>
        <v>00</v>
      </c>
      <c r="AX52" s="170" t="str">
        <f t="shared" si="13"/>
        <v xml:space="preserve">    case 0x4348530000000000: *com = ITM_CHS; return true; break; //CHS</v>
      </c>
      <c r="BE52" s="170" t="str">
        <f t="shared" si="14"/>
        <v>C2</v>
      </c>
      <c r="BF52" s="170" t="str">
        <f t="shared" si="4"/>
        <v>C7</v>
      </c>
      <c r="BG52" s="170" t="str">
        <f t="shared" si="4"/>
        <v>D2</v>
      </c>
      <c r="BH52" s="170" t="str">
        <f t="shared" si="4"/>
        <v>7F</v>
      </c>
      <c r="BI52" s="170" t="str">
        <f t="shared" si="15"/>
        <v/>
      </c>
      <c r="BJ52" s="170" t="str">
        <f t="shared" si="5"/>
        <v/>
      </c>
      <c r="BK52" s="170" t="str">
        <f t="shared" si="5"/>
        <v/>
      </c>
      <c r="BL52" s="170" t="str">
        <f t="shared" si="5"/>
        <v/>
      </c>
    </row>
    <row r="53" spans="1:64">
      <c r="A53" s="24" t="str">
        <f>IF(ISNA(VLOOKUP(D53,D54:D$9999,1,0)),"",1)</f>
        <v/>
      </c>
      <c r="B53" s="24">
        <f>IF(ISNA(VLOOKUP(E53,E54:E$9999,1,0)),"",1)</f>
        <v>1</v>
      </c>
      <c r="C53" s="2">
        <v>51</v>
      </c>
      <c r="D53" s="2" t="str">
        <f>VLOOKUP(C53,SOURCE!S56:Z10219,8,0)</f>
        <v>ITM_MULT</v>
      </c>
      <c r="E53" s="26" t="str">
        <f>CHAR(34)&amp;VLOOKUP(C53,SOURCE!S$6:Y$10169,6,0)&amp;CHAR(34)</f>
        <v>"*"</v>
      </c>
      <c r="F53" s="22" t="str">
        <f t="shared" si="6"/>
        <v xml:space="preserve">                      if (strcompare(commandnumber,"*" )) {sprintf(commandnumber,"%d", ITM_MULT);} else</v>
      </c>
      <c r="H53" t="b">
        <f>ISNA(VLOOKUP(J53,J54:J$500,1,0))</f>
        <v>0</v>
      </c>
      <c r="I53" s="27">
        <f>VLOOKUP(C53,SOURCE!S$6:Y$10169,7,0)</f>
        <v>98</v>
      </c>
      <c r="J53" s="28" t="str">
        <f>VLOOKUP(C53,SOURCE!S$6:Y$10169,6,0)</f>
        <v>*</v>
      </c>
      <c r="K53" s="29" t="str">
        <f t="shared" si="19"/>
        <v>CROSS</v>
      </c>
      <c r="L53" s="39" t="str">
        <f>VLOOKUP(C53,SOURCE!S$6:Y$10169,2,0)</f>
        <v>Math</v>
      </c>
      <c r="M53" t="str">
        <f>IF(VLOOKUP(I53,SOURCE!B:M,2,0)="/  { itemToBeCoded","To be coded","")</f>
        <v/>
      </c>
      <c r="N53" s="17" t="str">
        <f>IF(AND(O53,VLOOKUP(I53,SOURCE!B:M,2,0)&lt;&gt;"/  { itemToBeCoded"),IF(ISERROR(VLOOKUP(J53,TEST!A:L,12,0)),"",   IF(VLOOKUP(J53,TEST!A:L,12,0)="","",VLOOKUP(J53,TEST!A:L,12,0)&amp;" //"&amp;U53)),"")</f>
        <v/>
      </c>
      <c r="O53" t="b">
        <f>ISNA(VLOOKUP(J53,J$3:J52,1,0))</f>
        <v>0</v>
      </c>
      <c r="Q53" s="26" t="str">
        <f>VLOOKUP(I53,SOURCE!B:M,5,0)</f>
        <v>STD_CROSS</v>
      </c>
      <c r="S53" s="161"/>
      <c r="T53" s="161"/>
      <c r="U53">
        <f t="shared" si="20"/>
        <v>38</v>
      </c>
      <c r="V53" s="164">
        <f t="shared" si="17"/>
        <v>3213.4390802880903</v>
      </c>
      <c r="W53" t="str">
        <f>IF(AND(O53,VLOOKUP(I53,SOURCE!B:M,2,0)&lt;&gt;"/  { itemToBeCoded"),IF(ISERROR(VLOOKUP(J53,TEST!A:F,5,0)),"",VLOOKUP(J53,TEST!A:F,5,0)),"")</f>
        <v/>
      </c>
      <c r="X53">
        <f>IF(VLOOKUP(I53,SOURCE!B:M,2,0)&lt;&gt;"/  { itemToBeCoded",IF(ISERROR(VLOOKUP(J53,TEST!A:F,6,0)),"",VLOOKUP(J53,TEST!A:F,6,0)),"")</f>
        <v>1</v>
      </c>
      <c r="Y53" t="str">
        <f t="shared" si="18"/>
        <v/>
      </c>
      <c r="Z53">
        <f t="shared" si="1"/>
        <v>1</v>
      </c>
      <c r="AA53" s="172" t="str">
        <f t="shared" si="24"/>
        <v>+((uint64_t)(42) &lt;&lt; (7*8))</v>
      </c>
      <c r="AB53" s="172" t="str">
        <f t="shared" si="24"/>
        <v xml:space="preserve">                          </v>
      </c>
      <c r="AC53" s="172" t="str">
        <f t="shared" si="24"/>
        <v xml:space="preserve">                          </v>
      </c>
      <c r="AD53" s="172" t="str">
        <f t="shared" si="24"/>
        <v xml:space="preserve">                          </v>
      </c>
      <c r="AE53" s="172" t="str">
        <f t="shared" si="24"/>
        <v xml:space="preserve">                          </v>
      </c>
      <c r="AF53" s="172" t="str">
        <f t="shared" si="24"/>
        <v xml:space="preserve">                          </v>
      </c>
      <c r="AG53" s="172" t="str">
        <f t="shared" si="24"/>
        <v xml:space="preserve">                          </v>
      </c>
      <c r="AH53" s="172" t="str">
        <f t="shared" si="24"/>
        <v xml:space="preserve">                          </v>
      </c>
      <c r="AJ53" t="str">
        <f t="shared" si="8"/>
        <v>(uint64_t)(+((uint64_t)(42) &lt;&lt; (7*8))                                                                                                                                                                                      )</v>
      </c>
      <c r="AK53" s="2" t="str">
        <f t="shared" si="9"/>
        <v>*</v>
      </c>
      <c r="AL53" t="e">
        <f>VLOOKUP(AN53,$AN54:$AN$1000,1,0)</f>
        <v>#VALUE!</v>
      </c>
      <c r="AM53">
        <f t="shared" si="10"/>
        <v>211</v>
      </c>
      <c r="AN53" s="173" t="str">
        <f t="shared" si="11"/>
        <v xml:space="preserve">    case (uint64_t)(+((uint64_t)(42) &lt;&lt; (7*8))                                                                                                                                                                                      ): *com = ITM_MULT; return true; break; //*</v>
      </c>
      <c r="AO53" t="s">
        <v>5217</v>
      </c>
      <c r="AP53" s="170" t="str">
        <f t="shared" si="12"/>
        <v>2A</v>
      </c>
      <c r="AQ53" s="170" t="str">
        <f t="shared" si="12"/>
        <v>00</v>
      </c>
      <c r="AR53" s="170" t="str">
        <f t="shared" si="12"/>
        <v>00</v>
      </c>
      <c r="AS53" s="170" t="str">
        <f t="shared" si="12"/>
        <v>00</v>
      </c>
      <c r="AT53" s="170" t="str">
        <f t="shared" si="23"/>
        <v>00</v>
      </c>
      <c r="AU53" s="170" t="str">
        <f t="shared" si="23"/>
        <v>00</v>
      </c>
      <c r="AV53" s="170" t="str">
        <f t="shared" si="23"/>
        <v>00</v>
      </c>
      <c r="AW53" s="170" t="str">
        <f t="shared" si="23"/>
        <v>00</v>
      </c>
      <c r="AX53" s="170" t="str">
        <f t="shared" si="13"/>
        <v xml:space="preserve">    case 0x2A00000000000000: *com = ITM_MULT; return true; break; //*</v>
      </c>
      <c r="BE53" s="170" t="str">
        <f t="shared" si="14"/>
        <v>A9</v>
      </c>
      <c r="BF53" s="170" t="str">
        <f t="shared" si="4"/>
        <v>7F</v>
      </c>
      <c r="BG53" s="170" t="str">
        <f t="shared" si="4"/>
        <v>7F</v>
      </c>
      <c r="BH53" s="170" t="str">
        <f t="shared" si="4"/>
        <v>7F</v>
      </c>
      <c r="BI53" s="170" t="str">
        <f t="shared" si="15"/>
        <v/>
      </c>
      <c r="BJ53" s="170" t="str">
        <f t="shared" si="5"/>
        <v/>
      </c>
      <c r="BK53" s="170" t="str">
        <f t="shared" si="5"/>
        <v/>
      </c>
      <c r="BL53" s="170" t="str">
        <f t="shared" si="5"/>
        <v/>
      </c>
    </row>
    <row r="54" spans="1:64">
      <c r="A54" s="24" t="str">
        <f>IF(ISNA(VLOOKUP(D54,D55:D$9999,1,0)),"",1)</f>
        <v/>
      </c>
      <c r="B54" s="24" t="str">
        <f>IF(ISNA(VLOOKUP(E54,E55:E$9999,1,0)),"",1)</f>
        <v/>
      </c>
      <c r="C54" s="2">
        <v>52</v>
      </c>
      <c r="D54" s="2" t="str">
        <f>VLOOKUP(C54,SOURCE!S57:Z10220,8,0)</f>
        <v>ITM_DIV</v>
      </c>
      <c r="E54" s="26" t="str">
        <f>CHAR(34)&amp;VLOOKUP(C54,SOURCE!S$6:Y$10169,6,0)&amp;CHAR(34)</f>
        <v>"/"</v>
      </c>
      <c r="F54" s="22" t="str">
        <f t="shared" si="6"/>
        <v xml:space="preserve">                      if (strcompare(commandnumber,"/" )) {sprintf(commandnumber,"%d", ITM_DIV);} else</v>
      </c>
      <c r="H54" t="b">
        <f>ISNA(VLOOKUP(J54,J55:J$500,1,0))</f>
        <v>1</v>
      </c>
      <c r="I54" s="27">
        <f>VLOOKUP(C54,SOURCE!S$6:Y$10169,7,0)</f>
        <v>99</v>
      </c>
      <c r="J54" s="28" t="str">
        <f>VLOOKUP(C54,SOURCE!S$6:Y$10169,6,0)</f>
        <v>/</v>
      </c>
      <c r="K54" s="29" t="str">
        <f t="shared" si="19"/>
        <v>/</v>
      </c>
      <c r="L54" s="39" t="str">
        <f>VLOOKUP(C54,SOURCE!S$6:Y$10169,2,0)</f>
        <v>Math</v>
      </c>
      <c r="M54" t="str">
        <f>IF(VLOOKUP(I54,SOURCE!B:M,2,0)="/  { itemToBeCoded","To be coded","")</f>
        <v/>
      </c>
      <c r="N54" s="17" t="str">
        <f>IF(AND(O54,VLOOKUP(I54,SOURCE!B:M,2,0)&lt;&gt;"/  { itemToBeCoded"),IF(ISERROR(VLOOKUP(J54,TEST!A:L,12,0)),"",   IF(VLOOKUP(J54,TEST!A:L,12,0)="","",VLOOKUP(J54,TEST!A:L,12,0)&amp;" //"&amp;U54)),"")</f>
        <v/>
      </c>
      <c r="O54" t="b">
        <f>ISNA(VLOOKUP(J54,J$3:J53,1,0))</f>
        <v>1</v>
      </c>
      <c r="Q54" s="26" t="str">
        <f>VLOOKUP(I54,SOURCE!B:M,5,0)</f>
        <v>STD_DIVIDE</v>
      </c>
      <c r="S54" s="161"/>
      <c r="T54" s="161"/>
      <c r="U54">
        <f t="shared" si="20"/>
        <v>38</v>
      </c>
      <c r="V54" s="164">
        <f t="shared" si="17"/>
        <v>3213.4390802880903</v>
      </c>
      <c r="W54">
        <f>IF(AND(O54,VLOOKUP(I54,SOURCE!B:M,2,0)&lt;&gt;"/  { itemToBeCoded"),IF(ISERROR(VLOOKUP(J54,TEST!A:F,5,0)),"",VLOOKUP(J54,TEST!A:F,5,0)),"")</f>
        <v>0</v>
      </c>
      <c r="X54">
        <f>IF(VLOOKUP(I54,SOURCE!B:M,2,0)&lt;&gt;"/  { itemToBeCoded",IF(ISERROR(VLOOKUP(J54,TEST!A:F,6,0)),"",VLOOKUP(J54,TEST!A:F,6,0)),"")</f>
        <v>0</v>
      </c>
      <c r="Y54" t="str">
        <f t="shared" si="18"/>
        <v/>
      </c>
      <c r="Z54">
        <f t="shared" si="1"/>
        <v>1</v>
      </c>
      <c r="AA54" s="172" t="str">
        <f t="shared" si="24"/>
        <v>+((uint64_t)(47) &lt;&lt; (7*8))</v>
      </c>
      <c r="AB54" s="172" t="str">
        <f t="shared" si="24"/>
        <v xml:space="preserve">                          </v>
      </c>
      <c r="AC54" s="172" t="str">
        <f t="shared" si="24"/>
        <v xml:space="preserve">                          </v>
      </c>
      <c r="AD54" s="172" t="str">
        <f t="shared" si="24"/>
        <v xml:space="preserve">                          </v>
      </c>
      <c r="AE54" s="172" t="str">
        <f t="shared" si="24"/>
        <v xml:space="preserve">                          </v>
      </c>
      <c r="AF54" s="172" t="str">
        <f t="shared" si="24"/>
        <v xml:space="preserve">                          </v>
      </c>
      <c r="AG54" s="172" t="str">
        <f t="shared" si="24"/>
        <v xml:space="preserve">                          </v>
      </c>
      <c r="AH54" s="172" t="str">
        <f t="shared" si="24"/>
        <v xml:space="preserve">                          </v>
      </c>
      <c r="AJ54" t="str">
        <f t="shared" si="8"/>
        <v>(uint64_t)(+((uint64_t)(47) &lt;&lt; (7*8))                                                                                                                                                                                      )</v>
      </c>
      <c r="AK54" s="2" t="str">
        <f t="shared" si="9"/>
        <v>/</v>
      </c>
      <c r="AL54" t="e">
        <f>VLOOKUP(AN54,$AN55:$AN$1000,1,0)</f>
        <v>#VALUE!</v>
      </c>
      <c r="AM54">
        <f t="shared" si="10"/>
        <v>212</v>
      </c>
      <c r="AN54" s="173" t="str">
        <f t="shared" si="11"/>
        <v xml:space="preserve">    case (uint64_t)(+((uint64_t)(47) &lt;&lt; (7*8))                                                                                                                                                                                      ): *com = ITM_DIV; return true; break; ///</v>
      </c>
      <c r="AO54" t="s">
        <v>5217</v>
      </c>
      <c r="AP54" s="170" t="str">
        <f t="shared" si="12"/>
        <v>2F</v>
      </c>
      <c r="AQ54" s="170" t="str">
        <f t="shared" si="12"/>
        <v>00</v>
      </c>
      <c r="AR54" s="170" t="str">
        <f t="shared" si="12"/>
        <v>00</v>
      </c>
      <c r="AS54" s="170" t="str">
        <f t="shared" si="12"/>
        <v>00</v>
      </c>
      <c r="AT54" s="170" t="str">
        <f t="shared" si="23"/>
        <v>00</v>
      </c>
      <c r="AU54" s="170" t="str">
        <f t="shared" si="23"/>
        <v>00</v>
      </c>
      <c r="AV54" s="170" t="str">
        <f t="shared" si="23"/>
        <v>00</v>
      </c>
      <c r="AW54" s="170" t="str">
        <f t="shared" si="23"/>
        <v>00</v>
      </c>
      <c r="AX54" s="170" t="str">
        <f t="shared" si="13"/>
        <v xml:space="preserve">    case 0x2F00000000000000: *com = ITM_DIV; return true; break; ///</v>
      </c>
      <c r="BE54" s="170" t="str">
        <f t="shared" si="14"/>
        <v>AE</v>
      </c>
      <c r="BF54" s="170" t="str">
        <f t="shared" si="4"/>
        <v>7F</v>
      </c>
      <c r="BG54" s="170" t="str">
        <f t="shared" si="4"/>
        <v>7F</v>
      </c>
      <c r="BH54" s="170" t="str">
        <f t="shared" si="4"/>
        <v>7F</v>
      </c>
      <c r="BI54" s="170" t="str">
        <f t="shared" si="15"/>
        <v/>
      </c>
      <c r="BJ54" s="170" t="str">
        <f t="shared" si="5"/>
        <v/>
      </c>
      <c r="BK54" s="170" t="str">
        <f t="shared" si="5"/>
        <v/>
      </c>
      <c r="BL54" s="170" t="str">
        <f t="shared" si="5"/>
        <v/>
      </c>
    </row>
    <row r="55" spans="1:64">
      <c r="A55" s="24" t="str">
        <f>IF(ISNA(VLOOKUP(D55,D56:D$9999,1,0)),"",1)</f>
        <v/>
      </c>
      <c r="B55" s="24" t="str">
        <f>IF(ISNA(VLOOKUP(E55,E56:E$9999,1,0)),"",1)</f>
        <v/>
      </c>
      <c r="C55" s="2">
        <v>53</v>
      </c>
      <c r="D55" s="2" t="str">
        <f>VLOOKUP(C55,SOURCE!S58:Z10221,8,0)</f>
        <v>ITM_IDIV</v>
      </c>
      <c r="E55" s="26" t="str">
        <f>CHAR(34)&amp;VLOOKUP(C55,SOURCE!S$6:Y$10169,6,0)&amp;CHAR(34)</f>
        <v>"IDIV"</v>
      </c>
      <c r="F55" s="22" t="str">
        <f t="shared" si="6"/>
        <v xml:space="preserve">                      if (strcompare(commandnumber,"IDIV" )) {sprintf(commandnumber,"%d", ITM_IDIV);} else</v>
      </c>
      <c r="H55" t="b">
        <f>ISNA(VLOOKUP(J55,J56:J$500,1,0))</f>
        <v>1</v>
      </c>
      <c r="I55" s="27">
        <f>VLOOKUP(C55,SOURCE!S$6:Y$10169,7,0)</f>
        <v>100</v>
      </c>
      <c r="J55" s="28" t="str">
        <f>VLOOKUP(C55,SOURCE!S$6:Y$10169,6,0)</f>
        <v>IDIV</v>
      </c>
      <c r="K55" s="29" t="str">
        <f t="shared" si="19"/>
        <v>IDIV</v>
      </c>
      <c r="L55" s="39" t="str">
        <f>VLOOKUP(C55,SOURCE!S$6:Y$10169,2,0)</f>
        <v>Math</v>
      </c>
      <c r="M55" t="str">
        <f>IF(VLOOKUP(I55,SOURCE!B:M,2,0)="/  { itemToBeCoded","To be coded","")</f>
        <v/>
      </c>
      <c r="N55" s="17" t="str">
        <f>IF(AND(O55,VLOOKUP(I55,SOURCE!B:M,2,0)&lt;&gt;"/  { itemToBeCoded"),IF(ISERROR(VLOOKUP(J55,TEST!A:L,12,0)),"",   IF(VLOOKUP(J55,TEST!A:L,12,0)="","",VLOOKUP(J55,TEST!A:L,12,0)&amp;" //"&amp;U55)),"")</f>
        <v>5 EXIT 2 IDIV 2 GSB M2 //39</v>
      </c>
      <c r="O55" t="b">
        <f>ISNA(VLOOKUP(J55,J$3:J54,1,0))</f>
        <v>1</v>
      </c>
      <c r="Q55" s="26" t="str">
        <f>VLOOKUP(I55,SOURCE!B:M,5,0)</f>
        <v>"IDIV"</v>
      </c>
      <c r="T55" s="162"/>
      <c r="U55">
        <f t="shared" si="20"/>
        <v>39</v>
      </c>
      <c r="V55" s="164">
        <f t="shared" si="17"/>
        <v>3215.4390802880903</v>
      </c>
      <c r="W55">
        <f>IF(AND(O55,VLOOKUP(I55,SOURCE!B:M,2,0)&lt;&gt;"/  { itemToBeCoded"),IF(ISERROR(VLOOKUP(J55,TEST!A:F,5,0)),"",VLOOKUP(J55,TEST!A:F,5,0)),"")</f>
        <v>1</v>
      </c>
      <c r="X55">
        <f>IF(VLOOKUP(I55,SOURCE!B:M,2,0)&lt;&gt;"/  { itemToBeCoded",IF(ISERROR(VLOOKUP(J55,TEST!A:F,6,0)),"",VLOOKUP(J55,TEST!A:F,6,0)),"")</f>
        <v>2</v>
      </c>
      <c r="Y55" t="str">
        <f t="shared" si="18"/>
        <v>both</v>
      </c>
      <c r="Z55">
        <f t="shared" si="1"/>
        <v>4</v>
      </c>
      <c r="AA55" s="172" t="str">
        <f t="shared" si="24"/>
        <v>+((uint64_t)(73) &lt;&lt; (7*8))</v>
      </c>
      <c r="AB55" s="172" t="str">
        <f t="shared" si="24"/>
        <v>+((uint64_t)(68) &lt;&lt; (6*8))</v>
      </c>
      <c r="AC55" s="172" t="str">
        <f t="shared" si="24"/>
        <v>+((uint64_t)(73) &lt;&lt; (5*8))</v>
      </c>
      <c r="AD55" s="172" t="str">
        <f t="shared" si="24"/>
        <v>+((uint64_t)(86) &lt;&lt; (4*8))</v>
      </c>
      <c r="AE55" s="172" t="str">
        <f t="shared" si="24"/>
        <v xml:space="preserve">                          </v>
      </c>
      <c r="AF55" s="172" t="str">
        <f t="shared" si="24"/>
        <v xml:space="preserve">                          </v>
      </c>
      <c r="AG55" s="172" t="str">
        <f t="shared" si="24"/>
        <v xml:space="preserve">                          </v>
      </c>
      <c r="AH55" s="172" t="str">
        <f t="shared" si="24"/>
        <v xml:space="preserve">                          </v>
      </c>
      <c r="AJ55" t="str">
        <f t="shared" si="8"/>
        <v>(uint64_t)(+((uint64_t)(73) &lt;&lt; (7*8))+((uint64_t)(68) &lt;&lt; (6*8))+((uint64_t)(73) &lt;&lt; (5*8))+((uint64_t)(86) &lt;&lt; (4*8))                                                                                                        )</v>
      </c>
      <c r="AK55" s="2" t="str">
        <f t="shared" si="9"/>
        <v>IDIV</v>
      </c>
      <c r="AL55" t="e">
        <f>VLOOKUP(AN55,$AN56:$AN$1000,1,0)</f>
        <v>#VALUE!</v>
      </c>
      <c r="AM55">
        <f t="shared" si="10"/>
        <v>213</v>
      </c>
      <c r="AN55" s="173" t="str">
        <f t="shared" si="11"/>
        <v xml:space="preserve">    case (uint64_t)(+((uint64_t)(73) &lt;&lt; (7*8))+((uint64_t)(68) &lt;&lt; (6*8))+((uint64_t)(73) &lt;&lt; (5*8))+((uint64_t)(86) &lt;&lt; (4*8))                                                                                                        ): *com = ITM_IDIV; return true; break; //IDIV</v>
      </c>
      <c r="AO55" t="s">
        <v>5217</v>
      </c>
      <c r="AP55" s="170" t="str">
        <f t="shared" si="12"/>
        <v>49</v>
      </c>
      <c r="AQ55" s="170" t="str">
        <f t="shared" si="12"/>
        <v>44</v>
      </c>
      <c r="AR55" s="170" t="str">
        <f t="shared" si="12"/>
        <v>49</v>
      </c>
      <c r="AS55" s="170" t="str">
        <f t="shared" si="12"/>
        <v>56</v>
      </c>
      <c r="AT55" s="170" t="str">
        <f t="shared" si="23"/>
        <v>00</v>
      </c>
      <c r="AU55" s="170" t="str">
        <f t="shared" si="23"/>
        <v>00</v>
      </c>
      <c r="AV55" s="170" t="str">
        <f t="shared" si="23"/>
        <v>00</v>
      </c>
      <c r="AW55" s="170" t="str">
        <f t="shared" si="23"/>
        <v>00</v>
      </c>
      <c r="AX55" s="170" t="str">
        <f t="shared" si="13"/>
        <v xml:space="preserve">    case 0x4944495600000000: *com = ITM_IDIV; return true; break; //IDIV</v>
      </c>
      <c r="BE55" s="170" t="str">
        <f t="shared" si="14"/>
        <v>C8</v>
      </c>
      <c r="BF55" s="170" t="str">
        <f t="shared" si="4"/>
        <v>C3</v>
      </c>
      <c r="BG55" s="170" t="str">
        <f t="shared" si="4"/>
        <v>C8</v>
      </c>
      <c r="BH55" s="170" t="str">
        <f t="shared" si="4"/>
        <v>D5</v>
      </c>
      <c r="BI55" s="170" t="str">
        <f t="shared" si="15"/>
        <v/>
      </c>
      <c r="BJ55" s="170" t="str">
        <f t="shared" si="5"/>
        <v/>
      </c>
      <c r="BK55" s="170" t="str">
        <f t="shared" si="5"/>
        <v/>
      </c>
      <c r="BL55" s="170" t="str">
        <f t="shared" si="5"/>
        <v/>
      </c>
    </row>
    <row r="56" spans="1:64">
      <c r="A56" s="24" t="str">
        <f>IF(ISNA(VLOOKUP(D56,D57:D$9999,1,0)),"",1)</f>
        <v/>
      </c>
      <c r="B56" s="24" t="str">
        <f>IF(ISNA(VLOOKUP(E56,E57:E$9999,1,0)),"",1)</f>
        <v/>
      </c>
      <c r="C56" s="2">
        <v>54</v>
      </c>
      <c r="D56" s="2" t="str">
        <f>VLOOKUP(C56,SOURCE!S59:Z10222,8,0)</f>
        <v>ITM_MOD</v>
      </c>
      <c r="E56" s="26" t="str">
        <f>CHAR(34)&amp;VLOOKUP(C56,SOURCE!S$6:Y$10169,6,0)&amp;CHAR(34)</f>
        <v>"MOD"</v>
      </c>
      <c r="F56" s="22" t="str">
        <f t="shared" si="6"/>
        <v xml:space="preserve">                      if (strcompare(commandnumber,"MOD" )) {sprintf(commandnumber,"%d", ITM_MOD);} else</v>
      </c>
      <c r="H56" t="b">
        <f>ISNA(VLOOKUP(J56,J57:J$500,1,0))</f>
        <v>1</v>
      </c>
      <c r="I56" s="27">
        <f>VLOOKUP(C56,SOURCE!S$6:Y$10169,7,0)</f>
        <v>102</v>
      </c>
      <c r="J56" s="28" t="str">
        <f>VLOOKUP(C56,SOURCE!S$6:Y$10169,6,0)</f>
        <v>MOD</v>
      </c>
      <c r="K56" s="29" t="str">
        <f t="shared" si="19"/>
        <v>MOD</v>
      </c>
      <c r="L56" s="39" t="str">
        <f>VLOOKUP(C56,SOURCE!S$6:Y$10169,2,0)</f>
        <v>Math</v>
      </c>
      <c r="M56" t="str">
        <f>IF(VLOOKUP(I56,SOURCE!B:M,2,0)="/  { itemToBeCoded","To be coded","")</f>
        <v/>
      </c>
      <c r="N56" s="17" t="str">
        <f>IF(AND(O56,VLOOKUP(I56,SOURCE!B:M,2,0)&lt;&gt;"/  { itemToBeCoded"),IF(ISERROR(VLOOKUP(J56,TEST!A:L,12,0)),"",   IF(VLOOKUP(J56,TEST!A:L,12,0)="","",VLOOKUP(J56,TEST!A:L,12,0)&amp;" //"&amp;U56)),"")</f>
        <v>5 EXIT 2 MOD 1 GSB M2 //40</v>
      </c>
      <c r="O56" t="b">
        <f>ISNA(VLOOKUP(J56,J$3:J55,1,0))</f>
        <v>1</v>
      </c>
      <c r="Q56" s="26" t="str">
        <f>VLOOKUP(I56,SOURCE!B:M,5,0)</f>
        <v>"MOD"</v>
      </c>
      <c r="T56" s="162"/>
      <c r="U56">
        <f t="shared" si="20"/>
        <v>40</v>
      </c>
      <c r="V56" s="164">
        <f t="shared" si="17"/>
        <v>3216.4390802880903</v>
      </c>
      <c r="W56">
        <f>IF(AND(O56,VLOOKUP(I56,SOURCE!B:M,2,0)&lt;&gt;"/  { itemToBeCoded"),IF(ISERROR(VLOOKUP(J56,TEST!A:F,5,0)),"",VLOOKUP(J56,TEST!A:F,5,0)),"")</f>
        <v>1</v>
      </c>
      <c r="X56">
        <f>IF(VLOOKUP(I56,SOURCE!B:M,2,0)&lt;&gt;"/  { itemToBeCoded",IF(ISERROR(VLOOKUP(J56,TEST!A:F,6,0)),"",VLOOKUP(J56,TEST!A:F,6,0)),"")</f>
        <v>1</v>
      </c>
      <c r="Y56" t="str">
        <f t="shared" si="18"/>
        <v>both</v>
      </c>
      <c r="Z56">
        <f t="shared" si="1"/>
        <v>3</v>
      </c>
      <c r="AA56" s="172" t="str">
        <f t="shared" si="24"/>
        <v>+((uint64_t)(77) &lt;&lt; (7*8))</v>
      </c>
      <c r="AB56" s="172" t="str">
        <f t="shared" si="24"/>
        <v>+((uint64_t)(79) &lt;&lt; (6*8))</v>
      </c>
      <c r="AC56" s="172" t="str">
        <f t="shared" si="24"/>
        <v>+((uint64_t)(68) &lt;&lt; (5*8))</v>
      </c>
      <c r="AD56" s="172" t="str">
        <f t="shared" si="24"/>
        <v xml:space="preserve">                          </v>
      </c>
      <c r="AE56" s="172" t="str">
        <f t="shared" si="24"/>
        <v xml:space="preserve">                          </v>
      </c>
      <c r="AF56" s="172" t="str">
        <f t="shared" si="24"/>
        <v xml:space="preserve">                          </v>
      </c>
      <c r="AG56" s="172" t="str">
        <f t="shared" si="24"/>
        <v xml:space="preserve">                          </v>
      </c>
      <c r="AH56" s="172" t="str">
        <f t="shared" si="24"/>
        <v xml:space="preserve">                          </v>
      </c>
      <c r="AJ56" t="str">
        <f t="shared" si="8"/>
        <v>(uint64_t)(+((uint64_t)(77) &lt;&lt; (7*8))+((uint64_t)(79) &lt;&lt; (6*8))+((uint64_t)(68) &lt;&lt; (5*8))                                                                                                                                  )</v>
      </c>
      <c r="AK56" s="2" t="str">
        <f t="shared" si="9"/>
        <v>MOD</v>
      </c>
      <c r="AL56" t="e">
        <f>VLOOKUP(AN56,$AN57:$AN$1000,1,0)</f>
        <v>#VALUE!</v>
      </c>
      <c r="AM56">
        <f t="shared" si="10"/>
        <v>214</v>
      </c>
      <c r="AN56" s="173" t="str">
        <f t="shared" si="11"/>
        <v xml:space="preserve">    case (uint64_t)(+((uint64_t)(77) &lt;&lt; (7*8))+((uint64_t)(79) &lt;&lt; (6*8))+((uint64_t)(68) &lt;&lt; (5*8))                                                                                                                                  ): *com = ITM_MOD; return true; break; //MOD</v>
      </c>
      <c r="AO56" t="s">
        <v>5217</v>
      </c>
      <c r="AP56" s="170" t="str">
        <f t="shared" si="12"/>
        <v>4D</v>
      </c>
      <c r="AQ56" s="170" t="str">
        <f t="shared" si="12"/>
        <v>4F</v>
      </c>
      <c r="AR56" s="170" t="str">
        <f t="shared" si="12"/>
        <v>44</v>
      </c>
      <c r="AS56" s="170" t="str">
        <f t="shared" si="12"/>
        <v>00</v>
      </c>
      <c r="AT56" s="170" t="str">
        <f t="shared" si="23"/>
        <v>00</v>
      </c>
      <c r="AU56" s="170" t="str">
        <f t="shared" si="23"/>
        <v>00</v>
      </c>
      <c r="AV56" s="170" t="str">
        <f t="shared" si="23"/>
        <v>00</v>
      </c>
      <c r="AW56" s="170" t="str">
        <f t="shared" si="23"/>
        <v>00</v>
      </c>
      <c r="AX56" s="170" t="str">
        <f t="shared" si="13"/>
        <v xml:space="preserve">    case 0x4D4F440000000000: *com = ITM_MOD; return true; break; //MOD</v>
      </c>
      <c r="BE56" s="170" t="str">
        <f t="shared" si="14"/>
        <v>CC</v>
      </c>
      <c r="BF56" s="170" t="str">
        <f t="shared" si="4"/>
        <v>CE</v>
      </c>
      <c r="BG56" s="170" t="str">
        <f t="shared" si="4"/>
        <v>C3</v>
      </c>
      <c r="BH56" s="170" t="str">
        <f t="shared" si="4"/>
        <v>7F</v>
      </c>
      <c r="BI56" s="170" t="str">
        <f t="shared" si="15"/>
        <v/>
      </c>
      <c r="BJ56" s="170" t="str">
        <f t="shared" si="5"/>
        <v/>
      </c>
      <c r="BK56" s="170" t="str">
        <f t="shared" si="5"/>
        <v/>
      </c>
      <c r="BL56" s="170" t="str">
        <f t="shared" si="5"/>
        <v/>
      </c>
    </row>
    <row r="57" spans="1:64">
      <c r="A57" s="24" t="str">
        <f>IF(ISNA(VLOOKUP(D57,D58:D$9999,1,0)),"",1)</f>
        <v/>
      </c>
      <c r="B57" s="24" t="str">
        <f>IF(ISNA(VLOOKUP(E57,E58:E$9999,1,0)),"",1)</f>
        <v/>
      </c>
      <c r="C57" s="2">
        <v>55</v>
      </c>
      <c r="D57" s="2" t="str">
        <f>VLOOKUP(C57,SOURCE!S60:Z10223,8,0)</f>
        <v>ITM_MAX</v>
      </c>
      <c r="E57" s="26" t="str">
        <f>CHAR(34)&amp;VLOOKUP(C57,SOURCE!S$6:Y$10169,6,0)&amp;CHAR(34)</f>
        <v>"MAX"</v>
      </c>
      <c r="F57" s="22" t="str">
        <f t="shared" si="6"/>
        <v xml:space="preserve">                      if (strcompare(commandnumber,"MAX" )) {sprintf(commandnumber,"%d", ITM_MAX);} else</v>
      </c>
      <c r="H57" t="b">
        <f>ISNA(VLOOKUP(J57,J58:J$500,1,0))</f>
        <v>1</v>
      </c>
      <c r="I57" s="27">
        <f>VLOOKUP(C57,SOURCE!S$6:Y$10169,7,0)</f>
        <v>103</v>
      </c>
      <c r="J57" s="28" t="str">
        <f>VLOOKUP(C57,SOURCE!S$6:Y$10169,6,0)</f>
        <v>MAX</v>
      </c>
      <c r="K57" s="29" t="str">
        <f t="shared" si="19"/>
        <v>max</v>
      </c>
      <c r="L57" s="39" t="str">
        <f>VLOOKUP(C57,SOURCE!S$6:Y$10169,2,0)</f>
        <v/>
      </c>
      <c r="M57" t="str">
        <f>IF(VLOOKUP(I57,SOURCE!B:M,2,0)="/  { itemToBeCoded","To be coded","")</f>
        <v/>
      </c>
      <c r="N57" s="17" t="str">
        <f>IF(AND(O57,VLOOKUP(I57,SOURCE!B:M,2,0)&lt;&gt;"/  { itemToBeCoded"),IF(ISERROR(VLOOKUP(J57,TEST!A:L,12,0)),"",   IF(VLOOKUP(J57,TEST!A:L,12,0)="","",VLOOKUP(J57,TEST!A:L,12,0)&amp;" //"&amp;U57)),"")</f>
        <v>5 EXIT 2 MAX 5 GSB M2 //41</v>
      </c>
      <c r="O57" t="b">
        <f>ISNA(VLOOKUP(J57,J$3:J56,1,0))</f>
        <v>1</v>
      </c>
      <c r="Q57" s="26" t="str">
        <f>VLOOKUP(I57,SOURCE!B:M,5,0)</f>
        <v>"max"</v>
      </c>
      <c r="T57" s="162"/>
      <c r="U57">
        <f t="shared" si="20"/>
        <v>41</v>
      </c>
      <c r="V57" s="164">
        <f t="shared" si="17"/>
        <v>3221.4390802880903</v>
      </c>
      <c r="W57">
        <f>IF(AND(O57,VLOOKUP(I57,SOURCE!B:M,2,0)&lt;&gt;"/  { itemToBeCoded"),IF(ISERROR(VLOOKUP(J57,TEST!A:F,5,0)),"",VLOOKUP(J57,TEST!A:F,5,0)),"")</f>
        <v>1</v>
      </c>
      <c r="X57">
        <f>IF(VLOOKUP(I57,SOURCE!B:M,2,0)&lt;&gt;"/  { itemToBeCoded",IF(ISERROR(VLOOKUP(J57,TEST!A:F,6,0)),"",VLOOKUP(J57,TEST!A:F,6,0)),"")</f>
        <v>5</v>
      </c>
      <c r="Y57" t="str">
        <f t="shared" si="18"/>
        <v>both</v>
      </c>
      <c r="Z57">
        <f t="shared" si="1"/>
        <v>3</v>
      </c>
      <c r="AA57" s="172" t="str">
        <f t="shared" si="24"/>
        <v>+((uint64_t)(77) &lt;&lt; (7*8))</v>
      </c>
      <c r="AB57" s="172" t="str">
        <f t="shared" si="24"/>
        <v>+((uint64_t)(65) &lt;&lt; (6*8))</v>
      </c>
      <c r="AC57" s="172" t="str">
        <f t="shared" si="24"/>
        <v>+((uint64_t)(88) &lt;&lt; (5*8))</v>
      </c>
      <c r="AD57" s="172" t="str">
        <f t="shared" si="24"/>
        <v xml:space="preserve">                          </v>
      </c>
      <c r="AE57" s="172" t="str">
        <f t="shared" si="24"/>
        <v xml:space="preserve">                          </v>
      </c>
      <c r="AF57" s="172" t="str">
        <f t="shared" si="24"/>
        <v xml:space="preserve">                          </v>
      </c>
      <c r="AG57" s="172" t="str">
        <f t="shared" si="24"/>
        <v xml:space="preserve">                          </v>
      </c>
      <c r="AH57" s="172" t="str">
        <f t="shared" si="24"/>
        <v xml:space="preserve">                          </v>
      </c>
      <c r="AJ57" t="str">
        <f t="shared" si="8"/>
        <v>(uint64_t)(+((uint64_t)(77) &lt;&lt; (7*8))+((uint64_t)(65) &lt;&lt; (6*8))+((uint64_t)(88) &lt;&lt; (5*8))                                                                                                                                  )</v>
      </c>
      <c r="AK57" s="2" t="str">
        <f t="shared" si="9"/>
        <v>MAX</v>
      </c>
      <c r="AL57" t="e">
        <f>VLOOKUP(AN57,$AN58:$AN$1000,1,0)</f>
        <v>#VALUE!</v>
      </c>
      <c r="AM57">
        <f t="shared" si="10"/>
        <v>215</v>
      </c>
      <c r="AN57" s="173" t="str">
        <f t="shared" si="11"/>
        <v xml:space="preserve">    case (uint64_t)(+((uint64_t)(77) &lt;&lt; (7*8))+((uint64_t)(65) &lt;&lt; (6*8))+((uint64_t)(88) &lt;&lt; (5*8))                                                                                                                                  ): *com = ITM_MAX; return true; break; //MAX</v>
      </c>
      <c r="AO57" t="s">
        <v>5217</v>
      </c>
      <c r="AP57" s="170" t="str">
        <f t="shared" si="12"/>
        <v>4D</v>
      </c>
      <c r="AQ57" s="170" t="str">
        <f t="shared" si="12"/>
        <v>41</v>
      </c>
      <c r="AR57" s="170" t="str">
        <f t="shared" si="12"/>
        <v>58</v>
      </c>
      <c r="AS57" s="170" t="str">
        <f t="shared" si="12"/>
        <v>00</v>
      </c>
      <c r="AT57" s="170" t="str">
        <f t="shared" si="23"/>
        <v>00</v>
      </c>
      <c r="AU57" s="170" t="str">
        <f t="shared" si="23"/>
        <v>00</v>
      </c>
      <c r="AV57" s="170" t="str">
        <f t="shared" si="23"/>
        <v>00</v>
      </c>
      <c r="AW57" s="170" t="str">
        <f t="shared" si="23"/>
        <v>00</v>
      </c>
      <c r="AX57" s="170" t="str">
        <f t="shared" si="13"/>
        <v xml:space="preserve">    case 0x4D41580000000000: *com = ITM_MAX; return true; break; //MAX</v>
      </c>
      <c r="BE57" s="170" t="str">
        <f t="shared" si="14"/>
        <v>CC</v>
      </c>
      <c r="BF57" s="170" t="str">
        <f t="shared" si="4"/>
        <v>C0</v>
      </c>
      <c r="BG57" s="170" t="str">
        <f t="shared" si="4"/>
        <v>D7</v>
      </c>
      <c r="BH57" s="170" t="str">
        <f t="shared" si="4"/>
        <v>7F</v>
      </c>
      <c r="BI57" s="170" t="str">
        <f t="shared" si="15"/>
        <v/>
      </c>
      <c r="BJ57" s="170" t="str">
        <f t="shared" si="5"/>
        <v/>
      </c>
      <c r="BK57" s="170" t="str">
        <f t="shared" si="5"/>
        <v/>
      </c>
      <c r="BL57" s="170" t="str">
        <f t="shared" si="5"/>
        <v/>
      </c>
    </row>
    <row r="58" spans="1:64">
      <c r="A58" s="24" t="str">
        <f>IF(ISNA(VLOOKUP(D58,D59:D$9999,1,0)),"",1)</f>
        <v/>
      </c>
      <c r="B58" s="24" t="str">
        <f>IF(ISNA(VLOOKUP(E58,E59:E$9999,1,0)),"",1)</f>
        <v/>
      </c>
      <c r="C58" s="2">
        <v>56</v>
      </c>
      <c r="D58" s="2" t="str">
        <f>VLOOKUP(C58,SOURCE!S61:Z10224,8,0)</f>
        <v>ITM_MIN</v>
      </c>
      <c r="E58" s="26" t="str">
        <f>CHAR(34)&amp;VLOOKUP(C58,SOURCE!S$6:Y$10169,6,0)&amp;CHAR(34)</f>
        <v>"MIN"</v>
      </c>
      <c r="F58" s="22" t="str">
        <f t="shared" si="6"/>
        <v xml:space="preserve">                      if (strcompare(commandnumber,"MIN" )) {sprintf(commandnumber,"%d", ITM_MIN);} else</v>
      </c>
      <c r="H58" t="b">
        <f>ISNA(VLOOKUP(J58,J59:J$500,1,0))</f>
        <v>1</v>
      </c>
      <c r="I58" s="27">
        <f>VLOOKUP(C58,SOURCE!S$6:Y$10169,7,0)</f>
        <v>104</v>
      </c>
      <c r="J58" s="28" t="str">
        <f>VLOOKUP(C58,SOURCE!S$6:Y$10169,6,0)</f>
        <v>MIN</v>
      </c>
      <c r="K58" s="29" t="str">
        <f t="shared" si="19"/>
        <v>min</v>
      </c>
      <c r="L58" s="39" t="str">
        <f>VLOOKUP(C58,SOURCE!S$6:Y$10169,2,0)</f>
        <v/>
      </c>
      <c r="M58" t="str">
        <f>IF(VLOOKUP(I58,SOURCE!B:M,2,0)="/  { itemToBeCoded","To be coded","")</f>
        <v/>
      </c>
      <c r="N58" s="17" t="str">
        <f>IF(AND(O58,VLOOKUP(I58,SOURCE!B:M,2,0)&lt;&gt;"/  { itemToBeCoded"),IF(ISERROR(VLOOKUP(J58,TEST!A:L,12,0)),"",   IF(VLOOKUP(J58,TEST!A:L,12,0)="","",VLOOKUP(J58,TEST!A:L,12,0)&amp;" //"&amp;U58)),"")</f>
        <v>5 EXIT 2 MIN 2 GSB M2 //42</v>
      </c>
      <c r="O58" t="b">
        <f>ISNA(VLOOKUP(J58,J$3:J57,1,0))</f>
        <v>1</v>
      </c>
      <c r="Q58" s="26" t="str">
        <f>VLOOKUP(I58,SOURCE!B:M,5,0)</f>
        <v>"min"</v>
      </c>
      <c r="T58" s="162"/>
      <c r="U58">
        <f t="shared" si="20"/>
        <v>42</v>
      </c>
      <c r="V58" s="164">
        <f t="shared" si="17"/>
        <v>3223.4390802880903</v>
      </c>
      <c r="W58">
        <f>IF(AND(O58,VLOOKUP(I58,SOURCE!B:M,2,0)&lt;&gt;"/  { itemToBeCoded"),IF(ISERROR(VLOOKUP(J58,TEST!A:F,5,0)),"",VLOOKUP(J58,TEST!A:F,5,0)),"")</f>
        <v>1</v>
      </c>
      <c r="X58">
        <f>IF(VLOOKUP(I58,SOURCE!B:M,2,0)&lt;&gt;"/  { itemToBeCoded",IF(ISERROR(VLOOKUP(J58,TEST!A:F,6,0)),"",VLOOKUP(J58,TEST!A:F,6,0)),"")</f>
        <v>2</v>
      </c>
      <c r="Y58" t="str">
        <f t="shared" si="18"/>
        <v>both</v>
      </c>
      <c r="Z58">
        <f t="shared" si="1"/>
        <v>3</v>
      </c>
      <c r="AA58" s="172" t="str">
        <f t="shared" si="24"/>
        <v>+((uint64_t)(77) &lt;&lt; (7*8))</v>
      </c>
      <c r="AB58" s="172" t="str">
        <f t="shared" si="24"/>
        <v>+((uint64_t)(73) &lt;&lt; (6*8))</v>
      </c>
      <c r="AC58" s="172" t="str">
        <f t="shared" si="24"/>
        <v>+((uint64_t)(78) &lt;&lt; (5*8))</v>
      </c>
      <c r="AD58" s="172" t="str">
        <f t="shared" si="24"/>
        <v xml:space="preserve">                          </v>
      </c>
      <c r="AE58" s="172" t="str">
        <f t="shared" si="24"/>
        <v xml:space="preserve">                          </v>
      </c>
      <c r="AF58" s="172" t="str">
        <f t="shared" si="24"/>
        <v xml:space="preserve">                          </v>
      </c>
      <c r="AG58" s="172" t="str">
        <f t="shared" si="24"/>
        <v xml:space="preserve">                          </v>
      </c>
      <c r="AH58" s="172" t="str">
        <f t="shared" si="24"/>
        <v xml:space="preserve">                          </v>
      </c>
      <c r="AJ58" t="str">
        <f t="shared" si="8"/>
        <v>(uint64_t)(+((uint64_t)(77) &lt;&lt; (7*8))+((uint64_t)(73) &lt;&lt; (6*8))+((uint64_t)(78) &lt;&lt; (5*8))                                                                                                                                  )</v>
      </c>
      <c r="AK58" s="2" t="str">
        <f t="shared" si="9"/>
        <v>MIN</v>
      </c>
      <c r="AL58" t="e">
        <f>VLOOKUP(AN58,$AN59:$AN$1000,1,0)</f>
        <v>#VALUE!</v>
      </c>
      <c r="AM58">
        <f t="shared" si="10"/>
        <v>216</v>
      </c>
      <c r="AN58" s="173" t="str">
        <f t="shared" si="11"/>
        <v xml:space="preserve">    case (uint64_t)(+((uint64_t)(77) &lt;&lt; (7*8))+((uint64_t)(73) &lt;&lt; (6*8))+((uint64_t)(78) &lt;&lt; (5*8))                                                                                                                                  ): *com = ITM_MIN; return true; break; //MIN</v>
      </c>
      <c r="AO58" t="s">
        <v>5217</v>
      </c>
      <c r="AP58" s="170" t="str">
        <f t="shared" si="12"/>
        <v>4D</v>
      </c>
      <c r="AQ58" s="170" t="str">
        <f t="shared" si="12"/>
        <v>49</v>
      </c>
      <c r="AR58" s="170" t="str">
        <f t="shared" si="12"/>
        <v>4E</v>
      </c>
      <c r="AS58" s="170" t="str">
        <f t="shared" si="12"/>
        <v>00</v>
      </c>
      <c r="AT58" s="170" t="str">
        <f t="shared" si="23"/>
        <v>00</v>
      </c>
      <c r="AU58" s="170" t="str">
        <f t="shared" si="23"/>
        <v>00</v>
      </c>
      <c r="AV58" s="170" t="str">
        <f t="shared" si="23"/>
        <v>00</v>
      </c>
      <c r="AW58" s="170" t="str">
        <f t="shared" si="23"/>
        <v>00</v>
      </c>
      <c r="AX58" s="170" t="str">
        <f t="shared" si="13"/>
        <v xml:space="preserve">    case 0x4D494E0000000000: *com = ITM_MIN; return true; break; //MIN</v>
      </c>
      <c r="BE58" s="170" t="str">
        <f t="shared" si="14"/>
        <v>CC</v>
      </c>
      <c r="BF58" s="170" t="str">
        <f t="shared" si="4"/>
        <v>C8</v>
      </c>
      <c r="BG58" s="170" t="str">
        <f t="shared" si="4"/>
        <v>CD</v>
      </c>
      <c r="BH58" s="170" t="str">
        <f t="shared" si="4"/>
        <v>7F</v>
      </c>
      <c r="BI58" s="170" t="str">
        <f t="shared" si="15"/>
        <v/>
      </c>
      <c r="BJ58" s="170" t="str">
        <f t="shared" si="5"/>
        <v/>
      </c>
      <c r="BK58" s="170" t="str">
        <f t="shared" si="5"/>
        <v/>
      </c>
      <c r="BL58" s="170" t="str">
        <f t="shared" si="5"/>
        <v/>
      </c>
    </row>
    <row r="59" spans="1:64">
      <c r="A59" s="24" t="str">
        <f>IF(ISNA(VLOOKUP(D59,D60:D$9999,1,0)),"",1)</f>
        <v/>
      </c>
      <c r="B59" s="24" t="str">
        <f>IF(ISNA(VLOOKUP(E59,E60:E$9999,1,0)),"",1)</f>
        <v/>
      </c>
      <c r="C59" s="2">
        <v>57</v>
      </c>
      <c r="D59" s="2" t="str">
        <f>VLOOKUP(C59,SOURCE!S62:Z10225,8,0)</f>
        <v>ITM_MAGNITUDE</v>
      </c>
      <c r="E59" s="26" t="str">
        <f>CHAR(34)&amp;VLOOKUP(C59,SOURCE!S$6:Y$10169,6,0)&amp;CHAR(34)</f>
        <v>"ABS"</v>
      </c>
      <c r="F59" s="22" t="str">
        <f t="shared" si="6"/>
        <v xml:space="preserve">                      if (strcompare(commandnumber,"ABS" )) {sprintf(commandnumber,"%d", ITM_MAGNITUDE);} else</v>
      </c>
      <c r="H59" t="b">
        <f>ISNA(VLOOKUP(J59,J60:J$500,1,0))</f>
        <v>1</v>
      </c>
      <c r="I59" s="27">
        <f>VLOOKUP(C59,SOURCE!S$6:Y$10169,7,0)</f>
        <v>105</v>
      </c>
      <c r="J59" s="28" t="str">
        <f>VLOOKUP(C59,SOURCE!S$6:Y$10169,6,0)</f>
        <v>ABS</v>
      </c>
      <c r="K59" s="29" t="str">
        <f t="shared" si="19"/>
        <v>|x|</v>
      </c>
      <c r="L59" s="39" t="str">
        <f>VLOOKUP(C59,SOURCE!S$6:Y$10169,2,0)</f>
        <v>Math</v>
      </c>
      <c r="M59" t="str">
        <f>IF(VLOOKUP(I59,SOURCE!B:M,2,0)="/  { itemToBeCoded","To be coded","")</f>
        <v/>
      </c>
      <c r="N59" s="17" t="str">
        <f>IF(AND(O59,VLOOKUP(I59,SOURCE!B:M,2,0)&lt;&gt;"/  { itemToBeCoded"),IF(ISERROR(VLOOKUP(J59,TEST!A:L,12,0)),"",   IF(VLOOKUP(J59,TEST!A:L,12,0)="","",VLOOKUP(J59,TEST!A:L,12,0)&amp;" //"&amp;U59)),"")</f>
        <v/>
      </c>
      <c r="O59" t="b">
        <f>ISNA(VLOOKUP(J59,J$3:J58,1,0))</f>
        <v>1</v>
      </c>
      <c r="Q59" s="26" t="str">
        <f>VLOOKUP(I59,SOURCE!B:M,5,0)</f>
        <v>"|x|"</v>
      </c>
      <c r="U59">
        <f t="shared" si="20"/>
        <v>42</v>
      </c>
      <c r="V59" s="164">
        <f t="shared" si="17"/>
        <v>3223.4390802880903</v>
      </c>
      <c r="W59">
        <f>IF(AND(O59,VLOOKUP(I59,SOURCE!B:M,2,0)&lt;&gt;"/  { itemToBeCoded"),IF(ISERROR(VLOOKUP(J59,TEST!A:F,5,0)),"",VLOOKUP(J59,TEST!A:F,5,0)),"")</f>
        <v>0</v>
      </c>
      <c r="X59">
        <f>IF(VLOOKUP(I59,SOURCE!B:M,2,0)&lt;&gt;"/  { itemToBeCoded",IF(ISERROR(VLOOKUP(J59,TEST!A:F,6,0)),"",VLOOKUP(J59,TEST!A:F,6,0)),"")</f>
        <v>0</v>
      </c>
      <c r="Y59" t="str">
        <f t="shared" si="18"/>
        <v/>
      </c>
      <c r="Z59">
        <f t="shared" si="1"/>
        <v>3</v>
      </c>
      <c r="AA59" s="172" t="str">
        <f t="shared" si="24"/>
        <v>+((uint64_t)(65) &lt;&lt; (7*8))</v>
      </c>
      <c r="AB59" s="172" t="str">
        <f t="shared" si="24"/>
        <v>+((uint64_t)(66) &lt;&lt; (6*8))</v>
      </c>
      <c r="AC59" s="172" t="str">
        <f t="shared" si="24"/>
        <v>+((uint64_t)(83) &lt;&lt; (5*8))</v>
      </c>
      <c r="AD59" s="172" t="str">
        <f t="shared" si="24"/>
        <v xml:space="preserve">                          </v>
      </c>
      <c r="AE59" s="172" t="str">
        <f t="shared" si="24"/>
        <v xml:space="preserve">                          </v>
      </c>
      <c r="AF59" s="172" t="str">
        <f t="shared" si="24"/>
        <v xml:space="preserve">                          </v>
      </c>
      <c r="AG59" s="172" t="str">
        <f t="shared" si="24"/>
        <v xml:space="preserve">                          </v>
      </c>
      <c r="AH59" s="172" t="str">
        <f t="shared" si="24"/>
        <v xml:space="preserve">                          </v>
      </c>
      <c r="AJ59" t="str">
        <f t="shared" si="8"/>
        <v>(uint64_t)(+((uint64_t)(65) &lt;&lt; (7*8))+((uint64_t)(66) &lt;&lt; (6*8))+((uint64_t)(83) &lt;&lt; (5*8))                                                                                                                                  )</v>
      </c>
      <c r="AK59" s="2" t="str">
        <f t="shared" si="9"/>
        <v>ABS</v>
      </c>
      <c r="AL59" t="e">
        <f>VLOOKUP(AN59,$AN60:$AN$1000,1,0)</f>
        <v>#VALUE!</v>
      </c>
      <c r="AM59">
        <f t="shared" si="10"/>
        <v>217</v>
      </c>
      <c r="AN59" s="173" t="str">
        <f t="shared" si="11"/>
        <v xml:space="preserve">    case (uint64_t)(+((uint64_t)(65) &lt;&lt; (7*8))+((uint64_t)(66) &lt;&lt; (6*8))+((uint64_t)(83) &lt;&lt; (5*8))                                                                                                                                  ): *com = ITM_MAGNITUDE; return true; break; //ABS</v>
      </c>
      <c r="AO59" t="s">
        <v>5217</v>
      </c>
      <c r="AP59" s="170" t="str">
        <f t="shared" si="12"/>
        <v>41</v>
      </c>
      <c r="AQ59" s="170" t="str">
        <f t="shared" si="12"/>
        <v>42</v>
      </c>
      <c r="AR59" s="170" t="str">
        <f t="shared" si="12"/>
        <v>53</v>
      </c>
      <c r="AS59" s="170" t="str">
        <f t="shared" si="12"/>
        <v>00</v>
      </c>
      <c r="AT59" s="170" t="str">
        <f t="shared" si="23"/>
        <v>00</v>
      </c>
      <c r="AU59" s="170" t="str">
        <f t="shared" si="23"/>
        <v>00</v>
      </c>
      <c r="AV59" s="170" t="str">
        <f t="shared" si="23"/>
        <v>00</v>
      </c>
      <c r="AW59" s="170" t="str">
        <f t="shared" si="23"/>
        <v>00</v>
      </c>
      <c r="AX59" s="170" t="str">
        <f t="shared" si="13"/>
        <v xml:space="preserve">    case 0x4142530000000000: *com = ITM_MAGNITUDE; return true; break; //ABS</v>
      </c>
      <c r="BE59" s="170" t="str">
        <f t="shared" si="14"/>
        <v>C0</v>
      </c>
      <c r="BF59" s="170" t="str">
        <f t="shared" si="4"/>
        <v>C1</v>
      </c>
      <c r="BG59" s="170" t="str">
        <f t="shared" si="4"/>
        <v>D2</v>
      </c>
      <c r="BH59" s="170" t="str">
        <f t="shared" si="4"/>
        <v>7F</v>
      </c>
      <c r="BI59" s="170" t="str">
        <f t="shared" si="15"/>
        <v/>
      </c>
      <c r="BJ59" s="170" t="str">
        <f t="shared" si="5"/>
        <v/>
      </c>
      <c r="BK59" s="170" t="str">
        <f t="shared" si="5"/>
        <v/>
      </c>
      <c r="BL59" s="170" t="str">
        <f t="shared" si="5"/>
        <v/>
      </c>
    </row>
    <row r="60" spans="1:64">
      <c r="A60" s="24" t="str">
        <f>IF(ISNA(VLOOKUP(D60,D61:D$9999,1,0)),"",1)</f>
        <v/>
      </c>
      <c r="B60" s="24" t="str">
        <f>IF(ISNA(VLOOKUP(E60,E61:E$9999,1,0)),"",1)</f>
        <v/>
      </c>
      <c r="C60" s="2">
        <v>58</v>
      </c>
      <c r="D60" s="2" t="str">
        <f>VLOOKUP(C60,SOURCE!S63:Z10226,8,0)</f>
        <v>ITM_NEIGHB</v>
      </c>
      <c r="E60" s="26" t="str">
        <f>CHAR(34)&amp;VLOOKUP(C60,SOURCE!S$6:Y$10169,6,0)&amp;CHAR(34)</f>
        <v>"NEIGHB"</v>
      </c>
      <c r="F60" s="22" t="str">
        <f t="shared" si="6"/>
        <v xml:space="preserve">                      if (strcompare(commandnumber,"NEIGHB" )) {sprintf(commandnumber,"%d", ITM_NEIGHB);} else</v>
      </c>
      <c r="H60" t="b">
        <f>ISNA(VLOOKUP(J60,J61:J$500,1,0))</f>
        <v>1</v>
      </c>
      <c r="I60" s="27">
        <f>VLOOKUP(C60,SOURCE!S$6:Y$10169,7,0)</f>
        <v>106</v>
      </c>
      <c r="J60" s="28" t="str">
        <f>VLOOKUP(C60,SOURCE!S$6:Y$10169,6,0)</f>
        <v>NEIGHB</v>
      </c>
      <c r="K60" s="29" t="str">
        <f t="shared" si="19"/>
        <v>NEIGHB</v>
      </c>
      <c r="L60" s="39" t="str">
        <f>VLOOKUP(C60,SOURCE!S$6:Y$10169,2,0)</f>
        <v>INFO</v>
      </c>
      <c r="M60" t="str">
        <f>IF(VLOOKUP(I60,SOURCE!B:M,2,0)="/  { itemToBeCoded","To be coded","")</f>
        <v/>
      </c>
      <c r="N60" s="17" t="str">
        <f>IF(AND(O60,VLOOKUP(I60,SOURCE!B:M,2,0)&lt;&gt;"/  { itemToBeCoded"),IF(ISERROR(VLOOKUP(J60,TEST!A:L,12,0)),"",   IF(VLOOKUP(J60,TEST!A:L,12,0)="","",VLOOKUP(J60,TEST!A:L,12,0)&amp;" //"&amp;U60)),"")</f>
        <v/>
      </c>
      <c r="O60" t="b">
        <f>ISNA(VLOOKUP(J60,J$3:J59,1,0))</f>
        <v>1</v>
      </c>
      <c r="Q60" s="26" t="str">
        <f>VLOOKUP(I60,SOURCE!B:M,5,0)</f>
        <v>"NEIGHB"</v>
      </c>
      <c r="S60" s="161"/>
      <c r="T60" s="161"/>
      <c r="U60">
        <f t="shared" si="20"/>
        <v>42</v>
      </c>
      <c r="V60" s="164">
        <f t="shared" si="17"/>
        <v>3223.4390802880903</v>
      </c>
      <c r="W60" t="str">
        <f>IF(AND(O60,VLOOKUP(I60,SOURCE!B:M,2,0)&lt;&gt;"/  { itemToBeCoded"),IF(ISERROR(VLOOKUP(J60,TEST!A:F,5,0)),"",VLOOKUP(J60,TEST!A:F,5,0)),"")</f>
        <v/>
      </c>
      <c r="X60" t="str">
        <f>IF(VLOOKUP(I60,SOURCE!B:M,2,0)&lt;&gt;"/  { itemToBeCoded",IF(ISERROR(VLOOKUP(J60,TEST!A:F,6,0)),"",VLOOKUP(J60,TEST!A:F,6,0)),"")</f>
        <v/>
      </c>
      <c r="Y60" t="str">
        <f t="shared" si="18"/>
        <v/>
      </c>
      <c r="Z60">
        <f t="shared" si="1"/>
        <v>6</v>
      </c>
      <c r="AA60" s="172" t="str">
        <f t="shared" si="24"/>
        <v>+((uint64_t)(78) &lt;&lt; (7*8))</v>
      </c>
      <c r="AB60" s="172" t="str">
        <f t="shared" si="24"/>
        <v>+((uint64_t)(69) &lt;&lt; (6*8))</v>
      </c>
      <c r="AC60" s="172" t="str">
        <f t="shared" si="24"/>
        <v>+((uint64_t)(73) &lt;&lt; (5*8))</v>
      </c>
      <c r="AD60" s="172" t="str">
        <f t="shared" si="24"/>
        <v>+((uint64_t)(71) &lt;&lt; (4*8))</v>
      </c>
      <c r="AE60" s="172" t="str">
        <f t="shared" si="24"/>
        <v>+((uint64_t)(72) &lt;&lt; (3*8))</v>
      </c>
      <c r="AF60" s="172" t="str">
        <f t="shared" si="24"/>
        <v>+((uint64_t)(66) &lt;&lt; (2*8))</v>
      </c>
      <c r="AG60" s="172" t="str">
        <f t="shared" si="24"/>
        <v xml:space="preserve">                          </v>
      </c>
      <c r="AH60" s="172" t="str">
        <f t="shared" si="24"/>
        <v xml:space="preserve">                          </v>
      </c>
      <c r="AJ60" t="str">
        <f t="shared" si="8"/>
        <v>(uint64_t)(+((uint64_t)(78) &lt;&lt; (7*8))+((uint64_t)(69) &lt;&lt; (6*8))+((uint64_t)(73) &lt;&lt; (5*8))+((uint64_t)(71) &lt;&lt; (4*8))+((uint64_t)(72) &lt;&lt; (3*8))+((uint64_t)(66) &lt;&lt; (2*8))                                                    )</v>
      </c>
      <c r="AK60" s="2" t="str">
        <f t="shared" si="9"/>
        <v>NEIGHB</v>
      </c>
      <c r="AL60" t="e">
        <f>VLOOKUP(AN60,$AN61:$AN$1000,1,0)</f>
        <v>#VALUE!</v>
      </c>
      <c r="AM60">
        <f t="shared" si="10"/>
        <v>218</v>
      </c>
      <c r="AN60" s="173" t="str">
        <f t="shared" si="11"/>
        <v xml:space="preserve">    case (uint64_t)(+((uint64_t)(78) &lt;&lt; (7*8))+((uint64_t)(69) &lt;&lt; (6*8))+((uint64_t)(73) &lt;&lt; (5*8))+((uint64_t)(71) &lt;&lt; (4*8))+((uint64_t)(72) &lt;&lt; (3*8))+((uint64_t)(66) &lt;&lt; (2*8))                                                    ): *com = ITM_NEIGHB; return true; break; //NEIGHB</v>
      </c>
      <c r="AO60" t="s">
        <v>5217</v>
      </c>
      <c r="AP60" s="170" t="str">
        <f t="shared" si="12"/>
        <v>4E</v>
      </c>
      <c r="AQ60" s="170" t="str">
        <f t="shared" si="12"/>
        <v>45</v>
      </c>
      <c r="AR60" s="170" t="str">
        <f t="shared" si="12"/>
        <v>49</v>
      </c>
      <c r="AS60" s="170" t="str">
        <f t="shared" si="12"/>
        <v>47</v>
      </c>
      <c r="AT60" s="170" t="str">
        <f t="shared" si="23"/>
        <v>48</v>
      </c>
      <c r="AU60" s="170" t="str">
        <f t="shared" si="23"/>
        <v>42</v>
      </c>
      <c r="AV60" s="170" t="str">
        <f t="shared" si="23"/>
        <v>00</v>
      </c>
      <c r="AW60" s="170" t="str">
        <f t="shared" si="23"/>
        <v>00</v>
      </c>
      <c r="AX60" s="170" t="str">
        <f t="shared" si="13"/>
        <v xml:space="preserve">    case 0x4E45494748420000: *com = ITM_NEIGHB; return true; break; //NEIGHB</v>
      </c>
      <c r="BE60" s="170" t="str">
        <f t="shared" si="14"/>
        <v>4E</v>
      </c>
      <c r="BF60" s="170" t="str">
        <f t="shared" si="4"/>
        <v>45</v>
      </c>
      <c r="BG60" s="170" t="str">
        <f t="shared" si="4"/>
        <v>C8</v>
      </c>
      <c r="BH60" s="170" t="str">
        <f t="shared" si="4"/>
        <v>C6</v>
      </c>
      <c r="BI60" s="170" t="str">
        <f t="shared" si="15"/>
        <v>48</v>
      </c>
      <c r="BJ60" s="170" t="str">
        <f t="shared" si="5"/>
        <v>42</v>
      </c>
      <c r="BK60" s="170" t="str">
        <f t="shared" si="5"/>
        <v/>
      </c>
      <c r="BL60" s="170" t="str">
        <f t="shared" si="5"/>
        <v/>
      </c>
    </row>
    <row r="61" spans="1:64">
      <c r="A61" s="24" t="str">
        <f>IF(ISNA(VLOOKUP(D61,D62:D$9999,1,0)),"",1)</f>
        <v/>
      </c>
      <c r="B61" s="24" t="str">
        <f>IF(ISNA(VLOOKUP(E61,E62:E$9999,1,0)),"",1)</f>
        <v/>
      </c>
      <c r="C61" s="2">
        <v>59</v>
      </c>
      <c r="D61" s="2" t="str">
        <f>VLOOKUP(C61,SOURCE!S64:Z10227,8,0)</f>
        <v>ITM_NEXTP</v>
      </c>
      <c r="E61" s="26" t="str">
        <f>CHAR(34)&amp;VLOOKUP(C61,SOURCE!S$6:Y$10169,6,0)&amp;CHAR(34)</f>
        <v>"NEXTP"</v>
      </c>
      <c r="F61" s="22" t="str">
        <f t="shared" si="6"/>
        <v xml:space="preserve">                      if (strcompare(commandnumber,"NEXTP" )) {sprintf(commandnumber,"%d", ITM_NEXTP);} else</v>
      </c>
      <c r="H61" t="b">
        <f>ISNA(VLOOKUP(J61,J62:J$500,1,0))</f>
        <v>1</v>
      </c>
      <c r="I61" s="27">
        <f>VLOOKUP(C61,SOURCE!S$6:Y$10169,7,0)</f>
        <v>107</v>
      </c>
      <c r="J61" s="28" t="str">
        <f>VLOOKUP(C61,SOURCE!S$6:Y$10169,6,0)</f>
        <v>NEXTP</v>
      </c>
      <c r="K61" s="29" t="str">
        <f t="shared" si="19"/>
        <v>NEXTP</v>
      </c>
      <c r="L61" s="39" t="str">
        <f>VLOOKUP(C61,SOURCE!S$6:Y$10169,2,0)</f>
        <v>Math</v>
      </c>
      <c r="M61" t="str">
        <f>IF(VLOOKUP(I61,SOURCE!B:M,2,0)="/  { itemToBeCoded","To be coded","")</f>
        <v/>
      </c>
      <c r="N61" s="17" t="str">
        <f>IF(AND(O61,VLOOKUP(I61,SOURCE!B:M,2,0)&lt;&gt;"/  { itemToBeCoded"),IF(ISERROR(VLOOKUP(J61,TEST!A:L,12,0)),"",   IF(VLOOKUP(J61,TEST!A:L,12,0)="","",VLOOKUP(J61,TEST!A:L,12,0)&amp;" //"&amp;U61)),"")</f>
        <v>201 NEXTP 211 GSB M2 //43</v>
      </c>
      <c r="O61" t="b">
        <f>ISNA(VLOOKUP(J61,J$3:J60,1,0))</f>
        <v>1</v>
      </c>
      <c r="Q61" s="26" t="str">
        <f>VLOOKUP(I61,SOURCE!B:M,5,0)</f>
        <v>"NEXTP"</v>
      </c>
      <c r="T61" s="159"/>
      <c r="U61">
        <f t="shared" si="20"/>
        <v>43</v>
      </c>
      <c r="V61" s="164">
        <f t="shared" si="17"/>
        <v>3434.4390802880903</v>
      </c>
      <c r="W61">
        <f>IF(AND(O61,VLOOKUP(I61,SOURCE!B:M,2,0)&lt;&gt;"/  { itemToBeCoded"),IF(ISERROR(VLOOKUP(J61,TEST!A:F,5,0)),"",VLOOKUP(J61,TEST!A:F,5,0)),"")</f>
        <v>1</v>
      </c>
      <c r="X61">
        <f>IF(VLOOKUP(I61,SOURCE!B:M,2,0)&lt;&gt;"/  { itemToBeCoded",IF(ISERROR(VLOOKUP(J61,TEST!A:F,6,0)),"",VLOOKUP(J61,TEST!A:F,6,0)),"")</f>
        <v>211</v>
      </c>
      <c r="Y61" t="str">
        <f t="shared" si="18"/>
        <v>both</v>
      </c>
      <c r="Z61">
        <f t="shared" si="1"/>
        <v>5</v>
      </c>
      <c r="AA61" s="172" t="str">
        <f t="shared" si="24"/>
        <v>+((uint64_t)(78) &lt;&lt; (7*8))</v>
      </c>
      <c r="AB61" s="172" t="str">
        <f t="shared" si="24"/>
        <v>+((uint64_t)(69) &lt;&lt; (6*8))</v>
      </c>
      <c r="AC61" s="172" t="str">
        <f t="shared" si="24"/>
        <v>+((uint64_t)(88) &lt;&lt; (5*8))</v>
      </c>
      <c r="AD61" s="172" t="str">
        <f t="shared" si="24"/>
        <v>+((uint64_t)(84) &lt;&lt; (4*8))</v>
      </c>
      <c r="AE61" s="172" t="str">
        <f t="shared" si="24"/>
        <v>+((uint64_t)(80) &lt;&lt; (3*8))</v>
      </c>
      <c r="AF61" s="172" t="str">
        <f t="shared" si="24"/>
        <v xml:space="preserve">                          </v>
      </c>
      <c r="AG61" s="172" t="str">
        <f t="shared" si="24"/>
        <v xml:space="preserve">                          </v>
      </c>
      <c r="AH61" s="172" t="str">
        <f t="shared" si="24"/>
        <v xml:space="preserve">                          </v>
      </c>
      <c r="AJ61" t="str">
        <f t="shared" si="8"/>
        <v>(uint64_t)(+((uint64_t)(78) &lt;&lt; (7*8))+((uint64_t)(69) &lt;&lt; (6*8))+((uint64_t)(88) &lt;&lt; (5*8))+((uint64_t)(84) &lt;&lt; (4*8))+((uint64_t)(80) &lt;&lt; (3*8))                                                                              )</v>
      </c>
      <c r="AK61" s="2" t="str">
        <f t="shared" si="9"/>
        <v>NEXTP</v>
      </c>
      <c r="AL61" t="e">
        <f>VLOOKUP(AN61,$AN62:$AN$1000,1,0)</f>
        <v>#VALUE!</v>
      </c>
      <c r="AM61">
        <f t="shared" si="10"/>
        <v>219</v>
      </c>
      <c r="AN61" s="173" t="str">
        <f t="shared" si="11"/>
        <v xml:space="preserve">    case (uint64_t)(+((uint64_t)(78) &lt;&lt; (7*8))+((uint64_t)(69) &lt;&lt; (6*8))+((uint64_t)(88) &lt;&lt; (5*8))+((uint64_t)(84) &lt;&lt; (4*8))+((uint64_t)(80) &lt;&lt; (3*8))                                                                              ): *com = ITM_NEXTP; return true; break; //NEXTP</v>
      </c>
      <c r="AO61" t="s">
        <v>5217</v>
      </c>
      <c r="AP61" s="170" t="str">
        <f t="shared" si="12"/>
        <v>4E</v>
      </c>
      <c r="AQ61" s="170" t="str">
        <f t="shared" si="12"/>
        <v>45</v>
      </c>
      <c r="AR61" s="170" t="str">
        <f t="shared" si="12"/>
        <v>58</v>
      </c>
      <c r="AS61" s="170" t="str">
        <f t="shared" si="12"/>
        <v>54</v>
      </c>
      <c r="AT61" s="170" t="str">
        <f t="shared" si="23"/>
        <v>50</v>
      </c>
      <c r="AU61" s="170" t="str">
        <f t="shared" si="23"/>
        <v>00</v>
      </c>
      <c r="AV61" s="170" t="str">
        <f t="shared" si="23"/>
        <v>00</v>
      </c>
      <c r="AW61" s="170" t="str">
        <f t="shared" si="23"/>
        <v>00</v>
      </c>
      <c r="AX61" s="170" t="str">
        <f t="shared" si="13"/>
        <v xml:space="preserve">    case 0x4E45585450000000: *com = ITM_NEXTP; return true; break; //NEXTP</v>
      </c>
      <c r="BE61" s="170" t="str">
        <f t="shared" si="14"/>
        <v>4E</v>
      </c>
      <c r="BF61" s="170" t="str">
        <f t="shared" si="4"/>
        <v>C4</v>
      </c>
      <c r="BG61" s="170" t="str">
        <f t="shared" si="4"/>
        <v>D7</v>
      </c>
      <c r="BH61" s="170" t="str">
        <f t="shared" si="4"/>
        <v>D3</v>
      </c>
      <c r="BI61" s="170" t="str">
        <f t="shared" si="15"/>
        <v>50</v>
      </c>
      <c r="BJ61" s="170" t="str">
        <f t="shared" si="5"/>
        <v/>
      </c>
      <c r="BK61" s="170" t="str">
        <f t="shared" si="5"/>
        <v/>
      </c>
      <c r="BL61" s="170" t="str">
        <f t="shared" si="5"/>
        <v/>
      </c>
    </row>
    <row r="62" spans="1:64">
      <c r="A62" s="24" t="str">
        <f>IF(ISNA(VLOOKUP(D62,D63:D$9999,1,0)),"",1)</f>
        <v/>
      </c>
      <c r="B62" s="24" t="str">
        <f>IF(ISNA(VLOOKUP(E62,E63:E$9999,1,0)),"",1)</f>
        <v/>
      </c>
      <c r="C62" s="2">
        <v>60</v>
      </c>
      <c r="D62" s="2" t="str">
        <f>VLOOKUP(C62,SOURCE!S65:Z10228,8,0)</f>
        <v>ITM_XFACT</v>
      </c>
      <c r="E62" s="26" t="str">
        <f>CHAR(34)&amp;VLOOKUP(C62,SOURCE!S$6:Y$10169,6,0)&amp;CHAR(34)</f>
        <v>"X!"</v>
      </c>
      <c r="F62" s="22" t="str">
        <f t="shared" si="6"/>
        <v xml:space="preserve">                      if (strcompare(commandnumber,"X!" )) {sprintf(commandnumber,"%d", ITM_XFACT);} else</v>
      </c>
      <c r="H62" t="b">
        <f>ISNA(VLOOKUP(J62,J63:J$500,1,0))</f>
        <v>1</v>
      </c>
      <c r="I62" s="27">
        <f>VLOOKUP(C62,SOURCE!S$6:Y$10169,7,0)</f>
        <v>108</v>
      </c>
      <c r="J62" s="28" t="str">
        <f>VLOOKUP(C62,SOURCE!S$6:Y$10169,6,0)</f>
        <v>X!</v>
      </c>
      <c r="K62" s="29" t="str">
        <f t="shared" si="19"/>
        <v>x!</v>
      </c>
      <c r="L62" s="39" t="str">
        <f>VLOOKUP(C62,SOURCE!S$6:Y$10169,2,0)</f>
        <v>Math</v>
      </c>
      <c r="M62" t="str">
        <f>IF(VLOOKUP(I62,SOURCE!B:M,2,0)="/  { itemToBeCoded","To be coded","")</f>
        <v/>
      </c>
      <c r="N62" s="17" t="str">
        <f>IF(AND(O62,VLOOKUP(I62,SOURCE!B:M,2,0)&lt;&gt;"/  { itemToBeCoded"),IF(ISERROR(VLOOKUP(J62,TEST!A:L,12,0)),"",   IF(VLOOKUP(J62,TEST!A:L,12,0)="","",VLOOKUP(J62,TEST!A:L,12,0)&amp;" //"&amp;U62)),"")</f>
        <v>5 X! 120 GSB M2 //44</v>
      </c>
      <c r="O62" t="b">
        <f>ISNA(VLOOKUP(J62,J$3:J61,1,0))</f>
        <v>1</v>
      </c>
      <c r="Q62" s="26" t="str">
        <f>VLOOKUP(I62,SOURCE!B:M,5,0)</f>
        <v>"x!"</v>
      </c>
      <c r="T62" s="159"/>
      <c r="U62">
        <f t="shared" si="20"/>
        <v>44</v>
      </c>
      <c r="V62" s="164">
        <f t="shared" si="17"/>
        <v>3554.4390802880903</v>
      </c>
      <c r="W62">
        <f>IF(AND(O62,VLOOKUP(I62,SOURCE!B:M,2,0)&lt;&gt;"/  { itemToBeCoded"),IF(ISERROR(VLOOKUP(J62,TEST!A:F,5,0)),"",VLOOKUP(J62,TEST!A:F,5,0)),"")</f>
        <v>1</v>
      </c>
      <c r="X62">
        <f>IF(VLOOKUP(I62,SOURCE!B:M,2,0)&lt;&gt;"/  { itemToBeCoded",IF(ISERROR(VLOOKUP(J62,TEST!A:F,6,0)),"",VLOOKUP(J62,TEST!A:F,6,0)),"")</f>
        <v>120</v>
      </c>
      <c r="Y62" t="str">
        <f t="shared" si="18"/>
        <v>both</v>
      </c>
      <c r="Z62">
        <f t="shared" si="1"/>
        <v>2</v>
      </c>
      <c r="AA62" s="172" t="str">
        <f t="shared" si="24"/>
        <v>+((uint64_t)(88) &lt;&lt; (7*8))</v>
      </c>
      <c r="AB62" s="172" t="str">
        <f t="shared" si="24"/>
        <v>+((uint64_t)(33) &lt;&lt; (6*8))</v>
      </c>
      <c r="AC62" s="172" t="str">
        <f t="shared" si="24"/>
        <v xml:space="preserve">                          </v>
      </c>
      <c r="AD62" s="172" t="str">
        <f t="shared" si="24"/>
        <v xml:space="preserve">                          </v>
      </c>
      <c r="AE62" s="172" t="str">
        <f t="shared" si="24"/>
        <v xml:space="preserve">                          </v>
      </c>
      <c r="AF62" s="172" t="str">
        <f t="shared" si="24"/>
        <v xml:space="preserve">                          </v>
      </c>
      <c r="AG62" s="172" t="str">
        <f t="shared" si="24"/>
        <v xml:space="preserve">                          </v>
      </c>
      <c r="AH62" s="172" t="str">
        <f t="shared" si="24"/>
        <v xml:space="preserve">                          </v>
      </c>
      <c r="AJ62" t="str">
        <f t="shared" si="8"/>
        <v>(uint64_t)(+((uint64_t)(88) &lt;&lt; (7*8))+((uint64_t)(33) &lt;&lt; (6*8))                                                                                                                                                            )</v>
      </c>
      <c r="AK62" s="2" t="str">
        <f t="shared" si="9"/>
        <v>X!</v>
      </c>
      <c r="AL62" t="e">
        <f>VLOOKUP(AN62,$AN63:$AN$1000,1,0)</f>
        <v>#VALUE!</v>
      </c>
      <c r="AM62">
        <f t="shared" si="10"/>
        <v>220</v>
      </c>
      <c r="AN62" s="173" t="str">
        <f t="shared" si="11"/>
        <v xml:space="preserve">    case (uint64_t)(+((uint64_t)(88) &lt;&lt; (7*8))+((uint64_t)(33) &lt;&lt; (6*8))                                                                                                                                                            ): *com = ITM_XFACT; return true; break; //X!</v>
      </c>
      <c r="AO62" t="s">
        <v>5217</v>
      </c>
      <c r="AP62" s="170" t="str">
        <f t="shared" si="12"/>
        <v>58</v>
      </c>
      <c r="AQ62" s="170" t="str">
        <f t="shared" si="12"/>
        <v>21</v>
      </c>
      <c r="AR62" s="170" t="str">
        <f t="shared" si="12"/>
        <v>00</v>
      </c>
      <c r="AS62" s="170" t="str">
        <f t="shared" si="12"/>
        <v>00</v>
      </c>
      <c r="AT62" s="170" t="str">
        <f t="shared" si="23"/>
        <v>00</v>
      </c>
      <c r="AU62" s="170" t="str">
        <f t="shared" si="23"/>
        <v>00</v>
      </c>
      <c r="AV62" s="170" t="str">
        <f t="shared" si="23"/>
        <v>00</v>
      </c>
      <c r="AW62" s="170" t="str">
        <f t="shared" si="23"/>
        <v>00</v>
      </c>
      <c r="AX62" s="170" t="str">
        <f t="shared" si="13"/>
        <v xml:space="preserve">    case 0x5821000000000000: *com = ITM_XFACT; return true; break; //X!</v>
      </c>
      <c r="BE62" s="170" t="str">
        <f t="shared" si="14"/>
        <v>D7</v>
      </c>
      <c r="BF62" s="170" t="str">
        <f t="shared" si="4"/>
        <v>A0</v>
      </c>
      <c r="BG62" s="170" t="str">
        <f t="shared" si="4"/>
        <v>7F</v>
      </c>
      <c r="BH62" s="170" t="str">
        <f t="shared" si="4"/>
        <v>7F</v>
      </c>
      <c r="BI62" s="170" t="str">
        <f t="shared" si="15"/>
        <v/>
      </c>
      <c r="BJ62" s="170" t="str">
        <f t="shared" si="5"/>
        <v/>
      </c>
      <c r="BK62" s="170" t="str">
        <f t="shared" si="5"/>
        <v/>
      </c>
      <c r="BL62" s="170" t="str">
        <f t="shared" si="5"/>
        <v/>
      </c>
    </row>
    <row r="63" spans="1:64">
      <c r="A63" s="24" t="str">
        <f>IF(ISNA(VLOOKUP(D63,D64:D$9999,1,0)),"",1)</f>
        <v/>
      </c>
      <c r="B63" s="24" t="str">
        <f>IF(ISNA(VLOOKUP(E63,E64:E$9999,1,0)),"",1)</f>
        <v/>
      </c>
      <c r="C63" s="2">
        <v>61</v>
      </c>
      <c r="D63" s="2" t="str">
        <f>VLOOKUP(C63,SOURCE!S66:Z10229,8,0)</f>
        <v>ITM_CONSTpi</v>
      </c>
      <c r="E63" s="26" t="str">
        <f>CHAR(34)&amp;VLOOKUP(C63,SOURCE!S$6:Y$10169,6,0)&amp;CHAR(34)</f>
        <v>"PI"</v>
      </c>
      <c r="F63" s="22" t="str">
        <f t="shared" si="6"/>
        <v xml:space="preserve">                      if (strcompare(commandnumber,"PI" )) {sprintf(commandnumber,"%d", ITM_CONSTpi);} else</v>
      </c>
      <c r="H63" t="b">
        <f>ISNA(VLOOKUP(J63,J64:J$500,1,0))</f>
        <v>1</v>
      </c>
      <c r="I63" s="27">
        <f>VLOOKUP(C63,SOURCE!S$6:Y$10169,7,0)</f>
        <v>109</v>
      </c>
      <c r="J63" s="28" t="str">
        <f>VLOOKUP(C63,SOURCE!S$6:Y$10169,6,0)</f>
        <v>PI</v>
      </c>
      <c r="K63" s="29" t="str">
        <f t="shared" si="19"/>
        <v>pi</v>
      </c>
      <c r="L63" s="39" t="str">
        <f>VLOOKUP(C63,SOURCE!S$6:Y$10169,2,0)</f>
        <v>Constant</v>
      </c>
      <c r="M63" t="str">
        <f>IF(VLOOKUP(I63,SOURCE!B:M,2,0)="/  { itemToBeCoded","To be coded","")</f>
        <v/>
      </c>
      <c r="N63" s="17" t="str">
        <f>IF(AND(O63,VLOOKUP(I63,SOURCE!B:M,2,0)&lt;&gt;"/  { itemToBeCoded"),IF(ISERROR(VLOOKUP(J63,TEST!A:L,12,0)),"",   IF(VLOOKUP(J63,TEST!A:L,12,0)="","",VLOOKUP(J63,TEST!A:L,12,0)&amp;" //"&amp;U63)),"")</f>
        <v/>
      </c>
      <c r="O63" t="b">
        <f>ISNA(VLOOKUP(J63,J$3:J62,1,0))</f>
        <v>1</v>
      </c>
      <c r="Q63" s="26" t="str">
        <f>VLOOKUP(I63,SOURCE!B:M,5,0)</f>
        <v>STD_pi</v>
      </c>
      <c r="U63">
        <f t="shared" si="20"/>
        <v>44</v>
      </c>
      <c r="V63" s="164">
        <f t="shared" si="17"/>
        <v>3554.4390802880903</v>
      </c>
      <c r="W63">
        <f>IF(AND(O63,VLOOKUP(I63,SOURCE!B:M,2,0)&lt;&gt;"/  { itemToBeCoded"),IF(ISERROR(VLOOKUP(J63,TEST!A:F,5,0)),"",VLOOKUP(J63,TEST!A:F,5,0)),"")</f>
        <v>0</v>
      </c>
      <c r="X63">
        <f>IF(VLOOKUP(I63,SOURCE!B:M,2,0)&lt;&gt;"/  { itemToBeCoded",IF(ISERROR(VLOOKUP(J63,TEST!A:F,6,0)),"",VLOOKUP(J63,TEST!A:F,6,0)),"")</f>
        <v>0</v>
      </c>
      <c r="Y63" t="str">
        <f t="shared" si="18"/>
        <v/>
      </c>
      <c r="Z63">
        <f t="shared" si="1"/>
        <v>2</v>
      </c>
      <c r="AA63" s="172" t="str">
        <f t="shared" si="24"/>
        <v>+((uint64_t)(80) &lt;&lt; (7*8))</v>
      </c>
      <c r="AB63" s="172" t="str">
        <f t="shared" si="24"/>
        <v>+((uint64_t)(73) &lt;&lt; (6*8))</v>
      </c>
      <c r="AC63" s="172" t="str">
        <f t="shared" si="24"/>
        <v xml:space="preserve">                          </v>
      </c>
      <c r="AD63" s="172" t="str">
        <f t="shared" si="24"/>
        <v xml:space="preserve">                          </v>
      </c>
      <c r="AE63" s="172" t="str">
        <f t="shared" si="24"/>
        <v xml:space="preserve">                          </v>
      </c>
      <c r="AF63" s="172" t="str">
        <f t="shared" si="24"/>
        <v xml:space="preserve">                          </v>
      </c>
      <c r="AG63" s="172" t="str">
        <f t="shared" si="24"/>
        <v xml:space="preserve">                          </v>
      </c>
      <c r="AH63" s="172" t="str">
        <f t="shared" si="24"/>
        <v xml:space="preserve">                          </v>
      </c>
      <c r="AJ63" t="str">
        <f t="shared" si="8"/>
        <v>(uint64_t)(+((uint64_t)(80) &lt;&lt; (7*8))+((uint64_t)(73) &lt;&lt; (6*8))                                                                                                                                                            )</v>
      </c>
      <c r="AK63" s="2" t="str">
        <f t="shared" si="9"/>
        <v>PI</v>
      </c>
      <c r="AL63" t="e">
        <f>VLOOKUP(AN63,$AN64:$AN$1000,1,0)</f>
        <v>#VALUE!</v>
      </c>
      <c r="AM63">
        <f t="shared" si="10"/>
        <v>221</v>
      </c>
      <c r="AN63" s="173" t="str">
        <f t="shared" si="11"/>
        <v xml:space="preserve">    case (uint64_t)(+((uint64_t)(80) &lt;&lt; (7*8))+((uint64_t)(73) &lt;&lt; (6*8))                                                                                                                                                            ): *com = ITM_CONSTpi; return true; break; //PI</v>
      </c>
      <c r="AO63" t="s">
        <v>5217</v>
      </c>
      <c r="AP63" s="170" t="str">
        <f t="shared" si="12"/>
        <v>50</v>
      </c>
      <c r="AQ63" s="170" t="str">
        <f t="shared" si="12"/>
        <v>49</v>
      </c>
      <c r="AR63" s="170" t="str">
        <f t="shared" si="12"/>
        <v>00</v>
      </c>
      <c r="AS63" s="170" t="str">
        <f t="shared" si="12"/>
        <v>00</v>
      </c>
      <c r="AT63" s="170" t="str">
        <f t="shared" si="23"/>
        <v>00</v>
      </c>
      <c r="AU63" s="170" t="str">
        <f t="shared" si="23"/>
        <v>00</v>
      </c>
      <c r="AV63" s="170" t="str">
        <f t="shared" si="23"/>
        <v>00</v>
      </c>
      <c r="AW63" s="170" t="str">
        <f t="shared" si="23"/>
        <v>00</v>
      </c>
      <c r="AX63" s="170" t="str">
        <f t="shared" si="13"/>
        <v xml:space="preserve">    case 0x5049000000000000: *com = ITM_CONSTpi; return true; break; //PI</v>
      </c>
      <c r="BE63" s="170" t="str">
        <f t="shared" si="14"/>
        <v>CF</v>
      </c>
      <c r="BF63" s="170" t="str">
        <f t="shared" si="4"/>
        <v>C8</v>
      </c>
      <c r="BG63" s="170" t="str">
        <f t="shared" si="4"/>
        <v>7F</v>
      </c>
      <c r="BH63" s="170" t="str">
        <f t="shared" si="4"/>
        <v>7F</v>
      </c>
      <c r="BI63" s="170" t="str">
        <f t="shared" si="15"/>
        <v/>
      </c>
      <c r="BJ63" s="170" t="str">
        <f t="shared" si="5"/>
        <v/>
      </c>
      <c r="BK63" s="170" t="str">
        <f t="shared" si="5"/>
        <v/>
      </c>
      <c r="BL63" s="170" t="str">
        <f t="shared" si="5"/>
        <v/>
      </c>
    </row>
    <row r="64" spans="1:64">
      <c r="A64" s="24" t="str">
        <f>IF(ISNA(VLOOKUP(D64,D65:D$9999,1,0)),"",1)</f>
        <v/>
      </c>
      <c r="B64" s="24" t="str">
        <f>IF(ISNA(VLOOKUP(E64,E65:E$9999,1,0)),"",1)</f>
        <v/>
      </c>
      <c r="C64" s="2">
        <v>62</v>
      </c>
      <c r="D64" s="2" t="str">
        <f>VLOOKUP(C64,SOURCE!S67:Z10230,8,0)</f>
        <v>ITM_FF</v>
      </c>
      <c r="E64" s="26" t="str">
        <f>CHAR(34)&amp;VLOOKUP(C64,SOURCE!S$6:Y$10169,6,0)&amp;CHAR(34)</f>
        <v>"FF"</v>
      </c>
      <c r="F64" s="22" t="str">
        <f t="shared" si="6"/>
        <v xml:space="preserve">                      if (strcompare(commandnumber,"FF" )) {sprintf(commandnumber,"%d", ITM_FF);} else</v>
      </c>
      <c r="H64" t="b">
        <f>ISNA(VLOOKUP(J64,J65:J$500,1,0))</f>
        <v>1</v>
      </c>
      <c r="I64" s="27">
        <f>VLOOKUP(C64,SOURCE!S$6:Y$10169,7,0)</f>
        <v>112</v>
      </c>
      <c r="J64" s="28" t="str">
        <f>VLOOKUP(C64,SOURCE!S$6:Y$10169,6,0)</f>
        <v>FF</v>
      </c>
      <c r="K64" s="29" t="str">
        <f t="shared" si="19"/>
        <v>FF</v>
      </c>
      <c r="L64" s="39" t="str">
        <f>VLOOKUP(C64,SOURCE!S$6:Y$10169,2,0)</f>
        <v/>
      </c>
      <c r="M64" t="str">
        <f>IF(VLOOKUP(I64,SOURCE!B:M,2,0)="/  { itemToBeCoded","To be coded","")</f>
        <v/>
      </c>
      <c r="N64" s="17" t="str">
        <f>IF(AND(O64,VLOOKUP(I64,SOURCE!B:M,2,0)&lt;&gt;"/  { itemToBeCoded"),IF(ISERROR(VLOOKUP(J64,TEST!A:L,12,0)),"",   IF(VLOOKUP(J64,TEST!A:L,12,0)="","",VLOOKUP(J64,TEST!A:L,12,0)&amp;" //"&amp;U64)),"")</f>
        <v/>
      </c>
      <c r="O64" t="b">
        <f>ISNA(VLOOKUP(J64,J$3:J63,1,0))</f>
        <v>1</v>
      </c>
      <c r="Q64" s="26" t="str">
        <f>VLOOKUP(I64,SOURCE!B:M,5,0)</f>
        <v>"FF"</v>
      </c>
      <c r="S64" s="161"/>
      <c r="T64" s="161"/>
      <c r="U64">
        <f t="shared" si="20"/>
        <v>44</v>
      </c>
      <c r="V64" s="164">
        <f t="shared" si="17"/>
        <v>3554.4390802880903</v>
      </c>
      <c r="W64" t="str">
        <f>IF(AND(O64,VLOOKUP(I64,SOURCE!B:M,2,0)&lt;&gt;"/  { itemToBeCoded"),IF(ISERROR(VLOOKUP(J64,TEST!A:F,5,0)),"",VLOOKUP(J64,TEST!A:F,5,0)),"")</f>
        <v/>
      </c>
      <c r="X64" t="str">
        <f>IF(VLOOKUP(I64,SOURCE!B:M,2,0)&lt;&gt;"/  { itemToBeCoded",IF(ISERROR(VLOOKUP(J64,TEST!A:F,6,0)),"",VLOOKUP(J64,TEST!A:F,6,0)),"")</f>
        <v/>
      </c>
      <c r="Y64" t="str">
        <f t="shared" si="18"/>
        <v/>
      </c>
      <c r="Z64">
        <f t="shared" si="1"/>
        <v>2</v>
      </c>
      <c r="AA64" s="172" t="str">
        <f t="shared" si="24"/>
        <v>+((uint64_t)(70) &lt;&lt; (7*8))</v>
      </c>
      <c r="AB64" s="172" t="str">
        <f t="shared" si="24"/>
        <v>+((uint64_t)(70) &lt;&lt; (6*8))</v>
      </c>
      <c r="AC64" s="172" t="str">
        <f t="shared" si="24"/>
        <v xml:space="preserve">                          </v>
      </c>
      <c r="AD64" s="172" t="str">
        <f t="shared" si="24"/>
        <v xml:space="preserve">                          </v>
      </c>
      <c r="AE64" s="172" t="str">
        <f t="shared" si="24"/>
        <v xml:space="preserve">                          </v>
      </c>
      <c r="AF64" s="172" t="str">
        <f t="shared" si="24"/>
        <v xml:space="preserve">                          </v>
      </c>
      <c r="AG64" s="172" t="str">
        <f t="shared" si="24"/>
        <v xml:space="preserve">                          </v>
      </c>
      <c r="AH64" s="172" t="str">
        <f t="shared" si="24"/>
        <v xml:space="preserve">                          </v>
      </c>
      <c r="AJ64" t="str">
        <f t="shared" si="8"/>
        <v>(uint64_t)(+((uint64_t)(70) &lt;&lt; (7*8))+((uint64_t)(70) &lt;&lt; (6*8))                                                                                                                                                            )</v>
      </c>
      <c r="AK64" s="2" t="str">
        <f t="shared" si="9"/>
        <v>FF</v>
      </c>
      <c r="AL64" t="e">
        <f>VLOOKUP(AN64,$AN65:$AN$1000,1,0)</f>
        <v>#VALUE!</v>
      </c>
      <c r="AM64">
        <f t="shared" si="10"/>
        <v>222</v>
      </c>
      <c r="AN64" s="173" t="str">
        <f t="shared" si="11"/>
        <v xml:space="preserve">    case (uint64_t)(+((uint64_t)(70) &lt;&lt; (7*8))+((uint64_t)(70) &lt;&lt; (6*8))                                                                                                                                                            ): *com = ITM_FF; return true; break; //FF</v>
      </c>
      <c r="AO64" t="s">
        <v>5217</v>
      </c>
      <c r="AP64" s="170" t="str">
        <f t="shared" si="12"/>
        <v>46</v>
      </c>
      <c r="AQ64" s="170" t="str">
        <f t="shared" si="12"/>
        <v>46</v>
      </c>
      <c r="AR64" s="170" t="str">
        <f t="shared" si="12"/>
        <v>00</v>
      </c>
      <c r="AS64" s="170" t="str">
        <f t="shared" si="12"/>
        <v>00</v>
      </c>
      <c r="AT64" s="170" t="str">
        <f t="shared" si="23"/>
        <v>00</v>
      </c>
      <c r="AU64" s="170" t="str">
        <f t="shared" si="23"/>
        <v>00</v>
      </c>
      <c r="AV64" s="170" t="str">
        <f t="shared" si="23"/>
        <v>00</v>
      </c>
      <c r="AW64" s="170" t="str">
        <f t="shared" si="23"/>
        <v>00</v>
      </c>
      <c r="AX64" s="170" t="str">
        <f t="shared" si="13"/>
        <v xml:space="preserve">    case 0x4646000000000000: *com = ITM_FF; return true; break; //FF</v>
      </c>
      <c r="BE64" s="170" t="str">
        <f t="shared" si="14"/>
        <v>C5</v>
      </c>
      <c r="BF64" s="170" t="str">
        <f t="shared" si="4"/>
        <v>C5</v>
      </c>
      <c r="BG64" s="170" t="str">
        <f t="shared" si="4"/>
        <v>7F</v>
      </c>
      <c r="BH64" s="170" t="str">
        <f t="shared" si="4"/>
        <v>7F</v>
      </c>
      <c r="BI64" s="170" t="str">
        <f t="shared" si="15"/>
        <v/>
      </c>
      <c r="BJ64" s="170" t="str">
        <f t="shared" si="5"/>
        <v/>
      </c>
      <c r="BK64" s="170" t="str">
        <f t="shared" si="5"/>
        <v/>
      </c>
      <c r="BL64" s="170" t="str">
        <f t="shared" si="5"/>
        <v/>
      </c>
    </row>
    <row r="65" spans="1:64">
      <c r="A65" s="24" t="str">
        <f>IF(ISNA(VLOOKUP(D65,D66:D$9999,1,0)),"",1)</f>
        <v/>
      </c>
      <c r="B65" s="24" t="str">
        <f>IF(ISNA(VLOOKUP(E65,E66:E$9999,1,0)),"",1)</f>
        <v/>
      </c>
      <c r="C65" s="2">
        <v>63</v>
      </c>
      <c r="D65" s="2" t="str">
        <f>VLOOKUP(C65,SOURCE!S68:Z10231,8,0)</f>
        <v>ITM_toDEG</v>
      </c>
      <c r="E65" s="26" t="str">
        <f>CHAR(34)&amp;VLOOKUP(C65,SOURCE!S$6:Y$10169,6,0)&amp;CHAR(34)</f>
        <v>"&gt;DEG"</v>
      </c>
      <c r="F65" s="22" t="str">
        <f t="shared" si="6"/>
        <v xml:space="preserve">                      if (strcompare(commandnumber,"&gt;DEG" )) {sprintf(commandnumber,"%d", ITM_toDEG);} else</v>
      </c>
      <c r="H65" t="b">
        <f>ISNA(VLOOKUP(J65,J66:J$500,1,0))</f>
        <v>1</v>
      </c>
      <c r="I65" s="27">
        <f>VLOOKUP(C65,SOURCE!S$6:Y$10169,7,0)</f>
        <v>115</v>
      </c>
      <c r="J65" s="28" t="str">
        <f>VLOOKUP(C65,SOURCE!S$6:Y$10169,6,0)</f>
        <v>&gt;DEG</v>
      </c>
      <c r="K65" s="29" t="str">
        <f t="shared" si="19"/>
        <v>&gt;DEG</v>
      </c>
      <c r="L65" s="39" t="str">
        <f>VLOOKUP(C65,SOURCE!S$6:Y$10169,2,0)</f>
        <v>Trig</v>
      </c>
      <c r="M65" t="str">
        <f>IF(VLOOKUP(I65,SOURCE!B:M,2,0)="/  { itemToBeCoded","To be coded","")</f>
        <v/>
      </c>
      <c r="N65" s="17" t="str">
        <f>IF(AND(O65,VLOOKUP(I65,SOURCE!B:M,2,0)&lt;&gt;"/  { itemToBeCoded"),IF(ISERROR(VLOOKUP(J65,TEST!A:L,12,0)),"",   IF(VLOOKUP(J65,TEST!A:L,12,0)="","",VLOOKUP(J65,TEST!A:L,12,0)&amp;" //"&amp;U65)),"")</f>
        <v>RAD 0.2 &gt;DEG &gt;REAL 0.2 GSB M2 //45</v>
      </c>
      <c r="O65" t="b">
        <f>ISNA(VLOOKUP(J65,J$3:J64,1,0))</f>
        <v>1</v>
      </c>
      <c r="Q65" s="26" t="str">
        <f>VLOOKUP(I65,SOURCE!B:M,5,0)</f>
        <v>STD_RIGHT_ARROW "DEG"</v>
      </c>
      <c r="T65" s="159"/>
      <c r="U65">
        <f t="shared" si="20"/>
        <v>45</v>
      </c>
      <c r="V65" s="164">
        <f t="shared" si="17"/>
        <v>3554.6390802880901</v>
      </c>
      <c r="W65">
        <f>IF(AND(O65,VLOOKUP(I65,SOURCE!B:M,2,0)&lt;&gt;"/  { itemToBeCoded"),IF(ISERROR(VLOOKUP(J65,TEST!A:F,5,0)),"",VLOOKUP(J65,TEST!A:F,5,0)),"")</f>
        <v>1</v>
      </c>
      <c r="X65">
        <f>IF(VLOOKUP(I65,SOURCE!B:M,2,0)&lt;&gt;"/  { itemToBeCoded",IF(ISERROR(VLOOKUP(J65,TEST!A:F,6,0)),"",VLOOKUP(J65,TEST!A:F,6,0)),"")</f>
        <v>0.2</v>
      </c>
      <c r="Y65" t="str">
        <f t="shared" si="18"/>
        <v>both</v>
      </c>
      <c r="Z65">
        <f t="shared" si="1"/>
        <v>4</v>
      </c>
      <c r="AA65" s="172" t="str">
        <f t="shared" si="24"/>
        <v>+((uint64_t)(62) &lt;&lt; (7*8))</v>
      </c>
      <c r="AB65" s="172" t="str">
        <f t="shared" si="24"/>
        <v>+((uint64_t)(68) &lt;&lt; (6*8))</v>
      </c>
      <c r="AC65" s="172" t="str">
        <f t="shared" si="24"/>
        <v>+((uint64_t)(69) &lt;&lt; (5*8))</v>
      </c>
      <c r="AD65" s="172" t="str">
        <f t="shared" si="24"/>
        <v>+((uint64_t)(71) &lt;&lt; (4*8))</v>
      </c>
      <c r="AE65" s="172" t="str">
        <f t="shared" si="24"/>
        <v xml:space="preserve">                          </v>
      </c>
      <c r="AF65" s="172" t="str">
        <f t="shared" si="24"/>
        <v xml:space="preserve">                          </v>
      </c>
      <c r="AG65" s="172" t="str">
        <f t="shared" si="24"/>
        <v xml:space="preserve">                          </v>
      </c>
      <c r="AH65" s="172" t="str">
        <f t="shared" si="24"/>
        <v xml:space="preserve">                          </v>
      </c>
      <c r="AJ65" t="str">
        <f t="shared" si="8"/>
        <v>(uint64_t)(+((uint64_t)(62) &lt;&lt; (7*8))+((uint64_t)(68) &lt;&lt; (6*8))+((uint64_t)(69) &lt;&lt; (5*8))+((uint64_t)(71) &lt;&lt; (4*8))                                                                                                        )</v>
      </c>
      <c r="AK65" s="2" t="str">
        <f t="shared" si="9"/>
        <v>&gt;DEG</v>
      </c>
      <c r="AL65" t="e">
        <f>VLOOKUP(AN65,$AN66:$AN$1000,1,0)</f>
        <v>#VALUE!</v>
      </c>
      <c r="AM65">
        <f t="shared" si="10"/>
        <v>223</v>
      </c>
      <c r="AN65" s="173" t="str">
        <f t="shared" si="11"/>
        <v xml:space="preserve">    case (uint64_t)(+((uint64_t)(62) &lt;&lt; (7*8))+((uint64_t)(68) &lt;&lt; (6*8))+((uint64_t)(69) &lt;&lt; (5*8))+((uint64_t)(71) &lt;&lt; (4*8))                                                                                                        ): *com = ITM_toDEG; return true; break; //&gt;DEG</v>
      </c>
      <c r="AO65" t="s">
        <v>5217</v>
      </c>
      <c r="AP65" s="170" t="str">
        <f t="shared" si="12"/>
        <v>3E</v>
      </c>
      <c r="AQ65" s="170" t="str">
        <f t="shared" si="12"/>
        <v>44</v>
      </c>
      <c r="AR65" s="170" t="str">
        <f t="shared" si="12"/>
        <v>45</v>
      </c>
      <c r="AS65" s="170" t="str">
        <f t="shared" si="12"/>
        <v>47</v>
      </c>
      <c r="AT65" s="170" t="str">
        <f t="shared" si="23"/>
        <v>00</v>
      </c>
      <c r="AU65" s="170" t="str">
        <f t="shared" si="23"/>
        <v>00</v>
      </c>
      <c r="AV65" s="170" t="str">
        <f t="shared" si="23"/>
        <v>00</v>
      </c>
      <c r="AW65" s="170" t="str">
        <f t="shared" si="23"/>
        <v>00</v>
      </c>
      <c r="AX65" s="170" t="str">
        <f t="shared" si="13"/>
        <v xml:space="preserve">    case 0x3E44454700000000: *com = ITM_toDEG; return true; break; //&gt;DEG</v>
      </c>
      <c r="BE65" s="170" t="str">
        <f t="shared" si="14"/>
        <v>BD</v>
      </c>
      <c r="BF65" s="170" t="str">
        <f t="shared" si="4"/>
        <v>C3</v>
      </c>
      <c r="BG65" s="170" t="str">
        <f t="shared" si="4"/>
        <v>C4</v>
      </c>
      <c r="BH65" s="170" t="str">
        <f t="shared" si="4"/>
        <v>C6</v>
      </c>
      <c r="BI65" s="170" t="str">
        <f t="shared" si="15"/>
        <v/>
      </c>
      <c r="BJ65" s="170" t="str">
        <f t="shared" si="5"/>
        <v/>
      </c>
      <c r="BK65" s="170" t="str">
        <f t="shared" si="5"/>
        <v/>
      </c>
      <c r="BL65" s="170" t="str">
        <f t="shared" si="5"/>
        <v/>
      </c>
    </row>
    <row r="66" spans="1:64">
      <c r="A66" s="24" t="str">
        <f>IF(ISNA(VLOOKUP(D66,D67:D$9999,1,0)),"",1)</f>
        <v/>
      </c>
      <c r="B66" s="24" t="str">
        <f>IF(ISNA(VLOOKUP(E66,E67:E$9999,1,0)),"",1)</f>
        <v/>
      </c>
      <c r="C66" s="2">
        <v>64</v>
      </c>
      <c r="D66" s="2" t="str">
        <f>VLOOKUP(C66,SOURCE!S69:Z10232,8,0)</f>
        <v>ITM_toDMS</v>
      </c>
      <c r="E66" s="26" t="str">
        <f>CHAR(34)&amp;VLOOKUP(C66,SOURCE!S$6:Y$10169,6,0)&amp;CHAR(34)</f>
        <v>"&gt;D.MS"</v>
      </c>
      <c r="F66" s="22" t="str">
        <f t="shared" si="6"/>
        <v xml:space="preserve">                      if (strcompare(commandnumber,"&gt;D.MS" )) {sprintf(commandnumber,"%d", ITM_toDMS);} else</v>
      </c>
      <c r="H66" t="b">
        <f>ISNA(VLOOKUP(J66,J67:J$500,1,0))</f>
        <v>1</v>
      </c>
      <c r="I66" s="27">
        <f>VLOOKUP(C66,SOURCE!S$6:Y$10169,7,0)</f>
        <v>116</v>
      </c>
      <c r="J66" s="28" t="str">
        <f>VLOOKUP(C66,SOURCE!S$6:Y$10169,6,0)</f>
        <v>&gt;D.MS</v>
      </c>
      <c r="K66" s="29" t="str">
        <f t="shared" si="19"/>
        <v>&gt;D.MS</v>
      </c>
      <c r="L66" s="39" t="str">
        <f>VLOOKUP(C66,SOURCE!S$6:Y$10169,2,0)</f>
        <v>Trig</v>
      </c>
      <c r="M66" t="str">
        <f>IF(VLOOKUP(I66,SOURCE!B:M,2,0)="/  { itemToBeCoded","To be coded","")</f>
        <v/>
      </c>
      <c r="N66" s="17" t="str">
        <f>IF(AND(O66,VLOOKUP(I66,SOURCE!B:M,2,0)&lt;&gt;"/  { itemToBeCoded"),IF(ISERROR(VLOOKUP(J66,TEST!A:L,12,0)),"",   IF(VLOOKUP(J66,TEST!A:L,12,0)="","",VLOOKUP(J66,TEST!A:L,12,0)&amp;" //"&amp;U66)),"")</f>
        <v/>
      </c>
      <c r="O66" t="b">
        <f>ISNA(VLOOKUP(J66,J$3:J65,1,0))</f>
        <v>1</v>
      </c>
      <c r="Q66" s="26" t="str">
        <f>VLOOKUP(I66,SOURCE!B:M,5,0)</f>
        <v>STD_RIGHT_ARROW "D.MS"</v>
      </c>
      <c r="S66" s="161"/>
      <c r="T66" s="161"/>
      <c r="U66">
        <f t="shared" si="20"/>
        <v>45</v>
      </c>
      <c r="V66" s="164">
        <f t="shared" si="17"/>
        <v>3554.6390802880901</v>
      </c>
      <c r="W66" t="str">
        <f>IF(AND(O66,VLOOKUP(I66,SOURCE!B:M,2,0)&lt;&gt;"/  { itemToBeCoded"),IF(ISERROR(VLOOKUP(J66,TEST!A:F,5,0)),"",VLOOKUP(J66,TEST!A:F,5,0)),"")</f>
        <v/>
      </c>
      <c r="X66" t="str">
        <f>IF(VLOOKUP(I66,SOURCE!B:M,2,0)&lt;&gt;"/  { itemToBeCoded",IF(ISERROR(VLOOKUP(J66,TEST!A:F,6,0)),"",VLOOKUP(J66,TEST!A:F,6,0)),"")</f>
        <v/>
      </c>
      <c r="Y66" t="str">
        <f t="shared" si="18"/>
        <v/>
      </c>
      <c r="Z66">
        <f t="shared" si="1"/>
        <v>5</v>
      </c>
      <c r="AA66" s="172" t="str">
        <f t="shared" si="24"/>
        <v>+((uint64_t)(62) &lt;&lt; (7*8))</v>
      </c>
      <c r="AB66" s="172" t="str">
        <f t="shared" si="24"/>
        <v>+((uint64_t)(68) &lt;&lt; (6*8))</v>
      </c>
      <c r="AC66" s="172" t="str">
        <f t="shared" si="24"/>
        <v>+((uint64_t)(46) &lt;&lt; (5*8))</v>
      </c>
      <c r="AD66" s="172" t="str">
        <f t="shared" si="24"/>
        <v>+((uint64_t)(77) &lt;&lt; (4*8))</v>
      </c>
      <c r="AE66" s="172" t="str">
        <f t="shared" si="24"/>
        <v>+((uint64_t)(83) &lt;&lt; (3*8))</v>
      </c>
      <c r="AF66" s="172" t="str">
        <f t="shared" si="24"/>
        <v xml:space="preserve">                          </v>
      </c>
      <c r="AG66" s="172" t="str">
        <f t="shared" si="24"/>
        <v xml:space="preserve">                          </v>
      </c>
      <c r="AH66" s="172" t="str">
        <f t="shared" si="24"/>
        <v xml:space="preserve">                          </v>
      </c>
      <c r="AJ66" t="str">
        <f t="shared" si="8"/>
        <v>(uint64_t)(+((uint64_t)(62) &lt;&lt; (7*8))+((uint64_t)(68) &lt;&lt; (6*8))+((uint64_t)(46) &lt;&lt; (5*8))+((uint64_t)(77) &lt;&lt; (4*8))+((uint64_t)(83) &lt;&lt; (3*8))                                                                              )</v>
      </c>
      <c r="AK66" s="2" t="str">
        <f t="shared" si="9"/>
        <v>&gt;D.MS</v>
      </c>
      <c r="AL66" t="e">
        <f>VLOOKUP(AN66,$AN67:$AN$1000,1,0)</f>
        <v>#VALUE!</v>
      </c>
      <c r="AM66">
        <f t="shared" si="10"/>
        <v>224</v>
      </c>
      <c r="AN66" s="173" t="str">
        <f t="shared" si="11"/>
        <v xml:space="preserve">    case (uint64_t)(+((uint64_t)(62) &lt;&lt; (7*8))+((uint64_t)(68) &lt;&lt; (6*8))+((uint64_t)(46) &lt;&lt; (5*8))+((uint64_t)(77) &lt;&lt; (4*8))+((uint64_t)(83) &lt;&lt; (3*8))                                                                              ): *com = ITM_toDMS; return true; break; //&gt;D.MS</v>
      </c>
      <c r="AO66" t="s">
        <v>5217</v>
      </c>
      <c r="AP66" s="170" t="str">
        <f t="shared" si="12"/>
        <v>3E</v>
      </c>
      <c r="AQ66" s="170" t="str">
        <f t="shared" si="12"/>
        <v>44</v>
      </c>
      <c r="AR66" s="170" t="str">
        <f t="shared" si="12"/>
        <v>2E</v>
      </c>
      <c r="AS66" s="170" t="str">
        <f t="shared" si="12"/>
        <v>4D</v>
      </c>
      <c r="AT66" s="170" t="str">
        <f t="shared" si="23"/>
        <v>53</v>
      </c>
      <c r="AU66" s="170" t="str">
        <f t="shared" si="23"/>
        <v>00</v>
      </c>
      <c r="AV66" s="170" t="str">
        <f t="shared" si="23"/>
        <v>00</v>
      </c>
      <c r="AW66" s="170" t="str">
        <f t="shared" si="23"/>
        <v>00</v>
      </c>
      <c r="AX66" s="170" t="str">
        <f t="shared" si="13"/>
        <v xml:space="preserve">    case 0x3E442E4D53000000: *com = ITM_toDMS; return true; break; //&gt;D.MS</v>
      </c>
      <c r="BE66" s="170" t="str">
        <f t="shared" si="14"/>
        <v>3E</v>
      </c>
      <c r="BF66" s="170" t="str">
        <f t="shared" si="4"/>
        <v>C3</v>
      </c>
      <c r="BG66" s="170" t="str">
        <f t="shared" si="4"/>
        <v>AD</v>
      </c>
      <c r="BH66" s="170" t="str">
        <f t="shared" si="4"/>
        <v>CC</v>
      </c>
      <c r="BI66" s="170" t="str">
        <f t="shared" si="15"/>
        <v>53</v>
      </c>
      <c r="BJ66" s="170" t="str">
        <f t="shared" si="5"/>
        <v/>
      </c>
      <c r="BK66" s="170" t="str">
        <f t="shared" si="5"/>
        <v/>
      </c>
      <c r="BL66" s="170" t="str">
        <f t="shared" si="5"/>
        <v/>
      </c>
    </row>
    <row r="67" spans="1:64">
      <c r="A67" s="24" t="str">
        <f>IF(ISNA(VLOOKUP(D67,D68:D$9999,1,0)),"",1)</f>
        <v/>
      </c>
      <c r="B67" s="24" t="str">
        <f>IF(ISNA(VLOOKUP(E67,E68:E$9999,1,0)),"",1)</f>
        <v/>
      </c>
      <c r="C67" s="2">
        <v>65</v>
      </c>
      <c r="D67" s="2" t="str">
        <f>VLOOKUP(C67,SOURCE!S70:Z10233,8,0)</f>
        <v>ITM_toGRAD</v>
      </c>
      <c r="E67" s="26" t="str">
        <f>CHAR(34)&amp;VLOOKUP(C67,SOURCE!S$6:Y$10169,6,0)&amp;CHAR(34)</f>
        <v>"&gt;GRAD"</v>
      </c>
      <c r="F67" s="22" t="str">
        <f t="shared" si="6"/>
        <v xml:space="preserve">                      if (strcompare(commandnumber,"&gt;GRAD" )) {sprintf(commandnumber,"%d", ITM_toGRAD);} else</v>
      </c>
      <c r="H67" t="b">
        <f>ISNA(VLOOKUP(J67,J68:J$500,1,0))</f>
        <v>1</v>
      </c>
      <c r="I67" s="27">
        <f>VLOOKUP(C67,SOURCE!S$6:Y$10169,7,0)</f>
        <v>117</v>
      </c>
      <c r="J67" s="28" t="str">
        <f>VLOOKUP(C67,SOURCE!S$6:Y$10169,6,0)</f>
        <v>&gt;GRAD</v>
      </c>
      <c r="K67" s="29" t="str">
        <f t="shared" si="19"/>
        <v>&gt;GRAD</v>
      </c>
      <c r="L67" s="39" t="str">
        <f>VLOOKUP(C67,SOURCE!S$6:Y$10169,2,0)</f>
        <v>Trig</v>
      </c>
      <c r="M67" t="str">
        <f>IF(VLOOKUP(I67,SOURCE!B:M,2,0)="/  { itemToBeCoded","To be coded","")</f>
        <v/>
      </c>
      <c r="N67" s="17" t="str">
        <f>IF(AND(O67,VLOOKUP(I67,SOURCE!B:M,2,0)&lt;&gt;"/  { itemToBeCoded"),IF(ISERROR(VLOOKUP(J67,TEST!A:L,12,0)),"",   IF(VLOOKUP(J67,TEST!A:L,12,0)="","",VLOOKUP(J67,TEST!A:L,12,0)&amp;" //"&amp;U67)),"")</f>
        <v/>
      </c>
      <c r="O67" t="b">
        <f>ISNA(VLOOKUP(J67,J$3:J66,1,0))</f>
        <v>1</v>
      </c>
      <c r="Q67" s="26" t="str">
        <f>VLOOKUP(I67,SOURCE!B:M,5,0)</f>
        <v>STD_RIGHT_ARROW "GRAD"</v>
      </c>
      <c r="S67" s="161"/>
      <c r="T67" s="161"/>
      <c r="U67">
        <f t="shared" si="20"/>
        <v>45</v>
      </c>
      <c r="V67" s="164">
        <f t="shared" si="17"/>
        <v>3554.6390802880901</v>
      </c>
      <c r="W67" t="str">
        <f>IF(AND(O67,VLOOKUP(I67,SOURCE!B:M,2,0)&lt;&gt;"/  { itemToBeCoded"),IF(ISERROR(VLOOKUP(J67,TEST!A:F,5,0)),"",VLOOKUP(J67,TEST!A:F,5,0)),"")</f>
        <v/>
      </c>
      <c r="X67" t="str">
        <f>IF(VLOOKUP(I67,SOURCE!B:M,2,0)&lt;&gt;"/  { itemToBeCoded",IF(ISERROR(VLOOKUP(J67,TEST!A:F,6,0)),"",VLOOKUP(J67,TEST!A:F,6,0)),"")</f>
        <v/>
      </c>
      <c r="Y67" t="str">
        <f t="shared" si="18"/>
        <v/>
      </c>
      <c r="Z67">
        <f t="shared" ref="Z67:Z130" si="25">IF(ISNA(J67),"",LEN(J67))</f>
        <v>5</v>
      </c>
      <c r="AA67" s="172" t="str">
        <f t="shared" si="24"/>
        <v>+((uint64_t)(62) &lt;&lt; (7*8))</v>
      </c>
      <c r="AB67" s="172" t="str">
        <f t="shared" si="24"/>
        <v>+((uint64_t)(71) &lt;&lt; (6*8))</v>
      </c>
      <c r="AC67" s="172" t="str">
        <f t="shared" si="24"/>
        <v>+((uint64_t)(82) &lt;&lt; (5*8))</v>
      </c>
      <c r="AD67" s="172" t="str">
        <f t="shared" si="24"/>
        <v>+((uint64_t)(65) &lt;&lt; (4*8))</v>
      </c>
      <c r="AE67" s="172" t="str">
        <f t="shared" si="24"/>
        <v>+((uint64_t)(68) &lt;&lt; (3*8))</v>
      </c>
      <c r="AF67" s="172" t="str">
        <f t="shared" si="24"/>
        <v xml:space="preserve">                          </v>
      </c>
      <c r="AG67" s="172" t="str">
        <f t="shared" si="24"/>
        <v xml:space="preserve">                          </v>
      </c>
      <c r="AH67" s="172" t="str">
        <f t="shared" si="24"/>
        <v xml:space="preserve">                          </v>
      </c>
      <c r="AJ67" t="str">
        <f t="shared" si="8"/>
        <v>(uint64_t)(+((uint64_t)(62) &lt;&lt; (7*8))+((uint64_t)(71) &lt;&lt; (6*8))+((uint64_t)(82) &lt;&lt; (5*8))+((uint64_t)(65) &lt;&lt; (4*8))+((uint64_t)(68) &lt;&lt; (3*8))                                                                              )</v>
      </c>
      <c r="AK67" s="2" t="str">
        <f t="shared" si="9"/>
        <v>&gt;GRAD</v>
      </c>
      <c r="AL67" t="e">
        <f>VLOOKUP(AN67,$AN68:$AN$1000,1,0)</f>
        <v>#VALUE!</v>
      </c>
      <c r="AM67">
        <f t="shared" si="10"/>
        <v>225</v>
      </c>
      <c r="AN67" s="173" t="str">
        <f t="shared" si="11"/>
        <v xml:space="preserve">    case (uint64_t)(+((uint64_t)(62) &lt;&lt; (7*8))+((uint64_t)(71) &lt;&lt; (6*8))+((uint64_t)(82) &lt;&lt; (5*8))+((uint64_t)(65) &lt;&lt; (4*8))+((uint64_t)(68) &lt;&lt; (3*8))                                                                              ): *com = ITM_toGRAD; return true; break; //&gt;GRAD</v>
      </c>
      <c r="AO67" t="s">
        <v>5217</v>
      </c>
      <c r="AP67" s="170" t="str">
        <f t="shared" si="12"/>
        <v>3E</v>
      </c>
      <c r="AQ67" s="170" t="str">
        <f t="shared" si="12"/>
        <v>47</v>
      </c>
      <c r="AR67" s="170" t="str">
        <f t="shared" si="12"/>
        <v>52</v>
      </c>
      <c r="AS67" s="170" t="str">
        <f t="shared" si="12"/>
        <v>41</v>
      </c>
      <c r="AT67" s="170" t="str">
        <f t="shared" si="23"/>
        <v>44</v>
      </c>
      <c r="AU67" s="170" t="str">
        <f t="shared" si="23"/>
        <v>00</v>
      </c>
      <c r="AV67" s="170" t="str">
        <f t="shared" si="23"/>
        <v>00</v>
      </c>
      <c r="AW67" s="170" t="str">
        <f t="shared" si="23"/>
        <v>00</v>
      </c>
      <c r="AX67" s="170" t="str">
        <f t="shared" si="13"/>
        <v xml:space="preserve">    case 0x3E47524144000000: *com = ITM_toGRAD; return true; break; //&gt;GRAD</v>
      </c>
      <c r="BE67" s="170" t="str">
        <f t="shared" si="14"/>
        <v>3E</v>
      </c>
      <c r="BF67" s="170" t="str">
        <f t="shared" si="14"/>
        <v>C6</v>
      </c>
      <c r="BG67" s="170" t="str">
        <f t="shared" si="14"/>
        <v>D1</v>
      </c>
      <c r="BH67" s="170" t="str">
        <f t="shared" si="14"/>
        <v>C0</v>
      </c>
      <c r="BI67" s="170" t="str">
        <f t="shared" si="15"/>
        <v>44</v>
      </c>
      <c r="BJ67" s="170" t="str">
        <f t="shared" si="15"/>
        <v/>
      </c>
      <c r="BK67" s="170" t="str">
        <f t="shared" si="15"/>
        <v/>
      </c>
      <c r="BL67" s="170" t="str">
        <f t="shared" si="15"/>
        <v/>
      </c>
    </row>
    <row r="68" spans="1:64">
      <c r="A68" s="24" t="str">
        <f>IF(ISNA(VLOOKUP(D68,D69:D$9999,1,0)),"",1)</f>
        <v/>
      </c>
      <c r="B68" s="24" t="str">
        <f>IF(ISNA(VLOOKUP(E68,E69:E$9999,1,0)),"",1)</f>
        <v/>
      </c>
      <c r="C68" s="2">
        <v>66</v>
      </c>
      <c r="D68" s="2" t="str">
        <f>VLOOKUP(C68,SOURCE!S71:Z10234,8,0)</f>
        <v>ITM_toMULpi</v>
      </c>
      <c r="E68" s="26" t="str">
        <f>CHAR(34)&amp;VLOOKUP(C68,SOURCE!S$6:Y$10169,6,0)&amp;CHAR(34)</f>
        <v>"&gt;MULPI"</v>
      </c>
      <c r="F68" s="22" t="str">
        <f t="shared" ref="F68:F131" si="26">IF(MID(E68,2,4)="XEQM",
"                      if (strcompare(commandnumber,"&amp;E68&amp;" ) &amp;&amp; exec) {sprintf(commandnumber,"&amp;CHAR(34)&amp;CHAR(37)&amp;"d"&amp;CHAR(34)&amp;", "&amp;D68&amp;");} else",
SUBSTITUTE("                      if (strcompare(commandnumber,"&amp;E68&amp;" )) {sprintf(commandnumber,"&amp;CHAR(34)&amp;CHAR(37)&amp;"d"&amp;CHAR(34)&amp;", "&amp;D68&amp;");} else","MNU_","-MNU_")
)</f>
        <v xml:space="preserve">                      if (strcompare(commandnumber,"&gt;MULPI" )) {sprintf(commandnumber,"%d", ITM_toMULpi);} else</v>
      </c>
      <c r="H68" t="b">
        <f>ISNA(VLOOKUP(J68,J69:J$500,1,0))</f>
        <v>1</v>
      </c>
      <c r="I68" s="27">
        <f>VLOOKUP(C68,SOURCE!S$6:Y$10169,7,0)</f>
        <v>118</v>
      </c>
      <c r="J68" s="28" t="str">
        <f>VLOOKUP(C68,SOURCE!S$6:Y$10169,6,0)</f>
        <v>&gt;MULPI</v>
      </c>
      <c r="K68" s="29" t="str">
        <f t="shared" si="19"/>
        <v>&gt;MULpi</v>
      </c>
      <c r="L68" s="39" t="str">
        <f>VLOOKUP(C68,SOURCE!S$6:Y$10169,2,0)</f>
        <v>Trig</v>
      </c>
      <c r="M68" t="str">
        <f>IF(VLOOKUP(I68,SOURCE!B:M,2,0)="/  { itemToBeCoded","To be coded","")</f>
        <v/>
      </c>
      <c r="N68" s="17" t="str">
        <f>IF(AND(O68,VLOOKUP(I68,SOURCE!B:M,2,0)&lt;&gt;"/  { itemToBeCoded"),IF(ISERROR(VLOOKUP(J68,TEST!A:L,12,0)),"",   IF(VLOOKUP(J68,TEST!A:L,12,0)="","",VLOOKUP(J68,TEST!A:L,12,0)&amp;" //"&amp;U68)),"")</f>
        <v/>
      </c>
      <c r="O68" t="b">
        <f>ISNA(VLOOKUP(J68,J$3:J67,1,0))</f>
        <v>1</v>
      </c>
      <c r="Q68" s="26" t="str">
        <f>VLOOKUP(I68,SOURCE!B:M,5,0)</f>
        <v>STD_RIGHT_ARROW "MUL" STD_pi</v>
      </c>
      <c r="S68" s="161"/>
      <c r="T68" s="161"/>
      <c r="U68">
        <f t="shared" si="20"/>
        <v>45</v>
      </c>
      <c r="V68" s="164">
        <f t="shared" si="17"/>
        <v>3554.6390802880901</v>
      </c>
      <c r="W68" t="str">
        <f>IF(AND(O68,VLOOKUP(I68,SOURCE!B:M,2,0)&lt;&gt;"/  { itemToBeCoded"),IF(ISERROR(VLOOKUP(J68,TEST!A:F,5,0)),"",VLOOKUP(J68,TEST!A:F,5,0)),"")</f>
        <v/>
      </c>
      <c r="X68" t="str">
        <f>IF(VLOOKUP(I68,SOURCE!B:M,2,0)&lt;&gt;"/  { itemToBeCoded",IF(ISERROR(VLOOKUP(J68,TEST!A:F,6,0)),"",VLOOKUP(J68,TEST!A:F,6,0)),"")</f>
        <v/>
      </c>
      <c r="Y68" t="str">
        <f t="shared" si="18"/>
        <v/>
      </c>
      <c r="Z68">
        <f t="shared" si="25"/>
        <v>6</v>
      </c>
      <c r="AA68" s="172" t="str">
        <f t="shared" ref="AA68:AH83" si="27">IF(LEN($J68)&gt;=8-AA$2,"+((uint64_t)("&amp;CODE(MID($J68,8-AA$2,1))  &amp;") &lt;&lt; ("&amp;AA$2&amp;"*8))","                          ")</f>
        <v>+((uint64_t)(62) &lt;&lt; (7*8))</v>
      </c>
      <c r="AB68" s="172" t="str">
        <f t="shared" si="27"/>
        <v>+((uint64_t)(77) &lt;&lt; (6*8))</v>
      </c>
      <c r="AC68" s="172" t="str">
        <f t="shared" si="27"/>
        <v>+((uint64_t)(85) &lt;&lt; (5*8))</v>
      </c>
      <c r="AD68" s="172" t="str">
        <f t="shared" si="27"/>
        <v>+((uint64_t)(76) &lt;&lt; (4*8))</v>
      </c>
      <c r="AE68" s="172" t="str">
        <f t="shared" si="27"/>
        <v>+((uint64_t)(80) &lt;&lt; (3*8))</v>
      </c>
      <c r="AF68" s="172" t="str">
        <f t="shared" si="27"/>
        <v>+((uint64_t)(73) &lt;&lt; (2*8))</v>
      </c>
      <c r="AG68" s="172" t="str">
        <f t="shared" si="27"/>
        <v xml:space="preserve">                          </v>
      </c>
      <c r="AH68" s="172" t="str">
        <f t="shared" si="27"/>
        <v xml:space="preserve">                          </v>
      </c>
      <c r="AJ68" t="str">
        <f t="shared" ref="AJ68:AJ131" si="28">"(uint64_t)("&amp;AA68&amp;AB68&amp;AC68&amp;AD68&amp;AE68&amp;AF68&amp;AG68&amp;AH68&amp;")"</f>
        <v>(uint64_t)(+((uint64_t)(62) &lt;&lt; (7*8))+((uint64_t)(77) &lt;&lt; (6*8))+((uint64_t)(85) &lt;&lt; (5*8))+((uint64_t)(76) &lt;&lt; (4*8))+((uint64_t)(80) &lt;&lt; (3*8))+((uint64_t)(73) &lt;&lt; (2*8))                                                    )</v>
      </c>
      <c r="AK68" s="2" t="str">
        <f t="shared" ref="AK68:AK131" si="29">J68</f>
        <v>&gt;MULPI</v>
      </c>
      <c r="AL68" t="e">
        <f>VLOOKUP(AN68,$AN69:$AN$1000,1,0)</f>
        <v>#VALUE!</v>
      </c>
      <c r="AM68">
        <f t="shared" ref="AM68:AM131" si="30">AM67+1</f>
        <v>226</v>
      </c>
      <c r="AN68" s="173" t="str">
        <f t="shared" ref="AN68:AN131" si="31">"    case "&amp;AJ68&amp;": *com = "&amp;D68&amp;"; return true; break; //"&amp;AK68</f>
        <v xml:space="preserve">    case (uint64_t)(+((uint64_t)(62) &lt;&lt; (7*8))+((uint64_t)(77) &lt;&lt; (6*8))+((uint64_t)(85) &lt;&lt; (5*8))+((uint64_t)(76) &lt;&lt; (4*8))+((uint64_t)(80) &lt;&lt; (3*8))+((uint64_t)(73) &lt;&lt; (2*8))                                                    ): *com = ITM_toMULpi; return true; break; //&gt;MULPI</v>
      </c>
      <c r="AO68" t="s">
        <v>5217</v>
      </c>
      <c r="AP68" s="170" t="str">
        <f t="shared" ref="AP68:AV119" si="32">IF(LEN($J68)&gt;=8-AA$2,DEC2HEX(CODE(MID($J68,8-AA$2,1)),2),"00")</f>
        <v>3E</v>
      </c>
      <c r="AQ68" s="170" t="str">
        <f t="shared" si="32"/>
        <v>4D</v>
      </c>
      <c r="AR68" s="170" t="str">
        <f t="shared" si="32"/>
        <v>55</v>
      </c>
      <c r="AS68" s="170" t="str">
        <f t="shared" si="32"/>
        <v>4C</v>
      </c>
      <c r="AT68" s="170" t="str">
        <f t="shared" si="23"/>
        <v>50</v>
      </c>
      <c r="AU68" s="170" t="str">
        <f t="shared" si="23"/>
        <v>49</v>
      </c>
      <c r="AV68" s="170" t="str">
        <f t="shared" si="23"/>
        <v>00</v>
      </c>
      <c r="AW68" s="170" t="str">
        <f t="shared" si="23"/>
        <v>00</v>
      </c>
      <c r="AX68" s="170" t="str">
        <f t="shared" ref="AX68:AX131" si="33">"    case 0x"&amp;AP68&amp;AQ68&amp;AR68&amp;AS68&amp;AT68&amp;AU68&amp;AV68&amp;AW68&amp;": *com = "&amp;D68&amp;"; return true; break; //"&amp;AK68</f>
        <v xml:space="preserve">    case 0x3E4D554C50490000: *com = ITM_toMULpi; return true; break; //&gt;MULPI</v>
      </c>
      <c r="BE68" s="170" t="str">
        <f t="shared" ref="BE68:BH131" si="34">DEC2HEX((IF(HEX2DEC(AP68)&gt;127,HEX2DEC(AP68)-127,HEX2DEC(AP68)))+IF(AT68="00",127,0),2)</f>
        <v>3E</v>
      </c>
      <c r="BF68" s="170" t="str">
        <f t="shared" si="34"/>
        <v>4D</v>
      </c>
      <c r="BG68" s="170" t="str">
        <f t="shared" si="34"/>
        <v>D4</v>
      </c>
      <c r="BH68" s="170" t="str">
        <f t="shared" si="34"/>
        <v>CB</v>
      </c>
      <c r="BI68" s="170" t="str">
        <f t="shared" ref="BI68:BL131" si="35">IF(AT68="00","",DEC2HEX(IF(HEX2DEC(AT68)&gt;127,HEX2DEC(AT68)-127,HEX2DEC(AT68)),2))</f>
        <v>50</v>
      </c>
      <c r="BJ68" s="170" t="str">
        <f t="shared" si="35"/>
        <v>49</v>
      </c>
      <c r="BK68" s="170" t="str">
        <f t="shared" si="35"/>
        <v/>
      </c>
      <c r="BL68" s="170" t="str">
        <f t="shared" si="35"/>
        <v/>
      </c>
    </row>
    <row r="69" spans="1:64">
      <c r="A69" s="24" t="str">
        <f>IF(ISNA(VLOOKUP(D69,D70:D$9999,1,0)),"",1)</f>
        <v/>
      </c>
      <c r="B69" s="24" t="str">
        <f>IF(ISNA(VLOOKUP(E69,E70:E$9999,1,0)),"",1)</f>
        <v/>
      </c>
      <c r="C69" s="2">
        <v>67</v>
      </c>
      <c r="D69" s="2" t="str">
        <f>VLOOKUP(C69,SOURCE!S72:Z10235,8,0)</f>
        <v>ITM_toRAD</v>
      </c>
      <c r="E69" s="26" t="str">
        <f>CHAR(34)&amp;VLOOKUP(C69,SOURCE!S$6:Y$10169,6,0)&amp;CHAR(34)</f>
        <v>"&gt;RAD"</v>
      </c>
      <c r="F69" s="22" t="str">
        <f t="shared" si="26"/>
        <v xml:space="preserve">                      if (strcompare(commandnumber,"&gt;RAD" )) {sprintf(commandnumber,"%d", ITM_toRAD);} else</v>
      </c>
      <c r="H69" t="b">
        <f>ISNA(VLOOKUP(J69,J70:J$500,1,0))</f>
        <v>1</v>
      </c>
      <c r="I69" s="27">
        <f>VLOOKUP(C69,SOURCE!S$6:Y$10169,7,0)</f>
        <v>119</v>
      </c>
      <c r="J69" s="28" t="str">
        <f>VLOOKUP(C69,SOURCE!S$6:Y$10169,6,0)</f>
        <v>&gt;RAD</v>
      </c>
      <c r="K69" s="29" t="str">
        <f t="shared" si="19"/>
        <v>&gt;RAD</v>
      </c>
      <c r="L69" s="39" t="str">
        <f>VLOOKUP(C69,SOURCE!S$6:Y$10169,2,0)</f>
        <v>Trig</v>
      </c>
      <c r="M69" t="str">
        <f>IF(VLOOKUP(I69,SOURCE!B:M,2,0)="/  { itemToBeCoded","To be coded","")</f>
        <v/>
      </c>
      <c r="N69" s="17" t="str">
        <f>IF(AND(O69,VLOOKUP(I69,SOURCE!B:M,2,0)&lt;&gt;"/  { itemToBeCoded"),IF(ISERROR(VLOOKUP(J69,TEST!A:L,12,0)),"",   IF(VLOOKUP(J69,TEST!A:L,12,0)="","",VLOOKUP(J69,TEST!A:L,12,0)&amp;" //"&amp;U69)),"")</f>
        <v>DEG 20 &gt;RAD &gt;REAL 0.349065850398866 GSB M2 //46</v>
      </c>
      <c r="O69" t="b">
        <f>ISNA(VLOOKUP(J69,J$3:J68,1,0))</f>
        <v>1</v>
      </c>
      <c r="Q69" s="26" t="str">
        <f>VLOOKUP(I69,SOURCE!B:M,5,0)</f>
        <v>STD_RIGHT_ARROW "RAD"</v>
      </c>
      <c r="T69" s="159"/>
      <c r="U69">
        <f t="shared" si="20"/>
        <v>46</v>
      </c>
      <c r="V69" s="164">
        <f t="shared" ref="V69:V132" si="36">SUM(V68,IF($O69,X69,0))</f>
        <v>3554.9881461384889</v>
      </c>
      <c r="W69">
        <f>IF(AND(O69,VLOOKUP(I69,SOURCE!B:M,2,0)&lt;&gt;"/  { itemToBeCoded"),IF(ISERROR(VLOOKUP(J69,TEST!A:F,5,0)),"",VLOOKUP(J69,TEST!A:F,5,0)),"")</f>
        <v>1</v>
      </c>
      <c r="X69">
        <f>IF(VLOOKUP(I69,SOURCE!B:M,2,0)&lt;&gt;"/  { itemToBeCoded",IF(ISERROR(VLOOKUP(J69,TEST!A:F,6,0)),"",VLOOKUP(J69,TEST!A:F,6,0)),"")</f>
        <v>0.3490658503988659</v>
      </c>
      <c r="Y69" t="str">
        <f t="shared" si="18"/>
        <v>both</v>
      </c>
      <c r="Z69">
        <f t="shared" si="25"/>
        <v>4</v>
      </c>
      <c r="AA69" s="172" t="str">
        <f t="shared" si="27"/>
        <v>+((uint64_t)(62) &lt;&lt; (7*8))</v>
      </c>
      <c r="AB69" s="172" t="str">
        <f t="shared" si="27"/>
        <v>+((uint64_t)(82) &lt;&lt; (6*8))</v>
      </c>
      <c r="AC69" s="172" t="str">
        <f t="shared" si="27"/>
        <v>+((uint64_t)(65) &lt;&lt; (5*8))</v>
      </c>
      <c r="AD69" s="172" t="str">
        <f t="shared" si="27"/>
        <v>+((uint64_t)(68) &lt;&lt; (4*8))</v>
      </c>
      <c r="AE69" s="172" t="str">
        <f t="shared" si="27"/>
        <v xml:space="preserve">                          </v>
      </c>
      <c r="AF69" s="172" t="str">
        <f t="shared" si="27"/>
        <v xml:space="preserve">                          </v>
      </c>
      <c r="AG69" s="172" t="str">
        <f t="shared" si="27"/>
        <v xml:space="preserve">                          </v>
      </c>
      <c r="AH69" s="172" t="str">
        <f t="shared" si="27"/>
        <v xml:space="preserve">                          </v>
      </c>
      <c r="AJ69" t="str">
        <f t="shared" si="28"/>
        <v>(uint64_t)(+((uint64_t)(62) &lt;&lt; (7*8))+((uint64_t)(82) &lt;&lt; (6*8))+((uint64_t)(65) &lt;&lt; (5*8))+((uint64_t)(68) &lt;&lt; (4*8))                                                                                                        )</v>
      </c>
      <c r="AK69" s="2" t="str">
        <f t="shared" si="29"/>
        <v>&gt;RAD</v>
      </c>
      <c r="AL69" t="e">
        <f>VLOOKUP(AN69,$AN70:$AN$1000,1,0)</f>
        <v>#VALUE!</v>
      </c>
      <c r="AM69">
        <f t="shared" si="30"/>
        <v>227</v>
      </c>
      <c r="AN69" s="173" t="str">
        <f t="shared" si="31"/>
        <v xml:space="preserve">    case (uint64_t)(+((uint64_t)(62) &lt;&lt; (7*8))+((uint64_t)(82) &lt;&lt; (6*8))+((uint64_t)(65) &lt;&lt; (5*8))+((uint64_t)(68) &lt;&lt; (4*8))                                                                                                        ): *com = ITM_toRAD; return true; break; //&gt;RAD</v>
      </c>
      <c r="AO69" t="s">
        <v>5217</v>
      </c>
      <c r="AP69" s="170" t="str">
        <f t="shared" si="32"/>
        <v>3E</v>
      </c>
      <c r="AQ69" s="170" t="str">
        <f t="shared" si="32"/>
        <v>52</v>
      </c>
      <c r="AR69" s="170" t="str">
        <f t="shared" si="32"/>
        <v>41</v>
      </c>
      <c r="AS69" s="170" t="str">
        <f t="shared" si="32"/>
        <v>44</v>
      </c>
      <c r="AT69" s="170" t="str">
        <f t="shared" si="23"/>
        <v>00</v>
      </c>
      <c r="AU69" s="170" t="str">
        <f t="shared" si="23"/>
        <v>00</v>
      </c>
      <c r="AV69" s="170" t="str">
        <f t="shared" si="23"/>
        <v>00</v>
      </c>
      <c r="AW69" s="170" t="str">
        <f t="shared" si="23"/>
        <v>00</v>
      </c>
      <c r="AX69" s="170" t="str">
        <f t="shared" si="33"/>
        <v xml:space="preserve">    case 0x3E52414400000000: *com = ITM_toRAD; return true; break; //&gt;RAD</v>
      </c>
      <c r="BE69" s="170" t="str">
        <f t="shared" si="34"/>
        <v>BD</v>
      </c>
      <c r="BF69" s="170" t="str">
        <f t="shared" si="34"/>
        <v>D1</v>
      </c>
      <c r="BG69" s="170" t="str">
        <f t="shared" si="34"/>
        <v>C0</v>
      </c>
      <c r="BH69" s="170" t="str">
        <f t="shared" si="34"/>
        <v>C3</v>
      </c>
      <c r="BI69" s="170" t="str">
        <f t="shared" si="35"/>
        <v/>
      </c>
      <c r="BJ69" s="170" t="str">
        <f t="shared" si="35"/>
        <v/>
      </c>
      <c r="BK69" s="170" t="str">
        <f t="shared" si="35"/>
        <v/>
      </c>
      <c r="BL69" s="170" t="str">
        <f t="shared" si="35"/>
        <v/>
      </c>
    </row>
    <row r="70" spans="1:64">
      <c r="A70" s="24" t="str">
        <f>IF(ISNA(VLOOKUP(D70,D71:D$9999,1,0)),"",1)</f>
        <v/>
      </c>
      <c r="B70" s="24" t="str">
        <f>IF(ISNA(VLOOKUP(E70,E71:E$9999,1,0)),"",1)</f>
        <v/>
      </c>
      <c r="C70" s="2">
        <v>68</v>
      </c>
      <c r="D70" s="2" t="str">
        <f>VLOOKUP(C70,SOURCE!S73:Z10236,8,0)</f>
        <v>ITM_DtoR</v>
      </c>
      <c r="E70" s="26" t="str">
        <f>CHAR(34)&amp;VLOOKUP(C70,SOURCE!S$6:Y$10169,6,0)&amp;CHAR(34)</f>
        <v>"D&gt;R"</v>
      </c>
      <c r="F70" s="22" t="str">
        <f t="shared" si="26"/>
        <v xml:space="preserve">                      if (strcompare(commandnumber,"D&gt;R" )) {sprintf(commandnumber,"%d", ITM_DtoR);} else</v>
      </c>
      <c r="H70" t="b">
        <f>ISNA(VLOOKUP(J70,J71:J$500,1,0))</f>
        <v>1</v>
      </c>
      <c r="I70" s="27">
        <f>VLOOKUP(C70,SOURCE!S$6:Y$10169,7,0)</f>
        <v>120</v>
      </c>
      <c r="J70" s="28" t="str">
        <f>VLOOKUP(C70,SOURCE!S$6:Y$10169,6,0)</f>
        <v>D&gt;R</v>
      </c>
      <c r="K70" s="29" t="str">
        <f t="shared" si="19"/>
        <v>D&gt;R</v>
      </c>
      <c r="L70" s="39" t="str">
        <f>VLOOKUP(C70,SOURCE!S$6:Y$10169,2,0)</f>
        <v>Trig</v>
      </c>
      <c r="M70" t="str">
        <f>IF(VLOOKUP(I70,SOURCE!B:M,2,0)="/  { itemToBeCoded","To be coded","")</f>
        <v/>
      </c>
      <c r="N70" s="17" t="str">
        <f>IF(AND(O70,VLOOKUP(I70,SOURCE!B:M,2,0)&lt;&gt;"/  { itemToBeCoded"),IF(ISERROR(VLOOKUP(J70,TEST!A:L,12,0)),"",   IF(VLOOKUP(J70,TEST!A:L,12,0)="","",VLOOKUP(J70,TEST!A:L,12,0)&amp;" //"&amp;U70)),"")</f>
        <v>20 D&gt;R &gt;REAL 0.349065850398866 GSB M2 //47</v>
      </c>
      <c r="O70" t="b">
        <f>ISNA(VLOOKUP(J70,J$3:J69,1,0))</f>
        <v>1</v>
      </c>
      <c r="Q70" s="26" t="str">
        <f>VLOOKUP(I70,SOURCE!B:M,5,0)</f>
        <v>"D" STD_RIGHT_ARROW "R"</v>
      </c>
      <c r="T70" s="159"/>
      <c r="U70">
        <f t="shared" si="20"/>
        <v>47</v>
      </c>
      <c r="V70" s="164">
        <f t="shared" si="36"/>
        <v>3555.3372119888877</v>
      </c>
      <c r="W70">
        <f>IF(AND(O70,VLOOKUP(I70,SOURCE!B:M,2,0)&lt;&gt;"/  { itemToBeCoded"),IF(ISERROR(VLOOKUP(J70,TEST!A:F,5,0)),"",VLOOKUP(J70,TEST!A:F,5,0)),"")</f>
        <v>1</v>
      </c>
      <c r="X70">
        <f>IF(VLOOKUP(I70,SOURCE!B:M,2,0)&lt;&gt;"/  { itemToBeCoded",IF(ISERROR(VLOOKUP(J70,TEST!A:F,6,0)),"",VLOOKUP(J70,TEST!A:F,6,0)),"")</f>
        <v>0.3490658503988659</v>
      </c>
      <c r="Y70" t="str">
        <f t="shared" ref="Y70:Y133" si="37">IF(AND(N70&lt;&gt;"",X70&lt;&gt;""),"both","")</f>
        <v>both</v>
      </c>
      <c r="Z70">
        <f t="shared" si="25"/>
        <v>3</v>
      </c>
      <c r="AA70" s="172" t="str">
        <f t="shared" si="27"/>
        <v>+((uint64_t)(68) &lt;&lt; (7*8))</v>
      </c>
      <c r="AB70" s="172" t="str">
        <f t="shared" si="27"/>
        <v>+((uint64_t)(62) &lt;&lt; (6*8))</v>
      </c>
      <c r="AC70" s="172" t="str">
        <f t="shared" si="27"/>
        <v>+((uint64_t)(82) &lt;&lt; (5*8))</v>
      </c>
      <c r="AD70" s="172" t="str">
        <f t="shared" si="27"/>
        <v xml:space="preserve">                          </v>
      </c>
      <c r="AE70" s="172" t="str">
        <f t="shared" si="27"/>
        <v xml:space="preserve">                          </v>
      </c>
      <c r="AF70" s="172" t="str">
        <f t="shared" si="27"/>
        <v xml:space="preserve">                          </v>
      </c>
      <c r="AG70" s="172" t="str">
        <f t="shared" si="27"/>
        <v xml:space="preserve">                          </v>
      </c>
      <c r="AH70" s="172" t="str">
        <f t="shared" si="27"/>
        <v xml:space="preserve">                          </v>
      </c>
      <c r="AJ70" t="str">
        <f t="shared" si="28"/>
        <v>(uint64_t)(+((uint64_t)(68) &lt;&lt; (7*8))+((uint64_t)(62) &lt;&lt; (6*8))+((uint64_t)(82) &lt;&lt; (5*8))                                                                                                                                  )</v>
      </c>
      <c r="AK70" s="2" t="str">
        <f t="shared" si="29"/>
        <v>D&gt;R</v>
      </c>
      <c r="AL70" t="e">
        <f>VLOOKUP(AN70,$AN71:$AN$1000,1,0)</f>
        <v>#VALUE!</v>
      </c>
      <c r="AM70">
        <f t="shared" si="30"/>
        <v>228</v>
      </c>
      <c r="AN70" s="173" t="str">
        <f t="shared" si="31"/>
        <v xml:space="preserve">    case (uint64_t)(+((uint64_t)(68) &lt;&lt; (7*8))+((uint64_t)(62) &lt;&lt; (6*8))+((uint64_t)(82) &lt;&lt; (5*8))                                                                                                                                  ): *com = ITM_DtoR; return true; break; //D&gt;R</v>
      </c>
      <c r="AO70" t="s">
        <v>5217</v>
      </c>
      <c r="AP70" s="170" t="str">
        <f t="shared" si="32"/>
        <v>44</v>
      </c>
      <c r="AQ70" s="170" t="str">
        <f t="shared" si="32"/>
        <v>3E</v>
      </c>
      <c r="AR70" s="170" t="str">
        <f t="shared" si="32"/>
        <v>52</v>
      </c>
      <c r="AS70" s="170" t="str">
        <f t="shared" si="32"/>
        <v>00</v>
      </c>
      <c r="AT70" s="170" t="str">
        <f t="shared" si="23"/>
        <v>00</v>
      </c>
      <c r="AU70" s="170" t="str">
        <f t="shared" si="23"/>
        <v>00</v>
      </c>
      <c r="AV70" s="170" t="str">
        <f t="shared" si="23"/>
        <v>00</v>
      </c>
      <c r="AW70" s="170" t="str">
        <f t="shared" si="23"/>
        <v>00</v>
      </c>
      <c r="AX70" s="170" t="str">
        <f t="shared" si="33"/>
        <v xml:space="preserve">    case 0x443E520000000000: *com = ITM_DtoR; return true; break; //D&gt;R</v>
      </c>
      <c r="BE70" s="170" t="str">
        <f t="shared" si="34"/>
        <v>C3</v>
      </c>
      <c r="BF70" s="170" t="str">
        <f t="shared" si="34"/>
        <v>BD</v>
      </c>
      <c r="BG70" s="170" t="str">
        <f t="shared" si="34"/>
        <v>D1</v>
      </c>
      <c r="BH70" s="170" t="str">
        <f t="shared" si="34"/>
        <v>7F</v>
      </c>
      <c r="BI70" s="170" t="str">
        <f t="shared" si="35"/>
        <v/>
      </c>
      <c r="BJ70" s="170" t="str">
        <f t="shared" si="35"/>
        <v/>
      </c>
      <c r="BK70" s="170" t="str">
        <f t="shared" si="35"/>
        <v/>
      </c>
      <c r="BL70" s="170" t="str">
        <f t="shared" si="35"/>
        <v/>
      </c>
    </row>
    <row r="71" spans="1:64">
      <c r="A71" s="24" t="str">
        <f>IF(ISNA(VLOOKUP(D71,D72:D$9999,1,0)),"",1)</f>
        <v/>
      </c>
      <c r="B71" s="24" t="str">
        <f>IF(ISNA(VLOOKUP(E71,E72:E$9999,1,0)),"",1)</f>
        <v/>
      </c>
      <c r="C71" s="2">
        <v>69</v>
      </c>
      <c r="D71" s="2" t="str">
        <f>VLOOKUP(C71,SOURCE!S74:Z10237,8,0)</f>
        <v>ITM_RtoD</v>
      </c>
      <c r="E71" s="26" t="str">
        <f>CHAR(34)&amp;VLOOKUP(C71,SOURCE!S$6:Y$10169,6,0)&amp;CHAR(34)</f>
        <v>"R&gt;D"</v>
      </c>
      <c r="F71" s="22" t="str">
        <f t="shared" si="26"/>
        <v xml:space="preserve">                      if (strcompare(commandnumber,"R&gt;D" )) {sprintf(commandnumber,"%d", ITM_RtoD);} else</v>
      </c>
      <c r="H71" t="b">
        <f>ISNA(VLOOKUP(J71,J72:J$500,1,0))</f>
        <v>1</v>
      </c>
      <c r="I71" s="27">
        <f>VLOOKUP(C71,SOURCE!S$6:Y$10169,7,0)</f>
        <v>121</v>
      </c>
      <c r="J71" s="28" t="str">
        <f>VLOOKUP(C71,SOURCE!S$6:Y$10169,6,0)</f>
        <v>R&gt;D</v>
      </c>
      <c r="K71" s="29" t="str">
        <f t="shared" si="19"/>
        <v>R&gt;D</v>
      </c>
      <c r="L71" s="39" t="str">
        <f>VLOOKUP(C71,SOURCE!S$6:Y$10169,2,0)</f>
        <v>Trig</v>
      </c>
      <c r="M71" t="str">
        <f>IF(VLOOKUP(I71,SOURCE!B:M,2,0)="/  { itemToBeCoded","To be coded","")</f>
        <v/>
      </c>
      <c r="N71" s="17" t="str">
        <f>IF(AND(O71,VLOOKUP(I71,SOURCE!B:M,2,0)&lt;&gt;"/  { itemToBeCoded"),IF(ISERROR(VLOOKUP(J71,TEST!A:L,12,0)),"",   IF(VLOOKUP(J71,TEST!A:L,12,0)="","",VLOOKUP(J71,TEST!A:L,12,0)&amp;" //"&amp;U71)),"")</f>
        <v>20 R&gt;D &gt;REAL 1145.91559026165 GSB M2 //48</v>
      </c>
      <c r="O71" t="b">
        <f>ISNA(VLOOKUP(J71,J$3:J70,1,0))</f>
        <v>1</v>
      </c>
      <c r="Q71" s="26" t="str">
        <f>VLOOKUP(I71,SOURCE!B:M,5,0)</f>
        <v>"R" STD_RIGHT_ARROW "D"</v>
      </c>
      <c r="T71" s="159"/>
      <c r="U71">
        <f t="shared" si="20"/>
        <v>48</v>
      </c>
      <c r="V71" s="164">
        <f t="shared" si="36"/>
        <v>4701.2528022505339</v>
      </c>
      <c r="W71">
        <f>IF(AND(O71,VLOOKUP(I71,SOURCE!B:M,2,0)&lt;&gt;"/  { itemToBeCoded"),IF(ISERROR(VLOOKUP(J71,TEST!A:F,5,0)),"",VLOOKUP(J71,TEST!A:F,5,0)),"")</f>
        <v>1</v>
      </c>
      <c r="X71">
        <f>IF(VLOOKUP(I71,SOURCE!B:M,2,0)&lt;&gt;"/  { itemToBeCoded",IF(ISERROR(VLOOKUP(J71,TEST!A:F,6,0)),"",VLOOKUP(J71,TEST!A:F,6,0)),"")</f>
        <v>1145.9155902616465</v>
      </c>
      <c r="Y71" t="str">
        <f t="shared" si="37"/>
        <v>both</v>
      </c>
      <c r="Z71">
        <f t="shared" si="25"/>
        <v>3</v>
      </c>
      <c r="AA71" s="172" t="str">
        <f t="shared" si="27"/>
        <v>+((uint64_t)(82) &lt;&lt; (7*8))</v>
      </c>
      <c r="AB71" s="172" t="str">
        <f t="shared" si="27"/>
        <v>+((uint64_t)(62) &lt;&lt; (6*8))</v>
      </c>
      <c r="AC71" s="172" t="str">
        <f t="shared" si="27"/>
        <v>+((uint64_t)(68) &lt;&lt; (5*8))</v>
      </c>
      <c r="AD71" s="172" t="str">
        <f t="shared" si="27"/>
        <v xml:space="preserve">                          </v>
      </c>
      <c r="AE71" s="172" t="str">
        <f t="shared" si="27"/>
        <v xml:space="preserve">                          </v>
      </c>
      <c r="AF71" s="172" t="str">
        <f t="shared" si="27"/>
        <v xml:space="preserve">                          </v>
      </c>
      <c r="AG71" s="172" t="str">
        <f t="shared" si="27"/>
        <v xml:space="preserve">                          </v>
      </c>
      <c r="AH71" s="172" t="str">
        <f t="shared" si="27"/>
        <v xml:space="preserve">                          </v>
      </c>
      <c r="AJ71" t="str">
        <f t="shared" si="28"/>
        <v>(uint64_t)(+((uint64_t)(82) &lt;&lt; (7*8))+((uint64_t)(62) &lt;&lt; (6*8))+((uint64_t)(68) &lt;&lt; (5*8))                                                                                                                                  )</v>
      </c>
      <c r="AK71" s="2" t="str">
        <f t="shared" si="29"/>
        <v>R&gt;D</v>
      </c>
      <c r="AL71" t="e">
        <f>VLOOKUP(AN71,$AN72:$AN$1000,1,0)</f>
        <v>#VALUE!</v>
      </c>
      <c r="AM71">
        <f t="shared" si="30"/>
        <v>229</v>
      </c>
      <c r="AN71" s="173" t="str">
        <f t="shared" si="31"/>
        <v xml:space="preserve">    case (uint64_t)(+((uint64_t)(82) &lt;&lt; (7*8))+((uint64_t)(62) &lt;&lt; (6*8))+((uint64_t)(68) &lt;&lt; (5*8))                                                                                                                                  ): *com = ITM_RtoD; return true; break; //R&gt;D</v>
      </c>
      <c r="AO71" t="s">
        <v>5217</v>
      </c>
      <c r="AP71" s="170" t="str">
        <f t="shared" si="32"/>
        <v>52</v>
      </c>
      <c r="AQ71" s="170" t="str">
        <f t="shared" si="32"/>
        <v>3E</v>
      </c>
      <c r="AR71" s="170" t="str">
        <f t="shared" si="32"/>
        <v>44</v>
      </c>
      <c r="AS71" s="170" t="str">
        <f t="shared" si="32"/>
        <v>00</v>
      </c>
      <c r="AT71" s="170" t="str">
        <f t="shared" si="23"/>
        <v>00</v>
      </c>
      <c r="AU71" s="170" t="str">
        <f t="shared" si="23"/>
        <v>00</v>
      </c>
      <c r="AV71" s="170" t="str">
        <f t="shared" si="23"/>
        <v>00</v>
      </c>
      <c r="AW71" s="170" t="str">
        <f t="shared" si="23"/>
        <v>00</v>
      </c>
      <c r="AX71" s="170" t="str">
        <f t="shared" si="33"/>
        <v xml:space="preserve">    case 0x523E440000000000: *com = ITM_RtoD; return true; break; //R&gt;D</v>
      </c>
      <c r="BE71" s="170" t="str">
        <f t="shared" si="34"/>
        <v>D1</v>
      </c>
      <c r="BF71" s="170" t="str">
        <f t="shared" si="34"/>
        <v>BD</v>
      </c>
      <c r="BG71" s="170" t="str">
        <f t="shared" si="34"/>
        <v>C3</v>
      </c>
      <c r="BH71" s="170" t="str">
        <f t="shared" si="34"/>
        <v>7F</v>
      </c>
      <c r="BI71" s="170" t="str">
        <f t="shared" si="35"/>
        <v/>
      </c>
      <c r="BJ71" s="170" t="str">
        <f t="shared" si="35"/>
        <v/>
      </c>
      <c r="BK71" s="170" t="str">
        <f t="shared" si="35"/>
        <v/>
      </c>
      <c r="BL71" s="170" t="str">
        <f t="shared" si="35"/>
        <v/>
      </c>
    </row>
    <row r="72" spans="1:64">
      <c r="A72" s="24" t="str">
        <f>IF(ISNA(VLOOKUP(D72,D73:D$9999,1,0)),"",1)</f>
        <v/>
      </c>
      <c r="B72" s="24" t="str">
        <f>IF(ISNA(VLOOKUP(E72,E73:E$9999,1,0)),"",1)</f>
        <v/>
      </c>
      <c r="C72" s="2">
        <v>70</v>
      </c>
      <c r="D72" s="2" t="str">
        <f>VLOOKUP(C72,SOURCE!S75:Z10238,8,0)</f>
        <v>ITM_RMD</v>
      </c>
      <c r="E72" s="26" t="str">
        <f>CHAR(34)&amp;VLOOKUP(C72,SOURCE!S$6:Y$10169,6,0)&amp;CHAR(34)</f>
        <v>"RMD"</v>
      </c>
      <c r="F72" s="22" t="str">
        <f t="shared" si="26"/>
        <v xml:space="preserve">                      if (strcompare(commandnumber,"RMD" )) {sprintf(commandnumber,"%d", ITM_RMD);} else</v>
      </c>
      <c r="H72" t="b">
        <f>ISNA(VLOOKUP(J72,J73:J$500,1,0))</f>
        <v>1</v>
      </c>
      <c r="I72" s="27">
        <f>VLOOKUP(C72,SOURCE!S$6:Y$10169,7,0)</f>
        <v>122</v>
      </c>
      <c r="J72" s="28" t="str">
        <f>VLOOKUP(C72,SOURCE!S$6:Y$10169,6,0)</f>
        <v>RMD</v>
      </c>
      <c r="K72" s="29" t="str">
        <f t="shared" si="19"/>
        <v>RMD</v>
      </c>
      <c r="L72" s="39" t="str">
        <f>VLOOKUP(C72,SOURCE!S$6:Y$10169,2,0)</f>
        <v>Math</v>
      </c>
      <c r="M72" t="str">
        <f>IF(VLOOKUP(I72,SOURCE!B:M,2,0)="/  { itemToBeCoded","To be coded","")</f>
        <v/>
      </c>
      <c r="N72" s="17" t="str">
        <f>IF(AND(O72,VLOOKUP(I72,SOURCE!B:M,2,0)&lt;&gt;"/  { itemToBeCoded"),IF(ISERROR(VLOOKUP(J72,TEST!A:L,12,0)),"",   IF(VLOOKUP(J72,TEST!A:L,12,0)="","",VLOOKUP(J72,TEST!A:L,12,0)&amp;" //"&amp;U72)),"")</f>
        <v/>
      </c>
      <c r="O72" t="b">
        <f>ISNA(VLOOKUP(J72,J$3:J71,1,0))</f>
        <v>1</v>
      </c>
      <c r="Q72" s="26" t="str">
        <f>VLOOKUP(I72,SOURCE!B:M,5,0)</f>
        <v>"RMD"</v>
      </c>
      <c r="S72" s="161"/>
      <c r="T72" s="161"/>
      <c r="U72">
        <f t="shared" si="20"/>
        <v>48</v>
      </c>
      <c r="V72" s="164">
        <f t="shared" si="36"/>
        <v>4701.2528022505339</v>
      </c>
      <c r="W72" t="str">
        <f>IF(AND(O72,VLOOKUP(I72,SOURCE!B:M,2,0)&lt;&gt;"/  { itemToBeCoded"),IF(ISERROR(VLOOKUP(J72,TEST!A:F,5,0)),"",VLOOKUP(J72,TEST!A:F,5,0)),"")</f>
        <v/>
      </c>
      <c r="X72" t="str">
        <f>IF(VLOOKUP(I72,SOURCE!B:M,2,0)&lt;&gt;"/  { itemToBeCoded",IF(ISERROR(VLOOKUP(J72,TEST!A:F,6,0)),"",VLOOKUP(J72,TEST!A:F,6,0)),"")</f>
        <v/>
      </c>
      <c r="Y72" t="str">
        <f t="shared" si="37"/>
        <v/>
      </c>
      <c r="Z72">
        <f t="shared" si="25"/>
        <v>3</v>
      </c>
      <c r="AA72" s="172" t="str">
        <f t="shared" si="27"/>
        <v>+((uint64_t)(82) &lt;&lt; (7*8))</v>
      </c>
      <c r="AB72" s="172" t="str">
        <f t="shared" si="27"/>
        <v>+((uint64_t)(77) &lt;&lt; (6*8))</v>
      </c>
      <c r="AC72" s="172" t="str">
        <f t="shared" si="27"/>
        <v>+((uint64_t)(68) &lt;&lt; (5*8))</v>
      </c>
      <c r="AD72" s="172" t="str">
        <f t="shared" si="27"/>
        <v xml:space="preserve">                          </v>
      </c>
      <c r="AE72" s="172" t="str">
        <f t="shared" si="27"/>
        <v xml:space="preserve">                          </v>
      </c>
      <c r="AF72" s="172" t="str">
        <f t="shared" si="27"/>
        <v xml:space="preserve">                          </v>
      </c>
      <c r="AG72" s="172" t="str">
        <f t="shared" si="27"/>
        <v xml:space="preserve">                          </v>
      </c>
      <c r="AH72" s="172" t="str">
        <f t="shared" si="27"/>
        <v xml:space="preserve">                          </v>
      </c>
      <c r="AJ72" t="str">
        <f t="shared" si="28"/>
        <v>(uint64_t)(+((uint64_t)(82) &lt;&lt; (7*8))+((uint64_t)(77) &lt;&lt; (6*8))+((uint64_t)(68) &lt;&lt; (5*8))                                                                                                                                  )</v>
      </c>
      <c r="AK72" s="2" t="str">
        <f t="shared" si="29"/>
        <v>RMD</v>
      </c>
      <c r="AL72" t="e">
        <f>VLOOKUP(AN72,$AN73:$AN$1000,1,0)</f>
        <v>#VALUE!</v>
      </c>
      <c r="AM72">
        <f t="shared" si="30"/>
        <v>230</v>
      </c>
      <c r="AN72" s="173" t="str">
        <f t="shared" si="31"/>
        <v xml:space="preserve">    case (uint64_t)(+((uint64_t)(82) &lt;&lt; (7*8))+((uint64_t)(77) &lt;&lt; (6*8))+((uint64_t)(68) &lt;&lt; (5*8))                                                                                                                                  ): *com = ITM_RMD; return true; break; //RMD</v>
      </c>
      <c r="AO72" t="s">
        <v>5217</v>
      </c>
      <c r="AP72" s="170" t="str">
        <f t="shared" si="32"/>
        <v>52</v>
      </c>
      <c r="AQ72" s="170" t="str">
        <f t="shared" si="32"/>
        <v>4D</v>
      </c>
      <c r="AR72" s="170" t="str">
        <f t="shared" si="32"/>
        <v>44</v>
      </c>
      <c r="AS72" s="170" t="str">
        <f t="shared" si="32"/>
        <v>00</v>
      </c>
      <c r="AT72" s="170" t="str">
        <f t="shared" si="23"/>
        <v>00</v>
      </c>
      <c r="AU72" s="170" t="str">
        <f t="shared" si="23"/>
        <v>00</v>
      </c>
      <c r="AV72" s="170" t="str">
        <f t="shared" si="23"/>
        <v>00</v>
      </c>
      <c r="AW72" s="170" t="str">
        <f t="shared" si="23"/>
        <v>00</v>
      </c>
      <c r="AX72" s="170" t="str">
        <f t="shared" si="33"/>
        <v xml:space="preserve">    case 0x524D440000000000: *com = ITM_RMD; return true; break; //RMD</v>
      </c>
      <c r="BE72" s="170" t="str">
        <f t="shared" si="34"/>
        <v>D1</v>
      </c>
      <c r="BF72" s="170" t="str">
        <f t="shared" si="34"/>
        <v>CC</v>
      </c>
      <c r="BG72" s="170" t="str">
        <f t="shared" si="34"/>
        <v>C3</v>
      </c>
      <c r="BH72" s="170" t="str">
        <f t="shared" si="34"/>
        <v>7F</v>
      </c>
      <c r="BI72" s="170" t="str">
        <f t="shared" si="35"/>
        <v/>
      </c>
      <c r="BJ72" s="170" t="str">
        <f t="shared" si="35"/>
        <v/>
      </c>
      <c r="BK72" s="170" t="str">
        <f t="shared" si="35"/>
        <v/>
      </c>
      <c r="BL72" s="170" t="str">
        <f t="shared" si="35"/>
        <v/>
      </c>
    </row>
    <row r="73" spans="1:64">
      <c r="A73" s="24" t="str">
        <f>IF(ISNA(VLOOKUP(D73,D74:D$9999,1,0)),"",1)</f>
        <v/>
      </c>
      <c r="B73" s="24" t="str">
        <f>IF(ISNA(VLOOKUP(E73,E74:E$9999,1,0)),"",1)</f>
        <v/>
      </c>
      <c r="C73" s="2">
        <v>71</v>
      </c>
      <c r="D73" s="2" t="str">
        <f>VLOOKUP(C73,SOURCE!S76:Z10239,8,0)</f>
        <v>ITM_LOGICALNOT</v>
      </c>
      <c r="E73" s="26" t="str">
        <f>CHAR(34)&amp;VLOOKUP(C73,SOURCE!S$6:Y$10169,6,0)&amp;CHAR(34)</f>
        <v>"NOT"</v>
      </c>
      <c r="F73" s="22" t="str">
        <f t="shared" si="26"/>
        <v xml:space="preserve">                      if (strcompare(commandnumber,"NOT" )) {sprintf(commandnumber,"%d", ITM_LOGICALNOT);} else</v>
      </c>
      <c r="H73" t="b">
        <f>ISNA(VLOOKUP(J73,J74:J$500,1,0))</f>
        <v>1</v>
      </c>
      <c r="I73" s="27">
        <f>VLOOKUP(C73,SOURCE!S$6:Y$10169,7,0)</f>
        <v>123</v>
      </c>
      <c r="J73" s="28" t="str">
        <f>VLOOKUP(C73,SOURCE!S$6:Y$10169,6,0)</f>
        <v>NOT</v>
      </c>
      <c r="K73" s="29" t="str">
        <f t="shared" ref="K73:K136" si="38">SUBSTITUTE(SUBSTITUTE(SUBSTITUTE(SUBSTITUTE(SUBSTITUTE(SUBSTITUTE(SUBSTITUTE(SUBSTITUTE(SUBSTITUTE(SUBSTITUTE(SUBSTITUTE(SUBSTITUTE((SUBSTITUTE(SUBSTITUTE(SUBSTITUTE(SUBSTITUTE(Q73,"STD_SIGMA","SUM"),"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NOT</v>
      </c>
      <c r="L73" s="39" t="str">
        <f>VLOOKUP(C73,SOURCE!S$6:Y$10169,2,0)</f>
        <v>Logic</v>
      </c>
      <c r="M73" t="str">
        <f>IF(VLOOKUP(I73,SOURCE!B:M,2,0)="/  { itemToBeCoded","To be coded","")</f>
        <v/>
      </c>
      <c r="N73" s="17" t="str">
        <f>IF(AND(O73,VLOOKUP(I73,SOURCE!B:M,2,0)&lt;&gt;"/  { itemToBeCoded"),IF(ISERROR(VLOOKUP(J73,TEST!A:L,12,0)),"",   IF(VLOOKUP(J73,TEST!A:L,12,0)="","",VLOOKUP(J73,TEST!A:L,12,0)&amp;" //"&amp;U73)),"")</f>
        <v/>
      </c>
      <c r="O73" t="b">
        <f>ISNA(VLOOKUP(J73,J$3:J72,1,0))</f>
        <v>1</v>
      </c>
      <c r="Q73" s="26" t="str">
        <f>VLOOKUP(I73,SOURCE!B:M,5,0)</f>
        <v>"NOT"</v>
      </c>
      <c r="S73" s="161"/>
      <c r="T73" s="161"/>
      <c r="U73">
        <f t="shared" si="20"/>
        <v>48</v>
      </c>
      <c r="V73" s="164">
        <f t="shared" si="36"/>
        <v>4701.2528022505339</v>
      </c>
      <c r="W73" t="str">
        <f>IF(AND(O73,VLOOKUP(I73,SOURCE!B:M,2,0)&lt;&gt;"/  { itemToBeCoded"),IF(ISERROR(VLOOKUP(J73,TEST!A:F,5,0)),"",VLOOKUP(J73,TEST!A:F,5,0)),"")</f>
        <v/>
      </c>
      <c r="X73" t="str">
        <f>IF(VLOOKUP(I73,SOURCE!B:M,2,0)&lt;&gt;"/  { itemToBeCoded",IF(ISERROR(VLOOKUP(J73,TEST!A:F,6,0)),"",VLOOKUP(J73,TEST!A:F,6,0)),"")</f>
        <v/>
      </c>
      <c r="Y73" t="str">
        <f t="shared" si="37"/>
        <v/>
      </c>
      <c r="Z73">
        <f t="shared" si="25"/>
        <v>3</v>
      </c>
      <c r="AA73" s="172" t="str">
        <f t="shared" si="27"/>
        <v>+((uint64_t)(78) &lt;&lt; (7*8))</v>
      </c>
      <c r="AB73" s="172" t="str">
        <f t="shared" si="27"/>
        <v>+((uint64_t)(79) &lt;&lt; (6*8))</v>
      </c>
      <c r="AC73" s="172" t="str">
        <f t="shared" si="27"/>
        <v>+((uint64_t)(84) &lt;&lt; (5*8))</v>
      </c>
      <c r="AD73" s="172" t="str">
        <f t="shared" si="27"/>
        <v xml:space="preserve">                          </v>
      </c>
      <c r="AE73" s="172" t="str">
        <f t="shared" si="27"/>
        <v xml:space="preserve">                          </v>
      </c>
      <c r="AF73" s="172" t="str">
        <f t="shared" si="27"/>
        <v xml:space="preserve">                          </v>
      </c>
      <c r="AG73" s="172" t="str">
        <f t="shared" si="27"/>
        <v xml:space="preserve">                          </v>
      </c>
      <c r="AH73" s="172" t="str">
        <f t="shared" si="27"/>
        <v xml:space="preserve">                          </v>
      </c>
      <c r="AJ73" t="str">
        <f t="shared" si="28"/>
        <v>(uint64_t)(+((uint64_t)(78) &lt;&lt; (7*8))+((uint64_t)(79) &lt;&lt; (6*8))+((uint64_t)(84) &lt;&lt; (5*8))                                                                                                                                  )</v>
      </c>
      <c r="AK73" s="2" t="str">
        <f t="shared" si="29"/>
        <v>NOT</v>
      </c>
      <c r="AL73" t="e">
        <f>VLOOKUP(AN73,$AN74:$AN$1000,1,0)</f>
        <v>#VALUE!</v>
      </c>
      <c r="AM73">
        <f t="shared" si="30"/>
        <v>231</v>
      </c>
      <c r="AN73" s="173" t="str">
        <f t="shared" si="31"/>
        <v xml:space="preserve">    case (uint64_t)(+((uint64_t)(78) &lt;&lt; (7*8))+((uint64_t)(79) &lt;&lt; (6*8))+((uint64_t)(84) &lt;&lt; (5*8))                                                                                                                                  ): *com = ITM_LOGICALNOT; return true; break; //NOT</v>
      </c>
      <c r="AO73" t="s">
        <v>5217</v>
      </c>
      <c r="AP73" s="170" t="str">
        <f t="shared" si="32"/>
        <v>4E</v>
      </c>
      <c r="AQ73" s="170" t="str">
        <f t="shared" si="32"/>
        <v>4F</v>
      </c>
      <c r="AR73" s="170" t="str">
        <f t="shared" si="32"/>
        <v>54</v>
      </c>
      <c r="AS73" s="170" t="str">
        <f t="shared" si="32"/>
        <v>00</v>
      </c>
      <c r="AT73" s="170" t="str">
        <f t="shared" si="23"/>
        <v>00</v>
      </c>
      <c r="AU73" s="170" t="str">
        <f t="shared" si="23"/>
        <v>00</v>
      </c>
      <c r="AV73" s="170" t="str">
        <f t="shared" si="23"/>
        <v>00</v>
      </c>
      <c r="AW73" s="170" t="str">
        <f t="shared" si="23"/>
        <v>00</v>
      </c>
      <c r="AX73" s="170" t="str">
        <f t="shared" si="33"/>
        <v xml:space="preserve">    case 0x4E4F540000000000: *com = ITM_LOGICALNOT; return true; break; //NOT</v>
      </c>
      <c r="BE73" s="170" t="str">
        <f t="shared" si="34"/>
        <v>CD</v>
      </c>
      <c r="BF73" s="170" t="str">
        <f t="shared" si="34"/>
        <v>CE</v>
      </c>
      <c r="BG73" s="170" t="str">
        <f t="shared" si="34"/>
        <v>D3</v>
      </c>
      <c r="BH73" s="170" t="str">
        <f t="shared" si="34"/>
        <v>7F</v>
      </c>
      <c r="BI73" s="170" t="str">
        <f t="shared" si="35"/>
        <v/>
      </c>
      <c r="BJ73" s="170" t="str">
        <f t="shared" si="35"/>
        <v/>
      </c>
      <c r="BK73" s="170" t="str">
        <f t="shared" si="35"/>
        <v/>
      </c>
      <c r="BL73" s="170" t="str">
        <f t="shared" si="35"/>
        <v/>
      </c>
    </row>
    <row r="74" spans="1:64">
      <c r="A74" s="24" t="str">
        <f>IF(ISNA(VLOOKUP(D74,D75:D$9999,1,0)),"",1)</f>
        <v/>
      </c>
      <c r="B74" s="24" t="str">
        <f>IF(ISNA(VLOOKUP(E74,E75:E$9999,1,0)),"",1)</f>
        <v/>
      </c>
      <c r="C74" s="2">
        <v>72</v>
      </c>
      <c r="D74" s="2" t="str">
        <f>VLOOKUP(C74,SOURCE!S77:Z10240,8,0)</f>
        <v>ITM_LOGICALAND</v>
      </c>
      <c r="E74" s="26" t="str">
        <f>CHAR(34)&amp;VLOOKUP(C74,SOURCE!S$6:Y$10169,6,0)&amp;CHAR(34)</f>
        <v>"AND"</v>
      </c>
      <c r="F74" s="22" t="str">
        <f t="shared" si="26"/>
        <v xml:space="preserve">                      if (strcompare(commandnumber,"AND" )) {sprintf(commandnumber,"%d", ITM_LOGICALAND);} else</v>
      </c>
      <c r="H74" t="b">
        <f>ISNA(VLOOKUP(J74,J75:J$500,1,0))</f>
        <v>1</v>
      </c>
      <c r="I74" s="27">
        <f>VLOOKUP(C74,SOURCE!S$6:Y$10169,7,0)</f>
        <v>124</v>
      </c>
      <c r="J74" s="28" t="str">
        <f>VLOOKUP(C74,SOURCE!S$6:Y$10169,6,0)</f>
        <v>AND</v>
      </c>
      <c r="K74" s="29" t="str">
        <f t="shared" si="38"/>
        <v>AND</v>
      </c>
      <c r="L74" s="39" t="str">
        <f>VLOOKUP(C74,SOURCE!S$6:Y$10169,2,0)</f>
        <v>Logic</v>
      </c>
      <c r="M74" t="str">
        <f>IF(VLOOKUP(I74,SOURCE!B:M,2,0)="/  { itemToBeCoded","To be coded","")</f>
        <v/>
      </c>
      <c r="N74" s="17" t="str">
        <f>IF(AND(O74,VLOOKUP(I74,SOURCE!B:M,2,0)&lt;&gt;"/  { itemToBeCoded"),IF(ISERROR(VLOOKUP(J74,TEST!A:L,12,0)),"",   IF(VLOOKUP(J74,TEST!A:L,12,0)="","",VLOOKUP(J74,TEST!A:L,12,0)&amp;" //"&amp;U74)),"")</f>
        <v/>
      </c>
      <c r="O74" t="b">
        <f>ISNA(VLOOKUP(J74,J$3:J73,1,0))</f>
        <v>1</v>
      </c>
      <c r="Q74" s="26" t="str">
        <f>VLOOKUP(I74,SOURCE!B:M,5,0)</f>
        <v>"AND"</v>
      </c>
      <c r="S74" s="161"/>
      <c r="T74" s="161"/>
      <c r="U74">
        <f t="shared" si="20"/>
        <v>48</v>
      </c>
      <c r="V74" s="164">
        <f t="shared" si="36"/>
        <v>4701.2528022505339</v>
      </c>
      <c r="W74" t="str">
        <f>IF(AND(O74,VLOOKUP(I74,SOURCE!B:M,2,0)&lt;&gt;"/  { itemToBeCoded"),IF(ISERROR(VLOOKUP(J74,TEST!A:F,5,0)),"",VLOOKUP(J74,TEST!A:F,5,0)),"")</f>
        <v/>
      </c>
      <c r="X74" t="str">
        <f>IF(VLOOKUP(I74,SOURCE!B:M,2,0)&lt;&gt;"/  { itemToBeCoded",IF(ISERROR(VLOOKUP(J74,TEST!A:F,6,0)),"",VLOOKUP(J74,TEST!A:F,6,0)),"")</f>
        <v/>
      </c>
      <c r="Y74" t="str">
        <f t="shared" si="37"/>
        <v/>
      </c>
      <c r="Z74">
        <f t="shared" si="25"/>
        <v>3</v>
      </c>
      <c r="AA74" s="172" t="str">
        <f t="shared" si="27"/>
        <v>+((uint64_t)(65) &lt;&lt; (7*8))</v>
      </c>
      <c r="AB74" s="172" t="str">
        <f t="shared" si="27"/>
        <v>+((uint64_t)(78) &lt;&lt; (6*8))</v>
      </c>
      <c r="AC74" s="172" t="str">
        <f t="shared" si="27"/>
        <v>+((uint64_t)(68) &lt;&lt; (5*8))</v>
      </c>
      <c r="AD74" s="172" t="str">
        <f t="shared" si="27"/>
        <v xml:space="preserve">                          </v>
      </c>
      <c r="AE74" s="172" t="str">
        <f t="shared" si="27"/>
        <v xml:space="preserve">                          </v>
      </c>
      <c r="AF74" s="172" t="str">
        <f t="shared" si="27"/>
        <v xml:space="preserve">                          </v>
      </c>
      <c r="AG74" s="172" t="str">
        <f t="shared" si="27"/>
        <v xml:space="preserve">                          </v>
      </c>
      <c r="AH74" s="172" t="str">
        <f t="shared" si="27"/>
        <v xml:space="preserve">                          </v>
      </c>
      <c r="AJ74" t="str">
        <f t="shared" si="28"/>
        <v>(uint64_t)(+((uint64_t)(65) &lt;&lt; (7*8))+((uint64_t)(78) &lt;&lt; (6*8))+((uint64_t)(68) &lt;&lt; (5*8))                                                                                                                                  )</v>
      </c>
      <c r="AK74" s="2" t="str">
        <f t="shared" si="29"/>
        <v>AND</v>
      </c>
      <c r="AL74" t="e">
        <f>VLOOKUP(AN74,$AN75:$AN$1000,1,0)</f>
        <v>#VALUE!</v>
      </c>
      <c r="AM74">
        <f t="shared" si="30"/>
        <v>232</v>
      </c>
      <c r="AN74" s="173" t="str">
        <f t="shared" si="31"/>
        <v xml:space="preserve">    case (uint64_t)(+((uint64_t)(65) &lt;&lt; (7*8))+((uint64_t)(78) &lt;&lt; (6*8))+((uint64_t)(68) &lt;&lt; (5*8))                                                                                                                                  ): *com = ITM_LOGICALAND; return true; break; //AND</v>
      </c>
      <c r="AO74" t="s">
        <v>5217</v>
      </c>
      <c r="AP74" s="170" t="str">
        <f t="shared" si="32"/>
        <v>41</v>
      </c>
      <c r="AQ74" s="170" t="str">
        <f t="shared" si="32"/>
        <v>4E</v>
      </c>
      <c r="AR74" s="170" t="str">
        <f t="shared" si="32"/>
        <v>44</v>
      </c>
      <c r="AS74" s="170" t="str">
        <f t="shared" si="32"/>
        <v>00</v>
      </c>
      <c r="AT74" s="170" t="str">
        <f t="shared" si="23"/>
        <v>00</v>
      </c>
      <c r="AU74" s="170" t="str">
        <f t="shared" si="23"/>
        <v>00</v>
      </c>
      <c r="AV74" s="170" t="str">
        <f t="shared" si="23"/>
        <v>00</v>
      </c>
      <c r="AW74" s="170" t="str">
        <f t="shared" si="23"/>
        <v>00</v>
      </c>
      <c r="AX74" s="170" t="str">
        <f t="shared" si="33"/>
        <v xml:space="preserve">    case 0x414E440000000000: *com = ITM_LOGICALAND; return true; break; //AND</v>
      </c>
      <c r="BE74" s="170" t="str">
        <f t="shared" si="34"/>
        <v>C0</v>
      </c>
      <c r="BF74" s="170" t="str">
        <f t="shared" si="34"/>
        <v>CD</v>
      </c>
      <c r="BG74" s="170" t="str">
        <f t="shared" si="34"/>
        <v>C3</v>
      </c>
      <c r="BH74" s="170" t="str">
        <f t="shared" si="34"/>
        <v>7F</v>
      </c>
      <c r="BI74" s="170" t="str">
        <f t="shared" si="35"/>
        <v/>
      </c>
      <c r="BJ74" s="170" t="str">
        <f t="shared" si="35"/>
        <v/>
      </c>
      <c r="BK74" s="170" t="str">
        <f t="shared" si="35"/>
        <v/>
      </c>
      <c r="BL74" s="170" t="str">
        <f t="shared" si="35"/>
        <v/>
      </c>
    </row>
    <row r="75" spans="1:64">
      <c r="A75" s="24" t="str">
        <f>IF(ISNA(VLOOKUP(D75,D76:D$9999,1,0)),"",1)</f>
        <v/>
      </c>
      <c r="B75" s="24" t="str">
        <f>IF(ISNA(VLOOKUP(E75,E76:E$9999,1,0)),"",1)</f>
        <v/>
      </c>
      <c r="C75" s="2">
        <v>73</v>
      </c>
      <c r="D75" s="2" t="str">
        <f>VLOOKUP(C75,SOURCE!S78:Z10241,8,0)</f>
        <v>ITM_LOGICALOR</v>
      </c>
      <c r="E75" s="26" t="str">
        <f>CHAR(34)&amp;VLOOKUP(C75,SOURCE!S$6:Y$10169,6,0)&amp;CHAR(34)</f>
        <v>"OR"</v>
      </c>
      <c r="F75" s="22" t="str">
        <f t="shared" si="26"/>
        <v xml:space="preserve">                      if (strcompare(commandnumber,"OR" )) {sprintf(commandnumber,"%d", ITM_LOGICALOR);} else</v>
      </c>
      <c r="H75" t="b">
        <f>ISNA(VLOOKUP(J75,J76:J$500,1,0))</f>
        <v>1</v>
      </c>
      <c r="I75" s="27">
        <f>VLOOKUP(C75,SOURCE!S$6:Y$10169,7,0)</f>
        <v>125</v>
      </c>
      <c r="J75" s="28" t="str">
        <f>VLOOKUP(C75,SOURCE!S$6:Y$10169,6,0)</f>
        <v>OR</v>
      </c>
      <c r="K75" s="29" t="str">
        <f t="shared" si="38"/>
        <v>OR</v>
      </c>
      <c r="L75" s="39" t="str">
        <f>VLOOKUP(C75,SOURCE!S$6:Y$10169,2,0)</f>
        <v>Logic</v>
      </c>
      <c r="M75" t="str">
        <f>IF(VLOOKUP(I75,SOURCE!B:M,2,0)="/  { itemToBeCoded","To be coded","")</f>
        <v/>
      </c>
      <c r="N75" s="17" t="str">
        <f>IF(AND(O75,VLOOKUP(I75,SOURCE!B:M,2,0)&lt;&gt;"/  { itemToBeCoded"),IF(ISERROR(VLOOKUP(J75,TEST!A:L,12,0)),"",   IF(VLOOKUP(J75,TEST!A:L,12,0)="","",VLOOKUP(J75,TEST!A:L,12,0)&amp;" //"&amp;U75)),"")</f>
        <v/>
      </c>
      <c r="O75" t="b">
        <f>ISNA(VLOOKUP(J75,J$3:J74,1,0))</f>
        <v>1</v>
      </c>
      <c r="Q75" s="26" t="str">
        <f>VLOOKUP(I75,SOURCE!B:M,5,0)</f>
        <v>"OR"</v>
      </c>
      <c r="S75" s="161"/>
      <c r="T75" s="161"/>
      <c r="U75">
        <f t="shared" si="20"/>
        <v>48</v>
      </c>
      <c r="V75" s="164">
        <f t="shared" si="36"/>
        <v>4701.2528022505339</v>
      </c>
      <c r="W75" t="str">
        <f>IF(AND(O75,VLOOKUP(I75,SOURCE!B:M,2,0)&lt;&gt;"/  { itemToBeCoded"),IF(ISERROR(VLOOKUP(J75,TEST!A:F,5,0)),"",VLOOKUP(J75,TEST!A:F,5,0)),"")</f>
        <v/>
      </c>
      <c r="X75" t="str">
        <f>IF(VLOOKUP(I75,SOURCE!B:M,2,0)&lt;&gt;"/  { itemToBeCoded",IF(ISERROR(VLOOKUP(J75,TEST!A:F,6,0)),"",VLOOKUP(J75,TEST!A:F,6,0)),"")</f>
        <v/>
      </c>
      <c r="Y75" t="str">
        <f t="shared" si="37"/>
        <v/>
      </c>
      <c r="Z75">
        <f t="shared" si="25"/>
        <v>2</v>
      </c>
      <c r="AA75" s="172" t="str">
        <f t="shared" si="27"/>
        <v>+((uint64_t)(79) &lt;&lt; (7*8))</v>
      </c>
      <c r="AB75" s="172" t="str">
        <f t="shared" si="27"/>
        <v>+((uint64_t)(82) &lt;&lt; (6*8))</v>
      </c>
      <c r="AC75" s="172" t="str">
        <f t="shared" si="27"/>
        <v xml:space="preserve">                          </v>
      </c>
      <c r="AD75" s="172" t="str">
        <f t="shared" si="27"/>
        <v xml:space="preserve">                          </v>
      </c>
      <c r="AE75" s="172" t="str">
        <f t="shared" si="27"/>
        <v xml:space="preserve">                          </v>
      </c>
      <c r="AF75" s="172" t="str">
        <f t="shared" si="27"/>
        <v xml:space="preserve">                          </v>
      </c>
      <c r="AG75" s="172" t="str">
        <f t="shared" si="27"/>
        <v xml:space="preserve">                          </v>
      </c>
      <c r="AH75" s="172" t="str">
        <f t="shared" si="27"/>
        <v xml:space="preserve">                          </v>
      </c>
      <c r="AJ75" t="str">
        <f t="shared" si="28"/>
        <v>(uint64_t)(+((uint64_t)(79) &lt;&lt; (7*8))+((uint64_t)(82) &lt;&lt; (6*8))                                                                                                                                                            )</v>
      </c>
      <c r="AK75" s="2" t="str">
        <f t="shared" si="29"/>
        <v>OR</v>
      </c>
      <c r="AL75" t="e">
        <f>VLOOKUP(AN75,$AN76:$AN$1000,1,0)</f>
        <v>#VALUE!</v>
      </c>
      <c r="AM75">
        <f t="shared" si="30"/>
        <v>233</v>
      </c>
      <c r="AN75" s="173" t="str">
        <f t="shared" si="31"/>
        <v xml:space="preserve">    case (uint64_t)(+((uint64_t)(79) &lt;&lt; (7*8))+((uint64_t)(82) &lt;&lt; (6*8))                                                                                                                                                            ): *com = ITM_LOGICALOR; return true; break; //OR</v>
      </c>
      <c r="AO75" t="s">
        <v>5217</v>
      </c>
      <c r="AP75" s="170" t="str">
        <f t="shared" si="32"/>
        <v>4F</v>
      </c>
      <c r="AQ75" s="170" t="str">
        <f t="shared" si="32"/>
        <v>52</v>
      </c>
      <c r="AR75" s="170" t="str">
        <f t="shared" si="32"/>
        <v>00</v>
      </c>
      <c r="AS75" s="170" t="str">
        <f t="shared" si="32"/>
        <v>00</v>
      </c>
      <c r="AT75" s="170" t="str">
        <f t="shared" si="23"/>
        <v>00</v>
      </c>
      <c r="AU75" s="170" t="str">
        <f t="shared" si="23"/>
        <v>00</v>
      </c>
      <c r="AV75" s="170" t="str">
        <f t="shared" si="23"/>
        <v>00</v>
      </c>
      <c r="AW75" s="170" t="str">
        <f t="shared" si="23"/>
        <v>00</v>
      </c>
      <c r="AX75" s="170" t="str">
        <f t="shared" si="33"/>
        <v xml:space="preserve">    case 0x4F52000000000000: *com = ITM_LOGICALOR; return true; break; //OR</v>
      </c>
      <c r="BE75" s="170" t="str">
        <f t="shared" si="34"/>
        <v>CE</v>
      </c>
      <c r="BF75" s="170" t="str">
        <f t="shared" si="34"/>
        <v>D1</v>
      </c>
      <c r="BG75" s="170" t="str">
        <f t="shared" si="34"/>
        <v>7F</v>
      </c>
      <c r="BH75" s="170" t="str">
        <f t="shared" si="34"/>
        <v>7F</v>
      </c>
      <c r="BI75" s="170" t="str">
        <f t="shared" si="35"/>
        <v/>
      </c>
      <c r="BJ75" s="170" t="str">
        <f t="shared" si="35"/>
        <v/>
      </c>
      <c r="BK75" s="170" t="str">
        <f t="shared" si="35"/>
        <v/>
      </c>
      <c r="BL75" s="170" t="str">
        <f t="shared" si="35"/>
        <v/>
      </c>
    </row>
    <row r="76" spans="1:64">
      <c r="A76" s="24" t="str">
        <f>IF(ISNA(VLOOKUP(D76,D77:D$9999,1,0)),"",1)</f>
        <v/>
      </c>
      <c r="B76" s="24" t="str">
        <f>IF(ISNA(VLOOKUP(E76,E77:E$9999,1,0)),"",1)</f>
        <v/>
      </c>
      <c r="C76" s="2">
        <v>74</v>
      </c>
      <c r="D76" s="2" t="str">
        <f>VLOOKUP(C76,SOURCE!S79:Z10242,8,0)</f>
        <v>ITM_LOGICALXOR</v>
      </c>
      <c r="E76" s="26" t="str">
        <f>CHAR(34)&amp;VLOOKUP(C76,SOURCE!S$6:Y$10169,6,0)&amp;CHAR(34)</f>
        <v>"XOR"</v>
      </c>
      <c r="F76" s="22" t="str">
        <f t="shared" si="26"/>
        <v xml:space="preserve">                      if (strcompare(commandnumber,"XOR" )) {sprintf(commandnumber,"%d", ITM_LOGICALXOR);} else</v>
      </c>
      <c r="H76" t="b">
        <f>ISNA(VLOOKUP(J76,J77:J$500,1,0))</f>
        <v>1</v>
      </c>
      <c r="I76" s="27">
        <f>VLOOKUP(C76,SOURCE!S$6:Y$10169,7,0)</f>
        <v>126</v>
      </c>
      <c r="J76" s="28" t="str">
        <f>VLOOKUP(C76,SOURCE!S$6:Y$10169,6,0)</f>
        <v>XOR</v>
      </c>
      <c r="K76" s="29" t="str">
        <f t="shared" si="38"/>
        <v>XOR</v>
      </c>
      <c r="L76" s="39" t="str">
        <f>VLOOKUP(C76,SOURCE!S$6:Y$10169,2,0)</f>
        <v>Logic</v>
      </c>
      <c r="M76" t="str">
        <f>IF(VLOOKUP(I76,SOURCE!B:M,2,0)="/  { itemToBeCoded","To be coded","")</f>
        <v/>
      </c>
      <c r="N76" s="17" t="str">
        <f>IF(AND(O76,VLOOKUP(I76,SOURCE!B:M,2,0)&lt;&gt;"/  { itemToBeCoded"),IF(ISERROR(VLOOKUP(J76,TEST!A:L,12,0)),"",   IF(VLOOKUP(J76,TEST!A:L,12,0)="","",VLOOKUP(J76,TEST!A:L,12,0)&amp;" //"&amp;U76)),"")</f>
        <v/>
      </c>
      <c r="O76" t="b">
        <f>ISNA(VLOOKUP(J76,J$3:J75,1,0))</f>
        <v>1</v>
      </c>
      <c r="Q76" s="26" t="str">
        <f>VLOOKUP(I76,SOURCE!B:M,5,0)</f>
        <v>"XOR"</v>
      </c>
      <c r="S76" s="161"/>
      <c r="T76" s="161"/>
      <c r="U76">
        <f t="shared" si="20"/>
        <v>48</v>
      </c>
      <c r="V76" s="164">
        <f t="shared" si="36"/>
        <v>4701.2528022505339</v>
      </c>
      <c r="W76" t="str">
        <f>IF(AND(O76,VLOOKUP(I76,SOURCE!B:M,2,0)&lt;&gt;"/  { itemToBeCoded"),IF(ISERROR(VLOOKUP(J76,TEST!A:F,5,0)),"",VLOOKUP(J76,TEST!A:F,5,0)),"")</f>
        <v/>
      </c>
      <c r="X76" t="str">
        <f>IF(VLOOKUP(I76,SOURCE!B:M,2,0)&lt;&gt;"/  { itemToBeCoded",IF(ISERROR(VLOOKUP(J76,TEST!A:F,6,0)),"",VLOOKUP(J76,TEST!A:F,6,0)),"")</f>
        <v/>
      </c>
      <c r="Y76" t="str">
        <f t="shared" si="37"/>
        <v/>
      </c>
      <c r="Z76">
        <f t="shared" si="25"/>
        <v>3</v>
      </c>
      <c r="AA76" s="172" t="str">
        <f t="shared" si="27"/>
        <v>+((uint64_t)(88) &lt;&lt; (7*8))</v>
      </c>
      <c r="AB76" s="172" t="str">
        <f t="shared" si="27"/>
        <v>+((uint64_t)(79) &lt;&lt; (6*8))</v>
      </c>
      <c r="AC76" s="172" t="str">
        <f t="shared" si="27"/>
        <v>+((uint64_t)(82) &lt;&lt; (5*8))</v>
      </c>
      <c r="AD76" s="172" t="str">
        <f t="shared" si="27"/>
        <v xml:space="preserve">                          </v>
      </c>
      <c r="AE76" s="172" t="str">
        <f t="shared" si="27"/>
        <v xml:space="preserve">                          </v>
      </c>
      <c r="AF76" s="172" t="str">
        <f t="shared" si="27"/>
        <v xml:space="preserve">                          </v>
      </c>
      <c r="AG76" s="172" t="str">
        <f t="shared" si="27"/>
        <v xml:space="preserve">                          </v>
      </c>
      <c r="AH76" s="172" t="str">
        <f t="shared" si="27"/>
        <v xml:space="preserve">                          </v>
      </c>
      <c r="AJ76" t="str">
        <f t="shared" si="28"/>
        <v>(uint64_t)(+((uint64_t)(88) &lt;&lt; (7*8))+((uint64_t)(79) &lt;&lt; (6*8))+((uint64_t)(82) &lt;&lt; (5*8))                                                                                                                                  )</v>
      </c>
      <c r="AK76" s="2" t="str">
        <f t="shared" si="29"/>
        <v>XOR</v>
      </c>
      <c r="AL76" t="e">
        <f>VLOOKUP(AN76,$AN77:$AN$1000,1,0)</f>
        <v>#VALUE!</v>
      </c>
      <c r="AM76">
        <f t="shared" si="30"/>
        <v>234</v>
      </c>
      <c r="AN76" s="173" t="str">
        <f t="shared" si="31"/>
        <v xml:space="preserve">    case (uint64_t)(+((uint64_t)(88) &lt;&lt; (7*8))+((uint64_t)(79) &lt;&lt; (6*8))+((uint64_t)(82) &lt;&lt; (5*8))                                                                                                                                  ): *com = ITM_LOGICALXOR; return true; break; //XOR</v>
      </c>
      <c r="AO76" t="s">
        <v>5217</v>
      </c>
      <c r="AP76" s="170" t="str">
        <f t="shared" si="32"/>
        <v>58</v>
      </c>
      <c r="AQ76" s="170" t="str">
        <f t="shared" si="32"/>
        <v>4F</v>
      </c>
      <c r="AR76" s="170" t="str">
        <f t="shared" si="32"/>
        <v>52</v>
      </c>
      <c r="AS76" s="170" t="str">
        <f t="shared" si="32"/>
        <v>00</v>
      </c>
      <c r="AT76" s="170" t="str">
        <f t="shared" si="23"/>
        <v>00</v>
      </c>
      <c r="AU76" s="170" t="str">
        <f t="shared" si="23"/>
        <v>00</v>
      </c>
      <c r="AV76" s="170" t="str">
        <f t="shared" si="23"/>
        <v>00</v>
      </c>
      <c r="AW76" s="170" t="str">
        <f t="shared" si="23"/>
        <v>00</v>
      </c>
      <c r="AX76" s="170" t="str">
        <f t="shared" si="33"/>
        <v xml:space="preserve">    case 0x584F520000000000: *com = ITM_LOGICALXOR; return true; break; //XOR</v>
      </c>
      <c r="BE76" s="170" t="str">
        <f t="shared" si="34"/>
        <v>D7</v>
      </c>
      <c r="BF76" s="170" t="str">
        <f t="shared" si="34"/>
        <v>CE</v>
      </c>
      <c r="BG76" s="170" t="str">
        <f t="shared" si="34"/>
        <v>D1</v>
      </c>
      <c r="BH76" s="170" t="str">
        <f t="shared" si="34"/>
        <v>7F</v>
      </c>
      <c r="BI76" s="170" t="str">
        <f t="shared" si="35"/>
        <v/>
      </c>
      <c r="BJ76" s="170" t="str">
        <f t="shared" si="35"/>
        <v/>
      </c>
      <c r="BK76" s="170" t="str">
        <f t="shared" si="35"/>
        <v/>
      </c>
      <c r="BL76" s="170" t="str">
        <f t="shared" si="35"/>
        <v/>
      </c>
    </row>
    <row r="77" spans="1:64">
      <c r="A77" s="24" t="str">
        <f>IF(ISNA(VLOOKUP(D77,D78:D$9999,1,0)),"",1)</f>
        <v/>
      </c>
      <c r="B77" s="24" t="str">
        <f>IF(ISNA(VLOOKUP(E77,E78:E$9999,1,0)),"",1)</f>
        <v/>
      </c>
      <c r="C77" s="2">
        <v>75</v>
      </c>
      <c r="D77" s="2" t="str">
        <f>VLOOKUP(C77,SOURCE!S80:Z10243,8,0)</f>
        <v>ITM_Xex</v>
      </c>
      <c r="E77" s="26" t="str">
        <f>CHAR(34)&amp;VLOOKUP(C77,SOURCE!S$6:Y$10169,6,0)&amp;CHAR(34)</f>
        <v>"X&lt;&gt;"</v>
      </c>
      <c r="F77" s="22" t="str">
        <f t="shared" si="26"/>
        <v xml:space="preserve">                      if (strcompare(commandnumber,"X&lt;&gt;" )) {sprintf(commandnumber,"%d", ITM_Xex);} else</v>
      </c>
      <c r="H77" t="b">
        <f>ISNA(VLOOKUP(J77,J78:J$500,1,0))</f>
        <v>1</v>
      </c>
      <c r="I77" s="27">
        <f>VLOOKUP(C77,SOURCE!S$6:Y$10169,7,0)</f>
        <v>127</v>
      </c>
      <c r="J77" s="28" t="str">
        <f>VLOOKUP(C77,SOURCE!S$6:Y$10169,6,0)</f>
        <v>X&lt;&gt;</v>
      </c>
      <c r="K77" s="29" t="str">
        <f t="shared" si="38"/>
        <v>x&lt;&gt;</v>
      </c>
      <c r="L77" s="39" t="str">
        <f>VLOOKUP(C77,SOURCE!S$6:Y$10169,2,0)</f>
        <v>STACK</v>
      </c>
      <c r="M77" t="str">
        <f>IF(VLOOKUP(I77,SOURCE!B:M,2,0)="/  { itemToBeCoded","To be coded","")</f>
        <v/>
      </c>
      <c r="N77" s="17" t="str">
        <f>IF(AND(O77,VLOOKUP(I77,SOURCE!B:M,2,0)&lt;&gt;"/  { itemToBeCoded"),IF(ISERROR(VLOOKUP(J77,TEST!A:L,12,0)),"",   IF(VLOOKUP(J77,TEST!A:L,12,0)="","",VLOOKUP(J77,TEST!A:L,12,0)&amp;" //"&amp;U77)),"")</f>
        <v/>
      </c>
      <c r="O77" t="b">
        <f>ISNA(VLOOKUP(J77,J$3:J76,1,0))</f>
        <v>1</v>
      </c>
      <c r="Q77" s="26" t="str">
        <f>VLOOKUP(I77,SOURCE!B:M,5,0)</f>
        <v>"x" STD_LEFT_RIGHT_ARROWS</v>
      </c>
      <c r="S77" s="161"/>
      <c r="T77" s="161"/>
      <c r="U77">
        <f t="shared" si="20"/>
        <v>48</v>
      </c>
      <c r="V77" s="164">
        <f t="shared" si="36"/>
        <v>4701.2528022505339</v>
      </c>
      <c r="W77" t="str">
        <f>IF(AND(O77,VLOOKUP(I77,SOURCE!B:M,2,0)&lt;&gt;"/  { itemToBeCoded"),IF(ISERROR(VLOOKUP(J77,TEST!A:F,5,0)),"",VLOOKUP(J77,TEST!A:F,5,0)),"")</f>
        <v/>
      </c>
      <c r="X77" t="str">
        <f>IF(VLOOKUP(I77,SOURCE!B:M,2,0)&lt;&gt;"/  { itemToBeCoded",IF(ISERROR(VLOOKUP(J77,TEST!A:F,6,0)),"",VLOOKUP(J77,TEST!A:F,6,0)),"")</f>
        <v/>
      </c>
      <c r="Y77" t="str">
        <f t="shared" si="37"/>
        <v/>
      </c>
      <c r="Z77">
        <f t="shared" si="25"/>
        <v>3</v>
      </c>
      <c r="AA77" s="172" t="str">
        <f t="shared" si="27"/>
        <v>+((uint64_t)(88) &lt;&lt; (7*8))</v>
      </c>
      <c r="AB77" s="172" t="str">
        <f t="shared" si="27"/>
        <v>+((uint64_t)(60) &lt;&lt; (6*8))</v>
      </c>
      <c r="AC77" s="172" t="str">
        <f t="shared" si="27"/>
        <v>+((uint64_t)(62) &lt;&lt; (5*8))</v>
      </c>
      <c r="AD77" s="172" t="str">
        <f t="shared" si="27"/>
        <v xml:space="preserve">                          </v>
      </c>
      <c r="AE77" s="172" t="str">
        <f t="shared" si="27"/>
        <v xml:space="preserve">                          </v>
      </c>
      <c r="AF77" s="172" t="str">
        <f t="shared" si="27"/>
        <v xml:space="preserve">                          </v>
      </c>
      <c r="AG77" s="172" t="str">
        <f t="shared" si="27"/>
        <v xml:space="preserve">                          </v>
      </c>
      <c r="AH77" s="172" t="str">
        <f t="shared" si="27"/>
        <v xml:space="preserve">                          </v>
      </c>
      <c r="AJ77" t="str">
        <f t="shared" si="28"/>
        <v>(uint64_t)(+((uint64_t)(88) &lt;&lt; (7*8))+((uint64_t)(60) &lt;&lt; (6*8))+((uint64_t)(62) &lt;&lt; (5*8))                                                                                                                                  )</v>
      </c>
      <c r="AK77" s="2" t="str">
        <f t="shared" si="29"/>
        <v>X&lt;&gt;</v>
      </c>
      <c r="AL77" t="e">
        <f>VLOOKUP(AN77,$AN78:$AN$1000,1,0)</f>
        <v>#VALUE!</v>
      </c>
      <c r="AM77">
        <f t="shared" si="30"/>
        <v>235</v>
      </c>
      <c r="AN77" s="173" t="str">
        <f t="shared" si="31"/>
        <v xml:space="preserve">    case (uint64_t)(+((uint64_t)(88) &lt;&lt; (7*8))+((uint64_t)(60) &lt;&lt; (6*8))+((uint64_t)(62) &lt;&lt; (5*8))                                                                                                                                  ): *com = ITM_Xex; return true; break; //X&lt;&gt;</v>
      </c>
      <c r="AO77" t="s">
        <v>5217</v>
      </c>
      <c r="AP77" s="170" t="str">
        <f t="shared" si="32"/>
        <v>58</v>
      </c>
      <c r="AQ77" s="170" t="str">
        <f t="shared" si="32"/>
        <v>3C</v>
      </c>
      <c r="AR77" s="170" t="str">
        <f t="shared" si="32"/>
        <v>3E</v>
      </c>
      <c r="AS77" s="170" t="str">
        <f t="shared" si="32"/>
        <v>00</v>
      </c>
      <c r="AT77" s="170" t="str">
        <f t="shared" si="23"/>
        <v>00</v>
      </c>
      <c r="AU77" s="170" t="str">
        <f t="shared" si="23"/>
        <v>00</v>
      </c>
      <c r="AV77" s="170" t="str">
        <f t="shared" si="23"/>
        <v>00</v>
      </c>
      <c r="AW77" s="170" t="str">
        <f t="shared" si="23"/>
        <v>00</v>
      </c>
      <c r="AX77" s="170" t="str">
        <f t="shared" si="33"/>
        <v xml:space="preserve">    case 0x583C3E0000000000: *com = ITM_Xex; return true; break; //X&lt;&gt;</v>
      </c>
      <c r="BE77" s="170" t="str">
        <f t="shared" si="34"/>
        <v>D7</v>
      </c>
      <c r="BF77" s="170" t="str">
        <f t="shared" si="34"/>
        <v>BB</v>
      </c>
      <c r="BG77" s="170" t="str">
        <f t="shared" si="34"/>
        <v>BD</v>
      </c>
      <c r="BH77" s="170" t="str">
        <f t="shared" si="34"/>
        <v>7F</v>
      </c>
      <c r="BI77" s="170" t="str">
        <f t="shared" si="35"/>
        <v/>
      </c>
      <c r="BJ77" s="170" t="str">
        <f t="shared" si="35"/>
        <v/>
      </c>
      <c r="BK77" s="170" t="str">
        <f t="shared" si="35"/>
        <v/>
      </c>
      <c r="BL77" s="170" t="str">
        <f t="shared" si="35"/>
        <v/>
      </c>
    </row>
    <row r="78" spans="1:64">
      <c r="A78" s="24" t="str">
        <f>IF(ISNA(VLOOKUP(D78,D79:D$9999,1,0)),"",1)</f>
        <v/>
      </c>
      <c r="B78" s="24">
        <f>IF(ISNA(VLOOKUP(E78,E79:E$9999,1,0)),"",1)</f>
        <v>1</v>
      </c>
      <c r="C78" s="2">
        <v>76</v>
      </c>
      <c r="D78" s="2" t="str">
        <f>VLOOKUP(C78,SOURCE!S81:Z10244,8,0)</f>
        <v>CST_05</v>
      </c>
      <c r="E78" s="26" t="str">
        <f>CHAR(34)&amp;VLOOKUP(C78,SOURCE!S$6:Y$10169,6,0)&amp;CHAR(34)</f>
        <v>"c"</v>
      </c>
      <c r="F78" s="22" t="str">
        <f t="shared" si="26"/>
        <v xml:space="preserve">                      if (strcompare(commandnumber,"c" )) {sprintf(commandnumber,"%d", CST_05);} else</v>
      </c>
      <c r="H78" t="b">
        <f>ISNA(VLOOKUP(J78,J79:J$500,1,0))</f>
        <v>0</v>
      </c>
      <c r="I78" s="27">
        <f>VLOOKUP(C78,SOURCE!S$6:Y$10169,7,0)</f>
        <v>132</v>
      </c>
      <c r="J78" s="28" t="str">
        <f>VLOOKUP(C78,SOURCE!S$6:Y$10169,6,0)</f>
        <v>c</v>
      </c>
      <c r="K78" s="29" t="str">
        <f t="shared" si="38"/>
        <v>c</v>
      </c>
      <c r="L78" s="39" t="str">
        <f>VLOOKUP(C78,SOURCE!S$6:Y$10169,2,0)</f>
        <v>Constant</v>
      </c>
      <c r="M78" t="str">
        <f>IF(VLOOKUP(I78,SOURCE!B:M,2,0)="/  { itemToBeCoded","To be coded","")</f>
        <v/>
      </c>
      <c r="N78" s="17" t="str">
        <f>IF(AND(O78,VLOOKUP(I78,SOURCE!B:M,2,0)&lt;&gt;"/  { itemToBeCoded"),IF(ISERROR(VLOOKUP(J78,TEST!A:L,12,0)),"",   IF(VLOOKUP(J78,TEST!A:L,12,0)="","",VLOOKUP(J78,TEST!A:L,12,0)&amp;" //"&amp;U78)),"")</f>
        <v>c 299792458 GSB M2 //49</v>
      </c>
      <c r="O78" t="b">
        <f>ISNA(VLOOKUP(J78,J$3:J77,1,0))</f>
        <v>1</v>
      </c>
      <c r="Q78" s="26" t="str">
        <f>VLOOKUP(I78,SOURCE!B:M,5,0)</f>
        <v>"c"</v>
      </c>
      <c r="U78">
        <f t="shared" si="20"/>
        <v>49</v>
      </c>
      <c r="V78" s="164">
        <f t="shared" si="36"/>
        <v>299797159.25280225</v>
      </c>
      <c r="W78">
        <f>IF(AND(O78,VLOOKUP(I78,SOURCE!B:M,2,0)&lt;&gt;"/  { itemToBeCoded"),IF(ISERROR(VLOOKUP(J78,TEST!A:F,5,0)),"",VLOOKUP(J78,TEST!A:F,5,0)),"")</f>
        <v>1</v>
      </c>
      <c r="X78">
        <f>IF(VLOOKUP(I78,SOURCE!B:M,2,0)&lt;&gt;"/  { itemToBeCoded",IF(ISERROR(VLOOKUP(J78,TEST!A:F,6,0)),"",VLOOKUP(J78,TEST!A:F,6,0)),"")</f>
        <v>299792458</v>
      </c>
      <c r="Y78" t="str">
        <f t="shared" si="37"/>
        <v>both</v>
      </c>
      <c r="Z78">
        <f t="shared" si="25"/>
        <v>1</v>
      </c>
      <c r="AA78" s="172" t="str">
        <f t="shared" si="27"/>
        <v>+((uint64_t)(99) &lt;&lt; (7*8))</v>
      </c>
      <c r="AB78" s="172" t="str">
        <f t="shared" si="27"/>
        <v xml:space="preserve">                          </v>
      </c>
      <c r="AC78" s="172" t="str">
        <f t="shared" si="27"/>
        <v xml:space="preserve">                          </v>
      </c>
      <c r="AD78" s="172" t="str">
        <f t="shared" si="27"/>
        <v xml:space="preserve">                          </v>
      </c>
      <c r="AE78" s="172" t="str">
        <f t="shared" si="27"/>
        <v xml:space="preserve">                          </v>
      </c>
      <c r="AF78" s="172" t="str">
        <f t="shared" si="27"/>
        <v xml:space="preserve">                          </v>
      </c>
      <c r="AG78" s="172" t="str">
        <f t="shared" si="27"/>
        <v xml:space="preserve">                          </v>
      </c>
      <c r="AH78" s="172" t="str">
        <f t="shared" si="27"/>
        <v xml:space="preserve">                          </v>
      </c>
      <c r="AJ78" t="str">
        <f t="shared" si="28"/>
        <v>(uint64_t)(+((uint64_t)(99) &lt;&lt; (7*8))                                                                                                                                                                                      )</v>
      </c>
      <c r="AK78" s="2" t="str">
        <f t="shared" si="29"/>
        <v>c</v>
      </c>
      <c r="AL78" t="e">
        <f>VLOOKUP(AN78,$AN79:$AN$1000,1,0)</f>
        <v>#VALUE!</v>
      </c>
      <c r="AM78">
        <f t="shared" si="30"/>
        <v>236</v>
      </c>
      <c r="AN78" s="173" t="str">
        <f t="shared" si="31"/>
        <v xml:space="preserve">    case (uint64_t)(+((uint64_t)(99) &lt;&lt; (7*8))                                                                                                                                                                                      ): *com = CST_05; return true; break; //c</v>
      </c>
      <c r="AO78" t="s">
        <v>5217</v>
      </c>
      <c r="AP78" s="170" t="str">
        <f t="shared" si="32"/>
        <v>63</v>
      </c>
      <c r="AQ78" s="170" t="str">
        <f t="shared" si="32"/>
        <v>00</v>
      </c>
      <c r="AR78" s="170" t="str">
        <f t="shared" si="32"/>
        <v>00</v>
      </c>
      <c r="AS78" s="170" t="str">
        <f t="shared" si="32"/>
        <v>00</v>
      </c>
      <c r="AT78" s="170" t="str">
        <f t="shared" si="23"/>
        <v>00</v>
      </c>
      <c r="AU78" s="170" t="str">
        <f t="shared" si="23"/>
        <v>00</v>
      </c>
      <c r="AV78" s="170" t="str">
        <f t="shared" si="23"/>
        <v>00</v>
      </c>
      <c r="AW78" s="170" t="str">
        <f t="shared" si="23"/>
        <v>00</v>
      </c>
      <c r="AX78" s="170" t="str">
        <f t="shared" si="33"/>
        <v xml:space="preserve">    case 0x6300000000000000: *com = CST_05; return true; break; //c</v>
      </c>
      <c r="BE78" s="170" t="str">
        <f t="shared" si="34"/>
        <v>E2</v>
      </c>
      <c r="BF78" s="170" t="str">
        <f t="shared" si="34"/>
        <v>7F</v>
      </c>
      <c r="BG78" s="170" t="str">
        <f t="shared" si="34"/>
        <v>7F</v>
      </c>
      <c r="BH78" s="170" t="str">
        <f t="shared" si="34"/>
        <v>7F</v>
      </c>
      <c r="BI78" s="170" t="str">
        <f t="shared" si="35"/>
        <v/>
      </c>
      <c r="BJ78" s="170" t="str">
        <f t="shared" si="35"/>
        <v/>
      </c>
      <c r="BK78" s="170" t="str">
        <f t="shared" si="35"/>
        <v/>
      </c>
      <c r="BL78" s="170" t="str">
        <f t="shared" si="35"/>
        <v/>
      </c>
    </row>
    <row r="79" spans="1:64">
      <c r="A79" s="24" t="str">
        <f>IF(ISNA(VLOOKUP(D79,D80:D$9999,1,0)),"",1)</f>
        <v/>
      </c>
      <c r="B79" s="24" t="str">
        <f>IF(ISNA(VLOOKUP(E79,E80:E$9999,1,0)),"",1)</f>
        <v/>
      </c>
      <c r="C79" s="2">
        <v>77</v>
      </c>
      <c r="D79" s="2" t="str">
        <f>VLOOKUP(C79,SOURCE!S82:Z10245,8,0)</f>
        <v>CST_08</v>
      </c>
      <c r="E79" s="26" t="str">
        <f>CHAR(34)&amp;VLOOKUP(C79,SOURCE!S$6:Y$10169,6,0)&amp;CHAR(34)</f>
        <v>"e"</v>
      </c>
      <c r="F79" s="22" t="str">
        <f t="shared" si="26"/>
        <v xml:space="preserve">                      if (strcompare(commandnumber,"e" )) {sprintf(commandnumber,"%d", CST_08);} else</v>
      </c>
      <c r="H79" t="b">
        <f>ISNA(VLOOKUP(J79,J80:J$500,1,0))</f>
        <v>1</v>
      </c>
      <c r="I79" s="27">
        <f>VLOOKUP(C79,SOURCE!S$6:Y$10169,7,0)</f>
        <v>135</v>
      </c>
      <c r="J79" s="28" t="str">
        <f>VLOOKUP(C79,SOURCE!S$6:Y$10169,6,0)</f>
        <v>e</v>
      </c>
      <c r="K79" s="29" t="str">
        <f t="shared" si="38"/>
        <v>e</v>
      </c>
      <c r="L79" s="39" t="str">
        <f>VLOOKUP(C79,SOURCE!S$6:Y$10169,2,0)</f>
        <v>Constant</v>
      </c>
      <c r="M79" t="str">
        <f>IF(VLOOKUP(I79,SOURCE!B:M,2,0)="/  { itemToBeCoded","To be coded","")</f>
        <v/>
      </c>
      <c r="N79" s="17" t="str">
        <f>IF(AND(O79,VLOOKUP(I79,SOURCE!B:M,2,0)&lt;&gt;"/  { itemToBeCoded"),IF(ISERROR(VLOOKUP(J79,TEST!A:L,12,0)),"",   IF(VLOOKUP(J79,TEST!A:L,12,0)="","",VLOOKUP(J79,TEST!A:L,12,0)&amp;" //"&amp;U79)),"")</f>
        <v/>
      </c>
      <c r="O79" t="b">
        <f>ISNA(VLOOKUP(J79,J$3:J78,1,0))</f>
        <v>1</v>
      </c>
      <c r="Q79" s="26" t="str">
        <f>VLOOKUP(I79,SOURCE!B:M,5,0)</f>
        <v>"e"</v>
      </c>
      <c r="S79" s="161"/>
      <c r="T79" s="161"/>
      <c r="U79">
        <f t="shared" si="20"/>
        <v>49</v>
      </c>
      <c r="V79" s="164">
        <f t="shared" si="36"/>
        <v>299797159.25280225</v>
      </c>
      <c r="W79" t="str">
        <f>IF(AND(O79,VLOOKUP(I79,SOURCE!B:M,2,0)&lt;&gt;"/  { itemToBeCoded"),IF(ISERROR(VLOOKUP(J79,TEST!A:F,5,0)),"",VLOOKUP(J79,TEST!A:F,5,0)),"")</f>
        <v/>
      </c>
      <c r="X79" t="str">
        <f>IF(VLOOKUP(I79,SOURCE!B:M,2,0)&lt;&gt;"/  { itemToBeCoded",IF(ISERROR(VLOOKUP(J79,TEST!A:F,6,0)),"",VLOOKUP(J79,TEST!A:F,6,0)),"")</f>
        <v/>
      </c>
      <c r="Y79" t="str">
        <f t="shared" si="37"/>
        <v/>
      </c>
      <c r="Z79">
        <f t="shared" si="25"/>
        <v>1</v>
      </c>
      <c r="AA79" s="172" t="str">
        <f t="shared" si="27"/>
        <v>+((uint64_t)(101) &lt;&lt; (7*8))</v>
      </c>
      <c r="AB79" s="172" t="str">
        <f t="shared" si="27"/>
        <v xml:space="preserve">                          </v>
      </c>
      <c r="AC79" s="172" t="str">
        <f t="shared" si="27"/>
        <v xml:space="preserve">                          </v>
      </c>
      <c r="AD79" s="172" t="str">
        <f t="shared" si="27"/>
        <v xml:space="preserve">                          </v>
      </c>
      <c r="AE79" s="172" t="str">
        <f t="shared" si="27"/>
        <v xml:space="preserve">                          </v>
      </c>
      <c r="AF79" s="172" t="str">
        <f t="shared" si="27"/>
        <v xml:space="preserve">                          </v>
      </c>
      <c r="AG79" s="172" t="str">
        <f t="shared" si="27"/>
        <v xml:space="preserve">                          </v>
      </c>
      <c r="AH79" s="172" t="str">
        <f t="shared" si="27"/>
        <v xml:space="preserve">                          </v>
      </c>
      <c r="AJ79" t="str">
        <f t="shared" si="28"/>
        <v>(uint64_t)(+((uint64_t)(101) &lt;&lt; (7*8))                                                                                                                                                                                      )</v>
      </c>
      <c r="AK79" s="2" t="str">
        <f t="shared" si="29"/>
        <v>e</v>
      </c>
      <c r="AL79" t="e">
        <f>VLOOKUP(AN79,$AN80:$AN$1000,1,0)</f>
        <v>#VALUE!</v>
      </c>
      <c r="AM79">
        <f t="shared" si="30"/>
        <v>237</v>
      </c>
      <c r="AN79" s="173" t="str">
        <f t="shared" si="31"/>
        <v xml:space="preserve">    case (uint64_t)(+((uint64_t)(101) &lt;&lt; (7*8))                                                                                                                                                                                      ): *com = CST_08; return true; break; //e</v>
      </c>
      <c r="AO79" t="s">
        <v>5217</v>
      </c>
      <c r="AP79" s="170" t="str">
        <f t="shared" si="32"/>
        <v>65</v>
      </c>
      <c r="AQ79" s="170" t="str">
        <f t="shared" si="32"/>
        <v>00</v>
      </c>
      <c r="AR79" s="170" t="str">
        <f t="shared" si="32"/>
        <v>00</v>
      </c>
      <c r="AS79" s="170" t="str">
        <f t="shared" si="32"/>
        <v>00</v>
      </c>
      <c r="AT79" s="170" t="str">
        <f t="shared" si="23"/>
        <v>00</v>
      </c>
      <c r="AU79" s="170" t="str">
        <f t="shared" si="23"/>
        <v>00</v>
      </c>
      <c r="AV79" s="170" t="str">
        <f t="shared" si="23"/>
        <v>00</v>
      </c>
      <c r="AW79" s="170" t="str">
        <f t="shared" si="23"/>
        <v>00</v>
      </c>
      <c r="AX79" s="170" t="str">
        <f t="shared" si="33"/>
        <v xml:space="preserve">    case 0x6500000000000000: *com = CST_08; return true; break; //e</v>
      </c>
      <c r="BE79" s="170" t="str">
        <f t="shared" si="34"/>
        <v>E4</v>
      </c>
      <c r="BF79" s="170" t="str">
        <f t="shared" si="34"/>
        <v>7F</v>
      </c>
      <c r="BG79" s="170" t="str">
        <f t="shared" si="34"/>
        <v>7F</v>
      </c>
      <c r="BH79" s="170" t="str">
        <f t="shared" si="34"/>
        <v>7F</v>
      </c>
      <c r="BI79" s="170" t="str">
        <f t="shared" si="35"/>
        <v/>
      </c>
      <c r="BJ79" s="170" t="str">
        <f t="shared" si="35"/>
        <v/>
      </c>
      <c r="BK79" s="170" t="str">
        <f t="shared" si="35"/>
        <v/>
      </c>
      <c r="BL79" s="170" t="str">
        <f t="shared" si="35"/>
        <v/>
      </c>
    </row>
    <row r="80" spans="1:64">
      <c r="A80" s="24" t="str">
        <f>IF(ISNA(VLOOKUP(D80,D81:D$9999,1,0)),"",1)</f>
        <v/>
      </c>
      <c r="B80" s="24" t="str">
        <f>IF(ISNA(VLOOKUP(E80,E81:E$9999,1,0)),"",1)</f>
        <v/>
      </c>
      <c r="C80" s="2">
        <v>78</v>
      </c>
      <c r="D80" s="2" t="str">
        <f>VLOOKUP(C80,SOURCE!S83:Z10246,8,0)</f>
        <v>CST_16</v>
      </c>
      <c r="E80" s="26" t="str">
        <f>CHAR(34)&amp;VLOOKUP(C80,SOURCE!S$6:Y$10169,6,0)&amp;CHAR(34)</f>
        <v>"ge"</v>
      </c>
      <c r="F80" s="22" t="str">
        <f t="shared" si="26"/>
        <v xml:space="preserve">                      if (strcompare(commandnumber,"ge" )) {sprintf(commandnumber,"%d", CST_16);} else</v>
      </c>
      <c r="H80" t="b">
        <f>ISNA(VLOOKUP(J80,J81:J$500,1,0))</f>
        <v>1</v>
      </c>
      <c r="I80" s="27">
        <f>VLOOKUP(C80,SOURCE!S$6:Y$10169,7,0)</f>
        <v>143</v>
      </c>
      <c r="J80" s="28" t="str">
        <f>VLOOKUP(C80,SOURCE!S$6:Y$10169,6,0)</f>
        <v>ge</v>
      </c>
      <c r="K80" s="29" t="str">
        <f t="shared" si="38"/>
        <v>ge</v>
      </c>
      <c r="L80" s="39" t="str">
        <f>VLOOKUP(C80,SOURCE!S$6:Y$10169,2,0)</f>
        <v>Constant</v>
      </c>
      <c r="M80" t="str">
        <f>IF(VLOOKUP(I80,SOURCE!B:M,2,0)="/  { itemToBeCoded","To be coded","")</f>
        <v/>
      </c>
      <c r="N80" s="17" t="str">
        <f>IF(AND(O80,VLOOKUP(I80,SOURCE!B:M,2,0)&lt;&gt;"/  { itemToBeCoded"),IF(ISERROR(VLOOKUP(J80,TEST!A:L,12,0)),"",   IF(VLOOKUP(J80,TEST!A:L,12,0)="","",VLOOKUP(J80,TEST!A:L,12,0)&amp;" //"&amp;U80)),"")</f>
        <v/>
      </c>
      <c r="O80" t="b">
        <f>ISNA(VLOOKUP(J80,J$3:J79,1,0))</f>
        <v>1</v>
      </c>
      <c r="Q80" s="26" t="str">
        <f>VLOOKUP(I80,SOURCE!B:M,5,0)</f>
        <v>"g" STD_SUB_e</v>
      </c>
      <c r="S80" s="161"/>
      <c r="T80" s="161"/>
      <c r="U80">
        <f t="shared" ref="U80:U143" si="39">SUM(U79,W80)</f>
        <v>49</v>
      </c>
      <c r="V80" s="164">
        <f t="shared" si="36"/>
        <v>299797159.25280225</v>
      </c>
      <c r="W80" t="str">
        <f>IF(AND(O80,VLOOKUP(I80,SOURCE!B:M,2,0)&lt;&gt;"/  { itemToBeCoded"),IF(ISERROR(VLOOKUP(J80,TEST!A:F,5,0)),"",VLOOKUP(J80,TEST!A:F,5,0)),"")</f>
        <v/>
      </c>
      <c r="X80" t="str">
        <f>IF(VLOOKUP(I80,SOURCE!B:M,2,0)&lt;&gt;"/  { itemToBeCoded",IF(ISERROR(VLOOKUP(J80,TEST!A:F,6,0)),"",VLOOKUP(J80,TEST!A:F,6,0)),"")</f>
        <v/>
      </c>
      <c r="Y80" t="str">
        <f t="shared" si="37"/>
        <v/>
      </c>
      <c r="Z80">
        <f t="shared" si="25"/>
        <v>2</v>
      </c>
      <c r="AA80" s="172" t="str">
        <f t="shared" si="27"/>
        <v>+((uint64_t)(103) &lt;&lt; (7*8))</v>
      </c>
      <c r="AB80" s="172" t="str">
        <f t="shared" si="27"/>
        <v>+((uint64_t)(101) &lt;&lt; (6*8))</v>
      </c>
      <c r="AC80" s="172" t="str">
        <f t="shared" si="27"/>
        <v xml:space="preserve">                          </v>
      </c>
      <c r="AD80" s="172" t="str">
        <f t="shared" si="27"/>
        <v xml:space="preserve">                          </v>
      </c>
      <c r="AE80" s="172" t="str">
        <f t="shared" si="27"/>
        <v xml:space="preserve">                          </v>
      </c>
      <c r="AF80" s="172" t="str">
        <f t="shared" si="27"/>
        <v xml:space="preserve">                          </v>
      </c>
      <c r="AG80" s="172" t="str">
        <f t="shared" si="27"/>
        <v xml:space="preserve">                          </v>
      </c>
      <c r="AH80" s="172" t="str">
        <f t="shared" si="27"/>
        <v xml:space="preserve">                          </v>
      </c>
      <c r="AJ80" t="str">
        <f t="shared" si="28"/>
        <v>(uint64_t)(+((uint64_t)(103) &lt;&lt; (7*8))+((uint64_t)(101) &lt;&lt; (6*8))                                                                                                                                                            )</v>
      </c>
      <c r="AK80" s="2" t="str">
        <f t="shared" si="29"/>
        <v>ge</v>
      </c>
      <c r="AL80" t="e">
        <f>VLOOKUP(AN80,$AN81:$AN$1000,1,0)</f>
        <v>#VALUE!</v>
      </c>
      <c r="AM80">
        <f t="shared" si="30"/>
        <v>238</v>
      </c>
      <c r="AN80" s="173" t="str">
        <f t="shared" si="31"/>
        <v xml:space="preserve">    case (uint64_t)(+((uint64_t)(103) &lt;&lt; (7*8))+((uint64_t)(101) &lt;&lt; (6*8))                                                                                                                                                            ): *com = CST_16; return true; break; //ge</v>
      </c>
      <c r="AO80" t="s">
        <v>5217</v>
      </c>
      <c r="AP80" s="170" t="str">
        <f t="shared" si="32"/>
        <v>67</v>
      </c>
      <c r="AQ80" s="170" t="str">
        <f t="shared" si="32"/>
        <v>65</v>
      </c>
      <c r="AR80" s="170" t="str">
        <f t="shared" si="32"/>
        <v>00</v>
      </c>
      <c r="AS80" s="170" t="str">
        <f t="shared" si="32"/>
        <v>00</v>
      </c>
      <c r="AT80" s="170" t="str">
        <f t="shared" si="23"/>
        <v>00</v>
      </c>
      <c r="AU80" s="170" t="str">
        <f t="shared" si="23"/>
        <v>00</v>
      </c>
      <c r="AV80" s="170" t="str">
        <f t="shared" si="23"/>
        <v>00</v>
      </c>
      <c r="AW80" s="170" t="str">
        <f t="shared" si="23"/>
        <v>00</v>
      </c>
      <c r="AX80" s="170" t="str">
        <f t="shared" si="33"/>
        <v xml:space="preserve">    case 0x6765000000000000: *com = CST_16; return true; break; //ge</v>
      </c>
      <c r="BE80" s="170" t="str">
        <f t="shared" si="34"/>
        <v>E6</v>
      </c>
      <c r="BF80" s="170" t="str">
        <f t="shared" si="34"/>
        <v>E4</v>
      </c>
      <c r="BG80" s="170" t="str">
        <f t="shared" si="34"/>
        <v>7F</v>
      </c>
      <c r="BH80" s="170" t="str">
        <f t="shared" si="34"/>
        <v>7F</v>
      </c>
      <c r="BI80" s="170" t="str">
        <f t="shared" si="35"/>
        <v/>
      </c>
      <c r="BJ80" s="170" t="str">
        <f t="shared" si="35"/>
        <v/>
      </c>
      <c r="BK80" s="170" t="str">
        <f t="shared" si="35"/>
        <v/>
      </c>
      <c r="BL80" s="170" t="str">
        <f t="shared" si="35"/>
        <v/>
      </c>
    </row>
    <row r="81" spans="1:64">
      <c r="A81" s="24" t="str">
        <f>IF(ISNA(VLOOKUP(D81,D82:D$9999,1,0)),"",1)</f>
        <v/>
      </c>
      <c r="B81" s="24" t="str">
        <f>IF(ISNA(VLOOKUP(E81,E82:E$9999,1,0)),"",1)</f>
        <v/>
      </c>
      <c r="C81" s="2">
        <v>79</v>
      </c>
      <c r="D81" s="2" t="str">
        <f>VLOOKUP(C81,SOURCE!S84:Z10247,8,0)</f>
        <v>CST_18</v>
      </c>
      <c r="E81" s="26" t="str">
        <f>CHAR(34)&amp;VLOOKUP(C81,SOURCE!S$6:Y$10169,6,0)&amp;CHAR(34)</f>
        <v>"gEARTH"</v>
      </c>
      <c r="F81" s="22" t="str">
        <f t="shared" si="26"/>
        <v xml:space="preserve">                      if (strcompare(commandnumber,"gEARTH" )) {sprintf(commandnumber,"%d", CST_18);} else</v>
      </c>
      <c r="H81" t="b">
        <f>ISNA(VLOOKUP(J81,J82:J$500,1,0))</f>
        <v>1</v>
      </c>
      <c r="I81" s="27">
        <f>VLOOKUP(C81,SOURCE!S$6:Y$10169,7,0)</f>
        <v>145</v>
      </c>
      <c r="J81" s="28" t="str">
        <f>VLOOKUP(C81,SOURCE!S$6:Y$10169,6,0)</f>
        <v>gEARTH</v>
      </c>
      <c r="K81" s="29" t="str">
        <f t="shared" si="38"/>
        <v>gEARTH</v>
      </c>
      <c r="L81" s="39" t="str">
        <f>VLOOKUP(C81,SOURCE!S$6:Y$10169,2,0)</f>
        <v>Constant</v>
      </c>
      <c r="M81" t="str">
        <f>IF(VLOOKUP(I81,SOURCE!B:M,2,0)="/  { itemToBeCoded","To be coded","")</f>
        <v/>
      </c>
      <c r="N81" s="17" t="str">
        <f>IF(AND(O81,VLOOKUP(I81,SOURCE!B:M,2,0)&lt;&gt;"/  { itemToBeCoded"),IF(ISERROR(VLOOKUP(J81,TEST!A:L,12,0)),"",   IF(VLOOKUP(J81,TEST!A:L,12,0)="","",VLOOKUP(J81,TEST!A:L,12,0)&amp;" //"&amp;U81)),"")</f>
        <v/>
      </c>
      <c r="O81" t="b">
        <f>ISNA(VLOOKUP(J81,J$3:J80,1,0))</f>
        <v>1</v>
      </c>
      <c r="Q81" s="26" t="str">
        <f>VLOOKUP(I81,SOURCE!B:M,5,0)</f>
        <v>"g" STD_SUB_EARTH</v>
      </c>
      <c r="S81" s="161"/>
      <c r="T81" s="161"/>
      <c r="U81">
        <f t="shared" si="39"/>
        <v>49</v>
      </c>
      <c r="V81" s="164">
        <f t="shared" si="36"/>
        <v>299797159.25280225</v>
      </c>
      <c r="W81" t="str">
        <f>IF(AND(O81,VLOOKUP(I81,SOURCE!B:M,2,0)&lt;&gt;"/  { itemToBeCoded"),IF(ISERROR(VLOOKUP(J81,TEST!A:F,5,0)),"",VLOOKUP(J81,TEST!A:F,5,0)),"")</f>
        <v/>
      </c>
      <c r="X81" t="str">
        <f>IF(VLOOKUP(I81,SOURCE!B:M,2,0)&lt;&gt;"/  { itemToBeCoded",IF(ISERROR(VLOOKUP(J81,TEST!A:F,6,0)),"",VLOOKUP(J81,TEST!A:F,6,0)),"")</f>
        <v/>
      </c>
      <c r="Y81" t="str">
        <f t="shared" si="37"/>
        <v/>
      </c>
      <c r="Z81">
        <f t="shared" si="25"/>
        <v>6</v>
      </c>
      <c r="AA81" s="172" t="str">
        <f t="shared" si="27"/>
        <v>+((uint64_t)(103) &lt;&lt; (7*8))</v>
      </c>
      <c r="AB81" s="172" t="str">
        <f t="shared" si="27"/>
        <v>+((uint64_t)(69) &lt;&lt; (6*8))</v>
      </c>
      <c r="AC81" s="172" t="str">
        <f t="shared" si="27"/>
        <v>+((uint64_t)(65) &lt;&lt; (5*8))</v>
      </c>
      <c r="AD81" s="172" t="str">
        <f t="shared" si="27"/>
        <v>+((uint64_t)(82) &lt;&lt; (4*8))</v>
      </c>
      <c r="AE81" s="172" t="str">
        <f t="shared" si="27"/>
        <v>+((uint64_t)(84) &lt;&lt; (3*8))</v>
      </c>
      <c r="AF81" s="172" t="str">
        <f t="shared" si="27"/>
        <v>+((uint64_t)(72) &lt;&lt; (2*8))</v>
      </c>
      <c r="AG81" s="172" t="str">
        <f t="shared" si="27"/>
        <v xml:space="preserve">                          </v>
      </c>
      <c r="AH81" s="172" t="str">
        <f t="shared" si="27"/>
        <v xml:space="preserve">                          </v>
      </c>
      <c r="AJ81" t="str">
        <f t="shared" si="28"/>
        <v>(uint64_t)(+((uint64_t)(103) &lt;&lt; (7*8))+((uint64_t)(69) &lt;&lt; (6*8))+((uint64_t)(65) &lt;&lt; (5*8))+((uint64_t)(82) &lt;&lt; (4*8))+((uint64_t)(84) &lt;&lt; (3*8))+((uint64_t)(72) &lt;&lt; (2*8))                                                    )</v>
      </c>
      <c r="AK81" s="2" t="str">
        <f t="shared" si="29"/>
        <v>gEARTH</v>
      </c>
      <c r="AL81" t="e">
        <f>VLOOKUP(AN81,$AN82:$AN$1000,1,0)</f>
        <v>#VALUE!</v>
      </c>
      <c r="AM81">
        <f t="shared" si="30"/>
        <v>239</v>
      </c>
      <c r="AN81" s="173" t="str">
        <f t="shared" si="31"/>
        <v xml:space="preserve">    case (uint64_t)(+((uint64_t)(103) &lt;&lt; (7*8))+((uint64_t)(69) &lt;&lt; (6*8))+((uint64_t)(65) &lt;&lt; (5*8))+((uint64_t)(82) &lt;&lt; (4*8))+((uint64_t)(84) &lt;&lt; (3*8))+((uint64_t)(72) &lt;&lt; (2*8))                                                    ): *com = CST_18; return true; break; //gEARTH</v>
      </c>
      <c r="AO81" t="s">
        <v>5217</v>
      </c>
      <c r="AP81" s="170" t="str">
        <f t="shared" si="32"/>
        <v>67</v>
      </c>
      <c r="AQ81" s="170" t="str">
        <f t="shared" si="32"/>
        <v>45</v>
      </c>
      <c r="AR81" s="170" t="str">
        <f t="shared" si="32"/>
        <v>41</v>
      </c>
      <c r="AS81" s="170" t="str">
        <f t="shared" si="32"/>
        <v>52</v>
      </c>
      <c r="AT81" s="170" t="str">
        <f t="shared" si="23"/>
        <v>54</v>
      </c>
      <c r="AU81" s="170" t="str">
        <f t="shared" si="23"/>
        <v>48</v>
      </c>
      <c r="AV81" s="170" t="str">
        <f t="shared" si="23"/>
        <v>00</v>
      </c>
      <c r="AW81" s="170" t="str">
        <f t="shared" si="23"/>
        <v>00</v>
      </c>
      <c r="AX81" s="170" t="str">
        <f t="shared" si="33"/>
        <v xml:space="preserve">    case 0x6745415254480000: *com = CST_18; return true; break; //gEARTH</v>
      </c>
      <c r="BE81" s="170" t="str">
        <f t="shared" si="34"/>
        <v>67</v>
      </c>
      <c r="BF81" s="170" t="str">
        <f t="shared" si="34"/>
        <v>45</v>
      </c>
      <c r="BG81" s="170" t="str">
        <f t="shared" si="34"/>
        <v>C0</v>
      </c>
      <c r="BH81" s="170" t="str">
        <f t="shared" si="34"/>
        <v>D1</v>
      </c>
      <c r="BI81" s="170" t="str">
        <f t="shared" si="35"/>
        <v>54</v>
      </c>
      <c r="BJ81" s="170" t="str">
        <f t="shared" si="35"/>
        <v>48</v>
      </c>
      <c r="BK81" s="170" t="str">
        <f t="shared" si="35"/>
        <v/>
      </c>
      <c r="BL81" s="170" t="str">
        <f t="shared" si="35"/>
        <v/>
      </c>
    </row>
    <row r="82" spans="1:64">
      <c r="A82" s="24" t="str">
        <f>IF(ISNA(VLOOKUP(D82,D83:D$9999,1,0)),"",1)</f>
        <v/>
      </c>
      <c r="B82" s="24" t="str">
        <f>IF(ISNA(VLOOKUP(E82,E83:E$9999,1,0)),"",1)</f>
        <v/>
      </c>
      <c r="C82" s="2">
        <v>80</v>
      </c>
      <c r="D82" s="2" t="str">
        <f>VLOOKUP(C82,SOURCE!S85:Z10248,8,0)</f>
        <v>CST_65</v>
      </c>
      <c r="E82" s="26" t="str">
        <f>CHAR(34)&amp;VLOOKUP(C82,SOURCE!S$6:Y$10169,6,0)&amp;CHAR(34)</f>
        <v>"mu0"</v>
      </c>
      <c r="F82" s="22" t="str">
        <f t="shared" si="26"/>
        <v xml:space="preserve">                      if (strcompare(commandnumber,"mu0" )) {sprintf(commandnumber,"%d", CST_65);} else</v>
      </c>
      <c r="H82" t="b">
        <f>ISNA(VLOOKUP(J82,J83:J$500,1,0))</f>
        <v>1</v>
      </c>
      <c r="I82" s="27">
        <f>VLOOKUP(C82,SOURCE!S$6:Y$10169,7,0)</f>
        <v>192</v>
      </c>
      <c r="J82" s="28" t="str">
        <f>VLOOKUP(C82,SOURCE!S$6:Y$10169,6,0)</f>
        <v>mu0</v>
      </c>
      <c r="K82" s="29" t="str">
        <f t="shared" si="38"/>
        <v>mu0</v>
      </c>
      <c r="L82" s="39" t="str">
        <f>VLOOKUP(C82,SOURCE!S$6:Y$10169,2,0)</f>
        <v>Constant</v>
      </c>
      <c r="M82" t="str">
        <f>IF(VLOOKUP(I82,SOURCE!B:M,2,0)="/  { itemToBeCoded","To be coded","")</f>
        <v/>
      </c>
      <c r="N82" s="17" t="str">
        <f>IF(AND(O82,VLOOKUP(I82,SOURCE!B:M,2,0)&lt;&gt;"/  { itemToBeCoded"),IF(ISERROR(VLOOKUP(J82,TEST!A:L,12,0)),"",   IF(VLOOKUP(J82,TEST!A:L,12,0)="","",VLOOKUP(J82,TEST!A:L,12,0)&amp;" //"&amp;U82)),"")</f>
        <v/>
      </c>
      <c r="O82" t="b">
        <f>ISNA(VLOOKUP(J82,J$3:J81,1,0))</f>
        <v>1</v>
      </c>
      <c r="Q82" s="26" t="str">
        <f>VLOOKUP(I82,SOURCE!B:M,5,0)</f>
        <v>STD_mu STD_SUB_0</v>
      </c>
      <c r="S82" s="161"/>
      <c r="T82" s="161"/>
      <c r="U82">
        <f t="shared" si="39"/>
        <v>49</v>
      </c>
      <c r="V82" s="164">
        <f t="shared" si="36"/>
        <v>299797159.25280225</v>
      </c>
      <c r="W82" t="str">
        <f>IF(AND(O82,VLOOKUP(I82,SOURCE!B:M,2,0)&lt;&gt;"/  { itemToBeCoded"),IF(ISERROR(VLOOKUP(J82,TEST!A:F,5,0)),"",VLOOKUP(J82,TEST!A:F,5,0)),"")</f>
        <v/>
      </c>
      <c r="X82" t="str">
        <f>IF(VLOOKUP(I82,SOURCE!B:M,2,0)&lt;&gt;"/  { itemToBeCoded",IF(ISERROR(VLOOKUP(J82,TEST!A:F,6,0)),"",VLOOKUP(J82,TEST!A:F,6,0)),"")</f>
        <v/>
      </c>
      <c r="Y82" t="str">
        <f t="shared" si="37"/>
        <v/>
      </c>
      <c r="Z82">
        <f t="shared" si="25"/>
        <v>3</v>
      </c>
      <c r="AA82" s="172" t="str">
        <f t="shared" si="27"/>
        <v>+((uint64_t)(109) &lt;&lt; (7*8))</v>
      </c>
      <c r="AB82" s="172" t="str">
        <f t="shared" si="27"/>
        <v>+((uint64_t)(117) &lt;&lt; (6*8))</v>
      </c>
      <c r="AC82" s="172" t="str">
        <f t="shared" si="27"/>
        <v>+((uint64_t)(48) &lt;&lt; (5*8))</v>
      </c>
      <c r="AD82" s="172" t="str">
        <f t="shared" si="27"/>
        <v xml:space="preserve">                          </v>
      </c>
      <c r="AE82" s="172" t="str">
        <f t="shared" si="27"/>
        <v xml:space="preserve">                          </v>
      </c>
      <c r="AF82" s="172" t="str">
        <f t="shared" si="27"/>
        <v xml:space="preserve">                          </v>
      </c>
      <c r="AG82" s="172" t="str">
        <f t="shared" si="27"/>
        <v xml:space="preserve">                          </v>
      </c>
      <c r="AH82" s="172" t="str">
        <f t="shared" si="27"/>
        <v xml:space="preserve">                          </v>
      </c>
      <c r="AJ82" t="str">
        <f t="shared" si="28"/>
        <v>(uint64_t)(+((uint64_t)(109) &lt;&lt; (7*8))+((uint64_t)(117) &lt;&lt; (6*8))+((uint64_t)(48) &lt;&lt; (5*8))                                                                                                                                  )</v>
      </c>
      <c r="AK82" s="2" t="str">
        <f t="shared" si="29"/>
        <v>mu0</v>
      </c>
      <c r="AL82" t="e">
        <f>VLOOKUP(AN82,$AN83:$AN$1000,1,0)</f>
        <v>#VALUE!</v>
      </c>
      <c r="AM82">
        <f t="shared" si="30"/>
        <v>240</v>
      </c>
      <c r="AN82" s="173" t="str">
        <f t="shared" si="31"/>
        <v xml:space="preserve">    case (uint64_t)(+((uint64_t)(109) &lt;&lt; (7*8))+((uint64_t)(117) &lt;&lt; (6*8))+((uint64_t)(48) &lt;&lt; (5*8))                                                                                                                                  ): *com = CST_65; return true; break; //mu0</v>
      </c>
      <c r="AO82" t="s">
        <v>5217</v>
      </c>
      <c r="AP82" s="170" t="str">
        <f t="shared" si="32"/>
        <v>6D</v>
      </c>
      <c r="AQ82" s="170" t="str">
        <f t="shared" si="32"/>
        <v>75</v>
      </c>
      <c r="AR82" s="170" t="str">
        <f t="shared" si="32"/>
        <v>30</v>
      </c>
      <c r="AS82" s="170" t="str">
        <f t="shared" si="32"/>
        <v>00</v>
      </c>
      <c r="AT82" s="170" t="str">
        <f t="shared" si="23"/>
        <v>00</v>
      </c>
      <c r="AU82" s="170" t="str">
        <f t="shared" si="23"/>
        <v>00</v>
      </c>
      <c r="AV82" s="170" t="str">
        <f t="shared" si="23"/>
        <v>00</v>
      </c>
      <c r="AW82" s="170" t="str">
        <f t="shared" si="23"/>
        <v>00</v>
      </c>
      <c r="AX82" s="170" t="str">
        <f t="shared" si="33"/>
        <v xml:space="preserve">    case 0x6D75300000000000: *com = CST_65; return true; break; //mu0</v>
      </c>
      <c r="BE82" s="170" t="str">
        <f t="shared" si="34"/>
        <v>EC</v>
      </c>
      <c r="BF82" s="170" t="str">
        <f t="shared" si="34"/>
        <v>F4</v>
      </c>
      <c r="BG82" s="170" t="str">
        <f t="shared" si="34"/>
        <v>AF</v>
      </c>
      <c r="BH82" s="170" t="str">
        <f t="shared" si="34"/>
        <v>7F</v>
      </c>
      <c r="BI82" s="170" t="str">
        <f t="shared" si="35"/>
        <v/>
      </c>
      <c r="BJ82" s="170" t="str">
        <f t="shared" si="35"/>
        <v/>
      </c>
      <c r="BK82" s="170" t="str">
        <f t="shared" si="35"/>
        <v/>
      </c>
      <c r="BL82" s="170" t="str">
        <f t="shared" si="35"/>
        <v/>
      </c>
    </row>
    <row r="83" spans="1:64">
      <c r="A83" s="24" t="str">
        <f>IF(ISNA(VLOOKUP(D83,D84:D$9999,1,0)),"",1)</f>
        <v/>
      </c>
      <c r="B83" s="24" t="str">
        <f>IF(ISNA(VLOOKUP(E83,E84:E$9999,1,0)),"",1)</f>
        <v/>
      </c>
      <c r="C83" s="2">
        <v>81</v>
      </c>
      <c r="D83" s="2" t="str">
        <f>VLOOKUP(C83,SOURCE!S86:Z10249,8,0)</f>
        <v>CST_74</v>
      </c>
      <c r="E83" s="26" t="str">
        <f>CHAR(34)&amp;VLOOKUP(C83,SOURCE!S$6:Y$10169,6,0)&amp;CHAR(34)</f>
        <v>"PHI"</v>
      </c>
      <c r="F83" s="22" t="str">
        <f t="shared" si="26"/>
        <v xml:space="preserve">                      if (strcompare(commandnumber,"PHI" )) {sprintf(commandnumber,"%d", CST_74);} else</v>
      </c>
      <c r="H83" t="b">
        <f>ISNA(VLOOKUP(J83,J84:J$500,1,0))</f>
        <v>1</v>
      </c>
      <c r="I83" s="27">
        <f>VLOOKUP(C83,SOURCE!S$6:Y$10169,7,0)</f>
        <v>201</v>
      </c>
      <c r="J83" s="28" t="str">
        <f>VLOOKUP(C83,SOURCE!S$6:Y$10169,6,0)</f>
        <v>PHI</v>
      </c>
      <c r="K83" s="29" t="str">
        <f t="shared" si="38"/>
        <v>PHI</v>
      </c>
      <c r="L83" s="39" t="str">
        <f>VLOOKUP(C83,SOURCE!S$6:Y$10169,2,0)</f>
        <v>Constant</v>
      </c>
      <c r="M83" t="str">
        <f>IF(VLOOKUP(I83,SOURCE!B:M,2,0)="/  { itemToBeCoded","To be coded","")</f>
        <v/>
      </c>
      <c r="N83" s="17" t="str">
        <f>IF(AND(O83,VLOOKUP(I83,SOURCE!B:M,2,0)&lt;&gt;"/  { itemToBeCoded"),IF(ISERROR(VLOOKUP(J83,TEST!A:L,12,0)),"",   IF(VLOOKUP(J83,TEST!A:L,12,0)="","",VLOOKUP(J83,TEST!A:L,12,0)&amp;" //"&amp;U83)),"")</f>
        <v/>
      </c>
      <c r="O83" t="b">
        <f>ISNA(VLOOKUP(J83,J$3:J82,1,0))</f>
        <v>1</v>
      </c>
      <c r="Q83" s="26" t="str">
        <f>VLOOKUP(I83,SOURCE!B:M,5,0)</f>
        <v>STD_PHI</v>
      </c>
      <c r="S83" s="161"/>
      <c r="T83" s="161"/>
      <c r="U83">
        <f t="shared" si="39"/>
        <v>49</v>
      </c>
      <c r="V83" s="164">
        <f t="shared" si="36"/>
        <v>299797159.25280225</v>
      </c>
      <c r="W83" t="str">
        <f>IF(AND(O83,VLOOKUP(I83,SOURCE!B:M,2,0)&lt;&gt;"/  { itemToBeCoded"),IF(ISERROR(VLOOKUP(J83,TEST!A:F,5,0)),"",VLOOKUP(J83,TEST!A:F,5,0)),"")</f>
        <v/>
      </c>
      <c r="X83" t="str">
        <f>IF(VLOOKUP(I83,SOURCE!B:M,2,0)&lt;&gt;"/  { itemToBeCoded",IF(ISERROR(VLOOKUP(J83,TEST!A:F,6,0)),"",VLOOKUP(J83,TEST!A:F,6,0)),"")</f>
        <v/>
      </c>
      <c r="Y83" t="str">
        <f t="shared" si="37"/>
        <v/>
      </c>
      <c r="Z83">
        <f t="shared" si="25"/>
        <v>3</v>
      </c>
      <c r="AA83" s="172" t="str">
        <f t="shared" si="27"/>
        <v>+((uint64_t)(80) &lt;&lt; (7*8))</v>
      </c>
      <c r="AB83" s="172" t="str">
        <f t="shared" si="27"/>
        <v>+((uint64_t)(72) &lt;&lt; (6*8))</v>
      </c>
      <c r="AC83" s="172" t="str">
        <f t="shared" si="27"/>
        <v>+((uint64_t)(73) &lt;&lt; (5*8))</v>
      </c>
      <c r="AD83" s="172" t="str">
        <f t="shared" si="27"/>
        <v xml:space="preserve">                          </v>
      </c>
      <c r="AE83" s="172" t="str">
        <f t="shared" si="27"/>
        <v xml:space="preserve">                          </v>
      </c>
      <c r="AF83" s="172" t="str">
        <f t="shared" si="27"/>
        <v xml:space="preserve">                          </v>
      </c>
      <c r="AG83" s="172" t="str">
        <f t="shared" si="27"/>
        <v xml:space="preserve">                          </v>
      </c>
      <c r="AH83" s="172" t="str">
        <f t="shared" si="27"/>
        <v xml:space="preserve">                          </v>
      </c>
      <c r="AJ83" t="str">
        <f t="shared" si="28"/>
        <v>(uint64_t)(+((uint64_t)(80) &lt;&lt; (7*8))+((uint64_t)(72) &lt;&lt; (6*8))+((uint64_t)(73) &lt;&lt; (5*8))                                                                                                                                  )</v>
      </c>
      <c r="AK83" s="2" t="str">
        <f t="shared" si="29"/>
        <v>PHI</v>
      </c>
      <c r="AL83" t="e">
        <f>VLOOKUP(AN83,$AN84:$AN$1000,1,0)</f>
        <v>#VALUE!</v>
      </c>
      <c r="AM83">
        <f t="shared" si="30"/>
        <v>241</v>
      </c>
      <c r="AN83" s="173" t="str">
        <f t="shared" si="31"/>
        <v xml:space="preserve">    case (uint64_t)(+((uint64_t)(80) &lt;&lt; (7*8))+((uint64_t)(72) &lt;&lt; (6*8))+((uint64_t)(73) &lt;&lt; (5*8))                                                                                                                                  ): *com = CST_74; return true; break; //PHI</v>
      </c>
      <c r="AO83" t="s">
        <v>5217</v>
      </c>
      <c r="AP83" s="170" t="str">
        <f t="shared" si="32"/>
        <v>50</v>
      </c>
      <c r="AQ83" s="170" t="str">
        <f t="shared" si="32"/>
        <v>48</v>
      </c>
      <c r="AR83" s="170" t="str">
        <f t="shared" si="32"/>
        <v>49</v>
      </c>
      <c r="AS83" s="170" t="str">
        <f t="shared" si="32"/>
        <v>00</v>
      </c>
      <c r="AT83" s="170" t="str">
        <f t="shared" si="23"/>
        <v>00</v>
      </c>
      <c r="AU83" s="170" t="str">
        <f t="shared" si="23"/>
        <v>00</v>
      </c>
      <c r="AV83" s="170" t="str">
        <f t="shared" si="23"/>
        <v>00</v>
      </c>
      <c r="AW83" s="170" t="str">
        <f t="shared" si="23"/>
        <v>00</v>
      </c>
      <c r="AX83" s="170" t="str">
        <f t="shared" si="33"/>
        <v xml:space="preserve">    case 0x5048490000000000: *com = CST_74; return true; break; //PHI</v>
      </c>
      <c r="BE83" s="170" t="str">
        <f t="shared" si="34"/>
        <v>CF</v>
      </c>
      <c r="BF83" s="170" t="str">
        <f t="shared" si="34"/>
        <v>C7</v>
      </c>
      <c r="BG83" s="170" t="str">
        <f t="shared" si="34"/>
        <v>C8</v>
      </c>
      <c r="BH83" s="170" t="str">
        <f t="shared" si="34"/>
        <v>7F</v>
      </c>
      <c r="BI83" s="170" t="str">
        <f t="shared" si="35"/>
        <v/>
      </c>
      <c r="BJ83" s="170" t="str">
        <f t="shared" si="35"/>
        <v/>
      </c>
      <c r="BK83" s="170" t="str">
        <f t="shared" si="35"/>
        <v/>
      </c>
      <c r="BL83" s="170" t="str">
        <f t="shared" si="35"/>
        <v/>
      </c>
    </row>
    <row r="84" spans="1:64">
      <c r="A84" s="24" t="str">
        <f>IF(ISNA(VLOOKUP(D84,D85:D$9999,1,0)),"",1)</f>
        <v/>
      </c>
      <c r="B84" s="24" t="str">
        <f>IF(ISNA(VLOOKUP(E84,E85:E$9999,1,0)),"",1)</f>
        <v/>
      </c>
      <c r="C84" s="2">
        <v>82</v>
      </c>
      <c r="D84" s="2" t="str">
        <f>VLOOKUP(C84,SOURCE!S87:Z10250,8,0)</f>
        <v>CST_77</v>
      </c>
      <c r="E84" s="26" t="str">
        <f>CHAR(34)&amp;VLOOKUP(C84,SOURCE!S$6:Y$10169,6,0)&amp;CHAR(34)</f>
        <v>"-INF"</v>
      </c>
      <c r="F84" s="22" t="str">
        <f t="shared" si="26"/>
        <v xml:space="preserve">                      if (strcompare(commandnumber,"-INF" )) {sprintf(commandnumber,"%d", CST_77);} else</v>
      </c>
      <c r="H84" t="b">
        <f>ISNA(VLOOKUP(J84,J85:J$500,1,0))</f>
        <v>1</v>
      </c>
      <c r="I84" s="27">
        <f>VLOOKUP(C84,SOURCE!S$6:Y$10169,7,0)</f>
        <v>204</v>
      </c>
      <c r="J84" s="28" t="str">
        <f>VLOOKUP(C84,SOURCE!S$6:Y$10169,6,0)</f>
        <v>-INF</v>
      </c>
      <c r="K84" s="29" t="str">
        <f t="shared" si="38"/>
        <v>-INFINITY</v>
      </c>
      <c r="L84" s="39" t="str">
        <f>VLOOKUP(C84,SOURCE!S$6:Y$10169,2,0)</f>
        <v>Math</v>
      </c>
      <c r="M84" t="str">
        <f>IF(VLOOKUP(I84,SOURCE!B:M,2,0)="/  { itemToBeCoded","To be coded","")</f>
        <v/>
      </c>
      <c r="N84" s="17" t="str">
        <f>IF(AND(O84,VLOOKUP(I84,SOURCE!B:M,2,0)&lt;&gt;"/  { itemToBeCoded"),IF(ISERROR(VLOOKUP(J84,TEST!A:L,12,0)),"",   IF(VLOOKUP(J84,TEST!A:L,12,0)="","",VLOOKUP(J84,TEST!A:L,12,0)&amp;" //"&amp;U84)),"")</f>
        <v/>
      </c>
      <c r="O84" t="b">
        <f>ISNA(VLOOKUP(J84,J$3:J83,1,0))</f>
        <v>1</v>
      </c>
      <c r="Q84" s="26" t="str">
        <f>VLOOKUP(I84,SOURCE!B:M,5,0)</f>
        <v>"-" STD_INFINITY</v>
      </c>
      <c r="S84" s="161"/>
      <c r="T84" s="161"/>
      <c r="U84">
        <f t="shared" si="39"/>
        <v>49</v>
      </c>
      <c r="V84" s="164">
        <f t="shared" si="36"/>
        <v>299797159.25280225</v>
      </c>
      <c r="W84" t="str">
        <f>IF(AND(O84,VLOOKUP(I84,SOURCE!B:M,2,0)&lt;&gt;"/  { itemToBeCoded"),IF(ISERROR(VLOOKUP(J84,TEST!A:F,5,0)),"",VLOOKUP(J84,TEST!A:F,5,0)),"")</f>
        <v/>
      </c>
      <c r="X84" t="str">
        <f>IF(VLOOKUP(I84,SOURCE!B:M,2,0)&lt;&gt;"/  { itemToBeCoded",IF(ISERROR(VLOOKUP(J84,TEST!A:F,6,0)),"",VLOOKUP(J84,TEST!A:F,6,0)),"")</f>
        <v/>
      </c>
      <c r="Y84" t="str">
        <f t="shared" si="37"/>
        <v/>
      </c>
      <c r="Z84">
        <f t="shared" si="25"/>
        <v>4</v>
      </c>
      <c r="AA84" s="172" t="str">
        <f t="shared" ref="AA84:AH99" si="40">IF(LEN($J84)&gt;=8-AA$2,"+((uint64_t)("&amp;CODE(MID($J84,8-AA$2,1))  &amp;") &lt;&lt; ("&amp;AA$2&amp;"*8))","                          ")</f>
        <v>+((uint64_t)(45) &lt;&lt; (7*8))</v>
      </c>
      <c r="AB84" s="172" t="str">
        <f t="shared" si="40"/>
        <v>+((uint64_t)(73) &lt;&lt; (6*8))</v>
      </c>
      <c r="AC84" s="172" t="str">
        <f t="shared" si="40"/>
        <v>+((uint64_t)(78) &lt;&lt; (5*8))</v>
      </c>
      <c r="AD84" s="172" t="str">
        <f t="shared" si="40"/>
        <v>+((uint64_t)(70) &lt;&lt; (4*8))</v>
      </c>
      <c r="AE84" s="172" t="str">
        <f t="shared" si="40"/>
        <v xml:space="preserve">                          </v>
      </c>
      <c r="AF84" s="172" t="str">
        <f t="shared" si="40"/>
        <v xml:space="preserve">                          </v>
      </c>
      <c r="AG84" s="172" t="str">
        <f t="shared" si="40"/>
        <v xml:space="preserve">                          </v>
      </c>
      <c r="AH84" s="172" t="str">
        <f t="shared" si="40"/>
        <v xml:space="preserve">                          </v>
      </c>
      <c r="AJ84" t="str">
        <f t="shared" si="28"/>
        <v>(uint64_t)(+((uint64_t)(45) &lt;&lt; (7*8))+((uint64_t)(73) &lt;&lt; (6*8))+((uint64_t)(78) &lt;&lt; (5*8))+((uint64_t)(70) &lt;&lt; (4*8))                                                                                                        )</v>
      </c>
      <c r="AK84" s="2" t="str">
        <f t="shared" si="29"/>
        <v>-INF</v>
      </c>
      <c r="AL84" t="e">
        <f>VLOOKUP(AN84,$AN85:$AN$1000,1,0)</f>
        <v>#VALUE!</v>
      </c>
      <c r="AM84">
        <f t="shared" si="30"/>
        <v>242</v>
      </c>
      <c r="AN84" s="173" t="str">
        <f t="shared" si="31"/>
        <v xml:space="preserve">    case (uint64_t)(+((uint64_t)(45) &lt;&lt; (7*8))+((uint64_t)(73) &lt;&lt; (6*8))+((uint64_t)(78) &lt;&lt; (5*8))+((uint64_t)(70) &lt;&lt; (4*8))                                                                                                        ): *com = CST_77; return true; break; //-INF</v>
      </c>
      <c r="AO84" t="s">
        <v>5217</v>
      </c>
      <c r="AP84" s="170" t="str">
        <f t="shared" si="32"/>
        <v>2D</v>
      </c>
      <c r="AQ84" s="170" t="str">
        <f t="shared" si="32"/>
        <v>49</v>
      </c>
      <c r="AR84" s="170" t="str">
        <f t="shared" si="32"/>
        <v>4E</v>
      </c>
      <c r="AS84" s="170" t="str">
        <f t="shared" si="32"/>
        <v>46</v>
      </c>
      <c r="AT84" s="170" t="str">
        <f t="shared" si="23"/>
        <v>00</v>
      </c>
      <c r="AU84" s="170" t="str">
        <f t="shared" si="23"/>
        <v>00</v>
      </c>
      <c r="AV84" s="170" t="str">
        <f t="shared" si="23"/>
        <v>00</v>
      </c>
      <c r="AW84" s="170" t="str">
        <f t="shared" si="23"/>
        <v>00</v>
      </c>
      <c r="AX84" s="170" t="str">
        <f t="shared" si="33"/>
        <v xml:space="preserve">    case 0x2D494E4600000000: *com = CST_77; return true; break; //-INF</v>
      </c>
      <c r="BE84" s="170" t="str">
        <f t="shared" si="34"/>
        <v>AC</v>
      </c>
      <c r="BF84" s="170" t="str">
        <f t="shared" si="34"/>
        <v>C8</v>
      </c>
      <c r="BG84" s="170" t="str">
        <f t="shared" si="34"/>
        <v>CD</v>
      </c>
      <c r="BH84" s="170" t="str">
        <f t="shared" si="34"/>
        <v>C5</v>
      </c>
      <c r="BI84" s="170" t="str">
        <f t="shared" si="35"/>
        <v/>
      </c>
      <c r="BJ84" s="170" t="str">
        <f t="shared" si="35"/>
        <v/>
      </c>
      <c r="BK84" s="170" t="str">
        <f t="shared" si="35"/>
        <v/>
      </c>
      <c r="BL84" s="170" t="str">
        <f t="shared" si="35"/>
        <v/>
      </c>
    </row>
    <row r="85" spans="1:64">
      <c r="A85" s="24" t="str">
        <f>IF(ISNA(VLOOKUP(D85,D86:D$9999,1,0)),"",1)</f>
        <v/>
      </c>
      <c r="B85" s="24" t="str">
        <f>IF(ISNA(VLOOKUP(E85,E86:E$9999,1,0)),"",1)</f>
        <v/>
      </c>
      <c r="C85" s="2">
        <v>83</v>
      </c>
      <c r="D85" s="2" t="str">
        <f>VLOOKUP(C85,SOURCE!S88:Z10251,8,0)</f>
        <v>CST_78</v>
      </c>
      <c r="E85" s="26" t="str">
        <f>CHAR(34)&amp;VLOOKUP(C85,SOURCE!S$6:Y$10169,6,0)&amp;CHAR(34)</f>
        <v>"INF"</v>
      </c>
      <c r="F85" s="22" t="str">
        <f t="shared" si="26"/>
        <v xml:space="preserve">                      if (strcompare(commandnumber,"INF" )) {sprintf(commandnumber,"%d", CST_78);} else</v>
      </c>
      <c r="H85" t="b">
        <f>ISNA(VLOOKUP(J85,J86:J$500,1,0))</f>
        <v>1</v>
      </c>
      <c r="I85" s="27">
        <f>VLOOKUP(C85,SOURCE!S$6:Y$10169,7,0)</f>
        <v>205</v>
      </c>
      <c r="J85" s="28" t="str">
        <f>VLOOKUP(C85,SOURCE!S$6:Y$10169,6,0)</f>
        <v>INF</v>
      </c>
      <c r="K85" s="29" t="str">
        <f t="shared" si="38"/>
        <v>INFINITY</v>
      </c>
      <c r="L85" s="39" t="str">
        <f>VLOOKUP(C85,SOURCE!S$6:Y$10169,2,0)</f>
        <v>Constant</v>
      </c>
      <c r="M85" t="str">
        <f>IF(VLOOKUP(I85,SOURCE!B:M,2,0)="/  { itemToBeCoded","To be coded","")</f>
        <v/>
      </c>
      <c r="N85" s="17" t="str">
        <f>IF(AND(O85,VLOOKUP(I85,SOURCE!B:M,2,0)&lt;&gt;"/  { itemToBeCoded"),IF(ISERROR(VLOOKUP(J85,TEST!A:L,12,0)),"",   IF(VLOOKUP(J85,TEST!A:L,12,0)="","",VLOOKUP(J85,TEST!A:L,12,0)&amp;" //"&amp;U85)),"")</f>
        <v/>
      </c>
      <c r="O85" t="b">
        <f>ISNA(VLOOKUP(J85,J$3:J84,1,0))</f>
        <v>1</v>
      </c>
      <c r="Q85" s="26" t="str">
        <f>VLOOKUP(I85,SOURCE!B:M,5,0)</f>
        <v>STD_INFINITY</v>
      </c>
      <c r="S85" s="161"/>
      <c r="T85" s="161"/>
      <c r="U85">
        <f t="shared" si="39"/>
        <v>49</v>
      </c>
      <c r="V85" s="164">
        <f t="shared" si="36"/>
        <v>299797159.25280225</v>
      </c>
      <c r="W85" t="str">
        <f>IF(AND(O85,VLOOKUP(I85,SOURCE!B:M,2,0)&lt;&gt;"/  { itemToBeCoded"),IF(ISERROR(VLOOKUP(J85,TEST!A:F,5,0)),"",VLOOKUP(J85,TEST!A:F,5,0)),"")</f>
        <v/>
      </c>
      <c r="X85" t="str">
        <f>IF(VLOOKUP(I85,SOURCE!B:M,2,0)&lt;&gt;"/  { itemToBeCoded",IF(ISERROR(VLOOKUP(J85,TEST!A:F,6,0)),"",VLOOKUP(J85,TEST!A:F,6,0)),"")</f>
        <v/>
      </c>
      <c r="Y85" t="str">
        <f t="shared" si="37"/>
        <v/>
      </c>
      <c r="Z85">
        <f t="shared" si="25"/>
        <v>3</v>
      </c>
      <c r="AA85" s="172" t="str">
        <f t="shared" si="40"/>
        <v>+((uint64_t)(73) &lt;&lt; (7*8))</v>
      </c>
      <c r="AB85" s="172" t="str">
        <f t="shared" si="40"/>
        <v>+((uint64_t)(78) &lt;&lt; (6*8))</v>
      </c>
      <c r="AC85" s="172" t="str">
        <f t="shared" si="40"/>
        <v>+((uint64_t)(70) &lt;&lt; (5*8))</v>
      </c>
      <c r="AD85" s="172" t="str">
        <f t="shared" si="40"/>
        <v xml:space="preserve">                          </v>
      </c>
      <c r="AE85" s="172" t="str">
        <f t="shared" si="40"/>
        <v xml:space="preserve">                          </v>
      </c>
      <c r="AF85" s="172" t="str">
        <f t="shared" si="40"/>
        <v xml:space="preserve">                          </v>
      </c>
      <c r="AG85" s="172" t="str">
        <f t="shared" si="40"/>
        <v xml:space="preserve">                          </v>
      </c>
      <c r="AH85" s="172" t="str">
        <f t="shared" si="40"/>
        <v xml:space="preserve">                          </v>
      </c>
      <c r="AJ85" t="str">
        <f t="shared" si="28"/>
        <v>(uint64_t)(+((uint64_t)(73) &lt;&lt; (7*8))+((uint64_t)(78) &lt;&lt; (6*8))+((uint64_t)(70) &lt;&lt; (5*8))                                                                                                                                  )</v>
      </c>
      <c r="AK85" s="2" t="str">
        <f t="shared" si="29"/>
        <v>INF</v>
      </c>
      <c r="AL85" t="e">
        <f>VLOOKUP(AN85,$AN86:$AN$1000,1,0)</f>
        <v>#VALUE!</v>
      </c>
      <c r="AM85">
        <f t="shared" si="30"/>
        <v>243</v>
      </c>
      <c r="AN85" s="173" t="str">
        <f t="shared" si="31"/>
        <v xml:space="preserve">    case (uint64_t)(+((uint64_t)(73) &lt;&lt; (7*8))+((uint64_t)(78) &lt;&lt; (6*8))+((uint64_t)(70) &lt;&lt; (5*8))                                                                                                                                  ): *com = CST_78; return true; break; //INF</v>
      </c>
      <c r="AO85" t="s">
        <v>5217</v>
      </c>
      <c r="AP85" s="170" t="str">
        <f t="shared" si="32"/>
        <v>49</v>
      </c>
      <c r="AQ85" s="170" t="str">
        <f t="shared" si="32"/>
        <v>4E</v>
      </c>
      <c r="AR85" s="170" t="str">
        <f t="shared" si="32"/>
        <v>46</v>
      </c>
      <c r="AS85" s="170" t="str">
        <f t="shared" si="32"/>
        <v>00</v>
      </c>
      <c r="AT85" s="170" t="str">
        <f t="shared" si="23"/>
        <v>00</v>
      </c>
      <c r="AU85" s="170" t="str">
        <f t="shared" si="23"/>
        <v>00</v>
      </c>
      <c r="AV85" s="170" t="str">
        <f t="shared" si="23"/>
        <v>00</v>
      </c>
      <c r="AW85" s="170" t="str">
        <f t="shared" si="23"/>
        <v>00</v>
      </c>
      <c r="AX85" s="170" t="str">
        <f t="shared" si="33"/>
        <v xml:space="preserve">    case 0x494E460000000000: *com = CST_78; return true; break; //INF</v>
      </c>
      <c r="BE85" s="170" t="str">
        <f t="shared" si="34"/>
        <v>C8</v>
      </c>
      <c r="BF85" s="170" t="str">
        <f t="shared" si="34"/>
        <v>CD</v>
      </c>
      <c r="BG85" s="170" t="str">
        <f t="shared" si="34"/>
        <v>C5</v>
      </c>
      <c r="BH85" s="170" t="str">
        <f t="shared" si="34"/>
        <v>7F</v>
      </c>
      <c r="BI85" s="170" t="str">
        <f t="shared" si="35"/>
        <v/>
      </c>
      <c r="BJ85" s="170" t="str">
        <f t="shared" si="35"/>
        <v/>
      </c>
      <c r="BK85" s="170" t="str">
        <f t="shared" si="35"/>
        <v/>
      </c>
      <c r="BL85" s="170" t="str">
        <f t="shared" si="35"/>
        <v/>
      </c>
    </row>
    <row r="86" spans="1:64">
      <c r="A86" s="24" t="str">
        <f>IF(ISNA(VLOOKUP(D86,D87:D$9999,1,0)),"",1)</f>
        <v/>
      </c>
      <c r="B86" s="24" t="str">
        <f>IF(ISNA(VLOOKUP(E86,E87:E$9999,1,0)),"",1)</f>
        <v/>
      </c>
      <c r="C86" s="2">
        <v>84</v>
      </c>
      <c r="D86" s="2" t="str">
        <f>VLOOKUP(C86,SOURCE!S89:Z10252,8,0)</f>
        <v>ITM_LOGICALNAND</v>
      </c>
      <c r="E86" s="26" t="str">
        <f>CHAR(34)&amp;VLOOKUP(C86,SOURCE!S$6:Y$10169,6,0)&amp;CHAR(34)</f>
        <v>"NAND"</v>
      </c>
      <c r="F86" s="22" t="str">
        <f t="shared" si="26"/>
        <v xml:space="preserve">                      if (strcompare(commandnumber,"NAND" )) {sprintf(commandnumber,"%d", ITM_LOGICALNAND);} else</v>
      </c>
      <c r="H86" t="b">
        <f>ISNA(VLOOKUP(J86,J87:J$500,1,0))</f>
        <v>1</v>
      </c>
      <c r="I86" s="27">
        <f>VLOOKUP(C86,SOURCE!S$6:Y$10169,7,0)</f>
        <v>392</v>
      </c>
      <c r="J86" s="28" t="str">
        <f>VLOOKUP(C86,SOURCE!S$6:Y$10169,6,0)</f>
        <v>NAND</v>
      </c>
      <c r="K86" s="29" t="str">
        <f t="shared" si="38"/>
        <v>NAND</v>
      </c>
      <c r="L86" s="39" t="str">
        <f>VLOOKUP(C86,SOURCE!S$6:Y$10169,2,0)</f>
        <v>Logic</v>
      </c>
      <c r="M86" t="str">
        <f>IF(VLOOKUP(I86,SOURCE!B:M,2,0)="/  { itemToBeCoded","To be coded","")</f>
        <v/>
      </c>
      <c r="N86" s="17" t="str">
        <f>IF(AND(O86,VLOOKUP(I86,SOURCE!B:M,2,0)&lt;&gt;"/  { itemToBeCoded"),IF(ISERROR(VLOOKUP(J86,TEST!A:L,12,0)),"",   IF(VLOOKUP(J86,TEST!A:L,12,0)="","",VLOOKUP(J86,TEST!A:L,12,0)&amp;" //"&amp;U86)),"")</f>
        <v/>
      </c>
      <c r="O86" t="b">
        <f>ISNA(VLOOKUP(J86,J$3:J85,1,0))</f>
        <v>1</v>
      </c>
      <c r="Q86" s="26" t="str">
        <f>VLOOKUP(I86,SOURCE!B:M,5,0)</f>
        <v>"NAND"</v>
      </c>
      <c r="S86" s="161"/>
      <c r="T86" s="161"/>
      <c r="U86">
        <f t="shared" si="39"/>
        <v>49</v>
      </c>
      <c r="V86" s="164">
        <f t="shared" si="36"/>
        <v>299797159.25280225</v>
      </c>
      <c r="W86" t="str">
        <f>IF(AND(O86,VLOOKUP(I86,SOURCE!B:M,2,0)&lt;&gt;"/  { itemToBeCoded"),IF(ISERROR(VLOOKUP(J86,TEST!A:F,5,0)),"",VLOOKUP(J86,TEST!A:F,5,0)),"")</f>
        <v/>
      </c>
      <c r="X86" t="str">
        <f>IF(VLOOKUP(I86,SOURCE!B:M,2,0)&lt;&gt;"/  { itemToBeCoded",IF(ISERROR(VLOOKUP(J86,TEST!A:F,6,0)),"",VLOOKUP(J86,TEST!A:F,6,0)),"")</f>
        <v/>
      </c>
      <c r="Y86" t="str">
        <f t="shared" si="37"/>
        <v/>
      </c>
      <c r="Z86">
        <f t="shared" si="25"/>
        <v>4</v>
      </c>
      <c r="AA86" s="172" t="str">
        <f t="shared" si="40"/>
        <v>+((uint64_t)(78) &lt;&lt; (7*8))</v>
      </c>
      <c r="AB86" s="172" t="str">
        <f t="shared" si="40"/>
        <v>+((uint64_t)(65) &lt;&lt; (6*8))</v>
      </c>
      <c r="AC86" s="172" t="str">
        <f t="shared" si="40"/>
        <v>+((uint64_t)(78) &lt;&lt; (5*8))</v>
      </c>
      <c r="AD86" s="172" t="str">
        <f t="shared" si="40"/>
        <v>+((uint64_t)(68) &lt;&lt; (4*8))</v>
      </c>
      <c r="AE86" s="172" t="str">
        <f t="shared" si="40"/>
        <v xml:space="preserve">                          </v>
      </c>
      <c r="AF86" s="172" t="str">
        <f t="shared" si="40"/>
        <v xml:space="preserve">                          </v>
      </c>
      <c r="AG86" s="172" t="str">
        <f t="shared" si="40"/>
        <v xml:space="preserve">                          </v>
      </c>
      <c r="AH86" s="172" t="str">
        <f t="shared" si="40"/>
        <v xml:space="preserve">                          </v>
      </c>
      <c r="AJ86" t="str">
        <f t="shared" si="28"/>
        <v>(uint64_t)(+((uint64_t)(78) &lt;&lt; (7*8))+((uint64_t)(65) &lt;&lt; (6*8))+((uint64_t)(78) &lt;&lt; (5*8))+((uint64_t)(68) &lt;&lt; (4*8))                                                                                                        )</v>
      </c>
      <c r="AK86" s="2" t="str">
        <f t="shared" si="29"/>
        <v>NAND</v>
      </c>
      <c r="AL86" t="e">
        <f>VLOOKUP(AN86,$AN87:$AN$1000,1,0)</f>
        <v>#VALUE!</v>
      </c>
      <c r="AM86">
        <f t="shared" si="30"/>
        <v>244</v>
      </c>
      <c r="AN86" s="173" t="str">
        <f t="shared" si="31"/>
        <v xml:space="preserve">    case (uint64_t)(+((uint64_t)(78) &lt;&lt; (7*8))+((uint64_t)(65) &lt;&lt; (6*8))+((uint64_t)(78) &lt;&lt; (5*8))+((uint64_t)(68) &lt;&lt; (4*8))                                                                                                        ): *com = ITM_LOGICALNAND; return true; break; //NAND</v>
      </c>
      <c r="AO86" t="s">
        <v>5217</v>
      </c>
      <c r="AP86" s="170" t="str">
        <f t="shared" si="32"/>
        <v>4E</v>
      </c>
      <c r="AQ86" s="170" t="str">
        <f t="shared" si="32"/>
        <v>41</v>
      </c>
      <c r="AR86" s="170" t="str">
        <f t="shared" si="32"/>
        <v>4E</v>
      </c>
      <c r="AS86" s="170" t="str">
        <f t="shared" si="32"/>
        <v>44</v>
      </c>
      <c r="AT86" s="170" t="str">
        <f t="shared" si="23"/>
        <v>00</v>
      </c>
      <c r="AU86" s="170" t="str">
        <f t="shared" si="23"/>
        <v>00</v>
      </c>
      <c r="AV86" s="170" t="str">
        <f t="shared" si="23"/>
        <v>00</v>
      </c>
      <c r="AW86" s="170" t="str">
        <f t="shared" si="23"/>
        <v>00</v>
      </c>
      <c r="AX86" s="170" t="str">
        <f t="shared" si="33"/>
        <v xml:space="preserve">    case 0x4E414E4400000000: *com = ITM_LOGICALNAND; return true; break; //NAND</v>
      </c>
      <c r="BE86" s="170" t="str">
        <f t="shared" si="34"/>
        <v>CD</v>
      </c>
      <c r="BF86" s="170" t="str">
        <f t="shared" si="34"/>
        <v>C0</v>
      </c>
      <c r="BG86" s="170" t="str">
        <f t="shared" si="34"/>
        <v>CD</v>
      </c>
      <c r="BH86" s="170" t="str">
        <f t="shared" si="34"/>
        <v>C3</v>
      </c>
      <c r="BI86" s="170" t="str">
        <f t="shared" si="35"/>
        <v/>
      </c>
      <c r="BJ86" s="170" t="str">
        <f t="shared" si="35"/>
        <v/>
      </c>
      <c r="BK86" s="170" t="str">
        <f t="shared" si="35"/>
        <v/>
      </c>
      <c r="BL86" s="170" t="str">
        <f t="shared" si="35"/>
        <v/>
      </c>
    </row>
    <row r="87" spans="1:64">
      <c r="A87" s="24" t="str">
        <f>IF(ISNA(VLOOKUP(D87,D88:D$9999,1,0)),"",1)</f>
        <v/>
      </c>
      <c r="B87" s="24" t="str">
        <f>IF(ISNA(VLOOKUP(E87,E88:E$9999,1,0)),"",1)</f>
        <v/>
      </c>
      <c r="C87" s="2">
        <v>85</v>
      </c>
      <c r="D87" s="2" t="str">
        <f>VLOOKUP(C87,SOURCE!S90:Z10253,8,0)</f>
        <v>ITM_LOGICALNOR</v>
      </c>
      <c r="E87" s="26" t="str">
        <f>CHAR(34)&amp;VLOOKUP(C87,SOURCE!S$6:Y$10169,6,0)&amp;CHAR(34)</f>
        <v>"NOR"</v>
      </c>
      <c r="F87" s="22" t="str">
        <f t="shared" si="26"/>
        <v xml:space="preserve">                      if (strcompare(commandnumber,"NOR" )) {sprintf(commandnumber,"%d", ITM_LOGICALNOR);} else</v>
      </c>
      <c r="H87" t="b">
        <f>ISNA(VLOOKUP(J87,J88:J$500,1,0))</f>
        <v>1</v>
      </c>
      <c r="I87" s="27">
        <f>VLOOKUP(C87,SOURCE!S$6:Y$10169,7,0)</f>
        <v>393</v>
      </c>
      <c r="J87" s="28" t="str">
        <f>VLOOKUP(C87,SOURCE!S$6:Y$10169,6,0)</f>
        <v>NOR</v>
      </c>
      <c r="K87" s="29" t="str">
        <f t="shared" si="38"/>
        <v>NOR</v>
      </c>
      <c r="L87" s="39" t="str">
        <f>VLOOKUP(C87,SOURCE!S$6:Y$10169,2,0)</f>
        <v>Logic</v>
      </c>
      <c r="M87" t="str">
        <f>IF(VLOOKUP(I87,SOURCE!B:M,2,0)="/  { itemToBeCoded","To be coded","")</f>
        <v/>
      </c>
      <c r="N87" s="17" t="str">
        <f>IF(AND(O87,VLOOKUP(I87,SOURCE!B:M,2,0)&lt;&gt;"/  { itemToBeCoded"),IF(ISERROR(VLOOKUP(J87,TEST!A:L,12,0)),"",   IF(VLOOKUP(J87,TEST!A:L,12,0)="","",VLOOKUP(J87,TEST!A:L,12,0)&amp;" //"&amp;U87)),"")</f>
        <v/>
      </c>
      <c r="O87" t="b">
        <f>ISNA(VLOOKUP(J87,J$3:J86,1,0))</f>
        <v>1</v>
      </c>
      <c r="Q87" s="26" t="str">
        <f>VLOOKUP(I87,SOURCE!B:M,5,0)</f>
        <v>"NOR"</v>
      </c>
      <c r="S87" s="161"/>
      <c r="T87" s="161"/>
      <c r="U87">
        <f t="shared" si="39"/>
        <v>49</v>
      </c>
      <c r="V87" s="164">
        <f t="shared" si="36"/>
        <v>299797159.25280225</v>
      </c>
      <c r="W87" t="str">
        <f>IF(AND(O87,VLOOKUP(I87,SOURCE!B:M,2,0)&lt;&gt;"/  { itemToBeCoded"),IF(ISERROR(VLOOKUP(J87,TEST!A:F,5,0)),"",VLOOKUP(J87,TEST!A:F,5,0)),"")</f>
        <v/>
      </c>
      <c r="X87" t="str">
        <f>IF(VLOOKUP(I87,SOURCE!B:M,2,0)&lt;&gt;"/  { itemToBeCoded",IF(ISERROR(VLOOKUP(J87,TEST!A:F,6,0)),"",VLOOKUP(J87,TEST!A:F,6,0)),"")</f>
        <v/>
      </c>
      <c r="Y87" t="str">
        <f t="shared" si="37"/>
        <v/>
      </c>
      <c r="Z87">
        <f t="shared" si="25"/>
        <v>3</v>
      </c>
      <c r="AA87" s="172" t="str">
        <f t="shared" si="40"/>
        <v>+((uint64_t)(78) &lt;&lt; (7*8))</v>
      </c>
      <c r="AB87" s="172" t="str">
        <f t="shared" si="40"/>
        <v>+((uint64_t)(79) &lt;&lt; (6*8))</v>
      </c>
      <c r="AC87" s="172" t="str">
        <f t="shared" si="40"/>
        <v>+((uint64_t)(82) &lt;&lt; (5*8))</v>
      </c>
      <c r="AD87" s="172" t="str">
        <f t="shared" si="40"/>
        <v xml:space="preserve">                          </v>
      </c>
      <c r="AE87" s="172" t="str">
        <f t="shared" si="40"/>
        <v xml:space="preserve">                          </v>
      </c>
      <c r="AF87" s="172" t="str">
        <f t="shared" si="40"/>
        <v xml:space="preserve">                          </v>
      </c>
      <c r="AG87" s="172" t="str">
        <f t="shared" si="40"/>
        <v xml:space="preserve">                          </v>
      </c>
      <c r="AH87" s="172" t="str">
        <f t="shared" si="40"/>
        <v xml:space="preserve">                          </v>
      </c>
      <c r="AJ87" t="str">
        <f t="shared" si="28"/>
        <v>(uint64_t)(+((uint64_t)(78) &lt;&lt; (7*8))+((uint64_t)(79) &lt;&lt; (6*8))+((uint64_t)(82) &lt;&lt; (5*8))                                                                                                                                  )</v>
      </c>
      <c r="AK87" s="2" t="str">
        <f t="shared" si="29"/>
        <v>NOR</v>
      </c>
      <c r="AL87" t="e">
        <f>VLOOKUP(AN87,$AN88:$AN$1000,1,0)</f>
        <v>#VALUE!</v>
      </c>
      <c r="AM87">
        <f t="shared" si="30"/>
        <v>245</v>
      </c>
      <c r="AN87" s="173" t="str">
        <f t="shared" si="31"/>
        <v xml:space="preserve">    case (uint64_t)(+((uint64_t)(78) &lt;&lt; (7*8))+((uint64_t)(79) &lt;&lt; (6*8))+((uint64_t)(82) &lt;&lt; (5*8))                                                                                                                                  ): *com = ITM_LOGICALNOR; return true; break; //NOR</v>
      </c>
      <c r="AO87" t="s">
        <v>5217</v>
      </c>
      <c r="AP87" s="170" t="str">
        <f t="shared" si="32"/>
        <v>4E</v>
      </c>
      <c r="AQ87" s="170" t="str">
        <f t="shared" si="32"/>
        <v>4F</v>
      </c>
      <c r="AR87" s="170" t="str">
        <f t="shared" si="32"/>
        <v>52</v>
      </c>
      <c r="AS87" s="170" t="str">
        <f t="shared" si="32"/>
        <v>00</v>
      </c>
      <c r="AT87" s="170" t="str">
        <f t="shared" si="23"/>
        <v>00</v>
      </c>
      <c r="AU87" s="170" t="str">
        <f t="shared" si="23"/>
        <v>00</v>
      </c>
      <c r="AV87" s="170" t="str">
        <f t="shared" si="23"/>
        <v>00</v>
      </c>
      <c r="AW87" s="170" t="str">
        <f t="shared" si="23"/>
        <v>00</v>
      </c>
      <c r="AX87" s="170" t="str">
        <f t="shared" si="33"/>
        <v xml:space="preserve">    case 0x4E4F520000000000: *com = ITM_LOGICALNOR; return true; break; //NOR</v>
      </c>
      <c r="BE87" s="170" t="str">
        <f t="shared" si="34"/>
        <v>CD</v>
      </c>
      <c r="BF87" s="170" t="str">
        <f t="shared" si="34"/>
        <v>CE</v>
      </c>
      <c r="BG87" s="170" t="str">
        <f t="shared" si="34"/>
        <v>D1</v>
      </c>
      <c r="BH87" s="170" t="str">
        <f t="shared" si="34"/>
        <v>7F</v>
      </c>
      <c r="BI87" s="170" t="str">
        <f t="shared" si="35"/>
        <v/>
      </c>
      <c r="BJ87" s="170" t="str">
        <f t="shared" si="35"/>
        <v/>
      </c>
      <c r="BK87" s="170" t="str">
        <f t="shared" si="35"/>
        <v/>
      </c>
      <c r="BL87" s="170" t="str">
        <f t="shared" si="35"/>
        <v/>
      </c>
    </row>
    <row r="88" spans="1:64">
      <c r="A88" s="24" t="str">
        <f>IF(ISNA(VLOOKUP(D88,D89:D$9999,1,0)),"",1)</f>
        <v/>
      </c>
      <c r="B88" s="24" t="str">
        <f>IF(ISNA(VLOOKUP(E88,E89:E$9999,1,0)),"",1)</f>
        <v/>
      </c>
      <c r="C88" s="2">
        <v>86</v>
      </c>
      <c r="D88" s="2" t="str">
        <f>VLOOKUP(C88,SOURCE!S91:Z10254,8,0)</f>
        <v>ITM_LOGICALXNOR</v>
      </c>
      <c r="E88" s="26" t="str">
        <f>CHAR(34)&amp;VLOOKUP(C88,SOURCE!S$6:Y$10169,6,0)&amp;CHAR(34)</f>
        <v>"XNOR"</v>
      </c>
      <c r="F88" s="22" t="str">
        <f t="shared" si="26"/>
        <v xml:space="preserve">                      if (strcompare(commandnumber,"XNOR" )) {sprintf(commandnumber,"%d", ITM_LOGICALXNOR);} else</v>
      </c>
      <c r="H88" t="b">
        <f>ISNA(VLOOKUP(J88,J89:J$500,1,0))</f>
        <v>1</v>
      </c>
      <c r="I88" s="27">
        <f>VLOOKUP(C88,SOURCE!S$6:Y$10169,7,0)</f>
        <v>394</v>
      </c>
      <c r="J88" s="28" t="str">
        <f>VLOOKUP(C88,SOURCE!S$6:Y$10169,6,0)</f>
        <v>XNOR</v>
      </c>
      <c r="K88" s="29" t="str">
        <f t="shared" si="38"/>
        <v>XNOR</v>
      </c>
      <c r="L88" s="39" t="str">
        <f>VLOOKUP(C88,SOURCE!S$6:Y$10169,2,0)</f>
        <v>Logic</v>
      </c>
      <c r="M88" t="str">
        <f>IF(VLOOKUP(I88,SOURCE!B:M,2,0)="/  { itemToBeCoded","To be coded","")</f>
        <v/>
      </c>
      <c r="N88" s="17" t="str">
        <f>IF(AND(O88,VLOOKUP(I88,SOURCE!B:M,2,0)&lt;&gt;"/  { itemToBeCoded"),IF(ISERROR(VLOOKUP(J88,TEST!A:L,12,0)),"",   IF(VLOOKUP(J88,TEST!A:L,12,0)="","",VLOOKUP(J88,TEST!A:L,12,0)&amp;" //"&amp;U88)),"")</f>
        <v/>
      </c>
      <c r="O88" t="b">
        <f>ISNA(VLOOKUP(J88,J$3:J87,1,0))</f>
        <v>1</v>
      </c>
      <c r="Q88" s="26" t="str">
        <f>VLOOKUP(I88,SOURCE!B:M,5,0)</f>
        <v>"XNOR"</v>
      </c>
      <c r="S88" s="161"/>
      <c r="T88" s="161"/>
      <c r="U88">
        <f t="shared" si="39"/>
        <v>49</v>
      </c>
      <c r="V88" s="164">
        <f t="shared" si="36"/>
        <v>299797159.25280225</v>
      </c>
      <c r="W88" t="str">
        <f>IF(AND(O88,VLOOKUP(I88,SOURCE!B:M,2,0)&lt;&gt;"/  { itemToBeCoded"),IF(ISERROR(VLOOKUP(J88,TEST!A:F,5,0)),"",VLOOKUP(J88,TEST!A:F,5,0)),"")</f>
        <v/>
      </c>
      <c r="X88" t="str">
        <f>IF(VLOOKUP(I88,SOURCE!B:M,2,0)&lt;&gt;"/  { itemToBeCoded",IF(ISERROR(VLOOKUP(J88,TEST!A:F,6,0)),"",VLOOKUP(J88,TEST!A:F,6,0)),"")</f>
        <v/>
      </c>
      <c r="Y88" t="str">
        <f t="shared" si="37"/>
        <v/>
      </c>
      <c r="Z88">
        <f t="shared" si="25"/>
        <v>4</v>
      </c>
      <c r="AA88" s="172" t="str">
        <f t="shared" si="40"/>
        <v>+((uint64_t)(88) &lt;&lt; (7*8))</v>
      </c>
      <c r="AB88" s="172" t="str">
        <f t="shared" si="40"/>
        <v>+((uint64_t)(78) &lt;&lt; (6*8))</v>
      </c>
      <c r="AC88" s="172" t="str">
        <f t="shared" si="40"/>
        <v>+((uint64_t)(79) &lt;&lt; (5*8))</v>
      </c>
      <c r="AD88" s="172" t="str">
        <f t="shared" si="40"/>
        <v>+((uint64_t)(82) &lt;&lt; (4*8))</v>
      </c>
      <c r="AE88" s="172" t="str">
        <f t="shared" si="40"/>
        <v xml:space="preserve">                          </v>
      </c>
      <c r="AF88" s="172" t="str">
        <f t="shared" si="40"/>
        <v xml:space="preserve">                          </v>
      </c>
      <c r="AG88" s="172" t="str">
        <f t="shared" si="40"/>
        <v xml:space="preserve">                          </v>
      </c>
      <c r="AH88" s="172" t="str">
        <f t="shared" si="40"/>
        <v xml:space="preserve">                          </v>
      </c>
      <c r="AJ88" t="str">
        <f t="shared" si="28"/>
        <v>(uint64_t)(+((uint64_t)(88) &lt;&lt; (7*8))+((uint64_t)(78) &lt;&lt; (6*8))+((uint64_t)(79) &lt;&lt; (5*8))+((uint64_t)(82) &lt;&lt; (4*8))                                                                                                        )</v>
      </c>
      <c r="AK88" s="2" t="str">
        <f t="shared" si="29"/>
        <v>XNOR</v>
      </c>
      <c r="AL88" t="e">
        <f>VLOOKUP(AN88,$AN89:$AN$1000,1,0)</f>
        <v>#VALUE!</v>
      </c>
      <c r="AM88">
        <f t="shared" si="30"/>
        <v>246</v>
      </c>
      <c r="AN88" s="173" t="str">
        <f t="shared" si="31"/>
        <v xml:space="preserve">    case (uint64_t)(+((uint64_t)(88) &lt;&lt; (7*8))+((uint64_t)(78) &lt;&lt; (6*8))+((uint64_t)(79) &lt;&lt; (5*8))+((uint64_t)(82) &lt;&lt; (4*8))                                                                                                        ): *com = ITM_LOGICALXNOR; return true; break; //XNOR</v>
      </c>
      <c r="AO88" t="s">
        <v>5217</v>
      </c>
      <c r="AP88" s="170" t="str">
        <f t="shared" si="32"/>
        <v>58</v>
      </c>
      <c r="AQ88" s="170" t="str">
        <f t="shared" si="32"/>
        <v>4E</v>
      </c>
      <c r="AR88" s="170" t="str">
        <f t="shared" si="32"/>
        <v>4F</v>
      </c>
      <c r="AS88" s="170" t="str">
        <f t="shared" si="32"/>
        <v>52</v>
      </c>
      <c r="AT88" s="170" t="str">
        <f t="shared" si="23"/>
        <v>00</v>
      </c>
      <c r="AU88" s="170" t="str">
        <f t="shared" si="23"/>
        <v>00</v>
      </c>
      <c r="AV88" s="170" t="str">
        <f t="shared" si="23"/>
        <v>00</v>
      </c>
      <c r="AW88" s="170" t="str">
        <f t="shared" si="23"/>
        <v>00</v>
      </c>
      <c r="AX88" s="170" t="str">
        <f t="shared" si="33"/>
        <v xml:space="preserve">    case 0x584E4F5200000000: *com = ITM_LOGICALXNOR; return true; break; //XNOR</v>
      </c>
      <c r="BE88" s="170" t="str">
        <f t="shared" si="34"/>
        <v>D7</v>
      </c>
      <c r="BF88" s="170" t="str">
        <f t="shared" si="34"/>
        <v>CD</v>
      </c>
      <c r="BG88" s="170" t="str">
        <f t="shared" si="34"/>
        <v>CE</v>
      </c>
      <c r="BH88" s="170" t="str">
        <f t="shared" si="34"/>
        <v>D1</v>
      </c>
      <c r="BI88" s="170" t="str">
        <f t="shared" si="35"/>
        <v/>
      </c>
      <c r="BJ88" s="170" t="str">
        <f t="shared" si="35"/>
        <v/>
      </c>
      <c r="BK88" s="170" t="str">
        <f t="shared" si="35"/>
        <v/>
      </c>
      <c r="BL88" s="170" t="str">
        <f t="shared" si="35"/>
        <v/>
      </c>
    </row>
    <row r="89" spans="1:64">
      <c r="A89" s="24" t="str">
        <f>IF(ISNA(VLOOKUP(D89,D90:D$9999,1,0)),"",1)</f>
        <v/>
      </c>
      <c r="B89" s="24" t="str">
        <f>IF(ISNA(VLOOKUP(E89,E90:E$9999,1,0)),"",1)</f>
        <v/>
      </c>
      <c r="C89" s="2">
        <v>87</v>
      </c>
      <c r="D89" s="2" t="str">
        <f>VLOOKUP(C89,SOURCE!S92:Z10255,8,0)</f>
        <v>ITM_BS</v>
      </c>
      <c r="E89" s="26" t="str">
        <f>CHAR(34)&amp;VLOOKUP(C89,SOURCE!S$6:Y$10169,6,0)&amp;CHAR(34)</f>
        <v>"BS?"</v>
      </c>
      <c r="F89" s="22" t="str">
        <f t="shared" si="26"/>
        <v xml:space="preserve">                      if (strcompare(commandnumber,"BS?" )) {sprintf(commandnumber,"%d", ITM_BS);} else</v>
      </c>
      <c r="H89" t="b">
        <f>ISNA(VLOOKUP(J89,J90:J$500,1,0))</f>
        <v>1</v>
      </c>
      <c r="I89" s="27">
        <f>VLOOKUP(C89,SOURCE!S$6:Y$10169,7,0)</f>
        <v>395</v>
      </c>
      <c r="J89" s="28" t="str">
        <f>VLOOKUP(C89,SOURCE!S$6:Y$10169,6,0)</f>
        <v>BS?</v>
      </c>
      <c r="K89" s="29" t="str">
        <f t="shared" si="38"/>
        <v>BS?</v>
      </c>
      <c r="L89" s="39" t="str">
        <f>VLOOKUP(C89,SOURCE!S$6:Y$10169,2,0)</f>
        <v/>
      </c>
      <c r="M89" t="str">
        <f>IF(VLOOKUP(I89,SOURCE!B:M,2,0)="/  { itemToBeCoded","To be coded","")</f>
        <v/>
      </c>
      <c r="N89" s="17" t="str">
        <f>IF(AND(O89,VLOOKUP(I89,SOURCE!B:M,2,0)&lt;&gt;"/  { itemToBeCoded"),IF(ISERROR(VLOOKUP(J89,TEST!A:L,12,0)),"",   IF(VLOOKUP(J89,TEST!A:L,12,0)="","",VLOOKUP(J89,TEST!A:L,12,0)&amp;" //"&amp;U89)),"")</f>
        <v/>
      </c>
      <c r="O89" t="b">
        <f>ISNA(VLOOKUP(J89,J$3:J88,1,0))</f>
        <v>1</v>
      </c>
      <c r="Q89" s="26" t="str">
        <f>VLOOKUP(I89,SOURCE!B:M,5,0)</f>
        <v>"BS?"</v>
      </c>
      <c r="S89" s="161"/>
      <c r="T89" s="161"/>
      <c r="U89">
        <f t="shared" si="39"/>
        <v>49</v>
      </c>
      <c r="V89" s="164">
        <f t="shared" si="36"/>
        <v>299797159.25280225</v>
      </c>
      <c r="W89" t="str">
        <f>IF(AND(O89,VLOOKUP(I89,SOURCE!B:M,2,0)&lt;&gt;"/  { itemToBeCoded"),IF(ISERROR(VLOOKUP(J89,TEST!A:F,5,0)),"",VLOOKUP(J89,TEST!A:F,5,0)),"")</f>
        <v/>
      </c>
      <c r="X89" t="str">
        <f>IF(VLOOKUP(I89,SOURCE!B:M,2,0)&lt;&gt;"/  { itemToBeCoded",IF(ISERROR(VLOOKUP(J89,TEST!A:F,6,0)),"",VLOOKUP(J89,TEST!A:F,6,0)),"")</f>
        <v/>
      </c>
      <c r="Y89" t="str">
        <f t="shared" si="37"/>
        <v/>
      </c>
      <c r="Z89">
        <f t="shared" si="25"/>
        <v>3</v>
      </c>
      <c r="AA89" s="172" t="str">
        <f t="shared" si="40"/>
        <v>+((uint64_t)(66) &lt;&lt; (7*8))</v>
      </c>
      <c r="AB89" s="172" t="str">
        <f t="shared" si="40"/>
        <v>+((uint64_t)(83) &lt;&lt; (6*8))</v>
      </c>
      <c r="AC89" s="172" t="str">
        <f t="shared" si="40"/>
        <v>+((uint64_t)(63) &lt;&lt; (5*8))</v>
      </c>
      <c r="AD89" s="172" t="str">
        <f t="shared" si="40"/>
        <v xml:space="preserve">                          </v>
      </c>
      <c r="AE89" s="172" t="str">
        <f t="shared" si="40"/>
        <v xml:space="preserve">                          </v>
      </c>
      <c r="AF89" s="172" t="str">
        <f t="shared" si="40"/>
        <v xml:space="preserve">                          </v>
      </c>
      <c r="AG89" s="172" t="str">
        <f t="shared" si="40"/>
        <v xml:space="preserve">                          </v>
      </c>
      <c r="AH89" s="172" t="str">
        <f t="shared" si="40"/>
        <v xml:space="preserve">                          </v>
      </c>
      <c r="AJ89" t="str">
        <f t="shared" si="28"/>
        <v>(uint64_t)(+((uint64_t)(66) &lt;&lt; (7*8))+((uint64_t)(83) &lt;&lt; (6*8))+((uint64_t)(63) &lt;&lt; (5*8))                                                                                                                                  )</v>
      </c>
      <c r="AK89" s="2" t="str">
        <f t="shared" si="29"/>
        <v>BS?</v>
      </c>
      <c r="AL89" t="e">
        <f>VLOOKUP(AN89,$AN90:$AN$1000,1,0)</f>
        <v>#VALUE!</v>
      </c>
      <c r="AM89">
        <f t="shared" si="30"/>
        <v>247</v>
      </c>
      <c r="AN89" s="173" t="str">
        <f t="shared" si="31"/>
        <v xml:space="preserve">    case (uint64_t)(+((uint64_t)(66) &lt;&lt; (7*8))+((uint64_t)(83) &lt;&lt; (6*8))+((uint64_t)(63) &lt;&lt; (5*8))                                                                                                                                  ): *com = ITM_BS; return true; break; //BS?</v>
      </c>
      <c r="AO89" t="s">
        <v>5217</v>
      </c>
      <c r="AP89" s="170" t="str">
        <f t="shared" si="32"/>
        <v>42</v>
      </c>
      <c r="AQ89" s="170" t="str">
        <f t="shared" si="32"/>
        <v>53</v>
      </c>
      <c r="AR89" s="170" t="str">
        <f t="shared" si="32"/>
        <v>3F</v>
      </c>
      <c r="AS89" s="170" t="str">
        <f t="shared" si="32"/>
        <v>00</v>
      </c>
      <c r="AT89" s="170" t="str">
        <f t="shared" si="23"/>
        <v>00</v>
      </c>
      <c r="AU89" s="170" t="str">
        <f t="shared" si="23"/>
        <v>00</v>
      </c>
      <c r="AV89" s="170" t="str">
        <f t="shared" si="23"/>
        <v>00</v>
      </c>
      <c r="AW89" s="170" t="str">
        <f t="shared" si="23"/>
        <v>00</v>
      </c>
      <c r="AX89" s="170" t="str">
        <f t="shared" si="33"/>
        <v xml:space="preserve">    case 0x42533F0000000000: *com = ITM_BS; return true; break; //BS?</v>
      </c>
      <c r="BE89" s="170" t="str">
        <f t="shared" si="34"/>
        <v>C1</v>
      </c>
      <c r="BF89" s="170" t="str">
        <f t="shared" si="34"/>
        <v>D2</v>
      </c>
      <c r="BG89" s="170" t="str">
        <f t="shared" si="34"/>
        <v>BE</v>
      </c>
      <c r="BH89" s="170" t="str">
        <f t="shared" si="34"/>
        <v>7F</v>
      </c>
      <c r="BI89" s="170" t="str">
        <f t="shared" si="35"/>
        <v/>
      </c>
      <c r="BJ89" s="170" t="str">
        <f t="shared" si="35"/>
        <v/>
      </c>
      <c r="BK89" s="170" t="str">
        <f t="shared" si="35"/>
        <v/>
      </c>
      <c r="BL89" s="170" t="str">
        <f t="shared" si="35"/>
        <v/>
      </c>
    </row>
    <row r="90" spans="1:64">
      <c r="A90" s="24" t="str">
        <f>IF(ISNA(VLOOKUP(D90,D91:D$9999,1,0)),"",1)</f>
        <v/>
      </c>
      <c r="B90" s="24" t="str">
        <f>IF(ISNA(VLOOKUP(E90,E91:E$9999,1,0)),"",1)</f>
        <v/>
      </c>
      <c r="C90" s="2">
        <v>88</v>
      </c>
      <c r="D90" s="2" t="str">
        <f>VLOOKUP(C90,SOURCE!S93:Z10256,8,0)</f>
        <v>ITM_BC</v>
      </c>
      <c r="E90" s="26" t="str">
        <f>CHAR(34)&amp;VLOOKUP(C90,SOURCE!S$6:Y$10169,6,0)&amp;CHAR(34)</f>
        <v>"BC?"</v>
      </c>
      <c r="F90" s="22" t="str">
        <f t="shared" si="26"/>
        <v xml:space="preserve">                      if (strcompare(commandnumber,"BC?" )) {sprintf(commandnumber,"%d", ITM_BC);} else</v>
      </c>
      <c r="H90" t="b">
        <f>ISNA(VLOOKUP(J90,J91:J$500,1,0))</f>
        <v>1</v>
      </c>
      <c r="I90" s="27">
        <f>VLOOKUP(C90,SOURCE!S$6:Y$10169,7,0)</f>
        <v>396</v>
      </c>
      <c r="J90" s="28" t="str">
        <f>VLOOKUP(C90,SOURCE!S$6:Y$10169,6,0)</f>
        <v>BC?</v>
      </c>
      <c r="K90" s="29" t="str">
        <f t="shared" si="38"/>
        <v>BC?</v>
      </c>
      <c r="L90" s="39" t="str">
        <f>VLOOKUP(C90,SOURCE!S$6:Y$10169,2,0)</f>
        <v/>
      </c>
      <c r="M90" t="str">
        <f>IF(VLOOKUP(I90,SOURCE!B:M,2,0)="/  { itemToBeCoded","To be coded","")</f>
        <v/>
      </c>
      <c r="N90" s="17" t="str">
        <f>IF(AND(O90,VLOOKUP(I90,SOURCE!B:M,2,0)&lt;&gt;"/  { itemToBeCoded"),IF(ISERROR(VLOOKUP(J90,TEST!A:L,12,0)),"",   IF(VLOOKUP(J90,TEST!A:L,12,0)="","",VLOOKUP(J90,TEST!A:L,12,0)&amp;" //"&amp;U90)),"")</f>
        <v/>
      </c>
      <c r="O90" t="b">
        <f>ISNA(VLOOKUP(J90,J$3:J89,1,0))</f>
        <v>1</v>
      </c>
      <c r="Q90" s="26" t="str">
        <f>VLOOKUP(I90,SOURCE!B:M,5,0)</f>
        <v>"BC?"</v>
      </c>
      <c r="S90" s="161"/>
      <c r="T90" s="161"/>
      <c r="U90">
        <f t="shared" si="39"/>
        <v>49</v>
      </c>
      <c r="V90" s="164">
        <f t="shared" si="36"/>
        <v>299797159.25280225</v>
      </c>
      <c r="W90" t="str">
        <f>IF(AND(O90,VLOOKUP(I90,SOURCE!B:M,2,0)&lt;&gt;"/  { itemToBeCoded"),IF(ISERROR(VLOOKUP(J90,TEST!A:F,5,0)),"",VLOOKUP(J90,TEST!A:F,5,0)),"")</f>
        <v/>
      </c>
      <c r="X90" t="str">
        <f>IF(VLOOKUP(I90,SOURCE!B:M,2,0)&lt;&gt;"/  { itemToBeCoded",IF(ISERROR(VLOOKUP(J90,TEST!A:F,6,0)),"",VLOOKUP(J90,TEST!A:F,6,0)),"")</f>
        <v/>
      </c>
      <c r="Y90" t="str">
        <f t="shared" si="37"/>
        <v/>
      </c>
      <c r="Z90">
        <f t="shared" si="25"/>
        <v>3</v>
      </c>
      <c r="AA90" s="172" t="str">
        <f t="shared" si="40"/>
        <v>+((uint64_t)(66) &lt;&lt; (7*8))</v>
      </c>
      <c r="AB90" s="172" t="str">
        <f t="shared" si="40"/>
        <v>+((uint64_t)(67) &lt;&lt; (6*8))</v>
      </c>
      <c r="AC90" s="172" t="str">
        <f t="shared" si="40"/>
        <v>+((uint64_t)(63) &lt;&lt; (5*8))</v>
      </c>
      <c r="AD90" s="172" t="str">
        <f t="shared" si="40"/>
        <v xml:space="preserve">                          </v>
      </c>
      <c r="AE90" s="172" t="str">
        <f t="shared" si="40"/>
        <v xml:space="preserve">                          </v>
      </c>
      <c r="AF90" s="172" t="str">
        <f t="shared" si="40"/>
        <v xml:space="preserve">                          </v>
      </c>
      <c r="AG90" s="172" t="str">
        <f t="shared" si="40"/>
        <v xml:space="preserve">                          </v>
      </c>
      <c r="AH90" s="172" t="str">
        <f t="shared" si="40"/>
        <v xml:space="preserve">                          </v>
      </c>
      <c r="AJ90" t="str">
        <f t="shared" si="28"/>
        <v>(uint64_t)(+((uint64_t)(66) &lt;&lt; (7*8))+((uint64_t)(67) &lt;&lt; (6*8))+((uint64_t)(63) &lt;&lt; (5*8))                                                                                                                                  )</v>
      </c>
      <c r="AK90" s="2" t="str">
        <f t="shared" si="29"/>
        <v>BC?</v>
      </c>
      <c r="AL90" t="e">
        <f>VLOOKUP(AN90,$AN91:$AN$1000,1,0)</f>
        <v>#VALUE!</v>
      </c>
      <c r="AM90">
        <f t="shared" si="30"/>
        <v>248</v>
      </c>
      <c r="AN90" s="173" t="str">
        <f t="shared" si="31"/>
        <v xml:space="preserve">    case (uint64_t)(+((uint64_t)(66) &lt;&lt; (7*8))+((uint64_t)(67) &lt;&lt; (6*8))+((uint64_t)(63) &lt;&lt; (5*8))                                                                                                                                  ): *com = ITM_BC; return true; break; //BC?</v>
      </c>
      <c r="AO90" t="s">
        <v>5217</v>
      </c>
      <c r="AP90" s="170" t="str">
        <f t="shared" si="32"/>
        <v>42</v>
      </c>
      <c r="AQ90" s="170" t="str">
        <f t="shared" si="32"/>
        <v>43</v>
      </c>
      <c r="AR90" s="170" t="str">
        <f t="shared" si="32"/>
        <v>3F</v>
      </c>
      <c r="AS90" s="170" t="str">
        <f t="shared" si="32"/>
        <v>00</v>
      </c>
      <c r="AT90" s="170" t="str">
        <f t="shared" si="23"/>
        <v>00</v>
      </c>
      <c r="AU90" s="170" t="str">
        <f t="shared" si="23"/>
        <v>00</v>
      </c>
      <c r="AV90" s="170" t="str">
        <f t="shared" si="23"/>
        <v>00</v>
      </c>
      <c r="AW90" s="170" t="str">
        <f t="shared" si="23"/>
        <v>00</v>
      </c>
      <c r="AX90" s="170" t="str">
        <f t="shared" si="33"/>
        <v xml:space="preserve">    case 0x42433F0000000000: *com = ITM_BC; return true; break; //BC?</v>
      </c>
      <c r="BE90" s="170" t="str">
        <f t="shared" si="34"/>
        <v>C1</v>
      </c>
      <c r="BF90" s="170" t="str">
        <f t="shared" si="34"/>
        <v>C2</v>
      </c>
      <c r="BG90" s="170" t="str">
        <f t="shared" si="34"/>
        <v>BE</v>
      </c>
      <c r="BH90" s="170" t="str">
        <f t="shared" si="34"/>
        <v>7F</v>
      </c>
      <c r="BI90" s="170" t="str">
        <f t="shared" si="35"/>
        <v/>
      </c>
      <c r="BJ90" s="170" t="str">
        <f t="shared" si="35"/>
        <v/>
      </c>
      <c r="BK90" s="170" t="str">
        <f t="shared" si="35"/>
        <v/>
      </c>
      <c r="BL90" s="170" t="str">
        <f t="shared" si="35"/>
        <v/>
      </c>
    </row>
    <row r="91" spans="1:64">
      <c r="A91" s="24" t="str">
        <f>IF(ISNA(VLOOKUP(D91,D92:D$9999,1,0)),"",1)</f>
        <v/>
      </c>
      <c r="B91" s="24" t="str">
        <f>IF(ISNA(VLOOKUP(E91,E92:E$9999,1,0)),"",1)</f>
        <v/>
      </c>
      <c r="C91" s="2">
        <v>89</v>
      </c>
      <c r="D91" s="2" t="str">
        <f>VLOOKUP(C91,SOURCE!S94:Z10257,8,0)</f>
        <v>ITM_CB</v>
      </c>
      <c r="E91" s="26" t="str">
        <f>CHAR(34)&amp;VLOOKUP(C91,SOURCE!S$6:Y$10169,6,0)&amp;CHAR(34)</f>
        <v>"CB"</v>
      </c>
      <c r="F91" s="22" t="str">
        <f t="shared" si="26"/>
        <v xml:space="preserve">                      if (strcompare(commandnumber,"CB" )) {sprintf(commandnumber,"%d", ITM_CB);} else</v>
      </c>
      <c r="H91" t="b">
        <f>ISNA(VLOOKUP(J91,J92:J$500,1,0))</f>
        <v>1</v>
      </c>
      <c r="I91" s="27">
        <f>VLOOKUP(C91,SOURCE!S$6:Y$10169,7,0)</f>
        <v>397</v>
      </c>
      <c r="J91" s="28" t="str">
        <f>VLOOKUP(C91,SOURCE!S$6:Y$10169,6,0)</f>
        <v>CB</v>
      </c>
      <c r="K91" s="29" t="str">
        <f t="shared" si="38"/>
        <v>CB</v>
      </c>
      <c r="L91" s="39" t="str">
        <f>VLOOKUP(C91,SOURCE!S$6:Y$10169,2,0)</f>
        <v/>
      </c>
      <c r="M91" t="str">
        <f>IF(VLOOKUP(I91,SOURCE!B:M,2,0)="/  { itemToBeCoded","To be coded","")</f>
        <v/>
      </c>
      <c r="N91" s="17" t="str">
        <f>IF(AND(O91,VLOOKUP(I91,SOURCE!B:M,2,0)&lt;&gt;"/  { itemToBeCoded"),IF(ISERROR(VLOOKUP(J91,TEST!A:L,12,0)),"",   IF(VLOOKUP(J91,TEST!A:L,12,0)="","",VLOOKUP(J91,TEST!A:L,12,0)&amp;" //"&amp;U91)),"")</f>
        <v/>
      </c>
      <c r="O91" t="b">
        <f>ISNA(VLOOKUP(J91,J$3:J90,1,0))</f>
        <v>1</v>
      </c>
      <c r="Q91" s="26" t="str">
        <f>VLOOKUP(I91,SOURCE!B:M,5,0)</f>
        <v>"CB"</v>
      </c>
      <c r="S91" s="161"/>
      <c r="T91" s="161"/>
      <c r="U91">
        <f t="shared" si="39"/>
        <v>49</v>
      </c>
      <c r="V91" s="164">
        <f t="shared" si="36"/>
        <v>299797159.25280225</v>
      </c>
      <c r="W91" t="str">
        <f>IF(AND(O91,VLOOKUP(I91,SOURCE!B:M,2,0)&lt;&gt;"/  { itemToBeCoded"),IF(ISERROR(VLOOKUP(J91,TEST!A:F,5,0)),"",VLOOKUP(J91,TEST!A:F,5,0)),"")</f>
        <v/>
      </c>
      <c r="X91" t="str">
        <f>IF(VLOOKUP(I91,SOURCE!B:M,2,0)&lt;&gt;"/  { itemToBeCoded",IF(ISERROR(VLOOKUP(J91,TEST!A:F,6,0)),"",VLOOKUP(J91,TEST!A:F,6,0)),"")</f>
        <v/>
      </c>
      <c r="Y91" t="str">
        <f t="shared" si="37"/>
        <v/>
      </c>
      <c r="Z91">
        <f t="shared" si="25"/>
        <v>2</v>
      </c>
      <c r="AA91" s="172" t="str">
        <f t="shared" si="40"/>
        <v>+((uint64_t)(67) &lt;&lt; (7*8))</v>
      </c>
      <c r="AB91" s="172" t="str">
        <f t="shared" si="40"/>
        <v>+((uint64_t)(66) &lt;&lt; (6*8))</v>
      </c>
      <c r="AC91" s="172" t="str">
        <f t="shared" si="40"/>
        <v xml:space="preserve">                          </v>
      </c>
      <c r="AD91" s="172" t="str">
        <f t="shared" si="40"/>
        <v xml:space="preserve">                          </v>
      </c>
      <c r="AE91" s="172" t="str">
        <f t="shared" si="40"/>
        <v xml:space="preserve">                          </v>
      </c>
      <c r="AF91" s="172" t="str">
        <f t="shared" si="40"/>
        <v xml:space="preserve">                          </v>
      </c>
      <c r="AG91" s="172" t="str">
        <f t="shared" si="40"/>
        <v xml:space="preserve">                          </v>
      </c>
      <c r="AH91" s="172" t="str">
        <f t="shared" si="40"/>
        <v xml:space="preserve">                          </v>
      </c>
      <c r="AJ91" t="str">
        <f t="shared" si="28"/>
        <v>(uint64_t)(+((uint64_t)(67) &lt;&lt; (7*8))+((uint64_t)(66) &lt;&lt; (6*8))                                                                                                                                                            )</v>
      </c>
      <c r="AK91" s="2" t="str">
        <f t="shared" si="29"/>
        <v>CB</v>
      </c>
      <c r="AL91" t="e">
        <f>VLOOKUP(AN91,$AN92:$AN$1000,1,0)</f>
        <v>#VALUE!</v>
      </c>
      <c r="AM91">
        <f t="shared" si="30"/>
        <v>249</v>
      </c>
      <c r="AN91" s="173" t="str">
        <f t="shared" si="31"/>
        <v xml:space="preserve">    case (uint64_t)(+((uint64_t)(67) &lt;&lt; (7*8))+((uint64_t)(66) &lt;&lt; (6*8))                                                                                                                                                            ): *com = ITM_CB; return true; break; //CB</v>
      </c>
      <c r="AO91" t="s">
        <v>5217</v>
      </c>
      <c r="AP91" s="170" t="str">
        <f t="shared" si="32"/>
        <v>43</v>
      </c>
      <c r="AQ91" s="170" t="str">
        <f t="shared" si="32"/>
        <v>42</v>
      </c>
      <c r="AR91" s="170" t="str">
        <f t="shared" si="32"/>
        <v>00</v>
      </c>
      <c r="AS91" s="170" t="str">
        <f t="shared" si="32"/>
        <v>00</v>
      </c>
      <c r="AT91" s="170" t="str">
        <f t="shared" si="23"/>
        <v>00</v>
      </c>
      <c r="AU91" s="170" t="str">
        <f t="shared" si="23"/>
        <v>00</v>
      </c>
      <c r="AV91" s="170" t="str">
        <f t="shared" si="23"/>
        <v>00</v>
      </c>
      <c r="AW91" s="170" t="str">
        <f t="shared" si="23"/>
        <v>00</v>
      </c>
      <c r="AX91" s="170" t="str">
        <f t="shared" si="33"/>
        <v xml:space="preserve">    case 0x4342000000000000: *com = ITM_CB; return true; break; //CB</v>
      </c>
      <c r="BE91" s="170" t="str">
        <f t="shared" si="34"/>
        <v>C2</v>
      </c>
      <c r="BF91" s="170" t="str">
        <f t="shared" si="34"/>
        <v>C1</v>
      </c>
      <c r="BG91" s="170" t="str">
        <f t="shared" si="34"/>
        <v>7F</v>
      </c>
      <c r="BH91" s="170" t="str">
        <f t="shared" si="34"/>
        <v>7F</v>
      </c>
      <c r="BI91" s="170" t="str">
        <f t="shared" si="35"/>
        <v/>
      </c>
      <c r="BJ91" s="170" t="str">
        <f t="shared" si="35"/>
        <v/>
      </c>
      <c r="BK91" s="170" t="str">
        <f t="shared" si="35"/>
        <v/>
      </c>
      <c r="BL91" s="170" t="str">
        <f t="shared" si="35"/>
        <v/>
      </c>
    </row>
    <row r="92" spans="1:64">
      <c r="A92" s="24" t="str">
        <f>IF(ISNA(VLOOKUP(D92,D93:D$9999,1,0)),"",1)</f>
        <v/>
      </c>
      <c r="B92" s="24" t="str">
        <f>IF(ISNA(VLOOKUP(E92,E93:E$9999,1,0)),"",1)</f>
        <v/>
      </c>
      <c r="C92" s="2">
        <v>90</v>
      </c>
      <c r="D92" s="2" t="str">
        <f>VLOOKUP(C92,SOURCE!S95:Z10258,8,0)</f>
        <v>ITM_SB</v>
      </c>
      <c r="E92" s="26" t="str">
        <f>CHAR(34)&amp;VLOOKUP(C92,SOURCE!S$6:Y$10169,6,0)&amp;CHAR(34)</f>
        <v>"SB"</v>
      </c>
      <c r="F92" s="22" t="str">
        <f t="shared" si="26"/>
        <v xml:space="preserve">                      if (strcompare(commandnumber,"SB" )) {sprintf(commandnumber,"%d", ITM_SB);} else</v>
      </c>
      <c r="H92" t="b">
        <f>ISNA(VLOOKUP(J92,J93:J$500,1,0))</f>
        <v>1</v>
      </c>
      <c r="I92" s="27">
        <f>VLOOKUP(C92,SOURCE!S$6:Y$10169,7,0)</f>
        <v>398</v>
      </c>
      <c r="J92" s="28" t="str">
        <f>VLOOKUP(C92,SOURCE!S$6:Y$10169,6,0)</f>
        <v>SB</v>
      </c>
      <c r="K92" s="29" t="str">
        <f t="shared" si="38"/>
        <v>SB</v>
      </c>
      <c r="L92" s="39" t="str">
        <f>VLOOKUP(C92,SOURCE!S$6:Y$10169,2,0)</f>
        <v/>
      </c>
      <c r="M92" t="str">
        <f>IF(VLOOKUP(I92,SOURCE!B:M,2,0)="/  { itemToBeCoded","To be coded","")</f>
        <v/>
      </c>
      <c r="N92" s="17" t="str">
        <f>IF(AND(O92,VLOOKUP(I92,SOURCE!B:M,2,0)&lt;&gt;"/  { itemToBeCoded"),IF(ISERROR(VLOOKUP(J92,TEST!A:L,12,0)),"",   IF(VLOOKUP(J92,TEST!A:L,12,0)="","",VLOOKUP(J92,TEST!A:L,12,0)&amp;" //"&amp;U92)),"")</f>
        <v/>
      </c>
      <c r="O92" t="b">
        <f>ISNA(VLOOKUP(J92,J$3:J91,1,0))</f>
        <v>1</v>
      </c>
      <c r="Q92" s="26" t="str">
        <f>VLOOKUP(I92,SOURCE!B:M,5,0)</f>
        <v>"SB"</v>
      </c>
      <c r="S92" s="161"/>
      <c r="T92" s="161"/>
      <c r="U92">
        <f t="shared" si="39"/>
        <v>49</v>
      </c>
      <c r="V92" s="164">
        <f t="shared" si="36"/>
        <v>299797159.25280225</v>
      </c>
      <c r="W92" t="str">
        <f>IF(AND(O92,VLOOKUP(I92,SOURCE!B:M,2,0)&lt;&gt;"/  { itemToBeCoded"),IF(ISERROR(VLOOKUP(J92,TEST!A:F,5,0)),"",VLOOKUP(J92,TEST!A:F,5,0)),"")</f>
        <v/>
      </c>
      <c r="X92" t="str">
        <f>IF(VLOOKUP(I92,SOURCE!B:M,2,0)&lt;&gt;"/  { itemToBeCoded",IF(ISERROR(VLOOKUP(J92,TEST!A:F,6,0)),"",VLOOKUP(J92,TEST!A:F,6,0)),"")</f>
        <v/>
      </c>
      <c r="Y92" t="str">
        <f t="shared" si="37"/>
        <v/>
      </c>
      <c r="Z92">
        <f t="shared" si="25"/>
        <v>2</v>
      </c>
      <c r="AA92" s="172" t="str">
        <f t="shared" si="40"/>
        <v>+((uint64_t)(83) &lt;&lt; (7*8))</v>
      </c>
      <c r="AB92" s="172" t="str">
        <f t="shared" si="40"/>
        <v>+((uint64_t)(66) &lt;&lt; (6*8))</v>
      </c>
      <c r="AC92" s="172" t="str">
        <f t="shared" si="40"/>
        <v xml:space="preserve">                          </v>
      </c>
      <c r="AD92" s="172" t="str">
        <f t="shared" si="40"/>
        <v xml:space="preserve">                          </v>
      </c>
      <c r="AE92" s="172" t="str">
        <f t="shared" si="40"/>
        <v xml:space="preserve">                          </v>
      </c>
      <c r="AF92" s="172" t="str">
        <f t="shared" si="40"/>
        <v xml:space="preserve">                          </v>
      </c>
      <c r="AG92" s="172" t="str">
        <f t="shared" si="40"/>
        <v xml:space="preserve">                          </v>
      </c>
      <c r="AH92" s="172" t="str">
        <f t="shared" si="40"/>
        <v xml:space="preserve">                          </v>
      </c>
      <c r="AJ92" t="str">
        <f t="shared" si="28"/>
        <v>(uint64_t)(+((uint64_t)(83) &lt;&lt; (7*8))+((uint64_t)(66) &lt;&lt; (6*8))                                                                                                                                                            )</v>
      </c>
      <c r="AK92" s="2" t="str">
        <f t="shared" si="29"/>
        <v>SB</v>
      </c>
      <c r="AL92" t="e">
        <f>VLOOKUP(AN92,$AN93:$AN$1000,1,0)</f>
        <v>#VALUE!</v>
      </c>
      <c r="AM92">
        <f t="shared" si="30"/>
        <v>250</v>
      </c>
      <c r="AN92" s="173" t="str">
        <f t="shared" si="31"/>
        <v xml:space="preserve">    case (uint64_t)(+((uint64_t)(83) &lt;&lt; (7*8))+((uint64_t)(66) &lt;&lt; (6*8))                                                                                                                                                            ): *com = ITM_SB; return true; break; //SB</v>
      </c>
      <c r="AO92" t="s">
        <v>5217</v>
      </c>
      <c r="AP92" s="170" t="str">
        <f t="shared" si="32"/>
        <v>53</v>
      </c>
      <c r="AQ92" s="170" t="str">
        <f t="shared" si="32"/>
        <v>42</v>
      </c>
      <c r="AR92" s="170" t="str">
        <f t="shared" si="32"/>
        <v>00</v>
      </c>
      <c r="AS92" s="170" t="str">
        <f t="shared" si="32"/>
        <v>00</v>
      </c>
      <c r="AT92" s="170" t="str">
        <f t="shared" si="23"/>
        <v>00</v>
      </c>
      <c r="AU92" s="170" t="str">
        <f t="shared" si="23"/>
        <v>00</v>
      </c>
      <c r="AV92" s="170" t="str">
        <f t="shared" si="23"/>
        <v>00</v>
      </c>
      <c r="AW92" s="170" t="str">
        <f t="shared" si="23"/>
        <v>00</v>
      </c>
      <c r="AX92" s="170" t="str">
        <f t="shared" si="33"/>
        <v xml:space="preserve">    case 0x5342000000000000: *com = ITM_SB; return true; break; //SB</v>
      </c>
      <c r="BE92" s="170" t="str">
        <f t="shared" si="34"/>
        <v>D2</v>
      </c>
      <c r="BF92" s="170" t="str">
        <f t="shared" si="34"/>
        <v>C1</v>
      </c>
      <c r="BG92" s="170" t="str">
        <f t="shared" si="34"/>
        <v>7F</v>
      </c>
      <c r="BH92" s="170" t="str">
        <f t="shared" si="34"/>
        <v>7F</v>
      </c>
      <c r="BI92" s="170" t="str">
        <f t="shared" si="35"/>
        <v/>
      </c>
      <c r="BJ92" s="170" t="str">
        <f t="shared" si="35"/>
        <v/>
      </c>
      <c r="BK92" s="170" t="str">
        <f t="shared" si="35"/>
        <v/>
      </c>
      <c r="BL92" s="170" t="str">
        <f t="shared" si="35"/>
        <v/>
      </c>
    </row>
    <row r="93" spans="1:64">
      <c r="A93" s="24" t="str">
        <f>IF(ISNA(VLOOKUP(D93,D94:D$9999,1,0)),"",1)</f>
        <v/>
      </c>
      <c r="B93" s="24" t="str">
        <f>IF(ISNA(VLOOKUP(E93,E94:E$9999,1,0)),"",1)</f>
        <v/>
      </c>
      <c r="C93" s="2">
        <v>91</v>
      </c>
      <c r="D93" s="2" t="str">
        <f>VLOOKUP(C93,SOURCE!S96:Z10259,8,0)</f>
        <v>ITM_FB</v>
      </c>
      <c r="E93" s="26" t="str">
        <f>CHAR(34)&amp;VLOOKUP(C93,SOURCE!S$6:Y$10169,6,0)&amp;CHAR(34)</f>
        <v>"FB"</v>
      </c>
      <c r="F93" s="22" t="str">
        <f t="shared" si="26"/>
        <v xml:space="preserve">                      if (strcompare(commandnumber,"FB" )) {sprintf(commandnumber,"%d", ITM_FB);} else</v>
      </c>
      <c r="H93" t="b">
        <f>ISNA(VLOOKUP(J93,J94:J$500,1,0))</f>
        <v>1</v>
      </c>
      <c r="I93" s="27">
        <f>VLOOKUP(C93,SOURCE!S$6:Y$10169,7,0)</f>
        <v>399</v>
      </c>
      <c r="J93" s="28" t="str">
        <f>VLOOKUP(C93,SOURCE!S$6:Y$10169,6,0)</f>
        <v>FB</v>
      </c>
      <c r="K93" s="29" t="str">
        <f t="shared" si="38"/>
        <v>FB</v>
      </c>
      <c r="L93" s="39" t="str">
        <f>VLOOKUP(C93,SOURCE!S$6:Y$10169,2,0)</f>
        <v/>
      </c>
      <c r="M93" t="str">
        <f>IF(VLOOKUP(I93,SOURCE!B:M,2,0)="/  { itemToBeCoded","To be coded","")</f>
        <v/>
      </c>
      <c r="N93" s="17" t="str">
        <f>IF(AND(O93,VLOOKUP(I93,SOURCE!B:M,2,0)&lt;&gt;"/  { itemToBeCoded"),IF(ISERROR(VLOOKUP(J93,TEST!A:L,12,0)),"",   IF(VLOOKUP(J93,TEST!A:L,12,0)="","",VLOOKUP(J93,TEST!A:L,12,0)&amp;" //"&amp;U93)),"")</f>
        <v/>
      </c>
      <c r="O93" t="b">
        <f>ISNA(VLOOKUP(J93,J$3:J92,1,0))</f>
        <v>1</v>
      </c>
      <c r="Q93" s="26" t="str">
        <f>VLOOKUP(I93,SOURCE!B:M,5,0)</f>
        <v>"FB"</v>
      </c>
      <c r="S93" s="161"/>
      <c r="T93" s="161"/>
      <c r="U93">
        <f t="shared" si="39"/>
        <v>49</v>
      </c>
      <c r="V93" s="164">
        <f t="shared" si="36"/>
        <v>299797159.25280225</v>
      </c>
      <c r="W93" t="str">
        <f>IF(AND(O93,VLOOKUP(I93,SOURCE!B:M,2,0)&lt;&gt;"/  { itemToBeCoded"),IF(ISERROR(VLOOKUP(J93,TEST!A:F,5,0)),"",VLOOKUP(J93,TEST!A:F,5,0)),"")</f>
        <v/>
      </c>
      <c r="X93" t="str">
        <f>IF(VLOOKUP(I93,SOURCE!B:M,2,0)&lt;&gt;"/  { itemToBeCoded",IF(ISERROR(VLOOKUP(J93,TEST!A:F,6,0)),"",VLOOKUP(J93,TEST!A:F,6,0)),"")</f>
        <v/>
      </c>
      <c r="Y93" t="str">
        <f t="shared" si="37"/>
        <v/>
      </c>
      <c r="Z93">
        <f t="shared" si="25"/>
        <v>2</v>
      </c>
      <c r="AA93" s="172" t="str">
        <f t="shared" si="40"/>
        <v>+((uint64_t)(70) &lt;&lt; (7*8))</v>
      </c>
      <c r="AB93" s="172" t="str">
        <f t="shared" si="40"/>
        <v>+((uint64_t)(66) &lt;&lt; (6*8))</v>
      </c>
      <c r="AC93" s="172" t="str">
        <f t="shared" si="40"/>
        <v xml:space="preserve">                          </v>
      </c>
      <c r="AD93" s="172" t="str">
        <f t="shared" si="40"/>
        <v xml:space="preserve">                          </v>
      </c>
      <c r="AE93" s="172" t="str">
        <f t="shared" si="40"/>
        <v xml:space="preserve">                          </v>
      </c>
      <c r="AF93" s="172" t="str">
        <f t="shared" si="40"/>
        <v xml:space="preserve">                          </v>
      </c>
      <c r="AG93" s="172" t="str">
        <f t="shared" si="40"/>
        <v xml:space="preserve">                          </v>
      </c>
      <c r="AH93" s="172" t="str">
        <f t="shared" si="40"/>
        <v xml:space="preserve">                          </v>
      </c>
      <c r="AJ93" t="str">
        <f t="shared" si="28"/>
        <v>(uint64_t)(+((uint64_t)(70) &lt;&lt; (7*8))+((uint64_t)(66) &lt;&lt; (6*8))                                                                                                                                                            )</v>
      </c>
      <c r="AK93" s="2" t="str">
        <f t="shared" si="29"/>
        <v>FB</v>
      </c>
      <c r="AL93" t="e">
        <f>VLOOKUP(AN93,$AN94:$AN$1000,1,0)</f>
        <v>#VALUE!</v>
      </c>
      <c r="AM93">
        <f t="shared" si="30"/>
        <v>251</v>
      </c>
      <c r="AN93" s="173" t="str">
        <f t="shared" si="31"/>
        <v xml:space="preserve">    case (uint64_t)(+((uint64_t)(70) &lt;&lt; (7*8))+((uint64_t)(66) &lt;&lt; (6*8))                                                                                                                                                            ): *com = ITM_FB; return true; break; //FB</v>
      </c>
      <c r="AO93" t="s">
        <v>5217</v>
      </c>
      <c r="AP93" s="170" t="str">
        <f t="shared" si="32"/>
        <v>46</v>
      </c>
      <c r="AQ93" s="170" t="str">
        <f t="shared" si="32"/>
        <v>42</v>
      </c>
      <c r="AR93" s="170" t="str">
        <f t="shared" si="32"/>
        <v>00</v>
      </c>
      <c r="AS93" s="170" t="str">
        <f t="shared" si="32"/>
        <v>00</v>
      </c>
      <c r="AT93" s="170" t="str">
        <f t="shared" si="23"/>
        <v>00</v>
      </c>
      <c r="AU93" s="170" t="str">
        <f t="shared" si="23"/>
        <v>00</v>
      </c>
      <c r="AV93" s="170" t="str">
        <f t="shared" si="23"/>
        <v>00</v>
      </c>
      <c r="AW93" s="170" t="str">
        <f t="shared" si="23"/>
        <v>00</v>
      </c>
      <c r="AX93" s="170" t="str">
        <f t="shared" si="33"/>
        <v xml:space="preserve">    case 0x4642000000000000: *com = ITM_FB; return true; break; //FB</v>
      </c>
      <c r="BE93" s="170" t="str">
        <f t="shared" si="34"/>
        <v>C5</v>
      </c>
      <c r="BF93" s="170" t="str">
        <f t="shared" si="34"/>
        <v>C1</v>
      </c>
      <c r="BG93" s="170" t="str">
        <f t="shared" si="34"/>
        <v>7F</v>
      </c>
      <c r="BH93" s="170" t="str">
        <f t="shared" si="34"/>
        <v>7F</v>
      </c>
      <c r="BI93" s="170" t="str">
        <f t="shared" si="35"/>
        <v/>
      </c>
      <c r="BJ93" s="170" t="str">
        <f t="shared" si="35"/>
        <v/>
      </c>
      <c r="BK93" s="170" t="str">
        <f t="shared" si="35"/>
        <v/>
      </c>
      <c r="BL93" s="170" t="str">
        <f t="shared" si="35"/>
        <v/>
      </c>
    </row>
    <row r="94" spans="1:64">
      <c r="A94" s="24" t="str">
        <f>IF(ISNA(VLOOKUP(D94,D95:D$9999,1,0)),"",1)</f>
        <v/>
      </c>
      <c r="B94" s="24" t="str">
        <f>IF(ISNA(VLOOKUP(E94,E95:E$9999,1,0)),"",1)</f>
        <v/>
      </c>
      <c r="C94" s="2">
        <v>92</v>
      </c>
      <c r="D94" s="2" t="str">
        <f>VLOOKUP(C94,SOURCE!S97:Z10260,8,0)</f>
        <v>ITM_RL</v>
      </c>
      <c r="E94" s="26" t="str">
        <f>CHAR(34)&amp;VLOOKUP(C94,SOURCE!S$6:Y$10169,6,0)&amp;CHAR(34)</f>
        <v>"RL"</v>
      </c>
      <c r="F94" s="22" t="str">
        <f t="shared" si="26"/>
        <v xml:space="preserve">                      if (strcompare(commandnumber,"RL" )) {sprintf(commandnumber,"%d", ITM_RL);} else</v>
      </c>
      <c r="H94" t="b">
        <f>ISNA(VLOOKUP(J94,J95:J$500,1,0))</f>
        <v>1</v>
      </c>
      <c r="I94" s="27">
        <f>VLOOKUP(C94,SOURCE!S$6:Y$10169,7,0)</f>
        <v>400</v>
      </c>
      <c r="J94" s="28" t="str">
        <f>VLOOKUP(C94,SOURCE!S$6:Y$10169,6,0)</f>
        <v>RL</v>
      </c>
      <c r="K94" s="29" t="str">
        <f t="shared" si="38"/>
        <v>RL</v>
      </c>
      <c r="L94" s="39" t="str">
        <f>VLOOKUP(C94,SOURCE!S$6:Y$10169,2,0)</f>
        <v>Logic</v>
      </c>
      <c r="M94" t="str">
        <f>IF(VLOOKUP(I94,SOURCE!B:M,2,0)="/  { itemToBeCoded","To be coded","")</f>
        <v/>
      </c>
      <c r="N94" s="17" t="str">
        <f>IF(AND(O94,VLOOKUP(I94,SOURCE!B:M,2,0)&lt;&gt;"/  { itemToBeCoded"),IF(ISERROR(VLOOKUP(J94,TEST!A:L,12,0)),"",   IF(VLOOKUP(J94,TEST!A:L,12,0)="","",VLOOKUP(J94,TEST!A:L,12,0)&amp;" //"&amp;U94)),"")</f>
        <v/>
      </c>
      <c r="O94" t="b">
        <f>ISNA(VLOOKUP(J94,J$3:J93,1,0))</f>
        <v>1</v>
      </c>
      <c r="Q94" s="26" t="str">
        <f>VLOOKUP(I94,SOURCE!B:M,5,0)</f>
        <v>"RL"</v>
      </c>
      <c r="S94" s="161"/>
      <c r="T94" s="161"/>
      <c r="U94">
        <f t="shared" si="39"/>
        <v>49</v>
      </c>
      <c r="V94" s="164">
        <f t="shared" si="36"/>
        <v>299797159.25280225</v>
      </c>
      <c r="W94" t="str">
        <f>IF(AND(O94,VLOOKUP(I94,SOURCE!B:M,2,0)&lt;&gt;"/  { itemToBeCoded"),IF(ISERROR(VLOOKUP(J94,TEST!A:F,5,0)),"",VLOOKUP(J94,TEST!A:F,5,0)),"")</f>
        <v/>
      </c>
      <c r="X94" t="str">
        <f>IF(VLOOKUP(I94,SOURCE!B:M,2,0)&lt;&gt;"/  { itemToBeCoded",IF(ISERROR(VLOOKUP(J94,TEST!A:F,6,0)),"",VLOOKUP(J94,TEST!A:F,6,0)),"")</f>
        <v/>
      </c>
      <c r="Y94" t="str">
        <f t="shared" si="37"/>
        <v/>
      </c>
      <c r="Z94">
        <f t="shared" si="25"/>
        <v>2</v>
      </c>
      <c r="AA94" s="172" t="str">
        <f t="shared" si="40"/>
        <v>+((uint64_t)(82) &lt;&lt; (7*8))</v>
      </c>
      <c r="AB94" s="172" t="str">
        <f t="shared" si="40"/>
        <v>+((uint64_t)(76) &lt;&lt; (6*8))</v>
      </c>
      <c r="AC94" s="172" t="str">
        <f t="shared" si="40"/>
        <v xml:space="preserve">                          </v>
      </c>
      <c r="AD94" s="172" t="str">
        <f t="shared" si="40"/>
        <v xml:space="preserve">                          </v>
      </c>
      <c r="AE94" s="172" t="str">
        <f t="shared" si="40"/>
        <v xml:space="preserve">                          </v>
      </c>
      <c r="AF94" s="172" t="str">
        <f t="shared" si="40"/>
        <v xml:space="preserve">                          </v>
      </c>
      <c r="AG94" s="172" t="str">
        <f t="shared" si="40"/>
        <v xml:space="preserve">                          </v>
      </c>
      <c r="AH94" s="172" t="str">
        <f t="shared" si="40"/>
        <v xml:space="preserve">                          </v>
      </c>
      <c r="AJ94" t="str">
        <f t="shared" si="28"/>
        <v>(uint64_t)(+((uint64_t)(82) &lt;&lt; (7*8))+((uint64_t)(76) &lt;&lt; (6*8))                                                                                                                                                            )</v>
      </c>
      <c r="AK94" s="2" t="str">
        <f t="shared" si="29"/>
        <v>RL</v>
      </c>
      <c r="AL94" t="e">
        <f>VLOOKUP(AN94,$AN95:$AN$1000,1,0)</f>
        <v>#VALUE!</v>
      </c>
      <c r="AM94">
        <f t="shared" si="30"/>
        <v>252</v>
      </c>
      <c r="AN94" s="173" t="str">
        <f t="shared" si="31"/>
        <v xml:space="preserve">    case (uint64_t)(+((uint64_t)(82) &lt;&lt; (7*8))+((uint64_t)(76) &lt;&lt; (6*8))                                                                                                                                                            ): *com = ITM_RL; return true; break; //RL</v>
      </c>
      <c r="AO94" t="s">
        <v>5217</v>
      </c>
      <c r="AP94" s="170" t="str">
        <f t="shared" si="32"/>
        <v>52</v>
      </c>
      <c r="AQ94" s="170" t="str">
        <f t="shared" si="32"/>
        <v>4C</v>
      </c>
      <c r="AR94" s="170" t="str">
        <f t="shared" si="32"/>
        <v>00</v>
      </c>
      <c r="AS94" s="170" t="str">
        <f t="shared" si="32"/>
        <v>00</v>
      </c>
      <c r="AT94" s="170" t="str">
        <f t="shared" si="23"/>
        <v>00</v>
      </c>
      <c r="AU94" s="170" t="str">
        <f t="shared" si="23"/>
        <v>00</v>
      </c>
      <c r="AV94" s="170" t="str">
        <f t="shared" si="23"/>
        <v>00</v>
      </c>
      <c r="AW94" s="170" t="str">
        <f t="shared" si="23"/>
        <v>00</v>
      </c>
      <c r="AX94" s="170" t="str">
        <f t="shared" si="33"/>
        <v xml:space="preserve">    case 0x524C000000000000: *com = ITM_RL; return true; break; //RL</v>
      </c>
      <c r="BE94" s="170" t="str">
        <f t="shared" si="34"/>
        <v>D1</v>
      </c>
      <c r="BF94" s="170" t="str">
        <f t="shared" si="34"/>
        <v>CB</v>
      </c>
      <c r="BG94" s="170" t="str">
        <f t="shared" si="34"/>
        <v>7F</v>
      </c>
      <c r="BH94" s="170" t="str">
        <f t="shared" si="34"/>
        <v>7F</v>
      </c>
      <c r="BI94" s="170" t="str">
        <f t="shared" si="35"/>
        <v/>
      </c>
      <c r="BJ94" s="170" t="str">
        <f t="shared" si="35"/>
        <v/>
      </c>
      <c r="BK94" s="170" t="str">
        <f t="shared" si="35"/>
        <v/>
      </c>
      <c r="BL94" s="170" t="str">
        <f t="shared" si="35"/>
        <v/>
      </c>
    </row>
    <row r="95" spans="1:64">
      <c r="A95" s="24" t="str">
        <f>IF(ISNA(VLOOKUP(D95,D96:D$9999,1,0)),"",1)</f>
        <v/>
      </c>
      <c r="B95" s="24" t="str">
        <f>IF(ISNA(VLOOKUP(E95,E96:E$9999,1,0)),"",1)</f>
        <v/>
      </c>
      <c r="C95" s="2">
        <v>93</v>
      </c>
      <c r="D95" s="2" t="str">
        <f>VLOOKUP(C95,SOURCE!S98:Z10261,8,0)</f>
        <v>ITM_RLC</v>
      </c>
      <c r="E95" s="26" t="str">
        <f>CHAR(34)&amp;VLOOKUP(C95,SOURCE!S$6:Y$10169,6,0)&amp;CHAR(34)</f>
        <v>"RLC"</v>
      </c>
      <c r="F95" s="22" t="str">
        <f t="shared" si="26"/>
        <v xml:space="preserve">                      if (strcompare(commandnumber,"RLC" )) {sprintf(commandnumber,"%d", ITM_RLC);} else</v>
      </c>
      <c r="H95" t="b">
        <f>ISNA(VLOOKUP(J95,J96:J$500,1,0))</f>
        <v>1</v>
      </c>
      <c r="I95" s="27">
        <f>VLOOKUP(C95,SOURCE!S$6:Y$10169,7,0)</f>
        <v>401</v>
      </c>
      <c r="J95" s="28" t="str">
        <f>VLOOKUP(C95,SOURCE!S$6:Y$10169,6,0)</f>
        <v>RLC</v>
      </c>
      <c r="K95" s="29" t="str">
        <f t="shared" si="38"/>
        <v>RLC</v>
      </c>
      <c r="L95" s="39" t="str">
        <f>VLOOKUP(C95,SOURCE!S$6:Y$10169,2,0)</f>
        <v>Logic</v>
      </c>
      <c r="M95" t="str">
        <f>IF(VLOOKUP(I95,SOURCE!B:M,2,0)="/  { itemToBeCoded","To be coded","")</f>
        <v/>
      </c>
      <c r="N95" s="17" t="str">
        <f>IF(AND(O95,VLOOKUP(I95,SOURCE!B:M,2,0)&lt;&gt;"/  { itemToBeCoded"),IF(ISERROR(VLOOKUP(J95,TEST!A:L,12,0)),"",   IF(VLOOKUP(J95,TEST!A:L,12,0)="","",VLOOKUP(J95,TEST!A:L,12,0)&amp;" //"&amp;U95)),"")</f>
        <v/>
      </c>
      <c r="O95" t="b">
        <f>ISNA(VLOOKUP(J95,J$3:J94,1,0))</f>
        <v>1</v>
      </c>
      <c r="Q95" s="26" t="str">
        <f>VLOOKUP(I95,SOURCE!B:M,5,0)</f>
        <v>"RLC"</v>
      </c>
      <c r="S95" s="161"/>
      <c r="T95" s="161"/>
      <c r="U95">
        <f t="shared" si="39"/>
        <v>49</v>
      </c>
      <c r="V95" s="164">
        <f t="shared" si="36"/>
        <v>299797159.25280225</v>
      </c>
      <c r="W95" t="str">
        <f>IF(AND(O95,VLOOKUP(I95,SOURCE!B:M,2,0)&lt;&gt;"/  { itemToBeCoded"),IF(ISERROR(VLOOKUP(J95,TEST!A:F,5,0)),"",VLOOKUP(J95,TEST!A:F,5,0)),"")</f>
        <v/>
      </c>
      <c r="X95" t="str">
        <f>IF(VLOOKUP(I95,SOURCE!B:M,2,0)&lt;&gt;"/  { itemToBeCoded",IF(ISERROR(VLOOKUP(J95,TEST!A:F,6,0)),"",VLOOKUP(J95,TEST!A:F,6,0)),"")</f>
        <v/>
      </c>
      <c r="Y95" t="str">
        <f t="shared" si="37"/>
        <v/>
      </c>
      <c r="Z95">
        <f t="shared" si="25"/>
        <v>3</v>
      </c>
      <c r="AA95" s="172" t="str">
        <f t="shared" si="40"/>
        <v>+((uint64_t)(82) &lt;&lt; (7*8))</v>
      </c>
      <c r="AB95" s="172" t="str">
        <f t="shared" si="40"/>
        <v>+((uint64_t)(76) &lt;&lt; (6*8))</v>
      </c>
      <c r="AC95" s="172" t="str">
        <f t="shared" si="40"/>
        <v>+((uint64_t)(67) &lt;&lt; (5*8))</v>
      </c>
      <c r="AD95" s="172" t="str">
        <f t="shared" si="40"/>
        <v xml:space="preserve">                          </v>
      </c>
      <c r="AE95" s="172" t="str">
        <f t="shared" si="40"/>
        <v xml:space="preserve">                          </v>
      </c>
      <c r="AF95" s="172" t="str">
        <f t="shared" si="40"/>
        <v xml:space="preserve">                          </v>
      </c>
      <c r="AG95" s="172" t="str">
        <f t="shared" si="40"/>
        <v xml:space="preserve">                          </v>
      </c>
      <c r="AH95" s="172" t="str">
        <f t="shared" si="40"/>
        <v xml:space="preserve">                          </v>
      </c>
      <c r="AJ95" t="str">
        <f t="shared" si="28"/>
        <v>(uint64_t)(+((uint64_t)(82) &lt;&lt; (7*8))+((uint64_t)(76) &lt;&lt; (6*8))+((uint64_t)(67) &lt;&lt; (5*8))                                                                                                                                  )</v>
      </c>
      <c r="AK95" s="2" t="str">
        <f t="shared" si="29"/>
        <v>RLC</v>
      </c>
      <c r="AL95" t="e">
        <f>VLOOKUP(AN95,$AN96:$AN$1000,1,0)</f>
        <v>#VALUE!</v>
      </c>
      <c r="AM95">
        <f t="shared" si="30"/>
        <v>253</v>
      </c>
      <c r="AN95" s="173" t="str">
        <f t="shared" si="31"/>
        <v xml:space="preserve">    case (uint64_t)(+((uint64_t)(82) &lt;&lt; (7*8))+((uint64_t)(76) &lt;&lt; (6*8))+((uint64_t)(67) &lt;&lt; (5*8))                                                                                                                                  ): *com = ITM_RLC; return true; break; //RLC</v>
      </c>
      <c r="AO95" t="s">
        <v>5217</v>
      </c>
      <c r="AP95" s="170" t="str">
        <f t="shared" si="32"/>
        <v>52</v>
      </c>
      <c r="AQ95" s="170" t="str">
        <f t="shared" si="32"/>
        <v>4C</v>
      </c>
      <c r="AR95" s="170" t="str">
        <f t="shared" si="32"/>
        <v>43</v>
      </c>
      <c r="AS95" s="170" t="str">
        <f t="shared" si="32"/>
        <v>00</v>
      </c>
      <c r="AT95" s="170" t="str">
        <f t="shared" si="23"/>
        <v>00</v>
      </c>
      <c r="AU95" s="170" t="str">
        <f t="shared" si="23"/>
        <v>00</v>
      </c>
      <c r="AV95" s="170" t="str">
        <f t="shared" si="23"/>
        <v>00</v>
      </c>
      <c r="AW95" s="170" t="str">
        <f t="shared" si="23"/>
        <v>00</v>
      </c>
      <c r="AX95" s="170" t="str">
        <f t="shared" si="33"/>
        <v xml:space="preserve">    case 0x524C430000000000: *com = ITM_RLC; return true; break; //RLC</v>
      </c>
      <c r="BE95" s="170" t="str">
        <f t="shared" si="34"/>
        <v>D1</v>
      </c>
      <c r="BF95" s="170" t="str">
        <f t="shared" si="34"/>
        <v>CB</v>
      </c>
      <c r="BG95" s="170" t="str">
        <f t="shared" si="34"/>
        <v>C2</v>
      </c>
      <c r="BH95" s="170" t="str">
        <f t="shared" si="34"/>
        <v>7F</v>
      </c>
      <c r="BI95" s="170" t="str">
        <f t="shared" si="35"/>
        <v/>
      </c>
      <c r="BJ95" s="170" t="str">
        <f t="shared" si="35"/>
        <v/>
      </c>
      <c r="BK95" s="170" t="str">
        <f t="shared" si="35"/>
        <v/>
      </c>
      <c r="BL95" s="170" t="str">
        <f t="shared" si="35"/>
        <v/>
      </c>
    </row>
    <row r="96" spans="1:64">
      <c r="A96" s="24" t="str">
        <f>IF(ISNA(VLOOKUP(D96,D97:D$9999,1,0)),"",1)</f>
        <v/>
      </c>
      <c r="B96" s="24" t="str">
        <f>IF(ISNA(VLOOKUP(E96,E97:E$9999,1,0)),"",1)</f>
        <v/>
      </c>
      <c r="C96" s="2">
        <v>94</v>
      </c>
      <c r="D96" s="2" t="str">
        <f>VLOOKUP(C96,SOURCE!S99:Z10262,8,0)</f>
        <v>ITM_RR</v>
      </c>
      <c r="E96" s="26" t="str">
        <f>CHAR(34)&amp;VLOOKUP(C96,SOURCE!S$6:Y$10169,6,0)&amp;CHAR(34)</f>
        <v>"RR"</v>
      </c>
      <c r="F96" s="22" t="str">
        <f t="shared" si="26"/>
        <v xml:space="preserve">                      if (strcompare(commandnumber,"RR" )) {sprintf(commandnumber,"%d", ITM_RR);} else</v>
      </c>
      <c r="H96" t="b">
        <f>ISNA(VLOOKUP(J96,J97:J$500,1,0))</f>
        <v>1</v>
      </c>
      <c r="I96" s="27">
        <f>VLOOKUP(C96,SOURCE!S$6:Y$10169,7,0)</f>
        <v>402</v>
      </c>
      <c r="J96" s="28" t="str">
        <f>VLOOKUP(C96,SOURCE!S$6:Y$10169,6,0)</f>
        <v>RR</v>
      </c>
      <c r="K96" s="29" t="str">
        <f t="shared" si="38"/>
        <v>RR</v>
      </c>
      <c r="L96" s="39" t="str">
        <f>VLOOKUP(C96,SOURCE!S$6:Y$10169,2,0)</f>
        <v>Logic</v>
      </c>
      <c r="M96" t="str">
        <f>IF(VLOOKUP(I96,SOURCE!B:M,2,0)="/  { itemToBeCoded","To be coded","")</f>
        <v/>
      </c>
      <c r="N96" s="17" t="str">
        <f>IF(AND(O96,VLOOKUP(I96,SOURCE!B:M,2,0)&lt;&gt;"/  { itemToBeCoded"),IF(ISERROR(VLOOKUP(J96,TEST!A:L,12,0)),"",   IF(VLOOKUP(J96,TEST!A:L,12,0)="","",VLOOKUP(J96,TEST!A:L,12,0)&amp;" //"&amp;U96)),"")</f>
        <v/>
      </c>
      <c r="O96" t="b">
        <f>ISNA(VLOOKUP(J96,J$3:J95,1,0))</f>
        <v>1</v>
      </c>
      <c r="Q96" s="26" t="str">
        <f>VLOOKUP(I96,SOURCE!B:M,5,0)</f>
        <v>"RR"</v>
      </c>
      <c r="S96" s="161"/>
      <c r="T96" s="161"/>
      <c r="U96">
        <f t="shared" si="39"/>
        <v>49</v>
      </c>
      <c r="V96" s="164">
        <f t="shared" si="36"/>
        <v>299797159.25280225</v>
      </c>
      <c r="W96" t="str">
        <f>IF(AND(O96,VLOOKUP(I96,SOURCE!B:M,2,0)&lt;&gt;"/  { itemToBeCoded"),IF(ISERROR(VLOOKUP(J96,TEST!A:F,5,0)),"",VLOOKUP(J96,TEST!A:F,5,0)),"")</f>
        <v/>
      </c>
      <c r="X96" t="str">
        <f>IF(VLOOKUP(I96,SOURCE!B:M,2,0)&lt;&gt;"/  { itemToBeCoded",IF(ISERROR(VLOOKUP(J96,TEST!A:F,6,0)),"",VLOOKUP(J96,TEST!A:F,6,0)),"")</f>
        <v/>
      </c>
      <c r="Y96" t="str">
        <f t="shared" si="37"/>
        <v/>
      </c>
      <c r="Z96">
        <f t="shared" si="25"/>
        <v>2</v>
      </c>
      <c r="AA96" s="172" t="str">
        <f t="shared" si="40"/>
        <v>+((uint64_t)(82) &lt;&lt; (7*8))</v>
      </c>
      <c r="AB96" s="172" t="str">
        <f t="shared" si="40"/>
        <v>+((uint64_t)(82) &lt;&lt; (6*8))</v>
      </c>
      <c r="AC96" s="172" t="str">
        <f t="shared" si="40"/>
        <v xml:space="preserve">                          </v>
      </c>
      <c r="AD96" s="172" t="str">
        <f t="shared" si="40"/>
        <v xml:space="preserve">                          </v>
      </c>
      <c r="AE96" s="172" t="str">
        <f t="shared" si="40"/>
        <v xml:space="preserve">                          </v>
      </c>
      <c r="AF96" s="172" t="str">
        <f t="shared" si="40"/>
        <v xml:space="preserve">                          </v>
      </c>
      <c r="AG96" s="172" t="str">
        <f t="shared" si="40"/>
        <v xml:space="preserve">                          </v>
      </c>
      <c r="AH96" s="172" t="str">
        <f t="shared" si="40"/>
        <v xml:space="preserve">                          </v>
      </c>
      <c r="AJ96" t="str">
        <f t="shared" si="28"/>
        <v>(uint64_t)(+((uint64_t)(82) &lt;&lt; (7*8))+((uint64_t)(82) &lt;&lt; (6*8))                                                                                                                                                            )</v>
      </c>
      <c r="AK96" s="2" t="str">
        <f t="shared" si="29"/>
        <v>RR</v>
      </c>
      <c r="AL96" t="e">
        <f>VLOOKUP(AN96,$AN97:$AN$1000,1,0)</f>
        <v>#VALUE!</v>
      </c>
      <c r="AM96">
        <f t="shared" si="30"/>
        <v>254</v>
      </c>
      <c r="AN96" s="173" t="str">
        <f t="shared" si="31"/>
        <v xml:space="preserve">    case (uint64_t)(+((uint64_t)(82) &lt;&lt; (7*8))+((uint64_t)(82) &lt;&lt; (6*8))                                                                                                                                                            ): *com = ITM_RR; return true; break; //RR</v>
      </c>
      <c r="AO96" t="s">
        <v>5217</v>
      </c>
      <c r="AP96" s="170" t="str">
        <f t="shared" si="32"/>
        <v>52</v>
      </c>
      <c r="AQ96" s="170" t="str">
        <f t="shared" si="32"/>
        <v>52</v>
      </c>
      <c r="AR96" s="170" t="str">
        <f t="shared" si="32"/>
        <v>00</v>
      </c>
      <c r="AS96" s="170" t="str">
        <f t="shared" si="32"/>
        <v>00</v>
      </c>
      <c r="AT96" s="170" t="str">
        <f t="shared" si="23"/>
        <v>00</v>
      </c>
      <c r="AU96" s="170" t="str">
        <f t="shared" si="23"/>
        <v>00</v>
      </c>
      <c r="AV96" s="170" t="str">
        <f t="shared" si="23"/>
        <v>00</v>
      </c>
      <c r="AW96" s="170" t="str">
        <f t="shared" si="23"/>
        <v>00</v>
      </c>
      <c r="AX96" s="170" t="str">
        <f t="shared" si="33"/>
        <v xml:space="preserve">    case 0x5252000000000000: *com = ITM_RR; return true; break; //RR</v>
      </c>
      <c r="BE96" s="170" t="str">
        <f t="shared" si="34"/>
        <v>D1</v>
      </c>
      <c r="BF96" s="170" t="str">
        <f t="shared" si="34"/>
        <v>D1</v>
      </c>
      <c r="BG96" s="170" t="str">
        <f t="shared" si="34"/>
        <v>7F</v>
      </c>
      <c r="BH96" s="170" t="str">
        <f t="shared" si="34"/>
        <v>7F</v>
      </c>
      <c r="BI96" s="170" t="str">
        <f t="shared" si="35"/>
        <v/>
      </c>
      <c r="BJ96" s="170" t="str">
        <f t="shared" si="35"/>
        <v/>
      </c>
      <c r="BK96" s="170" t="str">
        <f t="shared" si="35"/>
        <v/>
      </c>
      <c r="BL96" s="170" t="str">
        <f t="shared" si="35"/>
        <v/>
      </c>
    </row>
    <row r="97" spans="1:64">
      <c r="A97" s="24" t="str">
        <f>IF(ISNA(VLOOKUP(D97,D98:D$9999,1,0)),"",1)</f>
        <v/>
      </c>
      <c r="B97" s="24" t="str">
        <f>IF(ISNA(VLOOKUP(E97,E98:E$9999,1,0)),"",1)</f>
        <v/>
      </c>
      <c r="C97" s="2">
        <v>95</v>
      </c>
      <c r="D97" s="2" t="str">
        <f>VLOOKUP(C97,SOURCE!S100:Z10263,8,0)</f>
        <v>ITM_RRC</v>
      </c>
      <c r="E97" s="26" t="str">
        <f>CHAR(34)&amp;VLOOKUP(C97,SOURCE!S$6:Y$10169,6,0)&amp;CHAR(34)</f>
        <v>"RRC"</v>
      </c>
      <c r="F97" s="22" t="str">
        <f t="shared" si="26"/>
        <v xml:space="preserve">                      if (strcompare(commandnumber,"RRC" )) {sprintf(commandnumber,"%d", ITM_RRC);} else</v>
      </c>
      <c r="H97" t="b">
        <f>ISNA(VLOOKUP(J97,J98:J$500,1,0))</f>
        <v>1</v>
      </c>
      <c r="I97" s="27">
        <f>VLOOKUP(C97,SOURCE!S$6:Y$10169,7,0)</f>
        <v>403</v>
      </c>
      <c r="J97" s="28" t="str">
        <f>VLOOKUP(C97,SOURCE!S$6:Y$10169,6,0)</f>
        <v>RRC</v>
      </c>
      <c r="K97" s="29" t="str">
        <f t="shared" si="38"/>
        <v>RRC</v>
      </c>
      <c r="L97" s="39" t="str">
        <f>VLOOKUP(C97,SOURCE!S$6:Y$10169,2,0)</f>
        <v>Logic</v>
      </c>
      <c r="M97" t="str">
        <f>IF(VLOOKUP(I97,SOURCE!B:M,2,0)="/  { itemToBeCoded","To be coded","")</f>
        <v/>
      </c>
      <c r="N97" s="17" t="str">
        <f>IF(AND(O97,VLOOKUP(I97,SOURCE!B:M,2,0)&lt;&gt;"/  { itemToBeCoded"),IF(ISERROR(VLOOKUP(J97,TEST!A:L,12,0)),"",   IF(VLOOKUP(J97,TEST!A:L,12,0)="","",VLOOKUP(J97,TEST!A:L,12,0)&amp;" //"&amp;U97)),"")</f>
        <v/>
      </c>
      <c r="O97" t="b">
        <f>ISNA(VLOOKUP(J97,J$3:J96,1,0))</f>
        <v>1</v>
      </c>
      <c r="Q97" s="26" t="str">
        <f>VLOOKUP(I97,SOURCE!B:M,5,0)</f>
        <v>"RRC"</v>
      </c>
      <c r="S97" s="161"/>
      <c r="T97" s="161"/>
      <c r="U97">
        <f t="shared" si="39"/>
        <v>49</v>
      </c>
      <c r="V97" s="164">
        <f t="shared" si="36"/>
        <v>299797159.25280225</v>
      </c>
      <c r="W97" t="str">
        <f>IF(AND(O97,VLOOKUP(I97,SOURCE!B:M,2,0)&lt;&gt;"/  { itemToBeCoded"),IF(ISERROR(VLOOKUP(J97,TEST!A:F,5,0)),"",VLOOKUP(J97,TEST!A:F,5,0)),"")</f>
        <v/>
      </c>
      <c r="X97" t="str">
        <f>IF(VLOOKUP(I97,SOURCE!B:M,2,0)&lt;&gt;"/  { itemToBeCoded",IF(ISERROR(VLOOKUP(J97,TEST!A:F,6,0)),"",VLOOKUP(J97,TEST!A:F,6,0)),"")</f>
        <v/>
      </c>
      <c r="Y97" t="str">
        <f t="shared" si="37"/>
        <v/>
      </c>
      <c r="Z97">
        <f t="shared" si="25"/>
        <v>3</v>
      </c>
      <c r="AA97" s="172" t="str">
        <f t="shared" si="40"/>
        <v>+((uint64_t)(82) &lt;&lt; (7*8))</v>
      </c>
      <c r="AB97" s="172" t="str">
        <f t="shared" si="40"/>
        <v>+((uint64_t)(82) &lt;&lt; (6*8))</v>
      </c>
      <c r="AC97" s="172" t="str">
        <f t="shared" si="40"/>
        <v>+((uint64_t)(67) &lt;&lt; (5*8))</v>
      </c>
      <c r="AD97" s="172" t="str">
        <f t="shared" si="40"/>
        <v xml:space="preserve">                          </v>
      </c>
      <c r="AE97" s="172" t="str">
        <f t="shared" si="40"/>
        <v xml:space="preserve">                          </v>
      </c>
      <c r="AF97" s="172" t="str">
        <f t="shared" si="40"/>
        <v xml:space="preserve">                          </v>
      </c>
      <c r="AG97" s="172" t="str">
        <f t="shared" si="40"/>
        <v xml:space="preserve">                          </v>
      </c>
      <c r="AH97" s="172" t="str">
        <f t="shared" si="40"/>
        <v xml:space="preserve">                          </v>
      </c>
      <c r="AJ97" t="str">
        <f t="shared" si="28"/>
        <v>(uint64_t)(+((uint64_t)(82) &lt;&lt; (7*8))+((uint64_t)(82) &lt;&lt; (6*8))+((uint64_t)(67) &lt;&lt; (5*8))                                                                                                                                  )</v>
      </c>
      <c r="AK97" s="2" t="str">
        <f t="shared" si="29"/>
        <v>RRC</v>
      </c>
      <c r="AL97" t="e">
        <f>VLOOKUP(AN97,$AN98:$AN$1000,1,0)</f>
        <v>#VALUE!</v>
      </c>
      <c r="AM97">
        <f t="shared" si="30"/>
        <v>255</v>
      </c>
      <c r="AN97" s="173" t="str">
        <f t="shared" si="31"/>
        <v xml:space="preserve">    case (uint64_t)(+((uint64_t)(82) &lt;&lt; (7*8))+((uint64_t)(82) &lt;&lt; (6*8))+((uint64_t)(67) &lt;&lt; (5*8))                                                                                                                                  ): *com = ITM_RRC; return true; break; //RRC</v>
      </c>
      <c r="AO97" t="s">
        <v>5217</v>
      </c>
      <c r="AP97" s="170" t="str">
        <f t="shared" si="32"/>
        <v>52</v>
      </c>
      <c r="AQ97" s="170" t="str">
        <f t="shared" si="32"/>
        <v>52</v>
      </c>
      <c r="AR97" s="170" t="str">
        <f t="shared" si="32"/>
        <v>43</v>
      </c>
      <c r="AS97" s="170" t="str">
        <f t="shared" si="32"/>
        <v>00</v>
      </c>
      <c r="AT97" s="170" t="str">
        <f t="shared" si="23"/>
        <v>00</v>
      </c>
      <c r="AU97" s="170" t="str">
        <f t="shared" si="23"/>
        <v>00</v>
      </c>
      <c r="AV97" s="170" t="str">
        <f t="shared" si="23"/>
        <v>00</v>
      </c>
      <c r="AW97" s="170" t="str">
        <f t="shared" si="23"/>
        <v>00</v>
      </c>
      <c r="AX97" s="170" t="str">
        <f t="shared" si="33"/>
        <v xml:space="preserve">    case 0x5252430000000000: *com = ITM_RRC; return true; break; //RRC</v>
      </c>
      <c r="BE97" s="170" t="str">
        <f t="shared" si="34"/>
        <v>D1</v>
      </c>
      <c r="BF97" s="170" t="str">
        <f t="shared" si="34"/>
        <v>D1</v>
      </c>
      <c r="BG97" s="170" t="str">
        <f t="shared" si="34"/>
        <v>C2</v>
      </c>
      <c r="BH97" s="170" t="str">
        <f t="shared" si="34"/>
        <v>7F</v>
      </c>
      <c r="BI97" s="170" t="str">
        <f t="shared" si="35"/>
        <v/>
      </c>
      <c r="BJ97" s="170" t="str">
        <f t="shared" si="35"/>
        <v/>
      </c>
      <c r="BK97" s="170" t="str">
        <f t="shared" si="35"/>
        <v/>
      </c>
      <c r="BL97" s="170" t="str">
        <f t="shared" si="35"/>
        <v/>
      </c>
    </row>
    <row r="98" spans="1:64">
      <c r="A98" s="24" t="str">
        <f>IF(ISNA(VLOOKUP(D98,D99:D$9999,1,0)),"",1)</f>
        <v/>
      </c>
      <c r="B98" s="24" t="str">
        <f>IF(ISNA(VLOOKUP(E98,E99:E$9999,1,0)),"",1)</f>
        <v/>
      </c>
      <c r="C98" s="2">
        <v>96</v>
      </c>
      <c r="D98" s="2" t="str">
        <f>VLOOKUP(C98,SOURCE!S101:Z10264,8,0)</f>
        <v>ITM_SL</v>
      </c>
      <c r="E98" s="26" t="str">
        <f>CHAR(34)&amp;VLOOKUP(C98,SOURCE!S$6:Y$10169,6,0)&amp;CHAR(34)</f>
        <v>"SL"</v>
      </c>
      <c r="F98" s="22" t="str">
        <f t="shared" si="26"/>
        <v xml:space="preserve">                      if (strcompare(commandnumber,"SL" )) {sprintf(commandnumber,"%d", ITM_SL);} else</v>
      </c>
      <c r="H98" t="b">
        <f>ISNA(VLOOKUP(J98,J99:J$500,1,0))</f>
        <v>1</v>
      </c>
      <c r="I98" s="27">
        <f>VLOOKUP(C98,SOURCE!S$6:Y$10169,7,0)</f>
        <v>404</v>
      </c>
      <c r="J98" s="28" t="str">
        <f>VLOOKUP(C98,SOURCE!S$6:Y$10169,6,0)</f>
        <v>SL</v>
      </c>
      <c r="K98" s="29" t="str">
        <f t="shared" si="38"/>
        <v>SL</v>
      </c>
      <c r="L98" s="39" t="str">
        <f>VLOOKUP(C98,SOURCE!S$6:Y$10169,2,0)</f>
        <v>Logic</v>
      </c>
      <c r="M98" t="str">
        <f>IF(VLOOKUP(I98,SOURCE!B:M,2,0)="/  { itemToBeCoded","To be coded","")</f>
        <v/>
      </c>
      <c r="N98" s="17" t="str">
        <f>IF(AND(O98,VLOOKUP(I98,SOURCE!B:M,2,0)&lt;&gt;"/  { itemToBeCoded"),IF(ISERROR(VLOOKUP(J98,TEST!A:L,12,0)),"",   IF(VLOOKUP(J98,TEST!A:L,12,0)="","",VLOOKUP(J98,TEST!A:L,12,0)&amp;" //"&amp;U98)),"")</f>
        <v/>
      </c>
      <c r="O98" t="b">
        <f>ISNA(VLOOKUP(J98,J$3:J97,1,0))</f>
        <v>1</v>
      </c>
      <c r="Q98" s="26" t="str">
        <f>VLOOKUP(I98,SOURCE!B:M,5,0)</f>
        <v>"SL"</v>
      </c>
      <c r="S98" s="161"/>
      <c r="T98" s="161"/>
      <c r="U98">
        <f t="shared" si="39"/>
        <v>49</v>
      </c>
      <c r="V98" s="164">
        <f t="shared" si="36"/>
        <v>299797159.25280225</v>
      </c>
      <c r="W98" t="str">
        <f>IF(AND(O98,VLOOKUP(I98,SOURCE!B:M,2,0)&lt;&gt;"/  { itemToBeCoded"),IF(ISERROR(VLOOKUP(J98,TEST!A:F,5,0)),"",VLOOKUP(J98,TEST!A:F,5,0)),"")</f>
        <v/>
      </c>
      <c r="X98" t="str">
        <f>IF(VLOOKUP(I98,SOURCE!B:M,2,0)&lt;&gt;"/  { itemToBeCoded",IF(ISERROR(VLOOKUP(J98,TEST!A:F,6,0)),"",VLOOKUP(J98,TEST!A:F,6,0)),"")</f>
        <v/>
      </c>
      <c r="Y98" t="str">
        <f t="shared" si="37"/>
        <v/>
      </c>
      <c r="Z98">
        <f t="shared" si="25"/>
        <v>2</v>
      </c>
      <c r="AA98" s="172" t="str">
        <f t="shared" si="40"/>
        <v>+((uint64_t)(83) &lt;&lt; (7*8))</v>
      </c>
      <c r="AB98" s="172" t="str">
        <f t="shared" si="40"/>
        <v>+((uint64_t)(76) &lt;&lt; (6*8))</v>
      </c>
      <c r="AC98" s="172" t="str">
        <f t="shared" si="40"/>
        <v xml:space="preserve">                          </v>
      </c>
      <c r="AD98" s="172" t="str">
        <f t="shared" si="40"/>
        <v xml:space="preserve">                          </v>
      </c>
      <c r="AE98" s="172" t="str">
        <f t="shared" si="40"/>
        <v xml:space="preserve">                          </v>
      </c>
      <c r="AF98" s="172" t="str">
        <f t="shared" si="40"/>
        <v xml:space="preserve">                          </v>
      </c>
      <c r="AG98" s="172" t="str">
        <f t="shared" si="40"/>
        <v xml:space="preserve">                          </v>
      </c>
      <c r="AH98" s="172" t="str">
        <f t="shared" si="40"/>
        <v xml:space="preserve">                          </v>
      </c>
      <c r="AJ98" t="str">
        <f t="shared" si="28"/>
        <v>(uint64_t)(+((uint64_t)(83) &lt;&lt; (7*8))+((uint64_t)(76) &lt;&lt; (6*8))                                                                                                                                                            )</v>
      </c>
      <c r="AK98" s="2" t="str">
        <f t="shared" si="29"/>
        <v>SL</v>
      </c>
      <c r="AL98" t="e">
        <f>VLOOKUP(AN98,$AN99:$AN$1000,1,0)</f>
        <v>#VALUE!</v>
      </c>
      <c r="AM98">
        <f t="shared" si="30"/>
        <v>256</v>
      </c>
      <c r="AN98" s="173" t="str">
        <f t="shared" si="31"/>
        <v xml:space="preserve">    case (uint64_t)(+((uint64_t)(83) &lt;&lt; (7*8))+((uint64_t)(76) &lt;&lt; (6*8))                                                                                                                                                            ): *com = ITM_SL; return true; break; //SL</v>
      </c>
      <c r="AO98" t="s">
        <v>5217</v>
      </c>
      <c r="AP98" s="170" t="str">
        <f t="shared" si="32"/>
        <v>53</v>
      </c>
      <c r="AQ98" s="170" t="str">
        <f t="shared" si="32"/>
        <v>4C</v>
      </c>
      <c r="AR98" s="170" t="str">
        <f t="shared" si="32"/>
        <v>00</v>
      </c>
      <c r="AS98" s="170" t="str">
        <f t="shared" si="32"/>
        <v>00</v>
      </c>
      <c r="AT98" s="170" t="str">
        <f t="shared" si="23"/>
        <v>00</v>
      </c>
      <c r="AU98" s="170" t="str">
        <f t="shared" si="23"/>
        <v>00</v>
      </c>
      <c r="AV98" s="170" t="str">
        <f t="shared" si="23"/>
        <v>00</v>
      </c>
      <c r="AW98" s="170" t="str">
        <f t="shared" si="23"/>
        <v>00</v>
      </c>
      <c r="AX98" s="170" t="str">
        <f t="shared" si="33"/>
        <v xml:space="preserve">    case 0x534C000000000000: *com = ITM_SL; return true; break; //SL</v>
      </c>
      <c r="BE98" s="170" t="str">
        <f t="shared" si="34"/>
        <v>D2</v>
      </c>
      <c r="BF98" s="170" t="str">
        <f t="shared" si="34"/>
        <v>CB</v>
      </c>
      <c r="BG98" s="170" t="str">
        <f t="shared" si="34"/>
        <v>7F</v>
      </c>
      <c r="BH98" s="170" t="str">
        <f t="shared" si="34"/>
        <v>7F</v>
      </c>
      <c r="BI98" s="170" t="str">
        <f t="shared" si="35"/>
        <v/>
      </c>
      <c r="BJ98" s="170" t="str">
        <f t="shared" si="35"/>
        <v/>
      </c>
      <c r="BK98" s="170" t="str">
        <f t="shared" si="35"/>
        <v/>
      </c>
      <c r="BL98" s="170" t="str">
        <f t="shared" si="35"/>
        <v/>
      </c>
    </row>
    <row r="99" spans="1:64">
      <c r="A99" s="24" t="str">
        <f>IF(ISNA(VLOOKUP(D99,D100:D$9999,1,0)),"",1)</f>
        <v/>
      </c>
      <c r="B99" s="24" t="str">
        <f>IF(ISNA(VLOOKUP(E99,E100:E$9999,1,0)),"",1)</f>
        <v/>
      </c>
      <c r="C99" s="2">
        <v>97</v>
      </c>
      <c r="D99" s="2" t="str">
        <f>VLOOKUP(C99,SOURCE!S102:Z10265,8,0)</f>
        <v>ITM_SR</v>
      </c>
      <c r="E99" s="26" t="str">
        <f>CHAR(34)&amp;VLOOKUP(C99,SOURCE!S$6:Y$10169,6,0)&amp;CHAR(34)</f>
        <v>"SR"</v>
      </c>
      <c r="F99" s="22" t="str">
        <f t="shared" si="26"/>
        <v xml:space="preserve">                      if (strcompare(commandnumber,"SR" )) {sprintf(commandnumber,"%d", ITM_SR);} else</v>
      </c>
      <c r="H99" t="b">
        <f>ISNA(VLOOKUP(J99,J100:J$500,1,0))</f>
        <v>1</v>
      </c>
      <c r="I99" s="27">
        <f>VLOOKUP(C99,SOURCE!S$6:Y$10169,7,0)</f>
        <v>405</v>
      </c>
      <c r="J99" s="28" t="str">
        <f>VLOOKUP(C99,SOURCE!S$6:Y$10169,6,0)</f>
        <v>SR</v>
      </c>
      <c r="K99" s="29" t="str">
        <f t="shared" si="38"/>
        <v>SR</v>
      </c>
      <c r="L99" s="39" t="str">
        <f>VLOOKUP(C99,SOURCE!S$6:Y$10169,2,0)</f>
        <v>Logic</v>
      </c>
      <c r="M99" t="str">
        <f>IF(VLOOKUP(I99,SOURCE!B:M,2,0)="/  { itemToBeCoded","To be coded","")</f>
        <v/>
      </c>
      <c r="N99" s="17" t="str">
        <f>IF(AND(O99,VLOOKUP(I99,SOURCE!B:M,2,0)&lt;&gt;"/  { itemToBeCoded"),IF(ISERROR(VLOOKUP(J99,TEST!A:L,12,0)),"",   IF(VLOOKUP(J99,TEST!A:L,12,0)="","",VLOOKUP(J99,TEST!A:L,12,0)&amp;" //"&amp;U99)),"")</f>
        <v/>
      </c>
      <c r="O99" t="b">
        <f>ISNA(VLOOKUP(J99,J$3:J98,1,0))</f>
        <v>1</v>
      </c>
      <c r="Q99" s="26" t="str">
        <f>VLOOKUP(I99,SOURCE!B:M,5,0)</f>
        <v>"SR"</v>
      </c>
      <c r="S99" s="161"/>
      <c r="T99" s="161"/>
      <c r="U99">
        <f t="shared" si="39"/>
        <v>49</v>
      </c>
      <c r="V99" s="164">
        <f t="shared" si="36"/>
        <v>299797159.25280225</v>
      </c>
      <c r="W99" t="str">
        <f>IF(AND(O99,VLOOKUP(I99,SOURCE!B:M,2,0)&lt;&gt;"/  { itemToBeCoded"),IF(ISERROR(VLOOKUP(J99,TEST!A:F,5,0)),"",VLOOKUP(J99,TEST!A:F,5,0)),"")</f>
        <v/>
      </c>
      <c r="X99" t="str">
        <f>IF(VLOOKUP(I99,SOURCE!B:M,2,0)&lt;&gt;"/  { itemToBeCoded",IF(ISERROR(VLOOKUP(J99,TEST!A:F,6,0)),"",VLOOKUP(J99,TEST!A:F,6,0)),"")</f>
        <v/>
      </c>
      <c r="Y99" t="str">
        <f t="shared" si="37"/>
        <v/>
      </c>
      <c r="Z99">
        <f t="shared" si="25"/>
        <v>2</v>
      </c>
      <c r="AA99" s="172" t="str">
        <f t="shared" si="40"/>
        <v>+((uint64_t)(83) &lt;&lt; (7*8))</v>
      </c>
      <c r="AB99" s="172" t="str">
        <f t="shared" si="40"/>
        <v>+((uint64_t)(82) &lt;&lt; (6*8))</v>
      </c>
      <c r="AC99" s="172" t="str">
        <f t="shared" si="40"/>
        <v xml:space="preserve">                          </v>
      </c>
      <c r="AD99" s="172" t="str">
        <f t="shared" si="40"/>
        <v xml:space="preserve">                          </v>
      </c>
      <c r="AE99" s="172" t="str">
        <f t="shared" si="40"/>
        <v xml:space="preserve">                          </v>
      </c>
      <c r="AF99" s="172" t="str">
        <f t="shared" si="40"/>
        <v xml:space="preserve">                          </v>
      </c>
      <c r="AG99" s="172" t="str">
        <f t="shared" si="40"/>
        <v xml:space="preserve">                          </v>
      </c>
      <c r="AH99" s="172" t="str">
        <f t="shared" si="40"/>
        <v xml:space="preserve">                          </v>
      </c>
      <c r="AJ99" t="str">
        <f t="shared" si="28"/>
        <v>(uint64_t)(+((uint64_t)(83) &lt;&lt; (7*8))+((uint64_t)(82) &lt;&lt; (6*8))                                                                                                                                                            )</v>
      </c>
      <c r="AK99" s="2" t="str">
        <f t="shared" si="29"/>
        <v>SR</v>
      </c>
      <c r="AL99" t="e">
        <f>VLOOKUP(AN99,$AN100:$AN$1000,1,0)</f>
        <v>#VALUE!</v>
      </c>
      <c r="AM99">
        <f t="shared" si="30"/>
        <v>257</v>
      </c>
      <c r="AN99" s="173" t="str">
        <f t="shared" si="31"/>
        <v xml:space="preserve">    case (uint64_t)(+((uint64_t)(83) &lt;&lt; (7*8))+((uint64_t)(82) &lt;&lt; (6*8))                                                                                                                                                            ): *com = ITM_SR; return true; break; //SR</v>
      </c>
      <c r="AO99" t="s">
        <v>5217</v>
      </c>
      <c r="AP99" s="170" t="str">
        <f t="shared" si="32"/>
        <v>53</v>
      </c>
      <c r="AQ99" s="170" t="str">
        <f t="shared" si="32"/>
        <v>52</v>
      </c>
      <c r="AR99" s="170" t="str">
        <f t="shared" si="32"/>
        <v>00</v>
      </c>
      <c r="AS99" s="170" t="str">
        <f t="shared" si="32"/>
        <v>00</v>
      </c>
      <c r="AT99" s="170" t="str">
        <f t="shared" si="23"/>
        <v>00</v>
      </c>
      <c r="AU99" s="170" t="str">
        <f t="shared" si="23"/>
        <v>00</v>
      </c>
      <c r="AV99" s="170" t="str">
        <f t="shared" si="23"/>
        <v>00</v>
      </c>
      <c r="AW99" s="170" t="str">
        <f t="shared" si="23"/>
        <v>00</v>
      </c>
      <c r="AX99" s="170" t="str">
        <f t="shared" si="33"/>
        <v xml:space="preserve">    case 0x5352000000000000: *com = ITM_SR; return true; break; //SR</v>
      </c>
      <c r="BE99" s="170" t="str">
        <f t="shared" si="34"/>
        <v>D2</v>
      </c>
      <c r="BF99" s="170" t="str">
        <f t="shared" si="34"/>
        <v>D1</v>
      </c>
      <c r="BG99" s="170" t="str">
        <f t="shared" si="34"/>
        <v>7F</v>
      </c>
      <c r="BH99" s="170" t="str">
        <f t="shared" si="34"/>
        <v>7F</v>
      </c>
      <c r="BI99" s="170" t="str">
        <f t="shared" si="35"/>
        <v/>
      </c>
      <c r="BJ99" s="170" t="str">
        <f t="shared" si="35"/>
        <v/>
      </c>
      <c r="BK99" s="170" t="str">
        <f t="shared" si="35"/>
        <v/>
      </c>
      <c r="BL99" s="170" t="str">
        <f t="shared" si="35"/>
        <v/>
      </c>
    </row>
    <row r="100" spans="1:64">
      <c r="A100" s="24" t="str">
        <f>IF(ISNA(VLOOKUP(D100,D101:D$9999,1,0)),"",1)</f>
        <v/>
      </c>
      <c r="B100" s="24" t="str">
        <f>IF(ISNA(VLOOKUP(E100,E101:E$9999,1,0)),"",1)</f>
        <v/>
      </c>
      <c r="C100" s="2">
        <v>98</v>
      </c>
      <c r="D100" s="2" t="str">
        <f>VLOOKUP(C100,SOURCE!S103:Z10266,8,0)</f>
        <v>ITM_ASR</v>
      </c>
      <c r="E100" s="26" t="str">
        <f>CHAR(34)&amp;VLOOKUP(C100,SOURCE!S$6:Y$10169,6,0)&amp;CHAR(34)</f>
        <v>"ASR"</v>
      </c>
      <c r="F100" s="22" t="str">
        <f t="shared" si="26"/>
        <v xml:space="preserve">                      if (strcompare(commandnumber,"ASR" )) {sprintf(commandnumber,"%d", ITM_ASR);} else</v>
      </c>
      <c r="H100" t="b">
        <f>ISNA(VLOOKUP(J100,J101:J$500,1,0))</f>
        <v>1</v>
      </c>
      <c r="I100" s="27">
        <f>VLOOKUP(C100,SOURCE!S$6:Y$10169,7,0)</f>
        <v>406</v>
      </c>
      <c r="J100" s="28" t="str">
        <f>VLOOKUP(C100,SOURCE!S$6:Y$10169,6,0)</f>
        <v>ASR</v>
      </c>
      <c r="K100" s="29" t="str">
        <f t="shared" si="38"/>
        <v>ASR</v>
      </c>
      <c r="L100" s="39" t="str">
        <f>VLOOKUP(C100,SOURCE!S$6:Y$10169,2,0)</f>
        <v/>
      </c>
      <c r="M100" t="str">
        <f>IF(VLOOKUP(I100,SOURCE!B:M,2,0)="/  { itemToBeCoded","To be coded","")</f>
        <v/>
      </c>
      <c r="N100" s="17" t="str">
        <f>IF(AND(O100,VLOOKUP(I100,SOURCE!B:M,2,0)&lt;&gt;"/  { itemToBeCoded"),IF(ISERROR(VLOOKUP(J100,TEST!A:L,12,0)),"",   IF(VLOOKUP(J100,TEST!A:L,12,0)="","",VLOOKUP(J100,TEST!A:L,12,0)&amp;" //"&amp;U100)),"")</f>
        <v/>
      </c>
      <c r="O100" t="b">
        <f>ISNA(VLOOKUP(J100,J$3:J99,1,0))</f>
        <v>1</v>
      </c>
      <c r="Q100" s="26" t="str">
        <f>VLOOKUP(I100,SOURCE!B:M,5,0)</f>
        <v>"ASR"</v>
      </c>
      <c r="S100" s="161"/>
      <c r="T100" s="161"/>
      <c r="U100">
        <f t="shared" si="39"/>
        <v>49</v>
      </c>
      <c r="V100" s="164">
        <f t="shared" si="36"/>
        <v>299797159.25280225</v>
      </c>
      <c r="W100" t="str">
        <f>IF(AND(O100,VLOOKUP(I100,SOURCE!B:M,2,0)&lt;&gt;"/  { itemToBeCoded"),IF(ISERROR(VLOOKUP(J100,TEST!A:F,5,0)),"",VLOOKUP(J100,TEST!A:F,5,0)),"")</f>
        <v/>
      </c>
      <c r="X100" t="str">
        <f>IF(VLOOKUP(I100,SOURCE!B:M,2,0)&lt;&gt;"/  { itemToBeCoded",IF(ISERROR(VLOOKUP(J100,TEST!A:F,6,0)),"",VLOOKUP(J100,TEST!A:F,6,0)),"")</f>
        <v/>
      </c>
      <c r="Y100" t="str">
        <f t="shared" si="37"/>
        <v/>
      </c>
      <c r="Z100">
        <f t="shared" si="25"/>
        <v>3</v>
      </c>
      <c r="AA100" s="172" t="str">
        <f t="shared" ref="AA100:AH115" si="41">IF(LEN($J100)&gt;=8-AA$2,"+((uint64_t)("&amp;CODE(MID($J100,8-AA$2,1))  &amp;") &lt;&lt; ("&amp;AA$2&amp;"*8))","                          ")</f>
        <v>+((uint64_t)(65) &lt;&lt; (7*8))</v>
      </c>
      <c r="AB100" s="172" t="str">
        <f t="shared" si="41"/>
        <v>+((uint64_t)(83) &lt;&lt; (6*8))</v>
      </c>
      <c r="AC100" s="172" t="str">
        <f t="shared" si="41"/>
        <v>+((uint64_t)(82) &lt;&lt; (5*8))</v>
      </c>
      <c r="AD100" s="172" t="str">
        <f t="shared" si="41"/>
        <v xml:space="preserve">                          </v>
      </c>
      <c r="AE100" s="172" t="str">
        <f t="shared" si="41"/>
        <v xml:space="preserve">                          </v>
      </c>
      <c r="AF100" s="172" t="str">
        <f t="shared" si="41"/>
        <v xml:space="preserve">                          </v>
      </c>
      <c r="AG100" s="172" t="str">
        <f t="shared" si="41"/>
        <v xml:space="preserve">                          </v>
      </c>
      <c r="AH100" s="172" t="str">
        <f t="shared" si="41"/>
        <v xml:space="preserve">                          </v>
      </c>
      <c r="AJ100" t="str">
        <f t="shared" si="28"/>
        <v>(uint64_t)(+((uint64_t)(65) &lt;&lt; (7*8))+((uint64_t)(83) &lt;&lt; (6*8))+((uint64_t)(82) &lt;&lt; (5*8))                                                                                                                                  )</v>
      </c>
      <c r="AK100" s="2" t="str">
        <f t="shared" si="29"/>
        <v>ASR</v>
      </c>
      <c r="AL100" t="e">
        <f>VLOOKUP(AN100,$AN101:$AN$1000,1,0)</f>
        <v>#VALUE!</v>
      </c>
      <c r="AM100">
        <f t="shared" si="30"/>
        <v>258</v>
      </c>
      <c r="AN100" s="173" t="str">
        <f t="shared" si="31"/>
        <v xml:space="preserve">    case (uint64_t)(+((uint64_t)(65) &lt;&lt; (7*8))+((uint64_t)(83) &lt;&lt; (6*8))+((uint64_t)(82) &lt;&lt; (5*8))                                                                                                                                  ): *com = ITM_ASR; return true; break; //ASR</v>
      </c>
      <c r="AO100" t="s">
        <v>5217</v>
      </c>
      <c r="AP100" s="170" t="str">
        <f t="shared" si="32"/>
        <v>41</v>
      </c>
      <c r="AQ100" s="170" t="str">
        <f t="shared" si="32"/>
        <v>53</v>
      </c>
      <c r="AR100" s="170" t="str">
        <f t="shared" si="32"/>
        <v>52</v>
      </c>
      <c r="AS100" s="170" t="str">
        <f t="shared" si="32"/>
        <v>00</v>
      </c>
      <c r="AT100" s="170" t="str">
        <f t="shared" si="23"/>
        <v>00</v>
      </c>
      <c r="AU100" s="170" t="str">
        <f t="shared" si="23"/>
        <v>00</v>
      </c>
      <c r="AV100" s="170" t="str">
        <f t="shared" si="23"/>
        <v>00</v>
      </c>
      <c r="AW100" s="170" t="str">
        <f t="shared" si="23"/>
        <v>00</v>
      </c>
      <c r="AX100" s="170" t="str">
        <f t="shared" si="33"/>
        <v xml:space="preserve">    case 0x4153520000000000: *com = ITM_ASR; return true; break; //ASR</v>
      </c>
      <c r="BE100" s="170" t="str">
        <f t="shared" si="34"/>
        <v>C0</v>
      </c>
      <c r="BF100" s="170" t="str">
        <f t="shared" si="34"/>
        <v>D2</v>
      </c>
      <c r="BG100" s="170" t="str">
        <f t="shared" si="34"/>
        <v>D1</v>
      </c>
      <c r="BH100" s="170" t="str">
        <f t="shared" si="34"/>
        <v>7F</v>
      </c>
      <c r="BI100" s="170" t="str">
        <f t="shared" si="35"/>
        <v/>
      </c>
      <c r="BJ100" s="170" t="str">
        <f t="shared" si="35"/>
        <v/>
      </c>
      <c r="BK100" s="170" t="str">
        <f t="shared" si="35"/>
        <v/>
      </c>
      <c r="BL100" s="170" t="str">
        <f t="shared" si="35"/>
        <v/>
      </c>
    </row>
    <row r="101" spans="1:64">
      <c r="A101" s="24" t="str">
        <f>IF(ISNA(VLOOKUP(D101,D102:D$9999,1,0)),"",1)</f>
        <v/>
      </c>
      <c r="B101" s="24" t="str">
        <f>IF(ISNA(VLOOKUP(E101,E102:E$9999,1,0)),"",1)</f>
        <v/>
      </c>
      <c r="C101" s="2">
        <v>99</v>
      </c>
      <c r="D101" s="2" t="str">
        <f>VLOOKUP(C101,SOURCE!S104:Z10267,8,0)</f>
        <v>ITM_LJ</v>
      </c>
      <c r="E101" s="26" t="str">
        <f>CHAR(34)&amp;VLOOKUP(C101,SOURCE!S$6:Y$10169,6,0)&amp;CHAR(34)</f>
        <v>"LJ"</v>
      </c>
      <c r="F101" s="22" t="str">
        <f t="shared" si="26"/>
        <v xml:space="preserve">                      if (strcompare(commandnumber,"LJ" )) {sprintf(commandnumber,"%d", ITM_LJ);} else</v>
      </c>
      <c r="H101" t="b">
        <f>ISNA(VLOOKUP(J101,J102:J$500,1,0))</f>
        <v>1</v>
      </c>
      <c r="I101" s="27">
        <f>VLOOKUP(C101,SOURCE!S$6:Y$10169,7,0)</f>
        <v>407</v>
      </c>
      <c r="J101" s="28" t="str">
        <f>VLOOKUP(C101,SOURCE!S$6:Y$10169,6,0)</f>
        <v>LJ</v>
      </c>
      <c r="K101" s="29" t="str">
        <f t="shared" si="38"/>
        <v>LJ</v>
      </c>
      <c r="L101" s="39" t="str">
        <f>VLOOKUP(C101,SOURCE!S$6:Y$10169,2,0)</f>
        <v/>
      </c>
      <c r="M101" t="str">
        <f>IF(VLOOKUP(I101,SOURCE!B:M,2,0)="/  { itemToBeCoded","To be coded","")</f>
        <v/>
      </c>
      <c r="N101" s="17" t="str">
        <f>IF(AND(O101,VLOOKUP(I101,SOURCE!B:M,2,0)&lt;&gt;"/  { itemToBeCoded"),IF(ISERROR(VLOOKUP(J101,TEST!A:L,12,0)),"",   IF(VLOOKUP(J101,TEST!A:L,12,0)="","",VLOOKUP(J101,TEST!A:L,12,0)&amp;" //"&amp;U101)),"")</f>
        <v/>
      </c>
      <c r="O101" t="b">
        <f>ISNA(VLOOKUP(J101,J$3:J100,1,0))</f>
        <v>1</v>
      </c>
      <c r="Q101" s="26" t="str">
        <f>VLOOKUP(I101,SOURCE!B:M,5,0)</f>
        <v>"LJ"</v>
      </c>
      <c r="S101" s="161"/>
      <c r="T101" s="161"/>
      <c r="U101">
        <f t="shared" si="39"/>
        <v>49</v>
      </c>
      <c r="V101" s="164">
        <f t="shared" si="36"/>
        <v>299797159.25280225</v>
      </c>
      <c r="W101" t="str">
        <f>IF(AND(O101,VLOOKUP(I101,SOURCE!B:M,2,0)&lt;&gt;"/  { itemToBeCoded"),IF(ISERROR(VLOOKUP(J101,TEST!A:F,5,0)),"",VLOOKUP(J101,TEST!A:F,5,0)),"")</f>
        <v/>
      </c>
      <c r="X101" t="str">
        <f>IF(VLOOKUP(I101,SOURCE!B:M,2,0)&lt;&gt;"/  { itemToBeCoded",IF(ISERROR(VLOOKUP(J101,TEST!A:F,6,0)),"",VLOOKUP(J101,TEST!A:F,6,0)),"")</f>
        <v/>
      </c>
      <c r="Y101" t="str">
        <f t="shared" si="37"/>
        <v/>
      </c>
      <c r="Z101">
        <f t="shared" si="25"/>
        <v>2</v>
      </c>
      <c r="AA101" s="172" t="str">
        <f t="shared" si="41"/>
        <v>+((uint64_t)(76) &lt;&lt; (7*8))</v>
      </c>
      <c r="AB101" s="172" t="str">
        <f t="shared" si="41"/>
        <v>+((uint64_t)(74) &lt;&lt; (6*8))</v>
      </c>
      <c r="AC101" s="172" t="str">
        <f t="shared" si="41"/>
        <v xml:space="preserve">                          </v>
      </c>
      <c r="AD101" s="172" t="str">
        <f t="shared" si="41"/>
        <v xml:space="preserve">                          </v>
      </c>
      <c r="AE101" s="172" t="str">
        <f t="shared" si="41"/>
        <v xml:space="preserve">                          </v>
      </c>
      <c r="AF101" s="172" t="str">
        <f t="shared" si="41"/>
        <v xml:space="preserve">                          </v>
      </c>
      <c r="AG101" s="172" t="str">
        <f t="shared" si="41"/>
        <v xml:space="preserve">                          </v>
      </c>
      <c r="AH101" s="172" t="str">
        <f t="shared" si="41"/>
        <v xml:space="preserve">                          </v>
      </c>
      <c r="AJ101" t="str">
        <f t="shared" si="28"/>
        <v>(uint64_t)(+((uint64_t)(76) &lt;&lt; (7*8))+((uint64_t)(74) &lt;&lt; (6*8))                                                                                                                                                            )</v>
      </c>
      <c r="AK101" s="2" t="str">
        <f t="shared" si="29"/>
        <v>LJ</v>
      </c>
      <c r="AL101" t="e">
        <f>VLOOKUP(AN101,$AN102:$AN$1000,1,0)</f>
        <v>#VALUE!</v>
      </c>
      <c r="AM101">
        <f t="shared" si="30"/>
        <v>259</v>
      </c>
      <c r="AN101" s="173" t="str">
        <f t="shared" si="31"/>
        <v xml:space="preserve">    case (uint64_t)(+((uint64_t)(76) &lt;&lt; (7*8))+((uint64_t)(74) &lt;&lt; (6*8))                                                                                                                                                            ): *com = ITM_LJ; return true; break; //LJ</v>
      </c>
      <c r="AO101" t="s">
        <v>5217</v>
      </c>
      <c r="AP101" s="170" t="str">
        <f t="shared" si="32"/>
        <v>4C</v>
      </c>
      <c r="AQ101" s="170" t="str">
        <f t="shared" si="32"/>
        <v>4A</v>
      </c>
      <c r="AR101" s="170" t="str">
        <f t="shared" si="32"/>
        <v>00</v>
      </c>
      <c r="AS101" s="170" t="str">
        <f t="shared" si="32"/>
        <v>00</v>
      </c>
      <c r="AT101" s="170" t="str">
        <f t="shared" si="23"/>
        <v>00</v>
      </c>
      <c r="AU101" s="170" t="str">
        <f t="shared" si="23"/>
        <v>00</v>
      </c>
      <c r="AV101" s="170" t="str">
        <f t="shared" si="23"/>
        <v>00</v>
      </c>
      <c r="AW101" s="170" t="str">
        <f t="shared" si="23"/>
        <v>00</v>
      </c>
      <c r="AX101" s="170" t="str">
        <f t="shared" si="33"/>
        <v xml:space="preserve">    case 0x4C4A000000000000: *com = ITM_LJ; return true; break; //LJ</v>
      </c>
      <c r="BE101" s="170" t="str">
        <f t="shared" si="34"/>
        <v>CB</v>
      </c>
      <c r="BF101" s="170" t="str">
        <f t="shared" si="34"/>
        <v>C9</v>
      </c>
      <c r="BG101" s="170" t="str">
        <f t="shared" si="34"/>
        <v>7F</v>
      </c>
      <c r="BH101" s="170" t="str">
        <f t="shared" si="34"/>
        <v>7F</v>
      </c>
      <c r="BI101" s="170" t="str">
        <f t="shared" si="35"/>
        <v/>
      </c>
      <c r="BJ101" s="170" t="str">
        <f t="shared" si="35"/>
        <v/>
      </c>
      <c r="BK101" s="170" t="str">
        <f t="shared" si="35"/>
        <v/>
      </c>
      <c r="BL101" s="170" t="str">
        <f t="shared" si="35"/>
        <v/>
      </c>
    </row>
    <row r="102" spans="1:64">
      <c r="A102" s="24" t="str">
        <f>IF(ISNA(VLOOKUP(D102,D103:D$9999,1,0)),"",1)</f>
        <v/>
      </c>
      <c r="B102" s="24" t="str">
        <f>IF(ISNA(VLOOKUP(E102,E103:E$9999,1,0)),"",1)</f>
        <v/>
      </c>
      <c r="C102" s="2">
        <v>100</v>
      </c>
      <c r="D102" s="2" t="str">
        <f>VLOOKUP(C102,SOURCE!S105:Z10268,8,0)</f>
        <v>ITM_RJ</v>
      </c>
      <c r="E102" s="26" t="str">
        <f>CHAR(34)&amp;VLOOKUP(C102,SOURCE!S$6:Y$10169,6,0)&amp;CHAR(34)</f>
        <v>"RJ"</v>
      </c>
      <c r="F102" s="22" t="str">
        <f t="shared" si="26"/>
        <v xml:space="preserve">                      if (strcompare(commandnumber,"RJ" )) {sprintf(commandnumber,"%d", ITM_RJ);} else</v>
      </c>
      <c r="H102" t="b">
        <f>ISNA(VLOOKUP(J102,J103:J$500,1,0))</f>
        <v>1</v>
      </c>
      <c r="I102" s="27">
        <f>VLOOKUP(C102,SOURCE!S$6:Y$10169,7,0)</f>
        <v>408</v>
      </c>
      <c r="J102" s="28" t="str">
        <f>VLOOKUP(C102,SOURCE!S$6:Y$10169,6,0)</f>
        <v>RJ</v>
      </c>
      <c r="K102" s="29" t="str">
        <f t="shared" si="38"/>
        <v>RJ</v>
      </c>
      <c r="L102" s="39" t="str">
        <f>VLOOKUP(C102,SOURCE!S$6:Y$10169,2,0)</f>
        <v/>
      </c>
      <c r="M102" t="str">
        <f>IF(VLOOKUP(I102,SOURCE!B:M,2,0)="/  { itemToBeCoded","To be coded","")</f>
        <v/>
      </c>
      <c r="N102" s="17" t="str">
        <f>IF(AND(O102,VLOOKUP(I102,SOURCE!B:M,2,0)&lt;&gt;"/  { itemToBeCoded"),IF(ISERROR(VLOOKUP(J102,TEST!A:L,12,0)),"",   IF(VLOOKUP(J102,TEST!A:L,12,0)="","",VLOOKUP(J102,TEST!A:L,12,0)&amp;" //"&amp;U102)),"")</f>
        <v/>
      </c>
      <c r="O102" t="b">
        <f>ISNA(VLOOKUP(J102,J$3:J101,1,0))</f>
        <v>1</v>
      </c>
      <c r="Q102" s="26" t="str">
        <f>VLOOKUP(I102,SOURCE!B:M,5,0)</f>
        <v>"RJ"</v>
      </c>
      <c r="S102" s="161"/>
      <c r="T102" s="161"/>
      <c r="U102">
        <f t="shared" si="39"/>
        <v>49</v>
      </c>
      <c r="V102" s="164">
        <f t="shared" si="36"/>
        <v>299797159.25280225</v>
      </c>
      <c r="W102" t="str">
        <f>IF(AND(O102,VLOOKUP(I102,SOURCE!B:M,2,0)&lt;&gt;"/  { itemToBeCoded"),IF(ISERROR(VLOOKUP(J102,TEST!A:F,5,0)),"",VLOOKUP(J102,TEST!A:F,5,0)),"")</f>
        <v/>
      </c>
      <c r="X102" t="str">
        <f>IF(VLOOKUP(I102,SOURCE!B:M,2,0)&lt;&gt;"/  { itemToBeCoded",IF(ISERROR(VLOOKUP(J102,TEST!A:F,6,0)),"",VLOOKUP(J102,TEST!A:F,6,0)),"")</f>
        <v/>
      </c>
      <c r="Y102" t="str">
        <f t="shared" si="37"/>
        <v/>
      </c>
      <c r="Z102">
        <f t="shared" si="25"/>
        <v>2</v>
      </c>
      <c r="AA102" s="172" t="str">
        <f t="shared" si="41"/>
        <v>+((uint64_t)(82) &lt;&lt; (7*8))</v>
      </c>
      <c r="AB102" s="172" t="str">
        <f t="shared" si="41"/>
        <v>+((uint64_t)(74) &lt;&lt; (6*8))</v>
      </c>
      <c r="AC102" s="172" t="str">
        <f t="shared" si="41"/>
        <v xml:space="preserve">                          </v>
      </c>
      <c r="AD102" s="172" t="str">
        <f t="shared" si="41"/>
        <v xml:space="preserve">                          </v>
      </c>
      <c r="AE102" s="172" t="str">
        <f t="shared" si="41"/>
        <v xml:space="preserve">                          </v>
      </c>
      <c r="AF102" s="172" t="str">
        <f t="shared" si="41"/>
        <v xml:space="preserve">                          </v>
      </c>
      <c r="AG102" s="172" t="str">
        <f t="shared" si="41"/>
        <v xml:space="preserve">                          </v>
      </c>
      <c r="AH102" s="172" t="str">
        <f t="shared" si="41"/>
        <v xml:space="preserve">                          </v>
      </c>
      <c r="AJ102" t="str">
        <f t="shared" si="28"/>
        <v>(uint64_t)(+((uint64_t)(82) &lt;&lt; (7*8))+((uint64_t)(74) &lt;&lt; (6*8))                                                                                                                                                            )</v>
      </c>
      <c r="AK102" s="2" t="str">
        <f t="shared" si="29"/>
        <v>RJ</v>
      </c>
      <c r="AL102" t="e">
        <f>VLOOKUP(AN102,$AN103:$AN$1000,1,0)</f>
        <v>#VALUE!</v>
      </c>
      <c r="AM102">
        <f t="shared" si="30"/>
        <v>260</v>
      </c>
      <c r="AN102" s="173" t="str">
        <f t="shared" si="31"/>
        <v xml:space="preserve">    case (uint64_t)(+((uint64_t)(82) &lt;&lt; (7*8))+((uint64_t)(74) &lt;&lt; (6*8))                                                                                                                                                            ): *com = ITM_RJ; return true; break; //RJ</v>
      </c>
      <c r="AO102" t="s">
        <v>5217</v>
      </c>
      <c r="AP102" s="170" t="str">
        <f t="shared" si="32"/>
        <v>52</v>
      </c>
      <c r="AQ102" s="170" t="str">
        <f t="shared" si="32"/>
        <v>4A</v>
      </c>
      <c r="AR102" s="170" t="str">
        <f t="shared" si="32"/>
        <v>00</v>
      </c>
      <c r="AS102" s="170" t="str">
        <f t="shared" si="32"/>
        <v>00</v>
      </c>
      <c r="AT102" s="170" t="str">
        <f t="shared" si="23"/>
        <v>00</v>
      </c>
      <c r="AU102" s="170" t="str">
        <f t="shared" si="23"/>
        <v>00</v>
      </c>
      <c r="AV102" s="170" t="str">
        <f t="shared" si="23"/>
        <v>00</v>
      </c>
      <c r="AW102" s="170" t="str">
        <f t="shared" ref="AW102:AW165" si="42">IF(LEN($J102)&gt;=8-AH$2,DEC2HEX(CODE(MID($J102,8-AH$2,1)),2),"00")</f>
        <v>00</v>
      </c>
      <c r="AX102" s="170" t="str">
        <f t="shared" si="33"/>
        <v xml:space="preserve">    case 0x524A000000000000: *com = ITM_RJ; return true; break; //RJ</v>
      </c>
      <c r="BE102" s="170" t="str">
        <f t="shared" si="34"/>
        <v>D1</v>
      </c>
      <c r="BF102" s="170" t="str">
        <f t="shared" si="34"/>
        <v>C9</v>
      </c>
      <c r="BG102" s="170" t="str">
        <f t="shared" si="34"/>
        <v>7F</v>
      </c>
      <c r="BH102" s="170" t="str">
        <f t="shared" si="34"/>
        <v>7F</v>
      </c>
      <c r="BI102" s="170" t="str">
        <f t="shared" si="35"/>
        <v/>
      </c>
      <c r="BJ102" s="170" t="str">
        <f t="shared" si="35"/>
        <v/>
      </c>
      <c r="BK102" s="170" t="str">
        <f t="shared" si="35"/>
        <v/>
      </c>
      <c r="BL102" s="170" t="str">
        <f t="shared" si="35"/>
        <v/>
      </c>
    </row>
    <row r="103" spans="1:64">
      <c r="A103" s="24" t="str">
        <f>IF(ISNA(VLOOKUP(D103,D104:D$9999,1,0)),"",1)</f>
        <v/>
      </c>
      <c r="B103" s="24" t="str">
        <f>IF(ISNA(VLOOKUP(E103,E104:E$9999,1,0)),"",1)</f>
        <v/>
      </c>
      <c r="C103" s="2">
        <v>101</v>
      </c>
      <c r="D103" s="2" t="str">
        <f>VLOOKUP(C103,SOURCE!S106:Z10269,8,0)</f>
        <v>ITM_MASKL</v>
      </c>
      <c r="E103" s="26" t="str">
        <f>CHAR(34)&amp;VLOOKUP(C103,SOURCE!S$6:Y$10169,6,0)&amp;CHAR(34)</f>
        <v>"MASKL"</v>
      </c>
      <c r="F103" s="22" t="str">
        <f t="shared" si="26"/>
        <v xml:space="preserve">                      if (strcompare(commandnumber,"MASKL" )) {sprintf(commandnumber,"%d", ITM_MASKL);} else</v>
      </c>
      <c r="H103" t="b">
        <f>ISNA(VLOOKUP(J103,J104:J$500,1,0))</f>
        <v>1</v>
      </c>
      <c r="I103" s="27">
        <f>VLOOKUP(C103,SOURCE!S$6:Y$10169,7,0)</f>
        <v>409</v>
      </c>
      <c r="J103" s="28" t="str">
        <f>VLOOKUP(C103,SOURCE!S$6:Y$10169,6,0)</f>
        <v>MASKL</v>
      </c>
      <c r="K103" s="29" t="str">
        <f t="shared" si="38"/>
        <v>MASKL</v>
      </c>
      <c r="L103" s="39" t="str">
        <f>VLOOKUP(C103,SOURCE!S$6:Y$10169,2,0)</f>
        <v/>
      </c>
      <c r="M103" t="str">
        <f>IF(VLOOKUP(I103,SOURCE!B:M,2,0)="/  { itemToBeCoded","To be coded","")</f>
        <v/>
      </c>
      <c r="N103" s="17" t="str">
        <f>IF(AND(O103,VLOOKUP(I103,SOURCE!B:M,2,0)&lt;&gt;"/  { itemToBeCoded"),IF(ISERROR(VLOOKUP(J103,TEST!A:L,12,0)),"",   IF(VLOOKUP(J103,TEST!A:L,12,0)="","",VLOOKUP(J103,TEST!A:L,12,0)&amp;" //"&amp;U103)),"")</f>
        <v/>
      </c>
      <c r="O103" t="b">
        <f>ISNA(VLOOKUP(J103,J$3:J102,1,0))</f>
        <v>1</v>
      </c>
      <c r="Q103" s="26" t="str">
        <f>VLOOKUP(I103,SOURCE!B:M,5,0)</f>
        <v>"MASKL"</v>
      </c>
      <c r="S103" s="161"/>
      <c r="T103" s="161"/>
      <c r="U103">
        <f t="shared" si="39"/>
        <v>49</v>
      </c>
      <c r="V103" s="164">
        <f t="shared" si="36"/>
        <v>299797159.25280225</v>
      </c>
      <c r="W103" t="str">
        <f>IF(AND(O103,VLOOKUP(I103,SOURCE!B:M,2,0)&lt;&gt;"/  { itemToBeCoded"),IF(ISERROR(VLOOKUP(J103,TEST!A:F,5,0)),"",VLOOKUP(J103,TEST!A:F,5,0)),"")</f>
        <v/>
      </c>
      <c r="X103" t="str">
        <f>IF(VLOOKUP(I103,SOURCE!B:M,2,0)&lt;&gt;"/  { itemToBeCoded",IF(ISERROR(VLOOKUP(J103,TEST!A:F,6,0)),"",VLOOKUP(J103,TEST!A:F,6,0)),"")</f>
        <v/>
      </c>
      <c r="Y103" t="str">
        <f t="shared" si="37"/>
        <v/>
      </c>
      <c r="Z103">
        <f t="shared" si="25"/>
        <v>5</v>
      </c>
      <c r="AA103" s="172" t="str">
        <f t="shared" si="41"/>
        <v>+((uint64_t)(77) &lt;&lt; (7*8))</v>
      </c>
      <c r="AB103" s="172" t="str">
        <f t="shared" si="41"/>
        <v>+((uint64_t)(65) &lt;&lt; (6*8))</v>
      </c>
      <c r="AC103" s="172" t="str">
        <f t="shared" si="41"/>
        <v>+((uint64_t)(83) &lt;&lt; (5*8))</v>
      </c>
      <c r="AD103" s="172" t="str">
        <f t="shared" si="41"/>
        <v>+((uint64_t)(75) &lt;&lt; (4*8))</v>
      </c>
      <c r="AE103" s="172" t="str">
        <f t="shared" si="41"/>
        <v>+((uint64_t)(76) &lt;&lt; (3*8))</v>
      </c>
      <c r="AF103" s="172" t="str">
        <f t="shared" si="41"/>
        <v xml:space="preserve">                          </v>
      </c>
      <c r="AG103" s="172" t="str">
        <f t="shared" si="41"/>
        <v xml:space="preserve">                          </v>
      </c>
      <c r="AH103" s="172" t="str">
        <f t="shared" si="41"/>
        <v xml:space="preserve">                          </v>
      </c>
      <c r="AJ103" t="str">
        <f t="shared" si="28"/>
        <v>(uint64_t)(+((uint64_t)(77) &lt;&lt; (7*8))+((uint64_t)(65) &lt;&lt; (6*8))+((uint64_t)(83) &lt;&lt; (5*8))+((uint64_t)(75) &lt;&lt; (4*8))+((uint64_t)(76) &lt;&lt; (3*8))                                                                              )</v>
      </c>
      <c r="AK103" s="2" t="str">
        <f t="shared" si="29"/>
        <v>MASKL</v>
      </c>
      <c r="AL103" t="e">
        <f>VLOOKUP(AN103,$AN104:$AN$1000,1,0)</f>
        <v>#VALUE!</v>
      </c>
      <c r="AM103">
        <f t="shared" si="30"/>
        <v>261</v>
      </c>
      <c r="AN103" s="173" t="str">
        <f t="shared" si="31"/>
        <v xml:space="preserve">    case (uint64_t)(+((uint64_t)(77) &lt;&lt; (7*8))+((uint64_t)(65) &lt;&lt; (6*8))+((uint64_t)(83) &lt;&lt; (5*8))+((uint64_t)(75) &lt;&lt; (4*8))+((uint64_t)(76) &lt;&lt; (3*8))                                                                              ): *com = ITM_MASKL; return true; break; //MASKL</v>
      </c>
      <c r="AO103" t="s">
        <v>5217</v>
      </c>
      <c r="AP103" s="170" t="str">
        <f t="shared" si="32"/>
        <v>4D</v>
      </c>
      <c r="AQ103" s="170" t="str">
        <f t="shared" si="32"/>
        <v>41</v>
      </c>
      <c r="AR103" s="170" t="str">
        <f t="shared" si="32"/>
        <v>53</v>
      </c>
      <c r="AS103" s="170" t="str">
        <f t="shared" si="32"/>
        <v>4B</v>
      </c>
      <c r="AT103" s="170" t="str">
        <f t="shared" si="32"/>
        <v>4C</v>
      </c>
      <c r="AU103" s="170" t="str">
        <f t="shared" si="32"/>
        <v>00</v>
      </c>
      <c r="AV103" s="170" t="str">
        <f t="shared" si="32"/>
        <v>00</v>
      </c>
      <c r="AW103" s="170" t="str">
        <f t="shared" si="42"/>
        <v>00</v>
      </c>
      <c r="AX103" s="170" t="str">
        <f t="shared" si="33"/>
        <v xml:space="preserve">    case 0x4D41534B4C000000: *com = ITM_MASKL; return true; break; //MASKL</v>
      </c>
      <c r="BE103" s="170" t="str">
        <f t="shared" si="34"/>
        <v>4D</v>
      </c>
      <c r="BF103" s="170" t="str">
        <f t="shared" si="34"/>
        <v>C0</v>
      </c>
      <c r="BG103" s="170" t="str">
        <f t="shared" si="34"/>
        <v>D2</v>
      </c>
      <c r="BH103" s="170" t="str">
        <f t="shared" si="34"/>
        <v>CA</v>
      </c>
      <c r="BI103" s="170" t="str">
        <f t="shared" si="35"/>
        <v>4C</v>
      </c>
      <c r="BJ103" s="170" t="str">
        <f t="shared" si="35"/>
        <v/>
      </c>
      <c r="BK103" s="170" t="str">
        <f t="shared" si="35"/>
        <v/>
      </c>
      <c r="BL103" s="170" t="str">
        <f t="shared" si="35"/>
        <v/>
      </c>
    </row>
    <row r="104" spans="1:64">
      <c r="A104" s="24" t="str">
        <f>IF(ISNA(VLOOKUP(D104,D105:D$9999,1,0)),"",1)</f>
        <v/>
      </c>
      <c r="B104" s="24" t="str">
        <f>IF(ISNA(VLOOKUP(E104,E105:E$9999,1,0)),"",1)</f>
        <v/>
      </c>
      <c r="C104" s="2">
        <v>102</v>
      </c>
      <c r="D104" s="2" t="str">
        <f>VLOOKUP(C104,SOURCE!S107:Z10270,8,0)</f>
        <v>ITM_MASKR</v>
      </c>
      <c r="E104" s="26" t="str">
        <f>CHAR(34)&amp;VLOOKUP(C104,SOURCE!S$6:Y$10169,6,0)&amp;CHAR(34)</f>
        <v>"MASKR"</v>
      </c>
      <c r="F104" s="22" t="str">
        <f t="shared" si="26"/>
        <v xml:space="preserve">                      if (strcompare(commandnumber,"MASKR" )) {sprintf(commandnumber,"%d", ITM_MASKR);} else</v>
      </c>
      <c r="H104" t="b">
        <f>ISNA(VLOOKUP(J104,J105:J$500,1,0))</f>
        <v>1</v>
      </c>
      <c r="I104" s="27">
        <f>VLOOKUP(C104,SOURCE!S$6:Y$10169,7,0)</f>
        <v>410</v>
      </c>
      <c r="J104" s="28" t="str">
        <f>VLOOKUP(C104,SOURCE!S$6:Y$10169,6,0)</f>
        <v>MASKR</v>
      </c>
      <c r="K104" s="29" t="str">
        <f t="shared" si="38"/>
        <v>MASKR</v>
      </c>
      <c r="L104" s="39" t="str">
        <f>VLOOKUP(C104,SOURCE!S$6:Y$10169,2,0)</f>
        <v/>
      </c>
      <c r="M104" t="str">
        <f>IF(VLOOKUP(I104,SOURCE!B:M,2,0)="/  { itemToBeCoded","To be coded","")</f>
        <v/>
      </c>
      <c r="N104" s="17" t="str">
        <f>IF(AND(O104,VLOOKUP(I104,SOURCE!B:M,2,0)&lt;&gt;"/  { itemToBeCoded"),IF(ISERROR(VLOOKUP(J104,TEST!A:L,12,0)),"",   IF(VLOOKUP(J104,TEST!A:L,12,0)="","",VLOOKUP(J104,TEST!A:L,12,0)&amp;" //"&amp;U104)),"")</f>
        <v/>
      </c>
      <c r="O104" t="b">
        <f>ISNA(VLOOKUP(J104,J$3:J103,1,0))</f>
        <v>1</v>
      </c>
      <c r="Q104" s="26" t="str">
        <f>VLOOKUP(I104,SOURCE!B:M,5,0)</f>
        <v>"MASKR"</v>
      </c>
      <c r="S104" s="161"/>
      <c r="T104" s="161"/>
      <c r="U104">
        <f t="shared" si="39"/>
        <v>49</v>
      </c>
      <c r="V104" s="164">
        <f t="shared" si="36"/>
        <v>299797159.25280225</v>
      </c>
      <c r="W104" t="str">
        <f>IF(AND(O104,VLOOKUP(I104,SOURCE!B:M,2,0)&lt;&gt;"/  { itemToBeCoded"),IF(ISERROR(VLOOKUP(J104,TEST!A:F,5,0)),"",VLOOKUP(J104,TEST!A:F,5,0)),"")</f>
        <v/>
      </c>
      <c r="X104" t="str">
        <f>IF(VLOOKUP(I104,SOURCE!B:M,2,0)&lt;&gt;"/  { itemToBeCoded",IF(ISERROR(VLOOKUP(J104,TEST!A:F,6,0)),"",VLOOKUP(J104,TEST!A:F,6,0)),"")</f>
        <v/>
      </c>
      <c r="Y104" t="str">
        <f t="shared" si="37"/>
        <v/>
      </c>
      <c r="Z104">
        <f t="shared" si="25"/>
        <v>5</v>
      </c>
      <c r="AA104" s="172" t="str">
        <f t="shared" si="41"/>
        <v>+((uint64_t)(77) &lt;&lt; (7*8))</v>
      </c>
      <c r="AB104" s="172" t="str">
        <f t="shared" si="41"/>
        <v>+((uint64_t)(65) &lt;&lt; (6*8))</v>
      </c>
      <c r="AC104" s="172" t="str">
        <f t="shared" si="41"/>
        <v>+((uint64_t)(83) &lt;&lt; (5*8))</v>
      </c>
      <c r="AD104" s="172" t="str">
        <f t="shared" si="41"/>
        <v>+((uint64_t)(75) &lt;&lt; (4*8))</v>
      </c>
      <c r="AE104" s="172" t="str">
        <f t="shared" si="41"/>
        <v>+((uint64_t)(82) &lt;&lt; (3*8))</v>
      </c>
      <c r="AF104" s="172" t="str">
        <f t="shared" si="41"/>
        <v xml:space="preserve">                          </v>
      </c>
      <c r="AG104" s="172" t="str">
        <f t="shared" si="41"/>
        <v xml:space="preserve">                          </v>
      </c>
      <c r="AH104" s="172" t="str">
        <f t="shared" si="41"/>
        <v xml:space="preserve">                          </v>
      </c>
      <c r="AJ104" t="str">
        <f t="shared" si="28"/>
        <v>(uint64_t)(+((uint64_t)(77) &lt;&lt; (7*8))+((uint64_t)(65) &lt;&lt; (6*8))+((uint64_t)(83) &lt;&lt; (5*8))+((uint64_t)(75) &lt;&lt; (4*8))+((uint64_t)(82) &lt;&lt; (3*8))                                                                              )</v>
      </c>
      <c r="AK104" s="2" t="str">
        <f t="shared" si="29"/>
        <v>MASKR</v>
      </c>
      <c r="AL104" t="e">
        <f>VLOOKUP(AN104,$AN105:$AN$1000,1,0)</f>
        <v>#VALUE!</v>
      </c>
      <c r="AM104">
        <f t="shared" si="30"/>
        <v>262</v>
      </c>
      <c r="AN104" s="173" t="str">
        <f t="shared" si="31"/>
        <v xml:space="preserve">    case (uint64_t)(+((uint64_t)(77) &lt;&lt; (7*8))+((uint64_t)(65) &lt;&lt; (6*8))+((uint64_t)(83) &lt;&lt; (5*8))+((uint64_t)(75) &lt;&lt; (4*8))+((uint64_t)(82) &lt;&lt; (3*8))                                                                              ): *com = ITM_MASKR; return true; break; //MASKR</v>
      </c>
      <c r="AO104" t="s">
        <v>5217</v>
      </c>
      <c r="AP104" s="170" t="str">
        <f t="shared" si="32"/>
        <v>4D</v>
      </c>
      <c r="AQ104" s="170" t="str">
        <f t="shared" si="32"/>
        <v>41</v>
      </c>
      <c r="AR104" s="170" t="str">
        <f t="shared" si="32"/>
        <v>53</v>
      </c>
      <c r="AS104" s="170" t="str">
        <f t="shared" si="32"/>
        <v>4B</v>
      </c>
      <c r="AT104" s="170" t="str">
        <f t="shared" si="32"/>
        <v>52</v>
      </c>
      <c r="AU104" s="170" t="str">
        <f t="shared" si="32"/>
        <v>00</v>
      </c>
      <c r="AV104" s="170" t="str">
        <f t="shared" si="32"/>
        <v>00</v>
      </c>
      <c r="AW104" s="170" t="str">
        <f t="shared" si="42"/>
        <v>00</v>
      </c>
      <c r="AX104" s="170" t="str">
        <f t="shared" si="33"/>
        <v xml:space="preserve">    case 0x4D41534B52000000: *com = ITM_MASKR; return true; break; //MASKR</v>
      </c>
      <c r="BE104" s="170" t="str">
        <f t="shared" si="34"/>
        <v>4D</v>
      </c>
      <c r="BF104" s="170" t="str">
        <f t="shared" si="34"/>
        <v>C0</v>
      </c>
      <c r="BG104" s="170" t="str">
        <f t="shared" si="34"/>
        <v>D2</v>
      </c>
      <c r="BH104" s="170" t="str">
        <f t="shared" si="34"/>
        <v>CA</v>
      </c>
      <c r="BI104" s="170" t="str">
        <f t="shared" si="35"/>
        <v>52</v>
      </c>
      <c r="BJ104" s="170" t="str">
        <f t="shared" si="35"/>
        <v/>
      </c>
      <c r="BK104" s="170" t="str">
        <f t="shared" si="35"/>
        <v/>
      </c>
      <c r="BL104" s="170" t="str">
        <f t="shared" si="35"/>
        <v/>
      </c>
    </row>
    <row r="105" spans="1:64">
      <c r="A105" s="24" t="str">
        <f>IF(ISNA(VLOOKUP(D105,D106:D$9999,1,0)),"",1)</f>
        <v/>
      </c>
      <c r="B105" s="24" t="str">
        <f>IF(ISNA(VLOOKUP(E105,E106:E$9999,1,0)),"",1)</f>
        <v/>
      </c>
      <c r="C105" s="2">
        <v>103</v>
      </c>
      <c r="D105" s="2" t="str">
        <f>VLOOKUP(C105,SOURCE!S108:Z10271,8,0)</f>
        <v>ITM_MIRROR</v>
      </c>
      <c r="E105" s="26" t="str">
        <f>CHAR(34)&amp;VLOOKUP(C105,SOURCE!S$6:Y$10169,6,0)&amp;CHAR(34)</f>
        <v>"MIRROR"</v>
      </c>
      <c r="F105" s="22" t="str">
        <f t="shared" si="26"/>
        <v xml:space="preserve">                      if (strcompare(commandnumber,"MIRROR" )) {sprintf(commandnumber,"%d", ITM_MIRROR);} else</v>
      </c>
      <c r="H105" t="b">
        <f>ISNA(VLOOKUP(J105,J106:J$500,1,0))</f>
        <v>1</v>
      </c>
      <c r="I105" s="27">
        <f>VLOOKUP(C105,SOURCE!S$6:Y$10169,7,0)</f>
        <v>411</v>
      </c>
      <c r="J105" s="28" t="str">
        <f>VLOOKUP(C105,SOURCE!S$6:Y$10169,6,0)</f>
        <v>MIRROR</v>
      </c>
      <c r="K105" s="29" t="str">
        <f t="shared" si="38"/>
        <v>MIRROR</v>
      </c>
      <c r="L105" s="39" t="str">
        <f>VLOOKUP(C105,SOURCE!S$6:Y$10169,2,0)</f>
        <v/>
      </c>
      <c r="M105" t="str">
        <f>IF(VLOOKUP(I105,SOURCE!B:M,2,0)="/  { itemToBeCoded","To be coded","")</f>
        <v/>
      </c>
      <c r="N105" s="17" t="str">
        <f>IF(AND(O105,VLOOKUP(I105,SOURCE!B:M,2,0)&lt;&gt;"/  { itemToBeCoded"),IF(ISERROR(VLOOKUP(J105,TEST!A:L,12,0)),"",   IF(VLOOKUP(J105,TEST!A:L,12,0)="","",VLOOKUP(J105,TEST!A:L,12,0)&amp;" //"&amp;U105)),"")</f>
        <v/>
      </c>
      <c r="O105" t="b">
        <f>ISNA(VLOOKUP(J105,J$3:J104,1,0))</f>
        <v>1</v>
      </c>
      <c r="Q105" s="26" t="str">
        <f>VLOOKUP(I105,SOURCE!B:M,5,0)</f>
        <v>"MIRROR"</v>
      </c>
      <c r="S105" s="161"/>
      <c r="T105" s="161"/>
      <c r="U105">
        <f t="shared" si="39"/>
        <v>49</v>
      </c>
      <c r="V105" s="164">
        <f t="shared" si="36"/>
        <v>299797159.25280225</v>
      </c>
      <c r="W105" t="str">
        <f>IF(AND(O105,VLOOKUP(I105,SOURCE!B:M,2,0)&lt;&gt;"/  { itemToBeCoded"),IF(ISERROR(VLOOKUP(J105,TEST!A:F,5,0)),"",VLOOKUP(J105,TEST!A:F,5,0)),"")</f>
        <v/>
      </c>
      <c r="X105" t="str">
        <f>IF(VLOOKUP(I105,SOURCE!B:M,2,0)&lt;&gt;"/  { itemToBeCoded",IF(ISERROR(VLOOKUP(J105,TEST!A:F,6,0)),"",VLOOKUP(J105,TEST!A:F,6,0)),"")</f>
        <v/>
      </c>
      <c r="Y105" t="str">
        <f t="shared" si="37"/>
        <v/>
      </c>
      <c r="Z105">
        <f t="shared" si="25"/>
        <v>6</v>
      </c>
      <c r="AA105" s="172" t="str">
        <f t="shared" si="41"/>
        <v>+((uint64_t)(77) &lt;&lt; (7*8))</v>
      </c>
      <c r="AB105" s="172" t="str">
        <f t="shared" si="41"/>
        <v>+((uint64_t)(73) &lt;&lt; (6*8))</v>
      </c>
      <c r="AC105" s="172" t="str">
        <f t="shared" si="41"/>
        <v>+((uint64_t)(82) &lt;&lt; (5*8))</v>
      </c>
      <c r="AD105" s="172" t="str">
        <f t="shared" si="41"/>
        <v>+((uint64_t)(82) &lt;&lt; (4*8))</v>
      </c>
      <c r="AE105" s="172" t="str">
        <f t="shared" si="41"/>
        <v>+((uint64_t)(79) &lt;&lt; (3*8))</v>
      </c>
      <c r="AF105" s="172" t="str">
        <f t="shared" si="41"/>
        <v>+((uint64_t)(82) &lt;&lt; (2*8))</v>
      </c>
      <c r="AG105" s="172" t="str">
        <f t="shared" si="41"/>
        <v xml:space="preserve">                          </v>
      </c>
      <c r="AH105" s="172" t="str">
        <f t="shared" si="41"/>
        <v xml:space="preserve">                          </v>
      </c>
      <c r="AJ105" t="str">
        <f t="shared" si="28"/>
        <v>(uint64_t)(+((uint64_t)(77) &lt;&lt; (7*8))+((uint64_t)(73) &lt;&lt; (6*8))+((uint64_t)(82) &lt;&lt; (5*8))+((uint64_t)(82) &lt;&lt; (4*8))+((uint64_t)(79) &lt;&lt; (3*8))+((uint64_t)(82) &lt;&lt; (2*8))                                                    )</v>
      </c>
      <c r="AK105" s="2" t="str">
        <f t="shared" si="29"/>
        <v>MIRROR</v>
      </c>
      <c r="AL105" t="e">
        <f>VLOOKUP(AN105,$AN106:$AN$1000,1,0)</f>
        <v>#VALUE!</v>
      </c>
      <c r="AM105">
        <f t="shared" si="30"/>
        <v>263</v>
      </c>
      <c r="AN105" s="173" t="str">
        <f t="shared" si="31"/>
        <v xml:space="preserve">    case (uint64_t)(+((uint64_t)(77) &lt;&lt; (7*8))+((uint64_t)(73) &lt;&lt; (6*8))+((uint64_t)(82) &lt;&lt; (5*8))+((uint64_t)(82) &lt;&lt; (4*8))+((uint64_t)(79) &lt;&lt; (3*8))+((uint64_t)(82) &lt;&lt; (2*8))                                                    ): *com = ITM_MIRROR; return true; break; //MIRROR</v>
      </c>
      <c r="AO105" t="s">
        <v>5217</v>
      </c>
      <c r="AP105" s="170" t="str">
        <f t="shared" si="32"/>
        <v>4D</v>
      </c>
      <c r="AQ105" s="170" t="str">
        <f t="shared" si="32"/>
        <v>49</v>
      </c>
      <c r="AR105" s="170" t="str">
        <f t="shared" si="32"/>
        <v>52</v>
      </c>
      <c r="AS105" s="170" t="str">
        <f t="shared" si="32"/>
        <v>52</v>
      </c>
      <c r="AT105" s="170" t="str">
        <f t="shared" si="32"/>
        <v>4F</v>
      </c>
      <c r="AU105" s="170" t="str">
        <f t="shared" si="32"/>
        <v>52</v>
      </c>
      <c r="AV105" s="170" t="str">
        <f t="shared" si="32"/>
        <v>00</v>
      </c>
      <c r="AW105" s="170" t="str">
        <f t="shared" si="42"/>
        <v>00</v>
      </c>
      <c r="AX105" s="170" t="str">
        <f t="shared" si="33"/>
        <v xml:space="preserve">    case 0x4D4952524F520000: *com = ITM_MIRROR; return true; break; //MIRROR</v>
      </c>
      <c r="BE105" s="170" t="str">
        <f t="shared" si="34"/>
        <v>4D</v>
      </c>
      <c r="BF105" s="170" t="str">
        <f t="shared" si="34"/>
        <v>49</v>
      </c>
      <c r="BG105" s="170" t="str">
        <f t="shared" si="34"/>
        <v>D1</v>
      </c>
      <c r="BH105" s="170" t="str">
        <f t="shared" si="34"/>
        <v>D1</v>
      </c>
      <c r="BI105" s="170" t="str">
        <f t="shared" si="35"/>
        <v>4F</v>
      </c>
      <c r="BJ105" s="170" t="str">
        <f t="shared" si="35"/>
        <v>52</v>
      </c>
      <c r="BK105" s="170" t="str">
        <f t="shared" si="35"/>
        <v/>
      </c>
      <c r="BL105" s="170" t="str">
        <f t="shared" si="35"/>
        <v/>
      </c>
    </row>
    <row r="106" spans="1:64">
      <c r="A106" s="24" t="str">
        <f>IF(ISNA(VLOOKUP(D106,D107:D$9999,1,0)),"",1)</f>
        <v/>
      </c>
      <c r="B106" s="24" t="str">
        <f>IF(ISNA(VLOOKUP(E106,E107:E$9999,1,0)),"",1)</f>
        <v/>
      </c>
      <c r="C106" s="2">
        <v>104</v>
      </c>
      <c r="D106" s="2" t="str">
        <f>VLOOKUP(C106,SOURCE!S109:Z10272,8,0)</f>
        <v>ITM_NUMB</v>
      </c>
      <c r="E106" s="26" t="str">
        <f>CHAR(34)&amp;VLOOKUP(C106,SOURCE!S$6:Y$10169,6,0)&amp;CHAR(34)</f>
        <v>"#B"</v>
      </c>
      <c r="F106" s="22" t="str">
        <f t="shared" si="26"/>
        <v xml:space="preserve">                      if (strcompare(commandnumber,"#B" )) {sprintf(commandnumber,"%d", ITM_NUMB);} else</v>
      </c>
      <c r="H106" t="b">
        <f>ISNA(VLOOKUP(J106,J107:J$500,1,0))</f>
        <v>1</v>
      </c>
      <c r="I106" s="27">
        <f>VLOOKUP(C106,SOURCE!S$6:Y$10169,7,0)</f>
        <v>412</v>
      </c>
      <c r="J106" s="28" t="str">
        <f>VLOOKUP(C106,SOURCE!S$6:Y$10169,6,0)</f>
        <v>#B</v>
      </c>
      <c r="K106" s="29" t="str">
        <f t="shared" si="38"/>
        <v>#B</v>
      </c>
      <c r="L106" s="39" t="str">
        <f>VLOOKUP(C106,SOURCE!S$6:Y$10169,2,0)</f>
        <v>Logic</v>
      </c>
      <c r="M106" t="str">
        <f>IF(VLOOKUP(I106,SOURCE!B:M,2,0)="/  { itemToBeCoded","To be coded","")</f>
        <v/>
      </c>
      <c r="N106" s="17" t="str">
        <f>IF(AND(O106,VLOOKUP(I106,SOURCE!B:M,2,0)&lt;&gt;"/  { itemToBeCoded"),IF(ISERROR(VLOOKUP(J106,TEST!A:L,12,0)),"",   IF(VLOOKUP(J106,TEST!A:L,12,0)="","",VLOOKUP(J106,TEST!A:L,12,0)&amp;" //"&amp;U106)),"")</f>
        <v/>
      </c>
      <c r="O106" t="b">
        <f>ISNA(VLOOKUP(J106,J$3:J105,1,0))</f>
        <v>1</v>
      </c>
      <c r="Q106" s="26" t="str">
        <f>VLOOKUP(I106,SOURCE!B:M,5,0)</f>
        <v>"#B"</v>
      </c>
      <c r="U106">
        <f t="shared" si="39"/>
        <v>49</v>
      </c>
      <c r="V106" s="164">
        <f t="shared" si="36"/>
        <v>299797159.25280225</v>
      </c>
      <c r="W106" t="str">
        <f>IF(AND(O106,VLOOKUP(I106,SOURCE!B:M,2,0)&lt;&gt;"/  { itemToBeCoded"),IF(ISERROR(VLOOKUP(J106,TEST!A:F,5,0)),"",VLOOKUP(J106,TEST!A:F,5,0)),"")</f>
        <v/>
      </c>
      <c r="X106" t="str">
        <f>IF(VLOOKUP(I106,SOURCE!B:M,2,0)&lt;&gt;"/  { itemToBeCoded",IF(ISERROR(VLOOKUP(J106,TEST!A:F,6,0)),"",VLOOKUP(J106,TEST!A:F,6,0)),"")</f>
        <v/>
      </c>
      <c r="Y106" t="str">
        <f t="shared" si="37"/>
        <v/>
      </c>
      <c r="Z106">
        <f t="shared" si="25"/>
        <v>2</v>
      </c>
      <c r="AA106" s="172" t="str">
        <f t="shared" si="41"/>
        <v>+((uint64_t)(35) &lt;&lt; (7*8))</v>
      </c>
      <c r="AB106" s="172" t="str">
        <f t="shared" si="41"/>
        <v>+((uint64_t)(66) &lt;&lt; (6*8))</v>
      </c>
      <c r="AC106" s="172" t="str">
        <f t="shared" si="41"/>
        <v xml:space="preserve">                          </v>
      </c>
      <c r="AD106" s="172" t="str">
        <f t="shared" si="41"/>
        <v xml:space="preserve">                          </v>
      </c>
      <c r="AE106" s="172" t="str">
        <f t="shared" si="41"/>
        <v xml:space="preserve">                          </v>
      </c>
      <c r="AF106" s="172" t="str">
        <f t="shared" si="41"/>
        <v xml:space="preserve">                          </v>
      </c>
      <c r="AG106" s="172" t="str">
        <f t="shared" si="41"/>
        <v xml:space="preserve">                          </v>
      </c>
      <c r="AH106" s="172" t="str">
        <f t="shared" si="41"/>
        <v xml:space="preserve">                          </v>
      </c>
      <c r="AJ106" t="str">
        <f t="shared" si="28"/>
        <v>(uint64_t)(+((uint64_t)(35) &lt;&lt; (7*8))+((uint64_t)(66) &lt;&lt; (6*8))                                                                                                                                                            )</v>
      </c>
      <c r="AK106" s="2" t="str">
        <f t="shared" si="29"/>
        <v>#B</v>
      </c>
      <c r="AL106" t="e">
        <f>VLOOKUP(AN106,$AN107:$AN$1000,1,0)</f>
        <v>#VALUE!</v>
      </c>
      <c r="AM106">
        <f t="shared" si="30"/>
        <v>264</v>
      </c>
      <c r="AN106" s="173" t="str">
        <f t="shared" si="31"/>
        <v xml:space="preserve">    case (uint64_t)(+((uint64_t)(35) &lt;&lt; (7*8))+((uint64_t)(66) &lt;&lt; (6*8))                                                                                                                                                            ): *com = ITM_NUMB; return true; break; //#B</v>
      </c>
      <c r="AO106" t="s">
        <v>5217</v>
      </c>
      <c r="AP106" s="170" t="str">
        <f t="shared" si="32"/>
        <v>23</v>
      </c>
      <c r="AQ106" s="170" t="str">
        <f t="shared" si="32"/>
        <v>42</v>
      </c>
      <c r="AR106" s="170" t="str">
        <f t="shared" si="32"/>
        <v>00</v>
      </c>
      <c r="AS106" s="170" t="str">
        <f t="shared" si="32"/>
        <v>00</v>
      </c>
      <c r="AT106" s="170" t="str">
        <f t="shared" si="32"/>
        <v>00</v>
      </c>
      <c r="AU106" s="170" t="str">
        <f t="shared" si="32"/>
        <v>00</v>
      </c>
      <c r="AV106" s="170" t="str">
        <f t="shared" si="32"/>
        <v>00</v>
      </c>
      <c r="AW106" s="170" t="str">
        <f t="shared" si="42"/>
        <v>00</v>
      </c>
      <c r="AX106" s="170" t="str">
        <f t="shared" si="33"/>
        <v xml:space="preserve">    case 0x2342000000000000: *com = ITM_NUMB; return true; break; //#B</v>
      </c>
      <c r="BE106" s="170" t="str">
        <f t="shared" si="34"/>
        <v>A2</v>
      </c>
      <c r="BF106" s="170" t="str">
        <f t="shared" si="34"/>
        <v>C1</v>
      </c>
      <c r="BG106" s="170" t="str">
        <f t="shared" si="34"/>
        <v>7F</v>
      </c>
      <c r="BH106" s="170" t="str">
        <f t="shared" si="34"/>
        <v>7F</v>
      </c>
      <c r="BI106" s="170" t="str">
        <f t="shared" si="35"/>
        <v/>
      </c>
      <c r="BJ106" s="170" t="str">
        <f t="shared" si="35"/>
        <v/>
      </c>
      <c r="BK106" s="170" t="str">
        <f t="shared" si="35"/>
        <v/>
      </c>
      <c r="BL106" s="170" t="str">
        <f t="shared" si="35"/>
        <v/>
      </c>
    </row>
    <row r="107" spans="1:64">
      <c r="A107" s="24" t="str">
        <f>IF(ISNA(VLOOKUP(D107,D108:D$9999,1,0)),"",1)</f>
        <v/>
      </c>
      <c r="B107" s="24" t="str">
        <f>IF(ISNA(VLOOKUP(E107,E108:E$9999,1,0)),"",1)</f>
        <v/>
      </c>
      <c r="C107" s="2">
        <v>105</v>
      </c>
      <c r="D107" s="2" t="str">
        <f>VLOOKUP(C107,SOURCE!S110:Z10273,8,0)</f>
        <v>ITM_SDL</v>
      </c>
      <c r="E107" s="26" t="str">
        <f>CHAR(34)&amp;VLOOKUP(C107,SOURCE!S$6:Y$10169,6,0)&amp;CHAR(34)</f>
        <v>"SDL"</v>
      </c>
      <c r="F107" s="22" t="str">
        <f t="shared" si="26"/>
        <v xml:space="preserve">                      if (strcompare(commandnumber,"SDL" )) {sprintf(commandnumber,"%d", ITM_SDL);} else</v>
      </c>
      <c r="H107" t="b">
        <f>ISNA(VLOOKUP(J107,J108:J$500,1,0))</f>
        <v>1</v>
      </c>
      <c r="I107" s="27">
        <f>VLOOKUP(C107,SOURCE!S$6:Y$10169,7,0)</f>
        <v>413</v>
      </c>
      <c r="J107" s="28" t="str">
        <f>VLOOKUP(C107,SOURCE!S$6:Y$10169,6,0)</f>
        <v>SDL</v>
      </c>
      <c r="K107" s="29" t="str">
        <f t="shared" si="38"/>
        <v>SDL</v>
      </c>
      <c r="L107" s="39" t="str">
        <f>VLOOKUP(C107,SOURCE!S$6:Y$10169,2,0)</f>
        <v>Math</v>
      </c>
      <c r="M107" t="str">
        <f>IF(VLOOKUP(I107,SOURCE!B:M,2,0)="/  { itemToBeCoded","To be coded","")</f>
        <v/>
      </c>
      <c r="N107" s="17" t="str">
        <f>IF(AND(O107,VLOOKUP(I107,SOURCE!B:M,2,0)&lt;&gt;"/  { itemToBeCoded"),IF(ISERROR(VLOOKUP(J107,TEST!A:L,12,0)),"",   IF(VLOOKUP(J107,TEST!A:L,12,0)="","",VLOOKUP(J107,TEST!A:L,12,0)&amp;" //"&amp;U107)),"")</f>
        <v/>
      </c>
      <c r="O107" t="b">
        <f>ISNA(VLOOKUP(J107,J$3:J106,1,0))</f>
        <v>1</v>
      </c>
      <c r="Q107" s="26" t="str">
        <f>VLOOKUP(I107,SOURCE!B:M,5,0)</f>
        <v>"SDL"</v>
      </c>
      <c r="U107">
        <f t="shared" si="39"/>
        <v>49</v>
      </c>
      <c r="V107" s="164">
        <f t="shared" si="36"/>
        <v>299797159.25280225</v>
      </c>
      <c r="W107" t="str">
        <f>IF(AND(O107,VLOOKUP(I107,SOURCE!B:M,2,0)&lt;&gt;"/  { itemToBeCoded"),IF(ISERROR(VLOOKUP(J107,TEST!A:F,5,0)),"",VLOOKUP(J107,TEST!A:F,5,0)),"")</f>
        <v/>
      </c>
      <c r="X107" t="str">
        <f>IF(VLOOKUP(I107,SOURCE!B:M,2,0)&lt;&gt;"/  { itemToBeCoded",IF(ISERROR(VLOOKUP(J107,TEST!A:F,6,0)),"",VLOOKUP(J107,TEST!A:F,6,0)),"")</f>
        <v/>
      </c>
      <c r="Y107" t="str">
        <f t="shared" si="37"/>
        <v/>
      </c>
      <c r="Z107">
        <f t="shared" si="25"/>
        <v>3</v>
      </c>
      <c r="AA107" s="172" t="str">
        <f t="shared" si="41"/>
        <v>+((uint64_t)(83) &lt;&lt; (7*8))</v>
      </c>
      <c r="AB107" s="172" t="str">
        <f t="shared" si="41"/>
        <v>+((uint64_t)(68) &lt;&lt; (6*8))</v>
      </c>
      <c r="AC107" s="172" t="str">
        <f t="shared" si="41"/>
        <v>+((uint64_t)(76) &lt;&lt; (5*8))</v>
      </c>
      <c r="AD107" s="172" t="str">
        <f t="shared" si="41"/>
        <v xml:space="preserve">                          </v>
      </c>
      <c r="AE107" s="172" t="str">
        <f t="shared" si="41"/>
        <v xml:space="preserve">                          </v>
      </c>
      <c r="AF107" s="172" t="str">
        <f t="shared" si="41"/>
        <v xml:space="preserve">                          </v>
      </c>
      <c r="AG107" s="172" t="str">
        <f t="shared" si="41"/>
        <v xml:space="preserve">                          </v>
      </c>
      <c r="AH107" s="172" t="str">
        <f t="shared" si="41"/>
        <v xml:space="preserve">                          </v>
      </c>
      <c r="AJ107" t="str">
        <f t="shared" si="28"/>
        <v>(uint64_t)(+((uint64_t)(83) &lt;&lt; (7*8))+((uint64_t)(68) &lt;&lt; (6*8))+((uint64_t)(76) &lt;&lt; (5*8))                                                                                                                                  )</v>
      </c>
      <c r="AK107" s="2" t="str">
        <f t="shared" si="29"/>
        <v>SDL</v>
      </c>
      <c r="AL107" t="e">
        <f>VLOOKUP(AN107,$AN108:$AN$1000,1,0)</f>
        <v>#VALUE!</v>
      </c>
      <c r="AM107">
        <f t="shared" si="30"/>
        <v>265</v>
      </c>
      <c r="AN107" s="173" t="str">
        <f t="shared" si="31"/>
        <v xml:space="preserve">    case (uint64_t)(+((uint64_t)(83) &lt;&lt; (7*8))+((uint64_t)(68) &lt;&lt; (6*8))+((uint64_t)(76) &lt;&lt; (5*8))                                                                                                                                  ): *com = ITM_SDL; return true; break; //SDL</v>
      </c>
      <c r="AO107" t="s">
        <v>5217</v>
      </c>
      <c r="AP107" s="170" t="str">
        <f t="shared" si="32"/>
        <v>53</v>
      </c>
      <c r="AQ107" s="170" t="str">
        <f t="shared" si="32"/>
        <v>44</v>
      </c>
      <c r="AR107" s="170" t="str">
        <f t="shared" si="32"/>
        <v>4C</v>
      </c>
      <c r="AS107" s="170" t="str">
        <f t="shared" si="32"/>
        <v>00</v>
      </c>
      <c r="AT107" s="170" t="str">
        <f t="shared" si="32"/>
        <v>00</v>
      </c>
      <c r="AU107" s="170" t="str">
        <f t="shared" si="32"/>
        <v>00</v>
      </c>
      <c r="AV107" s="170" t="str">
        <f t="shared" si="32"/>
        <v>00</v>
      </c>
      <c r="AW107" s="170" t="str">
        <f t="shared" si="42"/>
        <v>00</v>
      </c>
      <c r="AX107" s="170" t="str">
        <f t="shared" si="33"/>
        <v xml:space="preserve">    case 0x53444C0000000000: *com = ITM_SDL; return true; break; //SDL</v>
      </c>
      <c r="BE107" s="170" t="str">
        <f t="shared" si="34"/>
        <v>D2</v>
      </c>
      <c r="BF107" s="170" t="str">
        <f t="shared" si="34"/>
        <v>C3</v>
      </c>
      <c r="BG107" s="170" t="str">
        <f t="shared" si="34"/>
        <v>CB</v>
      </c>
      <c r="BH107" s="170" t="str">
        <f t="shared" si="34"/>
        <v>7F</v>
      </c>
      <c r="BI107" s="170" t="str">
        <f t="shared" si="35"/>
        <v/>
      </c>
      <c r="BJ107" s="170" t="str">
        <f t="shared" si="35"/>
        <v/>
      </c>
      <c r="BK107" s="170" t="str">
        <f t="shared" si="35"/>
        <v/>
      </c>
      <c r="BL107" s="170" t="str">
        <f t="shared" si="35"/>
        <v/>
      </c>
    </row>
    <row r="108" spans="1:64">
      <c r="A108" s="24" t="str">
        <f>IF(ISNA(VLOOKUP(D108,D109:D$9999,1,0)),"",1)</f>
        <v/>
      </c>
      <c r="B108" s="24" t="str">
        <f>IF(ISNA(VLOOKUP(E108,E109:E$9999,1,0)),"",1)</f>
        <v/>
      </c>
      <c r="C108" s="2">
        <v>106</v>
      </c>
      <c r="D108" s="2" t="str">
        <f>VLOOKUP(C108,SOURCE!S111:Z10274,8,0)</f>
        <v>ITM_SDR</v>
      </c>
      <c r="E108" s="26" t="str">
        <f>CHAR(34)&amp;VLOOKUP(C108,SOURCE!S$6:Y$10169,6,0)&amp;CHAR(34)</f>
        <v>"SDR"</v>
      </c>
      <c r="F108" s="22" t="str">
        <f t="shared" si="26"/>
        <v xml:space="preserve">                      if (strcompare(commandnumber,"SDR" )) {sprintf(commandnumber,"%d", ITM_SDR);} else</v>
      </c>
      <c r="H108" t="b">
        <f>ISNA(VLOOKUP(J108,J109:J$500,1,0))</f>
        <v>1</v>
      </c>
      <c r="I108" s="27">
        <f>VLOOKUP(C108,SOURCE!S$6:Y$10169,7,0)</f>
        <v>414</v>
      </c>
      <c r="J108" s="28" t="str">
        <f>VLOOKUP(C108,SOURCE!S$6:Y$10169,6,0)</f>
        <v>SDR</v>
      </c>
      <c r="K108" s="29" t="str">
        <f t="shared" si="38"/>
        <v>SDR</v>
      </c>
      <c r="L108" s="39" t="str">
        <f>VLOOKUP(C108,SOURCE!S$6:Y$10169,2,0)</f>
        <v>Math</v>
      </c>
      <c r="M108" t="str">
        <f>IF(VLOOKUP(I108,SOURCE!B:M,2,0)="/  { itemToBeCoded","To be coded","")</f>
        <v/>
      </c>
      <c r="N108" s="17" t="str">
        <f>IF(AND(O108,VLOOKUP(I108,SOURCE!B:M,2,0)&lt;&gt;"/  { itemToBeCoded"),IF(ISERROR(VLOOKUP(J108,TEST!A:L,12,0)),"",   IF(VLOOKUP(J108,TEST!A:L,12,0)="","",VLOOKUP(J108,TEST!A:L,12,0)&amp;" //"&amp;U108)),"")</f>
        <v/>
      </c>
      <c r="O108" t="b">
        <f>ISNA(VLOOKUP(J108,J$3:J107,1,0))</f>
        <v>1</v>
      </c>
      <c r="Q108" s="26" t="str">
        <f>VLOOKUP(I108,SOURCE!B:M,5,0)</f>
        <v>"SDR"</v>
      </c>
      <c r="U108">
        <f t="shared" si="39"/>
        <v>49</v>
      </c>
      <c r="V108" s="164">
        <f t="shared" si="36"/>
        <v>299797159.25280225</v>
      </c>
      <c r="W108" t="str">
        <f>IF(AND(O108,VLOOKUP(I108,SOURCE!B:M,2,0)&lt;&gt;"/  { itemToBeCoded"),IF(ISERROR(VLOOKUP(J108,TEST!A:F,5,0)),"",VLOOKUP(J108,TEST!A:F,5,0)),"")</f>
        <v/>
      </c>
      <c r="X108" t="str">
        <f>IF(VLOOKUP(I108,SOURCE!B:M,2,0)&lt;&gt;"/  { itemToBeCoded",IF(ISERROR(VLOOKUP(J108,TEST!A:F,6,0)),"",VLOOKUP(J108,TEST!A:F,6,0)),"")</f>
        <v/>
      </c>
      <c r="Y108" t="str">
        <f t="shared" si="37"/>
        <v/>
      </c>
      <c r="Z108">
        <f t="shared" si="25"/>
        <v>3</v>
      </c>
      <c r="AA108" s="172" t="str">
        <f t="shared" si="41"/>
        <v>+((uint64_t)(83) &lt;&lt; (7*8))</v>
      </c>
      <c r="AB108" s="172" t="str">
        <f t="shared" si="41"/>
        <v>+((uint64_t)(68) &lt;&lt; (6*8))</v>
      </c>
      <c r="AC108" s="172" t="str">
        <f t="shared" si="41"/>
        <v>+((uint64_t)(82) &lt;&lt; (5*8))</v>
      </c>
      <c r="AD108" s="172" t="str">
        <f t="shared" si="41"/>
        <v xml:space="preserve">                          </v>
      </c>
      <c r="AE108" s="172" t="str">
        <f t="shared" si="41"/>
        <v xml:space="preserve">                          </v>
      </c>
      <c r="AF108" s="172" t="str">
        <f t="shared" si="41"/>
        <v xml:space="preserve">                          </v>
      </c>
      <c r="AG108" s="172" t="str">
        <f t="shared" si="41"/>
        <v xml:space="preserve">                          </v>
      </c>
      <c r="AH108" s="172" t="str">
        <f t="shared" si="41"/>
        <v xml:space="preserve">                          </v>
      </c>
      <c r="AJ108" t="str">
        <f t="shared" si="28"/>
        <v>(uint64_t)(+((uint64_t)(83) &lt;&lt; (7*8))+((uint64_t)(68) &lt;&lt; (6*8))+((uint64_t)(82) &lt;&lt; (5*8))                                                                                                                                  )</v>
      </c>
      <c r="AK108" s="2" t="str">
        <f t="shared" si="29"/>
        <v>SDR</v>
      </c>
      <c r="AL108" t="e">
        <f>VLOOKUP(AN108,$AN109:$AN$1000,1,0)</f>
        <v>#VALUE!</v>
      </c>
      <c r="AM108">
        <f t="shared" si="30"/>
        <v>266</v>
      </c>
      <c r="AN108" s="173" t="str">
        <f t="shared" si="31"/>
        <v xml:space="preserve">    case (uint64_t)(+((uint64_t)(83) &lt;&lt; (7*8))+((uint64_t)(68) &lt;&lt; (6*8))+((uint64_t)(82) &lt;&lt; (5*8))                                                                                                                                  ): *com = ITM_SDR; return true; break; //SDR</v>
      </c>
      <c r="AO108" t="s">
        <v>5217</v>
      </c>
      <c r="AP108" s="170" t="str">
        <f t="shared" si="32"/>
        <v>53</v>
      </c>
      <c r="AQ108" s="170" t="str">
        <f t="shared" si="32"/>
        <v>44</v>
      </c>
      <c r="AR108" s="170" t="str">
        <f t="shared" si="32"/>
        <v>52</v>
      </c>
      <c r="AS108" s="170" t="str">
        <f t="shared" si="32"/>
        <v>00</v>
      </c>
      <c r="AT108" s="170" t="str">
        <f t="shared" si="32"/>
        <v>00</v>
      </c>
      <c r="AU108" s="170" t="str">
        <f t="shared" si="32"/>
        <v>00</v>
      </c>
      <c r="AV108" s="170" t="str">
        <f t="shared" si="32"/>
        <v>00</v>
      </c>
      <c r="AW108" s="170" t="str">
        <f t="shared" si="42"/>
        <v>00</v>
      </c>
      <c r="AX108" s="170" t="str">
        <f t="shared" si="33"/>
        <v xml:space="preserve">    case 0x5344520000000000: *com = ITM_SDR; return true; break; //SDR</v>
      </c>
      <c r="BE108" s="170" t="str">
        <f t="shared" si="34"/>
        <v>D2</v>
      </c>
      <c r="BF108" s="170" t="str">
        <f t="shared" si="34"/>
        <v>C3</v>
      </c>
      <c r="BG108" s="170" t="str">
        <f t="shared" si="34"/>
        <v>D1</v>
      </c>
      <c r="BH108" s="170" t="str">
        <f t="shared" si="34"/>
        <v>7F</v>
      </c>
      <c r="BI108" s="170" t="str">
        <f t="shared" si="35"/>
        <v/>
      </c>
      <c r="BJ108" s="170" t="str">
        <f t="shared" si="35"/>
        <v/>
      </c>
      <c r="BK108" s="170" t="str">
        <f t="shared" si="35"/>
        <v/>
      </c>
      <c r="BL108" s="170" t="str">
        <f t="shared" si="35"/>
        <v/>
      </c>
    </row>
    <row r="109" spans="1:64">
      <c r="A109" s="24" t="str">
        <f>IF(ISNA(VLOOKUP(D109,D110:D$9999,1,0)),"",1)</f>
        <v/>
      </c>
      <c r="B109" s="24" t="str">
        <f>IF(ISNA(VLOOKUP(E109,E110:E$9999,1,0)),"",1)</f>
        <v/>
      </c>
      <c r="C109" s="2">
        <v>107</v>
      </c>
      <c r="D109" s="2" t="str">
        <f>VLOOKUP(C109,SOURCE!S112:Z10275,8,0)</f>
        <v>ITM_SIGMAPLUS</v>
      </c>
      <c r="E109" s="26" t="str">
        <f>CHAR(34)&amp;VLOOKUP(C109,SOURCE!S$6:Y$10169,6,0)&amp;CHAR(34)</f>
        <v>"SUM+"</v>
      </c>
      <c r="F109" s="22" t="str">
        <f t="shared" si="26"/>
        <v xml:space="preserve">                      if (strcompare(commandnumber,"SUM+" )) {sprintf(commandnumber,"%d", ITM_SIGMAPLUS);} else</v>
      </c>
      <c r="H109" t="b">
        <f>ISNA(VLOOKUP(J109,J110:J$500,1,0))</f>
        <v>1</v>
      </c>
      <c r="I109" s="27">
        <f>VLOOKUP(C109,SOURCE!S$6:Y$10169,7,0)</f>
        <v>423</v>
      </c>
      <c r="J109" s="28" t="str">
        <f>VLOOKUP(C109,SOURCE!S$6:Y$10169,6,0)</f>
        <v>SUM+</v>
      </c>
      <c r="K109" s="29" t="str">
        <f t="shared" si="38"/>
        <v>SUM+</v>
      </c>
      <c r="L109" s="39" t="str">
        <f>VLOOKUP(C109,SOURCE!S$6:Y$10169,2,0)</f>
        <v>Stat</v>
      </c>
      <c r="M109" t="str">
        <f>IF(VLOOKUP(I109,SOURCE!B:M,2,0)="/  { itemToBeCoded","To be coded","")</f>
        <v/>
      </c>
      <c r="N109" s="17" t="str">
        <f>IF(AND(O109,VLOOKUP(I109,SOURCE!B:M,2,0)&lt;&gt;"/  { itemToBeCoded"),IF(ISERROR(VLOOKUP(J109,TEST!A:L,12,0)),"",   IF(VLOOKUP(J109,TEST!A:L,12,0)="","",VLOOKUP(J109,TEST!A:L,12,0)&amp;" //"&amp;U109)),"")</f>
        <v/>
      </c>
      <c r="O109" t="b">
        <f>ISNA(VLOOKUP(J109,J$3:J108,1,0))</f>
        <v>1</v>
      </c>
      <c r="Q109" s="26" t="str">
        <f>VLOOKUP(I109,SOURCE!B:M,5,0)</f>
        <v>STD_SIGMA "+"</v>
      </c>
      <c r="U109">
        <f t="shared" si="39"/>
        <v>49</v>
      </c>
      <c r="V109" s="164">
        <f t="shared" si="36"/>
        <v>299797159.25280225</v>
      </c>
      <c r="W109" t="str">
        <f>IF(AND(O109,VLOOKUP(I109,SOURCE!B:M,2,0)&lt;&gt;"/  { itemToBeCoded"),IF(ISERROR(VLOOKUP(J109,TEST!A:F,5,0)),"",VLOOKUP(J109,TEST!A:F,5,0)),"")</f>
        <v/>
      </c>
      <c r="X109" t="str">
        <f>IF(VLOOKUP(I109,SOURCE!B:M,2,0)&lt;&gt;"/  { itemToBeCoded",IF(ISERROR(VLOOKUP(J109,TEST!A:F,6,0)),"",VLOOKUP(J109,TEST!A:F,6,0)),"")</f>
        <v/>
      </c>
      <c r="Y109" t="str">
        <f t="shared" si="37"/>
        <v/>
      </c>
      <c r="Z109">
        <f t="shared" si="25"/>
        <v>4</v>
      </c>
      <c r="AA109" s="172" t="str">
        <f t="shared" si="41"/>
        <v>+((uint64_t)(83) &lt;&lt; (7*8))</v>
      </c>
      <c r="AB109" s="172" t="str">
        <f t="shared" si="41"/>
        <v>+((uint64_t)(85) &lt;&lt; (6*8))</v>
      </c>
      <c r="AC109" s="172" t="str">
        <f t="shared" si="41"/>
        <v>+((uint64_t)(77) &lt;&lt; (5*8))</v>
      </c>
      <c r="AD109" s="172" t="str">
        <f t="shared" si="41"/>
        <v>+((uint64_t)(43) &lt;&lt; (4*8))</v>
      </c>
      <c r="AE109" s="172" t="str">
        <f t="shared" si="41"/>
        <v xml:space="preserve">                          </v>
      </c>
      <c r="AF109" s="172" t="str">
        <f t="shared" si="41"/>
        <v xml:space="preserve">                          </v>
      </c>
      <c r="AG109" s="172" t="str">
        <f t="shared" si="41"/>
        <v xml:space="preserve">                          </v>
      </c>
      <c r="AH109" s="172" t="str">
        <f t="shared" si="41"/>
        <v xml:space="preserve">                          </v>
      </c>
      <c r="AJ109" t="str">
        <f t="shared" si="28"/>
        <v>(uint64_t)(+((uint64_t)(83) &lt;&lt; (7*8))+((uint64_t)(85) &lt;&lt; (6*8))+((uint64_t)(77) &lt;&lt; (5*8))+((uint64_t)(43) &lt;&lt; (4*8))                                                                                                        )</v>
      </c>
      <c r="AK109" s="2" t="str">
        <f t="shared" si="29"/>
        <v>SUM+</v>
      </c>
      <c r="AL109" t="e">
        <f>VLOOKUP(AN109,$AN110:$AN$1000,1,0)</f>
        <v>#VALUE!</v>
      </c>
      <c r="AM109">
        <f t="shared" si="30"/>
        <v>267</v>
      </c>
      <c r="AN109" s="173" t="str">
        <f t="shared" si="31"/>
        <v xml:space="preserve">    case (uint64_t)(+((uint64_t)(83) &lt;&lt; (7*8))+((uint64_t)(85) &lt;&lt; (6*8))+((uint64_t)(77) &lt;&lt; (5*8))+((uint64_t)(43) &lt;&lt; (4*8))                                                                                                        ): *com = ITM_SIGMAPLUS; return true; break; //SUM+</v>
      </c>
      <c r="AO109" t="s">
        <v>5217</v>
      </c>
      <c r="AP109" s="170" t="str">
        <f t="shared" si="32"/>
        <v>53</v>
      </c>
      <c r="AQ109" s="170" t="str">
        <f t="shared" si="32"/>
        <v>55</v>
      </c>
      <c r="AR109" s="170" t="str">
        <f t="shared" si="32"/>
        <v>4D</v>
      </c>
      <c r="AS109" s="170" t="str">
        <f t="shared" si="32"/>
        <v>2B</v>
      </c>
      <c r="AT109" s="170" t="str">
        <f t="shared" si="32"/>
        <v>00</v>
      </c>
      <c r="AU109" s="170" t="str">
        <f t="shared" si="32"/>
        <v>00</v>
      </c>
      <c r="AV109" s="170" t="str">
        <f t="shared" si="32"/>
        <v>00</v>
      </c>
      <c r="AW109" s="170" t="str">
        <f t="shared" si="42"/>
        <v>00</v>
      </c>
      <c r="AX109" s="170" t="str">
        <f t="shared" si="33"/>
        <v xml:space="preserve">    case 0x53554D2B00000000: *com = ITM_SIGMAPLUS; return true; break; //SUM+</v>
      </c>
      <c r="BE109" s="170" t="str">
        <f t="shared" si="34"/>
        <v>D2</v>
      </c>
      <c r="BF109" s="170" t="str">
        <f t="shared" si="34"/>
        <v>D4</v>
      </c>
      <c r="BG109" s="170" t="str">
        <f t="shared" si="34"/>
        <v>CC</v>
      </c>
      <c r="BH109" s="170" t="str">
        <f t="shared" si="34"/>
        <v>AA</v>
      </c>
      <c r="BI109" s="170" t="str">
        <f t="shared" si="35"/>
        <v/>
      </c>
      <c r="BJ109" s="170" t="str">
        <f t="shared" si="35"/>
        <v/>
      </c>
      <c r="BK109" s="170" t="str">
        <f t="shared" si="35"/>
        <v/>
      </c>
      <c r="BL109" s="170" t="str">
        <f t="shared" si="35"/>
        <v/>
      </c>
    </row>
    <row r="110" spans="1:64">
      <c r="A110" s="24" t="str">
        <f>IF(ISNA(VLOOKUP(D110,D111:D$9999,1,0)),"",1)</f>
        <v/>
      </c>
      <c r="B110" s="24" t="str">
        <f>IF(ISNA(VLOOKUP(E110,E111:E$9999,1,0)),"",1)</f>
        <v/>
      </c>
      <c r="C110" s="2">
        <v>108</v>
      </c>
      <c r="D110" s="2" t="str">
        <f>VLOOKUP(C110,SOURCE!S113:Z10276,8,0)</f>
        <v>ITM_NSIGMA</v>
      </c>
      <c r="E110" s="26" t="str">
        <f>CHAR(34)&amp;VLOOKUP(C110,SOURCE!S$6:Y$10169,6,0)&amp;CHAR(34)</f>
        <v>"NSUM"</v>
      </c>
      <c r="F110" s="22" t="str">
        <f t="shared" si="26"/>
        <v xml:space="preserve">                      if (strcompare(commandnumber,"NSUM" )) {sprintf(commandnumber,"%d", ITM_NSIGMA);} else</v>
      </c>
      <c r="H110" t="b">
        <f>ISNA(VLOOKUP(J110,J111:J$500,1,0))</f>
        <v>1</v>
      </c>
      <c r="I110" s="27">
        <f>VLOOKUP(C110,SOURCE!S$6:Y$10169,7,0)</f>
        <v>425</v>
      </c>
      <c r="J110" s="28" t="str">
        <f>VLOOKUP(C110,SOURCE!S$6:Y$10169,6,0)</f>
        <v>NSUM</v>
      </c>
      <c r="K110" s="29" t="str">
        <f t="shared" si="38"/>
        <v>n</v>
      </c>
      <c r="L110" s="39" t="str">
        <f>VLOOKUP(C110,SOURCE!S$6:Y$10169,2,0)</f>
        <v>Stat</v>
      </c>
      <c r="M110" t="str">
        <f>IF(VLOOKUP(I110,SOURCE!B:M,2,0)="/  { itemToBeCoded","To be coded","")</f>
        <v/>
      </c>
      <c r="N110" s="17" t="str">
        <f>IF(AND(O110,VLOOKUP(I110,SOURCE!B:M,2,0)&lt;&gt;"/  { itemToBeCoded"),IF(ISERROR(VLOOKUP(J110,TEST!A:L,12,0)),"",   IF(VLOOKUP(J110,TEST!A:L,12,0)="","",VLOOKUP(J110,TEST!A:L,12,0)&amp;" //"&amp;U110)),"")</f>
        <v/>
      </c>
      <c r="O110" t="b">
        <f>ISNA(VLOOKUP(J110,J$3:J109,1,0))</f>
        <v>1</v>
      </c>
      <c r="Q110" s="26" t="str">
        <f>VLOOKUP(I110,SOURCE!B:M,5,0)</f>
        <v>"n"</v>
      </c>
      <c r="U110">
        <f t="shared" si="39"/>
        <v>49</v>
      </c>
      <c r="V110" s="164">
        <f t="shared" si="36"/>
        <v>299797159.25280225</v>
      </c>
      <c r="W110" t="str">
        <f>IF(AND(O110,VLOOKUP(I110,SOURCE!B:M,2,0)&lt;&gt;"/  { itemToBeCoded"),IF(ISERROR(VLOOKUP(J110,TEST!A:F,5,0)),"",VLOOKUP(J110,TEST!A:F,5,0)),"")</f>
        <v/>
      </c>
      <c r="X110" t="str">
        <f>IF(VLOOKUP(I110,SOURCE!B:M,2,0)&lt;&gt;"/  { itemToBeCoded",IF(ISERROR(VLOOKUP(J110,TEST!A:F,6,0)),"",VLOOKUP(J110,TEST!A:F,6,0)),"")</f>
        <v/>
      </c>
      <c r="Y110" t="str">
        <f t="shared" si="37"/>
        <v/>
      </c>
      <c r="Z110">
        <f t="shared" si="25"/>
        <v>4</v>
      </c>
      <c r="AA110" s="172" t="str">
        <f t="shared" si="41"/>
        <v>+((uint64_t)(78) &lt;&lt; (7*8))</v>
      </c>
      <c r="AB110" s="172" t="str">
        <f t="shared" si="41"/>
        <v>+((uint64_t)(83) &lt;&lt; (6*8))</v>
      </c>
      <c r="AC110" s="172" t="str">
        <f t="shared" si="41"/>
        <v>+((uint64_t)(85) &lt;&lt; (5*8))</v>
      </c>
      <c r="AD110" s="172" t="str">
        <f t="shared" si="41"/>
        <v>+((uint64_t)(77) &lt;&lt; (4*8))</v>
      </c>
      <c r="AE110" s="172" t="str">
        <f t="shared" si="41"/>
        <v xml:space="preserve">                          </v>
      </c>
      <c r="AF110" s="172" t="str">
        <f t="shared" si="41"/>
        <v xml:space="preserve">                          </v>
      </c>
      <c r="AG110" s="172" t="str">
        <f t="shared" si="41"/>
        <v xml:space="preserve">                          </v>
      </c>
      <c r="AH110" s="172" t="str">
        <f t="shared" si="41"/>
        <v xml:space="preserve">                          </v>
      </c>
      <c r="AJ110" t="str">
        <f t="shared" si="28"/>
        <v>(uint64_t)(+((uint64_t)(78) &lt;&lt; (7*8))+((uint64_t)(83) &lt;&lt; (6*8))+((uint64_t)(85) &lt;&lt; (5*8))+((uint64_t)(77) &lt;&lt; (4*8))                                                                                                        )</v>
      </c>
      <c r="AK110" s="2" t="str">
        <f t="shared" si="29"/>
        <v>NSUM</v>
      </c>
      <c r="AL110" t="e">
        <f>VLOOKUP(AN110,$AN111:$AN$1000,1,0)</f>
        <v>#VALUE!</v>
      </c>
      <c r="AM110">
        <f t="shared" si="30"/>
        <v>268</v>
      </c>
      <c r="AN110" s="173" t="str">
        <f t="shared" si="31"/>
        <v xml:space="preserve">    case (uint64_t)(+((uint64_t)(78) &lt;&lt; (7*8))+((uint64_t)(83) &lt;&lt; (6*8))+((uint64_t)(85) &lt;&lt; (5*8))+((uint64_t)(77) &lt;&lt; (4*8))                                                                                                        ): *com = ITM_NSIGMA; return true; break; //NSUM</v>
      </c>
      <c r="AO110" t="s">
        <v>5217</v>
      </c>
      <c r="AP110" s="170" t="str">
        <f t="shared" si="32"/>
        <v>4E</v>
      </c>
      <c r="AQ110" s="170" t="str">
        <f t="shared" si="32"/>
        <v>53</v>
      </c>
      <c r="AR110" s="170" t="str">
        <f t="shared" si="32"/>
        <v>55</v>
      </c>
      <c r="AS110" s="170" t="str">
        <f t="shared" si="32"/>
        <v>4D</v>
      </c>
      <c r="AT110" s="170" t="str">
        <f t="shared" si="32"/>
        <v>00</v>
      </c>
      <c r="AU110" s="170" t="str">
        <f t="shared" si="32"/>
        <v>00</v>
      </c>
      <c r="AV110" s="170" t="str">
        <f t="shared" si="32"/>
        <v>00</v>
      </c>
      <c r="AW110" s="170" t="str">
        <f t="shared" si="42"/>
        <v>00</v>
      </c>
      <c r="AX110" s="170" t="str">
        <f t="shared" si="33"/>
        <v xml:space="preserve">    case 0x4E53554D00000000: *com = ITM_NSIGMA; return true; break; //NSUM</v>
      </c>
      <c r="BE110" s="170" t="str">
        <f t="shared" si="34"/>
        <v>CD</v>
      </c>
      <c r="BF110" s="170" t="str">
        <f t="shared" si="34"/>
        <v>D2</v>
      </c>
      <c r="BG110" s="170" t="str">
        <f t="shared" si="34"/>
        <v>D4</v>
      </c>
      <c r="BH110" s="170" t="str">
        <f t="shared" si="34"/>
        <v>CC</v>
      </c>
      <c r="BI110" s="170" t="str">
        <f t="shared" si="35"/>
        <v/>
      </c>
      <c r="BJ110" s="170" t="str">
        <f t="shared" si="35"/>
        <v/>
      </c>
      <c r="BK110" s="170" t="str">
        <f t="shared" si="35"/>
        <v/>
      </c>
      <c r="BL110" s="170" t="str">
        <f t="shared" si="35"/>
        <v/>
      </c>
    </row>
    <row r="111" spans="1:64">
      <c r="A111" s="24" t="str">
        <f>IF(ISNA(VLOOKUP(D111,D112:D$9999,1,0)),"",1)</f>
        <v/>
      </c>
      <c r="B111" s="24" t="str">
        <f>IF(ISNA(VLOOKUP(E111,E112:E$9999,1,0)),"",1)</f>
        <v/>
      </c>
      <c r="C111" s="2">
        <v>109</v>
      </c>
      <c r="D111" s="2" t="str">
        <f>VLOOKUP(C111,SOURCE!S114:Z10277,8,0)</f>
        <v>ITM_SIGMAx</v>
      </c>
      <c r="E111" s="26" t="str">
        <f>CHAR(34)&amp;VLOOKUP(C111,SOURCE!S$6:Y$10169,6,0)&amp;CHAR(34)</f>
        <v>"SUMX"</v>
      </c>
      <c r="F111" s="22" t="str">
        <f t="shared" si="26"/>
        <v xml:space="preserve">                      if (strcompare(commandnumber,"SUMX" )) {sprintf(commandnumber,"%d", ITM_SIGMAx);} else</v>
      </c>
      <c r="H111" t="b">
        <f>ISNA(VLOOKUP(J111,J112:J$500,1,0))</f>
        <v>1</v>
      </c>
      <c r="I111" s="27">
        <f>VLOOKUP(C111,SOURCE!S$6:Y$10169,7,0)</f>
        <v>426</v>
      </c>
      <c r="J111" s="28" t="str">
        <f>VLOOKUP(C111,SOURCE!S$6:Y$10169,6,0)</f>
        <v>SUMX</v>
      </c>
      <c r="K111" s="29" t="str">
        <f t="shared" si="38"/>
        <v>SUMx</v>
      </c>
      <c r="L111" s="39" t="str">
        <f>VLOOKUP(C111,SOURCE!S$6:Y$10169,2,0)</f>
        <v>Stat</v>
      </c>
      <c r="M111" t="str">
        <f>IF(VLOOKUP(I111,SOURCE!B:M,2,0)="/  { itemToBeCoded","To be coded","")</f>
        <v/>
      </c>
      <c r="N111" s="17" t="str">
        <f>IF(AND(O111,VLOOKUP(I111,SOURCE!B:M,2,0)&lt;&gt;"/  { itemToBeCoded"),IF(ISERROR(VLOOKUP(J111,TEST!A:L,12,0)),"",   IF(VLOOKUP(J111,TEST!A:L,12,0)="","",VLOOKUP(J111,TEST!A:L,12,0)&amp;" //"&amp;U111)),"")</f>
        <v/>
      </c>
      <c r="O111" t="b">
        <f>ISNA(VLOOKUP(J111,J$3:J110,1,0))</f>
        <v>1</v>
      </c>
      <c r="Q111" s="26" t="str">
        <f>VLOOKUP(I111,SOURCE!B:M,5,0)</f>
        <v>STD_SIGMA "x"</v>
      </c>
      <c r="U111">
        <f t="shared" si="39"/>
        <v>49</v>
      </c>
      <c r="V111" s="164">
        <f t="shared" si="36"/>
        <v>299797159.25280225</v>
      </c>
      <c r="W111" t="str">
        <f>IF(AND(O111,VLOOKUP(I111,SOURCE!B:M,2,0)&lt;&gt;"/  { itemToBeCoded"),IF(ISERROR(VLOOKUP(J111,TEST!A:F,5,0)),"",VLOOKUP(J111,TEST!A:F,5,0)),"")</f>
        <v/>
      </c>
      <c r="X111" t="str">
        <f>IF(VLOOKUP(I111,SOURCE!B:M,2,0)&lt;&gt;"/  { itemToBeCoded",IF(ISERROR(VLOOKUP(J111,TEST!A:F,6,0)),"",VLOOKUP(J111,TEST!A:F,6,0)),"")</f>
        <v/>
      </c>
      <c r="Y111" t="str">
        <f t="shared" si="37"/>
        <v/>
      </c>
      <c r="Z111">
        <f t="shared" si="25"/>
        <v>4</v>
      </c>
      <c r="AA111" s="172" t="str">
        <f t="shared" si="41"/>
        <v>+((uint64_t)(83) &lt;&lt; (7*8))</v>
      </c>
      <c r="AB111" s="172" t="str">
        <f t="shared" si="41"/>
        <v>+((uint64_t)(85) &lt;&lt; (6*8))</v>
      </c>
      <c r="AC111" s="172" t="str">
        <f t="shared" si="41"/>
        <v>+((uint64_t)(77) &lt;&lt; (5*8))</v>
      </c>
      <c r="AD111" s="172" t="str">
        <f t="shared" si="41"/>
        <v>+((uint64_t)(88) &lt;&lt; (4*8))</v>
      </c>
      <c r="AE111" s="172" t="str">
        <f t="shared" si="41"/>
        <v xml:space="preserve">                          </v>
      </c>
      <c r="AF111" s="172" t="str">
        <f t="shared" si="41"/>
        <v xml:space="preserve">                          </v>
      </c>
      <c r="AG111" s="172" t="str">
        <f t="shared" si="41"/>
        <v xml:space="preserve">                          </v>
      </c>
      <c r="AH111" s="172" t="str">
        <f t="shared" si="41"/>
        <v xml:space="preserve">                          </v>
      </c>
      <c r="AJ111" t="str">
        <f t="shared" si="28"/>
        <v>(uint64_t)(+((uint64_t)(83) &lt;&lt; (7*8))+((uint64_t)(85) &lt;&lt; (6*8))+((uint64_t)(77) &lt;&lt; (5*8))+((uint64_t)(88) &lt;&lt; (4*8))                                                                                                        )</v>
      </c>
      <c r="AK111" s="2" t="str">
        <f t="shared" si="29"/>
        <v>SUMX</v>
      </c>
      <c r="AL111" t="e">
        <f>VLOOKUP(AN111,$AN112:$AN$1000,1,0)</f>
        <v>#VALUE!</v>
      </c>
      <c r="AM111">
        <f t="shared" si="30"/>
        <v>269</v>
      </c>
      <c r="AN111" s="173" t="str">
        <f t="shared" si="31"/>
        <v xml:space="preserve">    case (uint64_t)(+((uint64_t)(83) &lt;&lt; (7*8))+((uint64_t)(85) &lt;&lt; (6*8))+((uint64_t)(77) &lt;&lt; (5*8))+((uint64_t)(88) &lt;&lt; (4*8))                                                                                                        ): *com = ITM_SIGMAx; return true; break; //SUMX</v>
      </c>
      <c r="AO111" t="s">
        <v>5217</v>
      </c>
      <c r="AP111" s="170" t="str">
        <f t="shared" si="32"/>
        <v>53</v>
      </c>
      <c r="AQ111" s="170" t="str">
        <f t="shared" si="32"/>
        <v>55</v>
      </c>
      <c r="AR111" s="170" t="str">
        <f t="shared" si="32"/>
        <v>4D</v>
      </c>
      <c r="AS111" s="170" t="str">
        <f t="shared" si="32"/>
        <v>58</v>
      </c>
      <c r="AT111" s="170" t="str">
        <f t="shared" si="32"/>
        <v>00</v>
      </c>
      <c r="AU111" s="170" t="str">
        <f t="shared" si="32"/>
        <v>00</v>
      </c>
      <c r="AV111" s="170" t="str">
        <f t="shared" si="32"/>
        <v>00</v>
      </c>
      <c r="AW111" s="170" t="str">
        <f t="shared" si="42"/>
        <v>00</v>
      </c>
      <c r="AX111" s="170" t="str">
        <f t="shared" si="33"/>
        <v xml:space="preserve">    case 0x53554D5800000000: *com = ITM_SIGMAx; return true; break; //SUMX</v>
      </c>
      <c r="BE111" s="170" t="str">
        <f t="shared" si="34"/>
        <v>D2</v>
      </c>
      <c r="BF111" s="170" t="str">
        <f t="shared" si="34"/>
        <v>D4</v>
      </c>
      <c r="BG111" s="170" t="str">
        <f t="shared" si="34"/>
        <v>CC</v>
      </c>
      <c r="BH111" s="170" t="str">
        <f t="shared" si="34"/>
        <v>D7</v>
      </c>
      <c r="BI111" s="170" t="str">
        <f t="shared" si="35"/>
        <v/>
      </c>
      <c r="BJ111" s="170" t="str">
        <f t="shared" si="35"/>
        <v/>
      </c>
      <c r="BK111" s="170" t="str">
        <f t="shared" si="35"/>
        <v/>
      </c>
      <c r="BL111" s="170" t="str">
        <f t="shared" si="35"/>
        <v/>
      </c>
    </row>
    <row r="112" spans="1:64">
      <c r="A112" s="24" t="str">
        <f>IF(ISNA(VLOOKUP(D112,D113:D$9999,1,0)),"",1)</f>
        <v/>
      </c>
      <c r="B112" s="24" t="str">
        <f>IF(ISNA(VLOOKUP(E112,E113:E$9999,1,0)),"",1)</f>
        <v/>
      </c>
      <c r="C112" s="2">
        <v>110</v>
      </c>
      <c r="D112" s="2" t="str">
        <f>VLOOKUP(C112,SOURCE!S115:Z10278,8,0)</f>
        <v>ITM_SIGMAy</v>
      </c>
      <c r="E112" s="26" t="str">
        <f>CHAR(34)&amp;VLOOKUP(C112,SOURCE!S$6:Y$10169,6,0)&amp;CHAR(34)</f>
        <v>"SUMY"</v>
      </c>
      <c r="F112" s="22" t="str">
        <f t="shared" si="26"/>
        <v xml:space="preserve">                      if (strcompare(commandnumber,"SUMY" )) {sprintf(commandnumber,"%d", ITM_SIGMAy);} else</v>
      </c>
      <c r="H112" t="b">
        <f>ISNA(VLOOKUP(J112,J113:J$500,1,0))</f>
        <v>1</v>
      </c>
      <c r="I112" s="27">
        <f>VLOOKUP(C112,SOURCE!S$6:Y$10169,7,0)</f>
        <v>427</v>
      </c>
      <c r="J112" s="28" t="str">
        <f>VLOOKUP(C112,SOURCE!S$6:Y$10169,6,0)</f>
        <v>SUMY</v>
      </c>
      <c r="K112" s="29" t="str">
        <f t="shared" si="38"/>
        <v>SUMy</v>
      </c>
      <c r="L112" s="39" t="str">
        <f>VLOOKUP(C112,SOURCE!S$6:Y$10169,2,0)</f>
        <v>Stat</v>
      </c>
      <c r="M112" t="str">
        <f>IF(VLOOKUP(I112,SOURCE!B:M,2,0)="/  { itemToBeCoded","To be coded","")</f>
        <v/>
      </c>
      <c r="N112" s="17" t="str">
        <f>IF(AND(O112,VLOOKUP(I112,SOURCE!B:M,2,0)&lt;&gt;"/  { itemToBeCoded"),IF(ISERROR(VLOOKUP(J112,TEST!A:L,12,0)),"",   IF(VLOOKUP(J112,TEST!A:L,12,0)="","",VLOOKUP(J112,TEST!A:L,12,0)&amp;" //"&amp;U112)),"")</f>
        <v/>
      </c>
      <c r="O112" t="b">
        <f>ISNA(VLOOKUP(J112,J$3:J111,1,0))</f>
        <v>1</v>
      </c>
      <c r="Q112" s="26" t="str">
        <f>VLOOKUP(I112,SOURCE!B:M,5,0)</f>
        <v>STD_SIGMA "y"</v>
      </c>
      <c r="U112">
        <f t="shared" si="39"/>
        <v>49</v>
      </c>
      <c r="V112" s="164">
        <f t="shared" si="36"/>
        <v>299797159.25280225</v>
      </c>
      <c r="W112" t="str">
        <f>IF(AND(O112,VLOOKUP(I112,SOURCE!B:M,2,0)&lt;&gt;"/  { itemToBeCoded"),IF(ISERROR(VLOOKUP(J112,TEST!A:F,5,0)),"",VLOOKUP(J112,TEST!A:F,5,0)),"")</f>
        <v/>
      </c>
      <c r="X112" t="str">
        <f>IF(VLOOKUP(I112,SOURCE!B:M,2,0)&lt;&gt;"/  { itemToBeCoded",IF(ISERROR(VLOOKUP(J112,TEST!A:F,6,0)),"",VLOOKUP(J112,TEST!A:F,6,0)),"")</f>
        <v/>
      </c>
      <c r="Y112" t="str">
        <f t="shared" si="37"/>
        <v/>
      </c>
      <c r="Z112">
        <f t="shared" si="25"/>
        <v>4</v>
      </c>
      <c r="AA112" s="172" t="str">
        <f t="shared" si="41"/>
        <v>+((uint64_t)(83) &lt;&lt; (7*8))</v>
      </c>
      <c r="AB112" s="172" t="str">
        <f t="shared" si="41"/>
        <v>+((uint64_t)(85) &lt;&lt; (6*8))</v>
      </c>
      <c r="AC112" s="172" t="str">
        <f t="shared" si="41"/>
        <v>+((uint64_t)(77) &lt;&lt; (5*8))</v>
      </c>
      <c r="AD112" s="172" t="str">
        <f t="shared" si="41"/>
        <v>+((uint64_t)(89) &lt;&lt; (4*8))</v>
      </c>
      <c r="AE112" s="172" t="str">
        <f t="shared" si="41"/>
        <v xml:space="preserve">                          </v>
      </c>
      <c r="AF112" s="172" t="str">
        <f t="shared" si="41"/>
        <v xml:space="preserve">                          </v>
      </c>
      <c r="AG112" s="172" t="str">
        <f t="shared" si="41"/>
        <v xml:space="preserve">                          </v>
      </c>
      <c r="AH112" s="172" t="str">
        <f t="shared" si="41"/>
        <v xml:space="preserve">                          </v>
      </c>
      <c r="AJ112" t="str">
        <f t="shared" si="28"/>
        <v>(uint64_t)(+((uint64_t)(83) &lt;&lt; (7*8))+((uint64_t)(85) &lt;&lt; (6*8))+((uint64_t)(77) &lt;&lt; (5*8))+((uint64_t)(89) &lt;&lt; (4*8))                                                                                                        )</v>
      </c>
      <c r="AK112" s="2" t="str">
        <f t="shared" si="29"/>
        <v>SUMY</v>
      </c>
      <c r="AL112" t="e">
        <f>VLOOKUP(AN112,$AN113:$AN$1000,1,0)</f>
        <v>#VALUE!</v>
      </c>
      <c r="AM112">
        <f t="shared" si="30"/>
        <v>270</v>
      </c>
      <c r="AN112" s="173" t="str">
        <f t="shared" si="31"/>
        <v xml:space="preserve">    case (uint64_t)(+((uint64_t)(83) &lt;&lt; (7*8))+((uint64_t)(85) &lt;&lt; (6*8))+((uint64_t)(77) &lt;&lt; (5*8))+((uint64_t)(89) &lt;&lt; (4*8))                                                                                                        ): *com = ITM_SIGMAy; return true; break; //SUMY</v>
      </c>
      <c r="AO112" t="s">
        <v>5217</v>
      </c>
      <c r="AP112" s="170" t="str">
        <f t="shared" si="32"/>
        <v>53</v>
      </c>
      <c r="AQ112" s="170" t="str">
        <f t="shared" si="32"/>
        <v>55</v>
      </c>
      <c r="AR112" s="170" t="str">
        <f t="shared" si="32"/>
        <v>4D</v>
      </c>
      <c r="AS112" s="170" t="str">
        <f t="shared" si="32"/>
        <v>59</v>
      </c>
      <c r="AT112" s="170" t="str">
        <f t="shared" si="32"/>
        <v>00</v>
      </c>
      <c r="AU112" s="170" t="str">
        <f t="shared" si="32"/>
        <v>00</v>
      </c>
      <c r="AV112" s="170" t="str">
        <f t="shared" si="32"/>
        <v>00</v>
      </c>
      <c r="AW112" s="170" t="str">
        <f t="shared" si="42"/>
        <v>00</v>
      </c>
      <c r="AX112" s="170" t="str">
        <f t="shared" si="33"/>
        <v xml:space="preserve">    case 0x53554D5900000000: *com = ITM_SIGMAy; return true; break; //SUMY</v>
      </c>
      <c r="BE112" s="170" t="str">
        <f t="shared" si="34"/>
        <v>D2</v>
      </c>
      <c r="BF112" s="170" t="str">
        <f t="shared" si="34"/>
        <v>D4</v>
      </c>
      <c r="BG112" s="170" t="str">
        <f t="shared" si="34"/>
        <v>CC</v>
      </c>
      <c r="BH112" s="170" t="str">
        <f t="shared" si="34"/>
        <v>D8</v>
      </c>
      <c r="BI112" s="170" t="str">
        <f t="shared" si="35"/>
        <v/>
      </c>
      <c r="BJ112" s="170" t="str">
        <f t="shared" si="35"/>
        <v/>
      </c>
      <c r="BK112" s="170" t="str">
        <f t="shared" si="35"/>
        <v/>
      </c>
      <c r="BL112" s="170" t="str">
        <f t="shared" si="35"/>
        <v/>
      </c>
    </row>
    <row r="113" spans="1:64">
      <c r="A113" s="24" t="str">
        <f>IF(ISNA(VLOOKUP(D113,D114:D$9999,1,0)),"",1)</f>
        <v/>
      </c>
      <c r="B113" s="24" t="str">
        <f>IF(ISNA(VLOOKUP(E113,E114:E$9999,1,0)),"",1)</f>
        <v/>
      </c>
      <c r="C113" s="2">
        <v>111</v>
      </c>
      <c r="D113" s="2" t="str">
        <f>VLOOKUP(C113,SOURCE!S116:Z10279,8,0)</f>
        <v>ITM_SIGMAx2</v>
      </c>
      <c r="E113" s="26" t="str">
        <f>CHAR(34)&amp;VLOOKUP(C113,SOURCE!S$6:Y$10169,6,0)&amp;CHAR(34)</f>
        <v>"SMX^2"</v>
      </c>
      <c r="F113" s="22" t="str">
        <f t="shared" si="26"/>
        <v xml:space="preserve">                      if (strcompare(commandnumber,"SMX^2" )) {sprintf(commandnumber,"%d", ITM_SIGMAx2);} else</v>
      </c>
      <c r="H113" t="b">
        <f>ISNA(VLOOKUP(J113,J114:J$500,1,0))</f>
        <v>1</v>
      </c>
      <c r="I113" s="27">
        <f>VLOOKUP(C113,SOURCE!S$6:Y$10169,7,0)</f>
        <v>428</v>
      </c>
      <c r="J113" s="28" t="str">
        <f>VLOOKUP(C113,SOURCE!S$6:Y$10169,6,0)</f>
        <v>SMX^2</v>
      </c>
      <c r="K113" s="29" t="str">
        <f t="shared" si="38"/>
        <v>SUMx^2</v>
      </c>
      <c r="L113" s="39" t="str">
        <f>VLOOKUP(C113,SOURCE!S$6:Y$10169,2,0)</f>
        <v>Stat</v>
      </c>
      <c r="M113" t="str">
        <f>IF(VLOOKUP(I113,SOURCE!B:M,2,0)="/  { itemToBeCoded","To be coded","")</f>
        <v/>
      </c>
      <c r="N113" s="17" t="str">
        <f>IF(AND(O113,VLOOKUP(I113,SOURCE!B:M,2,0)&lt;&gt;"/  { itemToBeCoded"),IF(ISERROR(VLOOKUP(J113,TEST!A:L,12,0)),"",   IF(VLOOKUP(J113,TEST!A:L,12,0)="","",VLOOKUP(J113,TEST!A:L,12,0)&amp;" //"&amp;U113)),"")</f>
        <v/>
      </c>
      <c r="O113" t="b">
        <f>ISNA(VLOOKUP(J113,J$3:J112,1,0))</f>
        <v>1</v>
      </c>
      <c r="Q113" s="26" t="str">
        <f>VLOOKUP(I113,SOURCE!B:M,5,0)</f>
        <v>STD_SIGMA "x" STD_SUP_2</v>
      </c>
      <c r="U113">
        <f t="shared" si="39"/>
        <v>49</v>
      </c>
      <c r="V113" s="164">
        <f t="shared" si="36"/>
        <v>299797159.25280225</v>
      </c>
      <c r="W113" t="str">
        <f>IF(AND(O113,VLOOKUP(I113,SOURCE!B:M,2,0)&lt;&gt;"/  { itemToBeCoded"),IF(ISERROR(VLOOKUP(J113,TEST!A:F,5,0)),"",VLOOKUP(J113,TEST!A:F,5,0)),"")</f>
        <v/>
      </c>
      <c r="X113" t="str">
        <f>IF(VLOOKUP(I113,SOURCE!B:M,2,0)&lt;&gt;"/  { itemToBeCoded",IF(ISERROR(VLOOKUP(J113,TEST!A:F,6,0)),"",VLOOKUP(J113,TEST!A:F,6,0)),"")</f>
        <v/>
      </c>
      <c r="Y113" t="str">
        <f t="shared" si="37"/>
        <v/>
      </c>
      <c r="Z113">
        <f t="shared" si="25"/>
        <v>5</v>
      </c>
      <c r="AA113" s="172" t="str">
        <f t="shared" si="41"/>
        <v>+((uint64_t)(83) &lt;&lt; (7*8))</v>
      </c>
      <c r="AB113" s="172" t="str">
        <f t="shared" si="41"/>
        <v>+((uint64_t)(77) &lt;&lt; (6*8))</v>
      </c>
      <c r="AC113" s="172" t="str">
        <f t="shared" si="41"/>
        <v>+((uint64_t)(88) &lt;&lt; (5*8))</v>
      </c>
      <c r="AD113" s="172" t="str">
        <f t="shared" si="41"/>
        <v>+((uint64_t)(94) &lt;&lt; (4*8))</v>
      </c>
      <c r="AE113" s="172" t="str">
        <f t="shared" si="41"/>
        <v>+((uint64_t)(50) &lt;&lt; (3*8))</v>
      </c>
      <c r="AF113" s="172" t="str">
        <f t="shared" si="41"/>
        <v xml:space="preserve">                          </v>
      </c>
      <c r="AG113" s="172" t="str">
        <f t="shared" si="41"/>
        <v xml:space="preserve">                          </v>
      </c>
      <c r="AH113" s="172" t="str">
        <f t="shared" si="41"/>
        <v xml:space="preserve">                          </v>
      </c>
      <c r="AJ113" t="str">
        <f t="shared" si="28"/>
        <v>(uint64_t)(+((uint64_t)(83) &lt;&lt; (7*8))+((uint64_t)(77) &lt;&lt; (6*8))+((uint64_t)(88) &lt;&lt; (5*8))+((uint64_t)(94) &lt;&lt; (4*8))+((uint64_t)(50) &lt;&lt; (3*8))                                                                              )</v>
      </c>
      <c r="AK113" s="2" t="str">
        <f t="shared" si="29"/>
        <v>SMX^2</v>
      </c>
      <c r="AL113" t="e">
        <f>VLOOKUP(AN113,$AN114:$AN$1000,1,0)</f>
        <v>#VALUE!</v>
      </c>
      <c r="AM113">
        <f t="shared" si="30"/>
        <v>271</v>
      </c>
      <c r="AN113" s="173" t="str">
        <f t="shared" si="31"/>
        <v xml:space="preserve">    case (uint64_t)(+((uint64_t)(83) &lt;&lt; (7*8))+((uint64_t)(77) &lt;&lt; (6*8))+((uint64_t)(88) &lt;&lt; (5*8))+((uint64_t)(94) &lt;&lt; (4*8))+((uint64_t)(50) &lt;&lt; (3*8))                                                                              ): *com = ITM_SIGMAx2; return true; break; //SMX^2</v>
      </c>
      <c r="AO113" t="s">
        <v>5217</v>
      </c>
      <c r="AP113" s="170" t="str">
        <f t="shared" si="32"/>
        <v>53</v>
      </c>
      <c r="AQ113" s="170" t="str">
        <f t="shared" si="32"/>
        <v>4D</v>
      </c>
      <c r="AR113" s="170" t="str">
        <f t="shared" si="32"/>
        <v>58</v>
      </c>
      <c r="AS113" s="170" t="str">
        <f t="shared" si="32"/>
        <v>5E</v>
      </c>
      <c r="AT113" s="170" t="str">
        <f t="shared" si="32"/>
        <v>32</v>
      </c>
      <c r="AU113" s="170" t="str">
        <f t="shared" si="32"/>
        <v>00</v>
      </c>
      <c r="AV113" s="170" t="str">
        <f t="shared" si="32"/>
        <v>00</v>
      </c>
      <c r="AW113" s="170" t="str">
        <f t="shared" si="42"/>
        <v>00</v>
      </c>
      <c r="AX113" s="170" t="str">
        <f t="shared" si="33"/>
        <v xml:space="preserve">    case 0x534D585E32000000: *com = ITM_SIGMAx2; return true; break; //SMX^2</v>
      </c>
      <c r="BE113" s="170" t="str">
        <f t="shared" si="34"/>
        <v>53</v>
      </c>
      <c r="BF113" s="170" t="str">
        <f t="shared" si="34"/>
        <v>CC</v>
      </c>
      <c r="BG113" s="170" t="str">
        <f t="shared" si="34"/>
        <v>D7</v>
      </c>
      <c r="BH113" s="170" t="str">
        <f t="shared" si="34"/>
        <v>DD</v>
      </c>
      <c r="BI113" s="170" t="str">
        <f t="shared" si="35"/>
        <v>32</v>
      </c>
      <c r="BJ113" s="170" t="str">
        <f t="shared" si="35"/>
        <v/>
      </c>
      <c r="BK113" s="170" t="str">
        <f t="shared" si="35"/>
        <v/>
      </c>
      <c r="BL113" s="170" t="str">
        <f t="shared" si="35"/>
        <v/>
      </c>
    </row>
    <row r="114" spans="1:64">
      <c r="A114" s="24" t="str">
        <f>IF(ISNA(VLOOKUP(D114,D115:D$9999,1,0)),"",1)</f>
        <v/>
      </c>
      <c r="B114" s="24" t="str">
        <f>IF(ISNA(VLOOKUP(E114,E115:E$9999,1,0)),"",1)</f>
        <v/>
      </c>
      <c r="C114" s="2">
        <v>112</v>
      </c>
      <c r="D114" s="2" t="str">
        <f>VLOOKUP(C114,SOURCE!S117:Z10280,8,0)</f>
        <v>ITM_SIGMAx2y</v>
      </c>
      <c r="E114" s="26" t="str">
        <f>CHAR(34)&amp;VLOOKUP(C114,SOURCE!S$6:Y$10169,6,0)&amp;CHAR(34)</f>
        <v>"SMX^2Y"</v>
      </c>
      <c r="F114" s="22" t="str">
        <f t="shared" si="26"/>
        <v xml:space="preserve">                      if (strcompare(commandnumber,"SMX^2Y" )) {sprintf(commandnumber,"%d", ITM_SIGMAx2y);} else</v>
      </c>
      <c r="H114" t="b">
        <f>ISNA(VLOOKUP(J114,J115:J$500,1,0))</f>
        <v>1</v>
      </c>
      <c r="I114" s="27">
        <f>VLOOKUP(C114,SOURCE!S$6:Y$10169,7,0)</f>
        <v>429</v>
      </c>
      <c r="J114" s="28" t="str">
        <f>VLOOKUP(C114,SOURCE!S$6:Y$10169,6,0)</f>
        <v>SMX^2Y</v>
      </c>
      <c r="K114" s="29" t="str">
        <f t="shared" si="38"/>
        <v>SUMx^2y</v>
      </c>
      <c r="L114" s="39" t="str">
        <f>VLOOKUP(C114,SOURCE!S$6:Y$10169,2,0)</f>
        <v>Stat</v>
      </c>
      <c r="M114" t="str">
        <f>IF(VLOOKUP(I114,SOURCE!B:M,2,0)="/  { itemToBeCoded","To be coded","")</f>
        <v/>
      </c>
      <c r="N114" s="17" t="str">
        <f>IF(AND(O114,VLOOKUP(I114,SOURCE!B:M,2,0)&lt;&gt;"/  { itemToBeCoded"),IF(ISERROR(VLOOKUP(J114,TEST!A:L,12,0)),"",   IF(VLOOKUP(J114,TEST!A:L,12,0)="","",VLOOKUP(J114,TEST!A:L,12,0)&amp;" //"&amp;U114)),"")</f>
        <v/>
      </c>
      <c r="O114" t="b">
        <f>ISNA(VLOOKUP(J114,J$3:J113,1,0))</f>
        <v>1</v>
      </c>
      <c r="Q114" s="26" t="str">
        <f>VLOOKUP(I114,SOURCE!B:M,5,0)</f>
        <v>STD_SIGMA "x" STD_SUP_2 "y"</v>
      </c>
      <c r="U114">
        <f t="shared" si="39"/>
        <v>49</v>
      </c>
      <c r="V114" s="164">
        <f t="shared" si="36"/>
        <v>299797159.25280225</v>
      </c>
      <c r="W114" t="str">
        <f>IF(AND(O114,VLOOKUP(I114,SOURCE!B:M,2,0)&lt;&gt;"/  { itemToBeCoded"),IF(ISERROR(VLOOKUP(J114,TEST!A:F,5,0)),"",VLOOKUP(J114,TEST!A:F,5,0)),"")</f>
        <v/>
      </c>
      <c r="X114" t="str">
        <f>IF(VLOOKUP(I114,SOURCE!B:M,2,0)&lt;&gt;"/  { itemToBeCoded",IF(ISERROR(VLOOKUP(J114,TEST!A:F,6,0)),"",VLOOKUP(J114,TEST!A:F,6,0)),"")</f>
        <v/>
      </c>
      <c r="Y114" t="str">
        <f t="shared" si="37"/>
        <v/>
      </c>
      <c r="Z114">
        <f t="shared" si="25"/>
        <v>6</v>
      </c>
      <c r="AA114" s="172" t="str">
        <f t="shared" si="41"/>
        <v>+((uint64_t)(83) &lt;&lt; (7*8))</v>
      </c>
      <c r="AB114" s="172" t="str">
        <f t="shared" si="41"/>
        <v>+((uint64_t)(77) &lt;&lt; (6*8))</v>
      </c>
      <c r="AC114" s="172" t="str">
        <f t="shared" si="41"/>
        <v>+((uint64_t)(88) &lt;&lt; (5*8))</v>
      </c>
      <c r="AD114" s="172" t="str">
        <f t="shared" si="41"/>
        <v>+((uint64_t)(94) &lt;&lt; (4*8))</v>
      </c>
      <c r="AE114" s="172" t="str">
        <f t="shared" si="41"/>
        <v>+((uint64_t)(50) &lt;&lt; (3*8))</v>
      </c>
      <c r="AF114" s="172" t="str">
        <f t="shared" si="41"/>
        <v>+((uint64_t)(89) &lt;&lt; (2*8))</v>
      </c>
      <c r="AG114" s="172" t="str">
        <f t="shared" si="41"/>
        <v xml:space="preserve">                          </v>
      </c>
      <c r="AH114" s="172" t="str">
        <f t="shared" si="41"/>
        <v xml:space="preserve">                          </v>
      </c>
      <c r="AJ114" t="str">
        <f t="shared" si="28"/>
        <v>(uint64_t)(+((uint64_t)(83) &lt;&lt; (7*8))+((uint64_t)(77) &lt;&lt; (6*8))+((uint64_t)(88) &lt;&lt; (5*8))+((uint64_t)(94) &lt;&lt; (4*8))+((uint64_t)(50) &lt;&lt; (3*8))+((uint64_t)(89) &lt;&lt; (2*8))                                                    )</v>
      </c>
      <c r="AK114" s="2" t="str">
        <f t="shared" si="29"/>
        <v>SMX^2Y</v>
      </c>
      <c r="AL114" t="e">
        <f>VLOOKUP(AN114,$AN115:$AN$1000,1,0)</f>
        <v>#VALUE!</v>
      </c>
      <c r="AM114">
        <f t="shared" si="30"/>
        <v>272</v>
      </c>
      <c r="AN114" s="173" t="str">
        <f t="shared" si="31"/>
        <v xml:space="preserve">    case (uint64_t)(+((uint64_t)(83) &lt;&lt; (7*8))+((uint64_t)(77) &lt;&lt; (6*8))+((uint64_t)(88) &lt;&lt; (5*8))+((uint64_t)(94) &lt;&lt; (4*8))+((uint64_t)(50) &lt;&lt; (3*8))+((uint64_t)(89) &lt;&lt; (2*8))                                                    ): *com = ITM_SIGMAx2y; return true; break; //SMX^2Y</v>
      </c>
      <c r="AO114" t="s">
        <v>5217</v>
      </c>
      <c r="AP114" s="170" t="str">
        <f t="shared" si="32"/>
        <v>53</v>
      </c>
      <c r="AQ114" s="170" t="str">
        <f t="shared" si="32"/>
        <v>4D</v>
      </c>
      <c r="AR114" s="170" t="str">
        <f t="shared" si="32"/>
        <v>58</v>
      </c>
      <c r="AS114" s="170" t="str">
        <f t="shared" si="32"/>
        <v>5E</v>
      </c>
      <c r="AT114" s="170" t="str">
        <f t="shared" si="32"/>
        <v>32</v>
      </c>
      <c r="AU114" s="170" t="str">
        <f t="shared" si="32"/>
        <v>59</v>
      </c>
      <c r="AV114" s="170" t="str">
        <f t="shared" si="32"/>
        <v>00</v>
      </c>
      <c r="AW114" s="170" t="str">
        <f t="shared" si="42"/>
        <v>00</v>
      </c>
      <c r="AX114" s="170" t="str">
        <f t="shared" si="33"/>
        <v xml:space="preserve">    case 0x534D585E32590000: *com = ITM_SIGMAx2y; return true; break; //SMX^2Y</v>
      </c>
      <c r="BE114" s="170" t="str">
        <f t="shared" si="34"/>
        <v>53</v>
      </c>
      <c r="BF114" s="170" t="str">
        <f t="shared" si="34"/>
        <v>4D</v>
      </c>
      <c r="BG114" s="170" t="str">
        <f t="shared" si="34"/>
        <v>D7</v>
      </c>
      <c r="BH114" s="170" t="str">
        <f t="shared" si="34"/>
        <v>DD</v>
      </c>
      <c r="BI114" s="170" t="str">
        <f t="shared" si="35"/>
        <v>32</v>
      </c>
      <c r="BJ114" s="170" t="str">
        <f t="shared" si="35"/>
        <v>59</v>
      </c>
      <c r="BK114" s="170" t="str">
        <f t="shared" si="35"/>
        <v/>
      </c>
      <c r="BL114" s="170" t="str">
        <f t="shared" si="35"/>
        <v/>
      </c>
    </row>
    <row r="115" spans="1:64">
      <c r="A115" s="24" t="str">
        <f>IF(ISNA(VLOOKUP(D115,D116:D$9999,1,0)),"",1)</f>
        <v/>
      </c>
      <c r="B115" s="24" t="str">
        <f>IF(ISNA(VLOOKUP(E115,E116:E$9999,1,0)),"",1)</f>
        <v/>
      </c>
      <c r="C115" s="2">
        <v>113</v>
      </c>
      <c r="D115" s="2" t="str">
        <f>VLOOKUP(C115,SOURCE!S118:Z10281,8,0)</f>
        <v>ITM_SIGMAy2</v>
      </c>
      <c r="E115" s="26" t="str">
        <f>CHAR(34)&amp;VLOOKUP(C115,SOURCE!S$6:Y$10169,6,0)&amp;CHAR(34)</f>
        <v>"SMY^2"</v>
      </c>
      <c r="F115" s="22" t="str">
        <f t="shared" si="26"/>
        <v xml:space="preserve">                      if (strcompare(commandnumber,"SMY^2" )) {sprintf(commandnumber,"%d", ITM_SIGMAy2);} else</v>
      </c>
      <c r="H115" t="b">
        <f>ISNA(VLOOKUP(J115,J116:J$500,1,0))</f>
        <v>1</v>
      </c>
      <c r="I115" s="27">
        <f>VLOOKUP(C115,SOURCE!S$6:Y$10169,7,0)</f>
        <v>430</v>
      </c>
      <c r="J115" s="28" t="str">
        <f>VLOOKUP(C115,SOURCE!S$6:Y$10169,6,0)</f>
        <v>SMY^2</v>
      </c>
      <c r="K115" s="29" t="str">
        <f t="shared" si="38"/>
        <v>SUMy^2</v>
      </c>
      <c r="L115" s="39" t="str">
        <f>VLOOKUP(C115,SOURCE!S$6:Y$10169,2,0)</f>
        <v>Stat</v>
      </c>
      <c r="M115" t="str">
        <f>IF(VLOOKUP(I115,SOURCE!B:M,2,0)="/  { itemToBeCoded","To be coded","")</f>
        <v/>
      </c>
      <c r="N115" s="17" t="str">
        <f>IF(AND(O115,VLOOKUP(I115,SOURCE!B:M,2,0)&lt;&gt;"/  { itemToBeCoded"),IF(ISERROR(VLOOKUP(J115,TEST!A:L,12,0)),"",   IF(VLOOKUP(J115,TEST!A:L,12,0)="","",VLOOKUP(J115,TEST!A:L,12,0)&amp;" //"&amp;U115)),"")</f>
        <v/>
      </c>
      <c r="O115" t="b">
        <f>ISNA(VLOOKUP(J115,J$3:J114,1,0))</f>
        <v>1</v>
      </c>
      <c r="Q115" s="26" t="str">
        <f>VLOOKUP(I115,SOURCE!B:M,5,0)</f>
        <v>STD_SIGMA "y" STD_SUP_2</v>
      </c>
      <c r="U115">
        <f t="shared" si="39"/>
        <v>49</v>
      </c>
      <c r="V115" s="164">
        <f t="shared" si="36"/>
        <v>299797159.25280225</v>
      </c>
      <c r="W115" t="str">
        <f>IF(AND(O115,VLOOKUP(I115,SOURCE!B:M,2,0)&lt;&gt;"/  { itemToBeCoded"),IF(ISERROR(VLOOKUP(J115,TEST!A:F,5,0)),"",VLOOKUP(J115,TEST!A:F,5,0)),"")</f>
        <v/>
      </c>
      <c r="X115" t="str">
        <f>IF(VLOOKUP(I115,SOURCE!B:M,2,0)&lt;&gt;"/  { itemToBeCoded",IF(ISERROR(VLOOKUP(J115,TEST!A:F,6,0)),"",VLOOKUP(J115,TEST!A:F,6,0)),"")</f>
        <v/>
      </c>
      <c r="Y115" t="str">
        <f t="shared" si="37"/>
        <v/>
      </c>
      <c r="Z115">
        <f t="shared" si="25"/>
        <v>5</v>
      </c>
      <c r="AA115" s="172" t="str">
        <f t="shared" si="41"/>
        <v>+((uint64_t)(83) &lt;&lt; (7*8))</v>
      </c>
      <c r="AB115" s="172" t="str">
        <f t="shared" si="41"/>
        <v>+((uint64_t)(77) &lt;&lt; (6*8))</v>
      </c>
      <c r="AC115" s="172" t="str">
        <f t="shared" si="41"/>
        <v>+((uint64_t)(89) &lt;&lt; (5*8))</v>
      </c>
      <c r="AD115" s="172" t="str">
        <f t="shared" si="41"/>
        <v>+((uint64_t)(94) &lt;&lt; (4*8))</v>
      </c>
      <c r="AE115" s="172" t="str">
        <f t="shared" si="41"/>
        <v>+((uint64_t)(50) &lt;&lt; (3*8))</v>
      </c>
      <c r="AF115" s="172" t="str">
        <f t="shared" si="41"/>
        <v xml:space="preserve">                          </v>
      </c>
      <c r="AG115" s="172" t="str">
        <f t="shared" si="41"/>
        <v xml:space="preserve">                          </v>
      </c>
      <c r="AH115" s="172" t="str">
        <f t="shared" si="41"/>
        <v xml:space="preserve">                          </v>
      </c>
      <c r="AJ115" t="str">
        <f t="shared" si="28"/>
        <v>(uint64_t)(+((uint64_t)(83) &lt;&lt; (7*8))+((uint64_t)(77) &lt;&lt; (6*8))+((uint64_t)(89) &lt;&lt; (5*8))+((uint64_t)(94) &lt;&lt; (4*8))+((uint64_t)(50) &lt;&lt; (3*8))                                                                              )</v>
      </c>
      <c r="AK115" s="2" t="str">
        <f t="shared" si="29"/>
        <v>SMY^2</v>
      </c>
      <c r="AL115" t="e">
        <f>VLOOKUP(AN115,$AN116:$AN$1000,1,0)</f>
        <v>#VALUE!</v>
      </c>
      <c r="AM115">
        <f t="shared" si="30"/>
        <v>273</v>
      </c>
      <c r="AN115" s="173" t="str">
        <f t="shared" si="31"/>
        <v xml:space="preserve">    case (uint64_t)(+((uint64_t)(83) &lt;&lt; (7*8))+((uint64_t)(77) &lt;&lt; (6*8))+((uint64_t)(89) &lt;&lt; (5*8))+((uint64_t)(94) &lt;&lt; (4*8))+((uint64_t)(50) &lt;&lt; (3*8))                                                                              ): *com = ITM_SIGMAy2; return true; break; //SMY^2</v>
      </c>
      <c r="AO115" t="s">
        <v>5217</v>
      </c>
      <c r="AP115" s="170" t="str">
        <f t="shared" si="32"/>
        <v>53</v>
      </c>
      <c r="AQ115" s="170" t="str">
        <f t="shared" si="32"/>
        <v>4D</v>
      </c>
      <c r="AR115" s="170" t="str">
        <f t="shared" si="32"/>
        <v>59</v>
      </c>
      <c r="AS115" s="170" t="str">
        <f t="shared" si="32"/>
        <v>5E</v>
      </c>
      <c r="AT115" s="170" t="str">
        <f t="shared" si="32"/>
        <v>32</v>
      </c>
      <c r="AU115" s="170" t="str">
        <f t="shared" si="32"/>
        <v>00</v>
      </c>
      <c r="AV115" s="170" t="str">
        <f t="shared" si="32"/>
        <v>00</v>
      </c>
      <c r="AW115" s="170" t="str">
        <f t="shared" si="42"/>
        <v>00</v>
      </c>
      <c r="AX115" s="170" t="str">
        <f t="shared" si="33"/>
        <v xml:space="preserve">    case 0x534D595E32000000: *com = ITM_SIGMAy2; return true; break; //SMY^2</v>
      </c>
      <c r="BE115" s="170" t="str">
        <f t="shared" si="34"/>
        <v>53</v>
      </c>
      <c r="BF115" s="170" t="str">
        <f t="shared" si="34"/>
        <v>CC</v>
      </c>
      <c r="BG115" s="170" t="str">
        <f t="shared" si="34"/>
        <v>D8</v>
      </c>
      <c r="BH115" s="170" t="str">
        <f t="shared" si="34"/>
        <v>DD</v>
      </c>
      <c r="BI115" s="170" t="str">
        <f t="shared" si="35"/>
        <v>32</v>
      </c>
      <c r="BJ115" s="170" t="str">
        <f t="shared" si="35"/>
        <v/>
      </c>
      <c r="BK115" s="170" t="str">
        <f t="shared" si="35"/>
        <v/>
      </c>
      <c r="BL115" s="170" t="str">
        <f t="shared" si="35"/>
        <v/>
      </c>
    </row>
    <row r="116" spans="1:64">
      <c r="A116" s="24" t="str">
        <f>IF(ISNA(VLOOKUP(D116,D117:D$9999,1,0)),"",1)</f>
        <v/>
      </c>
      <c r="B116" s="24" t="str">
        <f>IF(ISNA(VLOOKUP(E116,E117:E$9999,1,0)),"",1)</f>
        <v/>
      </c>
      <c r="C116" s="2">
        <v>114</v>
      </c>
      <c r="D116" s="2" t="str">
        <f>VLOOKUP(C116,SOURCE!S119:Z10282,8,0)</f>
        <v>ITM_SIGMAxy</v>
      </c>
      <c r="E116" s="26" t="str">
        <f>CHAR(34)&amp;VLOOKUP(C116,SOURCE!S$6:Y$10169,6,0)&amp;CHAR(34)</f>
        <v>"SMXY"</v>
      </c>
      <c r="F116" s="22" t="str">
        <f t="shared" si="26"/>
        <v xml:space="preserve">                      if (strcompare(commandnumber,"SMXY" )) {sprintf(commandnumber,"%d", ITM_SIGMAxy);} else</v>
      </c>
      <c r="H116" t="b">
        <f>ISNA(VLOOKUP(J116,J117:J$500,1,0))</f>
        <v>1</v>
      </c>
      <c r="I116" s="27">
        <f>VLOOKUP(C116,SOURCE!S$6:Y$10169,7,0)</f>
        <v>431</v>
      </c>
      <c r="J116" s="28" t="str">
        <f>VLOOKUP(C116,SOURCE!S$6:Y$10169,6,0)</f>
        <v>SMXY</v>
      </c>
      <c r="K116" s="29" t="str">
        <f t="shared" si="38"/>
        <v>SUMxy</v>
      </c>
      <c r="L116" s="39" t="str">
        <f>VLOOKUP(C116,SOURCE!S$6:Y$10169,2,0)</f>
        <v>Stat</v>
      </c>
      <c r="M116" t="str">
        <f>IF(VLOOKUP(I116,SOURCE!B:M,2,0)="/  { itemToBeCoded","To be coded","")</f>
        <v/>
      </c>
      <c r="N116" s="17" t="str">
        <f>IF(AND(O116,VLOOKUP(I116,SOURCE!B:M,2,0)&lt;&gt;"/  { itemToBeCoded"),IF(ISERROR(VLOOKUP(J116,TEST!A:L,12,0)),"",   IF(VLOOKUP(J116,TEST!A:L,12,0)="","",VLOOKUP(J116,TEST!A:L,12,0)&amp;" //"&amp;U116)),"")</f>
        <v/>
      </c>
      <c r="O116" t="b">
        <f>ISNA(VLOOKUP(J116,J$3:J115,1,0))</f>
        <v>1</v>
      </c>
      <c r="Q116" s="26" t="str">
        <f>VLOOKUP(I116,SOURCE!B:M,5,0)</f>
        <v>STD_SIGMA "xy"</v>
      </c>
      <c r="U116">
        <f t="shared" si="39"/>
        <v>49</v>
      </c>
      <c r="V116" s="164">
        <f t="shared" si="36"/>
        <v>299797159.25280225</v>
      </c>
      <c r="W116" t="str">
        <f>IF(AND(O116,VLOOKUP(I116,SOURCE!B:M,2,0)&lt;&gt;"/  { itemToBeCoded"),IF(ISERROR(VLOOKUP(J116,TEST!A:F,5,0)),"",VLOOKUP(J116,TEST!A:F,5,0)),"")</f>
        <v/>
      </c>
      <c r="X116" t="str">
        <f>IF(VLOOKUP(I116,SOURCE!B:M,2,0)&lt;&gt;"/  { itemToBeCoded",IF(ISERROR(VLOOKUP(J116,TEST!A:F,6,0)),"",VLOOKUP(J116,TEST!A:F,6,0)),"")</f>
        <v/>
      </c>
      <c r="Y116" t="str">
        <f t="shared" si="37"/>
        <v/>
      </c>
      <c r="Z116">
        <f t="shared" si="25"/>
        <v>4</v>
      </c>
      <c r="AA116" s="172" t="str">
        <f t="shared" ref="AA116:AH131" si="43">IF(LEN($J116)&gt;=8-AA$2,"+((uint64_t)("&amp;CODE(MID($J116,8-AA$2,1))  &amp;") &lt;&lt; ("&amp;AA$2&amp;"*8))","                          ")</f>
        <v>+((uint64_t)(83) &lt;&lt; (7*8))</v>
      </c>
      <c r="AB116" s="172" t="str">
        <f t="shared" si="43"/>
        <v>+((uint64_t)(77) &lt;&lt; (6*8))</v>
      </c>
      <c r="AC116" s="172" t="str">
        <f t="shared" si="43"/>
        <v>+((uint64_t)(88) &lt;&lt; (5*8))</v>
      </c>
      <c r="AD116" s="172" t="str">
        <f t="shared" si="43"/>
        <v>+((uint64_t)(89) &lt;&lt; (4*8))</v>
      </c>
      <c r="AE116" s="172" t="str">
        <f t="shared" si="43"/>
        <v xml:space="preserve">                          </v>
      </c>
      <c r="AF116" s="172" t="str">
        <f t="shared" si="43"/>
        <v xml:space="preserve">                          </v>
      </c>
      <c r="AG116" s="172" t="str">
        <f t="shared" si="43"/>
        <v xml:space="preserve">                          </v>
      </c>
      <c r="AH116" s="172" t="str">
        <f t="shared" si="43"/>
        <v xml:space="preserve">                          </v>
      </c>
      <c r="AJ116" t="str">
        <f t="shared" si="28"/>
        <v>(uint64_t)(+((uint64_t)(83) &lt;&lt; (7*8))+((uint64_t)(77) &lt;&lt; (6*8))+((uint64_t)(88) &lt;&lt; (5*8))+((uint64_t)(89) &lt;&lt; (4*8))                                                                                                        )</v>
      </c>
      <c r="AK116" s="2" t="str">
        <f t="shared" si="29"/>
        <v>SMXY</v>
      </c>
      <c r="AL116" t="e">
        <f>VLOOKUP(AN116,$AN117:$AN$1000,1,0)</f>
        <v>#VALUE!</v>
      </c>
      <c r="AM116">
        <f t="shared" si="30"/>
        <v>274</v>
      </c>
      <c r="AN116" s="173" t="str">
        <f t="shared" si="31"/>
        <v xml:space="preserve">    case (uint64_t)(+((uint64_t)(83) &lt;&lt; (7*8))+((uint64_t)(77) &lt;&lt; (6*8))+((uint64_t)(88) &lt;&lt; (5*8))+((uint64_t)(89) &lt;&lt; (4*8))                                                                                                        ): *com = ITM_SIGMAxy; return true; break; //SMXY</v>
      </c>
      <c r="AO116" t="s">
        <v>5217</v>
      </c>
      <c r="AP116" s="170" t="str">
        <f t="shared" si="32"/>
        <v>53</v>
      </c>
      <c r="AQ116" s="170" t="str">
        <f t="shared" si="32"/>
        <v>4D</v>
      </c>
      <c r="AR116" s="170" t="str">
        <f t="shared" si="32"/>
        <v>58</v>
      </c>
      <c r="AS116" s="170" t="str">
        <f t="shared" si="32"/>
        <v>59</v>
      </c>
      <c r="AT116" s="170" t="str">
        <f t="shared" si="32"/>
        <v>00</v>
      </c>
      <c r="AU116" s="170" t="str">
        <f t="shared" si="32"/>
        <v>00</v>
      </c>
      <c r="AV116" s="170" t="str">
        <f t="shared" si="32"/>
        <v>00</v>
      </c>
      <c r="AW116" s="170" t="str">
        <f t="shared" si="42"/>
        <v>00</v>
      </c>
      <c r="AX116" s="170" t="str">
        <f t="shared" si="33"/>
        <v xml:space="preserve">    case 0x534D585900000000: *com = ITM_SIGMAxy; return true; break; //SMXY</v>
      </c>
      <c r="BE116" s="170" t="str">
        <f t="shared" si="34"/>
        <v>D2</v>
      </c>
      <c r="BF116" s="170" t="str">
        <f t="shared" si="34"/>
        <v>CC</v>
      </c>
      <c r="BG116" s="170" t="str">
        <f t="shared" si="34"/>
        <v>D7</v>
      </c>
      <c r="BH116" s="170" t="str">
        <f t="shared" si="34"/>
        <v>D8</v>
      </c>
      <c r="BI116" s="170" t="str">
        <f t="shared" si="35"/>
        <v/>
      </c>
      <c r="BJ116" s="170" t="str">
        <f t="shared" si="35"/>
        <v/>
      </c>
      <c r="BK116" s="170" t="str">
        <f t="shared" si="35"/>
        <v/>
      </c>
      <c r="BL116" s="170" t="str">
        <f t="shared" si="35"/>
        <v/>
      </c>
    </row>
    <row r="117" spans="1:64">
      <c r="A117" s="24" t="str">
        <f>IF(ISNA(VLOOKUP(D117,D118:D$9999,1,0)),"",1)</f>
        <v/>
      </c>
      <c r="B117" s="24" t="str">
        <f>IF(ISNA(VLOOKUP(E117,E118:E$9999,1,0)),"",1)</f>
        <v/>
      </c>
      <c r="C117" s="2">
        <v>115</v>
      </c>
      <c r="D117" s="2" t="str">
        <f>VLOOKUP(C117,SOURCE!S120:Z10283,8,0)</f>
        <v>ITM_SIGMAlnxy</v>
      </c>
      <c r="E117" s="26" t="str">
        <f>CHAR(34)&amp;VLOOKUP(C117,SOURCE!S$6:Y$10169,6,0)&amp;CHAR(34)</f>
        <v>"SMLNXY"</v>
      </c>
      <c r="F117" s="22" t="str">
        <f t="shared" si="26"/>
        <v xml:space="preserve">                      if (strcompare(commandnumber,"SMLNXY" )) {sprintf(commandnumber,"%d", ITM_SIGMAlnxy);} else</v>
      </c>
      <c r="H117" t="b">
        <f>ISNA(VLOOKUP(J117,J118:J$500,1,0))</f>
        <v>1</v>
      </c>
      <c r="I117" s="27">
        <f>VLOOKUP(C117,SOURCE!S$6:Y$10169,7,0)</f>
        <v>432</v>
      </c>
      <c r="J117" s="28" t="str">
        <f>VLOOKUP(C117,SOURCE!S$6:Y$10169,6,0)</f>
        <v>SMLNXY</v>
      </c>
      <c r="K117" s="29" t="str">
        <f t="shared" si="38"/>
        <v>SUMlnxy</v>
      </c>
      <c r="L117" s="39" t="str">
        <f>VLOOKUP(C117,SOURCE!S$6:Y$10169,2,0)</f>
        <v>Stat</v>
      </c>
      <c r="M117" t="str">
        <f>IF(VLOOKUP(I117,SOURCE!B:M,2,0)="/  { itemToBeCoded","To be coded","")</f>
        <v/>
      </c>
      <c r="N117" s="17" t="str">
        <f>IF(AND(O117,VLOOKUP(I117,SOURCE!B:M,2,0)&lt;&gt;"/  { itemToBeCoded"),IF(ISERROR(VLOOKUP(J117,TEST!A:L,12,0)),"",   IF(VLOOKUP(J117,TEST!A:L,12,0)="","",VLOOKUP(J117,TEST!A:L,12,0)&amp;" //"&amp;U117)),"")</f>
        <v/>
      </c>
      <c r="O117" t="b">
        <f>ISNA(VLOOKUP(J117,J$3:J116,1,0))</f>
        <v>1</v>
      </c>
      <c r="Q117" s="26" t="str">
        <f>VLOOKUP(I117,SOURCE!B:M,5,0)</f>
        <v>STD_SIGMA "lnxy"</v>
      </c>
      <c r="U117">
        <f t="shared" si="39"/>
        <v>49</v>
      </c>
      <c r="V117" s="164">
        <f t="shared" si="36"/>
        <v>299797159.25280225</v>
      </c>
      <c r="W117" t="str">
        <f>IF(AND(O117,VLOOKUP(I117,SOURCE!B:M,2,0)&lt;&gt;"/  { itemToBeCoded"),IF(ISERROR(VLOOKUP(J117,TEST!A:F,5,0)),"",VLOOKUP(J117,TEST!A:F,5,0)),"")</f>
        <v/>
      </c>
      <c r="X117" t="str">
        <f>IF(VLOOKUP(I117,SOURCE!B:M,2,0)&lt;&gt;"/  { itemToBeCoded",IF(ISERROR(VLOOKUP(J117,TEST!A:F,6,0)),"",VLOOKUP(J117,TEST!A:F,6,0)),"")</f>
        <v/>
      </c>
      <c r="Y117" t="str">
        <f t="shared" si="37"/>
        <v/>
      </c>
      <c r="Z117">
        <f t="shared" si="25"/>
        <v>6</v>
      </c>
      <c r="AA117" s="172" t="str">
        <f t="shared" si="43"/>
        <v>+((uint64_t)(83) &lt;&lt; (7*8))</v>
      </c>
      <c r="AB117" s="172" t="str">
        <f t="shared" si="43"/>
        <v>+((uint64_t)(77) &lt;&lt; (6*8))</v>
      </c>
      <c r="AC117" s="172" t="str">
        <f t="shared" si="43"/>
        <v>+((uint64_t)(76) &lt;&lt; (5*8))</v>
      </c>
      <c r="AD117" s="172" t="str">
        <f t="shared" si="43"/>
        <v>+((uint64_t)(78) &lt;&lt; (4*8))</v>
      </c>
      <c r="AE117" s="172" t="str">
        <f t="shared" si="43"/>
        <v>+((uint64_t)(88) &lt;&lt; (3*8))</v>
      </c>
      <c r="AF117" s="172" t="str">
        <f t="shared" si="43"/>
        <v>+((uint64_t)(89) &lt;&lt; (2*8))</v>
      </c>
      <c r="AG117" s="172" t="str">
        <f t="shared" si="43"/>
        <v xml:space="preserve">                          </v>
      </c>
      <c r="AH117" s="172" t="str">
        <f t="shared" si="43"/>
        <v xml:space="preserve">                          </v>
      </c>
      <c r="AJ117" t="str">
        <f t="shared" si="28"/>
        <v>(uint64_t)(+((uint64_t)(83) &lt;&lt; (7*8))+((uint64_t)(77) &lt;&lt; (6*8))+((uint64_t)(76) &lt;&lt; (5*8))+((uint64_t)(78) &lt;&lt; (4*8))+((uint64_t)(88) &lt;&lt; (3*8))+((uint64_t)(89) &lt;&lt; (2*8))                                                    )</v>
      </c>
      <c r="AK117" s="2" t="str">
        <f t="shared" si="29"/>
        <v>SMLNXY</v>
      </c>
      <c r="AL117" t="e">
        <f>VLOOKUP(AN117,$AN118:$AN$1000,1,0)</f>
        <v>#VALUE!</v>
      </c>
      <c r="AM117">
        <f t="shared" si="30"/>
        <v>275</v>
      </c>
      <c r="AN117" s="173" t="str">
        <f t="shared" si="31"/>
        <v xml:space="preserve">    case (uint64_t)(+((uint64_t)(83) &lt;&lt; (7*8))+((uint64_t)(77) &lt;&lt; (6*8))+((uint64_t)(76) &lt;&lt; (5*8))+((uint64_t)(78) &lt;&lt; (4*8))+((uint64_t)(88) &lt;&lt; (3*8))+((uint64_t)(89) &lt;&lt; (2*8))                                                    ): *com = ITM_SIGMAlnxy; return true; break; //SMLNXY</v>
      </c>
      <c r="AO117" t="s">
        <v>5217</v>
      </c>
      <c r="AP117" s="170" t="str">
        <f t="shared" si="32"/>
        <v>53</v>
      </c>
      <c r="AQ117" s="170" t="str">
        <f t="shared" si="32"/>
        <v>4D</v>
      </c>
      <c r="AR117" s="170" t="str">
        <f t="shared" si="32"/>
        <v>4C</v>
      </c>
      <c r="AS117" s="170" t="str">
        <f t="shared" si="32"/>
        <v>4E</v>
      </c>
      <c r="AT117" s="170" t="str">
        <f t="shared" si="32"/>
        <v>58</v>
      </c>
      <c r="AU117" s="170" t="str">
        <f t="shared" si="32"/>
        <v>59</v>
      </c>
      <c r="AV117" s="170" t="str">
        <f t="shared" si="32"/>
        <v>00</v>
      </c>
      <c r="AW117" s="170" t="str">
        <f t="shared" si="42"/>
        <v>00</v>
      </c>
      <c r="AX117" s="170" t="str">
        <f t="shared" si="33"/>
        <v xml:space="preserve">    case 0x534D4C4E58590000: *com = ITM_SIGMAlnxy; return true; break; //SMLNXY</v>
      </c>
      <c r="BE117" s="170" t="str">
        <f t="shared" si="34"/>
        <v>53</v>
      </c>
      <c r="BF117" s="170" t="str">
        <f t="shared" si="34"/>
        <v>4D</v>
      </c>
      <c r="BG117" s="170" t="str">
        <f t="shared" si="34"/>
        <v>CB</v>
      </c>
      <c r="BH117" s="170" t="str">
        <f t="shared" si="34"/>
        <v>CD</v>
      </c>
      <c r="BI117" s="170" t="str">
        <f t="shared" si="35"/>
        <v>58</v>
      </c>
      <c r="BJ117" s="170" t="str">
        <f t="shared" si="35"/>
        <v>59</v>
      </c>
      <c r="BK117" s="170" t="str">
        <f t="shared" si="35"/>
        <v/>
      </c>
      <c r="BL117" s="170" t="str">
        <f t="shared" si="35"/>
        <v/>
      </c>
    </row>
    <row r="118" spans="1:64">
      <c r="A118" s="24" t="str">
        <f>IF(ISNA(VLOOKUP(D118,D119:D$9999,1,0)),"",1)</f>
        <v/>
      </c>
      <c r="B118" s="24" t="str">
        <f>IF(ISNA(VLOOKUP(E118,E119:E$9999,1,0)),"",1)</f>
        <v/>
      </c>
      <c r="C118" s="2">
        <v>116</v>
      </c>
      <c r="D118" s="2" t="str">
        <f>VLOOKUP(C118,SOURCE!S121:Z10284,8,0)</f>
        <v>ITM_SIGMAlnx</v>
      </c>
      <c r="E118" s="26" t="str">
        <f>CHAR(34)&amp;VLOOKUP(C118,SOURCE!S$6:Y$10169,6,0)&amp;CHAR(34)</f>
        <v>"SMLNX"</v>
      </c>
      <c r="F118" s="22" t="str">
        <f t="shared" si="26"/>
        <v xml:space="preserve">                      if (strcompare(commandnumber,"SMLNX" )) {sprintf(commandnumber,"%d", ITM_SIGMAlnx);} else</v>
      </c>
      <c r="H118" t="b">
        <f>ISNA(VLOOKUP(J118,J119:J$500,1,0))</f>
        <v>1</v>
      </c>
      <c r="I118" s="27">
        <f>VLOOKUP(C118,SOURCE!S$6:Y$10169,7,0)</f>
        <v>433</v>
      </c>
      <c r="J118" s="28" t="str">
        <f>VLOOKUP(C118,SOURCE!S$6:Y$10169,6,0)</f>
        <v>SMLNX</v>
      </c>
      <c r="K118" s="29" t="str">
        <f t="shared" si="38"/>
        <v>SUMlnx</v>
      </c>
      <c r="L118" s="39" t="str">
        <f>VLOOKUP(C118,SOURCE!S$6:Y$10169,2,0)</f>
        <v>Stat</v>
      </c>
      <c r="M118" t="str">
        <f>IF(VLOOKUP(I118,SOURCE!B:M,2,0)="/  { itemToBeCoded","To be coded","")</f>
        <v/>
      </c>
      <c r="N118" s="17" t="str">
        <f>IF(AND(O118,VLOOKUP(I118,SOURCE!B:M,2,0)&lt;&gt;"/  { itemToBeCoded"),IF(ISERROR(VLOOKUP(J118,TEST!A:L,12,0)),"",   IF(VLOOKUP(J118,TEST!A:L,12,0)="","",VLOOKUP(J118,TEST!A:L,12,0)&amp;" //"&amp;U118)),"")</f>
        <v/>
      </c>
      <c r="O118" t="b">
        <f>ISNA(VLOOKUP(J118,J$3:J117,1,0))</f>
        <v>1</v>
      </c>
      <c r="Q118" s="26" t="str">
        <f>VLOOKUP(I118,SOURCE!B:M,5,0)</f>
        <v>STD_SIGMA "lnx"</v>
      </c>
      <c r="U118">
        <f t="shared" si="39"/>
        <v>49</v>
      </c>
      <c r="V118" s="164">
        <f t="shared" si="36"/>
        <v>299797159.25280225</v>
      </c>
      <c r="W118" t="str">
        <f>IF(AND(O118,VLOOKUP(I118,SOURCE!B:M,2,0)&lt;&gt;"/  { itemToBeCoded"),IF(ISERROR(VLOOKUP(J118,TEST!A:F,5,0)),"",VLOOKUP(J118,TEST!A:F,5,0)),"")</f>
        <v/>
      </c>
      <c r="X118" t="str">
        <f>IF(VLOOKUP(I118,SOURCE!B:M,2,0)&lt;&gt;"/  { itemToBeCoded",IF(ISERROR(VLOOKUP(J118,TEST!A:F,6,0)),"",VLOOKUP(J118,TEST!A:F,6,0)),"")</f>
        <v/>
      </c>
      <c r="Y118" t="str">
        <f t="shared" si="37"/>
        <v/>
      </c>
      <c r="Z118">
        <f t="shared" si="25"/>
        <v>5</v>
      </c>
      <c r="AA118" s="172" t="str">
        <f t="shared" si="43"/>
        <v>+((uint64_t)(83) &lt;&lt; (7*8))</v>
      </c>
      <c r="AB118" s="172" t="str">
        <f t="shared" si="43"/>
        <v>+((uint64_t)(77) &lt;&lt; (6*8))</v>
      </c>
      <c r="AC118" s="172" t="str">
        <f t="shared" si="43"/>
        <v>+((uint64_t)(76) &lt;&lt; (5*8))</v>
      </c>
      <c r="AD118" s="172" t="str">
        <f t="shared" si="43"/>
        <v>+((uint64_t)(78) &lt;&lt; (4*8))</v>
      </c>
      <c r="AE118" s="172" t="str">
        <f t="shared" si="43"/>
        <v>+((uint64_t)(88) &lt;&lt; (3*8))</v>
      </c>
      <c r="AF118" s="172" t="str">
        <f t="shared" si="43"/>
        <v xml:space="preserve">                          </v>
      </c>
      <c r="AG118" s="172" t="str">
        <f t="shared" si="43"/>
        <v xml:space="preserve">                          </v>
      </c>
      <c r="AH118" s="172" t="str">
        <f t="shared" si="43"/>
        <v xml:space="preserve">                          </v>
      </c>
      <c r="AJ118" t="str">
        <f t="shared" si="28"/>
        <v>(uint64_t)(+((uint64_t)(83) &lt;&lt; (7*8))+((uint64_t)(77) &lt;&lt; (6*8))+((uint64_t)(76) &lt;&lt; (5*8))+((uint64_t)(78) &lt;&lt; (4*8))+((uint64_t)(88) &lt;&lt; (3*8))                                                                              )</v>
      </c>
      <c r="AK118" s="2" t="str">
        <f t="shared" si="29"/>
        <v>SMLNX</v>
      </c>
      <c r="AL118" t="e">
        <f>VLOOKUP(AN118,$AN119:$AN$1000,1,0)</f>
        <v>#VALUE!</v>
      </c>
      <c r="AM118">
        <f t="shared" si="30"/>
        <v>276</v>
      </c>
      <c r="AN118" s="173" t="str">
        <f t="shared" si="31"/>
        <v xml:space="preserve">    case (uint64_t)(+((uint64_t)(83) &lt;&lt; (7*8))+((uint64_t)(77) &lt;&lt; (6*8))+((uint64_t)(76) &lt;&lt; (5*8))+((uint64_t)(78) &lt;&lt; (4*8))+((uint64_t)(88) &lt;&lt; (3*8))                                                                              ): *com = ITM_SIGMAlnx; return true; break; //SMLNX</v>
      </c>
      <c r="AO118" t="s">
        <v>5217</v>
      </c>
      <c r="AP118" s="170" t="str">
        <f t="shared" si="32"/>
        <v>53</v>
      </c>
      <c r="AQ118" s="170" t="str">
        <f t="shared" si="32"/>
        <v>4D</v>
      </c>
      <c r="AR118" s="170" t="str">
        <f t="shared" si="32"/>
        <v>4C</v>
      </c>
      <c r="AS118" s="170" t="str">
        <f t="shared" si="32"/>
        <v>4E</v>
      </c>
      <c r="AT118" s="170" t="str">
        <f t="shared" si="32"/>
        <v>58</v>
      </c>
      <c r="AU118" s="170" t="str">
        <f t="shared" si="32"/>
        <v>00</v>
      </c>
      <c r="AV118" s="170" t="str">
        <f t="shared" si="32"/>
        <v>00</v>
      </c>
      <c r="AW118" s="170" t="str">
        <f t="shared" si="42"/>
        <v>00</v>
      </c>
      <c r="AX118" s="170" t="str">
        <f t="shared" si="33"/>
        <v xml:space="preserve">    case 0x534D4C4E58000000: *com = ITM_SIGMAlnx; return true; break; //SMLNX</v>
      </c>
      <c r="BE118" s="170" t="str">
        <f t="shared" si="34"/>
        <v>53</v>
      </c>
      <c r="BF118" s="170" t="str">
        <f t="shared" si="34"/>
        <v>CC</v>
      </c>
      <c r="BG118" s="170" t="str">
        <f t="shared" si="34"/>
        <v>CB</v>
      </c>
      <c r="BH118" s="170" t="str">
        <f t="shared" si="34"/>
        <v>CD</v>
      </c>
      <c r="BI118" s="170" t="str">
        <f t="shared" si="35"/>
        <v>58</v>
      </c>
      <c r="BJ118" s="170" t="str">
        <f t="shared" si="35"/>
        <v/>
      </c>
      <c r="BK118" s="170" t="str">
        <f t="shared" si="35"/>
        <v/>
      </c>
      <c r="BL118" s="170" t="str">
        <f t="shared" si="35"/>
        <v/>
      </c>
    </row>
    <row r="119" spans="1:64">
      <c r="A119" s="24" t="str">
        <f>IF(ISNA(VLOOKUP(D119,D120:D$9999,1,0)),"",1)</f>
        <v/>
      </c>
      <c r="B119" s="24" t="str">
        <f>IF(ISNA(VLOOKUP(E119,E120:E$9999,1,0)),"",1)</f>
        <v/>
      </c>
      <c r="C119" s="2">
        <v>117</v>
      </c>
      <c r="D119" s="2" t="str">
        <f>VLOOKUP(C119,SOURCE!S122:Z10285,8,0)</f>
        <v>ITM_SIGMAln2x</v>
      </c>
      <c r="E119" s="26" t="str">
        <f>CHAR(34)&amp;VLOOKUP(C119,SOURCE!S$6:Y$10169,6,0)&amp;CHAR(34)</f>
        <v>"SMLN^2X"</v>
      </c>
      <c r="F119" s="22" t="str">
        <f t="shared" si="26"/>
        <v xml:space="preserve">                      if (strcompare(commandnumber,"SMLN^2X" )) {sprintf(commandnumber,"%d", ITM_SIGMAln2x);} else</v>
      </c>
      <c r="H119" t="b">
        <f>ISNA(VLOOKUP(J119,J120:J$500,1,0))</f>
        <v>1</v>
      </c>
      <c r="I119" s="27">
        <f>VLOOKUP(C119,SOURCE!S$6:Y$10169,7,0)</f>
        <v>434</v>
      </c>
      <c r="J119" s="28" t="str">
        <f>VLOOKUP(C119,SOURCE!S$6:Y$10169,6,0)</f>
        <v>SMLN^2X</v>
      </c>
      <c r="K119" s="29" t="str">
        <f t="shared" si="38"/>
        <v>SUMln^2x</v>
      </c>
      <c r="L119" s="39" t="str">
        <f>VLOOKUP(C119,SOURCE!S$6:Y$10169,2,0)</f>
        <v>Stat</v>
      </c>
      <c r="M119" t="str">
        <f>IF(VLOOKUP(I119,SOURCE!B:M,2,0)="/  { itemToBeCoded","To be coded","")</f>
        <v/>
      </c>
      <c r="N119" s="17" t="str">
        <f>IF(AND(O119,VLOOKUP(I119,SOURCE!B:M,2,0)&lt;&gt;"/  { itemToBeCoded"),IF(ISERROR(VLOOKUP(J119,TEST!A:L,12,0)),"",   IF(VLOOKUP(J119,TEST!A:L,12,0)="","",VLOOKUP(J119,TEST!A:L,12,0)&amp;" //"&amp;U119)),"")</f>
        <v/>
      </c>
      <c r="O119" t="b">
        <f>ISNA(VLOOKUP(J119,J$3:J118,1,0))</f>
        <v>1</v>
      </c>
      <c r="Q119" s="26" t="str">
        <f>VLOOKUP(I119,SOURCE!B:M,5,0)</f>
        <v>STD_SIGMA "ln" STD_SUP_2 "x"</v>
      </c>
      <c r="U119">
        <f t="shared" si="39"/>
        <v>49</v>
      </c>
      <c r="V119" s="164">
        <f t="shared" si="36"/>
        <v>299797159.25280225</v>
      </c>
      <c r="W119" t="str">
        <f>IF(AND(O119,VLOOKUP(I119,SOURCE!B:M,2,0)&lt;&gt;"/  { itemToBeCoded"),IF(ISERROR(VLOOKUP(J119,TEST!A:F,5,0)),"",VLOOKUP(J119,TEST!A:F,5,0)),"")</f>
        <v/>
      </c>
      <c r="X119" t="str">
        <f>IF(VLOOKUP(I119,SOURCE!B:M,2,0)&lt;&gt;"/  { itemToBeCoded",IF(ISERROR(VLOOKUP(J119,TEST!A:F,6,0)),"",VLOOKUP(J119,TEST!A:F,6,0)),"")</f>
        <v/>
      </c>
      <c r="Y119" t="str">
        <f t="shared" si="37"/>
        <v/>
      </c>
      <c r="Z119">
        <f t="shared" si="25"/>
        <v>7</v>
      </c>
      <c r="AA119" s="172" t="str">
        <f t="shared" si="43"/>
        <v>+((uint64_t)(83) &lt;&lt; (7*8))</v>
      </c>
      <c r="AB119" s="172" t="str">
        <f t="shared" si="43"/>
        <v>+((uint64_t)(77) &lt;&lt; (6*8))</v>
      </c>
      <c r="AC119" s="172" t="str">
        <f t="shared" si="43"/>
        <v>+((uint64_t)(76) &lt;&lt; (5*8))</v>
      </c>
      <c r="AD119" s="172" t="str">
        <f t="shared" si="43"/>
        <v>+((uint64_t)(78) &lt;&lt; (4*8))</v>
      </c>
      <c r="AE119" s="172" t="str">
        <f t="shared" si="43"/>
        <v>+((uint64_t)(94) &lt;&lt; (3*8))</v>
      </c>
      <c r="AF119" s="172" t="str">
        <f t="shared" si="43"/>
        <v>+((uint64_t)(50) &lt;&lt; (2*8))</v>
      </c>
      <c r="AG119" s="172" t="str">
        <f t="shared" si="43"/>
        <v>+((uint64_t)(88) &lt;&lt; (1*8))</v>
      </c>
      <c r="AH119" s="172" t="str">
        <f t="shared" si="43"/>
        <v xml:space="preserve">                          </v>
      </c>
      <c r="AJ119" t="str">
        <f t="shared" si="28"/>
        <v>(uint64_t)(+((uint64_t)(83) &lt;&lt; (7*8))+((uint64_t)(77) &lt;&lt; (6*8))+((uint64_t)(76) &lt;&lt; (5*8))+((uint64_t)(78) &lt;&lt; (4*8))+((uint64_t)(94) &lt;&lt; (3*8))+((uint64_t)(50) &lt;&lt; (2*8))+((uint64_t)(88) &lt;&lt; (1*8))                          )</v>
      </c>
      <c r="AK119" s="2" t="str">
        <f t="shared" si="29"/>
        <v>SMLN^2X</v>
      </c>
      <c r="AL119" t="e">
        <f>VLOOKUP(AN119,$AN120:$AN$1000,1,0)</f>
        <v>#VALUE!</v>
      </c>
      <c r="AM119">
        <f t="shared" si="30"/>
        <v>277</v>
      </c>
      <c r="AN119" s="173" t="str">
        <f t="shared" si="31"/>
        <v xml:space="preserve">    case (uint64_t)(+((uint64_t)(83) &lt;&lt; (7*8))+((uint64_t)(77) &lt;&lt; (6*8))+((uint64_t)(76) &lt;&lt; (5*8))+((uint64_t)(78) &lt;&lt; (4*8))+((uint64_t)(94) &lt;&lt; (3*8))+((uint64_t)(50) &lt;&lt; (2*8))+((uint64_t)(88) &lt;&lt; (1*8))                          ): *com = ITM_SIGMAln2x; return true; break; //SMLN^2X</v>
      </c>
      <c r="AO119" t="s">
        <v>5217</v>
      </c>
      <c r="AP119" s="170" t="str">
        <f t="shared" si="32"/>
        <v>53</v>
      </c>
      <c r="AQ119" s="170" t="str">
        <f t="shared" si="32"/>
        <v>4D</v>
      </c>
      <c r="AR119" s="170" t="str">
        <f t="shared" si="32"/>
        <v>4C</v>
      </c>
      <c r="AS119" s="170" t="str">
        <f t="shared" ref="AS119:AW179" si="44">IF(LEN($J119)&gt;=8-AD$2,DEC2HEX(CODE(MID($J119,8-AD$2,1)),2),"00")</f>
        <v>4E</v>
      </c>
      <c r="AT119" s="170" t="str">
        <f t="shared" si="44"/>
        <v>5E</v>
      </c>
      <c r="AU119" s="170" t="str">
        <f t="shared" si="44"/>
        <v>32</v>
      </c>
      <c r="AV119" s="170" t="str">
        <f t="shared" si="44"/>
        <v>58</v>
      </c>
      <c r="AW119" s="170" t="str">
        <f t="shared" si="42"/>
        <v>00</v>
      </c>
      <c r="AX119" s="170" t="str">
        <f t="shared" si="33"/>
        <v xml:space="preserve">    case 0x534D4C4E5E325800: *com = ITM_SIGMAln2x; return true; break; //SMLN^2X</v>
      </c>
      <c r="BE119" s="170" t="str">
        <f t="shared" si="34"/>
        <v>53</v>
      </c>
      <c r="BF119" s="170" t="str">
        <f t="shared" si="34"/>
        <v>4D</v>
      </c>
      <c r="BG119" s="170" t="str">
        <f t="shared" si="34"/>
        <v>4C</v>
      </c>
      <c r="BH119" s="170" t="str">
        <f t="shared" si="34"/>
        <v>CD</v>
      </c>
      <c r="BI119" s="170" t="str">
        <f t="shared" si="35"/>
        <v>5E</v>
      </c>
      <c r="BJ119" s="170" t="str">
        <f t="shared" si="35"/>
        <v>32</v>
      </c>
      <c r="BK119" s="170" t="str">
        <f t="shared" si="35"/>
        <v>58</v>
      </c>
      <c r="BL119" s="170" t="str">
        <f t="shared" si="35"/>
        <v/>
      </c>
    </row>
    <row r="120" spans="1:64">
      <c r="A120" s="24" t="str">
        <f>IF(ISNA(VLOOKUP(D120,D121:D$9999,1,0)),"",1)</f>
        <v/>
      </c>
      <c r="B120" s="24" t="str">
        <f>IF(ISNA(VLOOKUP(E120,E121:E$9999,1,0)),"",1)</f>
        <v/>
      </c>
      <c r="C120" s="2">
        <v>118</v>
      </c>
      <c r="D120" s="2" t="str">
        <f>VLOOKUP(C120,SOURCE!S123:Z10286,8,0)</f>
        <v>ITM_SIGMAylnx</v>
      </c>
      <c r="E120" s="26" t="str">
        <f>CHAR(34)&amp;VLOOKUP(C120,SOURCE!S$6:Y$10169,6,0)&amp;CHAR(34)</f>
        <v>"SMYLNX"</v>
      </c>
      <c r="F120" s="22" t="str">
        <f t="shared" si="26"/>
        <v xml:space="preserve">                      if (strcompare(commandnumber,"SMYLNX" )) {sprintf(commandnumber,"%d", ITM_SIGMAylnx);} else</v>
      </c>
      <c r="H120" t="b">
        <f>ISNA(VLOOKUP(J120,J121:J$500,1,0))</f>
        <v>1</v>
      </c>
      <c r="I120" s="27">
        <f>VLOOKUP(C120,SOURCE!S$6:Y$10169,7,0)</f>
        <v>435</v>
      </c>
      <c r="J120" s="28" t="str">
        <f>VLOOKUP(C120,SOURCE!S$6:Y$10169,6,0)</f>
        <v>SMYLNX</v>
      </c>
      <c r="K120" s="29" t="str">
        <f t="shared" si="38"/>
        <v>SUMylnx</v>
      </c>
      <c r="L120" s="39" t="str">
        <f>VLOOKUP(C120,SOURCE!S$6:Y$10169,2,0)</f>
        <v>Stat</v>
      </c>
      <c r="M120" t="str">
        <f>IF(VLOOKUP(I120,SOURCE!B:M,2,0)="/  { itemToBeCoded","To be coded","")</f>
        <v/>
      </c>
      <c r="N120" s="17" t="str">
        <f>IF(AND(O120,VLOOKUP(I120,SOURCE!B:M,2,0)&lt;&gt;"/  { itemToBeCoded"),IF(ISERROR(VLOOKUP(J120,TEST!A:L,12,0)),"",   IF(VLOOKUP(J120,TEST!A:L,12,0)="","",VLOOKUP(J120,TEST!A:L,12,0)&amp;" //"&amp;U120)),"")</f>
        <v/>
      </c>
      <c r="O120" t="b">
        <f>ISNA(VLOOKUP(J120,J$3:J119,1,0))</f>
        <v>1</v>
      </c>
      <c r="Q120" s="26" t="str">
        <f>VLOOKUP(I120,SOURCE!B:M,5,0)</f>
        <v>STD_SIGMA "ylnx"</v>
      </c>
      <c r="U120">
        <f t="shared" si="39"/>
        <v>49</v>
      </c>
      <c r="V120" s="164">
        <f t="shared" si="36"/>
        <v>299797159.25280225</v>
      </c>
      <c r="W120" t="str">
        <f>IF(AND(O120,VLOOKUP(I120,SOURCE!B:M,2,0)&lt;&gt;"/  { itemToBeCoded"),IF(ISERROR(VLOOKUP(J120,TEST!A:F,5,0)),"",VLOOKUP(J120,TEST!A:F,5,0)),"")</f>
        <v/>
      </c>
      <c r="X120" t="str">
        <f>IF(VLOOKUP(I120,SOURCE!B:M,2,0)&lt;&gt;"/  { itemToBeCoded",IF(ISERROR(VLOOKUP(J120,TEST!A:F,6,0)),"",VLOOKUP(J120,TEST!A:F,6,0)),"")</f>
        <v/>
      </c>
      <c r="Y120" t="str">
        <f t="shared" si="37"/>
        <v/>
      </c>
      <c r="Z120">
        <f t="shared" si="25"/>
        <v>6</v>
      </c>
      <c r="AA120" s="172" t="str">
        <f t="shared" si="43"/>
        <v>+((uint64_t)(83) &lt;&lt; (7*8))</v>
      </c>
      <c r="AB120" s="172" t="str">
        <f t="shared" si="43"/>
        <v>+((uint64_t)(77) &lt;&lt; (6*8))</v>
      </c>
      <c r="AC120" s="172" t="str">
        <f t="shared" si="43"/>
        <v>+((uint64_t)(89) &lt;&lt; (5*8))</v>
      </c>
      <c r="AD120" s="172" t="str">
        <f t="shared" si="43"/>
        <v>+((uint64_t)(76) &lt;&lt; (4*8))</v>
      </c>
      <c r="AE120" s="172" t="str">
        <f t="shared" si="43"/>
        <v>+((uint64_t)(78) &lt;&lt; (3*8))</v>
      </c>
      <c r="AF120" s="172" t="str">
        <f t="shared" si="43"/>
        <v>+((uint64_t)(88) &lt;&lt; (2*8))</v>
      </c>
      <c r="AG120" s="172" t="str">
        <f t="shared" si="43"/>
        <v xml:space="preserve">                          </v>
      </c>
      <c r="AH120" s="172" t="str">
        <f t="shared" si="43"/>
        <v xml:space="preserve">                          </v>
      </c>
      <c r="AJ120" t="str">
        <f t="shared" si="28"/>
        <v>(uint64_t)(+((uint64_t)(83) &lt;&lt; (7*8))+((uint64_t)(77) &lt;&lt; (6*8))+((uint64_t)(89) &lt;&lt; (5*8))+((uint64_t)(76) &lt;&lt; (4*8))+((uint64_t)(78) &lt;&lt; (3*8))+((uint64_t)(88) &lt;&lt; (2*8))                                                    )</v>
      </c>
      <c r="AK120" s="2" t="str">
        <f t="shared" si="29"/>
        <v>SMYLNX</v>
      </c>
      <c r="AL120" t="e">
        <f>VLOOKUP(AN120,$AN121:$AN$1000,1,0)</f>
        <v>#VALUE!</v>
      </c>
      <c r="AM120">
        <f t="shared" si="30"/>
        <v>278</v>
      </c>
      <c r="AN120" s="173" t="str">
        <f t="shared" si="31"/>
        <v xml:space="preserve">    case (uint64_t)(+((uint64_t)(83) &lt;&lt; (7*8))+((uint64_t)(77) &lt;&lt; (6*8))+((uint64_t)(89) &lt;&lt; (5*8))+((uint64_t)(76) &lt;&lt; (4*8))+((uint64_t)(78) &lt;&lt; (3*8))+((uint64_t)(88) &lt;&lt; (2*8))                                                    ): *com = ITM_SIGMAylnx; return true; break; //SMYLNX</v>
      </c>
      <c r="AO120" t="s">
        <v>5217</v>
      </c>
      <c r="AP120" s="170" t="str">
        <f t="shared" ref="AP120:AT183" si="45">IF(LEN($J120)&gt;=8-AA$2,DEC2HEX(CODE(MID($J120,8-AA$2,1)),2),"00")</f>
        <v>53</v>
      </c>
      <c r="AQ120" s="170" t="str">
        <f t="shared" si="45"/>
        <v>4D</v>
      </c>
      <c r="AR120" s="170" t="str">
        <f t="shared" si="45"/>
        <v>59</v>
      </c>
      <c r="AS120" s="170" t="str">
        <f t="shared" si="44"/>
        <v>4C</v>
      </c>
      <c r="AT120" s="170" t="str">
        <f t="shared" si="44"/>
        <v>4E</v>
      </c>
      <c r="AU120" s="170" t="str">
        <f t="shared" si="44"/>
        <v>58</v>
      </c>
      <c r="AV120" s="170" t="str">
        <f t="shared" si="44"/>
        <v>00</v>
      </c>
      <c r="AW120" s="170" t="str">
        <f t="shared" si="42"/>
        <v>00</v>
      </c>
      <c r="AX120" s="170" t="str">
        <f t="shared" si="33"/>
        <v xml:space="preserve">    case 0x534D594C4E580000: *com = ITM_SIGMAylnx; return true; break; //SMYLNX</v>
      </c>
      <c r="BE120" s="170" t="str">
        <f t="shared" si="34"/>
        <v>53</v>
      </c>
      <c r="BF120" s="170" t="str">
        <f t="shared" si="34"/>
        <v>4D</v>
      </c>
      <c r="BG120" s="170" t="str">
        <f t="shared" si="34"/>
        <v>D8</v>
      </c>
      <c r="BH120" s="170" t="str">
        <f t="shared" si="34"/>
        <v>CB</v>
      </c>
      <c r="BI120" s="170" t="str">
        <f t="shared" si="35"/>
        <v>4E</v>
      </c>
      <c r="BJ120" s="170" t="str">
        <f t="shared" si="35"/>
        <v>58</v>
      </c>
      <c r="BK120" s="170" t="str">
        <f t="shared" si="35"/>
        <v/>
      </c>
      <c r="BL120" s="170" t="str">
        <f t="shared" si="35"/>
        <v/>
      </c>
    </row>
    <row r="121" spans="1:64">
      <c r="A121" s="24" t="str">
        <f>IF(ISNA(VLOOKUP(D121,D122:D$9999,1,0)),"",1)</f>
        <v/>
      </c>
      <c r="B121" s="24" t="str">
        <f>IF(ISNA(VLOOKUP(E121,E122:E$9999,1,0)),"",1)</f>
        <v/>
      </c>
      <c r="C121" s="2">
        <v>119</v>
      </c>
      <c r="D121" s="2" t="str">
        <f>VLOOKUP(C121,SOURCE!S124:Z10287,8,0)</f>
        <v>ITM_SIGMAlny</v>
      </c>
      <c r="E121" s="26" t="str">
        <f>CHAR(34)&amp;VLOOKUP(C121,SOURCE!S$6:Y$10169,6,0)&amp;CHAR(34)</f>
        <v>"SMLNY"</v>
      </c>
      <c r="F121" s="22" t="str">
        <f t="shared" si="26"/>
        <v xml:space="preserve">                      if (strcompare(commandnumber,"SMLNY" )) {sprintf(commandnumber,"%d", ITM_SIGMAlny);} else</v>
      </c>
      <c r="H121" t="b">
        <f>ISNA(VLOOKUP(J121,J122:J$500,1,0))</f>
        <v>1</v>
      </c>
      <c r="I121" s="27">
        <f>VLOOKUP(C121,SOURCE!S$6:Y$10169,7,0)</f>
        <v>436</v>
      </c>
      <c r="J121" s="28" t="str">
        <f>VLOOKUP(C121,SOURCE!S$6:Y$10169,6,0)</f>
        <v>SMLNY</v>
      </c>
      <c r="K121" s="29" t="str">
        <f t="shared" si="38"/>
        <v>SUMlny</v>
      </c>
      <c r="L121" s="39" t="str">
        <f>VLOOKUP(C121,SOURCE!S$6:Y$10169,2,0)</f>
        <v>Stat</v>
      </c>
      <c r="M121" t="str">
        <f>IF(VLOOKUP(I121,SOURCE!B:M,2,0)="/  { itemToBeCoded","To be coded","")</f>
        <v/>
      </c>
      <c r="N121" s="17" t="str">
        <f>IF(AND(O121,VLOOKUP(I121,SOURCE!B:M,2,0)&lt;&gt;"/  { itemToBeCoded"),IF(ISERROR(VLOOKUP(J121,TEST!A:L,12,0)),"",   IF(VLOOKUP(J121,TEST!A:L,12,0)="","",VLOOKUP(J121,TEST!A:L,12,0)&amp;" //"&amp;U121)),"")</f>
        <v/>
      </c>
      <c r="O121" t="b">
        <f>ISNA(VLOOKUP(J121,J$3:J120,1,0))</f>
        <v>1</v>
      </c>
      <c r="Q121" s="26" t="str">
        <f>VLOOKUP(I121,SOURCE!B:M,5,0)</f>
        <v>STD_SIGMA "lny"</v>
      </c>
      <c r="U121">
        <f t="shared" si="39"/>
        <v>49</v>
      </c>
      <c r="V121" s="164">
        <f t="shared" si="36"/>
        <v>299797159.25280225</v>
      </c>
      <c r="W121" t="str">
        <f>IF(AND(O121,VLOOKUP(I121,SOURCE!B:M,2,0)&lt;&gt;"/  { itemToBeCoded"),IF(ISERROR(VLOOKUP(J121,TEST!A:F,5,0)),"",VLOOKUP(J121,TEST!A:F,5,0)),"")</f>
        <v/>
      </c>
      <c r="X121" t="str">
        <f>IF(VLOOKUP(I121,SOURCE!B:M,2,0)&lt;&gt;"/  { itemToBeCoded",IF(ISERROR(VLOOKUP(J121,TEST!A:F,6,0)),"",VLOOKUP(J121,TEST!A:F,6,0)),"")</f>
        <v/>
      </c>
      <c r="Y121" t="str">
        <f t="shared" si="37"/>
        <v/>
      </c>
      <c r="Z121">
        <f t="shared" si="25"/>
        <v>5</v>
      </c>
      <c r="AA121" s="172" t="str">
        <f t="shared" si="43"/>
        <v>+((uint64_t)(83) &lt;&lt; (7*8))</v>
      </c>
      <c r="AB121" s="172" t="str">
        <f t="shared" si="43"/>
        <v>+((uint64_t)(77) &lt;&lt; (6*8))</v>
      </c>
      <c r="AC121" s="172" t="str">
        <f t="shared" si="43"/>
        <v>+((uint64_t)(76) &lt;&lt; (5*8))</v>
      </c>
      <c r="AD121" s="172" t="str">
        <f t="shared" si="43"/>
        <v>+((uint64_t)(78) &lt;&lt; (4*8))</v>
      </c>
      <c r="AE121" s="172" t="str">
        <f t="shared" si="43"/>
        <v>+((uint64_t)(89) &lt;&lt; (3*8))</v>
      </c>
      <c r="AF121" s="172" t="str">
        <f t="shared" si="43"/>
        <v xml:space="preserve">                          </v>
      </c>
      <c r="AG121" s="172" t="str">
        <f t="shared" si="43"/>
        <v xml:space="preserve">                          </v>
      </c>
      <c r="AH121" s="172" t="str">
        <f t="shared" si="43"/>
        <v xml:space="preserve">                          </v>
      </c>
      <c r="AJ121" t="str">
        <f t="shared" si="28"/>
        <v>(uint64_t)(+((uint64_t)(83) &lt;&lt; (7*8))+((uint64_t)(77) &lt;&lt; (6*8))+((uint64_t)(76) &lt;&lt; (5*8))+((uint64_t)(78) &lt;&lt; (4*8))+((uint64_t)(89) &lt;&lt; (3*8))                                                                              )</v>
      </c>
      <c r="AK121" s="2" t="str">
        <f t="shared" si="29"/>
        <v>SMLNY</v>
      </c>
      <c r="AL121" t="e">
        <f>VLOOKUP(AN121,$AN122:$AN$1000,1,0)</f>
        <v>#VALUE!</v>
      </c>
      <c r="AM121">
        <f t="shared" si="30"/>
        <v>279</v>
      </c>
      <c r="AN121" s="173" t="str">
        <f t="shared" si="31"/>
        <v xml:space="preserve">    case (uint64_t)(+((uint64_t)(83) &lt;&lt; (7*8))+((uint64_t)(77) &lt;&lt; (6*8))+((uint64_t)(76) &lt;&lt; (5*8))+((uint64_t)(78) &lt;&lt; (4*8))+((uint64_t)(89) &lt;&lt; (3*8))                                                                              ): *com = ITM_SIGMAlny; return true; break; //SMLNY</v>
      </c>
      <c r="AO121" t="s">
        <v>5217</v>
      </c>
      <c r="AP121" s="170" t="str">
        <f t="shared" si="45"/>
        <v>53</v>
      </c>
      <c r="AQ121" s="170" t="str">
        <f t="shared" si="45"/>
        <v>4D</v>
      </c>
      <c r="AR121" s="170" t="str">
        <f t="shared" si="45"/>
        <v>4C</v>
      </c>
      <c r="AS121" s="170" t="str">
        <f t="shared" si="44"/>
        <v>4E</v>
      </c>
      <c r="AT121" s="170" t="str">
        <f t="shared" si="44"/>
        <v>59</v>
      </c>
      <c r="AU121" s="170" t="str">
        <f t="shared" si="44"/>
        <v>00</v>
      </c>
      <c r="AV121" s="170" t="str">
        <f t="shared" si="44"/>
        <v>00</v>
      </c>
      <c r="AW121" s="170" t="str">
        <f t="shared" si="42"/>
        <v>00</v>
      </c>
      <c r="AX121" s="170" t="str">
        <f t="shared" si="33"/>
        <v xml:space="preserve">    case 0x534D4C4E59000000: *com = ITM_SIGMAlny; return true; break; //SMLNY</v>
      </c>
      <c r="BE121" s="170" t="str">
        <f t="shared" si="34"/>
        <v>53</v>
      </c>
      <c r="BF121" s="170" t="str">
        <f t="shared" si="34"/>
        <v>CC</v>
      </c>
      <c r="BG121" s="170" t="str">
        <f t="shared" si="34"/>
        <v>CB</v>
      </c>
      <c r="BH121" s="170" t="str">
        <f t="shared" si="34"/>
        <v>CD</v>
      </c>
      <c r="BI121" s="170" t="str">
        <f t="shared" si="35"/>
        <v>59</v>
      </c>
      <c r="BJ121" s="170" t="str">
        <f t="shared" si="35"/>
        <v/>
      </c>
      <c r="BK121" s="170" t="str">
        <f t="shared" si="35"/>
        <v/>
      </c>
      <c r="BL121" s="170" t="str">
        <f t="shared" si="35"/>
        <v/>
      </c>
    </row>
    <row r="122" spans="1:64">
      <c r="A122" s="24" t="str">
        <f>IF(ISNA(VLOOKUP(D122,D123:D$9999,1,0)),"",1)</f>
        <v/>
      </c>
      <c r="B122" s="24" t="str">
        <f>IF(ISNA(VLOOKUP(E122,E123:E$9999,1,0)),"",1)</f>
        <v/>
      </c>
      <c r="C122" s="2">
        <v>120</v>
      </c>
      <c r="D122" s="2" t="str">
        <f>VLOOKUP(C122,SOURCE!S125:Z10288,8,0)</f>
        <v>ITM_SIGMAln2y</v>
      </c>
      <c r="E122" s="26" t="str">
        <f>CHAR(34)&amp;VLOOKUP(C122,SOURCE!S$6:Y$10169,6,0)&amp;CHAR(34)</f>
        <v>"SMLN^2Y"</v>
      </c>
      <c r="F122" s="22" t="str">
        <f t="shared" si="26"/>
        <v xml:space="preserve">                      if (strcompare(commandnumber,"SMLN^2Y" )) {sprintf(commandnumber,"%d", ITM_SIGMAln2y);} else</v>
      </c>
      <c r="H122" t="b">
        <f>ISNA(VLOOKUP(J122,J123:J$500,1,0))</f>
        <v>1</v>
      </c>
      <c r="I122" s="27">
        <f>VLOOKUP(C122,SOURCE!S$6:Y$10169,7,0)</f>
        <v>437</v>
      </c>
      <c r="J122" s="28" t="str">
        <f>VLOOKUP(C122,SOURCE!S$6:Y$10169,6,0)</f>
        <v>SMLN^2Y</v>
      </c>
      <c r="K122" s="29" t="str">
        <f t="shared" si="38"/>
        <v>SUMln^2y</v>
      </c>
      <c r="L122" s="39" t="str">
        <f>VLOOKUP(C122,SOURCE!S$6:Y$10169,2,0)</f>
        <v>Stat</v>
      </c>
      <c r="M122" t="str">
        <f>IF(VLOOKUP(I122,SOURCE!B:M,2,0)="/  { itemToBeCoded","To be coded","")</f>
        <v/>
      </c>
      <c r="N122" s="17" t="str">
        <f>IF(AND(O122,VLOOKUP(I122,SOURCE!B:M,2,0)&lt;&gt;"/  { itemToBeCoded"),IF(ISERROR(VLOOKUP(J122,TEST!A:L,12,0)),"",   IF(VLOOKUP(J122,TEST!A:L,12,0)="","",VLOOKUP(J122,TEST!A:L,12,0)&amp;" //"&amp;U122)),"")</f>
        <v/>
      </c>
      <c r="O122" t="b">
        <f>ISNA(VLOOKUP(J122,J$3:J121,1,0))</f>
        <v>1</v>
      </c>
      <c r="Q122" s="26" t="str">
        <f>VLOOKUP(I122,SOURCE!B:M,5,0)</f>
        <v>STD_SIGMA "ln" STD_SUP_2 "y"</v>
      </c>
      <c r="U122">
        <f t="shared" si="39"/>
        <v>49</v>
      </c>
      <c r="V122" s="164">
        <f t="shared" si="36"/>
        <v>299797159.25280225</v>
      </c>
      <c r="W122" t="str">
        <f>IF(AND(O122,VLOOKUP(I122,SOURCE!B:M,2,0)&lt;&gt;"/  { itemToBeCoded"),IF(ISERROR(VLOOKUP(J122,TEST!A:F,5,0)),"",VLOOKUP(J122,TEST!A:F,5,0)),"")</f>
        <v/>
      </c>
      <c r="X122" t="str">
        <f>IF(VLOOKUP(I122,SOURCE!B:M,2,0)&lt;&gt;"/  { itemToBeCoded",IF(ISERROR(VLOOKUP(J122,TEST!A:F,6,0)),"",VLOOKUP(J122,TEST!A:F,6,0)),"")</f>
        <v/>
      </c>
      <c r="Y122" t="str">
        <f t="shared" si="37"/>
        <v/>
      </c>
      <c r="Z122">
        <f t="shared" si="25"/>
        <v>7</v>
      </c>
      <c r="AA122" s="172" t="str">
        <f t="shared" si="43"/>
        <v>+((uint64_t)(83) &lt;&lt; (7*8))</v>
      </c>
      <c r="AB122" s="172" t="str">
        <f t="shared" si="43"/>
        <v>+((uint64_t)(77) &lt;&lt; (6*8))</v>
      </c>
      <c r="AC122" s="172" t="str">
        <f t="shared" si="43"/>
        <v>+((uint64_t)(76) &lt;&lt; (5*8))</v>
      </c>
      <c r="AD122" s="172" t="str">
        <f t="shared" si="43"/>
        <v>+((uint64_t)(78) &lt;&lt; (4*8))</v>
      </c>
      <c r="AE122" s="172" t="str">
        <f t="shared" si="43"/>
        <v>+((uint64_t)(94) &lt;&lt; (3*8))</v>
      </c>
      <c r="AF122" s="172" t="str">
        <f t="shared" si="43"/>
        <v>+((uint64_t)(50) &lt;&lt; (2*8))</v>
      </c>
      <c r="AG122" s="172" t="str">
        <f t="shared" si="43"/>
        <v>+((uint64_t)(89) &lt;&lt; (1*8))</v>
      </c>
      <c r="AH122" s="172" t="str">
        <f t="shared" si="43"/>
        <v xml:space="preserve">                          </v>
      </c>
      <c r="AJ122" t="str">
        <f t="shared" si="28"/>
        <v>(uint64_t)(+((uint64_t)(83) &lt;&lt; (7*8))+((uint64_t)(77) &lt;&lt; (6*8))+((uint64_t)(76) &lt;&lt; (5*8))+((uint64_t)(78) &lt;&lt; (4*8))+((uint64_t)(94) &lt;&lt; (3*8))+((uint64_t)(50) &lt;&lt; (2*8))+((uint64_t)(89) &lt;&lt; (1*8))                          )</v>
      </c>
      <c r="AK122" s="2" t="str">
        <f t="shared" si="29"/>
        <v>SMLN^2Y</v>
      </c>
      <c r="AL122" t="e">
        <f>VLOOKUP(AN122,$AN123:$AN$1000,1,0)</f>
        <v>#VALUE!</v>
      </c>
      <c r="AM122">
        <f t="shared" si="30"/>
        <v>280</v>
      </c>
      <c r="AN122" s="173" t="str">
        <f t="shared" si="31"/>
        <v xml:space="preserve">    case (uint64_t)(+((uint64_t)(83) &lt;&lt; (7*8))+((uint64_t)(77) &lt;&lt; (6*8))+((uint64_t)(76) &lt;&lt; (5*8))+((uint64_t)(78) &lt;&lt; (4*8))+((uint64_t)(94) &lt;&lt; (3*8))+((uint64_t)(50) &lt;&lt; (2*8))+((uint64_t)(89) &lt;&lt; (1*8))                          ): *com = ITM_SIGMAln2y; return true; break; //SMLN^2Y</v>
      </c>
      <c r="AO122" t="s">
        <v>5217</v>
      </c>
      <c r="AP122" s="170" t="str">
        <f t="shared" si="45"/>
        <v>53</v>
      </c>
      <c r="AQ122" s="170" t="str">
        <f t="shared" si="45"/>
        <v>4D</v>
      </c>
      <c r="AR122" s="170" t="str">
        <f t="shared" si="45"/>
        <v>4C</v>
      </c>
      <c r="AS122" s="170" t="str">
        <f t="shared" si="44"/>
        <v>4E</v>
      </c>
      <c r="AT122" s="170" t="str">
        <f t="shared" si="44"/>
        <v>5E</v>
      </c>
      <c r="AU122" s="170" t="str">
        <f t="shared" si="44"/>
        <v>32</v>
      </c>
      <c r="AV122" s="170" t="str">
        <f t="shared" si="44"/>
        <v>59</v>
      </c>
      <c r="AW122" s="170" t="str">
        <f t="shared" si="42"/>
        <v>00</v>
      </c>
      <c r="AX122" s="170" t="str">
        <f t="shared" si="33"/>
        <v xml:space="preserve">    case 0x534D4C4E5E325900: *com = ITM_SIGMAln2y; return true; break; //SMLN^2Y</v>
      </c>
      <c r="BE122" s="170" t="str">
        <f t="shared" si="34"/>
        <v>53</v>
      </c>
      <c r="BF122" s="170" t="str">
        <f t="shared" si="34"/>
        <v>4D</v>
      </c>
      <c r="BG122" s="170" t="str">
        <f t="shared" si="34"/>
        <v>4C</v>
      </c>
      <c r="BH122" s="170" t="str">
        <f t="shared" si="34"/>
        <v>CD</v>
      </c>
      <c r="BI122" s="170" t="str">
        <f t="shared" si="35"/>
        <v>5E</v>
      </c>
      <c r="BJ122" s="170" t="str">
        <f t="shared" si="35"/>
        <v>32</v>
      </c>
      <c r="BK122" s="170" t="str">
        <f t="shared" si="35"/>
        <v>59</v>
      </c>
      <c r="BL122" s="170" t="str">
        <f t="shared" si="35"/>
        <v/>
      </c>
    </row>
    <row r="123" spans="1:64">
      <c r="A123" s="24" t="str">
        <f>IF(ISNA(VLOOKUP(D123,D124:D$9999,1,0)),"",1)</f>
        <v/>
      </c>
      <c r="B123" s="24" t="str">
        <f>IF(ISNA(VLOOKUP(E123,E124:E$9999,1,0)),"",1)</f>
        <v/>
      </c>
      <c r="C123" s="2">
        <v>121</v>
      </c>
      <c r="D123" s="2" t="str">
        <f>VLOOKUP(C123,SOURCE!S126:Z10289,8,0)</f>
        <v>ITM_SIGMAxlny</v>
      </c>
      <c r="E123" s="26" t="str">
        <f>CHAR(34)&amp;VLOOKUP(C123,SOURCE!S$6:Y$10169,6,0)&amp;CHAR(34)</f>
        <v>"SMXLNY"</v>
      </c>
      <c r="F123" s="22" t="str">
        <f t="shared" si="26"/>
        <v xml:space="preserve">                      if (strcompare(commandnumber,"SMXLNY" )) {sprintf(commandnumber,"%d", ITM_SIGMAxlny);} else</v>
      </c>
      <c r="H123" t="b">
        <f>ISNA(VLOOKUP(J123,J124:J$500,1,0))</f>
        <v>1</v>
      </c>
      <c r="I123" s="27">
        <f>VLOOKUP(C123,SOURCE!S$6:Y$10169,7,0)</f>
        <v>438</v>
      </c>
      <c r="J123" s="28" t="str">
        <f>VLOOKUP(C123,SOURCE!S$6:Y$10169,6,0)</f>
        <v>SMXLNY</v>
      </c>
      <c r="K123" s="29" t="str">
        <f t="shared" si="38"/>
        <v>SUMxlny</v>
      </c>
      <c r="L123" s="39" t="str">
        <f>VLOOKUP(C123,SOURCE!S$6:Y$10169,2,0)</f>
        <v>Stat</v>
      </c>
      <c r="M123" t="str">
        <f>IF(VLOOKUP(I123,SOURCE!B:M,2,0)="/  { itemToBeCoded","To be coded","")</f>
        <v/>
      </c>
      <c r="N123" s="17" t="str">
        <f>IF(AND(O123,VLOOKUP(I123,SOURCE!B:M,2,0)&lt;&gt;"/  { itemToBeCoded"),IF(ISERROR(VLOOKUP(J123,TEST!A:L,12,0)),"",   IF(VLOOKUP(J123,TEST!A:L,12,0)="","",VLOOKUP(J123,TEST!A:L,12,0)&amp;" //"&amp;U123)),"")</f>
        <v/>
      </c>
      <c r="O123" t="b">
        <f>ISNA(VLOOKUP(J123,J$3:J122,1,0))</f>
        <v>1</v>
      </c>
      <c r="Q123" s="26" t="str">
        <f>VLOOKUP(I123,SOURCE!B:M,5,0)</f>
        <v>STD_SIGMA "xlny"</v>
      </c>
      <c r="U123">
        <f t="shared" si="39"/>
        <v>49</v>
      </c>
      <c r="V123" s="164">
        <f t="shared" si="36"/>
        <v>299797159.25280225</v>
      </c>
      <c r="W123" t="str">
        <f>IF(AND(O123,VLOOKUP(I123,SOURCE!B:M,2,0)&lt;&gt;"/  { itemToBeCoded"),IF(ISERROR(VLOOKUP(J123,TEST!A:F,5,0)),"",VLOOKUP(J123,TEST!A:F,5,0)),"")</f>
        <v/>
      </c>
      <c r="X123" t="str">
        <f>IF(VLOOKUP(I123,SOURCE!B:M,2,0)&lt;&gt;"/  { itemToBeCoded",IF(ISERROR(VLOOKUP(J123,TEST!A:F,6,0)),"",VLOOKUP(J123,TEST!A:F,6,0)),"")</f>
        <v/>
      </c>
      <c r="Y123" t="str">
        <f t="shared" si="37"/>
        <v/>
      </c>
      <c r="Z123">
        <f t="shared" si="25"/>
        <v>6</v>
      </c>
      <c r="AA123" s="172" t="str">
        <f t="shared" si="43"/>
        <v>+((uint64_t)(83) &lt;&lt; (7*8))</v>
      </c>
      <c r="AB123" s="172" t="str">
        <f t="shared" si="43"/>
        <v>+((uint64_t)(77) &lt;&lt; (6*8))</v>
      </c>
      <c r="AC123" s="172" t="str">
        <f t="shared" si="43"/>
        <v>+((uint64_t)(88) &lt;&lt; (5*8))</v>
      </c>
      <c r="AD123" s="172" t="str">
        <f t="shared" si="43"/>
        <v>+((uint64_t)(76) &lt;&lt; (4*8))</v>
      </c>
      <c r="AE123" s="172" t="str">
        <f t="shared" si="43"/>
        <v>+((uint64_t)(78) &lt;&lt; (3*8))</v>
      </c>
      <c r="AF123" s="172" t="str">
        <f t="shared" si="43"/>
        <v>+((uint64_t)(89) &lt;&lt; (2*8))</v>
      </c>
      <c r="AG123" s="172" t="str">
        <f t="shared" si="43"/>
        <v xml:space="preserve">                          </v>
      </c>
      <c r="AH123" s="172" t="str">
        <f t="shared" si="43"/>
        <v xml:space="preserve">                          </v>
      </c>
      <c r="AJ123" t="str">
        <f t="shared" si="28"/>
        <v>(uint64_t)(+((uint64_t)(83) &lt;&lt; (7*8))+((uint64_t)(77) &lt;&lt; (6*8))+((uint64_t)(88) &lt;&lt; (5*8))+((uint64_t)(76) &lt;&lt; (4*8))+((uint64_t)(78) &lt;&lt; (3*8))+((uint64_t)(89) &lt;&lt; (2*8))                                                    )</v>
      </c>
      <c r="AK123" s="2" t="str">
        <f t="shared" si="29"/>
        <v>SMXLNY</v>
      </c>
      <c r="AL123" t="e">
        <f>VLOOKUP(AN123,$AN124:$AN$1000,1,0)</f>
        <v>#VALUE!</v>
      </c>
      <c r="AM123">
        <f t="shared" si="30"/>
        <v>281</v>
      </c>
      <c r="AN123" s="173" t="str">
        <f t="shared" si="31"/>
        <v xml:space="preserve">    case (uint64_t)(+((uint64_t)(83) &lt;&lt; (7*8))+((uint64_t)(77) &lt;&lt; (6*8))+((uint64_t)(88) &lt;&lt; (5*8))+((uint64_t)(76) &lt;&lt; (4*8))+((uint64_t)(78) &lt;&lt; (3*8))+((uint64_t)(89) &lt;&lt; (2*8))                                                    ): *com = ITM_SIGMAxlny; return true; break; //SMXLNY</v>
      </c>
      <c r="AO123" t="s">
        <v>5217</v>
      </c>
      <c r="AP123" s="170" t="str">
        <f t="shared" si="45"/>
        <v>53</v>
      </c>
      <c r="AQ123" s="170" t="str">
        <f t="shared" si="45"/>
        <v>4D</v>
      </c>
      <c r="AR123" s="170" t="str">
        <f t="shared" si="45"/>
        <v>58</v>
      </c>
      <c r="AS123" s="170" t="str">
        <f t="shared" si="44"/>
        <v>4C</v>
      </c>
      <c r="AT123" s="170" t="str">
        <f t="shared" si="44"/>
        <v>4E</v>
      </c>
      <c r="AU123" s="170" t="str">
        <f t="shared" si="44"/>
        <v>59</v>
      </c>
      <c r="AV123" s="170" t="str">
        <f t="shared" si="44"/>
        <v>00</v>
      </c>
      <c r="AW123" s="170" t="str">
        <f t="shared" si="42"/>
        <v>00</v>
      </c>
      <c r="AX123" s="170" t="str">
        <f t="shared" si="33"/>
        <v xml:space="preserve">    case 0x534D584C4E590000: *com = ITM_SIGMAxlny; return true; break; //SMXLNY</v>
      </c>
      <c r="BE123" s="170" t="str">
        <f t="shared" si="34"/>
        <v>53</v>
      </c>
      <c r="BF123" s="170" t="str">
        <f t="shared" si="34"/>
        <v>4D</v>
      </c>
      <c r="BG123" s="170" t="str">
        <f t="shared" si="34"/>
        <v>D7</v>
      </c>
      <c r="BH123" s="170" t="str">
        <f t="shared" si="34"/>
        <v>CB</v>
      </c>
      <c r="BI123" s="170" t="str">
        <f t="shared" si="35"/>
        <v>4E</v>
      </c>
      <c r="BJ123" s="170" t="str">
        <f t="shared" si="35"/>
        <v>59</v>
      </c>
      <c r="BK123" s="170" t="str">
        <f t="shared" si="35"/>
        <v/>
      </c>
      <c r="BL123" s="170" t="str">
        <f t="shared" si="35"/>
        <v/>
      </c>
    </row>
    <row r="124" spans="1:64">
      <c r="A124" s="24" t="str">
        <f>IF(ISNA(VLOOKUP(D124,D125:D$9999,1,0)),"",1)</f>
        <v/>
      </c>
      <c r="B124" s="24" t="str">
        <f>IF(ISNA(VLOOKUP(E124,E125:E$9999,1,0)),"",1)</f>
        <v/>
      </c>
      <c r="C124" s="2">
        <v>122</v>
      </c>
      <c r="D124" s="2" t="str">
        <f>VLOOKUP(C124,SOURCE!S127:Z10290,8,0)</f>
        <v>ITM_SIGMAlnyonx</v>
      </c>
      <c r="E124" s="26" t="str">
        <f>CHAR(34)&amp;VLOOKUP(C124,SOURCE!S$6:Y$10169,6,0)&amp;CHAR(34)</f>
        <v>"SMLNY/X"</v>
      </c>
      <c r="F124" s="22" t="str">
        <f t="shared" si="26"/>
        <v xml:space="preserve">                      if (strcompare(commandnumber,"SMLNY/X" )) {sprintf(commandnumber,"%d", ITM_SIGMAlnyonx);} else</v>
      </c>
      <c r="H124" t="b">
        <f>ISNA(VLOOKUP(J124,J125:J$500,1,0))</f>
        <v>1</v>
      </c>
      <c r="I124" s="27">
        <f>VLOOKUP(C124,SOURCE!S$6:Y$10169,7,0)</f>
        <v>439</v>
      </c>
      <c r="J124" s="28" t="str">
        <f>VLOOKUP(C124,SOURCE!S$6:Y$10169,6,0)</f>
        <v>SMLNY/X</v>
      </c>
      <c r="K124" s="29" t="str">
        <f t="shared" si="38"/>
        <v>SUMlny/x</v>
      </c>
      <c r="L124" s="39" t="str">
        <f>VLOOKUP(C124,SOURCE!S$6:Y$10169,2,0)</f>
        <v>Stat</v>
      </c>
      <c r="M124" t="str">
        <f>IF(VLOOKUP(I124,SOURCE!B:M,2,0)="/  { itemToBeCoded","To be coded","")</f>
        <v/>
      </c>
      <c r="N124" s="17" t="str">
        <f>IF(AND(O124,VLOOKUP(I124,SOURCE!B:M,2,0)&lt;&gt;"/  { itemToBeCoded"),IF(ISERROR(VLOOKUP(J124,TEST!A:L,12,0)),"",   IF(VLOOKUP(J124,TEST!A:L,12,0)="","",VLOOKUP(J124,TEST!A:L,12,0)&amp;" //"&amp;U124)),"")</f>
        <v/>
      </c>
      <c r="O124" t="b">
        <f>ISNA(VLOOKUP(J124,J$3:J123,1,0))</f>
        <v>1</v>
      </c>
      <c r="Q124" s="26" t="str">
        <f>VLOOKUP(I124,SOURCE!B:M,5,0)</f>
        <v>STD_SIGMA "lny/x"</v>
      </c>
      <c r="U124">
        <f t="shared" si="39"/>
        <v>49</v>
      </c>
      <c r="V124" s="164">
        <f t="shared" si="36"/>
        <v>299797159.25280225</v>
      </c>
      <c r="W124" t="str">
        <f>IF(AND(O124,VLOOKUP(I124,SOURCE!B:M,2,0)&lt;&gt;"/  { itemToBeCoded"),IF(ISERROR(VLOOKUP(J124,TEST!A:F,5,0)),"",VLOOKUP(J124,TEST!A:F,5,0)),"")</f>
        <v/>
      </c>
      <c r="X124" t="str">
        <f>IF(VLOOKUP(I124,SOURCE!B:M,2,0)&lt;&gt;"/  { itemToBeCoded",IF(ISERROR(VLOOKUP(J124,TEST!A:F,6,0)),"",VLOOKUP(J124,TEST!A:F,6,0)),"")</f>
        <v/>
      </c>
      <c r="Y124" t="str">
        <f t="shared" si="37"/>
        <v/>
      </c>
      <c r="Z124">
        <f t="shared" si="25"/>
        <v>7</v>
      </c>
      <c r="AA124" s="172" t="str">
        <f t="shared" si="43"/>
        <v>+((uint64_t)(83) &lt;&lt; (7*8))</v>
      </c>
      <c r="AB124" s="172" t="str">
        <f t="shared" si="43"/>
        <v>+((uint64_t)(77) &lt;&lt; (6*8))</v>
      </c>
      <c r="AC124" s="172" t="str">
        <f t="shared" si="43"/>
        <v>+((uint64_t)(76) &lt;&lt; (5*8))</v>
      </c>
      <c r="AD124" s="172" t="str">
        <f t="shared" si="43"/>
        <v>+((uint64_t)(78) &lt;&lt; (4*8))</v>
      </c>
      <c r="AE124" s="172" t="str">
        <f t="shared" si="43"/>
        <v>+((uint64_t)(89) &lt;&lt; (3*8))</v>
      </c>
      <c r="AF124" s="172" t="str">
        <f t="shared" si="43"/>
        <v>+((uint64_t)(47) &lt;&lt; (2*8))</v>
      </c>
      <c r="AG124" s="172" t="str">
        <f t="shared" si="43"/>
        <v>+((uint64_t)(88) &lt;&lt; (1*8))</v>
      </c>
      <c r="AH124" s="172" t="str">
        <f t="shared" si="43"/>
        <v xml:space="preserve">                          </v>
      </c>
      <c r="AJ124" t="str">
        <f t="shared" si="28"/>
        <v>(uint64_t)(+((uint64_t)(83) &lt;&lt; (7*8))+((uint64_t)(77) &lt;&lt; (6*8))+((uint64_t)(76) &lt;&lt; (5*8))+((uint64_t)(78) &lt;&lt; (4*8))+((uint64_t)(89) &lt;&lt; (3*8))+((uint64_t)(47) &lt;&lt; (2*8))+((uint64_t)(88) &lt;&lt; (1*8))                          )</v>
      </c>
      <c r="AK124" s="2" t="str">
        <f t="shared" si="29"/>
        <v>SMLNY/X</v>
      </c>
      <c r="AL124" t="e">
        <f>VLOOKUP(AN124,$AN125:$AN$1000,1,0)</f>
        <v>#VALUE!</v>
      </c>
      <c r="AM124">
        <f t="shared" si="30"/>
        <v>282</v>
      </c>
      <c r="AN124" s="173" t="str">
        <f t="shared" si="31"/>
        <v xml:space="preserve">    case (uint64_t)(+((uint64_t)(83) &lt;&lt; (7*8))+((uint64_t)(77) &lt;&lt; (6*8))+((uint64_t)(76) &lt;&lt; (5*8))+((uint64_t)(78) &lt;&lt; (4*8))+((uint64_t)(89) &lt;&lt; (3*8))+((uint64_t)(47) &lt;&lt; (2*8))+((uint64_t)(88) &lt;&lt; (1*8))                          ): *com = ITM_SIGMAlnyonx; return true; break; //SMLNY/X</v>
      </c>
      <c r="AO124" t="s">
        <v>5217</v>
      </c>
      <c r="AP124" s="170" t="str">
        <f t="shared" si="45"/>
        <v>53</v>
      </c>
      <c r="AQ124" s="170" t="str">
        <f t="shared" si="45"/>
        <v>4D</v>
      </c>
      <c r="AR124" s="170" t="str">
        <f t="shared" si="45"/>
        <v>4C</v>
      </c>
      <c r="AS124" s="170" t="str">
        <f t="shared" si="44"/>
        <v>4E</v>
      </c>
      <c r="AT124" s="170" t="str">
        <f t="shared" si="44"/>
        <v>59</v>
      </c>
      <c r="AU124" s="170" t="str">
        <f t="shared" si="44"/>
        <v>2F</v>
      </c>
      <c r="AV124" s="170" t="str">
        <f t="shared" si="44"/>
        <v>58</v>
      </c>
      <c r="AW124" s="170" t="str">
        <f t="shared" si="42"/>
        <v>00</v>
      </c>
      <c r="AX124" s="170" t="str">
        <f t="shared" si="33"/>
        <v xml:space="preserve">    case 0x534D4C4E592F5800: *com = ITM_SIGMAlnyonx; return true; break; //SMLNY/X</v>
      </c>
      <c r="BE124" s="170" t="str">
        <f t="shared" si="34"/>
        <v>53</v>
      </c>
      <c r="BF124" s="170" t="str">
        <f t="shared" si="34"/>
        <v>4D</v>
      </c>
      <c r="BG124" s="170" t="str">
        <f t="shared" si="34"/>
        <v>4C</v>
      </c>
      <c r="BH124" s="170" t="str">
        <f t="shared" si="34"/>
        <v>CD</v>
      </c>
      <c r="BI124" s="170" t="str">
        <f t="shared" si="35"/>
        <v>59</v>
      </c>
      <c r="BJ124" s="170" t="str">
        <f t="shared" si="35"/>
        <v>2F</v>
      </c>
      <c r="BK124" s="170" t="str">
        <f t="shared" si="35"/>
        <v>58</v>
      </c>
      <c r="BL124" s="170" t="str">
        <f t="shared" si="35"/>
        <v/>
      </c>
    </row>
    <row r="125" spans="1:64">
      <c r="A125" s="24" t="str">
        <f>IF(ISNA(VLOOKUP(D125,D126:D$9999,1,0)),"",1)</f>
        <v/>
      </c>
      <c r="B125" s="24" t="str">
        <f>IF(ISNA(VLOOKUP(E125,E126:E$9999,1,0)),"",1)</f>
        <v/>
      </c>
      <c r="C125" s="2">
        <v>123</v>
      </c>
      <c r="D125" s="2" t="str">
        <f>VLOOKUP(C125,SOURCE!S128:Z10291,8,0)</f>
        <v>ITM_SIGMAx2ony</v>
      </c>
      <c r="E125" s="26" t="str">
        <f>CHAR(34)&amp;VLOOKUP(C125,SOURCE!S$6:Y$10169,6,0)&amp;CHAR(34)</f>
        <v>"SMX^2/Y"</v>
      </c>
      <c r="F125" s="22" t="str">
        <f t="shared" si="26"/>
        <v xml:space="preserve">                      if (strcompare(commandnumber,"SMX^2/Y" )) {sprintf(commandnumber,"%d", ITM_SIGMAx2ony);} else</v>
      </c>
      <c r="H125" t="b">
        <f>ISNA(VLOOKUP(J125,J126:J$500,1,0))</f>
        <v>1</v>
      </c>
      <c r="I125" s="27">
        <f>VLOOKUP(C125,SOURCE!S$6:Y$10169,7,0)</f>
        <v>440</v>
      </c>
      <c r="J125" s="28" t="str">
        <f>VLOOKUP(C125,SOURCE!S$6:Y$10169,6,0)</f>
        <v>SMX^2/Y</v>
      </c>
      <c r="K125" s="29" t="str">
        <f t="shared" si="38"/>
        <v>SUMx^2/y</v>
      </c>
      <c r="L125" s="39" t="str">
        <f>VLOOKUP(C125,SOURCE!S$6:Y$10169,2,0)</f>
        <v>Stat</v>
      </c>
      <c r="M125" t="str">
        <f>IF(VLOOKUP(I125,SOURCE!B:M,2,0)="/  { itemToBeCoded","To be coded","")</f>
        <v/>
      </c>
      <c r="N125" s="17" t="str">
        <f>IF(AND(O125,VLOOKUP(I125,SOURCE!B:M,2,0)&lt;&gt;"/  { itemToBeCoded"),IF(ISERROR(VLOOKUP(J125,TEST!A:L,12,0)),"",   IF(VLOOKUP(J125,TEST!A:L,12,0)="","",VLOOKUP(J125,TEST!A:L,12,0)&amp;" //"&amp;U125)),"")</f>
        <v/>
      </c>
      <c r="O125" t="b">
        <f>ISNA(VLOOKUP(J125,J$3:J124,1,0))</f>
        <v>1</v>
      </c>
      <c r="Q125" s="26" t="str">
        <f>VLOOKUP(I125,SOURCE!B:M,5,0)</f>
        <v>STD_SIGMA "x" STD_SUP_2 "/y"</v>
      </c>
      <c r="U125">
        <f t="shared" si="39"/>
        <v>49</v>
      </c>
      <c r="V125" s="164">
        <f t="shared" si="36"/>
        <v>299797159.25280225</v>
      </c>
      <c r="W125" t="str">
        <f>IF(AND(O125,VLOOKUP(I125,SOURCE!B:M,2,0)&lt;&gt;"/  { itemToBeCoded"),IF(ISERROR(VLOOKUP(J125,TEST!A:F,5,0)),"",VLOOKUP(J125,TEST!A:F,5,0)),"")</f>
        <v/>
      </c>
      <c r="X125" t="str">
        <f>IF(VLOOKUP(I125,SOURCE!B:M,2,0)&lt;&gt;"/  { itemToBeCoded",IF(ISERROR(VLOOKUP(J125,TEST!A:F,6,0)),"",VLOOKUP(J125,TEST!A:F,6,0)),"")</f>
        <v/>
      </c>
      <c r="Y125" t="str">
        <f t="shared" si="37"/>
        <v/>
      </c>
      <c r="Z125">
        <f t="shared" si="25"/>
        <v>7</v>
      </c>
      <c r="AA125" s="172" t="str">
        <f t="shared" si="43"/>
        <v>+((uint64_t)(83) &lt;&lt; (7*8))</v>
      </c>
      <c r="AB125" s="172" t="str">
        <f t="shared" si="43"/>
        <v>+((uint64_t)(77) &lt;&lt; (6*8))</v>
      </c>
      <c r="AC125" s="172" t="str">
        <f t="shared" si="43"/>
        <v>+((uint64_t)(88) &lt;&lt; (5*8))</v>
      </c>
      <c r="AD125" s="172" t="str">
        <f t="shared" si="43"/>
        <v>+((uint64_t)(94) &lt;&lt; (4*8))</v>
      </c>
      <c r="AE125" s="172" t="str">
        <f t="shared" si="43"/>
        <v>+((uint64_t)(50) &lt;&lt; (3*8))</v>
      </c>
      <c r="AF125" s="172" t="str">
        <f t="shared" si="43"/>
        <v>+((uint64_t)(47) &lt;&lt; (2*8))</v>
      </c>
      <c r="AG125" s="172" t="str">
        <f t="shared" si="43"/>
        <v>+((uint64_t)(89) &lt;&lt; (1*8))</v>
      </c>
      <c r="AH125" s="172" t="str">
        <f t="shared" si="43"/>
        <v xml:space="preserve">                          </v>
      </c>
      <c r="AJ125" t="str">
        <f t="shared" si="28"/>
        <v>(uint64_t)(+((uint64_t)(83) &lt;&lt; (7*8))+((uint64_t)(77) &lt;&lt; (6*8))+((uint64_t)(88) &lt;&lt; (5*8))+((uint64_t)(94) &lt;&lt; (4*8))+((uint64_t)(50) &lt;&lt; (3*8))+((uint64_t)(47) &lt;&lt; (2*8))+((uint64_t)(89) &lt;&lt; (1*8))                          )</v>
      </c>
      <c r="AK125" s="2" t="str">
        <f t="shared" si="29"/>
        <v>SMX^2/Y</v>
      </c>
      <c r="AL125" t="e">
        <f>VLOOKUP(AN125,$AN126:$AN$1000,1,0)</f>
        <v>#VALUE!</v>
      </c>
      <c r="AM125">
        <f t="shared" si="30"/>
        <v>283</v>
      </c>
      <c r="AN125" s="173" t="str">
        <f t="shared" si="31"/>
        <v xml:space="preserve">    case (uint64_t)(+((uint64_t)(83) &lt;&lt; (7*8))+((uint64_t)(77) &lt;&lt; (6*8))+((uint64_t)(88) &lt;&lt; (5*8))+((uint64_t)(94) &lt;&lt; (4*8))+((uint64_t)(50) &lt;&lt; (3*8))+((uint64_t)(47) &lt;&lt; (2*8))+((uint64_t)(89) &lt;&lt; (1*8))                          ): *com = ITM_SIGMAx2ony; return true; break; //SMX^2/Y</v>
      </c>
      <c r="AO125" t="s">
        <v>5217</v>
      </c>
      <c r="AP125" s="170" t="str">
        <f t="shared" si="45"/>
        <v>53</v>
      </c>
      <c r="AQ125" s="170" t="str">
        <f t="shared" si="45"/>
        <v>4D</v>
      </c>
      <c r="AR125" s="170" t="str">
        <f t="shared" si="45"/>
        <v>58</v>
      </c>
      <c r="AS125" s="170" t="str">
        <f t="shared" si="44"/>
        <v>5E</v>
      </c>
      <c r="AT125" s="170" t="str">
        <f t="shared" si="44"/>
        <v>32</v>
      </c>
      <c r="AU125" s="170" t="str">
        <f t="shared" si="44"/>
        <v>2F</v>
      </c>
      <c r="AV125" s="170" t="str">
        <f t="shared" si="44"/>
        <v>59</v>
      </c>
      <c r="AW125" s="170" t="str">
        <f t="shared" si="42"/>
        <v>00</v>
      </c>
      <c r="AX125" s="170" t="str">
        <f t="shared" si="33"/>
        <v xml:space="preserve">    case 0x534D585E322F5900: *com = ITM_SIGMAx2ony; return true; break; //SMX^2/Y</v>
      </c>
      <c r="BE125" s="170" t="str">
        <f t="shared" si="34"/>
        <v>53</v>
      </c>
      <c r="BF125" s="170" t="str">
        <f t="shared" si="34"/>
        <v>4D</v>
      </c>
      <c r="BG125" s="170" t="str">
        <f t="shared" si="34"/>
        <v>58</v>
      </c>
      <c r="BH125" s="170" t="str">
        <f t="shared" si="34"/>
        <v>DD</v>
      </c>
      <c r="BI125" s="170" t="str">
        <f t="shared" si="35"/>
        <v>32</v>
      </c>
      <c r="BJ125" s="170" t="str">
        <f t="shared" si="35"/>
        <v>2F</v>
      </c>
      <c r="BK125" s="170" t="str">
        <f t="shared" si="35"/>
        <v>59</v>
      </c>
      <c r="BL125" s="170" t="str">
        <f t="shared" si="35"/>
        <v/>
      </c>
    </row>
    <row r="126" spans="1:64">
      <c r="A126" s="24" t="str">
        <f>IF(ISNA(VLOOKUP(D126,D127:D$9999,1,0)),"",1)</f>
        <v/>
      </c>
      <c r="B126" s="24" t="str">
        <f>IF(ISNA(VLOOKUP(E126,E127:E$9999,1,0)),"",1)</f>
        <v/>
      </c>
      <c r="C126" s="2">
        <v>124</v>
      </c>
      <c r="D126" s="2" t="str">
        <f>VLOOKUP(C126,SOURCE!S129:Z10292,8,0)</f>
        <v>ITM_SIGMA1onx</v>
      </c>
      <c r="E126" s="26" t="str">
        <f>CHAR(34)&amp;VLOOKUP(C126,SOURCE!S$6:Y$10169,6,0)&amp;CHAR(34)</f>
        <v>"SM^1/X"</v>
      </c>
      <c r="F126" s="22" t="str">
        <f t="shared" si="26"/>
        <v xml:space="preserve">                      if (strcompare(commandnumber,"SM^1/X" )) {sprintf(commandnumber,"%d", ITM_SIGMA1onx);} else</v>
      </c>
      <c r="H126" t="b">
        <f>ISNA(VLOOKUP(J126,J127:J$500,1,0))</f>
        <v>1</v>
      </c>
      <c r="I126" s="27">
        <f>VLOOKUP(C126,SOURCE!S$6:Y$10169,7,0)</f>
        <v>441</v>
      </c>
      <c r="J126" s="28" t="str">
        <f>VLOOKUP(C126,SOURCE!S$6:Y$10169,6,0)</f>
        <v>SM^1/X</v>
      </c>
      <c r="K126" s="29" t="str">
        <f t="shared" si="38"/>
        <v>SUM^1/x</v>
      </c>
      <c r="L126" s="39" t="str">
        <f>VLOOKUP(C126,SOURCE!S$6:Y$10169,2,0)</f>
        <v>Stat</v>
      </c>
      <c r="M126" t="str">
        <f>IF(VLOOKUP(I126,SOURCE!B:M,2,0)="/  { itemToBeCoded","To be coded","")</f>
        <v/>
      </c>
      <c r="N126" s="17" t="str">
        <f>IF(AND(O126,VLOOKUP(I126,SOURCE!B:M,2,0)&lt;&gt;"/  { itemToBeCoded"),IF(ISERROR(VLOOKUP(J126,TEST!A:L,12,0)),"",   IF(VLOOKUP(J126,TEST!A:L,12,0)="","",VLOOKUP(J126,TEST!A:L,12,0)&amp;" //"&amp;U126)),"")</f>
        <v/>
      </c>
      <c r="O126" t="b">
        <f>ISNA(VLOOKUP(J126,J$3:J125,1,0))</f>
        <v>1</v>
      </c>
      <c r="Q126" s="26" t="str">
        <f>VLOOKUP(I126,SOURCE!B:M,5,0)</f>
        <v>STD_SIGMA STD_SUP_1 "/x"</v>
      </c>
      <c r="U126">
        <f t="shared" si="39"/>
        <v>49</v>
      </c>
      <c r="V126" s="164">
        <f t="shared" si="36"/>
        <v>299797159.25280225</v>
      </c>
      <c r="W126" t="str">
        <f>IF(AND(O126,VLOOKUP(I126,SOURCE!B:M,2,0)&lt;&gt;"/  { itemToBeCoded"),IF(ISERROR(VLOOKUP(J126,TEST!A:F,5,0)),"",VLOOKUP(J126,TEST!A:F,5,0)),"")</f>
        <v/>
      </c>
      <c r="X126" t="str">
        <f>IF(VLOOKUP(I126,SOURCE!B:M,2,0)&lt;&gt;"/  { itemToBeCoded",IF(ISERROR(VLOOKUP(J126,TEST!A:F,6,0)),"",VLOOKUP(J126,TEST!A:F,6,0)),"")</f>
        <v/>
      </c>
      <c r="Y126" t="str">
        <f t="shared" si="37"/>
        <v/>
      </c>
      <c r="Z126">
        <f t="shared" si="25"/>
        <v>6</v>
      </c>
      <c r="AA126" s="172" t="str">
        <f t="shared" si="43"/>
        <v>+((uint64_t)(83) &lt;&lt; (7*8))</v>
      </c>
      <c r="AB126" s="172" t="str">
        <f t="shared" si="43"/>
        <v>+((uint64_t)(77) &lt;&lt; (6*8))</v>
      </c>
      <c r="AC126" s="172" t="str">
        <f t="shared" si="43"/>
        <v>+((uint64_t)(94) &lt;&lt; (5*8))</v>
      </c>
      <c r="AD126" s="172" t="str">
        <f t="shared" si="43"/>
        <v>+((uint64_t)(49) &lt;&lt; (4*8))</v>
      </c>
      <c r="AE126" s="172" t="str">
        <f t="shared" si="43"/>
        <v>+((uint64_t)(47) &lt;&lt; (3*8))</v>
      </c>
      <c r="AF126" s="172" t="str">
        <f t="shared" si="43"/>
        <v>+((uint64_t)(88) &lt;&lt; (2*8))</v>
      </c>
      <c r="AG126" s="172" t="str">
        <f t="shared" si="43"/>
        <v xml:space="preserve">                          </v>
      </c>
      <c r="AH126" s="172" t="str">
        <f t="shared" si="43"/>
        <v xml:space="preserve">                          </v>
      </c>
      <c r="AJ126" t="str">
        <f t="shared" si="28"/>
        <v>(uint64_t)(+((uint64_t)(83) &lt;&lt; (7*8))+((uint64_t)(77) &lt;&lt; (6*8))+((uint64_t)(94) &lt;&lt; (5*8))+((uint64_t)(49) &lt;&lt; (4*8))+((uint64_t)(47) &lt;&lt; (3*8))+((uint64_t)(88) &lt;&lt; (2*8))                                                    )</v>
      </c>
      <c r="AK126" s="2" t="str">
        <f t="shared" si="29"/>
        <v>SM^1/X</v>
      </c>
      <c r="AL126" t="e">
        <f>VLOOKUP(AN126,$AN127:$AN$1000,1,0)</f>
        <v>#VALUE!</v>
      </c>
      <c r="AM126">
        <f t="shared" si="30"/>
        <v>284</v>
      </c>
      <c r="AN126" s="173" t="str">
        <f t="shared" si="31"/>
        <v xml:space="preserve">    case (uint64_t)(+((uint64_t)(83) &lt;&lt; (7*8))+((uint64_t)(77) &lt;&lt; (6*8))+((uint64_t)(94) &lt;&lt; (5*8))+((uint64_t)(49) &lt;&lt; (4*8))+((uint64_t)(47) &lt;&lt; (3*8))+((uint64_t)(88) &lt;&lt; (2*8))                                                    ): *com = ITM_SIGMA1onx; return true; break; //SM^1/X</v>
      </c>
      <c r="AO126" t="s">
        <v>5217</v>
      </c>
      <c r="AP126" s="170" t="str">
        <f t="shared" si="45"/>
        <v>53</v>
      </c>
      <c r="AQ126" s="170" t="str">
        <f t="shared" si="45"/>
        <v>4D</v>
      </c>
      <c r="AR126" s="170" t="str">
        <f t="shared" si="45"/>
        <v>5E</v>
      </c>
      <c r="AS126" s="170" t="str">
        <f t="shared" si="44"/>
        <v>31</v>
      </c>
      <c r="AT126" s="170" t="str">
        <f t="shared" si="44"/>
        <v>2F</v>
      </c>
      <c r="AU126" s="170" t="str">
        <f t="shared" si="44"/>
        <v>58</v>
      </c>
      <c r="AV126" s="170" t="str">
        <f t="shared" si="44"/>
        <v>00</v>
      </c>
      <c r="AW126" s="170" t="str">
        <f t="shared" si="42"/>
        <v>00</v>
      </c>
      <c r="AX126" s="170" t="str">
        <f t="shared" si="33"/>
        <v xml:space="preserve">    case 0x534D5E312F580000: *com = ITM_SIGMA1onx; return true; break; //SM^1/X</v>
      </c>
      <c r="BE126" s="170" t="str">
        <f t="shared" si="34"/>
        <v>53</v>
      </c>
      <c r="BF126" s="170" t="str">
        <f t="shared" si="34"/>
        <v>4D</v>
      </c>
      <c r="BG126" s="170" t="str">
        <f t="shared" si="34"/>
        <v>DD</v>
      </c>
      <c r="BH126" s="170" t="str">
        <f t="shared" si="34"/>
        <v>B0</v>
      </c>
      <c r="BI126" s="170" t="str">
        <f t="shared" si="35"/>
        <v>2F</v>
      </c>
      <c r="BJ126" s="170" t="str">
        <f t="shared" si="35"/>
        <v>58</v>
      </c>
      <c r="BK126" s="170" t="str">
        <f t="shared" si="35"/>
        <v/>
      </c>
      <c r="BL126" s="170" t="str">
        <f t="shared" si="35"/>
        <v/>
      </c>
    </row>
    <row r="127" spans="1:64">
      <c r="A127" s="24" t="str">
        <f>IF(ISNA(VLOOKUP(D127,D128:D$9999,1,0)),"",1)</f>
        <v/>
      </c>
      <c r="B127" s="24" t="str">
        <f>IF(ISNA(VLOOKUP(E127,E128:E$9999,1,0)),"",1)</f>
        <v/>
      </c>
      <c r="C127" s="2">
        <v>125</v>
      </c>
      <c r="D127" s="2" t="str">
        <f>VLOOKUP(C127,SOURCE!S130:Z10293,8,0)</f>
        <v>ITM_SIGMA1onx2</v>
      </c>
      <c r="E127" s="26" t="str">
        <f>CHAR(34)&amp;VLOOKUP(C127,SOURCE!S$6:Y$10169,6,0)&amp;CHAR(34)</f>
        <v>"SM^1/X^2"</v>
      </c>
      <c r="F127" s="22" t="str">
        <f t="shared" si="26"/>
        <v xml:space="preserve">                      if (strcompare(commandnumber,"SM^1/X^2" )) {sprintf(commandnumber,"%d", ITM_SIGMA1onx2);} else</v>
      </c>
      <c r="H127" t="b">
        <f>ISNA(VLOOKUP(J127,J128:J$500,1,0))</f>
        <v>1</v>
      </c>
      <c r="I127" s="27">
        <f>VLOOKUP(C127,SOURCE!S$6:Y$10169,7,0)</f>
        <v>442</v>
      </c>
      <c r="J127" s="28" t="str">
        <f>VLOOKUP(C127,SOURCE!S$6:Y$10169,6,0)</f>
        <v>SM^1/X^2</v>
      </c>
      <c r="K127" s="29" t="str">
        <f t="shared" si="38"/>
        <v>SUM^1/x^2</v>
      </c>
      <c r="L127" s="39" t="str">
        <f>VLOOKUP(C127,SOURCE!S$6:Y$10169,2,0)</f>
        <v>Stat</v>
      </c>
      <c r="M127" t="str">
        <f>IF(VLOOKUP(I127,SOURCE!B:M,2,0)="/  { itemToBeCoded","To be coded","")</f>
        <v/>
      </c>
      <c r="N127" s="17" t="str">
        <f>IF(AND(O127,VLOOKUP(I127,SOURCE!B:M,2,0)&lt;&gt;"/  { itemToBeCoded"),IF(ISERROR(VLOOKUP(J127,TEST!A:L,12,0)),"",   IF(VLOOKUP(J127,TEST!A:L,12,0)="","",VLOOKUP(J127,TEST!A:L,12,0)&amp;" //"&amp;U127)),"")</f>
        <v/>
      </c>
      <c r="O127" t="b">
        <f>ISNA(VLOOKUP(J127,J$3:J126,1,0))</f>
        <v>1</v>
      </c>
      <c r="Q127" s="26" t="str">
        <f>VLOOKUP(I127,SOURCE!B:M,5,0)</f>
        <v>STD_SIGMA STD_SUP_1 "/x" STD_SUP_2</v>
      </c>
      <c r="U127">
        <f t="shared" si="39"/>
        <v>49</v>
      </c>
      <c r="V127" s="164">
        <f t="shared" si="36"/>
        <v>299797159.25280225</v>
      </c>
      <c r="W127" t="str">
        <f>IF(AND(O127,VLOOKUP(I127,SOURCE!B:M,2,0)&lt;&gt;"/  { itemToBeCoded"),IF(ISERROR(VLOOKUP(J127,TEST!A:F,5,0)),"",VLOOKUP(J127,TEST!A:F,5,0)),"")</f>
        <v/>
      </c>
      <c r="X127" t="str">
        <f>IF(VLOOKUP(I127,SOURCE!B:M,2,0)&lt;&gt;"/  { itemToBeCoded",IF(ISERROR(VLOOKUP(J127,TEST!A:F,6,0)),"",VLOOKUP(J127,TEST!A:F,6,0)),"")</f>
        <v/>
      </c>
      <c r="Y127" t="str">
        <f t="shared" si="37"/>
        <v/>
      </c>
      <c r="Z127">
        <f t="shared" si="25"/>
        <v>8</v>
      </c>
      <c r="AA127" s="172" t="str">
        <f t="shared" si="43"/>
        <v>+((uint64_t)(83) &lt;&lt; (7*8))</v>
      </c>
      <c r="AB127" s="172" t="str">
        <f t="shared" si="43"/>
        <v>+((uint64_t)(77) &lt;&lt; (6*8))</v>
      </c>
      <c r="AC127" s="172" t="str">
        <f t="shared" si="43"/>
        <v>+((uint64_t)(94) &lt;&lt; (5*8))</v>
      </c>
      <c r="AD127" s="172" t="str">
        <f t="shared" si="43"/>
        <v>+((uint64_t)(49) &lt;&lt; (4*8))</v>
      </c>
      <c r="AE127" s="172" t="str">
        <f t="shared" si="43"/>
        <v>+((uint64_t)(47) &lt;&lt; (3*8))</v>
      </c>
      <c r="AF127" s="172" t="str">
        <f t="shared" si="43"/>
        <v>+((uint64_t)(88) &lt;&lt; (2*8))</v>
      </c>
      <c r="AG127" s="172" t="str">
        <f t="shared" si="43"/>
        <v>+((uint64_t)(94) &lt;&lt; (1*8))</v>
      </c>
      <c r="AH127" s="172" t="str">
        <f t="shared" si="43"/>
        <v>+((uint64_t)(50) &lt;&lt; (0*8))</v>
      </c>
      <c r="AJ127" t="str">
        <f t="shared" si="28"/>
        <v>(uint64_t)(+((uint64_t)(83) &lt;&lt; (7*8))+((uint64_t)(77) &lt;&lt; (6*8))+((uint64_t)(94) &lt;&lt; (5*8))+((uint64_t)(49) &lt;&lt; (4*8))+((uint64_t)(47) &lt;&lt; (3*8))+((uint64_t)(88) &lt;&lt; (2*8))+((uint64_t)(94) &lt;&lt; (1*8))+((uint64_t)(50) &lt;&lt; (0*8)))</v>
      </c>
      <c r="AK127" s="2" t="str">
        <f t="shared" si="29"/>
        <v>SM^1/X^2</v>
      </c>
      <c r="AL127" t="e">
        <f>VLOOKUP(AN127,$AN128:$AN$1000,1,0)</f>
        <v>#VALUE!</v>
      </c>
      <c r="AM127">
        <f t="shared" si="30"/>
        <v>285</v>
      </c>
      <c r="AN127" s="173" t="str">
        <f t="shared" si="31"/>
        <v xml:space="preserve">    case (uint64_t)(+((uint64_t)(83) &lt;&lt; (7*8))+((uint64_t)(77) &lt;&lt; (6*8))+((uint64_t)(94) &lt;&lt; (5*8))+((uint64_t)(49) &lt;&lt; (4*8))+((uint64_t)(47) &lt;&lt; (3*8))+((uint64_t)(88) &lt;&lt; (2*8))+((uint64_t)(94) &lt;&lt; (1*8))+((uint64_t)(50) &lt;&lt; (0*8))): *com = ITM_SIGMA1onx2; return true; break; //SM^1/X^2</v>
      </c>
      <c r="AO127" t="s">
        <v>5217</v>
      </c>
      <c r="AP127" s="170" t="str">
        <f t="shared" si="45"/>
        <v>53</v>
      </c>
      <c r="AQ127" s="170" t="str">
        <f t="shared" si="45"/>
        <v>4D</v>
      </c>
      <c r="AR127" s="170" t="str">
        <f t="shared" si="45"/>
        <v>5E</v>
      </c>
      <c r="AS127" s="170" t="str">
        <f t="shared" si="44"/>
        <v>31</v>
      </c>
      <c r="AT127" s="170" t="str">
        <f t="shared" si="44"/>
        <v>2F</v>
      </c>
      <c r="AU127" s="170" t="str">
        <f t="shared" si="44"/>
        <v>58</v>
      </c>
      <c r="AV127" s="170" t="str">
        <f t="shared" si="44"/>
        <v>5E</v>
      </c>
      <c r="AW127" s="170" t="str">
        <f t="shared" si="42"/>
        <v>32</v>
      </c>
      <c r="AX127" s="170" t="str">
        <f t="shared" si="33"/>
        <v xml:space="preserve">    case 0x534D5E312F585E32: *com = ITM_SIGMA1onx2; return true; break; //SM^1/X^2</v>
      </c>
      <c r="BE127" s="170" t="str">
        <f t="shared" si="34"/>
        <v>53</v>
      </c>
      <c r="BF127" s="170" t="str">
        <f t="shared" si="34"/>
        <v>4D</v>
      </c>
      <c r="BG127" s="170" t="str">
        <f t="shared" si="34"/>
        <v>5E</v>
      </c>
      <c r="BH127" s="170" t="str">
        <f t="shared" si="34"/>
        <v>31</v>
      </c>
      <c r="BI127" s="170" t="str">
        <f t="shared" si="35"/>
        <v>2F</v>
      </c>
      <c r="BJ127" s="170" t="str">
        <f t="shared" si="35"/>
        <v>58</v>
      </c>
      <c r="BK127" s="170" t="str">
        <f t="shared" si="35"/>
        <v>5E</v>
      </c>
      <c r="BL127" s="170" t="str">
        <f t="shared" si="35"/>
        <v>32</v>
      </c>
    </row>
    <row r="128" spans="1:64">
      <c r="A128" s="24" t="str">
        <f>IF(ISNA(VLOOKUP(D128,D129:D$9999,1,0)),"",1)</f>
        <v/>
      </c>
      <c r="B128" s="24" t="str">
        <f>IF(ISNA(VLOOKUP(E128,E129:E$9999,1,0)),"",1)</f>
        <v/>
      </c>
      <c r="C128" s="2">
        <v>126</v>
      </c>
      <c r="D128" s="2" t="str">
        <f>VLOOKUP(C128,SOURCE!S131:Z10294,8,0)</f>
        <v>ITM_SIGMAxony</v>
      </c>
      <c r="E128" s="26" t="str">
        <f>CHAR(34)&amp;VLOOKUP(C128,SOURCE!S$6:Y$10169,6,0)&amp;CHAR(34)</f>
        <v>"SMX/Y"</v>
      </c>
      <c r="F128" s="22" t="str">
        <f t="shared" si="26"/>
        <v xml:space="preserve">                      if (strcompare(commandnumber,"SMX/Y" )) {sprintf(commandnumber,"%d", ITM_SIGMAxony);} else</v>
      </c>
      <c r="H128" t="b">
        <f>ISNA(VLOOKUP(J128,J129:J$500,1,0))</f>
        <v>1</v>
      </c>
      <c r="I128" s="27">
        <f>VLOOKUP(C128,SOURCE!S$6:Y$10169,7,0)</f>
        <v>443</v>
      </c>
      <c r="J128" s="28" t="str">
        <f>VLOOKUP(C128,SOURCE!S$6:Y$10169,6,0)</f>
        <v>SMX/Y</v>
      </c>
      <c r="K128" s="29" t="str">
        <f t="shared" si="38"/>
        <v>SUMx/y</v>
      </c>
      <c r="L128" s="39" t="str">
        <f>VLOOKUP(C128,SOURCE!S$6:Y$10169,2,0)</f>
        <v>Stat</v>
      </c>
      <c r="M128" t="str">
        <f>IF(VLOOKUP(I128,SOURCE!B:M,2,0)="/  { itemToBeCoded","To be coded","")</f>
        <v/>
      </c>
      <c r="N128" s="17" t="str">
        <f>IF(AND(O128,VLOOKUP(I128,SOURCE!B:M,2,0)&lt;&gt;"/  { itemToBeCoded"),IF(ISERROR(VLOOKUP(J128,TEST!A:L,12,0)),"",   IF(VLOOKUP(J128,TEST!A:L,12,0)="","",VLOOKUP(J128,TEST!A:L,12,0)&amp;" //"&amp;U128)),"")</f>
        <v/>
      </c>
      <c r="O128" t="b">
        <f>ISNA(VLOOKUP(J128,J$3:J127,1,0))</f>
        <v>1</v>
      </c>
      <c r="Q128" s="26" t="str">
        <f>VLOOKUP(I128,SOURCE!B:M,5,0)</f>
        <v>STD_SIGMA "x/y"</v>
      </c>
      <c r="U128">
        <f t="shared" si="39"/>
        <v>49</v>
      </c>
      <c r="V128" s="164">
        <f t="shared" si="36"/>
        <v>299797159.25280225</v>
      </c>
      <c r="W128" t="str">
        <f>IF(AND(O128,VLOOKUP(I128,SOURCE!B:M,2,0)&lt;&gt;"/  { itemToBeCoded"),IF(ISERROR(VLOOKUP(J128,TEST!A:F,5,0)),"",VLOOKUP(J128,TEST!A:F,5,0)),"")</f>
        <v/>
      </c>
      <c r="X128" t="str">
        <f>IF(VLOOKUP(I128,SOURCE!B:M,2,0)&lt;&gt;"/  { itemToBeCoded",IF(ISERROR(VLOOKUP(J128,TEST!A:F,6,0)),"",VLOOKUP(J128,TEST!A:F,6,0)),"")</f>
        <v/>
      </c>
      <c r="Y128" t="str">
        <f t="shared" si="37"/>
        <v/>
      </c>
      <c r="Z128">
        <f t="shared" si="25"/>
        <v>5</v>
      </c>
      <c r="AA128" s="172" t="str">
        <f t="shared" si="43"/>
        <v>+((uint64_t)(83) &lt;&lt; (7*8))</v>
      </c>
      <c r="AB128" s="172" t="str">
        <f t="shared" si="43"/>
        <v>+((uint64_t)(77) &lt;&lt; (6*8))</v>
      </c>
      <c r="AC128" s="172" t="str">
        <f t="shared" si="43"/>
        <v>+((uint64_t)(88) &lt;&lt; (5*8))</v>
      </c>
      <c r="AD128" s="172" t="str">
        <f t="shared" si="43"/>
        <v>+((uint64_t)(47) &lt;&lt; (4*8))</v>
      </c>
      <c r="AE128" s="172" t="str">
        <f t="shared" si="43"/>
        <v>+((uint64_t)(89) &lt;&lt; (3*8))</v>
      </c>
      <c r="AF128" s="172" t="str">
        <f t="shared" si="43"/>
        <v xml:space="preserve">                          </v>
      </c>
      <c r="AG128" s="172" t="str">
        <f t="shared" si="43"/>
        <v xml:space="preserve">                          </v>
      </c>
      <c r="AH128" s="172" t="str">
        <f t="shared" si="43"/>
        <v xml:space="preserve">                          </v>
      </c>
      <c r="AJ128" t="str">
        <f t="shared" si="28"/>
        <v>(uint64_t)(+((uint64_t)(83) &lt;&lt; (7*8))+((uint64_t)(77) &lt;&lt; (6*8))+((uint64_t)(88) &lt;&lt; (5*8))+((uint64_t)(47) &lt;&lt; (4*8))+((uint64_t)(89) &lt;&lt; (3*8))                                                                              )</v>
      </c>
      <c r="AK128" s="2" t="str">
        <f t="shared" si="29"/>
        <v>SMX/Y</v>
      </c>
      <c r="AL128" t="e">
        <f>VLOOKUP(AN128,$AN129:$AN$1000,1,0)</f>
        <v>#VALUE!</v>
      </c>
      <c r="AM128">
        <f t="shared" si="30"/>
        <v>286</v>
      </c>
      <c r="AN128" s="173" t="str">
        <f t="shared" si="31"/>
        <v xml:space="preserve">    case (uint64_t)(+((uint64_t)(83) &lt;&lt; (7*8))+((uint64_t)(77) &lt;&lt; (6*8))+((uint64_t)(88) &lt;&lt; (5*8))+((uint64_t)(47) &lt;&lt; (4*8))+((uint64_t)(89) &lt;&lt; (3*8))                                                                              ): *com = ITM_SIGMAxony; return true; break; //SMX/Y</v>
      </c>
      <c r="AO128" t="s">
        <v>5217</v>
      </c>
      <c r="AP128" s="170" t="str">
        <f t="shared" si="45"/>
        <v>53</v>
      </c>
      <c r="AQ128" s="170" t="str">
        <f t="shared" si="45"/>
        <v>4D</v>
      </c>
      <c r="AR128" s="170" t="str">
        <f t="shared" si="45"/>
        <v>58</v>
      </c>
      <c r="AS128" s="170" t="str">
        <f t="shared" si="44"/>
        <v>2F</v>
      </c>
      <c r="AT128" s="170" t="str">
        <f t="shared" si="44"/>
        <v>59</v>
      </c>
      <c r="AU128" s="170" t="str">
        <f t="shared" si="44"/>
        <v>00</v>
      </c>
      <c r="AV128" s="170" t="str">
        <f t="shared" si="44"/>
        <v>00</v>
      </c>
      <c r="AW128" s="170" t="str">
        <f t="shared" si="42"/>
        <v>00</v>
      </c>
      <c r="AX128" s="170" t="str">
        <f t="shared" si="33"/>
        <v xml:space="preserve">    case 0x534D582F59000000: *com = ITM_SIGMAxony; return true; break; //SMX/Y</v>
      </c>
      <c r="BE128" s="170" t="str">
        <f t="shared" si="34"/>
        <v>53</v>
      </c>
      <c r="BF128" s="170" t="str">
        <f t="shared" si="34"/>
        <v>CC</v>
      </c>
      <c r="BG128" s="170" t="str">
        <f t="shared" si="34"/>
        <v>D7</v>
      </c>
      <c r="BH128" s="170" t="str">
        <f t="shared" si="34"/>
        <v>AE</v>
      </c>
      <c r="BI128" s="170" t="str">
        <f t="shared" si="35"/>
        <v>59</v>
      </c>
      <c r="BJ128" s="170" t="str">
        <f t="shared" si="35"/>
        <v/>
      </c>
      <c r="BK128" s="170" t="str">
        <f t="shared" si="35"/>
        <v/>
      </c>
      <c r="BL128" s="170" t="str">
        <f t="shared" si="35"/>
        <v/>
      </c>
    </row>
    <row r="129" spans="1:64">
      <c r="A129" s="24" t="str">
        <f>IF(ISNA(VLOOKUP(D129,D130:D$9999,1,0)),"",1)</f>
        <v/>
      </c>
      <c r="B129" s="24" t="str">
        <f>IF(ISNA(VLOOKUP(E129,E130:E$9999,1,0)),"",1)</f>
        <v/>
      </c>
      <c r="C129" s="2">
        <v>127</v>
      </c>
      <c r="D129" s="2" t="str">
        <f>VLOOKUP(C129,SOURCE!S132:Z10295,8,0)</f>
        <v>ITM_SIGMA1ony</v>
      </c>
      <c r="E129" s="26" t="str">
        <f>CHAR(34)&amp;VLOOKUP(C129,SOURCE!S$6:Y$10169,6,0)&amp;CHAR(34)</f>
        <v>"SM^1/Y"</v>
      </c>
      <c r="F129" s="22" t="str">
        <f t="shared" si="26"/>
        <v xml:space="preserve">                      if (strcompare(commandnumber,"SM^1/Y" )) {sprintf(commandnumber,"%d", ITM_SIGMA1ony);} else</v>
      </c>
      <c r="H129" t="b">
        <f>ISNA(VLOOKUP(J129,J130:J$500,1,0))</f>
        <v>1</v>
      </c>
      <c r="I129" s="27">
        <f>VLOOKUP(C129,SOURCE!S$6:Y$10169,7,0)</f>
        <v>444</v>
      </c>
      <c r="J129" s="28" t="str">
        <f>VLOOKUP(C129,SOURCE!S$6:Y$10169,6,0)</f>
        <v>SM^1/Y</v>
      </c>
      <c r="K129" s="29" t="str">
        <f t="shared" si="38"/>
        <v>SUM^1/y</v>
      </c>
      <c r="L129" s="39" t="str">
        <f>VLOOKUP(C129,SOURCE!S$6:Y$10169,2,0)</f>
        <v>Stat</v>
      </c>
      <c r="M129" t="str">
        <f>IF(VLOOKUP(I129,SOURCE!B:M,2,0)="/  { itemToBeCoded","To be coded","")</f>
        <v/>
      </c>
      <c r="N129" s="17" t="str">
        <f>IF(AND(O129,VLOOKUP(I129,SOURCE!B:M,2,0)&lt;&gt;"/  { itemToBeCoded"),IF(ISERROR(VLOOKUP(J129,TEST!A:L,12,0)),"",   IF(VLOOKUP(J129,TEST!A:L,12,0)="","",VLOOKUP(J129,TEST!A:L,12,0)&amp;" //"&amp;U129)),"")</f>
        <v/>
      </c>
      <c r="O129" t="b">
        <f>ISNA(VLOOKUP(J129,J$3:J128,1,0))</f>
        <v>1</v>
      </c>
      <c r="Q129" s="26" t="str">
        <f>VLOOKUP(I129,SOURCE!B:M,5,0)</f>
        <v>STD_SIGMA STD_SUP_1 "/y"</v>
      </c>
      <c r="U129">
        <f t="shared" si="39"/>
        <v>49</v>
      </c>
      <c r="V129" s="164">
        <f t="shared" si="36"/>
        <v>299797159.25280225</v>
      </c>
      <c r="W129" t="str">
        <f>IF(AND(O129,VLOOKUP(I129,SOURCE!B:M,2,0)&lt;&gt;"/  { itemToBeCoded"),IF(ISERROR(VLOOKUP(J129,TEST!A:F,5,0)),"",VLOOKUP(J129,TEST!A:F,5,0)),"")</f>
        <v/>
      </c>
      <c r="X129" t="str">
        <f>IF(VLOOKUP(I129,SOURCE!B:M,2,0)&lt;&gt;"/  { itemToBeCoded",IF(ISERROR(VLOOKUP(J129,TEST!A:F,6,0)),"",VLOOKUP(J129,TEST!A:F,6,0)),"")</f>
        <v/>
      </c>
      <c r="Y129" t="str">
        <f t="shared" si="37"/>
        <v/>
      </c>
      <c r="Z129">
        <f t="shared" si="25"/>
        <v>6</v>
      </c>
      <c r="AA129" s="172" t="str">
        <f t="shared" si="43"/>
        <v>+((uint64_t)(83) &lt;&lt; (7*8))</v>
      </c>
      <c r="AB129" s="172" t="str">
        <f t="shared" si="43"/>
        <v>+((uint64_t)(77) &lt;&lt; (6*8))</v>
      </c>
      <c r="AC129" s="172" t="str">
        <f t="shared" si="43"/>
        <v>+((uint64_t)(94) &lt;&lt; (5*8))</v>
      </c>
      <c r="AD129" s="172" t="str">
        <f t="shared" si="43"/>
        <v>+((uint64_t)(49) &lt;&lt; (4*8))</v>
      </c>
      <c r="AE129" s="172" t="str">
        <f t="shared" si="43"/>
        <v>+((uint64_t)(47) &lt;&lt; (3*8))</v>
      </c>
      <c r="AF129" s="172" t="str">
        <f t="shared" si="43"/>
        <v>+((uint64_t)(89) &lt;&lt; (2*8))</v>
      </c>
      <c r="AG129" s="172" t="str">
        <f t="shared" si="43"/>
        <v xml:space="preserve">                          </v>
      </c>
      <c r="AH129" s="172" t="str">
        <f t="shared" si="43"/>
        <v xml:space="preserve">                          </v>
      </c>
      <c r="AJ129" t="str">
        <f t="shared" si="28"/>
        <v>(uint64_t)(+((uint64_t)(83) &lt;&lt; (7*8))+((uint64_t)(77) &lt;&lt; (6*8))+((uint64_t)(94) &lt;&lt; (5*8))+((uint64_t)(49) &lt;&lt; (4*8))+((uint64_t)(47) &lt;&lt; (3*8))+((uint64_t)(89) &lt;&lt; (2*8))                                                    )</v>
      </c>
      <c r="AK129" s="2" t="str">
        <f t="shared" si="29"/>
        <v>SM^1/Y</v>
      </c>
      <c r="AL129" t="e">
        <f>VLOOKUP(AN129,$AN130:$AN$1000,1,0)</f>
        <v>#VALUE!</v>
      </c>
      <c r="AM129">
        <f t="shared" si="30"/>
        <v>287</v>
      </c>
      <c r="AN129" s="173" t="str">
        <f t="shared" si="31"/>
        <v xml:space="preserve">    case (uint64_t)(+((uint64_t)(83) &lt;&lt; (7*8))+((uint64_t)(77) &lt;&lt; (6*8))+((uint64_t)(94) &lt;&lt; (5*8))+((uint64_t)(49) &lt;&lt; (4*8))+((uint64_t)(47) &lt;&lt; (3*8))+((uint64_t)(89) &lt;&lt; (2*8))                                                    ): *com = ITM_SIGMA1ony; return true; break; //SM^1/Y</v>
      </c>
      <c r="AO129" t="s">
        <v>5217</v>
      </c>
      <c r="AP129" s="170" t="str">
        <f t="shared" si="45"/>
        <v>53</v>
      </c>
      <c r="AQ129" s="170" t="str">
        <f t="shared" si="45"/>
        <v>4D</v>
      </c>
      <c r="AR129" s="170" t="str">
        <f t="shared" si="45"/>
        <v>5E</v>
      </c>
      <c r="AS129" s="170" t="str">
        <f t="shared" si="44"/>
        <v>31</v>
      </c>
      <c r="AT129" s="170" t="str">
        <f t="shared" si="44"/>
        <v>2F</v>
      </c>
      <c r="AU129" s="170" t="str">
        <f t="shared" si="44"/>
        <v>59</v>
      </c>
      <c r="AV129" s="170" t="str">
        <f t="shared" si="44"/>
        <v>00</v>
      </c>
      <c r="AW129" s="170" t="str">
        <f t="shared" si="42"/>
        <v>00</v>
      </c>
      <c r="AX129" s="170" t="str">
        <f t="shared" si="33"/>
        <v xml:space="preserve">    case 0x534D5E312F590000: *com = ITM_SIGMA1ony; return true; break; //SM^1/Y</v>
      </c>
      <c r="BE129" s="170" t="str">
        <f t="shared" si="34"/>
        <v>53</v>
      </c>
      <c r="BF129" s="170" t="str">
        <f t="shared" si="34"/>
        <v>4D</v>
      </c>
      <c r="BG129" s="170" t="str">
        <f t="shared" si="34"/>
        <v>DD</v>
      </c>
      <c r="BH129" s="170" t="str">
        <f t="shared" si="34"/>
        <v>B0</v>
      </c>
      <c r="BI129" s="170" t="str">
        <f t="shared" si="35"/>
        <v>2F</v>
      </c>
      <c r="BJ129" s="170" t="str">
        <f t="shared" si="35"/>
        <v>59</v>
      </c>
      <c r="BK129" s="170" t="str">
        <f t="shared" si="35"/>
        <v/>
      </c>
      <c r="BL129" s="170" t="str">
        <f t="shared" si="35"/>
        <v/>
      </c>
    </row>
    <row r="130" spans="1:64">
      <c r="A130" s="24" t="str">
        <f>IF(ISNA(VLOOKUP(D130,D131:D$9999,1,0)),"",1)</f>
        <v/>
      </c>
      <c r="B130" s="24" t="str">
        <f>IF(ISNA(VLOOKUP(E130,E131:E$9999,1,0)),"",1)</f>
        <v/>
      </c>
      <c r="C130" s="2">
        <v>128</v>
      </c>
      <c r="D130" s="2" t="str">
        <f>VLOOKUP(C130,SOURCE!S133:Z10296,8,0)</f>
        <v>ITM_SIGMA1ony2</v>
      </c>
      <c r="E130" s="26" t="str">
        <f>CHAR(34)&amp;VLOOKUP(C130,SOURCE!S$6:Y$10169,6,0)&amp;CHAR(34)</f>
        <v>"SM^1/Y^2"</v>
      </c>
      <c r="F130" s="22" t="str">
        <f t="shared" si="26"/>
        <v xml:space="preserve">                      if (strcompare(commandnumber,"SM^1/Y^2" )) {sprintf(commandnumber,"%d", ITM_SIGMA1ony2);} else</v>
      </c>
      <c r="H130" t="b">
        <f>ISNA(VLOOKUP(J130,J131:J$500,1,0))</f>
        <v>1</v>
      </c>
      <c r="I130" s="27">
        <f>VLOOKUP(C130,SOURCE!S$6:Y$10169,7,0)</f>
        <v>445</v>
      </c>
      <c r="J130" s="28" t="str">
        <f>VLOOKUP(C130,SOURCE!S$6:Y$10169,6,0)</f>
        <v>SM^1/Y^2</v>
      </c>
      <c r="K130" s="29" t="str">
        <f t="shared" si="38"/>
        <v>SUM^1/y^2</v>
      </c>
      <c r="L130" s="39" t="str">
        <f>VLOOKUP(C130,SOURCE!S$6:Y$10169,2,0)</f>
        <v>Stat</v>
      </c>
      <c r="M130" t="str">
        <f>IF(VLOOKUP(I130,SOURCE!B:M,2,0)="/  { itemToBeCoded","To be coded","")</f>
        <v/>
      </c>
      <c r="N130" s="17" t="str">
        <f>IF(AND(O130,VLOOKUP(I130,SOURCE!B:M,2,0)&lt;&gt;"/  { itemToBeCoded"),IF(ISERROR(VLOOKUP(J130,TEST!A:L,12,0)),"",   IF(VLOOKUP(J130,TEST!A:L,12,0)="","",VLOOKUP(J130,TEST!A:L,12,0)&amp;" //"&amp;U130)),"")</f>
        <v/>
      </c>
      <c r="O130" t="b">
        <f>ISNA(VLOOKUP(J130,J$3:J129,1,0))</f>
        <v>1</v>
      </c>
      <c r="Q130" s="26" t="str">
        <f>VLOOKUP(I130,SOURCE!B:M,5,0)</f>
        <v>STD_SIGMA STD_SUP_1 "/y" STD_SUP_2</v>
      </c>
      <c r="U130">
        <f t="shared" si="39"/>
        <v>49</v>
      </c>
      <c r="V130" s="164">
        <f t="shared" si="36"/>
        <v>299797159.25280225</v>
      </c>
      <c r="W130" t="str">
        <f>IF(AND(O130,VLOOKUP(I130,SOURCE!B:M,2,0)&lt;&gt;"/  { itemToBeCoded"),IF(ISERROR(VLOOKUP(J130,TEST!A:F,5,0)),"",VLOOKUP(J130,TEST!A:F,5,0)),"")</f>
        <v/>
      </c>
      <c r="X130" t="str">
        <f>IF(VLOOKUP(I130,SOURCE!B:M,2,0)&lt;&gt;"/  { itemToBeCoded",IF(ISERROR(VLOOKUP(J130,TEST!A:F,6,0)),"",VLOOKUP(J130,TEST!A:F,6,0)),"")</f>
        <v/>
      </c>
      <c r="Y130" t="str">
        <f t="shared" si="37"/>
        <v/>
      </c>
      <c r="Z130">
        <f t="shared" si="25"/>
        <v>8</v>
      </c>
      <c r="AA130" s="172" t="str">
        <f t="shared" si="43"/>
        <v>+((uint64_t)(83) &lt;&lt; (7*8))</v>
      </c>
      <c r="AB130" s="172" t="str">
        <f t="shared" si="43"/>
        <v>+((uint64_t)(77) &lt;&lt; (6*8))</v>
      </c>
      <c r="AC130" s="172" t="str">
        <f t="shared" si="43"/>
        <v>+((uint64_t)(94) &lt;&lt; (5*8))</v>
      </c>
      <c r="AD130" s="172" t="str">
        <f t="shared" si="43"/>
        <v>+((uint64_t)(49) &lt;&lt; (4*8))</v>
      </c>
      <c r="AE130" s="172" t="str">
        <f t="shared" si="43"/>
        <v>+((uint64_t)(47) &lt;&lt; (3*8))</v>
      </c>
      <c r="AF130" s="172" t="str">
        <f t="shared" si="43"/>
        <v>+((uint64_t)(89) &lt;&lt; (2*8))</v>
      </c>
      <c r="AG130" s="172" t="str">
        <f t="shared" si="43"/>
        <v>+((uint64_t)(94) &lt;&lt; (1*8))</v>
      </c>
      <c r="AH130" s="172" t="str">
        <f t="shared" si="43"/>
        <v>+((uint64_t)(50) &lt;&lt; (0*8))</v>
      </c>
      <c r="AJ130" t="str">
        <f t="shared" si="28"/>
        <v>(uint64_t)(+((uint64_t)(83) &lt;&lt; (7*8))+((uint64_t)(77) &lt;&lt; (6*8))+((uint64_t)(94) &lt;&lt; (5*8))+((uint64_t)(49) &lt;&lt; (4*8))+((uint64_t)(47) &lt;&lt; (3*8))+((uint64_t)(89) &lt;&lt; (2*8))+((uint64_t)(94) &lt;&lt; (1*8))+((uint64_t)(50) &lt;&lt; (0*8)))</v>
      </c>
      <c r="AK130" s="2" t="str">
        <f t="shared" si="29"/>
        <v>SM^1/Y^2</v>
      </c>
      <c r="AL130" t="e">
        <f>VLOOKUP(AN130,$AN131:$AN$1000,1,0)</f>
        <v>#VALUE!</v>
      </c>
      <c r="AM130">
        <f t="shared" si="30"/>
        <v>288</v>
      </c>
      <c r="AN130" s="173" t="str">
        <f t="shared" si="31"/>
        <v xml:space="preserve">    case (uint64_t)(+((uint64_t)(83) &lt;&lt; (7*8))+((uint64_t)(77) &lt;&lt; (6*8))+((uint64_t)(94) &lt;&lt; (5*8))+((uint64_t)(49) &lt;&lt; (4*8))+((uint64_t)(47) &lt;&lt; (3*8))+((uint64_t)(89) &lt;&lt; (2*8))+((uint64_t)(94) &lt;&lt; (1*8))+((uint64_t)(50) &lt;&lt; (0*8))): *com = ITM_SIGMA1ony2; return true; break; //SM^1/Y^2</v>
      </c>
      <c r="AO130" t="s">
        <v>5217</v>
      </c>
      <c r="AP130" s="170" t="str">
        <f t="shared" si="45"/>
        <v>53</v>
      </c>
      <c r="AQ130" s="170" t="str">
        <f t="shared" si="45"/>
        <v>4D</v>
      </c>
      <c r="AR130" s="170" t="str">
        <f t="shared" si="45"/>
        <v>5E</v>
      </c>
      <c r="AS130" s="170" t="str">
        <f t="shared" si="44"/>
        <v>31</v>
      </c>
      <c r="AT130" s="170" t="str">
        <f t="shared" si="44"/>
        <v>2F</v>
      </c>
      <c r="AU130" s="170" t="str">
        <f t="shared" si="44"/>
        <v>59</v>
      </c>
      <c r="AV130" s="170" t="str">
        <f t="shared" si="44"/>
        <v>5E</v>
      </c>
      <c r="AW130" s="170" t="str">
        <f t="shared" si="42"/>
        <v>32</v>
      </c>
      <c r="AX130" s="170" t="str">
        <f t="shared" si="33"/>
        <v xml:space="preserve">    case 0x534D5E312F595E32: *com = ITM_SIGMA1ony2; return true; break; //SM^1/Y^2</v>
      </c>
      <c r="BE130" s="170" t="str">
        <f t="shared" si="34"/>
        <v>53</v>
      </c>
      <c r="BF130" s="170" t="str">
        <f t="shared" si="34"/>
        <v>4D</v>
      </c>
      <c r="BG130" s="170" t="str">
        <f t="shared" si="34"/>
        <v>5E</v>
      </c>
      <c r="BH130" s="170" t="str">
        <f t="shared" si="34"/>
        <v>31</v>
      </c>
      <c r="BI130" s="170" t="str">
        <f t="shared" si="35"/>
        <v>2F</v>
      </c>
      <c r="BJ130" s="170" t="str">
        <f t="shared" si="35"/>
        <v>59</v>
      </c>
      <c r="BK130" s="170" t="str">
        <f t="shared" si="35"/>
        <v>5E</v>
      </c>
      <c r="BL130" s="170" t="str">
        <f t="shared" si="35"/>
        <v>32</v>
      </c>
    </row>
    <row r="131" spans="1:64">
      <c r="A131" s="24" t="str">
        <f>IF(ISNA(VLOOKUP(D131,D132:D$9999,1,0)),"",1)</f>
        <v/>
      </c>
      <c r="B131" s="24" t="str">
        <f>IF(ISNA(VLOOKUP(E131,E132:E$9999,1,0)),"",1)</f>
        <v/>
      </c>
      <c r="C131" s="2">
        <v>129</v>
      </c>
      <c r="D131" s="2" t="str">
        <f>VLOOKUP(C131,SOURCE!S134:Z10297,8,0)</f>
        <v>ITM_SIGMAx3</v>
      </c>
      <c r="E131" s="26" t="str">
        <f>CHAR(34)&amp;VLOOKUP(C131,SOURCE!S$6:Y$10169,6,0)&amp;CHAR(34)</f>
        <v>"SMX^3"</v>
      </c>
      <c r="F131" s="22" t="str">
        <f t="shared" si="26"/>
        <v xml:space="preserve">                      if (strcompare(commandnumber,"SMX^3" )) {sprintf(commandnumber,"%d", ITM_SIGMAx3);} else</v>
      </c>
      <c r="H131" t="b">
        <f>ISNA(VLOOKUP(J131,J132:J$500,1,0))</f>
        <v>1</v>
      </c>
      <c r="I131" s="27">
        <f>VLOOKUP(C131,SOURCE!S$6:Y$10169,7,0)</f>
        <v>446</v>
      </c>
      <c r="J131" s="28" t="str">
        <f>VLOOKUP(C131,SOURCE!S$6:Y$10169,6,0)</f>
        <v>SMX^3</v>
      </c>
      <c r="K131" s="29" t="str">
        <f t="shared" si="38"/>
        <v>SUMx^3</v>
      </c>
      <c r="L131" s="39" t="str">
        <f>VLOOKUP(C131,SOURCE!S$6:Y$10169,2,0)</f>
        <v>Stat</v>
      </c>
      <c r="M131" t="str">
        <f>IF(VLOOKUP(I131,SOURCE!B:M,2,0)="/  { itemToBeCoded","To be coded","")</f>
        <v/>
      </c>
      <c r="N131" s="17" t="str">
        <f>IF(AND(O131,VLOOKUP(I131,SOURCE!B:M,2,0)&lt;&gt;"/  { itemToBeCoded"),IF(ISERROR(VLOOKUP(J131,TEST!A:L,12,0)),"",   IF(VLOOKUP(J131,TEST!A:L,12,0)="","",VLOOKUP(J131,TEST!A:L,12,0)&amp;" //"&amp;U131)),"")</f>
        <v/>
      </c>
      <c r="O131" t="b">
        <f>ISNA(VLOOKUP(J131,J$3:J130,1,0))</f>
        <v>1</v>
      </c>
      <c r="Q131" s="26" t="str">
        <f>VLOOKUP(I131,SOURCE!B:M,5,0)</f>
        <v>STD_SIGMA "x" STD_SUP_3</v>
      </c>
      <c r="U131">
        <f t="shared" si="39"/>
        <v>49</v>
      </c>
      <c r="V131" s="164">
        <f t="shared" si="36"/>
        <v>299797159.25280225</v>
      </c>
      <c r="W131" t="str">
        <f>IF(AND(O131,VLOOKUP(I131,SOURCE!B:M,2,0)&lt;&gt;"/  { itemToBeCoded"),IF(ISERROR(VLOOKUP(J131,TEST!A:F,5,0)),"",VLOOKUP(J131,TEST!A:F,5,0)),"")</f>
        <v/>
      </c>
      <c r="X131" t="str">
        <f>IF(VLOOKUP(I131,SOURCE!B:M,2,0)&lt;&gt;"/  { itemToBeCoded",IF(ISERROR(VLOOKUP(J131,TEST!A:F,6,0)),"",VLOOKUP(J131,TEST!A:F,6,0)),"")</f>
        <v/>
      </c>
      <c r="Y131" t="str">
        <f t="shared" si="37"/>
        <v/>
      </c>
      <c r="Z131">
        <f t="shared" ref="Z131:Z194" si="46">IF(ISNA(J131),"",LEN(J131))</f>
        <v>5</v>
      </c>
      <c r="AA131" s="172" t="str">
        <f t="shared" si="43"/>
        <v>+((uint64_t)(83) &lt;&lt; (7*8))</v>
      </c>
      <c r="AB131" s="172" t="str">
        <f t="shared" si="43"/>
        <v>+((uint64_t)(77) &lt;&lt; (6*8))</v>
      </c>
      <c r="AC131" s="172" t="str">
        <f t="shared" si="43"/>
        <v>+((uint64_t)(88) &lt;&lt; (5*8))</v>
      </c>
      <c r="AD131" s="172" t="str">
        <f t="shared" si="43"/>
        <v>+((uint64_t)(94) &lt;&lt; (4*8))</v>
      </c>
      <c r="AE131" s="172" t="str">
        <f t="shared" si="43"/>
        <v>+((uint64_t)(51) &lt;&lt; (3*8))</v>
      </c>
      <c r="AF131" s="172" t="str">
        <f t="shared" si="43"/>
        <v xml:space="preserve">                          </v>
      </c>
      <c r="AG131" s="172" t="str">
        <f t="shared" si="43"/>
        <v xml:space="preserve">                          </v>
      </c>
      <c r="AH131" s="172" t="str">
        <f t="shared" si="43"/>
        <v xml:space="preserve">                          </v>
      </c>
      <c r="AJ131" t="str">
        <f t="shared" si="28"/>
        <v>(uint64_t)(+((uint64_t)(83) &lt;&lt; (7*8))+((uint64_t)(77) &lt;&lt; (6*8))+((uint64_t)(88) &lt;&lt; (5*8))+((uint64_t)(94) &lt;&lt; (4*8))+((uint64_t)(51) &lt;&lt; (3*8))                                                                              )</v>
      </c>
      <c r="AK131" s="2" t="str">
        <f t="shared" si="29"/>
        <v>SMX^3</v>
      </c>
      <c r="AL131" t="e">
        <f>VLOOKUP(AN131,$AN132:$AN$1000,1,0)</f>
        <v>#VALUE!</v>
      </c>
      <c r="AM131">
        <f t="shared" si="30"/>
        <v>289</v>
      </c>
      <c r="AN131" s="173" t="str">
        <f t="shared" si="31"/>
        <v xml:space="preserve">    case (uint64_t)(+((uint64_t)(83) &lt;&lt; (7*8))+((uint64_t)(77) &lt;&lt; (6*8))+((uint64_t)(88) &lt;&lt; (5*8))+((uint64_t)(94) &lt;&lt; (4*8))+((uint64_t)(51) &lt;&lt; (3*8))                                                                              ): *com = ITM_SIGMAx3; return true; break; //SMX^3</v>
      </c>
      <c r="AO131" t="s">
        <v>5217</v>
      </c>
      <c r="AP131" s="170" t="str">
        <f t="shared" si="45"/>
        <v>53</v>
      </c>
      <c r="AQ131" s="170" t="str">
        <f t="shared" si="45"/>
        <v>4D</v>
      </c>
      <c r="AR131" s="170" t="str">
        <f t="shared" si="45"/>
        <v>58</v>
      </c>
      <c r="AS131" s="170" t="str">
        <f t="shared" si="44"/>
        <v>5E</v>
      </c>
      <c r="AT131" s="170" t="str">
        <f t="shared" si="44"/>
        <v>33</v>
      </c>
      <c r="AU131" s="170" t="str">
        <f t="shared" si="44"/>
        <v>00</v>
      </c>
      <c r="AV131" s="170" t="str">
        <f t="shared" si="44"/>
        <v>00</v>
      </c>
      <c r="AW131" s="170" t="str">
        <f t="shared" si="42"/>
        <v>00</v>
      </c>
      <c r="AX131" s="170" t="str">
        <f t="shared" si="33"/>
        <v xml:space="preserve">    case 0x534D585E33000000: *com = ITM_SIGMAx3; return true; break; //SMX^3</v>
      </c>
      <c r="BE131" s="170" t="str">
        <f t="shared" si="34"/>
        <v>53</v>
      </c>
      <c r="BF131" s="170" t="str">
        <f t="shared" si="34"/>
        <v>CC</v>
      </c>
      <c r="BG131" s="170" t="str">
        <f t="shared" si="34"/>
        <v>D7</v>
      </c>
      <c r="BH131" s="170" t="str">
        <f t="shared" ref="BH131:BH194" si="47">DEC2HEX((IF(HEX2DEC(AS131)&gt;127,HEX2DEC(AS131)-127,HEX2DEC(AS131)))+IF(AW131="00",127,0),2)</f>
        <v>DD</v>
      </c>
      <c r="BI131" s="170" t="str">
        <f t="shared" si="35"/>
        <v>33</v>
      </c>
      <c r="BJ131" s="170" t="str">
        <f t="shared" si="35"/>
        <v/>
      </c>
      <c r="BK131" s="170" t="str">
        <f t="shared" si="35"/>
        <v/>
      </c>
      <c r="BL131" s="170" t="str">
        <f t="shared" ref="BL131:BL194" si="48">IF(AW131="00","",DEC2HEX(IF(HEX2DEC(AW131)&gt;127,HEX2DEC(AW131)-127,HEX2DEC(AW131)),2))</f>
        <v/>
      </c>
    </row>
    <row r="132" spans="1:64">
      <c r="A132" s="24" t="str">
        <f>IF(ISNA(VLOOKUP(D132,D133:D$9999,1,0)),"",1)</f>
        <v/>
      </c>
      <c r="B132" s="24" t="str">
        <f>IF(ISNA(VLOOKUP(E132,E133:E$9999,1,0)),"",1)</f>
        <v/>
      </c>
      <c r="C132" s="2">
        <v>130</v>
      </c>
      <c r="D132" s="2" t="str">
        <f>VLOOKUP(C132,SOURCE!S135:Z10298,8,0)</f>
        <v>ITM_SIGMAx4</v>
      </c>
      <c r="E132" s="26" t="str">
        <f>CHAR(34)&amp;VLOOKUP(C132,SOURCE!S$6:Y$10169,6,0)&amp;CHAR(34)</f>
        <v>"SMX^4"</v>
      </c>
      <c r="F132" s="22" t="str">
        <f t="shared" ref="F132:F195" si="49">IF(MID(E132,2,4)="XEQM",
"                      if (strcompare(commandnumber,"&amp;E132&amp;" ) &amp;&amp; exec) {sprintf(commandnumber,"&amp;CHAR(34)&amp;CHAR(37)&amp;"d"&amp;CHAR(34)&amp;", "&amp;D132&amp;");} else",
SUBSTITUTE("                      if (strcompare(commandnumber,"&amp;E132&amp;" )) {sprintf(commandnumber,"&amp;CHAR(34)&amp;CHAR(37)&amp;"d"&amp;CHAR(34)&amp;", "&amp;D132&amp;");} else","MNU_","-MNU_")
)</f>
        <v xml:space="preserve">                      if (strcompare(commandnumber,"SMX^4" )) {sprintf(commandnumber,"%d", ITM_SIGMAx4);} else</v>
      </c>
      <c r="H132" t="b">
        <f>ISNA(VLOOKUP(J132,J133:J$500,1,0))</f>
        <v>1</v>
      </c>
      <c r="I132" s="27">
        <f>VLOOKUP(C132,SOURCE!S$6:Y$10169,7,0)</f>
        <v>447</v>
      </c>
      <c r="J132" s="28" t="str">
        <f>VLOOKUP(C132,SOURCE!S$6:Y$10169,6,0)</f>
        <v>SMX^4</v>
      </c>
      <c r="K132" s="29" t="str">
        <f t="shared" si="38"/>
        <v>SUMx^4</v>
      </c>
      <c r="L132" s="39" t="str">
        <f>VLOOKUP(C132,SOURCE!S$6:Y$10169,2,0)</f>
        <v>Stat</v>
      </c>
      <c r="M132" t="str">
        <f>IF(VLOOKUP(I132,SOURCE!B:M,2,0)="/  { itemToBeCoded","To be coded","")</f>
        <v/>
      </c>
      <c r="N132" s="17" t="str">
        <f>IF(AND(O132,VLOOKUP(I132,SOURCE!B:M,2,0)&lt;&gt;"/  { itemToBeCoded"),IF(ISERROR(VLOOKUP(J132,TEST!A:L,12,0)),"",   IF(VLOOKUP(J132,TEST!A:L,12,0)="","",VLOOKUP(J132,TEST!A:L,12,0)&amp;" //"&amp;U132)),"")</f>
        <v/>
      </c>
      <c r="O132" t="b">
        <f>ISNA(VLOOKUP(J132,J$3:J131,1,0))</f>
        <v>1</v>
      </c>
      <c r="Q132" s="26" t="str">
        <f>VLOOKUP(I132,SOURCE!B:M,5,0)</f>
        <v>STD_SIGMA "x" STD_SUP_4</v>
      </c>
      <c r="U132">
        <f t="shared" si="39"/>
        <v>49</v>
      </c>
      <c r="V132" s="164">
        <f t="shared" si="36"/>
        <v>299797159.25280225</v>
      </c>
      <c r="W132" t="str">
        <f>IF(AND(O132,VLOOKUP(I132,SOURCE!B:M,2,0)&lt;&gt;"/  { itemToBeCoded"),IF(ISERROR(VLOOKUP(J132,TEST!A:F,5,0)),"",VLOOKUP(J132,TEST!A:F,5,0)),"")</f>
        <v/>
      </c>
      <c r="X132" t="str">
        <f>IF(VLOOKUP(I132,SOURCE!B:M,2,0)&lt;&gt;"/  { itemToBeCoded",IF(ISERROR(VLOOKUP(J132,TEST!A:F,6,0)),"",VLOOKUP(J132,TEST!A:F,6,0)),"")</f>
        <v/>
      </c>
      <c r="Y132" t="str">
        <f t="shared" si="37"/>
        <v/>
      </c>
      <c r="Z132">
        <f t="shared" si="46"/>
        <v>5</v>
      </c>
      <c r="AA132" s="172" t="str">
        <f t="shared" ref="AA132:AH147" si="50">IF(LEN($J132)&gt;=8-AA$2,"+((uint64_t)("&amp;CODE(MID($J132,8-AA$2,1))  &amp;") &lt;&lt; ("&amp;AA$2&amp;"*8))","                          ")</f>
        <v>+((uint64_t)(83) &lt;&lt; (7*8))</v>
      </c>
      <c r="AB132" s="172" t="str">
        <f t="shared" si="50"/>
        <v>+((uint64_t)(77) &lt;&lt; (6*8))</v>
      </c>
      <c r="AC132" s="172" t="str">
        <f t="shared" si="50"/>
        <v>+((uint64_t)(88) &lt;&lt; (5*8))</v>
      </c>
      <c r="AD132" s="172" t="str">
        <f t="shared" si="50"/>
        <v>+((uint64_t)(94) &lt;&lt; (4*8))</v>
      </c>
      <c r="AE132" s="172" t="str">
        <f t="shared" si="50"/>
        <v>+((uint64_t)(52) &lt;&lt; (3*8))</v>
      </c>
      <c r="AF132" s="172" t="str">
        <f t="shared" si="50"/>
        <v xml:space="preserve">                          </v>
      </c>
      <c r="AG132" s="172" t="str">
        <f t="shared" si="50"/>
        <v xml:space="preserve">                          </v>
      </c>
      <c r="AH132" s="172" t="str">
        <f t="shared" si="50"/>
        <v xml:space="preserve">                          </v>
      </c>
      <c r="AJ132" t="str">
        <f t="shared" ref="AJ132:AJ195" si="51">"(uint64_t)("&amp;AA132&amp;AB132&amp;AC132&amp;AD132&amp;AE132&amp;AF132&amp;AG132&amp;AH132&amp;")"</f>
        <v>(uint64_t)(+((uint64_t)(83) &lt;&lt; (7*8))+((uint64_t)(77) &lt;&lt; (6*8))+((uint64_t)(88) &lt;&lt; (5*8))+((uint64_t)(94) &lt;&lt; (4*8))+((uint64_t)(52) &lt;&lt; (3*8))                                                                              )</v>
      </c>
      <c r="AK132" s="2" t="str">
        <f t="shared" ref="AK132:AK195" si="52">J132</f>
        <v>SMX^4</v>
      </c>
      <c r="AL132" t="e">
        <f>VLOOKUP(AN132,$AN133:$AN$1000,1,0)</f>
        <v>#VALUE!</v>
      </c>
      <c r="AM132">
        <f t="shared" ref="AM132:AM195" si="53">AM131+1</f>
        <v>290</v>
      </c>
      <c r="AN132" s="173" t="str">
        <f t="shared" ref="AN132:AN195" si="54">"    case "&amp;AJ132&amp;": *com = "&amp;D132&amp;"; return true; break; //"&amp;AK132</f>
        <v xml:space="preserve">    case (uint64_t)(+((uint64_t)(83) &lt;&lt; (7*8))+((uint64_t)(77) &lt;&lt; (6*8))+((uint64_t)(88) &lt;&lt; (5*8))+((uint64_t)(94) &lt;&lt; (4*8))+((uint64_t)(52) &lt;&lt; (3*8))                                                                              ): *com = ITM_SIGMAx4; return true; break; //SMX^4</v>
      </c>
      <c r="AO132" t="s">
        <v>5217</v>
      </c>
      <c r="AP132" s="170" t="str">
        <f t="shared" si="45"/>
        <v>53</v>
      </c>
      <c r="AQ132" s="170" t="str">
        <f t="shared" si="45"/>
        <v>4D</v>
      </c>
      <c r="AR132" s="170" t="str">
        <f t="shared" si="45"/>
        <v>58</v>
      </c>
      <c r="AS132" s="170" t="str">
        <f t="shared" si="44"/>
        <v>5E</v>
      </c>
      <c r="AT132" s="170" t="str">
        <f t="shared" si="44"/>
        <v>34</v>
      </c>
      <c r="AU132" s="170" t="str">
        <f t="shared" si="44"/>
        <v>00</v>
      </c>
      <c r="AV132" s="170" t="str">
        <f t="shared" si="44"/>
        <v>00</v>
      </c>
      <c r="AW132" s="170" t="str">
        <f t="shared" si="42"/>
        <v>00</v>
      </c>
      <c r="AX132" s="170" t="str">
        <f t="shared" ref="AX132:AX195" si="55">"    case 0x"&amp;AP132&amp;AQ132&amp;AR132&amp;AS132&amp;AT132&amp;AU132&amp;AV132&amp;AW132&amp;": *com = "&amp;D132&amp;"; return true; break; //"&amp;AK132</f>
        <v xml:space="preserve">    case 0x534D585E34000000: *com = ITM_SIGMAx4; return true; break; //SMX^4</v>
      </c>
      <c r="BE132" s="170" t="str">
        <f t="shared" ref="BE132:BH195" si="56">DEC2HEX((IF(HEX2DEC(AP132)&gt;127,HEX2DEC(AP132)-127,HEX2DEC(AP132)))+IF(AT132="00",127,0),2)</f>
        <v>53</v>
      </c>
      <c r="BF132" s="170" t="str">
        <f t="shared" si="56"/>
        <v>CC</v>
      </c>
      <c r="BG132" s="170" t="str">
        <f t="shared" si="56"/>
        <v>D7</v>
      </c>
      <c r="BH132" s="170" t="str">
        <f t="shared" si="47"/>
        <v>DD</v>
      </c>
      <c r="BI132" s="170" t="str">
        <f t="shared" ref="BI132:BL195" si="57">IF(AT132="00","",DEC2HEX(IF(HEX2DEC(AT132)&gt;127,HEX2DEC(AT132)-127,HEX2DEC(AT132)),2))</f>
        <v>34</v>
      </c>
      <c r="BJ132" s="170" t="str">
        <f t="shared" si="57"/>
        <v/>
      </c>
      <c r="BK132" s="170" t="str">
        <f t="shared" si="57"/>
        <v/>
      </c>
      <c r="BL132" s="170" t="str">
        <f t="shared" si="48"/>
        <v/>
      </c>
    </row>
    <row r="133" spans="1:64">
      <c r="A133" s="24" t="str">
        <f>IF(ISNA(VLOOKUP(D133,D134:D$9999,1,0)),"",1)</f>
        <v/>
      </c>
      <c r="B133" s="24" t="str">
        <f>IF(ISNA(VLOOKUP(E133,E134:E$9999,1,0)),"",1)</f>
        <v/>
      </c>
      <c r="C133" s="2">
        <v>131</v>
      </c>
      <c r="D133" s="2" t="str">
        <f>VLOOKUP(C133,SOURCE!S136:Z10299,8,0)</f>
        <v>SFL_FRACT</v>
      </c>
      <c r="E133" s="26" t="str">
        <f>CHAR(34)&amp;VLOOKUP(C133,SOURCE!S$6:Y$10169,6,0)&amp;CHAR(34)</f>
        <v>"FRACT"</v>
      </c>
      <c r="F133" s="22" t="str">
        <f t="shared" si="49"/>
        <v xml:space="preserve">                      if (strcompare(commandnumber,"FRACT" )) {sprintf(commandnumber,"%d", SFL_FRACT);} else</v>
      </c>
      <c r="H133" t="b">
        <f>ISNA(VLOOKUP(J133,J134:J$500,1,0))</f>
        <v>1</v>
      </c>
      <c r="I133" s="27">
        <f>VLOOKUP(C133,SOURCE!S$6:Y$10169,7,0)</f>
        <v>460</v>
      </c>
      <c r="J133" s="28" t="str">
        <f>VLOOKUP(C133,SOURCE!S$6:Y$10169,6,0)</f>
        <v>FRACT</v>
      </c>
      <c r="K133" s="29" t="str">
        <f t="shared" si="38"/>
        <v>FRACT</v>
      </c>
      <c r="L133" s="39" t="str">
        <f>VLOOKUP(C133,SOURCE!S$6:Y$10169,2,0)</f>
        <v/>
      </c>
      <c r="M133" t="str">
        <f>IF(VLOOKUP(I133,SOURCE!B:M,2,0)="/  { itemToBeCoded","To be coded","")</f>
        <v/>
      </c>
      <c r="N133" s="17" t="str">
        <f>IF(AND(O133,VLOOKUP(I133,SOURCE!B:M,2,0)&lt;&gt;"/  { itemToBeCoded"),IF(ISERROR(VLOOKUP(J133,TEST!A:L,12,0)),"",   IF(VLOOKUP(J133,TEST!A:L,12,0)="","",VLOOKUP(J133,TEST!A:L,12,0)&amp;" //"&amp;U133)),"")</f>
        <v/>
      </c>
      <c r="O133" t="b">
        <f>ISNA(VLOOKUP(J133,J$3:J132,1,0))</f>
        <v>1</v>
      </c>
      <c r="Q133" s="26" t="str">
        <f>VLOOKUP(I133,SOURCE!B:M,5,0)</f>
        <v>"FRACT"</v>
      </c>
      <c r="U133">
        <f t="shared" si="39"/>
        <v>49</v>
      </c>
      <c r="V133" s="164">
        <f t="shared" ref="V133:V142" si="58">SUM(V132,IF($O133,X133,0))</f>
        <v>299797159.25280225</v>
      </c>
      <c r="W133" t="str">
        <f>IF(AND(O133,VLOOKUP(I133,SOURCE!B:M,2,0)&lt;&gt;"/  { itemToBeCoded"),IF(ISERROR(VLOOKUP(J133,TEST!A:F,5,0)),"",VLOOKUP(J133,TEST!A:F,5,0)),"")</f>
        <v/>
      </c>
      <c r="X133" t="str">
        <f>IF(VLOOKUP(I133,SOURCE!B:M,2,0)&lt;&gt;"/  { itemToBeCoded",IF(ISERROR(VLOOKUP(J133,TEST!A:F,6,0)),"",VLOOKUP(J133,TEST!A:F,6,0)),"")</f>
        <v/>
      </c>
      <c r="Y133" t="str">
        <f t="shared" si="37"/>
        <v/>
      </c>
      <c r="Z133">
        <f t="shared" si="46"/>
        <v>5</v>
      </c>
      <c r="AA133" s="172" t="str">
        <f t="shared" si="50"/>
        <v>+((uint64_t)(70) &lt;&lt; (7*8))</v>
      </c>
      <c r="AB133" s="172" t="str">
        <f t="shared" si="50"/>
        <v>+((uint64_t)(82) &lt;&lt; (6*8))</v>
      </c>
      <c r="AC133" s="172" t="str">
        <f t="shared" si="50"/>
        <v>+((uint64_t)(65) &lt;&lt; (5*8))</v>
      </c>
      <c r="AD133" s="172" t="str">
        <f t="shared" si="50"/>
        <v>+((uint64_t)(67) &lt;&lt; (4*8))</v>
      </c>
      <c r="AE133" s="172" t="str">
        <f t="shared" si="50"/>
        <v>+((uint64_t)(84) &lt;&lt; (3*8))</v>
      </c>
      <c r="AF133" s="172" t="str">
        <f t="shared" si="50"/>
        <v xml:space="preserve">                          </v>
      </c>
      <c r="AG133" s="172" t="str">
        <f t="shared" si="50"/>
        <v xml:space="preserve">                          </v>
      </c>
      <c r="AH133" s="172" t="str">
        <f t="shared" si="50"/>
        <v xml:space="preserve">                          </v>
      </c>
      <c r="AJ133" t="str">
        <f t="shared" si="51"/>
        <v>(uint64_t)(+((uint64_t)(70) &lt;&lt; (7*8))+((uint64_t)(82) &lt;&lt; (6*8))+((uint64_t)(65) &lt;&lt; (5*8))+((uint64_t)(67) &lt;&lt; (4*8))+((uint64_t)(84) &lt;&lt; (3*8))                                                                              )</v>
      </c>
      <c r="AK133" s="2" t="str">
        <f t="shared" si="52"/>
        <v>FRACT</v>
      </c>
      <c r="AL133" t="e">
        <f>VLOOKUP(AN133,$AN134:$AN$1000,1,0)</f>
        <v>#VALUE!</v>
      </c>
      <c r="AM133">
        <f t="shared" si="53"/>
        <v>291</v>
      </c>
      <c r="AN133" s="173" t="str">
        <f t="shared" si="54"/>
        <v xml:space="preserve">    case (uint64_t)(+((uint64_t)(70) &lt;&lt; (7*8))+((uint64_t)(82) &lt;&lt; (6*8))+((uint64_t)(65) &lt;&lt; (5*8))+((uint64_t)(67) &lt;&lt; (4*8))+((uint64_t)(84) &lt;&lt; (3*8))                                                                              ): *com = SFL_FRACT; return true; break; //FRACT</v>
      </c>
      <c r="AO133" t="s">
        <v>5217</v>
      </c>
      <c r="AP133" s="170" t="str">
        <f t="shared" si="45"/>
        <v>46</v>
      </c>
      <c r="AQ133" s="170" t="str">
        <f t="shared" si="45"/>
        <v>52</v>
      </c>
      <c r="AR133" s="170" t="str">
        <f t="shared" si="45"/>
        <v>41</v>
      </c>
      <c r="AS133" s="170" t="str">
        <f t="shared" si="44"/>
        <v>43</v>
      </c>
      <c r="AT133" s="170" t="str">
        <f t="shared" si="44"/>
        <v>54</v>
      </c>
      <c r="AU133" s="170" t="str">
        <f t="shared" si="44"/>
        <v>00</v>
      </c>
      <c r="AV133" s="170" t="str">
        <f t="shared" si="44"/>
        <v>00</v>
      </c>
      <c r="AW133" s="170" t="str">
        <f t="shared" si="42"/>
        <v>00</v>
      </c>
      <c r="AX133" s="170" t="str">
        <f t="shared" si="55"/>
        <v xml:space="preserve">    case 0x4652414354000000: *com = SFL_FRACT; return true; break; //FRACT</v>
      </c>
      <c r="BE133" s="170" t="str">
        <f t="shared" si="56"/>
        <v>46</v>
      </c>
      <c r="BF133" s="170" t="str">
        <f t="shared" si="56"/>
        <v>D1</v>
      </c>
      <c r="BG133" s="170" t="str">
        <f t="shared" si="56"/>
        <v>C0</v>
      </c>
      <c r="BH133" s="170" t="str">
        <f t="shared" si="47"/>
        <v>C2</v>
      </c>
      <c r="BI133" s="170" t="str">
        <f t="shared" si="57"/>
        <v>54</v>
      </c>
      <c r="BJ133" s="170" t="str">
        <f t="shared" si="57"/>
        <v/>
      </c>
      <c r="BK133" s="170" t="str">
        <f t="shared" si="57"/>
        <v/>
      </c>
      <c r="BL133" s="170" t="str">
        <f t="shared" si="48"/>
        <v/>
      </c>
    </row>
    <row r="134" spans="1:64">
      <c r="A134" s="24" t="str">
        <f>IF(ISNA(VLOOKUP(D134,D135:D$9999,1,0)),"",1)</f>
        <v/>
      </c>
      <c r="B134" s="24" t="str">
        <f>IF(ISNA(VLOOKUP(E134,E135:E$9999,1,0)),"",1)</f>
        <v/>
      </c>
      <c r="C134" s="2">
        <v>132</v>
      </c>
      <c r="D134" s="2" t="str">
        <f>VLOOKUP(C134,SOURCE!S137:Z10300,8,0)</f>
        <v>SFL_PROPFR</v>
      </c>
      <c r="E134" s="26" t="str">
        <f>CHAR(34)&amp;VLOOKUP(C134,SOURCE!S$6:Y$10169,6,0)&amp;CHAR(34)</f>
        <v>"PROPFR"</v>
      </c>
      <c r="F134" s="22" t="str">
        <f t="shared" si="49"/>
        <v xml:space="preserve">                      if (strcompare(commandnumber,"PROPFR" )) {sprintf(commandnumber,"%d", SFL_PROPFR);} else</v>
      </c>
      <c r="H134" t="b">
        <f>ISNA(VLOOKUP(J134,J135:J$500,1,0))</f>
        <v>1</v>
      </c>
      <c r="I134" s="27">
        <f>VLOOKUP(C134,SOURCE!S$6:Y$10169,7,0)</f>
        <v>461</v>
      </c>
      <c r="J134" s="28" t="str">
        <f>VLOOKUP(C134,SOURCE!S$6:Y$10169,6,0)</f>
        <v>PROPFR</v>
      </c>
      <c r="K134" s="29" t="str">
        <f t="shared" si="38"/>
        <v>PROPFR</v>
      </c>
      <c r="L134" s="39" t="str">
        <f>VLOOKUP(C134,SOURCE!S$6:Y$10169,2,0)</f>
        <v/>
      </c>
      <c r="M134" t="str">
        <f>IF(VLOOKUP(I134,SOURCE!B:M,2,0)="/  { itemToBeCoded","To be coded","")</f>
        <v/>
      </c>
      <c r="N134" s="17" t="str">
        <f>IF(AND(O134,VLOOKUP(I134,SOURCE!B:M,2,0)&lt;&gt;"/  { itemToBeCoded"),IF(ISERROR(VLOOKUP(J134,TEST!A:L,12,0)),"",   IF(VLOOKUP(J134,TEST!A:L,12,0)="","",VLOOKUP(J134,TEST!A:L,12,0)&amp;" //"&amp;U134)),"")</f>
        <v/>
      </c>
      <c r="O134" t="b">
        <f>ISNA(VLOOKUP(J134,J$3:J133,1,0))</f>
        <v>1</v>
      </c>
      <c r="Q134" s="26" t="str">
        <f>VLOOKUP(I134,SOURCE!B:M,5,0)</f>
        <v>"PROPFR"</v>
      </c>
      <c r="U134">
        <f t="shared" si="39"/>
        <v>49</v>
      </c>
      <c r="V134" s="164">
        <f t="shared" si="58"/>
        <v>299797159.25280225</v>
      </c>
      <c r="W134" t="str">
        <f>IF(AND(O134,VLOOKUP(I134,SOURCE!B:M,2,0)&lt;&gt;"/  { itemToBeCoded"),IF(ISERROR(VLOOKUP(J134,TEST!A:F,5,0)),"",VLOOKUP(J134,TEST!A:F,5,0)),"")</f>
        <v/>
      </c>
      <c r="X134" t="str">
        <f>IF(VLOOKUP(I134,SOURCE!B:M,2,0)&lt;&gt;"/  { itemToBeCoded",IF(ISERROR(VLOOKUP(J134,TEST!A:F,6,0)),"",VLOOKUP(J134,TEST!A:F,6,0)),"")</f>
        <v/>
      </c>
      <c r="Y134" t="str">
        <f t="shared" ref="Y134:Y197" si="59">IF(AND(N134&lt;&gt;"",X134&lt;&gt;""),"both","")</f>
        <v/>
      </c>
      <c r="Z134">
        <f t="shared" si="46"/>
        <v>6</v>
      </c>
      <c r="AA134" s="172" t="str">
        <f t="shared" si="50"/>
        <v>+((uint64_t)(80) &lt;&lt; (7*8))</v>
      </c>
      <c r="AB134" s="172" t="str">
        <f t="shared" si="50"/>
        <v>+((uint64_t)(82) &lt;&lt; (6*8))</v>
      </c>
      <c r="AC134" s="172" t="str">
        <f t="shared" si="50"/>
        <v>+((uint64_t)(79) &lt;&lt; (5*8))</v>
      </c>
      <c r="AD134" s="172" t="str">
        <f t="shared" si="50"/>
        <v>+((uint64_t)(80) &lt;&lt; (4*8))</v>
      </c>
      <c r="AE134" s="172" t="str">
        <f t="shared" si="50"/>
        <v>+((uint64_t)(70) &lt;&lt; (3*8))</v>
      </c>
      <c r="AF134" s="172" t="str">
        <f t="shared" si="50"/>
        <v>+((uint64_t)(82) &lt;&lt; (2*8))</v>
      </c>
      <c r="AG134" s="172" t="str">
        <f t="shared" si="50"/>
        <v xml:space="preserve">                          </v>
      </c>
      <c r="AH134" s="172" t="str">
        <f t="shared" si="50"/>
        <v xml:space="preserve">                          </v>
      </c>
      <c r="AJ134" t="str">
        <f t="shared" si="51"/>
        <v>(uint64_t)(+((uint64_t)(80) &lt;&lt; (7*8))+((uint64_t)(82) &lt;&lt; (6*8))+((uint64_t)(79) &lt;&lt; (5*8))+((uint64_t)(80) &lt;&lt; (4*8))+((uint64_t)(70) &lt;&lt; (3*8))+((uint64_t)(82) &lt;&lt; (2*8))                                                    )</v>
      </c>
      <c r="AK134" s="2" t="str">
        <f t="shared" si="52"/>
        <v>PROPFR</v>
      </c>
      <c r="AL134" t="e">
        <f>VLOOKUP(AN134,$AN135:$AN$1000,1,0)</f>
        <v>#VALUE!</v>
      </c>
      <c r="AM134">
        <f t="shared" si="53"/>
        <v>292</v>
      </c>
      <c r="AN134" s="173" t="str">
        <f t="shared" si="54"/>
        <v xml:space="preserve">    case (uint64_t)(+((uint64_t)(80) &lt;&lt; (7*8))+((uint64_t)(82) &lt;&lt; (6*8))+((uint64_t)(79) &lt;&lt; (5*8))+((uint64_t)(80) &lt;&lt; (4*8))+((uint64_t)(70) &lt;&lt; (3*8))+((uint64_t)(82) &lt;&lt; (2*8))                                                    ): *com = SFL_PROPFR; return true; break; //PROPFR</v>
      </c>
      <c r="AO134" t="s">
        <v>5217</v>
      </c>
      <c r="AP134" s="170" t="str">
        <f t="shared" si="45"/>
        <v>50</v>
      </c>
      <c r="AQ134" s="170" t="str">
        <f t="shared" si="45"/>
        <v>52</v>
      </c>
      <c r="AR134" s="170" t="str">
        <f t="shared" si="45"/>
        <v>4F</v>
      </c>
      <c r="AS134" s="170" t="str">
        <f t="shared" si="44"/>
        <v>50</v>
      </c>
      <c r="AT134" s="170" t="str">
        <f t="shared" si="44"/>
        <v>46</v>
      </c>
      <c r="AU134" s="170" t="str">
        <f t="shared" si="44"/>
        <v>52</v>
      </c>
      <c r="AV134" s="170" t="str">
        <f t="shared" si="44"/>
        <v>00</v>
      </c>
      <c r="AW134" s="170" t="str">
        <f t="shared" si="42"/>
        <v>00</v>
      </c>
      <c r="AX134" s="170" t="str">
        <f t="shared" si="55"/>
        <v xml:space="preserve">    case 0x50524F5046520000: *com = SFL_PROPFR; return true; break; //PROPFR</v>
      </c>
      <c r="BE134" s="170" t="str">
        <f t="shared" si="56"/>
        <v>50</v>
      </c>
      <c r="BF134" s="170" t="str">
        <f t="shared" si="56"/>
        <v>52</v>
      </c>
      <c r="BG134" s="170" t="str">
        <f t="shared" si="56"/>
        <v>CE</v>
      </c>
      <c r="BH134" s="170" t="str">
        <f t="shared" si="47"/>
        <v>CF</v>
      </c>
      <c r="BI134" s="170" t="str">
        <f t="shared" si="57"/>
        <v>46</v>
      </c>
      <c r="BJ134" s="170" t="str">
        <f t="shared" si="57"/>
        <v>52</v>
      </c>
      <c r="BK134" s="170" t="str">
        <f t="shared" si="57"/>
        <v/>
      </c>
      <c r="BL134" s="170" t="str">
        <f t="shared" si="48"/>
        <v/>
      </c>
    </row>
    <row r="135" spans="1:64">
      <c r="A135" s="24" t="str">
        <f>IF(ISNA(VLOOKUP(D135,D136:D$9999,1,0)),"",1)</f>
        <v/>
      </c>
      <c r="B135" s="24" t="str">
        <f>IF(ISNA(VLOOKUP(E135,E136:E$9999,1,0)),"",1)</f>
        <v/>
      </c>
      <c r="C135" s="2">
        <v>133</v>
      </c>
      <c r="D135" s="2" t="str">
        <f>VLOOKUP(C135,SOURCE!S138:Z10301,8,0)</f>
        <v>SFL_DENANY</v>
      </c>
      <c r="E135" s="26" t="str">
        <f>CHAR(34)&amp;VLOOKUP(C135,SOURCE!S$6:Y$10169,6,0)&amp;CHAR(34)</f>
        <v>"DENANY"</v>
      </c>
      <c r="F135" s="22" t="str">
        <f t="shared" si="49"/>
        <v xml:space="preserve">                      if (strcompare(commandnumber,"DENANY" )) {sprintf(commandnumber,"%d", SFL_DENANY);} else</v>
      </c>
      <c r="H135" t="b">
        <f>ISNA(VLOOKUP(J135,J136:J$500,1,0))</f>
        <v>1</v>
      </c>
      <c r="I135" s="27">
        <f>VLOOKUP(C135,SOURCE!S$6:Y$10169,7,0)</f>
        <v>462</v>
      </c>
      <c r="J135" s="28" t="str">
        <f>VLOOKUP(C135,SOURCE!S$6:Y$10169,6,0)</f>
        <v>DENANY</v>
      </c>
      <c r="K135" s="29" t="str">
        <f t="shared" si="38"/>
        <v>DENANY</v>
      </c>
      <c r="L135" s="39" t="str">
        <f>VLOOKUP(C135,SOURCE!S$6:Y$10169,2,0)</f>
        <v/>
      </c>
      <c r="M135" t="str">
        <f>IF(VLOOKUP(I135,SOURCE!B:M,2,0)="/  { itemToBeCoded","To be coded","")</f>
        <v/>
      </c>
      <c r="N135" s="17" t="str">
        <f>IF(AND(O135,VLOOKUP(I135,SOURCE!B:M,2,0)&lt;&gt;"/  { itemToBeCoded"),IF(ISERROR(VLOOKUP(J135,TEST!A:L,12,0)),"",   IF(VLOOKUP(J135,TEST!A:L,12,0)="","",VLOOKUP(J135,TEST!A:L,12,0)&amp;" //"&amp;U135)),"")</f>
        <v/>
      </c>
      <c r="O135" t="b">
        <f>ISNA(VLOOKUP(J135,J$3:J134,1,0))</f>
        <v>1</v>
      </c>
      <c r="Q135" s="26" t="str">
        <f>VLOOKUP(I135,SOURCE!B:M,5,0)</f>
        <v>"DENANY"</v>
      </c>
      <c r="U135">
        <f t="shared" si="39"/>
        <v>49</v>
      </c>
      <c r="V135" s="164">
        <f t="shared" si="58"/>
        <v>299797159.25280225</v>
      </c>
      <c r="W135" t="str">
        <f>IF(AND(O135,VLOOKUP(I135,SOURCE!B:M,2,0)&lt;&gt;"/  { itemToBeCoded"),IF(ISERROR(VLOOKUP(J135,TEST!A:F,5,0)),"",VLOOKUP(J135,TEST!A:F,5,0)),"")</f>
        <v/>
      </c>
      <c r="X135" t="str">
        <f>IF(VLOOKUP(I135,SOURCE!B:M,2,0)&lt;&gt;"/  { itemToBeCoded",IF(ISERROR(VLOOKUP(J135,TEST!A:F,6,0)),"",VLOOKUP(J135,TEST!A:F,6,0)),"")</f>
        <v/>
      </c>
      <c r="Y135" t="str">
        <f t="shared" si="59"/>
        <v/>
      </c>
      <c r="Z135">
        <f t="shared" si="46"/>
        <v>6</v>
      </c>
      <c r="AA135" s="172" t="str">
        <f t="shared" si="50"/>
        <v>+((uint64_t)(68) &lt;&lt; (7*8))</v>
      </c>
      <c r="AB135" s="172" t="str">
        <f t="shared" si="50"/>
        <v>+((uint64_t)(69) &lt;&lt; (6*8))</v>
      </c>
      <c r="AC135" s="172" t="str">
        <f t="shared" si="50"/>
        <v>+((uint64_t)(78) &lt;&lt; (5*8))</v>
      </c>
      <c r="AD135" s="172" t="str">
        <f t="shared" si="50"/>
        <v>+((uint64_t)(65) &lt;&lt; (4*8))</v>
      </c>
      <c r="AE135" s="172" t="str">
        <f t="shared" si="50"/>
        <v>+((uint64_t)(78) &lt;&lt; (3*8))</v>
      </c>
      <c r="AF135" s="172" t="str">
        <f t="shared" si="50"/>
        <v>+((uint64_t)(89) &lt;&lt; (2*8))</v>
      </c>
      <c r="AG135" s="172" t="str">
        <f t="shared" si="50"/>
        <v xml:space="preserve">                          </v>
      </c>
      <c r="AH135" s="172" t="str">
        <f t="shared" si="50"/>
        <v xml:space="preserve">                          </v>
      </c>
      <c r="AJ135" t="str">
        <f t="shared" si="51"/>
        <v>(uint64_t)(+((uint64_t)(68) &lt;&lt; (7*8))+((uint64_t)(69) &lt;&lt; (6*8))+((uint64_t)(78) &lt;&lt; (5*8))+((uint64_t)(65) &lt;&lt; (4*8))+((uint64_t)(78) &lt;&lt; (3*8))+((uint64_t)(89) &lt;&lt; (2*8))                                                    )</v>
      </c>
      <c r="AK135" s="2" t="str">
        <f t="shared" si="52"/>
        <v>DENANY</v>
      </c>
      <c r="AL135" t="e">
        <f>VLOOKUP(AN135,$AN136:$AN$1000,1,0)</f>
        <v>#VALUE!</v>
      </c>
      <c r="AM135">
        <f t="shared" si="53"/>
        <v>293</v>
      </c>
      <c r="AN135" s="173" t="str">
        <f t="shared" si="54"/>
        <v xml:space="preserve">    case (uint64_t)(+((uint64_t)(68) &lt;&lt; (7*8))+((uint64_t)(69) &lt;&lt; (6*8))+((uint64_t)(78) &lt;&lt; (5*8))+((uint64_t)(65) &lt;&lt; (4*8))+((uint64_t)(78) &lt;&lt; (3*8))+((uint64_t)(89) &lt;&lt; (2*8))                                                    ): *com = SFL_DENANY; return true; break; //DENANY</v>
      </c>
      <c r="AO135" t="s">
        <v>5217</v>
      </c>
      <c r="AP135" s="170" t="str">
        <f t="shared" si="45"/>
        <v>44</v>
      </c>
      <c r="AQ135" s="170" t="str">
        <f t="shared" si="45"/>
        <v>45</v>
      </c>
      <c r="AR135" s="170" t="str">
        <f t="shared" si="45"/>
        <v>4E</v>
      </c>
      <c r="AS135" s="170" t="str">
        <f t="shared" si="44"/>
        <v>41</v>
      </c>
      <c r="AT135" s="170" t="str">
        <f t="shared" si="44"/>
        <v>4E</v>
      </c>
      <c r="AU135" s="170" t="str">
        <f t="shared" si="44"/>
        <v>59</v>
      </c>
      <c r="AV135" s="170" t="str">
        <f t="shared" si="44"/>
        <v>00</v>
      </c>
      <c r="AW135" s="170" t="str">
        <f t="shared" si="42"/>
        <v>00</v>
      </c>
      <c r="AX135" s="170" t="str">
        <f t="shared" si="55"/>
        <v xml:space="preserve">    case 0x44454E414E590000: *com = SFL_DENANY; return true; break; //DENANY</v>
      </c>
      <c r="BE135" s="170" t="str">
        <f t="shared" si="56"/>
        <v>44</v>
      </c>
      <c r="BF135" s="170" t="str">
        <f t="shared" si="56"/>
        <v>45</v>
      </c>
      <c r="BG135" s="170" t="str">
        <f t="shared" si="56"/>
        <v>CD</v>
      </c>
      <c r="BH135" s="170" t="str">
        <f t="shared" si="47"/>
        <v>C0</v>
      </c>
      <c r="BI135" s="170" t="str">
        <f t="shared" si="57"/>
        <v>4E</v>
      </c>
      <c r="BJ135" s="170" t="str">
        <f t="shared" si="57"/>
        <v>59</v>
      </c>
      <c r="BK135" s="170" t="str">
        <f t="shared" si="57"/>
        <v/>
      </c>
      <c r="BL135" s="170" t="str">
        <f t="shared" si="48"/>
        <v/>
      </c>
    </row>
    <row r="136" spans="1:64">
      <c r="A136" s="24" t="str">
        <f>IF(ISNA(VLOOKUP(D136,D137:D$9999,1,0)),"",1)</f>
        <v/>
      </c>
      <c r="B136" s="24" t="str">
        <f>IF(ISNA(VLOOKUP(E136,E137:E$9999,1,0)),"",1)</f>
        <v/>
      </c>
      <c r="C136" s="2">
        <v>134</v>
      </c>
      <c r="D136" s="2" t="str">
        <f>VLOOKUP(C136,SOURCE!S139:Z10302,8,0)</f>
        <v>SFL_DENFIX</v>
      </c>
      <c r="E136" s="26" t="str">
        <f>CHAR(34)&amp;VLOOKUP(C136,SOURCE!S$6:Y$10169,6,0)&amp;CHAR(34)</f>
        <v>"DENFIX"</v>
      </c>
      <c r="F136" s="22" t="str">
        <f t="shared" si="49"/>
        <v xml:space="preserve">                      if (strcompare(commandnumber,"DENFIX" )) {sprintf(commandnumber,"%d", SFL_DENFIX);} else</v>
      </c>
      <c r="H136" t="b">
        <f>ISNA(VLOOKUP(J136,J137:J$500,1,0))</f>
        <v>1</v>
      </c>
      <c r="I136" s="27">
        <f>VLOOKUP(C136,SOURCE!S$6:Y$10169,7,0)</f>
        <v>463</v>
      </c>
      <c r="J136" s="28" t="str">
        <f>VLOOKUP(C136,SOURCE!S$6:Y$10169,6,0)</f>
        <v>DENFIX</v>
      </c>
      <c r="K136" s="29" t="str">
        <f t="shared" si="38"/>
        <v>DENFIX</v>
      </c>
      <c r="L136" s="39" t="str">
        <f>VLOOKUP(C136,SOURCE!S$6:Y$10169,2,0)</f>
        <v/>
      </c>
      <c r="M136" t="str">
        <f>IF(VLOOKUP(I136,SOURCE!B:M,2,0)="/  { itemToBeCoded","To be coded","")</f>
        <v/>
      </c>
      <c r="N136" s="17" t="str">
        <f>IF(AND(O136,VLOOKUP(I136,SOURCE!B:M,2,0)&lt;&gt;"/  { itemToBeCoded"),IF(ISERROR(VLOOKUP(J136,TEST!A:L,12,0)),"",   IF(VLOOKUP(J136,TEST!A:L,12,0)="","",VLOOKUP(J136,TEST!A:L,12,0)&amp;" //"&amp;U136)),"")</f>
        <v/>
      </c>
      <c r="O136" t="b">
        <f>ISNA(VLOOKUP(J136,J$3:J135,1,0))</f>
        <v>1</v>
      </c>
      <c r="Q136" s="26" t="str">
        <f>VLOOKUP(I136,SOURCE!B:M,5,0)</f>
        <v>"DENFIX"</v>
      </c>
      <c r="U136">
        <f t="shared" si="39"/>
        <v>49</v>
      </c>
      <c r="V136" s="164">
        <f t="shared" si="58"/>
        <v>299797159.25280225</v>
      </c>
      <c r="W136" t="str">
        <f>IF(AND(O136,VLOOKUP(I136,SOURCE!B:M,2,0)&lt;&gt;"/  { itemToBeCoded"),IF(ISERROR(VLOOKUP(J136,TEST!A:F,5,0)),"",VLOOKUP(J136,TEST!A:F,5,0)),"")</f>
        <v/>
      </c>
      <c r="X136" t="str">
        <f>IF(VLOOKUP(I136,SOURCE!B:M,2,0)&lt;&gt;"/  { itemToBeCoded",IF(ISERROR(VLOOKUP(J136,TEST!A:F,6,0)),"",VLOOKUP(J136,TEST!A:F,6,0)),"")</f>
        <v/>
      </c>
      <c r="Y136" t="str">
        <f t="shared" si="59"/>
        <v/>
      </c>
      <c r="Z136">
        <f t="shared" si="46"/>
        <v>6</v>
      </c>
      <c r="AA136" s="172" t="str">
        <f t="shared" si="50"/>
        <v>+((uint64_t)(68) &lt;&lt; (7*8))</v>
      </c>
      <c r="AB136" s="172" t="str">
        <f t="shared" si="50"/>
        <v>+((uint64_t)(69) &lt;&lt; (6*8))</v>
      </c>
      <c r="AC136" s="172" t="str">
        <f t="shared" si="50"/>
        <v>+((uint64_t)(78) &lt;&lt; (5*8))</v>
      </c>
      <c r="AD136" s="172" t="str">
        <f t="shared" si="50"/>
        <v>+((uint64_t)(70) &lt;&lt; (4*8))</v>
      </c>
      <c r="AE136" s="172" t="str">
        <f t="shared" si="50"/>
        <v>+((uint64_t)(73) &lt;&lt; (3*8))</v>
      </c>
      <c r="AF136" s="172" t="str">
        <f t="shared" si="50"/>
        <v>+((uint64_t)(88) &lt;&lt; (2*8))</v>
      </c>
      <c r="AG136" s="172" t="str">
        <f t="shared" si="50"/>
        <v xml:space="preserve">                          </v>
      </c>
      <c r="AH136" s="172" t="str">
        <f t="shared" si="50"/>
        <v xml:space="preserve">                          </v>
      </c>
      <c r="AJ136" t="str">
        <f t="shared" si="51"/>
        <v>(uint64_t)(+((uint64_t)(68) &lt;&lt; (7*8))+((uint64_t)(69) &lt;&lt; (6*8))+((uint64_t)(78) &lt;&lt; (5*8))+((uint64_t)(70) &lt;&lt; (4*8))+((uint64_t)(73) &lt;&lt; (3*8))+((uint64_t)(88) &lt;&lt; (2*8))                                                    )</v>
      </c>
      <c r="AK136" s="2" t="str">
        <f t="shared" si="52"/>
        <v>DENFIX</v>
      </c>
      <c r="AL136" t="e">
        <f>VLOOKUP(AN136,$AN137:$AN$1000,1,0)</f>
        <v>#VALUE!</v>
      </c>
      <c r="AM136">
        <f t="shared" si="53"/>
        <v>294</v>
      </c>
      <c r="AN136" s="173" t="str">
        <f t="shared" si="54"/>
        <v xml:space="preserve">    case (uint64_t)(+((uint64_t)(68) &lt;&lt; (7*8))+((uint64_t)(69) &lt;&lt; (6*8))+((uint64_t)(78) &lt;&lt; (5*8))+((uint64_t)(70) &lt;&lt; (4*8))+((uint64_t)(73) &lt;&lt; (3*8))+((uint64_t)(88) &lt;&lt; (2*8))                                                    ): *com = SFL_DENFIX; return true; break; //DENFIX</v>
      </c>
      <c r="AO136" t="s">
        <v>5217</v>
      </c>
      <c r="AP136" s="170" t="str">
        <f t="shared" si="45"/>
        <v>44</v>
      </c>
      <c r="AQ136" s="170" t="str">
        <f t="shared" si="45"/>
        <v>45</v>
      </c>
      <c r="AR136" s="170" t="str">
        <f t="shared" si="45"/>
        <v>4E</v>
      </c>
      <c r="AS136" s="170" t="str">
        <f t="shared" si="44"/>
        <v>46</v>
      </c>
      <c r="AT136" s="170" t="str">
        <f t="shared" si="44"/>
        <v>49</v>
      </c>
      <c r="AU136" s="170" t="str">
        <f t="shared" si="44"/>
        <v>58</v>
      </c>
      <c r="AV136" s="170" t="str">
        <f t="shared" si="44"/>
        <v>00</v>
      </c>
      <c r="AW136" s="170" t="str">
        <f t="shared" si="42"/>
        <v>00</v>
      </c>
      <c r="AX136" s="170" t="str">
        <f t="shared" si="55"/>
        <v xml:space="preserve">    case 0x44454E4649580000: *com = SFL_DENFIX; return true; break; //DENFIX</v>
      </c>
      <c r="BE136" s="170" t="str">
        <f t="shared" si="56"/>
        <v>44</v>
      </c>
      <c r="BF136" s="170" t="str">
        <f t="shared" si="56"/>
        <v>45</v>
      </c>
      <c r="BG136" s="170" t="str">
        <f t="shared" si="56"/>
        <v>CD</v>
      </c>
      <c r="BH136" s="170" t="str">
        <f t="shared" si="47"/>
        <v>C5</v>
      </c>
      <c r="BI136" s="170" t="str">
        <f t="shared" si="57"/>
        <v>49</v>
      </c>
      <c r="BJ136" s="170" t="str">
        <f t="shared" si="57"/>
        <v>58</v>
      </c>
      <c r="BK136" s="170" t="str">
        <f t="shared" si="57"/>
        <v/>
      </c>
      <c r="BL136" s="170" t="str">
        <f t="shared" si="48"/>
        <v/>
      </c>
    </row>
    <row r="137" spans="1:64">
      <c r="A137" s="24" t="str">
        <f>IF(ISNA(VLOOKUP(D137,D138:D$9999,1,0)),"",1)</f>
        <v/>
      </c>
      <c r="B137" s="24" t="str">
        <f>IF(ISNA(VLOOKUP(E137,E138:E$9999,1,0)),"",1)</f>
        <v/>
      </c>
      <c r="C137" s="2">
        <v>135</v>
      </c>
      <c r="D137" s="2" t="str">
        <f>VLOOKUP(C137,SOURCE!S140:Z10303,8,0)</f>
        <v>ITM_STACK_X</v>
      </c>
      <c r="E137" s="26" t="str">
        <f>CHAR(34)&amp;VLOOKUP(C137,SOURCE!S$6:Y$10169,6,0)&amp;CHAR(34)</f>
        <v>"X"</v>
      </c>
      <c r="F137" s="22" t="str">
        <f t="shared" si="49"/>
        <v xml:space="preserve">                      if (strcompare(commandnumber,"X" )) {sprintf(commandnumber,"%d", ITM_STACK_X);} else</v>
      </c>
      <c r="H137" t="b">
        <f>ISNA(VLOOKUP(J137,J138:J$500,1,0))</f>
        <v>1</v>
      </c>
      <c r="I137" s="27">
        <f>VLOOKUP(C137,SOURCE!S$6:Y$10169,7,0)</f>
        <v>517</v>
      </c>
      <c r="J137" s="28" t="str">
        <f>VLOOKUP(C137,SOURCE!S$6:Y$10169,6,0)</f>
        <v>X</v>
      </c>
      <c r="K137" s="29" t="str">
        <f t="shared" ref="K137:K200" si="60">SUBSTITUTE(SUBSTITUTE(SUBSTITUTE(SUBSTITUTE(SUBSTITUTE(SUBSTITUTE(SUBSTITUTE(SUBSTITUTE(SUBSTITUTE(SUBSTITUTE(SUBSTITUTE(SUBSTITUTE((SUBSTITUTE(SUBSTITUTE(SUBSTITUTE(SUBSTITUTE(Q137,"STD_SIGMA","SUM"),"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</v>
      </c>
      <c r="L137" s="39" t="str">
        <f>VLOOKUP(C137,SOURCE!S$6:Y$10169,2,0)</f>
        <v>STACK</v>
      </c>
      <c r="M137" t="str">
        <f>IF(VLOOKUP(I137,SOURCE!B:M,2,0)="/  { itemToBeCoded","To be coded","")</f>
        <v/>
      </c>
      <c r="N137" s="17" t="str">
        <f>IF(AND(O137,VLOOKUP(I137,SOURCE!B:M,2,0)&lt;&gt;"/  { itemToBeCoded"),IF(ISERROR(VLOOKUP(J137,TEST!A:L,12,0)),"",   IF(VLOOKUP(J137,TEST!A:L,12,0)="","",VLOOKUP(J137,TEST!A:L,12,0)&amp;" //"&amp;U137)),"")</f>
        <v/>
      </c>
      <c r="O137" t="b">
        <f>ISNA(VLOOKUP(J137,J$3:J136,1,0))</f>
        <v>1</v>
      </c>
      <c r="Q137" s="26" t="str">
        <f>VLOOKUP(I137,SOURCE!B:M,5,0)</f>
        <v>"X"</v>
      </c>
      <c r="U137">
        <f t="shared" si="39"/>
        <v>49</v>
      </c>
      <c r="V137" s="164">
        <f t="shared" si="58"/>
        <v>299797159.25280225</v>
      </c>
      <c r="W137" t="str">
        <f>IF(AND(O137,VLOOKUP(I137,SOURCE!B:M,2,0)&lt;&gt;"/  { itemToBeCoded"),IF(ISERROR(VLOOKUP(J137,TEST!A:F,5,0)),"",VLOOKUP(J137,TEST!A:F,5,0)),"")</f>
        <v/>
      </c>
      <c r="X137" t="str">
        <f>IF(VLOOKUP(I137,SOURCE!B:M,2,0)&lt;&gt;"/  { itemToBeCoded",IF(ISERROR(VLOOKUP(J137,TEST!A:F,6,0)),"",VLOOKUP(J137,TEST!A:F,6,0)),"")</f>
        <v/>
      </c>
      <c r="Y137" t="str">
        <f t="shared" si="59"/>
        <v/>
      </c>
      <c r="Z137">
        <f t="shared" si="46"/>
        <v>1</v>
      </c>
      <c r="AA137" s="172" t="str">
        <f t="shared" si="50"/>
        <v>+((uint64_t)(88) &lt;&lt; (7*8))</v>
      </c>
      <c r="AB137" s="172" t="str">
        <f t="shared" si="50"/>
        <v xml:space="preserve">                          </v>
      </c>
      <c r="AC137" s="172" t="str">
        <f t="shared" si="50"/>
        <v xml:space="preserve">                          </v>
      </c>
      <c r="AD137" s="172" t="str">
        <f t="shared" si="50"/>
        <v xml:space="preserve">                          </v>
      </c>
      <c r="AE137" s="172" t="str">
        <f t="shared" si="50"/>
        <v xml:space="preserve">                          </v>
      </c>
      <c r="AF137" s="172" t="str">
        <f t="shared" si="50"/>
        <v xml:space="preserve">                          </v>
      </c>
      <c r="AG137" s="172" t="str">
        <f t="shared" si="50"/>
        <v xml:space="preserve">                          </v>
      </c>
      <c r="AH137" s="172" t="str">
        <f t="shared" si="50"/>
        <v xml:space="preserve">                          </v>
      </c>
      <c r="AJ137" t="str">
        <f t="shared" si="51"/>
        <v>(uint64_t)(+((uint64_t)(88) &lt;&lt; (7*8))                                                                                                                                                                                      )</v>
      </c>
      <c r="AK137" s="2" t="str">
        <f t="shared" si="52"/>
        <v>X</v>
      </c>
      <c r="AL137" t="e">
        <f>VLOOKUP(AN137,$AN138:$AN$1000,1,0)</f>
        <v>#VALUE!</v>
      </c>
      <c r="AM137">
        <f t="shared" si="53"/>
        <v>295</v>
      </c>
      <c r="AN137" s="173" t="str">
        <f t="shared" si="54"/>
        <v xml:space="preserve">    case (uint64_t)(+((uint64_t)(88) &lt;&lt; (7*8))                                                                                                                                                                                      ): *com = ITM_STACK_X; return true; break; //X</v>
      </c>
      <c r="AO137" t="s">
        <v>5217</v>
      </c>
      <c r="AP137" s="170" t="str">
        <f t="shared" si="45"/>
        <v>58</v>
      </c>
      <c r="AQ137" s="170" t="str">
        <f t="shared" si="45"/>
        <v>00</v>
      </c>
      <c r="AR137" s="170" t="str">
        <f t="shared" si="45"/>
        <v>00</v>
      </c>
      <c r="AS137" s="170" t="str">
        <f t="shared" si="44"/>
        <v>00</v>
      </c>
      <c r="AT137" s="170" t="str">
        <f t="shared" si="44"/>
        <v>00</v>
      </c>
      <c r="AU137" s="170" t="str">
        <f t="shared" si="44"/>
        <v>00</v>
      </c>
      <c r="AV137" s="170" t="str">
        <f t="shared" si="44"/>
        <v>00</v>
      </c>
      <c r="AW137" s="170" t="str">
        <f t="shared" si="42"/>
        <v>00</v>
      </c>
      <c r="AX137" s="170" t="str">
        <f t="shared" si="55"/>
        <v xml:space="preserve">    case 0x5800000000000000: *com = ITM_STACK_X; return true; break; //X</v>
      </c>
      <c r="BE137" s="170" t="str">
        <f t="shared" si="56"/>
        <v>D7</v>
      </c>
      <c r="BF137" s="170" t="str">
        <f t="shared" si="56"/>
        <v>7F</v>
      </c>
      <c r="BG137" s="170" t="str">
        <f t="shared" si="56"/>
        <v>7F</v>
      </c>
      <c r="BH137" s="170" t="str">
        <f t="shared" si="47"/>
        <v>7F</v>
      </c>
      <c r="BI137" s="170" t="str">
        <f t="shared" si="57"/>
        <v/>
      </c>
      <c r="BJ137" s="170" t="str">
        <f t="shared" si="57"/>
        <v/>
      </c>
      <c r="BK137" s="170" t="str">
        <f t="shared" si="57"/>
        <v/>
      </c>
      <c r="BL137" s="170" t="str">
        <f t="shared" si="48"/>
        <v/>
      </c>
    </row>
    <row r="138" spans="1:64">
      <c r="A138" s="24" t="str">
        <f>IF(ISNA(VLOOKUP(D138,D139:D$9999,1,0)),"",1)</f>
        <v/>
      </c>
      <c r="B138" s="24" t="str">
        <f>IF(ISNA(VLOOKUP(E138,E139:E$9999,1,0)),"",1)</f>
        <v/>
      </c>
      <c r="C138" s="2">
        <v>136</v>
      </c>
      <c r="D138" s="2" t="str">
        <f>VLOOKUP(C138,SOURCE!S141:Z10304,8,0)</f>
        <v>ITM_STACK_Y</v>
      </c>
      <c r="E138" s="26" t="str">
        <f>CHAR(34)&amp;VLOOKUP(C138,SOURCE!S$6:Y$10169,6,0)&amp;CHAR(34)</f>
        <v>"Y"</v>
      </c>
      <c r="F138" s="22" t="str">
        <f t="shared" si="49"/>
        <v xml:space="preserve">                      if (strcompare(commandnumber,"Y" )) {sprintf(commandnumber,"%d", ITM_STACK_Y);} else</v>
      </c>
      <c r="H138" t="b">
        <f>ISNA(VLOOKUP(J138,J139:J$500,1,0))</f>
        <v>1</v>
      </c>
      <c r="I138" s="27">
        <f>VLOOKUP(C138,SOURCE!S$6:Y$10169,7,0)</f>
        <v>518</v>
      </c>
      <c r="J138" s="28" t="str">
        <f>VLOOKUP(C138,SOURCE!S$6:Y$10169,6,0)</f>
        <v>Y</v>
      </c>
      <c r="K138" s="29" t="str">
        <f t="shared" si="60"/>
        <v>Y</v>
      </c>
      <c r="L138" s="39" t="str">
        <f>VLOOKUP(C138,SOURCE!S$6:Y$10169,2,0)</f>
        <v>STACK</v>
      </c>
      <c r="M138" t="str">
        <f>IF(VLOOKUP(I138,SOURCE!B:M,2,0)="/  { itemToBeCoded","To be coded","")</f>
        <v/>
      </c>
      <c r="N138" s="17" t="str">
        <f>IF(AND(O138,VLOOKUP(I138,SOURCE!B:M,2,0)&lt;&gt;"/  { itemToBeCoded"),IF(ISERROR(VLOOKUP(J138,TEST!A:L,12,0)),"",   IF(VLOOKUP(J138,TEST!A:L,12,0)="","",VLOOKUP(J138,TEST!A:L,12,0)&amp;" //"&amp;U138)),"")</f>
        <v/>
      </c>
      <c r="O138" t="b">
        <f>ISNA(VLOOKUP(J138,J$3:J137,1,0))</f>
        <v>1</v>
      </c>
      <c r="Q138" s="26" t="str">
        <f>VLOOKUP(I138,SOURCE!B:M,5,0)</f>
        <v>"Y"</v>
      </c>
      <c r="U138">
        <f t="shared" si="39"/>
        <v>49</v>
      </c>
      <c r="V138" s="164">
        <f t="shared" si="58"/>
        <v>299797159.25280225</v>
      </c>
      <c r="W138" t="str">
        <f>IF(AND(O138,VLOOKUP(I138,SOURCE!B:M,2,0)&lt;&gt;"/  { itemToBeCoded"),IF(ISERROR(VLOOKUP(J138,TEST!A:F,5,0)),"",VLOOKUP(J138,TEST!A:F,5,0)),"")</f>
        <v/>
      </c>
      <c r="X138" t="str">
        <f>IF(VLOOKUP(I138,SOURCE!B:M,2,0)&lt;&gt;"/  { itemToBeCoded",IF(ISERROR(VLOOKUP(J138,TEST!A:F,6,0)),"",VLOOKUP(J138,TEST!A:F,6,0)),"")</f>
        <v/>
      </c>
      <c r="Y138" t="str">
        <f t="shared" si="59"/>
        <v/>
      </c>
      <c r="Z138">
        <f t="shared" si="46"/>
        <v>1</v>
      </c>
      <c r="AA138" s="172" t="str">
        <f t="shared" si="50"/>
        <v>+((uint64_t)(89) &lt;&lt; (7*8))</v>
      </c>
      <c r="AB138" s="172" t="str">
        <f t="shared" si="50"/>
        <v xml:space="preserve">                          </v>
      </c>
      <c r="AC138" s="172" t="str">
        <f t="shared" si="50"/>
        <v xml:space="preserve">                          </v>
      </c>
      <c r="AD138" s="172" t="str">
        <f t="shared" si="50"/>
        <v xml:space="preserve">                          </v>
      </c>
      <c r="AE138" s="172" t="str">
        <f t="shared" si="50"/>
        <v xml:space="preserve">                          </v>
      </c>
      <c r="AF138" s="172" t="str">
        <f t="shared" si="50"/>
        <v xml:space="preserve">                          </v>
      </c>
      <c r="AG138" s="172" t="str">
        <f t="shared" si="50"/>
        <v xml:space="preserve">                          </v>
      </c>
      <c r="AH138" s="172" t="str">
        <f t="shared" si="50"/>
        <v xml:space="preserve">                          </v>
      </c>
      <c r="AJ138" t="str">
        <f t="shared" si="51"/>
        <v>(uint64_t)(+((uint64_t)(89) &lt;&lt; (7*8))                                                                                                                                                                                      )</v>
      </c>
      <c r="AK138" s="2" t="str">
        <f t="shared" si="52"/>
        <v>Y</v>
      </c>
      <c r="AL138" t="e">
        <f>VLOOKUP(AN138,$AN139:$AN$1000,1,0)</f>
        <v>#VALUE!</v>
      </c>
      <c r="AM138">
        <f t="shared" si="53"/>
        <v>296</v>
      </c>
      <c r="AN138" s="173" t="str">
        <f t="shared" si="54"/>
        <v xml:space="preserve">    case (uint64_t)(+((uint64_t)(89) &lt;&lt; (7*8))                                                                                                                                                                                      ): *com = ITM_STACK_Y; return true; break; //Y</v>
      </c>
      <c r="AO138" t="s">
        <v>5217</v>
      </c>
      <c r="AP138" s="170" t="str">
        <f t="shared" si="45"/>
        <v>59</v>
      </c>
      <c r="AQ138" s="170" t="str">
        <f t="shared" si="45"/>
        <v>00</v>
      </c>
      <c r="AR138" s="170" t="str">
        <f t="shared" si="45"/>
        <v>00</v>
      </c>
      <c r="AS138" s="170" t="str">
        <f t="shared" si="44"/>
        <v>00</v>
      </c>
      <c r="AT138" s="170" t="str">
        <f t="shared" si="44"/>
        <v>00</v>
      </c>
      <c r="AU138" s="170" t="str">
        <f t="shared" si="44"/>
        <v>00</v>
      </c>
      <c r="AV138" s="170" t="str">
        <f t="shared" si="44"/>
        <v>00</v>
      </c>
      <c r="AW138" s="170" t="str">
        <f t="shared" si="42"/>
        <v>00</v>
      </c>
      <c r="AX138" s="170" t="str">
        <f t="shared" si="55"/>
        <v xml:space="preserve">    case 0x5900000000000000: *com = ITM_STACK_Y; return true; break; //Y</v>
      </c>
      <c r="BE138" s="170" t="str">
        <f t="shared" si="56"/>
        <v>D8</v>
      </c>
      <c r="BF138" s="170" t="str">
        <f t="shared" si="56"/>
        <v>7F</v>
      </c>
      <c r="BG138" s="170" t="str">
        <f t="shared" si="56"/>
        <v>7F</v>
      </c>
      <c r="BH138" s="170" t="str">
        <f t="shared" si="47"/>
        <v>7F</v>
      </c>
      <c r="BI138" s="170" t="str">
        <f t="shared" si="57"/>
        <v/>
      </c>
      <c r="BJ138" s="170" t="str">
        <f t="shared" si="57"/>
        <v/>
      </c>
      <c r="BK138" s="170" t="str">
        <f t="shared" si="57"/>
        <v/>
      </c>
      <c r="BL138" s="170" t="str">
        <f t="shared" si="48"/>
        <v/>
      </c>
    </row>
    <row r="139" spans="1:64">
      <c r="A139" s="24" t="str">
        <f>IF(ISNA(VLOOKUP(D139,D140:D$9999,1,0)),"",1)</f>
        <v/>
      </c>
      <c r="B139" s="24" t="str">
        <f>IF(ISNA(VLOOKUP(E139,E140:E$9999,1,0)),"",1)</f>
        <v/>
      </c>
      <c r="C139" s="2">
        <v>137</v>
      </c>
      <c r="D139" s="2" t="str">
        <f>VLOOKUP(C139,SOURCE!S142:Z10305,8,0)</f>
        <v>ITM_STACK_Z</v>
      </c>
      <c r="E139" s="26" t="str">
        <f>CHAR(34)&amp;VLOOKUP(C139,SOURCE!S$6:Y$10169,6,0)&amp;CHAR(34)</f>
        <v>"Z"</v>
      </c>
      <c r="F139" s="22" t="str">
        <f t="shared" si="49"/>
        <v xml:space="preserve">                      if (strcompare(commandnumber,"Z" )) {sprintf(commandnumber,"%d", ITM_STACK_Z);} else</v>
      </c>
      <c r="H139" t="b">
        <f>ISNA(VLOOKUP(J139,J140:J$500,1,0))</f>
        <v>1</v>
      </c>
      <c r="I139" s="27">
        <f>VLOOKUP(C139,SOURCE!S$6:Y$10169,7,0)</f>
        <v>519</v>
      </c>
      <c r="J139" s="28" t="str">
        <f>VLOOKUP(C139,SOURCE!S$6:Y$10169,6,0)</f>
        <v>Z</v>
      </c>
      <c r="K139" s="29" t="str">
        <f t="shared" si="60"/>
        <v>Z</v>
      </c>
      <c r="L139" s="39" t="str">
        <f>VLOOKUP(C139,SOURCE!S$6:Y$10169,2,0)</f>
        <v>STACK</v>
      </c>
      <c r="M139" t="str">
        <f>IF(VLOOKUP(I139,SOURCE!B:M,2,0)="/  { itemToBeCoded","To be coded","")</f>
        <v/>
      </c>
      <c r="N139" s="17" t="str">
        <f>IF(AND(O139,VLOOKUP(I139,SOURCE!B:M,2,0)&lt;&gt;"/  { itemToBeCoded"),IF(ISERROR(VLOOKUP(J139,TEST!A:L,12,0)),"",   IF(VLOOKUP(J139,TEST!A:L,12,0)="","",VLOOKUP(J139,TEST!A:L,12,0)&amp;" //"&amp;U139)),"")</f>
        <v/>
      </c>
      <c r="O139" t="b">
        <f>ISNA(VLOOKUP(J139,J$3:J138,1,0))</f>
        <v>1</v>
      </c>
      <c r="Q139" s="26" t="str">
        <f>VLOOKUP(I139,SOURCE!B:M,5,0)</f>
        <v>"Z"</v>
      </c>
      <c r="U139">
        <f t="shared" si="39"/>
        <v>49</v>
      </c>
      <c r="V139" s="164">
        <f t="shared" si="58"/>
        <v>299797159.25280225</v>
      </c>
      <c r="W139" t="str">
        <f>IF(AND(O139,VLOOKUP(I139,SOURCE!B:M,2,0)&lt;&gt;"/  { itemToBeCoded"),IF(ISERROR(VLOOKUP(J139,TEST!A:F,5,0)),"",VLOOKUP(J139,TEST!A:F,5,0)),"")</f>
        <v/>
      </c>
      <c r="X139" t="str">
        <f>IF(VLOOKUP(I139,SOURCE!B:M,2,0)&lt;&gt;"/  { itemToBeCoded",IF(ISERROR(VLOOKUP(J139,TEST!A:F,6,0)),"",VLOOKUP(J139,TEST!A:F,6,0)),"")</f>
        <v/>
      </c>
      <c r="Y139" t="str">
        <f t="shared" si="59"/>
        <v/>
      </c>
      <c r="Z139">
        <f t="shared" si="46"/>
        <v>1</v>
      </c>
      <c r="AA139" s="172" t="str">
        <f t="shared" si="50"/>
        <v>+((uint64_t)(90) &lt;&lt; (7*8))</v>
      </c>
      <c r="AB139" s="172" t="str">
        <f t="shared" si="50"/>
        <v xml:space="preserve">                          </v>
      </c>
      <c r="AC139" s="172" t="str">
        <f t="shared" si="50"/>
        <v xml:space="preserve">                          </v>
      </c>
      <c r="AD139" s="172" t="str">
        <f t="shared" si="50"/>
        <v xml:space="preserve">                          </v>
      </c>
      <c r="AE139" s="172" t="str">
        <f t="shared" si="50"/>
        <v xml:space="preserve">                          </v>
      </c>
      <c r="AF139" s="172" t="str">
        <f t="shared" si="50"/>
        <v xml:space="preserve">                          </v>
      </c>
      <c r="AG139" s="172" t="str">
        <f t="shared" si="50"/>
        <v xml:space="preserve">                          </v>
      </c>
      <c r="AH139" s="172" t="str">
        <f t="shared" si="50"/>
        <v xml:space="preserve">                          </v>
      </c>
      <c r="AJ139" t="str">
        <f t="shared" si="51"/>
        <v>(uint64_t)(+((uint64_t)(90) &lt;&lt; (7*8))                                                                                                                                                                                      )</v>
      </c>
      <c r="AK139" s="2" t="str">
        <f t="shared" si="52"/>
        <v>Z</v>
      </c>
      <c r="AL139" t="e">
        <f>VLOOKUP(AN139,$AN140:$AN$1000,1,0)</f>
        <v>#VALUE!</v>
      </c>
      <c r="AM139">
        <f t="shared" si="53"/>
        <v>297</v>
      </c>
      <c r="AN139" s="173" t="str">
        <f t="shared" si="54"/>
        <v xml:space="preserve">    case (uint64_t)(+((uint64_t)(90) &lt;&lt; (7*8))                                                                                                                                                                                      ): *com = ITM_STACK_Z; return true; break; //Z</v>
      </c>
      <c r="AO139" t="s">
        <v>5217</v>
      </c>
      <c r="AP139" s="170" t="str">
        <f t="shared" si="45"/>
        <v>5A</v>
      </c>
      <c r="AQ139" s="170" t="str">
        <f t="shared" si="45"/>
        <v>00</v>
      </c>
      <c r="AR139" s="170" t="str">
        <f t="shared" si="45"/>
        <v>00</v>
      </c>
      <c r="AS139" s="170" t="str">
        <f t="shared" si="44"/>
        <v>00</v>
      </c>
      <c r="AT139" s="170" t="str">
        <f t="shared" si="44"/>
        <v>00</v>
      </c>
      <c r="AU139" s="170" t="str">
        <f t="shared" si="44"/>
        <v>00</v>
      </c>
      <c r="AV139" s="170" t="str">
        <f t="shared" si="44"/>
        <v>00</v>
      </c>
      <c r="AW139" s="170" t="str">
        <f t="shared" si="42"/>
        <v>00</v>
      </c>
      <c r="AX139" s="170" t="str">
        <f t="shared" si="55"/>
        <v xml:space="preserve">    case 0x5A00000000000000: *com = ITM_STACK_Z; return true; break; //Z</v>
      </c>
      <c r="BE139" s="170" t="str">
        <f t="shared" si="56"/>
        <v>D9</v>
      </c>
      <c r="BF139" s="170" t="str">
        <f t="shared" si="56"/>
        <v>7F</v>
      </c>
      <c r="BG139" s="170" t="str">
        <f t="shared" si="56"/>
        <v>7F</v>
      </c>
      <c r="BH139" s="170" t="str">
        <f t="shared" si="47"/>
        <v>7F</v>
      </c>
      <c r="BI139" s="170" t="str">
        <f t="shared" si="57"/>
        <v/>
      </c>
      <c r="BJ139" s="170" t="str">
        <f t="shared" si="57"/>
        <v/>
      </c>
      <c r="BK139" s="170" t="str">
        <f t="shared" si="57"/>
        <v/>
      </c>
      <c r="BL139" s="170" t="str">
        <f t="shared" si="48"/>
        <v/>
      </c>
    </row>
    <row r="140" spans="1:64">
      <c r="A140" s="24" t="str">
        <f>IF(ISNA(VLOOKUP(D140,D141:D$9999,1,0)),"",1)</f>
        <v/>
      </c>
      <c r="B140" s="24" t="str">
        <f>IF(ISNA(VLOOKUP(E140,E141:E$9999,1,0)),"",1)</f>
        <v/>
      </c>
      <c r="C140" s="2">
        <v>138</v>
      </c>
      <c r="D140" s="2" t="str">
        <f>VLOOKUP(C140,SOURCE!S143:Z10306,8,0)</f>
        <v>ITM_STACK_T</v>
      </c>
      <c r="E140" s="26" t="str">
        <f>CHAR(34)&amp;VLOOKUP(C140,SOURCE!S$6:Y$10169,6,0)&amp;CHAR(34)</f>
        <v>"T"</v>
      </c>
      <c r="F140" s="22" t="str">
        <f t="shared" si="49"/>
        <v xml:space="preserve">                      if (strcompare(commandnumber,"T" )) {sprintf(commandnumber,"%d", ITM_STACK_T);} else</v>
      </c>
      <c r="H140" t="b">
        <f>ISNA(VLOOKUP(J140,J141:J$500,1,0))</f>
        <v>1</v>
      </c>
      <c r="I140" s="27">
        <f>VLOOKUP(C140,SOURCE!S$6:Y$10169,7,0)</f>
        <v>520</v>
      </c>
      <c r="J140" s="28" t="str">
        <f>VLOOKUP(C140,SOURCE!S$6:Y$10169,6,0)</f>
        <v>T</v>
      </c>
      <c r="K140" s="29" t="str">
        <f t="shared" si="60"/>
        <v>T</v>
      </c>
      <c r="L140" s="39" t="str">
        <f>VLOOKUP(C140,SOURCE!S$6:Y$10169,2,0)</f>
        <v>STACK</v>
      </c>
      <c r="M140" t="str">
        <f>IF(VLOOKUP(I140,SOURCE!B:M,2,0)="/  { itemToBeCoded","To be coded","")</f>
        <v/>
      </c>
      <c r="N140" s="17" t="str">
        <f>IF(AND(O140,VLOOKUP(I140,SOURCE!B:M,2,0)&lt;&gt;"/  { itemToBeCoded"),IF(ISERROR(VLOOKUP(J140,TEST!A:L,12,0)),"",   IF(VLOOKUP(J140,TEST!A:L,12,0)="","",VLOOKUP(J140,TEST!A:L,12,0)&amp;" //"&amp;U140)),"")</f>
        <v/>
      </c>
      <c r="O140" t="b">
        <f>ISNA(VLOOKUP(J140,J$3:J139,1,0))</f>
        <v>1</v>
      </c>
      <c r="Q140" s="26" t="str">
        <f>VLOOKUP(I140,SOURCE!B:M,5,0)</f>
        <v>"T"</v>
      </c>
      <c r="U140">
        <f t="shared" si="39"/>
        <v>49</v>
      </c>
      <c r="V140" s="164">
        <f t="shared" si="58"/>
        <v>299797159.25280225</v>
      </c>
      <c r="W140" t="str">
        <f>IF(AND(O140,VLOOKUP(I140,SOURCE!B:M,2,0)&lt;&gt;"/  { itemToBeCoded"),IF(ISERROR(VLOOKUP(J140,TEST!A:F,5,0)),"",VLOOKUP(J140,TEST!A:F,5,0)),"")</f>
        <v/>
      </c>
      <c r="X140" t="str">
        <f>IF(VLOOKUP(I140,SOURCE!B:M,2,0)&lt;&gt;"/  { itemToBeCoded",IF(ISERROR(VLOOKUP(J140,TEST!A:F,6,0)),"",VLOOKUP(J140,TEST!A:F,6,0)),"")</f>
        <v/>
      </c>
      <c r="Y140" t="str">
        <f t="shared" si="59"/>
        <v/>
      </c>
      <c r="Z140">
        <f t="shared" si="46"/>
        <v>1</v>
      </c>
      <c r="AA140" s="172" t="str">
        <f t="shared" si="50"/>
        <v>+((uint64_t)(84) &lt;&lt; (7*8))</v>
      </c>
      <c r="AB140" s="172" t="str">
        <f t="shared" si="50"/>
        <v xml:space="preserve">                          </v>
      </c>
      <c r="AC140" s="172" t="str">
        <f t="shared" si="50"/>
        <v xml:space="preserve">                          </v>
      </c>
      <c r="AD140" s="172" t="str">
        <f t="shared" si="50"/>
        <v xml:space="preserve">                          </v>
      </c>
      <c r="AE140" s="172" t="str">
        <f t="shared" si="50"/>
        <v xml:space="preserve">                          </v>
      </c>
      <c r="AF140" s="172" t="str">
        <f t="shared" si="50"/>
        <v xml:space="preserve">                          </v>
      </c>
      <c r="AG140" s="172" t="str">
        <f t="shared" si="50"/>
        <v xml:space="preserve">                          </v>
      </c>
      <c r="AH140" s="172" t="str">
        <f t="shared" si="50"/>
        <v xml:space="preserve">                          </v>
      </c>
      <c r="AJ140" t="str">
        <f t="shared" si="51"/>
        <v>(uint64_t)(+((uint64_t)(84) &lt;&lt; (7*8))                                                                                                                                                                                      )</v>
      </c>
      <c r="AK140" s="2" t="str">
        <f t="shared" si="52"/>
        <v>T</v>
      </c>
      <c r="AL140" t="e">
        <f>VLOOKUP(AN140,$AN141:$AN$1000,1,0)</f>
        <v>#VALUE!</v>
      </c>
      <c r="AM140">
        <f t="shared" si="53"/>
        <v>298</v>
      </c>
      <c r="AN140" s="173" t="str">
        <f t="shared" si="54"/>
        <v xml:space="preserve">    case (uint64_t)(+((uint64_t)(84) &lt;&lt; (7*8))                                                                                                                                                                                      ): *com = ITM_STACK_T; return true; break; //T</v>
      </c>
      <c r="AO140" t="s">
        <v>5217</v>
      </c>
      <c r="AP140" s="170" t="str">
        <f t="shared" si="45"/>
        <v>54</v>
      </c>
      <c r="AQ140" s="170" t="str">
        <f t="shared" si="45"/>
        <v>00</v>
      </c>
      <c r="AR140" s="170" t="str">
        <f t="shared" si="45"/>
        <v>00</v>
      </c>
      <c r="AS140" s="170" t="str">
        <f t="shared" si="44"/>
        <v>00</v>
      </c>
      <c r="AT140" s="170" t="str">
        <f t="shared" si="44"/>
        <v>00</v>
      </c>
      <c r="AU140" s="170" t="str">
        <f t="shared" si="44"/>
        <v>00</v>
      </c>
      <c r="AV140" s="170" t="str">
        <f t="shared" si="44"/>
        <v>00</v>
      </c>
      <c r="AW140" s="170" t="str">
        <f t="shared" si="42"/>
        <v>00</v>
      </c>
      <c r="AX140" s="170" t="str">
        <f t="shared" si="55"/>
        <v xml:space="preserve">    case 0x5400000000000000: *com = ITM_STACK_T; return true; break; //T</v>
      </c>
      <c r="BE140" s="170" t="str">
        <f t="shared" si="56"/>
        <v>D3</v>
      </c>
      <c r="BF140" s="170" t="str">
        <f t="shared" si="56"/>
        <v>7F</v>
      </c>
      <c r="BG140" s="170" t="str">
        <f t="shared" si="56"/>
        <v>7F</v>
      </c>
      <c r="BH140" s="170" t="str">
        <f t="shared" si="47"/>
        <v>7F</v>
      </c>
      <c r="BI140" s="170" t="str">
        <f t="shared" si="57"/>
        <v/>
      </c>
      <c r="BJ140" s="170" t="str">
        <f t="shared" si="57"/>
        <v/>
      </c>
      <c r="BK140" s="170" t="str">
        <f t="shared" si="57"/>
        <v/>
      </c>
      <c r="BL140" s="170" t="str">
        <f t="shared" si="48"/>
        <v/>
      </c>
    </row>
    <row r="141" spans="1:64">
      <c r="A141" s="24" t="str">
        <f>IF(ISNA(VLOOKUP(D141,D142:D$9999,1,0)),"",1)</f>
        <v/>
      </c>
      <c r="B141" s="24" t="str">
        <f>IF(ISNA(VLOOKUP(E141,E142:E$9999,1,0)),"",1)</f>
        <v/>
      </c>
      <c r="C141" s="2">
        <v>139</v>
      </c>
      <c r="D141" s="2" t="str">
        <f>VLOOKUP(C141,SOURCE!S144:Z10307,8,0)</f>
        <v>ITM_STACK_A</v>
      </c>
      <c r="E141" s="26" t="str">
        <f>CHAR(34)&amp;VLOOKUP(C141,SOURCE!S$6:Y$10169,6,0)&amp;CHAR(34)</f>
        <v>"A"</v>
      </c>
      <c r="F141" s="22" t="str">
        <f t="shared" si="49"/>
        <v xml:space="preserve">                      if (strcompare(commandnumber,"A" )) {sprintf(commandnumber,"%d", ITM_STACK_A);} else</v>
      </c>
      <c r="H141" t="b">
        <f>ISNA(VLOOKUP(J141,J142:J$500,1,0))</f>
        <v>1</v>
      </c>
      <c r="I141" s="27">
        <f>VLOOKUP(C141,SOURCE!S$6:Y$10169,7,0)</f>
        <v>521</v>
      </c>
      <c r="J141" s="28" t="str">
        <f>VLOOKUP(C141,SOURCE!S$6:Y$10169,6,0)</f>
        <v>A</v>
      </c>
      <c r="K141" s="29" t="str">
        <f t="shared" si="60"/>
        <v>A</v>
      </c>
      <c r="L141" s="39" t="str">
        <f>VLOOKUP(C141,SOURCE!S$6:Y$10169,2,0)</f>
        <v>STACK</v>
      </c>
      <c r="M141" t="str">
        <f>IF(VLOOKUP(I141,SOURCE!B:M,2,0)="/  { itemToBeCoded","To be coded","")</f>
        <v/>
      </c>
      <c r="N141" s="17" t="str">
        <f>IF(AND(O141,VLOOKUP(I141,SOURCE!B:M,2,0)&lt;&gt;"/  { itemToBeCoded"),IF(ISERROR(VLOOKUP(J141,TEST!A:L,12,0)),"",   IF(VLOOKUP(J141,TEST!A:L,12,0)="","",VLOOKUP(J141,TEST!A:L,12,0)&amp;" //"&amp;U141)),"")</f>
        <v/>
      </c>
      <c r="O141" t="b">
        <f>ISNA(VLOOKUP(J141,J$3:J140,1,0))</f>
        <v>1</v>
      </c>
      <c r="Q141" s="26" t="str">
        <f>VLOOKUP(I141,SOURCE!B:M,5,0)</f>
        <v>"A"</v>
      </c>
      <c r="U141">
        <f t="shared" si="39"/>
        <v>49</v>
      </c>
      <c r="V141" s="164">
        <f t="shared" si="58"/>
        <v>299797159.25280225</v>
      </c>
      <c r="W141" t="str">
        <f>IF(AND(O141,VLOOKUP(I141,SOURCE!B:M,2,0)&lt;&gt;"/  { itemToBeCoded"),IF(ISERROR(VLOOKUP(J141,TEST!A:F,5,0)),"",VLOOKUP(J141,TEST!A:F,5,0)),"")</f>
        <v/>
      </c>
      <c r="X141" t="str">
        <f>IF(VLOOKUP(I141,SOURCE!B:M,2,0)&lt;&gt;"/  { itemToBeCoded",IF(ISERROR(VLOOKUP(J141,TEST!A:F,6,0)),"",VLOOKUP(J141,TEST!A:F,6,0)),"")</f>
        <v/>
      </c>
      <c r="Y141" t="str">
        <f t="shared" si="59"/>
        <v/>
      </c>
      <c r="Z141">
        <f t="shared" si="46"/>
        <v>1</v>
      </c>
      <c r="AA141" s="172" t="str">
        <f t="shared" si="50"/>
        <v>+((uint64_t)(65) &lt;&lt; (7*8))</v>
      </c>
      <c r="AB141" s="172" t="str">
        <f t="shared" si="50"/>
        <v xml:space="preserve">                          </v>
      </c>
      <c r="AC141" s="172" t="str">
        <f t="shared" si="50"/>
        <v xml:space="preserve">                          </v>
      </c>
      <c r="AD141" s="172" t="str">
        <f t="shared" si="50"/>
        <v xml:space="preserve">                          </v>
      </c>
      <c r="AE141" s="172" t="str">
        <f t="shared" si="50"/>
        <v xml:space="preserve">                          </v>
      </c>
      <c r="AF141" s="172" t="str">
        <f t="shared" si="50"/>
        <v xml:space="preserve">                          </v>
      </c>
      <c r="AG141" s="172" t="str">
        <f t="shared" si="50"/>
        <v xml:space="preserve">                          </v>
      </c>
      <c r="AH141" s="172" t="str">
        <f t="shared" si="50"/>
        <v xml:space="preserve">                          </v>
      </c>
      <c r="AJ141" t="str">
        <f t="shared" si="51"/>
        <v>(uint64_t)(+((uint64_t)(65) &lt;&lt; (7*8))                                                                                                                                                                                      )</v>
      </c>
      <c r="AK141" s="2" t="str">
        <f t="shared" si="52"/>
        <v>A</v>
      </c>
      <c r="AL141" t="e">
        <f>VLOOKUP(AN141,$AN142:$AN$1000,1,0)</f>
        <v>#VALUE!</v>
      </c>
      <c r="AM141">
        <f t="shared" si="53"/>
        <v>299</v>
      </c>
      <c r="AN141" s="173" t="str">
        <f t="shared" si="54"/>
        <v xml:space="preserve">    case (uint64_t)(+((uint64_t)(65) &lt;&lt; (7*8))                                                                                                                                                                                      ): *com = ITM_STACK_A; return true; break; //A</v>
      </c>
      <c r="AO141" t="s">
        <v>5217</v>
      </c>
      <c r="AP141" s="170" t="str">
        <f t="shared" si="45"/>
        <v>41</v>
      </c>
      <c r="AQ141" s="170" t="str">
        <f t="shared" si="45"/>
        <v>00</v>
      </c>
      <c r="AR141" s="170" t="str">
        <f t="shared" si="45"/>
        <v>00</v>
      </c>
      <c r="AS141" s="170" t="str">
        <f t="shared" si="44"/>
        <v>00</v>
      </c>
      <c r="AT141" s="170" t="str">
        <f t="shared" si="44"/>
        <v>00</v>
      </c>
      <c r="AU141" s="170" t="str">
        <f t="shared" si="44"/>
        <v>00</v>
      </c>
      <c r="AV141" s="170" t="str">
        <f t="shared" si="44"/>
        <v>00</v>
      </c>
      <c r="AW141" s="170" t="str">
        <f t="shared" si="42"/>
        <v>00</v>
      </c>
      <c r="AX141" s="170" t="str">
        <f t="shared" si="55"/>
        <v xml:space="preserve">    case 0x4100000000000000: *com = ITM_STACK_A; return true; break; //A</v>
      </c>
      <c r="BE141" s="170" t="str">
        <f t="shared" si="56"/>
        <v>C0</v>
      </c>
      <c r="BF141" s="170" t="str">
        <f t="shared" si="56"/>
        <v>7F</v>
      </c>
      <c r="BG141" s="170" t="str">
        <f t="shared" si="56"/>
        <v>7F</v>
      </c>
      <c r="BH141" s="170" t="str">
        <f t="shared" si="47"/>
        <v>7F</v>
      </c>
      <c r="BI141" s="170" t="str">
        <f t="shared" si="57"/>
        <v/>
      </c>
      <c r="BJ141" s="170" t="str">
        <f t="shared" si="57"/>
        <v/>
      </c>
      <c r="BK141" s="170" t="str">
        <f t="shared" si="57"/>
        <v/>
      </c>
      <c r="BL141" s="170" t="str">
        <f t="shared" si="48"/>
        <v/>
      </c>
    </row>
    <row r="142" spans="1:64">
      <c r="A142" s="24" t="str">
        <f>IF(ISNA(VLOOKUP(D142,D143:D$9999,1,0)),"",1)</f>
        <v/>
      </c>
      <c r="B142" s="24" t="str">
        <f>IF(ISNA(VLOOKUP(E142,E143:E$9999,1,0)),"",1)</f>
        <v/>
      </c>
      <c r="C142" s="2">
        <v>140</v>
      </c>
      <c r="D142" s="2" t="str">
        <f>VLOOKUP(C142,SOURCE!S145:Z10308,8,0)</f>
        <v>ITM_STACK_B</v>
      </c>
      <c r="E142" s="26" t="str">
        <f>CHAR(34)&amp;VLOOKUP(C142,SOURCE!S$6:Y$10169,6,0)&amp;CHAR(34)</f>
        <v>"B"</v>
      </c>
      <c r="F142" s="22" t="str">
        <f t="shared" si="49"/>
        <v xml:space="preserve">                      if (strcompare(commandnumber,"B" )) {sprintf(commandnumber,"%d", ITM_STACK_B);} else</v>
      </c>
      <c r="H142" t="b">
        <f>ISNA(VLOOKUP(J142,J143:J$500,1,0))</f>
        <v>1</v>
      </c>
      <c r="I142" s="27">
        <f>VLOOKUP(C142,SOURCE!S$6:Y$10169,7,0)</f>
        <v>522</v>
      </c>
      <c r="J142" s="28" t="str">
        <f>VLOOKUP(C142,SOURCE!S$6:Y$10169,6,0)</f>
        <v>B</v>
      </c>
      <c r="K142" s="29" t="str">
        <f t="shared" si="60"/>
        <v>B</v>
      </c>
      <c r="L142" s="39" t="str">
        <f>VLOOKUP(C142,SOURCE!S$6:Y$10169,2,0)</f>
        <v>STACK</v>
      </c>
      <c r="M142" t="str">
        <f>IF(VLOOKUP(I142,SOURCE!B:M,2,0)="/  { itemToBeCoded","To be coded","")</f>
        <v/>
      </c>
      <c r="N142" s="17" t="str">
        <f>IF(AND(O142,VLOOKUP(I142,SOURCE!B:M,2,0)&lt;&gt;"/  { itemToBeCoded"),IF(ISERROR(VLOOKUP(J142,TEST!A:L,12,0)),"",   IF(VLOOKUP(J142,TEST!A:L,12,0)="","",VLOOKUP(J142,TEST!A:L,12,0)&amp;" //"&amp;U142)),"")</f>
        <v/>
      </c>
      <c r="O142" t="b">
        <f>ISNA(VLOOKUP(J142,J$3:J141,1,0))</f>
        <v>1</v>
      </c>
      <c r="Q142" s="26" t="str">
        <f>VLOOKUP(I142,SOURCE!B:M,5,0)</f>
        <v>"B"</v>
      </c>
      <c r="U142">
        <f t="shared" si="39"/>
        <v>49</v>
      </c>
      <c r="V142" s="164">
        <f t="shared" si="58"/>
        <v>299797159.25280225</v>
      </c>
      <c r="W142" t="str">
        <f>IF(AND(O142,VLOOKUP(I142,SOURCE!B:M,2,0)&lt;&gt;"/  { itemToBeCoded"),IF(ISERROR(VLOOKUP(J142,TEST!A:F,5,0)),"",VLOOKUP(J142,TEST!A:F,5,0)),"")</f>
        <v/>
      </c>
      <c r="X142" t="str">
        <f>IF(VLOOKUP(I142,SOURCE!B:M,2,0)&lt;&gt;"/  { itemToBeCoded",IF(ISERROR(VLOOKUP(J142,TEST!A:F,6,0)),"",VLOOKUP(J142,TEST!A:F,6,0)),"")</f>
        <v/>
      </c>
      <c r="Y142" t="str">
        <f t="shared" si="59"/>
        <v/>
      </c>
      <c r="Z142">
        <f t="shared" si="46"/>
        <v>1</v>
      </c>
      <c r="AA142" s="172" t="str">
        <f t="shared" si="50"/>
        <v>+((uint64_t)(66) &lt;&lt; (7*8))</v>
      </c>
      <c r="AB142" s="172" t="str">
        <f t="shared" si="50"/>
        <v xml:space="preserve">                          </v>
      </c>
      <c r="AC142" s="172" t="str">
        <f t="shared" si="50"/>
        <v xml:space="preserve">                          </v>
      </c>
      <c r="AD142" s="172" t="str">
        <f t="shared" si="50"/>
        <v xml:space="preserve">                          </v>
      </c>
      <c r="AE142" s="172" t="str">
        <f t="shared" si="50"/>
        <v xml:space="preserve">                          </v>
      </c>
      <c r="AF142" s="172" t="str">
        <f t="shared" si="50"/>
        <v xml:space="preserve">                          </v>
      </c>
      <c r="AG142" s="172" t="str">
        <f t="shared" si="50"/>
        <v xml:space="preserve">                          </v>
      </c>
      <c r="AH142" s="172" t="str">
        <f t="shared" si="50"/>
        <v xml:space="preserve">                          </v>
      </c>
      <c r="AJ142" t="str">
        <f t="shared" si="51"/>
        <v>(uint64_t)(+((uint64_t)(66) &lt;&lt; (7*8))                                                                                                                                                                                      )</v>
      </c>
      <c r="AK142" s="2" t="str">
        <f t="shared" si="52"/>
        <v>B</v>
      </c>
      <c r="AL142" t="e">
        <f>VLOOKUP(AN142,$AN143:$AN$1000,1,0)</f>
        <v>#VALUE!</v>
      </c>
      <c r="AM142">
        <f t="shared" si="53"/>
        <v>300</v>
      </c>
      <c r="AN142" s="173" t="str">
        <f t="shared" si="54"/>
        <v xml:space="preserve">    case (uint64_t)(+((uint64_t)(66) &lt;&lt; (7*8))                                                                                                                                                                                      ): *com = ITM_STACK_B; return true; break; //B</v>
      </c>
      <c r="AO142" t="s">
        <v>5217</v>
      </c>
      <c r="AP142" s="170" t="str">
        <f t="shared" si="45"/>
        <v>42</v>
      </c>
      <c r="AQ142" s="170" t="str">
        <f t="shared" si="45"/>
        <v>00</v>
      </c>
      <c r="AR142" s="170" t="str">
        <f t="shared" si="45"/>
        <v>00</v>
      </c>
      <c r="AS142" s="170" t="str">
        <f t="shared" si="44"/>
        <v>00</v>
      </c>
      <c r="AT142" s="170" t="str">
        <f t="shared" si="44"/>
        <v>00</v>
      </c>
      <c r="AU142" s="170" t="str">
        <f t="shared" si="44"/>
        <v>00</v>
      </c>
      <c r="AV142" s="170" t="str">
        <f t="shared" si="44"/>
        <v>00</v>
      </c>
      <c r="AW142" s="170" t="str">
        <f t="shared" si="42"/>
        <v>00</v>
      </c>
      <c r="AX142" s="170" t="str">
        <f t="shared" si="55"/>
        <v xml:space="preserve">    case 0x4200000000000000: *com = ITM_STACK_B; return true; break; //B</v>
      </c>
      <c r="BE142" s="170" t="str">
        <f t="shared" si="56"/>
        <v>C1</v>
      </c>
      <c r="BF142" s="170" t="str">
        <f t="shared" si="56"/>
        <v>7F</v>
      </c>
      <c r="BG142" s="170" t="str">
        <f t="shared" si="56"/>
        <v>7F</v>
      </c>
      <c r="BH142" s="170" t="str">
        <f t="shared" si="47"/>
        <v>7F</v>
      </c>
      <c r="BI142" s="170" t="str">
        <f t="shared" si="57"/>
        <v/>
      </c>
      <c r="BJ142" s="170" t="str">
        <f t="shared" si="57"/>
        <v/>
      </c>
      <c r="BK142" s="170" t="str">
        <f t="shared" si="57"/>
        <v/>
      </c>
      <c r="BL142" s="170" t="str">
        <f t="shared" si="48"/>
        <v/>
      </c>
    </row>
    <row r="143" spans="1:64">
      <c r="A143" s="24" t="str">
        <f>IF(ISNA(VLOOKUP(D143,D144:D$9999,1,0)),"",1)</f>
        <v/>
      </c>
      <c r="B143" s="24" t="str">
        <f>IF(ISNA(VLOOKUP(E143,E144:E$9999,1,0)),"",1)</f>
        <v/>
      </c>
      <c r="C143" s="2">
        <v>141</v>
      </c>
      <c r="D143" s="2" t="str">
        <f>VLOOKUP(C143,SOURCE!S146:Z10309,8,0)</f>
        <v>ITM_STACK_C</v>
      </c>
      <c r="E143" s="26" t="str">
        <f>CHAR(34)&amp;VLOOKUP(C143,SOURCE!S$6:Y$10169,6,0)&amp;CHAR(34)</f>
        <v>"C"</v>
      </c>
      <c r="F143" s="22" t="str">
        <f t="shared" si="49"/>
        <v xml:space="preserve">                      if (strcompare(commandnumber,"C" )) {sprintf(commandnumber,"%d", ITM_STACK_C);} else</v>
      </c>
      <c r="H143" t="b">
        <f>ISNA(VLOOKUP(J143,J144:J$500,1,0))</f>
        <v>1</v>
      </c>
      <c r="I143" s="27">
        <f>VLOOKUP(C143,SOURCE!S$6:Y$10169,7,0)</f>
        <v>523</v>
      </c>
      <c r="J143" s="28" t="str">
        <f>VLOOKUP(C143,SOURCE!S$6:Y$10169,6,0)</f>
        <v>C</v>
      </c>
      <c r="K143" s="29" t="str">
        <f t="shared" si="60"/>
        <v>C</v>
      </c>
      <c r="L143" s="39" t="str">
        <f>VLOOKUP(C143,SOURCE!S$6:Y$10169,2,0)</f>
        <v>STACK</v>
      </c>
      <c r="M143" t="str">
        <f>IF(VLOOKUP(I143,SOURCE!B:M,2,0)="/  { itemToBeCoded","To be coded","")</f>
        <v/>
      </c>
      <c r="N143" s="17" t="str">
        <f>IF(AND(O143,VLOOKUP(I143,SOURCE!B:M,2,0)&lt;&gt;"/  { itemToBeCoded"),IF(ISERROR(VLOOKUP(J143,TEST!A:L,12,0)),"",   IF(VLOOKUP(J143,TEST!A:L,12,0)="","",VLOOKUP(J143,TEST!A:L,12,0)&amp;" //"&amp;U143)),"")</f>
        <v/>
      </c>
      <c r="O143" t="b">
        <f>ISNA(VLOOKUP(J143,J$3:J142,1,0))</f>
        <v>0</v>
      </c>
      <c r="Q143" s="26" t="str">
        <f>VLOOKUP(I143,SOURCE!B:M,5,0)</f>
        <v>"C"</v>
      </c>
      <c r="U143">
        <f t="shared" si="39"/>
        <v>49</v>
      </c>
      <c r="V143" s="164">
        <f>SUM(V142,IF($O143,X143,0))</f>
        <v>299797159.25280225</v>
      </c>
      <c r="W143" t="str">
        <f>IF(AND(O143,VLOOKUP(I143,SOURCE!B:M,2,0)&lt;&gt;"/  { itemToBeCoded"),IF(ISERROR(VLOOKUP(J143,TEST!A:F,5,0)),"",VLOOKUP(J143,TEST!A:F,5,0)),"")</f>
        <v/>
      </c>
      <c r="X143">
        <f>IF(VLOOKUP(I143,SOURCE!B:M,2,0)&lt;&gt;"/  { itemToBeCoded",IF(ISERROR(VLOOKUP(J143,TEST!A:F,6,0)),"",VLOOKUP(J143,TEST!A:F,6,0)),"")</f>
        <v>299792458</v>
      </c>
      <c r="Y143" t="str">
        <f t="shared" si="59"/>
        <v/>
      </c>
      <c r="Z143">
        <f t="shared" si="46"/>
        <v>1</v>
      </c>
      <c r="AA143" s="172" t="str">
        <f t="shared" si="50"/>
        <v>+((uint64_t)(67) &lt;&lt; (7*8))</v>
      </c>
      <c r="AB143" s="172" t="str">
        <f t="shared" si="50"/>
        <v xml:space="preserve">                          </v>
      </c>
      <c r="AC143" s="172" t="str">
        <f t="shared" si="50"/>
        <v xml:space="preserve">                          </v>
      </c>
      <c r="AD143" s="172" t="str">
        <f t="shared" si="50"/>
        <v xml:space="preserve">                          </v>
      </c>
      <c r="AE143" s="172" t="str">
        <f t="shared" si="50"/>
        <v xml:space="preserve">                          </v>
      </c>
      <c r="AF143" s="172" t="str">
        <f t="shared" si="50"/>
        <v xml:space="preserve">                          </v>
      </c>
      <c r="AG143" s="172" t="str">
        <f t="shared" si="50"/>
        <v xml:space="preserve">                          </v>
      </c>
      <c r="AH143" s="172" t="str">
        <f t="shared" si="50"/>
        <v xml:space="preserve">                          </v>
      </c>
      <c r="AJ143" t="str">
        <f t="shared" si="51"/>
        <v>(uint64_t)(+((uint64_t)(67) &lt;&lt; (7*8))                                                                                                                                                                                      )</v>
      </c>
      <c r="AK143" s="2" t="str">
        <f t="shared" si="52"/>
        <v>C</v>
      </c>
      <c r="AL143" t="e">
        <f>VLOOKUP(AN143,$AN144:$AN$1000,1,0)</f>
        <v>#VALUE!</v>
      </c>
      <c r="AM143">
        <f t="shared" si="53"/>
        <v>301</v>
      </c>
      <c r="AN143" s="173" t="str">
        <f t="shared" si="54"/>
        <v xml:space="preserve">    case (uint64_t)(+((uint64_t)(67) &lt;&lt; (7*8))                                                                                                                                                                                      ): *com = ITM_STACK_C; return true; break; //C</v>
      </c>
      <c r="AO143" t="s">
        <v>5217</v>
      </c>
      <c r="AP143" s="170" t="str">
        <f t="shared" si="45"/>
        <v>43</v>
      </c>
      <c r="AQ143" s="170" t="str">
        <f t="shared" si="45"/>
        <v>00</v>
      </c>
      <c r="AR143" s="170" t="str">
        <f t="shared" si="45"/>
        <v>00</v>
      </c>
      <c r="AS143" s="170" t="str">
        <f t="shared" si="44"/>
        <v>00</v>
      </c>
      <c r="AT143" s="170" t="str">
        <f t="shared" si="44"/>
        <v>00</v>
      </c>
      <c r="AU143" s="170" t="str">
        <f t="shared" si="44"/>
        <v>00</v>
      </c>
      <c r="AV143" s="170" t="str">
        <f t="shared" si="44"/>
        <v>00</v>
      </c>
      <c r="AW143" s="170" t="str">
        <f t="shared" si="42"/>
        <v>00</v>
      </c>
      <c r="AX143" s="170" t="str">
        <f t="shared" si="55"/>
        <v xml:space="preserve">    case 0x4300000000000000: *com = ITM_STACK_C; return true; break; //C</v>
      </c>
      <c r="BE143" s="170" t="str">
        <f t="shared" si="56"/>
        <v>C2</v>
      </c>
      <c r="BF143" s="170" t="str">
        <f t="shared" si="56"/>
        <v>7F</v>
      </c>
      <c r="BG143" s="170" t="str">
        <f t="shared" si="56"/>
        <v>7F</v>
      </c>
      <c r="BH143" s="170" t="str">
        <f t="shared" si="47"/>
        <v>7F</v>
      </c>
      <c r="BI143" s="170" t="str">
        <f t="shared" si="57"/>
        <v/>
      </c>
      <c r="BJ143" s="170" t="str">
        <f t="shared" si="57"/>
        <v/>
      </c>
      <c r="BK143" s="170" t="str">
        <f t="shared" si="57"/>
        <v/>
      </c>
      <c r="BL143" s="170" t="str">
        <f t="shared" si="48"/>
        <v/>
      </c>
    </row>
    <row r="144" spans="1:64">
      <c r="A144" s="24" t="str">
        <f>IF(ISNA(VLOOKUP(D144,D145:D$9999,1,0)),"",1)</f>
        <v/>
      </c>
      <c r="B144" s="24" t="str">
        <f>IF(ISNA(VLOOKUP(E144,E145:E$9999,1,0)),"",1)</f>
        <v/>
      </c>
      <c r="C144" s="2">
        <v>142</v>
      </c>
      <c r="D144" s="2" t="str">
        <f>VLOOKUP(C144,SOURCE!S147:Z10310,8,0)</f>
        <v>ITM_STACK_D</v>
      </c>
      <c r="E144" s="26" t="str">
        <f>CHAR(34)&amp;VLOOKUP(C144,SOURCE!S$6:Y$10169,6,0)&amp;CHAR(34)</f>
        <v>"D"</v>
      </c>
      <c r="F144" s="22" t="str">
        <f t="shared" si="49"/>
        <v xml:space="preserve">                      if (strcompare(commandnumber,"D" )) {sprintf(commandnumber,"%d", ITM_STACK_D);} else</v>
      </c>
      <c r="H144" t="b">
        <f>ISNA(VLOOKUP(J144,J145:J$500,1,0))</f>
        <v>1</v>
      </c>
      <c r="I144" s="27">
        <f>VLOOKUP(C144,SOURCE!S$6:Y$10169,7,0)</f>
        <v>524</v>
      </c>
      <c r="J144" s="28" t="str">
        <f>VLOOKUP(C144,SOURCE!S$6:Y$10169,6,0)</f>
        <v>D</v>
      </c>
      <c r="K144" s="29" t="str">
        <f t="shared" si="60"/>
        <v>D</v>
      </c>
      <c r="L144" s="39" t="str">
        <f>VLOOKUP(C144,SOURCE!S$6:Y$10169,2,0)</f>
        <v>STACK</v>
      </c>
      <c r="M144" t="str">
        <f>IF(VLOOKUP(I144,SOURCE!B:M,2,0)="/  { itemToBeCoded","To be coded","")</f>
        <v/>
      </c>
      <c r="N144" s="17" t="str">
        <f>IF(AND(O144,VLOOKUP(I144,SOURCE!B:M,2,0)&lt;&gt;"/  { itemToBeCoded"),IF(ISERROR(VLOOKUP(J144,TEST!A:L,12,0)),"",   IF(VLOOKUP(J144,TEST!A:L,12,0)="","",VLOOKUP(J144,TEST!A:L,12,0)&amp;" //"&amp;U144)),"")</f>
        <v/>
      </c>
      <c r="O144" t="b">
        <f>ISNA(VLOOKUP(J144,J$3:J143,1,0))</f>
        <v>1</v>
      </c>
      <c r="Q144" s="26" t="str">
        <f>VLOOKUP(I144,SOURCE!B:M,5,0)</f>
        <v>"D"</v>
      </c>
      <c r="U144">
        <f t="shared" ref="U144:U207" si="61">SUM(U143,W144)</f>
        <v>49</v>
      </c>
      <c r="V144" s="164">
        <f t="shared" ref="V144:V207" si="62">SUM(V143,IF($O144,X144,0))</f>
        <v>299797159.25280225</v>
      </c>
      <c r="W144" t="str">
        <f>IF(AND(O144,VLOOKUP(I144,SOURCE!B:M,2,0)&lt;&gt;"/  { itemToBeCoded"),IF(ISERROR(VLOOKUP(J144,TEST!A:F,5,0)),"",VLOOKUP(J144,TEST!A:F,5,0)),"")</f>
        <v/>
      </c>
      <c r="X144" t="str">
        <f>IF(VLOOKUP(I144,SOURCE!B:M,2,0)&lt;&gt;"/  { itemToBeCoded",IF(ISERROR(VLOOKUP(J144,TEST!A:F,6,0)),"",VLOOKUP(J144,TEST!A:F,6,0)),"")</f>
        <v/>
      </c>
      <c r="Y144" t="str">
        <f t="shared" si="59"/>
        <v/>
      </c>
      <c r="Z144">
        <f t="shared" si="46"/>
        <v>1</v>
      </c>
      <c r="AA144" s="172" t="str">
        <f t="shared" si="50"/>
        <v>+((uint64_t)(68) &lt;&lt; (7*8))</v>
      </c>
      <c r="AB144" s="172" t="str">
        <f t="shared" si="50"/>
        <v xml:space="preserve">                          </v>
      </c>
      <c r="AC144" s="172" t="str">
        <f t="shared" si="50"/>
        <v xml:space="preserve">                          </v>
      </c>
      <c r="AD144" s="172" t="str">
        <f t="shared" si="50"/>
        <v xml:space="preserve">                          </v>
      </c>
      <c r="AE144" s="172" t="str">
        <f t="shared" si="50"/>
        <v xml:space="preserve">                          </v>
      </c>
      <c r="AF144" s="172" t="str">
        <f t="shared" si="50"/>
        <v xml:space="preserve">                          </v>
      </c>
      <c r="AG144" s="172" t="str">
        <f t="shared" si="50"/>
        <v xml:space="preserve">                          </v>
      </c>
      <c r="AH144" s="172" t="str">
        <f t="shared" si="50"/>
        <v xml:space="preserve">                          </v>
      </c>
      <c r="AJ144" t="str">
        <f t="shared" si="51"/>
        <v>(uint64_t)(+((uint64_t)(68) &lt;&lt; (7*8))                                                                                                                                                                                      )</v>
      </c>
      <c r="AK144" s="2" t="str">
        <f t="shared" si="52"/>
        <v>D</v>
      </c>
      <c r="AL144" t="e">
        <f>VLOOKUP(AN144,$AN145:$AN$1000,1,0)</f>
        <v>#VALUE!</v>
      </c>
      <c r="AM144">
        <f t="shared" si="53"/>
        <v>302</v>
      </c>
      <c r="AN144" s="173" t="str">
        <f t="shared" si="54"/>
        <v xml:space="preserve">    case (uint64_t)(+((uint64_t)(68) &lt;&lt; (7*8))                                                                                                                                                                                      ): *com = ITM_STACK_D; return true; break; //D</v>
      </c>
      <c r="AO144" t="s">
        <v>5217</v>
      </c>
      <c r="AP144" s="170" t="str">
        <f t="shared" si="45"/>
        <v>44</v>
      </c>
      <c r="AQ144" s="170" t="str">
        <f t="shared" si="45"/>
        <v>00</v>
      </c>
      <c r="AR144" s="170" t="str">
        <f t="shared" si="45"/>
        <v>00</v>
      </c>
      <c r="AS144" s="170" t="str">
        <f t="shared" si="44"/>
        <v>00</v>
      </c>
      <c r="AT144" s="170" t="str">
        <f t="shared" si="44"/>
        <v>00</v>
      </c>
      <c r="AU144" s="170" t="str">
        <f t="shared" si="44"/>
        <v>00</v>
      </c>
      <c r="AV144" s="170" t="str">
        <f t="shared" si="44"/>
        <v>00</v>
      </c>
      <c r="AW144" s="170" t="str">
        <f t="shared" si="42"/>
        <v>00</v>
      </c>
      <c r="AX144" s="170" t="str">
        <f t="shared" si="55"/>
        <v xml:space="preserve">    case 0x4400000000000000: *com = ITM_STACK_D; return true; break; //D</v>
      </c>
      <c r="BE144" s="170" t="str">
        <f t="shared" si="56"/>
        <v>C3</v>
      </c>
      <c r="BF144" s="170" t="str">
        <f t="shared" si="56"/>
        <v>7F</v>
      </c>
      <c r="BG144" s="170" t="str">
        <f t="shared" si="56"/>
        <v>7F</v>
      </c>
      <c r="BH144" s="170" t="str">
        <f t="shared" si="47"/>
        <v>7F</v>
      </c>
      <c r="BI144" s="170" t="str">
        <f t="shared" si="57"/>
        <v/>
      </c>
      <c r="BJ144" s="170" t="str">
        <f t="shared" si="57"/>
        <v/>
      </c>
      <c r="BK144" s="170" t="str">
        <f t="shared" si="57"/>
        <v/>
      </c>
      <c r="BL144" s="170" t="str">
        <f t="shared" si="48"/>
        <v/>
      </c>
    </row>
    <row r="145" spans="1:64">
      <c r="A145" s="24" t="str">
        <f>IF(ISNA(VLOOKUP(D145,D146:D$9999,1,0)),"",1)</f>
        <v/>
      </c>
      <c r="B145" s="24" t="str">
        <f>IF(ISNA(VLOOKUP(E145,E146:E$9999,1,0)),"",1)</f>
        <v/>
      </c>
      <c r="C145" s="2">
        <v>143</v>
      </c>
      <c r="D145" s="2" t="str">
        <f>VLOOKUP(C145,SOURCE!S148:Z10311,8,0)</f>
        <v>ITM_REG_L</v>
      </c>
      <c r="E145" s="26" t="str">
        <f>CHAR(34)&amp;VLOOKUP(C145,SOURCE!S$6:Y$10169,6,0)&amp;CHAR(34)</f>
        <v>"REG_L"</v>
      </c>
      <c r="F145" s="22" t="str">
        <f t="shared" si="49"/>
        <v xml:space="preserve">                      if (strcompare(commandnumber,"REG_L" )) {sprintf(commandnumber,"%d", ITM_REG_L);} else</v>
      </c>
      <c r="H145" t="b">
        <f>ISNA(VLOOKUP(J145,J146:J$500,1,0))</f>
        <v>1</v>
      </c>
      <c r="I145" s="27">
        <f>VLOOKUP(C145,SOURCE!S$6:Y$10169,7,0)</f>
        <v>525</v>
      </c>
      <c r="J145" s="28" t="str">
        <f>VLOOKUP(C145,SOURCE!S$6:Y$10169,6,0)</f>
        <v>REG_L</v>
      </c>
      <c r="K145" s="29" t="str">
        <f t="shared" si="60"/>
        <v>L</v>
      </c>
      <c r="L145" s="39" t="str">
        <f>VLOOKUP(C145,SOURCE!S$6:Y$10169,2,0)</f>
        <v>STACK</v>
      </c>
      <c r="M145" t="str">
        <f>IF(VLOOKUP(I145,SOURCE!B:M,2,0)="/  { itemToBeCoded","To be coded","")</f>
        <v/>
      </c>
      <c r="N145" s="17" t="str">
        <f>IF(AND(O145,VLOOKUP(I145,SOURCE!B:M,2,0)&lt;&gt;"/  { itemToBeCoded"),IF(ISERROR(VLOOKUP(J145,TEST!A:L,12,0)),"",   IF(VLOOKUP(J145,TEST!A:L,12,0)="","",VLOOKUP(J145,TEST!A:L,12,0)&amp;" //"&amp;U145)),"")</f>
        <v/>
      </c>
      <c r="O145" t="b">
        <f>ISNA(VLOOKUP(J145,J$3:J144,1,0))</f>
        <v>1</v>
      </c>
      <c r="Q145" s="26" t="str">
        <f>VLOOKUP(I145,SOURCE!B:M,5,0)</f>
        <v>"L"</v>
      </c>
      <c r="U145">
        <f t="shared" si="61"/>
        <v>49</v>
      </c>
      <c r="V145" s="164">
        <f t="shared" si="62"/>
        <v>299797159.25280225</v>
      </c>
      <c r="W145" t="str">
        <f>IF(AND(O145,VLOOKUP(I145,SOURCE!B:M,2,0)&lt;&gt;"/  { itemToBeCoded"),IF(ISERROR(VLOOKUP(J145,TEST!A:F,5,0)),"",VLOOKUP(J145,TEST!A:F,5,0)),"")</f>
        <v/>
      </c>
      <c r="X145" t="str">
        <f>IF(VLOOKUP(I145,SOURCE!B:M,2,0)&lt;&gt;"/  { itemToBeCoded",IF(ISERROR(VLOOKUP(J145,TEST!A:F,6,0)),"",VLOOKUP(J145,TEST!A:F,6,0)),"")</f>
        <v/>
      </c>
      <c r="Y145" t="str">
        <f t="shared" si="59"/>
        <v/>
      </c>
      <c r="Z145">
        <f t="shared" si="46"/>
        <v>5</v>
      </c>
      <c r="AA145" s="172" t="str">
        <f t="shared" si="50"/>
        <v>+((uint64_t)(82) &lt;&lt; (7*8))</v>
      </c>
      <c r="AB145" s="172" t="str">
        <f t="shared" si="50"/>
        <v>+((uint64_t)(69) &lt;&lt; (6*8))</v>
      </c>
      <c r="AC145" s="172" t="str">
        <f t="shared" si="50"/>
        <v>+((uint64_t)(71) &lt;&lt; (5*8))</v>
      </c>
      <c r="AD145" s="172" t="str">
        <f t="shared" si="50"/>
        <v>+((uint64_t)(95) &lt;&lt; (4*8))</v>
      </c>
      <c r="AE145" s="172" t="str">
        <f t="shared" si="50"/>
        <v>+((uint64_t)(76) &lt;&lt; (3*8))</v>
      </c>
      <c r="AF145" s="172" t="str">
        <f t="shared" si="50"/>
        <v xml:space="preserve">                          </v>
      </c>
      <c r="AG145" s="172" t="str">
        <f t="shared" si="50"/>
        <v xml:space="preserve">                          </v>
      </c>
      <c r="AH145" s="172" t="str">
        <f t="shared" si="50"/>
        <v xml:space="preserve">                          </v>
      </c>
      <c r="AJ145" t="str">
        <f t="shared" si="51"/>
        <v>(uint64_t)(+((uint64_t)(82) &lt;&lt; (7*8))+((uint64_t)(69) &lt;&lt; (6*8))+((uint64_t)(71) &lt;&lt; (5*8))+((uint64_t)(95) &lt;&lt; (4*8))+((uint64_t)(76) &lt;&lt; (3*8))                                                                              )</v>
      </c>
      <c r="AK145" s="2" t="str">
        <f t="shared" si="52"/>
        <v>REG_L</v>
      </c>
      <c r="AL145" t="e">
        <f>VLOOKUP(AN145,$AN146:$AN$1000,1,0)</f>
        <v>#VALUE!</v>
      </c>
      <c r="AM145">
        <f t="shared" si="53"/>
        <v>303</v>
      </c>
      <c r="AN145" s="173" t="str">
        <f t="shared" si="54"/>
        <v xml:space="preserve">    case (uint64_t)(+((uint64_t)(82) &lt;&lt; (7*8))+((uint64_t)(69) &lt;&lt; (6*8))+((uint64_t)(71) &lt;&lt; (5*8))+((uint64_t)(95) &lt;&lt; (4*8))+((uint64_t)(76) &lt;&lt; (3*8))                                                                              ): *com = ITM_REG_L; return true; break; //REG_L</v>
      </c>
      <c r="AO145" t="s">
        <v>5217</v>
      </c>
      <c r="AP145" s="170" t="str">
        <f t="shared" si="45"/>
        <v>52</v>
      </c>
      <c r="AQ145" s="170" t="str">
        <f t="shared" si="45"/>
        <v>45</v>
      </c>
      <c r="AR145" s="170" t="str">
        <f t="shared" si="45"/>
        <v>47</v>
      </c>
      <c r="AS145" s="170" t="str">
        <f t="shared" si="44"/>
        <v>5F</v>
      </c>
      <c r="AT145" s="170" t="str">
        <f t="shared" si="44"/>
        <v>4C</v>
      </c>
      <c r="AU145" s="170" t="str">
        <f t="shared" si="44"/>
        <v>00</v>
      </c>
      <c r="AV145" s="170" t="str">
        <f t="shared" si="44"/>
        <v>00</v>
      </c>
      <c r="AW145" s="170" t="str">
        <f t="shared" si="42"/>
        <v>00</v>
      </c>
      <c r="AX145" s="170" t="str">
        <f t="shared" si="55"/>
        <v xml:space="preserve">    case 0x5245475F4C000000: *com = ITM_REG_L; return true; break; //REG_L</v>
      </c>
      <c r="BE145" s="170" t="str">
        <f t="shared" si="56"/>
        <v>52</v>
      </c>
      <c r="BF145" s="170" t="str">
        <f t="shared" si="56"/>
        <v>C4</v>
      </c>
      <c r="BG145" s="170" t="str">
        <f t="shared" si="56"/>
        <v>C6</v>
      </c>
      <c r="BH145" s="170" t="str">
        <f t="shared" si="47"/>
        <v>DE</v>
      </c>
      <c r="BI145" s="170" t="str">
        <f t="shared" si="57"/>
        <v>4C</v>
      </c>
      <c r="BJ145" s="170" t="str">
        <f t="shared" si="57"/>
        <v/>
      </c>
      <c r="BK145" s="170" t="str">
        <f t="shared" si="57"/>
        <v/>
      </c>
      <c r="BL145" s="170" t="str">
        <f t="shared" si="48"/>
        <v/>
      </c>
    </row>
    <row r="146" spans="1:64">
      <c r="A146" s="24" t="str">
        <f>IF(ISNA(VLOOKUP(D146,D147:D$9999,1,0)),"",1)</f>
        <v/>
      </c>
      <c r="B146" s="24" t="str">
        <f>IF(ISNA(VLOOKUP(E146,E147:E$9999,1,0)),"",1)</f>
        <v/>
      </c>
      <c r="C146" s="2">
        <v>144</v>
      </c>
      <c r="D146" s="2" t="str">
        <f>VLOOKUP(C146,SOURCE!S149:Z10312,8,0)</f>
        <v>ITM_REG_I</v>
      </c>
      <c r="E146" s="26" t="str">
        <f>CHAR(34)&amp;VLOOKUP(C146,SOURCE!S$6:Y$10169,6,0)&amp;CHAR(34)</f>
        <v>"REG_I"</v>
      </c>
      <c r="F146" s="22" t="str">
        <f t="shared" si="49"/>
        <v xml:space="preserve">                      if (strcompare(commandnumber,"REG_I" )) {sprintf(commandnumber,"%d", ITM_REG_I);} else</v>
      </c>
      <c r="H146" t="b">
        <f>ISNA(VLOOKUP(J146,J147:J$500,1,0))</f>
        <v>1</v>
      </c>
      <c r="I146" s="27">
        <f>VLOOKUP(C146,SOURCE!S$6:Y$10169,7,0)</f>
        <v>526</v>
      </c>
      <c r="J146" s="28" t="str">
        <f>VLOOKUP(C146,SOURCE!S$6:Y$10169,6,0)</f>
        <v>REG_I</v>
      </c>
      <c r="K146" s="29" t="str">
        <f t="shared" si="60"/>
        <v>I</v>
      </c>
      <c r="L146" s="39" t="str">
        <f>VLOOKUP(C146,SOURCE!S$6:Y$10169,2,0)</f>
        <v>STACK</v>
      </c>
      <c r="M146" t="str">
        <f>IF(VLOOKUP(I146,SOURCE!B:M,2,0)="/  { itemToBeCoded","To be coded","")</f>
        <v/>
      </c>
      <c r="N146" s="17" t="str">
        <f>IF(AND(O146,VLOOKUP(I146,SOURCE!B:M,2,0)&lt;&gt;"/  { itemToBeCoded"),IF(ISERROR(VLOOKUP(J146,TEST!A:L,12,0)),"",   IF(VLOOKUP(J146,TEST!A:L,12,0)="","",VLOOKUP(J146,TEST!A:L,12,0)&amp;" //"&amp;U146)),"")</f>
        <v/>
      </c>
      <c r="O146" t="b">
        <f>ISNA(VLOOKUP(J146,J$3:J145,1,0))</f>
        <v>1</v>
      </c>
      <c r="Q146" s="26" t="str">
        <f>VLOOKUP(I146,SOURCE!B:M,5,0)</f>
        <v>"I"</v>
      </c>
      <c r="U146">
        <f t="shared" si="61"/>
        <v>49</v>
      </c>
      <c r="V146" s="164">
        <f t="shared" si="62"/>
        <v>299797159.25280225</v>
      </c>
      <c r="W146" t="str">
        <f>IF(AND(O146,VLOOKUP(I146,SOURCE!B:M,2,0)&lt;&gt;"/  { itemToBeCoded"),IF(ISERROR(VLOOKUP(J146,TEST!A:F,5,0)),"",VLOOKUP(J146,TEST!A:F,5,0)),"")</f>
        <v/>
      </c>
      <c r="X146" t="str">
        <f>IF(VLOOKUP(I146,SOURCE!B:M,2,0)&lt;&gt;"/  { itemToBeCoded",IF(ISERROR(VLOOKUP(J146,TEST!A:F,6,0)),"",VLOOKUP(J146,TEST!A:F,6,0)),"")</f>
        <v/>
      </c>
      <c r="Y146" t="str">
        <f t="shared" si="59"/>
        <v/>
      </c>
      <c r="Z146">
        <f t="shared" si="46"/>
        <v>5</v>
      </c>
      <c r="AA146" s="172" t="str">
        <f t="shared" si="50"/>
        <v>+((uint64_t)(82) &lt;&lt; (7*8))</v>
      </c>
      <c r="AB146" s="172" t="str">
        <f t="shared" si="50"/>
        <v>+((uint64_t)(69) &lt;&lt; (6*8))</v>
      </c>
      <c r="AC146" s="172" t="str">
        <f t="shared" si="50"/>
        <v>+((uint64_t)(71) &lt;&lt; (5*8))</v>
      </c>
      <c r="AD146" s="172" t="str">
        <f t="shared" si="50"/>
        <v>+((uint64_t)(95) &lt;&lt; (4*8))</v>
      </c>
      <c r="AE146" s="172" t="str">
        <f t="shared" si="50"/>
        <v>+((uint64_t)(73) &lt;&lt; (3*8))</v>
      </c>
      <c r="AF146" s="172" t="str">
        <f t="shared" si="50"/>
        <v xml:space="preserve">                          </v>
      </c>
      <c r="AG146" s="172" t="str">
        <f t="shared" si="50"/>
        <v xml:space="preserve">                          </v>
      </c>
      <c r="AH146" s="172" t="str">
        <f t="shared" si="50"/>
        <v xml:space="preserve">                          </v>
      </c>
      <c r="AJ146" t="str">
        <f t="shared" si="51"/>
        <v>(uint64_t)(+((uint64_t)(82) &lt;&lt; (7*8))+((uint64_t)(69) &lt;&lt; (6*8))+((uint64_t)(71) &lt;&lt; (5*8))+((uint64_t)(95) &lt;&lt; (4*8))+((uint64_t)(73) &lt;&lt; (3*8))                                                                              )</v>
      </c>
      <c r="AK146" s="2" t="str">
        <f t="shared" si="52"/>
        <v>REG_I</v>
      </c>
      <c r="AL146" t="e">
        <f>VLOOKUP(AN146,$AN147:$AN$1000,1,0)</f>
        <v>#VALUE!</v>
      </c>
      <c r="AM146">
        <f t="shared" si="53"/>
        <v>304</v>
      </c>
      <c r="AN146" s="173" t="str">
        <f t="shared" si="54"/>
        <v xml:space="preserve">    case (uint64_t)(+((uint64_t)(82) &lt;&lt; (7*8))+((uint64_t)(69) &lt;&lt; (6*8))+((uint64_t)(71) &lt;&lt; (5*8))+((uint64_t)(95) &lt;&lt; (4*8))+((uint64_t)(73) &lt;&lt; (3*8))                                                                              ): *com = ITM_REG_I; return true; break; //REG_I</v>
      </c>
      <c r="AO146" t="s">
        <v>5217</v>
      </c>
      <c r="AP146" s="170" t="str">
        <f t="shared" si="45"/>
        <v>52</v>
      </c>
      <c r="AQ146" s="170" t="str">
        <f t="shared" si="45"/>
        <v>45</v>
      </c>
      <c r="AR146" s="170" t="str">
        <f t="shared" si="45"/>
        <v>47</v>
      </c>
      <c r="AS146" s="170" t="str">
        <f t="shared" si="44"/>
        <v>5F</v>
      </c>
      <c r="AT146" s="170" t="str">
        <f t="shared" si="44"/>
        <v>49</v>
      </c>
      <c r="AU146" s="170" t="str">
        <f t="shared" si="44"/>
        <v>00</v>
      </c>
      <c r="AV146" s="170" t="str">
        <f t="shared" si="44"/>
        <v>00</v>
      </c>
      <c r="AW146" s="170" t="str">
        <f t="shared" si="42"/>
        <v>00</v>
      </c>
      <c r="AX146" s="170" t="str">
        <f t="shared" si="55"/>
        <v xml:space="preserve">    case 0x5245475F49000000: *com = ITM_REG_I; return true; break; //REG_I</v>
      </c>
      <c r="BE146" s="170" t="str">
        <f t="shared" si="56"/>
        <v>52</v>
      </c>
      <c r="BF146" s="170" t="str">
        <f t="shared" si="56"/>
        <v>C4</v>
      </c>
      <c r="BG146" s="170" t="str">
        <f t="shared" si="56"/>
        <v>C6</v>
      </c>
      <c r="BH146" s="170" t="str">
        <f t="shared" si="47"/>
        <v>DE</v>
      </c>
      <c r="BI146" s="170" t="str">
        <f t="shared" si="57"/>
        <v>49</v>
      </c>
      <c r="BJ146" s="170" t="str">
        <f t="shared" si="57"/>
        <v/>
      </c>
      <c r="BK146" s="170" t="str">
        <f t="shared" si="57"/>
        <v/>
      </c>
      <c r="BL146" s="170" t="str">
        <f t="shared" si="48"/>
        <v/>
      </c>
    </row>
    <row r="147" spans="1:64">
      <c r="A147" s="24" t="str">
        <f>IF(ISNA(VLOOKUP(D147,D148:D$9999,1,0)),"",1)</f>
        <v/>
      </c>
      <c r="B147" s="24" t="str">
        <f>IF(ISNA(VLOOKUP(E147,E148:E$9999,1,0)),"",1)</f>
        <v/>
      </c>
      <c r="C147" s="2">
        <v>145</v>
      </c>
      <c r="D147" s="2" t="str">
        <f>VLOOKUP(C147,SOURCE!S150:Z10313,8,0)</f>
        <v>ITM_REG_J</v>
      </c>
      <c r="E147" s="26" t="str">
        <f>CHAR(34)&amp;VLOOKUP(C147,SOURCE!S$6:Y$10169,6,0)&amp;CHAR(34)</f>
        <v>"REG_J"</v>
      </c>
      <c r="F147" s="22" t="str">
        <f t="shared" si="49"/>
        <v xml:space="preserve">                      if (strcompare(commandnumber,"REG_J" )) {sprintf(commandnumber,"%d", ITM_REG_J);} else</v>
      </c>
      <c r="H147" t="b">
        <f>ISNA(VLOOKUP(J147,J148:J$500,1,0))</f>
        <v>1</v>
      </c>
      <c r="I147" s="27">
        <f>VLOOKUP(C147,SOURCE!S$6:Y$10169,7,0)</f>
        <v>527</v>
      </c>
      <c r="J147" s="28" t="str">
        <f>VLOOKUP(C147,SOURCE!S$6:Y$10169,6,0)</f>
        <v>REG_J</v>
      </c>
      <c r="K147" s="29" t="str">
        <f t="shared" si="60"/>
        <v>J</v>
      </c>
      <c r="L147" s="39" t="str">
        <f>VLOOKUP(C147,SOURCE!S$6:Y$10169,2,0)</f>
        <v>STACK</v>
      </c>
      <c r="M147" t="str">
        <f>IF(VLOOKUP(I147,SOURCE!B:M,2,0)="/  { itemToBeCoded","To be coded","")</f>
        <v/>
      </c>
      <c r="N147" s="17" t="str">
        <f>IF(AND(O147,VLOOKUP(I147,SOURCE!B:M,2,0)&lt;&gt;"/  { itemToBeCoded"),IF(ISERROR(VLOOKUP(J147,TEST!A:L,12,0)),"",   IF(VLOOKUP(J147,TEST!A:L,12,0)="","",VLOOKUP(J147,TEST!A:L,12,0)&amp;" //"&amp;U147)),"")</f>
        <v/>
      </c>
      <c r="O147" t="b">
        <f>ISNA(VLOOKUP(J147,J$3:J146,1,0))</f>
        <v>1</v>
      </c>
      <c r="Q147" s="26" t="str">
        <f>VLOOKUP(I147,SOURCE!B:M,5,0)</f>
        <v>"J"</v>
      </c>
      <c r="U147">
        <f t="shared" si="61"/>
        <v>49</v>
      </c>
      <c r="V147" s="164">
        <f t="shared" si="62"/>
        <v>299797159.25280225</v>
      </c>
      <c r="W147" t="str">
        <f>IF(AND(O147,VLOOKUP(I147,SOURCE!B:M,2,0)&lt;&gt;"/  { itemToBeCoded"),IF(ISERROR(VLOOKUP(J147,TEST!A:F,5,0)),"",VLOOKUP(J147,TEST!A:F,5,0)),"")</f>
        <v/>
      </c>
      <c r="X147" t="str">
        <f>IF(VLOOKUP(I147,SOURCE!B:M,2,0)&lt;&gt;"/  { itemToBeCoded",IF(ISERROR(VLOOKUP(J147,TEST!A:F,6,0)),"",VLOOKUP(J147,TEST!A:F,6,0)),"")</f>
        <v/>
      </c>
      <c r="Y147" t="str">
        <f t="shared" si="59"/>
        <v/>
      </c>
      <c r="Z147">
        <f t="shared" si="46"/>
        <v>5</v>
      </c>
      <c r="AA147" s="172" t="str">
        <f t="shared" si="50"/>
        <v>+((uint64_t)(82) &lt;&lt; (7*8))</v>
      </c>
      <c r="AB147" s="172" t="str">
        <f t="shared" si="50"/>
        <v>+((uint64_t)(69) &lt;&lt; (6*8))</v>
      </c>
      <c r="AC147" s="172" t="str">
        <f t="shared" si="50"/>
        <v>+((uint64_t)(71) &lt;&lt; (5*8))</v>
      </c>
      <c r="AD147" s="172" t="str">
        <f t="shared" si="50"/>
        <v>+((uint64_t)(95) &lt;&lt; (4*8))</v>
      </c>
      <c r="AE147" s="172" t="str">
        <f t="shared" si="50"/>
        <v>+((uint64_t)(74) &lt;&lt; (3*8))</v>
      </c>
      <c r="AF147" s="172" t="str">
        <f t="shared" si="50"/>
        <v xml:space="preserve">                          </v>
      </c>
      <c r="AG147" s="172" t="str">
        <f t="shared" si="50"/>
        <v xml:space="preserve">                          </v>
      </c>
      <c r="AH147" s="172" t="str">
        <f t="shared" si="50"/>
        <v xml:space="preserve">                          </v>
      </c>
      <c r="AJ147" t="str">
        <f t="shared" si="51"/>
        <v>(uint64_t)(+((uint64_t)(82) &lt;&lt; (7*8))+((uint64_t)(69) &lt;&lt; (6*8))+((uint64_t)(71) &lt;&lt; (5*8))+((uint64_t)(95) &lt;&lt; (4*8))+((uint64_t)(74) &lt;&lt; (3*8))                                                                              )</v>
      </c>
      <c r="AK147" s="2" t="str">
        <f t="shared" si="52"/>
        <v>REG_J</v>
      </c>
      <c r="AL147" t="e">
        <f>VLOOKUP(AN147,$AN148:$AN$1000,1,0)</f>
        <v>#VALUE!</v>
      </c>
      <c r="AM147">
        <f t="shared" si="53"/>
        <v>305</v>
      </c>
      <c r="AN147" s="173" t="str">
        <f t="shared" si="54"/>
        <v xml:space="preserve">    case (uint64_t)(+((uint64_t)(82) &lt;&lt; (7*8))+((uint64_t)(69) &lt;&lt; (6*8))+((uint64_t)(71) &lt;&lt; (5*8))+((uint64_t)(95) &lt;&lt; (4*8))+((uint64_t)(74) &lt;&lt; (3*8))                                                                              ): *com = ITM_REG_J; return true; break; //REG_J</v>
      </c>
      <c r="AO147" t="s">
        <v>5217</v>
      </c>
      <c r="AP147" s="170" t="str">
        <f t="shared" si="45"/>
        <v>52</v>
      </c>
      <c r="AQ147" s="170" t="str">
        <f t="shared" si="45"/>
        <v>45</v>
      </c>
      <c r="AR147" s="170" t="str">
        <f t="shared" si="45"/>
        <v>47</v>
      </c>
      <c r="AS147" s="170" t="str">
        <f t="shared" si="44"/>
        <v>5F</v>
      </c>
      <c r="AT147" s="170" t="str">
        <f t="shared" si="44"/>
        <v>4A</v>
      </c>
      <c r="AU147" s="170" t="str">
        <f t="shared" si="44"/>
        <v>00</v>
      </c>
      <c r="AV147" s="170" t="str">
        <f t="shared" si="44"/>
        <v>00</v>
      </c>
      <c r="AW147" s="170" t="str">
        <f t="shared" si="42"/>
        <v>00</v>
      </c>
      <c r="AX147" s="170" t="str">
        <f t="shared" si="55"/>
        <v xml:space="preserve">    case 0x5245475F4A000000: *com = ITM_REG_J; return true; break; //REG_J</v>
      </c>
      <c r="BE147" s="170" t="str">
        <f t="shared" si="56"/>
        <v>52</v>
      </c>
      <c r="BF147" s="170" t="str">
        <f t="shared" si="56"/>
        <v>C4</v>
      </c>
      <c r="BG147" s="170" t="str">
        <f t="shared" si="56"/>
        <v>C6</v>
      </c>
      <c r="BH147" s="170" t="str">
        <f t="shared" si="47"/>
        <v>DE</v>
      </c>
      <c r="BI147" s="170" t="str">
        <f t="shared" si="57"/>
        <v>4A</v>
      </c>
      <c r="BJ147" s="170" t="str">
        <f t="shared" si="57"/>
        <v/>
      </c>
      <c r="BK147" s="170" t="str">
        <f t="shared" si="57"/>
        <v/>
      </c>
      <c r="BL147" s="170" t="str">
        <f t="shared" si="48"/>
        <v/>
      </c>
    </row>
    <row r="148" spans="1:64">
      <c r="A148" s="24" t="str">
        <f>IF(ISNA(VLOOKUP(D148,D149:D$9999,1,0)),"",1)</f>
        <v/>
      </c>
      <c r="B148" s="24" t="str">
        <f>IF(ISNA(VLOOKUP(E148,E149:E$9999,1,0)),"",1)</f>
        <v/>
      </c>
      <c r="C148" s="2">
        <v>146</v>
      </c>
      <c r="D148" s="2" t="str">
        <f>VLOOKUP(C148,SOURCE!S151:Z10314,8,0)</f>
        <v>ITM_REG_K</v>
      </c>
      <c r="E148" s="26" t="str">
        <f>CHAR(34)&amp;VLOOKUP(C148,SOURCE!S$6:Y$10169,6,0)&amp;CHAR(34)</f>
        <v>"REG_K"</v>
      </c>
      <c r="F148" s="22" t="str">
        <f t="shared" si="49"/>
        <v xml:space="preserve">                      if (strcompare(commandnumber,"REG_K" )) {sprintf(commandnumber,"%d", ITM_REG_K);} else</v>
      </c>
      <c r="H148" t="b">
        <f>ISNA(VLOOKUP(J148,J149:J$500,1,0))</f>
        <v>1</v>
      </c>
      <c r="I148" s="27">
        <f>VLOOKUP(C148,SOURCE!S$6:Y$10169,7,0)</f>
        <v>528</v>
      </c>
      <c r="J148" s="28" t="str">
        <f>VLOOKUP(C148,SOURCE!S$6:Y$10169,6,0)</f>
        <v>REG_K</v>
      </c>
      <c r="K148" s="29" t="str">
        <f t="shared" si="60"/>
        <v>K</v>
      </c>
      <c r="L148" s="39" t="str">
        <f>VLOOKUP(C148,SOURCE!S$6:Y$10169,2,0)</f>
        <v>STACK</v>
      </c>
      <c r="M148" t="str">
        <f>IF(VLOOKUP(I148,SOURCE!B:M,2,0)="/  { itemToBeCoded","To be coded","")</f>
        <v/>
      </c>
      <c r="N148" s="17" t="str">
        <f>IF(AND(O148,VLOOKUP(I148,SOURCE!B:M,2,0)&lt;&gt;"/  { itemToBeCoded"),IF(ISERROR(VLOOKUP(J148,TEST!A:L,12,0)),"",   IF(VLOOKUP(J148,TEST!A:L,12,0)="","",VLOOKUP(J148,TEST!A:L,12,0)&amp;" //"&amp;U148)),"")</f>
        <v/>
      </c>
      <c r="O148" t="b">
        <f>ISNA(VLOOKUP(J148,J$3:J147,1,0))</f>
        <v>1</v>
      </c>
      <c r="Q148" s="26" t="str">
        <f>VLOOKUP(I148,SOURCE!B:M,5,0)</f>
        <v>"K"</v>
      </c>
      <c r="U148">
        <f t="shared" si="61"/>
        <v>49</v>
      </c>
      <c r="V148" s="164">
        <f t="shared" si="62"/>
        <v>299797159.25280225</v>
      </c>
      <c r="W148" t="str">
        <f>IF(AND(O148,VLOOKUP(I148,SOURCE!B:M,2,0)&lt;&gt;"/  { itemToBeCoded"),IF(ISERROR(VLOOKUP(J148,TEST!A:F,5,0)),"",VLOOKUP(J148,TEST!A:F,5,0)),"")</f>
        <v/>
      </c>
      <c r="X148" t="str">
        <f>IF(VLOOKUP(I148,SOURCE!B:M,2,0)&lt;&gt;"/  { itemToBeCoded",IF(ISERROR(VLOOKUP(J148,TEST!A:F,6,0)),"",VLOOKUP(J148,TEST!A:F,6,0)),"")</f>
        <v/>
      </c>
      <c r="Y148" t="str">
        <f t="shared" si="59"/>
        <v/>
      </c>
      <c r="Z148">
        <f t="shared" si="46"/>
        <v>5</v>
      </c>
      <c r="AA148" s="172" t="str">
        <f t="shared" ref="AA148:AH163" si="63">IF(LEN($J148)&gt;=8-AA$2,"+((uint64_t)("&amp;CODE(MID($J148,8-AA$2,1))  &amp;") &lt;&lt; ("&amp;AA$2&amp;"*8))","                          ")</f>
        <v>+((uint64_t)(82) &lt;&lt; (7*8))</v>
      </c>
      <c r="AB148" s="172" t="str">
        <f t="shared" si="63"/>
        <v>+((uint64_t)(69) &lt;&lt; (6*8))</v>
      </c>
      <c r="AC148" s="172" t="str">
        <f t="shared" si="63"/>
        <v>+((uint64_t)(71) &lt;&lt; (5*8))</v>
      </c>
      <c r="AD148" s="172" t="str">
        <f t="shared" si="63"/>
        <v>+((uint64_t)(95) &lt;&lt; (4*8))</v>
      </c>
      <c r="AE148" s="172" t="str">
        <f t="shared" si="63"/>
        <v>+((uint64_t)(75) &lt;&lt; (3*8))</v>
      </c>
      <c r="AF148" s="172" t="str">
        <f t="shared" si="63"/>
        <v xml:space="preserve">                          </v>
      </c>
      <c r="AG148" s="172" t="str">
        <f t="shared" si="63"/>
        <v xml:space="preserve">                          </v>
      </c>
      <c r="AH148" s="172" t="str">
        <f t="shared" si="63"/>
        <v xml:space="preserve">                          </v>
      </c>
      <c r="AJ148" t="str">
        <f t="shared" si="51"/>
        <v>(uint64_t)(+((uint64_t)(82) &lt;&lt; (7*8))+((uint64_t)(69) &lt;&lt; (6*8))+((uint64_t)(71) &lt;&lt; (5*8))+((uint64_t)(95) &lt;&lt; (4*8))+((uint64_t)(75) &lt;&lt; (3*8))                                                                              )</v>
      </c>
      <c r="AK148" s="2" t="str">
        <f t="shared" si="52"/>
        <v>REG_K</v>
      </c>
      <c r="AL148" t="e">
        <f>VLOOKUP(AN148,$AN149:$AN$1000,1,0)</f>
        <v>#VALUE!</v>
      </c>
      <c r="AM148">
        <f t="shared" si="53"/>
        <v>306</v>
      </c>
      <c r="AN148" s="173" t="str">
        <f t="shared" si="54"/>
        <v xml:space="preserve">    case (uint64_t)(+((uint64_t)(82) &lt;&lt; (7*8))+((uint64_t)(69) &lt;&lt; (6*8))+((uint64_t)(71) &lt;&lt; (5*8))+((uint64_t)(95) &lt;&lt; (4*8))+((uint64_t)(75) &lt;&lt; (3*8))                                                                              ): *com = ITM_REG_K; return true; break; //REG_K</v>
      </c>
      <c r="AO148" t="s">
        <v>5217</v>
      </c>
      <c r="AP148" s="170" t="str">
        <f t="shared" si="45"/>
        <v>52</v>
      </c>
      <c r="AQ148" s="170" t="str">
        <f t="shared" si="45"/>
        <v>45</v>
      </c>
      <c r="AR148" s="170" t="str">
        <f t="shared" si="45"/>
        <v>47</v>
      </c>
      <c r="AS148" s="170" t="str">
        <f t="shared" si="44"/>
        <v>5F</v>
      </c>
      <c r="AT148" s="170" t="str">
        <f t="shared" si="44"/>
        <v>4B</v>
      </c>
      <c r="AU148" s="170" t="str">
        <f t="shared" si="44"/>
        <v>00</v>
      </c>
      <c r="AV148" s="170" t="str">
        <f t="shared" si="44"/>
        <v>00</v>
      </c>
      <c r="AW148" s="170" t="str">
        <f t="shared" si="42"/>
        <v>00</v>
      </c>
      <c r="AX148" s="170" t="str">
        <f t="shared" si="55"/>
        <v xml:space="preserve">    case 0x5245475F4B000000: *com = ITM_REG_K; return true; break; //REG_K</v>
      </c>
      <c r="BE148" s="170" t="str">
        <f t="shared" si="56"/>
        <v>52</v>
      </c>
      <c r="BF148" s="170" t="str">
        <f t="shared" si="56"/>
        <v>C4</v>
      </c>
      <c r="BG148" s="170" t="str">
        <f t="shared" si="56"/>
        <v>C6</v>
      </c>
      <c r="BH148" s="170" t="str">
        <f t="shared" si="47"/>
        <v>DE</v>
      </c>
      <c r="BI148" s="170" t="str">
        <f t="shared" si="57"/>
        <v>4B</v>
      </c>
      <c r="BJ148" s="170" t="str">
        <f t="shared" si="57"/>
        <v/>
      </c>
      <c r="BK148" s="170" t="str">
        <f t="shared" si="57"/>
        <v/>
      </c>
      <c r="BL148" s="170" t="str">
        <f t="shared" si="48"/>
        <v/>
      </c>
    </row>
    <row r="149" spans="1:64">
      <c r="A149" s="24" t="str">
        <f>IF(ISNA(VLOOKUP(D149,D150:D$9999,1,0)),"",1)</f>
        <v/>
      </c>
      <c r="B149" s="24" t="str">
        <f>IF(ISNA(VLOOKUP(E149,E150:E$9999,1,0)),"",1)</f>
        <v/>
      </c>
      <c r="C149" s="2">
        <v>147</v>
      </c>
      <c r="D149" s="2" t="str">
        <f>VLOOKUP(C149,SOURCE!S152:Z10315,8,0)</f>
        <v>ITM_INDIRECTION</v>
      </c>
      <c r="E149" s="26" t="str">
        <f>CHAR(34)&amp;VLOOKUP(C149,SOURCE!S$6:Y$10169,6,0)&amp;CHAR(34)</f>
        <v>"IND&gt;"</v>
      </c>
      <c r="F149" s="22" t="str">
        <f t="shared" si="49"/>
        <v xml:space="preserve">                      if (strcompare(commandnumber,"IND&gt;" )) {sprintf(commandnumber,"%d", ITM_INDIRECTION);} else</v>
      </c>
      <c r="H149" t="b">
        <f>ISNA(VLOOKUP(J149,J150:J$500,1,0))</f>
        <v>1</v>
      </c>
      <c r="I149" s="27">
        <f>VLOOKUP(C149,SOURCE!S$6:Y$10169,7,0)</f>
        <v>529</v>
      </c>
      <c r="J149" s="28" t="str">
        <f>VLOOKUP(C149,SOURCE!S$6:Y$10169,6,0)</f>
        <v>IND&gt;</v>
      </c>
      <c r="K149" s="29" t="str">
        <f t="shared" si="60"/>
        <v>&gt;</v>
      </c>
      <c r="L149" s="39" t="str">
        <f>VLOOKUP(C149,SOURCE!S$6:Y$10169,2,0)</f>
        <v>STACK</v>
      </c>
      <c r="M149" t="str">
        <f>IF(VLOOKUP(I149,SOURCE!B:M,2,0)="/  { itemToBeCoded","To be coded","")</f>
        <v/>
      </c>
      <c r="N149" s="17" t="str">
        <f>IF(AND(O149,VLOOKUP(I149,SOURCE!B:M,2,0)&lt;&gt;"/  { itemToBeCoded"),IF(ISERROR(VLOOKUP(J149,TEST!A:L,12,0)),"",   IF(VLOOKUP(J149,TEST!A:L,12,0)="","",VLOOKUP(J149,TEST!A:L,12,0)&amp;" //"&amp;U149)),"")</f>
        <v/>
      </c>
      <c r="O149" t="b">
        <f>ISNA(VLOOKUP(J149,J$3:J148,1,0))</f>
        <v>1</v>
      </c>
      <c r="Q149" s="26" t="str">
        <f>VLOOKUP(I149,SOURCE!B:M,5,0)</f>
        <v>STD_RIGHT_ARROW</v>
      </c>
      <c r="U149">
        <f t="shared" si="61"/>
        <v>49</v>
      </c>
      <c r="V149" s="164">
        <f t="shared" si="62"/>
        <v>299797159.25280225</v>
      </c>
      <c r="W149" t="str">
        <f>IF(AND(O149,VLOOKUP(I149,SOURCE!B:M,2,0)&lt;&gt;"/  { itemToBeCoded"),IF(ISERROR(VLOOKUP(J149,TEST!A:F,5,0)),"",VLOOKUP(J149,TEST!A:F,5,0)),"")</f>
        <v/>
      </c>
      <c r="X149" t="str">
        <f>IF(VLOOKUP(I149,SOURCE!B:M,2,0)&lt;&gt;"/  { itemToBeCoded",IF(ISERROR(VLOOKUP(J149,TEST!A:F,6,0)),"",VLOOKUP(J149,TEST!A:F,6,0)),"")</f>
        <v/>
      </c>
      <c r="Y149" t="str">
        <f t="shared" si="59"/>
        <v/>
      </c>
      <c r="Z149">
        <f t="shared" si="46"/>
        <v>4</v>
      </c>
      <c r="AA149" s="172" t="str">
        <f t="shared" si="63"/>
        <v>+((uint64_t)(73) &lt;&lt; (7*8))</v>
      </c>
      <c r="AB149" s="172" t="str">
        <f t="shared" si="63"/>
        <v>+((uint64_t)(78) &lt;&lt; (6*8))</v>
      </c>
      <c r="AC149" s="172" t="str">
        <f t="shared" si="63"/>
        <v>+((uint64_t)(68) &lt;&lt; (5*8))</v>
      </c>
      <c r="AD149" s="172" t="str">
        <f t="shared" si="63"/>
        <v>+((uint64_t)(62) &lt;&lt; (4*8))</v>
      </c>
      <c r="AE149" s="172" t="str">
        <f t="shared" si="63"/>
        <v xml:space="preserve">                          </v>
      </c>
      <c r="AF149" s="172" t="str">
        <f t="shared" si="63"/>
        <v xml:space="preserve">                          </v>
      </c>
      <c r="AG149" s="172" t="str">
        <f t="shared" si="63"/>
        <v xml:space="preserve">                          </v>
      </c>
      <c r="AH149" s="172" t="str">
        <f t="shared" si="63"/>
        <v xml:space="preserve">                          </v>
      </c>
      <c r="AJ149" t="str">
        <f t="shared" si="51"/>
        <v>(uint64_t)(+((uint64_t)(73) &lt;&lt; (7*8))+((uint64_t)(78) &lt;&lt; (6*8))+((uint64_t)(68) &lt;&lt; (5*8))+((uint64_t)(62) &lt;&lt; (4*8))                                                                                                        )</v>
      </c>
      <c r="AK149" s="2" t="str">
        <f t="shared" si="52"/>
        <v>IND&gt;</v>
      </c>
      <c r="AL149" t="e">
        <f>VLOOKUP(AN149,$AN150:$AN$1000,1,0)</f>
        <v>#VALUE!</v>
      </c>
      <c r="AM149">
        <f t="shared" si="53"/>
        <v>307</v>
      </c>
      <c r="AN149" s="173" t="str">
        <f t="shared" si="54"/>
        <v xml:space="preserve">    case (uint64_t)(+((uint64_t)(73) &lt;&lt; (7*8))+((uint64_t)(78) &lt;&lt; (6*8))+((uint64_t)(68) &lt;&lt; (5*8))+((uint64_t)(62) &lt;&lt; (4*8))                                                                                                        ): *com = ITM_INDIRECTION; return true; break; //IND&gt;</v>
      </c>
      <c r="AO149" t="s">
        <v>5217</v>
      </c>
      <c r="AP149" s="170" t="str">
        <f t="shared" si="45"/>
        <v>49</v>
      </c>
      <c r="AQ149" s="170" t="str">
        <f t="shared" si="45"/>
        <v>4E</v>
      </c>
      <c r="AR149" s="170" t="str">
        <f t="shared" si="45"/>
        <v>44</v>
      </c>
      <c r="AS149" s="170" t="str">
        <f t="shared" si="44"/>
        <v>3E</v>
      </c>
      <c r="AT149" s="170" t="str">
        <f t="shared" si="44"/>
        <v>00</v>
      </c>
      <c r="AU149" s="170" t="str">
        <f t="shared" si="44"/>
        <v>00</v>
      </c>
      <c r="AV149" s="170" t="str">
        <f t="shared" si="44"/>
        <v>00</v>
      </c>
      <c r="AW149" s="170" t="str">
        <f t="shared" si="42"/>
        <v>00</v>
      </c>
      <c r="AX149" s="170" t="str">
        <f t="shared" si="55"/>
        <v xml:space="preserve">    case 0x494E443E00000000: *com = ITM_INDIRECTION; return true; break; //IND&gt;</v>
      </c>
      <c r="BE149" s="170" t="str">
        <f t="shared" si="56"/>
        <v>C8</v>
      </c>
      <c r="BF149" s="170" t="str">
        <f t="shared" si="56"/>
        <v>CD</v>
      </c>
      <c r="BG149" s="170" t="str">
        <f t="shared" si="56"/>
        <v>C3</v>
      </c>
      <c r="BH149" s="170" t="str">
        <f t="shared" si="47"/>
        <v>BD</v>
      </c>
      <c r="BI149" s="170" t="str">
        <f t="shared" si="57"/>
        <v/>
      </c>
      <c r="BJ149" s="170" t="str">
        <f t="shared" si="57"/>
        <v/>
      </c>
      <c r="BK149" s="170" t="str">
        <f t="shared" si="57"/>
        <v/>
      </c>
      <c r="BL149" s="170" t="str">
        <f t="shared" si="48"/>
        <v/>
      </c>
    </row>
    <row r="150" spans="1:64">
      <c r="A150" s="24" t="str">
        <f>IF(ISNA(VLOOKUP(D150,D151:D$9999,1,0)),"",1)</f>
        <v/>
      </c>
      <c r="B150" s="24" t="str">
        <f>IF(ISNA(VLOOKUP(E150,E151:E$9999,1,0)),"",1)</f>
        <v/>
      </c>
      <c r="C150" s="2">
        <v>148</v>
      </c>
      <c r="D150" s="2" t="str">
        <f>VLOOKUP(C150,SOURCE!S153:Z10316,8,0)</f>
        <v>ITM_REG_A</v>
      </c>
      <c r="E150" s="26" t="str">
        <f>CHAR(34)&amp;VLOOKUP(C150,SOURCE!S$6:Y$10169,6,0)&amp;CHAR(34)</f>
        <v>"REG_A"</v>
      </c>
      <c r="F150" s="22" t="str">
        <f t="shared" si="49"/>
        <v xml:space="preserve">                      if (strcompare(commandnumber,"REG_A" )) {sprintf(commandnumber,"%d", ITM_REG_A);} else</v>
      </c>
      <c r="H150" t="b">
        <f>ISNA(VLOOKUP(J150,J151:J$500,1,0))</f>
        <v>1</v>
      </c>
      <c r="I150" s="27">
        <f>VLOOKUP(C150,SOURCE!S$6:Y$10169,7,0)</f>
        <v>534</v>
      </c>
      <c r="J150" s="28" t="str">
        <f>VLOOKUP(C150,SOURCE!S$6:Y$10169,6,0)</f>
        <v>REG_A</v>
      </c>
      <c r="K150" s="29" t="str">
        <f t="shared" si="60"/>
        <v>A</v>
      </c>
      <c r="L150" s="39" t="str">
        <f>VLOOKUP(C150,SOURCE!S$6:Y$10169,2,0)</f>
        <v>STACK</v>
      </c>
      <c r="M150" t="str">
        <f>IF(VLOOKUP(I150,SOURCE!B:M,2,0)="/  { itemToBeCoded","To be coded","")</f>
        <v/>
      </c>
      <c r="N150" s="17" t="str">
        <f>IF(AND(O150,VLOOKUP(I150,SOURCE!B:M,2,0)&lt;&gt;"/  { itemToBeCoded"),IF(ISERROR(VLOOKUP(J150,TEST!A:L,12,0)),"",   IF(VLOOKUP(J150,TEST!A:L,12,0)="","",VLOOKUP(J150,TEST!A:L,12,0)&amp;" //"&amp;U150)),"")</f>
        <v/>
      </c>
      <c r="O150" t="b">
        <f>ISNA(VLOOKUP(J150,J$3:J149,1,0))</f>
        <v>1</v>
      </c>
      <c r="Q150" s="26" t="str">
        <f>VLOOKUP(I150,SOURCE!B:M,5,0)</f>
        <v>"A"</v>
      </c>
      <c r="U150">
        <f t="shared" si="61"/>
        <v>49</v>
      </c>
      <c r="V150" s="164">
        <f t="shared" si="62"/>
        <v>299797159.25280225</v>
      </c>
      <c r="W150" t="str">
        <f>IF(AND(O150,VLOOKUP(I150,SOURCE!B:M,2,0)&lt;&gt;"/  { itemToBeCoded"),IF(ISERROR(VLOOKUP(J150,TEST!A:F,5,0)),"",VLOOKUP(J150,TEST!A:F,5,0)),"")</f>
        <v/>
      </c>
      <c r="X150" t="str">
        <f>IF(VLOOKUP(I150,SOURCE!B:M,2,0)&lt;&gt;"/  { itemToBeCoded",IF(ISERROR(VLOOKUP(J150,TEST!A:F,6,0)),"",VLOOKUP(J150,TEST!A:F,6,0)),"")</f>
        <v/>
      </c>
      <c r="Y150" t="str">
        <f t="shared" si="59"/>
        <v/>
      </c>
      <c r="Z150">
        <f t="shared" si="46"/>
        <v>5</v>
      </c>
      <c r="AA150" s="172" t="str">
        <f t="shared" si="63"/>
        <v>+((uint64_t)(82) &lt;&lt; (7*8))</v>
      </c>
      <c r="AB150" s="172" t="str">
        <f t="shared" si="63"/>
        <v>+((uint64_t)(69) &lt;&lt; (6*8))</v>
      </c>
      <c r="AC150" s="172" t="str">
        <f t="shared" si="63"/>
        <v>+((uint64_t)(71) &lt;&lt; (5*8))</v>
      </c>
      <c r="AD150" s="172" t="str">
        <f t="shared" si="63"/>
        <v>+((uint64_t)(95) &lt;&lt; (4*8))</v>
      </c>
      <c r="AE150" s="172" t="str">
        <f t="shared" si="63"/>
        <v>+((uint64_t)(65) &lt;&lt; (3*8))</v>
      </c>
      <c r="AF150" s="172" t="str">
        <f t="shared" si="63"/>
        <v xml:space="preserve">                          </v>
      </c>
      <c r="AG150" s="172" t="str">
        <f t="shared" si="63"/>
        <v xml:space="preserve">                          </v>
      </c>
      <c r="AH150" s="172" t="str">
        <f t="shared" si="63"/>
        <v xml:space="preserve">                          </v>
      </c>
      <c r="AJ150" t="str">
        <f t="shared" si="51"/>
        <v>(uint64_t)(+((uint64_t)(82) &lt;&lt; (7*8))+((uint64_t)(69) &lt;&lt; (6*8))+((uint64_t)(71) &lt;&lt; (5*8))+((uint64_t)(95) &lt;&lt; (4*8))+((uint64_t)(65) &lt;&lt; (3*8))                                                                              )</v>
      </c>
      <c r="AK150" s="2" t="str">
        <f t="shared" si="52"/>
        <v>REG_A</v>
      </c>
      <c r="AL150" t="e">
        <f>VLOOKUP(AN150,$AN151:$AN$1000,1,0)</f>
        <v>#VALUE!</v>
      </c>
      <c r="AM150">
        <f t="shared" si="53"/>
        <v>308</v>
      </c>
      <c r="AN150" s="173" t="str">
        <f t="shared" si="54"/>
        <v xml:space="preserve">    case (uint64_t)(+((uint64_t)(82) &lt;&lt; (7*8))+((uint64_t)(69) &lt;&lt; (6*8))+((uint64_t)(71) &lt;&lt; (5*8))+((uint64_t)(95) &lt;&lt; (4*8))+((uint64_t)(65) &lt;&lt; (3*8))                                                                              ): *com = ITM_REG_A; return true; break; //REG_A</v>
      </c>
      <c r="AO150" t="s">
        <v>5217</v>
      </c>
      <c r="AP150" s="170" t="str">
        <f t="shared" si="45"/>
        <v>52</v>
      </c>
      <c r="AQ150" s="170" t="str">
        <f t="shared" si="45"/>
        <v>45</v>
      </c>
      <c r="AR150" s="170" t="str">
        <f t="shared" si="45"/>
        <v>47</v>
      </c>
      <c r="AS150" s="170" t="str">
        <f t="shared" si="44"/>
        <v>5F</v>
      </c>
      <c r="AT150" s="170" t="str">
        <f t="shared" si="44"/>
        <v>41</v>
      </c>
      <c r="AU150" s="170" t="str">
        <f t="shared" si="44"/>
        <v>00</v>
      </c>
      <c r="AV150" s="170" t="str">
        <f t="shared" si="44"/>
        <v>00</v>
      </c>
      <c r="AW150" s="170" t="str">
        <f t="shared" si="42"/>
        <v>00</v>
      </c>
      <c r="AX150" s="170" t="str">
        <f t="shared" si="55"/>
        <v xml:space="preserve">    case 0x5245475F41000000: *com = ITM_REG_A; return true; break; //REG_A</v>
      </c>
      <c r="BE150" s="170" t="str">
        <f t="shared" si="56"/>
        <v>52</v>
      </c>
      <c r="BF150" s="170" t="str">
        <f t="shared" si="56"/>
        <v>C4</v>
      </c>
      <c r="BG150" s="170" t="str">
        <f t="shared" si="56"/>
        <v>C6</v>
      </c>
      <c r="BH150" s="170" t="str">
        <f t="shared" si="47"/>
        <v>DE</v>
      </c>
      <c r="BI150" s="170" t="str">
        <f t="shared" si="57"/>
        <v>41</v>
      </c>
      <c r="BJ150" s="170" t="str">
        <f t="shared" si="57"/>
        <v/>
      </c>
      <c r="BK150" s="170" t="str">
        <f t="shared" si="57"/>
        <v/>
      </c>
      <c r="BL150" s="170" t="str">
        <f t="shared" si="48"/>
        <v/>
      </c>
    </row>
    <row r="151" spans="1:64">
      <c r="A151" s="24" t="str">
        <f>IF(ISNA(VLOOKUP(D151,D152:D$9999,1,0)),"",1)</f>
        <v/>
      </c>
      <c r="B151" s="24" t="str">
        <f>IF(ISNA(VLOOKUP(E151,E152:E$9999,1,0)),"",1)</f>
        <v/>
      </c>
      <c r="C151" s="2">
        <v>149</v>
      </c>
      <c r="D151" s="2" t="str">
        <f>VLOOKUP(C151,SOURCE!S154:Z10317,8,0)</f>
        <v>ITM_REG_B</v>
      </c>
      <c r="E151" s="26" t="str">
        <f>CHAR(34)&amp;VLOOKUP(C151,SOURCE!S$6:Y$10169,6,0)&amp;CHAR(34)</f>
        <v>"REG_B"</v>
      </c>
      <c r="F151" s="22" t="str">
        <f t="shared" si="49"/>
        <v xml:space="preserve">                      if (strcompare(commandnumber,"REG_B" )) {sprintf(commandnumber,"%d", ITM_REG_B);} else</v>
      </c>
      <c r="H151" t="b">
        <f>ISNA(VLOOKUP(J151,J152:J$500,1,0))</f>
        <v>1</v>
      </c>
      <c r="I151" s="27">
        <f>VLOOKUP(C151,SOURCE!S$6:Y$10169,7,0)</f>
        <v>535</v>
      </c>
      <c r="J151" s="28" t="str">
        <f>VLOOKUP(C151,SOURCE!S$6:Y$10169,6,0)</f>
        <v>REG_B</v>
      </c>
      <c r="K151" s="29" t="str">
        <f t="shared" si="60"/>
        <v>B</v>
      </c>
      <c r="L151" s="39" t="str">
        <f>VLOOKUP(C151,SOURCE!S$6:Y$10169,2,0)</f>
        <v>STACK</v>
      </c>
      <c r="M151" t="str">
        <f>IF(VLOOKUP(I151,SOURCE!B:M,2,0)="/  { itemToBeCoded","To be coded","")</f>
        <v/>
      </c>
      <c r="N151" s="17" t="str">
        <f>IF(AND(O151,VLOOKUP(I151,SOURCE!B:M,2,0)&lt;&gt;"/  { itemToBeCoded"),IF(ISERROR(VLOOKUP(J151,TEST!A:L,12,0)),"",   IF(VLOOKUP(J151,TEST!A:L,12,0)="","",VLOOKUP(J151,TEST!A:L,12,0)&amp;" //"&amp;U151)),"")</f>
        <v/>
      </c>
      <c r="O151" t="b">
        <f>ISNA(VLOOKUP(J151,J$3:J150,1,0))</f>
        <v>1</v>
      </c>
      <c r="Q151" s="26" t="str">
        <f>VLOOKUP(I151,SOURCE!B:M,5,0)</f>
        <v>"B"</v>
      </c>
      <c r="U151">
        <f t="shared" si="61"/>
        <v>49</v>
      </c>
      <c r="V151" s="164">
        <f t="shared" si="62"/>
        <v>299797159.25280225</v>
      </c>
      <c r="W151" t="str">
        <f>IF(AND(O151,VLOOKUP(I151,SOURCE!B:M,2,0)&lt;&gt;"/  { itemToBeCoded"),IF(ISERROR(VLOOKUP(J151,TEST!A:F,5,0)),"",VLOOKUP(J151,TEST!A:F,5,0)),"")</f>
        <v/>
      </c>
      <c r="X151" t="str">
        <f>IF(VLOOKUP(I151,SOURCE!B:M,2,0)&lt;&gt;"/  { itemToBeCoded",IF(ISERROR(VLOOKUP(J151,TEST!A:F,6,0)),"",VLOOKUP(J151,TEST!A:F,6,0)),"")</f>
        <v/>
      </c>
      <c r="Y151" t="str">
        <f t="shared" si="59"/>
        <v/>
      </c>
      <c r="Z151">
        <f t="shared" si="46"/>
        <v>5</v>
      </c>
      <c r="AA151" s="172" t="str">
        <f t="shared" si="63"/>
        <v>+((uint64_t)(82) &lt;&lt; (7*8))</v>
      </c>
      <c r="AB151" s="172" t="str">
        <f t="shared" si="63"/>
        <v>+((uint64_t)(69) &lt;&lt; (6*8))</v>
      </c>
      <c r="AC151" s="172" t="str">
        <f t="shared" si="63"/>
        <v>+((uint64_t)(71) &lt;&lt; (5*8))</v>
      </c>
      <c r="AD151" s="172" t="str">
        <f t="shared" si="63"/>
        <v>+((uint64_t)(95) &lt;&lt; (4*8))</v>
      </c>
      <c r="AE151" s="172" t="str">
        <f t="shared" si="63"/>
        <v>+((uint64_t)(66) &lt;&lt; (3*8))</v>
      </c>
      <c r="AF151" s="172" t="str">
        <f t="shared" si="63"/>
        <v xml:space="preserve">                          </v>
      </c>
      <c r="AG151" s="172" t="str">
        <f t="shared" si="63"/>
        <v xml:space="preserve">                          </v>
      </c>
      <c r="AH151" s="172" t="str">
        <f t="shared" si="63"/>
        <v xml:space="preserve">                          </v>
      </c>
      <c r="AJ151" t="str">
        <f t="shared" si="51"/>
        <v>(uint64_t)(+((uint64_t)(82) &lt;&lt; (7*8))+((uint64_t)(69) &lt;&lt; (6*8))+((uint64_t)(71) &lt;&lt; (5*8))+((uint64_t)(95) &lt;&lt; (4*8))+((uint64_t)(66) &lt;&lt; (3*8))                                                                              )</v>
      </c>
      <c r="AK151" s="2" t="str">
        <f t="shared" si="52"/>
        <v>REG_B</v>
      </c>
      <c r="AL151" t="e">
        <f>VLOOKUP(AN151,$AN152:$AN$1000,1,0)</f>
        <v>#VALUE!</v>
      </c>
      <c r="AM151">
        <f t="shared" si="53"/>
        <v>309</v>
      </c>
      <c r="AN151" s="173" t="str">
        <f t="shared" si="54"/>
        <v xml:space="preserve">    case (uint64_t)(+((uint64_t)(82) &lt;&lt; (7*8))+((uint64_t)(69) &lt;&lt; (6*8))+((uint64_t)(71) &lt;&lt; (5*8))+((uint64_t)(95) &lt;&lt; (4*8))+((uint64_t)(66) &lt;&lt; (3*8))                                                                              ): *com = ITM_REG_B; return true; break; //REG_B</v>
      </c>
      <c r="AO151" t="s">
        <v>5217</v>
      </c>
      <c r="AP151" s="170" t="str">
        <f t="shared" si="45"/>
        <v>52</v>
      </c>
      <c r="AQ151" s="170" t="str">
        <f t="shared" si="45"/>
        <v>45</v>
      </c>
      <c r="AR151" s="170" t="str">
        <f t="shared" si="45"/>
        <v>47</v>
      </c>
      <c r="AS151" s="170" t="str">
        <f t="shared" si="44"/>
        <v>5F</v>
      </c>
      <c r="AT151" s="170" t="str">
        <f t="shared" si="44"/>
        <v>42</v>
      </c>
      <c r="AU151" s="170" t="str">
        <f t="shared" si="44"/>
        <v>00</v>
      </c>
      <c r="AV151" s="170" t="str">
        <f t="shared" si="44"/>
        <v>00</v>
      </c>
      <c r="AW151" s="170" t="str">
        <f t="shared" si="42"/>
        <v>00</v>
      </c>
      <c r="AX151" s="170" t="str">
        <f t="shared" si="55"/>
        <v xml:space="preserve">    case 0x5245475F42000000: *com = ITM_REG_B; return true; break; //REG_B</v>
      </c>
      <c r="BE151" s="170" t="str">
        <f t="shared" si="56"/>
        <v>52</v>
      </c>
      <c r="BF151" s="170" t="str">
        <f t="shared" si="56"/>
        <v>C4</v>
      </c>
      <c r="BG151" s="170" t="str">
        <f t="shared" si="56"/>
        <v>C6</v>
      </c>
      <c r="BH151" s="170" t="str">
        <f t="shared" si="47"/>
        <v>DE</v>
      </c>
      <c r="BI151" s="170" t="str">
        <f t="shared" si="57"/>
        <v>42</v>
      </c>
      <c r="BJ151" s="170" t="str">
        <f t="shared" si="57"/>
        <v/>
      </c>
      <c r="BK151" s="170" t="str">
        <f t="shared" si="57"/>
        <v/>
      </c>
      <c r="BL151" s="170" t="str">
        <f t="shared" si="48"/>
        <v/>
      </c>
    </row>
    <row r="152" spans="1:64">
      <c r="A152" s="24" t="str">
        <f>IF(ISNA(VLOOKUP(D152,D153:D$9999,1,0)),"",1)</f>
        <v/>
      </c>
      <c r="B152" s="24" t="str">
        <f>IF(ISNA(VLOOKUP(E152,E153:E$9999,1,0)),"",1)</f>
        <v/>
      </c>
      <c r="C152" s="2">
        <v>150</v>
      </c>
      <c r="D152" s="2" t="str">
        <f>VLOOKUP(C152,SOURCE!S155:Z10318,8,0)</f>
        <v>ITM_REG_C</v>
      </c>
      <c r="E152" s="26" t="str">
        <f>CHAR(34)&amp;VLOOKUP(C152,SOURCE!S$6:Y$10169,6,0)&amp;CHAR(34)</f>
        <v>"REG_C"</v>
      </c>
      <c r="F152" s="22" t="str">
        <f t="shared" si="49"/>
        <v xml:space="preserve">                      if (strcompare(commandnumber,"REG_C" )) {sprintf(commandnumber,"%d", ITM_REG_C);} else</v>
      </c>
      <c r="H152" t="b">
        <f>ISNA(VLOOKUP(J152,J153:J$500,1,0))</f>
        <v>1</v>
      </c>
      <c r="I152" s="27">
        <f>VLOOKUP(C152,SOURCE!S$6:Y$10169,7,0)</f>
        <v>536</v>
      </c>
      <c r="J152" s="28" t="str">
        <f>VLOOKUP(C152,SOURCE!S$6:Y$10169,6,0)</f>
        <v>REG_C</v>
      </c>
      <c r="K152" s="29" t="str">
        <f t="shared" si="60"/>
        <v>C</v>
      </c>
      <c r="L152" s="39" t="str">
        <f>VLOOKUP(C152,SOURCE!S$6:Y$10169,2,0)</f>
        <v>STACK</v>
      </c>
      <c r="M152" t="str">
        <f>IF(VLOOKUP(I152,SOURCE!B:M,2,0)="/  { itemToBeCoded","To be coded","")</f>
        <v/>
      </c>
      <c r="N152" s="17" t="str">
        <f>IF(AND(O152,VLOOKUP(I152,SOURCE!B:M,2,0)&lt;&gt;"/  { itemToBeCoded"),IF(ISERROR(VLOOKUP(J152,TEST!A:L,12,0)),"",   IF(VLOOKUP(J152,TEST!A:L,12,0)="","",VLOOKUP(J152,TEST!A:L,12,0)&amp;" //"&amp;U152)),"")</f>
        <v/>
      </c>
      <c r="O152" t="b">
        <f>ISNA(VLOOKUP(J152,J$3:J151,1,0))</f>
        <v>1</v>
      </c>
      <c r="Q152" s="26" t="str">
        <f>VLOOKUP(I152,SOURCE!B:M,5,0)</f>
        <v>"C"</v>
      </c>
      <c r="U152">
        <f t="shared" si="61"/>
        <v>49</v>
      </c>
      <c r="V152" s="164">
        <f t="shared" si="62"/>
        <v>299797159.25280225</v>
      </c>
      <c r="W152" t="str">
        <f>IF(AND(O152,VLOOKUP(I152,SOURCE!B:M,2,0)&lt;&gt;"/  { itemToBeCoded"),IF(ISERROR(VLOOKUP(J152,TEST!A:F,5,0)),"",VLOOKUP(J152,TEST!A:F,5,0)),"")</f>
        <v/>
      </c>
      <c r="X152" t="str">
        <f>IF(VLOOKUP(I152,SOURCE!B:M,2,0)&lt;&gt;"/  { itemToBeCoded",IF(ISERROR(VLOOKUP(J152,TEST!A:F,6,0)),"",VLOOKUP(J152,TEST!A:F,6,0)),"")</f>
        <v/>
      </c>
      <c r="Y152" t="str">
        <f t="shared" si="59"/>
        <v/>
      </c>
      <c r="Z152">
        <f t="shared" si="46"/>
        <v>5</v>
      </c>
      <c r="AA152" s="172" t="str">
        <f t="shared" si="63"/>
        <v>+((uint64_t)(82) &lt;&lt; (7*8))</v>
      </c>
      <c r="AB152" s="172" t="str">
        <f t="shared" si="63"/>
        <v>+((uint64_t)(69) &lt;&lt; (6*8))</v>
      </c>
      <c r="AC152" s="172" t="str">
        <f t="shared" si="63"/>
        <v>+((uint64_t)(71) &lt;&lt; (5*8))</v>
      </c>
      <c r="AD152" s="172" t="str">
        <f t="shared" si="63"/>
        <v>+((uint64_t)(95) &lt;&lt; (4*8))</v>
      </c>
      <c r="AE152" s="172" t="str">
        <f t="shared" si="63"/>
        <v>+((uint64_t)(67) &lt;&lt; (3*8))</v>
      </c>
      <c r="AF152" s="172" t="str">
        <f t="shared" si="63"/>
        <v xml:space="preserve">                          </v>
      </c>
      <c r="AG152" s="172" t="str">
        <f t="shared" si="63"/>
        <v xml:space="preserve">                          </v>
      </c>
      <c r="AH152" s="172" t="str">
        <f t="shared" si="63"/>
        <v xml:space="preserve">                          </v>
      </c>
      <c r="AJ152" t="str">
        <f t="shared" si="51"/>
        <v>(uint64_t)(+((uint64_t)(82) &lt;&lt; (7*8))+((uint64_t)(69) &lt;&lt; (6*8))+((uint64_t)(71) &lt;&lt; (5*8))+((uint64_t)(95) &lt;&lt; (4*8))+((uint64_t)(67) &lt;&lt; (3*8))                                                                              )</v>
      </c>
      <c r="AK152" s="2" t="str">
        <f t="shared" si="52"/>
        <v>REG_C</v>
      </c>
      <c r="AL152" t="e">
        <f>VLOOKUP(AN152,$AN153:$AN$1000,1,0)</f>
        <v>#VALUE!</v>
      </c>
      <c r="AM152">
        <f t="shared" si="53"/>
        <v>310</v>
      </c>
      <c r="AN152" s="173" t="str">
        <f t="shared" si="54"/>
        <v xml:space="preserve">    case (uint64_t)(+((uint64_t)(82) &lt;&lt; (7*8))+((uint64_t)(69) &lt;&lt; (6*8))+((uint64_t)(71) &lt;&lt; (5*8))+((uint64_t)(95) &lt;&lt; (4*8))+((uint64_t)(67) &lt;&lt; (3*8))                                                                              ): *com = ITM_REG_C; return true; break; //REG_C</v>
      </c>
      <c r="AO152" t="s">
        <v>5217</v>
      </c>
      <c r="AP152" s="170" t="str">
        <f t="shared" si="45"/>
        <v>52</v>
      </c>
      <c r="AQ152" s="170" t="str">
        <f t="shared" si="45"/>
        <v>45</v>
      </c>
      <c r="AR152" s="170" t="str">
        <f t="shared" si="45"/>
        <v>47</v>
      </c>
      <c r="AS152" s="170" t="str">
        <f t="shared" si="44"/>
        <v>5F</v>
      </c>
      <c r="AT152" s="170" t="str">
        <f t="shared" si="44"/>
        <v>43</v>
      </c>
      <c r="AU152" s="170" t="str">
        <f t="shared" si="44"/>
        <v>00</v>
      </c>
      <c r="AV152" s="170" t="str">
        <f t="shared" si="44"/>
        <v>00</v>
      </c>
      <c r="AW152" s="170" t="str">
        <f t="shared" si="42"/>
        <v>00</v>
      </c>
      <c r="AX152" s="170" t="str">
        <f t="shared" si="55"/>
        <v xml:space="preserve">    case 0x5245475F43000000: *com = ITM_REG_C; return true; break; //REG_C</v>
      </c>
      <c r="BE152" s="170" t="str">
        <f t="shared" si="56"/>
        <v>52</v>
      </c>
      <c r="BF152" s="170" t="str">
        <f t="shared" si="56"/>
        <v>C4</v>
      </c>
      <c r="BG152" s="170" t="str">
        <f t="shared" si="56"/>
        <v>C6</v>
      </c>
      <c r="BH152" s="170" t="str">
        <f t="shared" si="47"/>
        <v>DE</v>
      </c>
      <c r="BI152" s="170" t="str">
        <f t="shared" si="57"/>
        <v>43</v>
      </c>
      <c r="BJ152" s="170" t="str">
        <f t="shared" si="57"/>
        <v/>
      </c>
      <c r="BK152" s="170" t="str">
        <f t="shared" si="57"/>
        <v/>
      </c>
      <c r="BL152" s="170" t="str">
        <f t="shared" si="48"/>
        <v/>
      </c>
    </row>
    <row r="153" spans="1:64">
      <c r="A153" s="24" t="str">
        <f>IF(ISNA(VLOOKUP(D153,D154:D$9999,1,0)),"",1)</f>
        <v/>
      </c>
      <c r="B153" s="24" t="str">
        <f>IF(ISNA(VLOOKUP(E153,E154:E$9999,1,0)),"",1)</f>
        <v/>
      </c>
      <c r="C153" s="2">
        <v>151</v>
      </c>
      <c r="D153" s="2" t="str">
        <f>VLOOKUP(C153,SOURCE!S156:Z10319,8,0)</f>
        <v>ITM_REG_D</v>
      </c>
      <c r="E153" s="26" t="str">
        <f>CHAR(34)&amp;VLOOKUP(C153,SOURCE!S$6:Y$10169,6,0)&amp;CHAR(34)</f>
        <v>"REG_D"</v>
      </c>
      <c r="F153" s="22" t="str">
        <f t="shared" si="49"/>
        <v xml:space="preserve">                      if (strcompare(commandnumber,"REG_D" )) {sprintf(commandnumber,"%d", ITM_REG_D);} else</v>
      </c>
      <c r="H153" t="b">
        <f>ISNA(VLOOKUP(J153,J154:J$500,1,0))</f>
        <v>1</v>
      </c>
      <c r="I153" s="27">
        <f>VLOOKUP(C153,SOURCE!S$6:Y$10169,7,0)</f>
        <v>537</v>
      </c>
      <c r="J153" s="28" t="str">
        <f>VLOOKUP(C153,SOURCE!S$6:Y$10169,6,0)</f>
        <v>REG_D</v>
      </c>
      <c r="K153" s="29" t="str">
        <f t="shared" si="60"/>
        <v>D</v>
      </c>
      <c r="L153" s="39" t="str">
        <f>VLOOKUP(C153,SOURCE!S$6:Y$10169,2,0)</f>
        <v>STACK</v>
      </c>
      <c r="M153" t="str">
        <f>IF(VLOOKUP(I153,SOURCE!B:M,2,0)="/  { itemToBeCoded","To be coded","")</f>
        <v/>
      </c>
      <c r="N153" s="17" t="str">
        <f>IF(AND(O153,VLOOKUP(I153,SOURCE!B:M,2,0)&lt;&gt;"/  { itemToBeCoded"),IF(ISERROR(VLOOKUP(J153,TEST!A:L,12,0)),"",   IF(VLOOKUP(J153,TEST!A:L,12,0)="","",VLOOKUP(J153,TEST!A:L,12,0)&amp;" //"&amp;U153)),"")</f>
        <v/>
      </c>
      <c r="O153" t="b">
        <f>ISNA(VLOOKUP(J153,J$3:J152,1,0))</f>
        <v>1</v>
      </c>
      <c r="Q153" s="26" t="str">
        <f>VLOOKUP(I153,SOURCE!B:M,5,0)</f>
        <v>"D"</v>
      </c>
      <c r="U153">
        <f t="shared" si="61"/>
        <v>49</v>
      </c>
      <c r="V153" s="164">
        <f t="shared" si="62"/>
        <v>299797159.25280225</v>
      </c>
      <c r="W153" t="str">
        <f>IF(AND(O153,VLOOKUP(I153,SOURCE!B:M,2,0)&lt;&gt;"/  { itemToBeCoded"),IF(ISERROR(VLOOKUP(J153,TEST!A:F,5,0)),"",VLOOKUP(J153,TEST!A:F,5,0)),"")</f>
        <v/>
      </c>
      <c r="X153" t="str">
        <f>IF(VLOOKUP(I153,SOURCE!B:M,2,0)&lt;&gt;"/  { itemToBeCoded",IF(ISERROR(VLOOKUP(J153,TEST!A:F,6,0)),"",VLOOKUP(J153,TEST!A:F,6,0)),"")</f>
        <v/>
      </c>
      <c r="Y153" t="str">
        <f t="shared" si="59"/>
        <v/>
      </c>
      <c r="Z153">
        <f t="shared" si="46"/>
        <v>5</v>
      </c>
      <c r="AA153" s="172" t="str">
        <f t="shared" si="63"/>
        <v>+((uint64_t)(82) &lt;&lt; (7*8))</v>
      </c>
      <c r="AB153" s="172" t="str">
        <f t="shared" si="63"/>
        <v>+((uint64_t)(69) &lt;&lt; (6*8))</v>
      </c>
      <c r="AC153" s="172" t="str">
        <f t="shared" si="63"/>
        <v>+((uint64_t)(71) &lt;&lt; (5*8))</v>
      </c>
      <c r="AD153" s="172" t="str">
        <f t="shared" si="63"/>
        <v>+((uint64_t)(95) &lt;&lt; (4*8))</v>
      </c>
      <c r="AE153" s="172" t="str">
        <f t="shared" si="63"/>
        <v>+((uint64_t)(68) &lt;&lt; (3*8))</v>
      </c>
      <c r="AF153" s="172" t="str">
        <f t="shared" si="63"/>
        <v xml:space="preserve">                          </v>
      </c>
      <c r="AG153" s="172" t="str">
        <f t="shared" si="63"/>
        <v xml:space="preserve">                          </v>
      </c>
      <c r="AH153" s="172" t="str">
        <f t="shared" si="63"/>
        <v xml:space="preserve">                          </v>
      </c>
      <c r="AJ153" t="str">
        <f t="shared" si="51"/>
        <v>(uint64_t)(+((uint64_t)(82) &lt;&lt; (7*8))+((uint64_t)(69) &lt;&lt; (6*8))+((uint64_t)(71) &lt;&lt; (5*8))+((uint64_t)(95) &lt;&lt; (4*8))+((uint64_t)(68) &lt;&lt; (3*8))                                                                              )</v>
      </c>
      <c r="AK153" s="2" t="str">
        <f t="shared" si="52"/>
        <v>REG_D</v>
      </c>
      <c r="AL153" t="e">
        <f>VLOOKUP(AN153,$AN154:$AN$1000,1,0)</f>
        <v>#VALUE!</v>
      </c>
      <c r="AM153">
        <f t="shared" si="53"/>
        <v>311</v>
      </c>
      <c r="AN153" s="173" t="str">
        <f t="shared" si="54"/>
        <v xml:space="preserve">    case (uint64_t)(+((uint64_t)(82) &lt;&lt; (7*8))+((uint64_t)(69) &lt;&lt; (6*8))+((uint64_t)(71) &lt;&lt; (5*8))+((uint64_t)(95) &lt;&lt; (4*8))+((uint64_t)(68) &lt;&lt; (3*8))                                                                              ): *com = ITM_REG_D; return true; break; //REG_D</v>
      </c>
      <c r="AO153" t="s">
        <v>5217</v>
      </c>
      <c r="AP153" s="170" t="str">
        <f t="shared" si="45"/>
        <v>52</v>
      </c>
      <c r="AQ153" s="170" t="str">
        <f t="shared" si="45"/>
        <v>45</v>
      </c>
      <c r="AR153" s="170" t="str">
        <f t="shared" si="45"/>
        <v>47</v>
      </c>
      <c r="AS153" s="170" t="str">
        <f t="shared" si="44"/>
        <v>5F</v>
      </c>
      <c r="AT153" s="170" t="str">
        <f t="shared" si="44"/>
        <v>44</v>
      </c>
      <c r="AU153" s="170" t="str">
        <f t="shared" si="44"/>
        <v>00</v>
      </c>
      <c r="AV153" s="170" t="str">
        <f t="shared" si="44"/>
        <v>00</v>
      </c>
      <c r="AW153" s="170" t="str">
        <f t="shared" si="42"/>
        <v>00</v>
      </c>
      <c r="AX153" s="170" t="str">
        <f t="shared" si="55"/>
        <v xml:space="preserve">    case 0x5245475F44000000: *com = ITM_REG_D; return true; break; //REG_D</v>
      </c>
      <c r="BE153" s="170" t="str">
        <f t="shared" si="56"/>
        <v>52</v>
      </c>
      <c r="BF153" s="170" t="str">
        <f t="shared" si="56"/>
        <v>C4</v>
      </c>
      <c r="BG153" s="170" t="str">
        <f t="shared" si="56"/>
        <v>C6</v>
      </c>
      <c r="BH153" s="170" t="str">
        <f t="shared" si="47"/>
        <v>DE</v>
      </c>
      <c r="BI153" s="170" t="str">
        <f t="shared" si="57"/>
        <v>44</v>
      </c>
      <c r="BJ153" s="170" t="str">
        <f t="shared" si="57"/>
        <v/>
      </c>
      <c r="BK153" s="170" t="str">
        <f t="shared" si="57"/>
        <v/>
      </c>
      <c r="BL153" s="170" t="str">
        <f t="shared" si="48"/>
        <v/>
      </c>
    </row>
    <row r="154" spans="1:64">
      <c r="A154" s="24" t="str">
        <f>IF(ISNA(VLOOKUP(D154,D155:D$9999,1,0)),"",1)</f>
        <v/>
      </c>
      <c r="B154" s="24" t="str">
        <f>IF(ISNA(VLOOKUP(E154,E155:E$9999,1,0)),"",1)</f>
        <v/>
      </c>
      <c r="C154" s="2">
        <v>152</v>
      </c>
      <c r="D154" s="2" t="str">
        <f>VLOOKUP(C154,SOURCE!S157:Z10320,8,0)</f>
        <v>ITM_EXPONENT</v>
      </c>
      <c r="E154" s="26" t="str">
        <f>CHAR(34)&amp;VLOOKUP(C154,SOURCE!S$6:Y$10169,6,0)&amp;CHAR(34)</f>
        <v>"EEX"</v>
      </c>
      <c r="F154" s="22" t="str">
        <f t="shared" si="49"/>
        <v xml:space="preserve">                      if (strcompare(commandnumber,"EEX" )) {sprintf(commandnumber,"%d", ITM_EXPONENT);} else</v>
      </c>
      <c r="H154" t="b">
        <f>ISNA(VLOOKUP(J154,J155:J$500,1,0))</f>
        <v>1</v>
      </c>
      <c r="I154" s="27">
        <f>VLOOKUP(C154,SOURCE!S$6:Y$10169,7,0)</f>
        <v>1135</v>
      </c>
      <c r="J154" s="28" t="str">
        <f>VLOOKUP(C154,SOURCE!S$6:Y$10169,6,0)</f>
        <v>EEX</v>
      </c>
      <c r="K154" s="29" t="str">
        <f t="shared" si="60"/>
        <v>EEX</v>
      </c>
      <c r="L154" s="39">
        <f>VLOOKUP(C154,SOURCE!S$6:Y$10169,2,0)</f>
        <v>0</v>
      </c>
      <c r="M154" t="str">
        <f>IF(VLOOKUP(I154,SOURCE!B:M,2,0)="/  { itemToBeCoded","To be coded","")</f>
        <v/>
      </c>
      <c r="N154" s="17" t="str">
        <f>IF(AND(O154,VLOOKUP(I154,SOURCE!B:M,2,0)&lt;&gt;"/  { itemToBeCoded"),IF(ISERROR(VLOOKUP(J154,TEST!A:L,12,0)),"",   IF(VLOOKUP(J154,TEST!A:L,12,0)="","",VLOOKUP(J154,TEST!A:L,12,0)&amp;" //"&amp;U154)),"")</f>
        <v/>
      </c>
      <c r="O154" t="b">
        <f>ISNA(VLOOKUP(J154,J$3:J153,1,0))</f>
        <v>1</v>
      </c>
      <c r="Q154" s="26" t="str">
        <f>VLOOKUP(I154,SOURCE!B:M,5,0)</f>
        <v>"EEX"</v>
      </c>
      <c r="U154">
        <f t="shared" si="61"/>
        <v>49</v>
      </c>
      <c r="V154" s="164">
        <f t="shared" si="62"/>
        <v>299797159.25280225</v>
      </c>
      <c r="W154" t="str">
        <f>IF(AND(O154,VLOOKUP(I154,SOURCE!B:M,2,0)&lt;&gt;"/  { itemToBeCoded"),IF(ISERROR(VLOOKUP(J154,TEST!A:F,5,0)),"",VLOOKUP(J154,TEST!A:F,5,0)),"")</f>
        <v/>
      </c>
      <c r="X154" t="str">
        <f>IF(VLOOKUP(I154,SOURCE!B:M,2,0)&lt;&gt;"/  { itemToBeCoded",IF(ISERROR(VLOOKUP(J154,TEST!A:F,6,0)),"",VLOOKUP(J154,TEST!A:F,6,0)),"")</f>
        <v/>
      </c>
      <c r="Y154" t="str">
        <f t="shared" si="59"/>
        <v/>
      </c>
      <c r="Z154">
        <f t="shared" si="46"/>
        <v>3</v>
      </c>
      <c r="AA154" s="172" t="str">
        <f t="shared" si="63"/>
        <v>+((uint64_t)(69) &lt;&lt; (7*8))</v>
      </c>
      <c r="AB154" s="172" t="str">
        <f t="shared" si="63"/>
        <v>+((uint64_t)(69) &lt;&lt; (6*8))</v>
      </c>
      <c r="AC154" s="172" t="str">
        <f t="shared" si="63"/>
        <v>+((uint64_t)(88) &lt;&lt; (5*8))</v>
      </c>
      <c r="AD154" s="172" t="str">
        <f t="shared" si="63"/>
        <v xml:space="preserve">                          </v>
      </c>
      <c r="AE154" s="172" t="str">
        <f t="shared" si="63"/>
        <v xml:space="preserve">                          </v>
      </c>
      <c r="AF154" s="172" t="str">
        <f t="shared" si="63"/>
        <v xml:space="preserve">                          </v>
      </c>
      <c r="AG154" s="172" t="str">
        <f t="shared" si="63"/>
        <v xml:space="preserve">                          </v>
      </c>
      <c r="AH154" s="172" t="str">
        <f t="shared" si="63"/>
        <v xml:space="preserve">                          </v>
      </c>
      <c r="AJ154" t="str">
        <f t="shared" si="51"/>
        <v>(uint64_t)(+((uint64_t)(69) &lt;&lt; (7*8))+((uint64_t)(69) &lt;&lt; (6*8))+((uint64_t)(88) &lt;&lt; (5*8))                                                                                                                                  )</v>
      </c>
      <c r="AK154" s="2" t="str">
        <f t="shared" si="52"/>
        <v>EEX</v>
      </c>
      <c r="AL154" t="e">
        <f>VLOOKUP(AN154,$AN155:$AN$1000,1,0)</f>
        <v>#VALUE!</v>
      </c>
      <c r="AM154">
        <f t="shared" si="53"/>
        <v>312</v>
      </c>
      <c r="AN154" s="173" t="str">
        <f t="shared" si="54"/>
        <v xml:space="preserve">    case (uint64_t)(+((uint64_t)(69) &lt;&lt; (7*8))+((uint64_t)(69) &lt;&lt; (6*8))+((uint64_t)(88) &lt;&lt; (5*8))                                                                                                                                  ): *com = ITM_EXPONENT; return true; break; //EEX</v>
      </c>
      <c r="AO154" t="s">
        <v>5217</v>
      </c>
      <c r="AP154" s="170" t="str">
        <f t="shared" si="45"/>
        <v>45</v>
      </c>
      <c r="AQ154" s="170" t="str">
        <f t="shared" si="45"/>
        <v>45</v>
      </c>
      <c r="AR154" s="170" t="str">
        <f t="shared" si="45"/>
        <v>58</v>
      </c>
      <c r="AS154" s="170" t="str">
        <f t="shared" si="44"/>
        <v>00</v>
      </c>
      <c r="AT154" s="170" t="str">
        <f t="shared" si="44"/>
        <v>00</v>
      </c>
      <c r="AU154" s="170" t="str">
        <f t="shared" si="44"/>
        <v>00</v>
      </c>
      <c r="AV154" s="170" t="str">
        <f t="shared" si="44"/>
        <v>00</v>
      </c>
      <c r="AW154" s="170" t="str">
        <f t="shared" si="42"/>
        <v>00</v>
      </c>
      <c r="AX154" s="170" t="str">
        <f t="shared" si="55"/>
        <v xml:space="preserve">    case 0x4545580000000000: *com = ITM_EXPONENT; return true; break; //EEX</v>
      </c>
      <c r="BE154" s="170" t="str">
        <f t="shared" si="56"/>
        <v>C4</v>
      </c>
      <c r="BF154" s="170" t="str">
        <f t="shared" si="56"/>
        <v>C4</v>
      </c>
      <c r="BG154" s="170" t="str">
        <f t="shared" si="56"/>
        <v>D7</v>
      </c>
      <c r="BH154" s="170" t="str">
        <f t="shared" si="47"/>
        <v>7F</v>
      </c>
      <c r="BI154" s="170" t="str">
        <f t="shared" si="57"/>
        <v/>
      </c>
      <c r="BJ154" s="170" t="str">
        <f t="shared" si="57"/>
        <v/>
      </c>
      <c r="BK154" s="170" t="str">
        <f t="shared" si="57"/>
        <v/>
      </c>
      <c r="BL154" s="170" t="str">
        <f t="shared" si="48"/>
        <v/>
      </c>
    </row>
    <row r="155" spans="1:64">
      <c r="A155" s="24" t="str">
        <f>IF(ISNA(VLOOKUP(D155,D156:D$9999,1,0)),"",1)</f>
        <v/>
      </c>
      <c r="B155" s="24" t="str">
        <f>IF(ISNA(VLOOKUP(E155,E156:E$9999,1,0)),"",1)</f>
        <v/>
      </c>
      <c r="C155" s="2">
        <v>153</v>
      </c>
      <c r="D155" s="2" t="str">
        <f>VLOOKUP(C155,SOURCE!S158:Z10321,8,0)</f>
        <v>ITM_1COMPL</v>
      </c>
      <c r="E155" s="26" t="str">
        <f>CHAR(34)&amp;VLOOKUP(C155,SOURCE!S$6:Y$10169,6,0)&amp;CHAR(34)</f>
        <v>"1COMPL"</v>
      </c>
      <c r="F155" s="22" t="str">
        <f t="shared" si="49"/>
        <v xml:space="preserve">                      if (strcompare(commandnumber,"1COMPL" )) {sprintf(commandnumber,"%d", ITM_1COMPL);} else</v>
      </c>
      <c r="H155" t="b">
        <f>ISNA(VLOOKUP(J155,J156:J$500,1,0))</f>
        <v>1</v>
      </c>
      <c r="I155" s="27">
        <f>VLOOKUP(C155,SOURCE!S$6:Y$10169,7,0)</f>
        <v>1394</v>
      </c>
      <c r="J155" s="28" t="str">
        <f>VLOOKUP(C155,SOURCE!S$6:Y$10169,6,0)</f>
        <v>1COMPL</v>
      </c>
      <c r="K155" s="29" t="str">
        <f t="shared" si="60"/>
        <v>1COMPL</v>
      </c>
      <c r="L155" s="39" t="str">
        <f>VLOOKUP(C155,SOURCE!S$6:Y$10169,2,0)</f>
        <v>INT</v>
      </c>
      <c r="M155" t="str">
        <f>IF(VLOOKUP(I155,SOURCE!B:M,2,0)="/  { itemToBeCoded","To be coded","")</f>
        <v/>
      </c>
      <c r="N155" s="17" t="str">
        <f>IF(AND(O155,VLOOKUP(I155,SOURCE!B:M,2,0)&lt;&gt;"/  { itemToBeCoded"),IF(ISERROR(VLOOKUP(J155,TEST!A:L,12,0)),"",   IF(VLOOKUP(J155,TEST!A:L,12,0)="","",VLOOKUP(J155,TEST!A:L,12,0)&amp;" //"&amp;U155)),"")</f>
        <v/>
      </c>
      <c r="O155" t="b">
        <f>ISNA(VLOOKUP(J155,J$3:J154,1,0))</f>
        <v>1</v>
      </c>
      <c r="Q155" s="26" t="str">
        <f>VLOOKUP(I155,SOURCE!B:M,5,0)</f>
        <v>"1COMPL"</v>
      </c>
      <c r="U155">
        <f t="shared" si="61"/>
        <v>49</v>
      </c>
      <c r="V155" s="164">
        <f t="shared" si="62"/>
        <v>299797159.25280225</v>
      </c>
      <c r="W155" t="str">
        <f>IF(AND(O155,VLOOKUP(I155,SOURCE!B:M,2,0)&lt;&gt;"/  { itemToBeCoded"),IF(ISERROR(VLOOKUP(J155,TEST!A:F,5,0)),"",VLOOKUP(J155,TEST!A:F,5,0)),"")</f>
        <v/>
      </c>
      <c r="X155" t="str">
        <f>IF(VLOOKUP(I155,SOURCE!B:M,2,0)&lt;&gt;"/  { itemToBeCoded",IF(ISERROR(VLOOKUP(J155,TEST!A:F,6,0)),"",VLOOKUP(J155,TEST!A:F,6,0)),"")</f>
        <v/>
      </c>
      <c r="Y155" t="str">
        <f t="shared" si="59"/>
        <v/>
      </c>
      <c r="Z155">
        <f t="shared" si="46"/>
        <v>6</v>
      </c>
      <c r="AA155" s="172" t="str">
        <f t="shared" si="63"/>
        <v>+((uint64_t)(49) &lt;&lt; (7*8))</v>
      </c>
      <c r="AB155" s="172" t="str">
        <f t="shared" si="63"/>
        <v>+((uint64_t)(67) &lt;&lt; (6*8))</v>
      </c>
      <c r="AC155" s="172" t="str">
        <f t="shared" si="63"/>
        <v>+((uint64_t)(79) &lt;&lt; (5*8))</v>
      </c>
      <c r="AD155" s="172" t="str">
        <f t="shared" si="63"/>
        <v>+((uint64_t)(77) &lt;&lt; (4*8))</v>
      </c>
      <c r="AE155" s="172" t="str">
        <f t="shared" si="63"/>
        <v>+((uint64_t)(80) &lt;&lt; (3*8))</v>
      </c>
      <c r="AF155" s="172" t="str">
        <f t="shared" si="63"/>
        <v>+((uint64_t)(76) &lt;&lt; (2*8))</v>
      </c>
      <c r="AG155" s="172" t="str">
        <f t="shared" si="63"/>
        <v xml:space="preserve">                          </v>
      </c>
      <c r="AH155" s="172" t="str">
        <f t="shared" si="63"/>
        <v xml:space="preserve">                          </v>
      </c>
      <c r="AJ155" t="str">
        <f t="shared" si="51"/>
        <v>(uint64_t)(+((uint64_t)(49) &lt;&lt; (7*8))+((uint64_t)(67) &lt;&lt; (6*8))+((uint64_t)(79) &lt;&lt; (5*8))+((uint64_t)(77) &lt;&lt; (4*8))+((uint64_t)(80) &lt;&lt; (3*8))+((uint64_t)(76) &lt;&lt; (2*8))                                                    )</v>
      </c>
      <c r="AK155" s="2" t="str">
        <f t="shared" si="52"/>
        <v>1COMPL</v>
      </c>
      <c r="AL155" t="e">
        <f>VLOOKUP(AN155,$AN156:$AN$1000,1,0)</f>
        <v>#VALUE!</v>
      </c>
      <c r="AM155">
        <f t="shared" si="53"/>
        <v>313</v>
      </c>
      <c r="AN155" s="173" t="str">
        <f t="shared" si="54"/>
        <v xml:space="preserve">    case (uint64_t)(+((uint64_t)(49) &lt;&lt; (7*8))+((uint64_t)(67) &lt;&lt; (6*8))+((uint64_t)(79) &lt;&lt; (5*8))+((uint64_t)(77) &lt;&lt; (4*8))+((uint64_t)(80) &lt;&lt; (3*8))+((uint64_t)(76) &lt;&lt; (2*8))                                                    ): *com = ITM_1COMPL; return true; break; //1COMPL</v>
      </c>
      <c r="AO155" t="s">
        <v>5217</v>
      </c>
      <c r="AP155" s="170" t="str">
        <f t="shared" si="45"/>
        <v>31</v>
      </c>
      <c r="AQ155" s="170" t="str">
        <f t="shared" si="45"/>
        <v>43</v>
      </c>
      <c r="AR155" s="170" t="str">
        <f t="shared" si="45"/>
        <v>4F</v>
      </c>
      <c r="AS155" s="170" t="str">
        <f t="shared" si="44"/>
        <v>4D</v>
      </c>
      <c r="AT155" s="170" t="str">
        <f t="shared" si="44"/>
        <v>50</v>
      </c>
      <c r="AU155" s="170" t="str">
        <f t="shared" si="44"/>
        <v>4C</v>
      </c>
      <c r="AV155" s="170" t="str">
        <f t="shared" si="44"/>
        <v>00</v>
      </c>
      <c r="AW155" s="170" t="str">
        <f t="shared" si="42"/>
        <v>00</v>
      </c>
      <c r="AX155" s="170" t="str">
        <f t="shared" si="55"/>
        <v xml:space="preserve">    case 0x31434F4D504C0000: *com = ITM_1COMPL; return true; break; //1COMPL</v>
      </c>
      <c r="BE155" s="170" t="str">
        <f t="shared" si="56"/>
        <v>31</v>
      </c>
      <c r="BF155" s="170" t="str">
        <f t="shared" si="56"/>
        <v>43</v>
      </c>
      <c r="BG155" s="170" t="str">
        <f t="shared" si="56"/>
        <v>CE</v>
      </c>
      <c r="BH155" s="170" t="str">
        <f t="shared" si="47"/>
        <v>CC</v>
      </c>
      <c r="BI155" s="170" t="str">
        <f t="shared" si="57"/>
        <v>50</v>
      </c>
      <c r="BJ155" s="170" t="str">
        <f t="shared" si="57"/>
        <v>4C</v>
      </c>
      <c r="BK155" s="170" t="str">
        <f t="shared" si="57"/>
        <v/>
      </c>
      <c r="BL155" s="170" t="str">
        <f t="shared" si="48"/>
        <v/>
      </c>
    </row>
    <row r="156" spans="1:64">
      <c r="A156" s="24" t="str">
        <f>IF(ISNA(VLOOKUP(D156,D157:D$9999,1,0)),"",1)</f>
        <v/>
      </c>
      <c r="B156" s="24" t="str">
        <f>IF(ISNA(VLOOKUP(E156,E157:E$9999,1,0)),"",1)</f>
        <v/>
      </c>
      <c r="C156" s="2">
        <v>154</v>
      </c>
      <c r="D156" s="2" t="str">
        <f>VLOOKUP(C156,SOURCE!S159:Z10322,8,0)</f>
        <v>ITM_SNAP</v>
      </c>
      <c r="E156" s="26" t="str">
        <f>CHAR(34)&amp;VLOOKUP(C156,SOURCE!S$6:Y$10169,6,0)&amp;CHAR(34)</f>
        <v>"SNAP"</v>
      </c>
      <c r="F156" s="22" t="str">
        <f t="shared" si="49"/>
        <v xml:space="preserve">                      if (strcompare(commandnumber,"SNAP" )) {sprintf(commandnumber,"%d", ITM_SNAP);} else</v>
      </c>
      <c r="H156" t="b">
        <f>ISNA(VLOOKUP(J156,J157:J$500,1,0))</f>
        <v>1</v>
      </c>
      <c r="I156" s="27">
        <f>VLOOKUP(C156,SOURCE!S$6:Y$10169,7,0)</f>
        <v>1395</v>
      </c>
      <c r="J156" s="28" t="str">
        <f>VLOOKUP(C156,SOURCE!S$6:Y$10169,6,0)</f>
        <v>SNAP</v>
      </c>
      <c r="K156" s="29" t="str">
        <f t="shared" si="60"/>
        <v>SNAP</v>
      </c>
      <c r="L156" s="39" t="str">
        <f>VLOOKUP(C156,SOURCE!S$6:Y$10169,2,0)</f>
        <v>INFO</v>
      </c>
      <c r="M156" t="str">
        <f>IF(VLOOKUP(I156,SOURCE!B:M,2,0)="/  { itemToBeCoded","To be coded","")</f>
        <v/>
      </c>
      <c r="N156" s="17" t="str">
        <f>IF(AND(O156,VLOOKUP(I156,SOURCE!B:M,2,0)&lt;&gt;"/  { itemToBeCoded"),IF(ISERROR(VLOOKUP(J156,TEST!A:L,12,0)),"",   IF(VLOOKUP(J156,TEST!A:L,12,0)="","",VLOOKUP(J156,TEST!A:L,12,0)&amp;" //"&amp;U156)),"")</f>
        <v/>
      </c>
      <c r="O156" t="b">
        <f>ISNA(VLOOKUP(J156,J$3:J155,1,0))</f>
        <v>1</v>
      </c>
      <c r="Q156" s="26" t="str">
        <f>VLOOKUP(I156,SOURCE!B:M,5,0)</f>
        <v>"SNAP"</v>
      </c>
      <c r="U156">
        <f t="shared" si="61"/>
        <v>49</v>
      </c>
      <c r="V156" s="164">
        <f t="shared" si="62"/>
        <v>299797159.25280225</v>
      </c>
      <c r="W156" t="str">
        <f>IF(AND(O156,VLOOKUP(I156,SOURCE!B:M,2,0)&lt;&gt;"/  { itemToBeCoded"),IF(ISERROR(VLOOKUP(J156,TEST!A:F,5,0)),"",VLOOKUP(J156,TEST!A:F,5,0)),"")</f>
        <v/>
      </c>
      <c r="X156" t="str">
        <f>IF(VLOOKUP(I156,SOURCE!B:M,2,0)&lt;&gt;"/  { itemToBeCoded",IF(ISERROR(VLOOKUP(J156,TEST!A:F,6,0)),"",VLOOKUP(J156,TEST!A:F,6,0)),"")</f>
        <v/>
      </c>
      <c r="Y156" t="str">
        <f t="shared" si="59"/>
        <v/>
      </c>
      <c r="Z156">
        <f t="shared" si="46"/>
        <v>4</v>
      </c>
      <c r="AA156" s="172" t="str">
        <f t="shared" si="63"/>
        <v>+((uint64_t)(83) &lt;&lt; (7*8))</v>
      </c>
      <c r="AB156" s="172" t="str">
        <f t="shared" si="63"/>
        <v>+((uint64_t)(78) &lt;&lt; (6*8))</v>
      </c>
      <c r="AC156" s="172" t="str">
        <f t="shared" si="63"/>
        <v>+((uint64_t)(65) &lt;&lt; (5*8))</v>
      </c>
      <c r="AD156" s="172" t="str">
        <f t="shared" si="63"/>
        <v>+((uint64_t)(80) &lt;&lt; (4*8))</v>
      </c>
      <c r="AE156" s="172" t="str">
        <f t="shared" si="63"/>
        <v xml:space="preserve">                          </v>
      </c>
      <c r="AF156" s="172" t="str">
        <f t="shared" si="63"/>
        <v xml:space="preserve">                          </v>
      </c>
      <c r="AG156" s="172" t="str">
        <f t="shared" si="63"/>
        <v xml:space="preserve">                          </v>
      </c>
      <c r="AH156" s="172" t="str">
        <f t="shared" si="63"/>
        <v xml:space="preserve">                          </v>
      </c>
      <c r="AJ156" t="str">
        <f t="shared" si="51"/>
        <v>(uint64_t)(+((uint64_t)(83) &lt;&lt; (7*8))+((uint64_t)(78) &lt;&lt; (6*8))+((uint64_t)(65) &lt;&lt; (5*8))+((uint64_t)(80) &lt;&lt; (4*8))                                                                                                        )</v>
      </c>
      <c r="AK156" s="2" t="str">
        <f t="shared" si="52"/>
        <v>SNAP</v>
      </c>
      <c r="AL156" t="e">
        <f>VLOOKUP(AN156,$AN157:$AN$1000,1,0)</f>
        <v>#VALUE!</v>
      </c>
      <c r="AM156">
        <f t="shared" si="53"/>
        <v>314</v>
      </c>
      <c r="AN156" s="173" t="str">
        <f t="shared" si="54"/>
        <v xml:space="preserve">    case (uint64_t)(+((uint64_t)(83) &lt;&lt; (7*8))+((uint64_t)(78) &lt;&lt; (6*8))+((uint64_t)(65) &lt;&lt; (5*8))+((uint64_t)(80) &lt;&lt; (4*8))                                                                                                        ): *com = ITM_SNAP; return true; break; //SNAP</v>
      </c>
      <c r="AO156" t="s">
        <v>5217</v>
      </c>
      <c r="AP156" s="170" t="str">
        <f t="shared" si="45"/>
        <v>53</v>
      </c>
      <c r="AQ156" s="170" t="str">
        <f t="shared" si="45"/>
        <v>4E</v>
      </c>
      <c r="AR156" s="170" t="str">
        <f t="shared" si="45"/>
        <v>41</v>
      </c>
      <c r="AS156" s="170" t="str">
        <f t="shared" si="44"/>
        <v>50</v>
      </c>
      <c r="AT156" s="170" t="str">
        <f t="shared" si="44"/>
        <v>00</v>
      </c>
      <c r="AU156" s="170" t="str">
        <f t="shared" si="44"/>
        <v>00</v>
      </c>
      <c r="AV156" s="170" t="str">
        <f t="shared" si="44"/>
        <v>00</v>
      </c>
      <c r="AW156" s="170" t="str">
        <f t="shared" si="42"/>
        <v>00</v>
      </c>
      <c r="AX156" s="170" t="str">
        <f t="shared" si="55"/>
        <v xml:space="preserve">    case 0x534E415000000000: *com = ITM_SNAP; return true; break; //SNAP</v>
      </c>
      <c r="BE156" s="170" t="str">
        <f t="shared" si="56"/>
        <v>D2</v>
      </c>
      <c r="BF156" s="170" t="str">
        <f t="shared" si="56"/>
        <v>CD</v>
      </c>
      <c r="BG156" s="170" t="str">
        <f t="shared" si="56"/>
        <v>C0</v>
      </c>
      <c r="BH156" s="170" t="str">
        <f t="shared" si="47"/>
        <v>CF</v>
      </c>
      <c r="BI156" s="170" t="str">
        <f t="shared" si="57"/>
        <v/>
      </c>
      <c r="BJ156" s="170" t="str">
        <f t="shared" si="57"/>
        <v/>
      </c>
      <c r="BK156" s="170" t="str">
        <f t="shared" si="57"/>
        <v/>
      </c>
      <c r="BL156" s="170" t="str">
        <f t="shared" si="48"/>
        <v/>
      </c>
    </row>
    <row r="157" spans="1:64">
      <c r="A157" s="24" t="str">
        <f>IF(ISNA(VLOOKUP(D157,D158:D$9999,1,0)),"",1)</f>
        <v/>
      </c>
      <c r="B157" s="24" t="str">
        <f>IF(ISNA(VLOOKUP(E157,E158:E$9999,1,0)),"",1)</f>
        <v/>
      </c>
      <c r="C157" s="2">
        <v>155</v>
      </c>
      <c r="D157" s="2" t="str">
        <f>VLOOKUP(C157,SOURCE!S160:Z10323,8,0)</f>
        <v>ITM_2COMPL</v>
      </c>
      <c r="E157" s="26" t="str">
        <f>CHAR(34)&amp;VLOOKUP(C157,SOURCE!S$6:Y$10169,6,0)&amp;CHAR(34)</f>
        <v>"2COMPL"</v>
      </c>
      <c r="F157" s="22" t="str">
        <f t="shared" si="49"/>
        <v xml:space="preserve">                      if (strcompare(commandnumber,"2COMPL" )) {sprintf(commandnumber,"%d", ITM_2COMPL);} else</v>
      </c>
      <c r="H157" t="b">
        <f>ISNA(VLOOKUP(J157,J158:J$500,1,0))</f>
        <v>1</v>
      </c>
      <c r="I157" s="27">
        <f>VLOOKUP(C157,SOURCE!S$6:Y$10169,7,0)</f>
        <v>1396</v>
      </c>
      <c r="J157" s="28" t="str">
        <f>VLOOKUP(C157,SOURCE!S$6:Y$10169,6,0)</f>
        <v>2COMPL</v>
      </c>
      <c r="K157" s="29" t="str">
        <f t="shared" si="60"/>
        <v>2COMPL</v>
      </c>
      <c r="L157" s="39" t="str">
        <f>VLOOKUP(C157,SOURCE!S$6:Y$10169,2,0)</f>
        <v>INT</v>
      </c>
      <c r="M157" t="str">
        <f>IF(VLOOKUP(I157,SOURCE!B:M,2,0)="/  { itemToBeCoded","To be coded","")</f>
        <v/>
      </c>
      <c r="N157" s="17" t="str">
        <f>IF(AND(O157,VLOOKUP(I157,SOURCE!B:M,2,0)&lt;&gt;"/  { itemToBeCoded"),IF(ISERROR(VLOOKUP(J157,TEST!A:L,12,0)),"",   IF(VLOOKUP(J157,TEST!A:L,12,0)="","",VLOOKUP(J157,TEST!A:L,12,0)&amp;" //"&amp;U157)),"")</f>
        <v/>
      </c>
      <c r="O157" t="b">
        <f>ISNA(VLOOKUP(J157,J$3:J156,1,0))</f>
        <v>1</v>
      </c>
      <c r="Q157" s="26" t="str">
        <f>VLOOKUP(I157,SOURCE!B:M,5,0)</f>
        <v>"2COMPL"</v>
      </c>
      <c r="U157">
        <f t="shared" si="61"/>
        <v>49</v>
      </c>
      <c r="V157" s="164">
        <f t="shared" si="62"/>
        <v>299797159.25280225</v>
      </c>
      <c r="W157" t="str">
        <f>IF(AND(O157,VLOOKUP(I157,SOURCE!B:M,2,0)&lt;&gt;"/  { itemToBeCoded"),IF(ISERROR(VLOOKUP(J157,TEST!A:F,5,0)),"",VLOOKUP(J157,TEST!A:F,5,0)),"")</f>
        <v/>
      </c>
      <c r="X157" t="str">
        <f>IF(VLOOKUP(I157,SOURCE!B:M,2,0)&lt;&gt;"/  { itemToBeCoded",IF(ISERROR(VLOOKUP(J157,TEST!A:F,6,0)),"",VLOOKUP(J157,TEST!A:F,6,0)),"")</f>
        <v/>
      </c>
      <c r="Y157" t="str">
        <f t="shared" si="59"/>
        <v/>
      </c>
      <c r="Z157">
        <f t="shared" si="46"/>
        <v>6</v>
      </c>
      <c r="AA157" s="172" t="str">
        <f t="shared" si="63"/>
        <v>+((uint64_t)(50) &lt;&lt; (7*8))</v>
      </c>
      <c r="AB157" s="172" t="str">
        <f t="shared" si="63"/>
        <v>+((uint64_t)(67) &lt;&lt; (6*8))</v>
      </c>
      <c r="AC157" s="172" t="str">
        <f t="shared" si="63"/>
        <v>+((uint64_t)(79) &lt;&lt; (5*8))</v>
      </c>
      <c r="AD157" s="172" t="str">
        <f t="shared" si="63"/>
        <v>+((uint64_t)(77) &lt;&lt; (4*8))</v>
      </c>
      <c r="AE157" s="172" t="str">
        <f t="shared" si="63"/>
        <v>+((uint64_t)(80) &lt;&lt; (3*8))</v>
      </c>
      <c r="AF157" s="172" t="str">
        <f t="shared" si="63"/>
        <v>+((uint64_t)(76) &lt;&lt; (2*8))</v>
      </c>
      <c r="AG157" s="172" t="str">
        <f t="shared" si="63"/>
        <v xml:space="preserve">                          </v>
      </c>
      <c r="AH157" s="172" t="str">
        <f t="shared" si="63"/>
        <v xml:space="preserve">                          </v>
      </c>
      <c r="AJ157" t="str">
        <f t="shared" si="51"/>
        <v>(uint64_t)(+((uint64_t)(50) &lt;&lt; (7*8))+((uint64_t)(67) &lt;&lt; (6*8))+((uint64_t)(79) &lt;&lt; (5*8))+((uint64_t)(77) &lt;&lt; (4*8))+((uint64_t)(80) &lt;&lt; (3*8))+((uint64_t)(76) &lt;&lt; (2*8))                                                    )</v>
      </c>
      <c r="AK157" s="2" t="str">
        <f t="shared" si="52"/>
        <v>2COMPL</v>
      </c>
      <c r="AL157" t="e">
        <f>VLOOKUP(AN157,$AN158:$AN$1000,1,0)</f>
        <v>#VALUE!</v>
      </c>
      <c r="AM157">
        <f t="shared" si="53"/>
        <v>315</v>
      </c>
      <c r="AN157" s="173" t="str">
        <f t="shared" si="54"/>
        <v xml:space="preserve">    case (uint64_t)(+((uint64_t)(50) &lt;&lt; (7*8))+((uint64_t)(67) &lt;&lt; (6*8))+((uint64_t)(79) &lt;&lt; (5*8))+((uint64_t)(77) &lt;&lt; (4*8))+((uint64_t)(80) &lt;&lt; (3*8))+((uint64_t)(76) &lt;&lt; (2*8))                                                    ): *com = ITM_2COMPL; return true; break; //2COMPL</v>
      </c>
      <c r="AO157" t="s">
        <v>5217</v>
      </c>
      <c r="AP157" s="170" t="str">
        <f t="shared" si="45"/>
        <v>32</v>
      </c>
      <c r="AQ157" s="170" t="str">
        <f t="shared" si="45"/>
        <v>43</v>
      </c>
      <c r="AR157" s="170" t="str">
        <f t="shared" si="45"/>
        <v>4F</v>
      </c>
      <c r="AS157" s="170" t="str">
        <f t="shared" si="44"/>
        <v>4D</v>
      </c>
      <c r="AT157" s="170" t="str">
        <f t="shared" si="44"/>
        <v>50</v>
      </c>
      <c r="AU157" s="170" t="str">
        <f t="shared" si="44"/>
        <v>4C</v>
      </c>
      <c r="AV157" s="170" t="str">
        <f t="shared" si="44"/>
        <v>00</v>
      </c>
      <c r="AW157" s="170" t="str">
        <f t="shared" si="42"/>
        <v>00</v>
      </c>
      <c r="AX157" s="170" t="str">
        <f t="shared" si="55"/>
        <v xml:space="preserve">    case 0x32434F4D504C0000: *com = ITM_2COMPL; return true; break; //2COMPL</v>
      </c>
      <c r="BE157" s="170" t="str">
        <f t="shared" si="56"/>
        <v>32</v>
      </c>
      <c r="BF157" s="170" t="str">
        <f t="shared" si="56"/>
        <v>43</v>
      </c>
      <c r="BG157" s="170" t="str">
        <f t="shared" si="56"/>
        <v>CE</v>
      </c>
      <c r="BH157" s="170" t="str">
        <f t="shared" si="47"/>
        <v>CC</v>
      </c>
      <c r="BI157" s="170" t="str">
        <f t="shared" si="57"/>
        <v>50</v>
      </c>
      <c r="BJ157" s="170" t="str">
        <f t="shared" si="57"/>
        <v>4C</v>
      </c>
      <c r="BK157" s="170" t="str">
        <f t="shared" si="57"/>
        <v/>
      </c>
      <c r="BL157" s="170" t="str">
        <f t="shared" si="48"/>
        <v/>
      </c>
    </row>
    <row r="158" spans="1:64">
      <c r="A158" s="24" t="str">
        <f>IF(ISNA(VLOOKUP(D158,D159:D$9999,1,0)),"",1)</f>
        <v/>
      </c>
      <c r="B158" s="24" t="str">
        <f>IF(ISNA(VLOOKUP(E158,E159:E$9999,1,0)),"",1)</f>
        <v/>
      </c>
      <c r="C158" s="2">
        <v>156</v>
      </c>
      <c r="D158" s="2" t="str">
        <f>VLOOKUP(C158,SOURCE!S161:Z10324,8,0)</f>
        <v>ITM_AGM</v>
      </c>
      <c r="E158" s="26" t="str">
        <f>CHAR(34)&amp;VLOOKUP(C158,SOURCE!S$6:Y$10169,6,0)&amp;CHAR(34)</f>
        <v>"AGM"</v>
      </c>
      <c r="F158" s="22" t="str">
        <f t="shared" si="49"/>
        <v xml:space="preserve">                      if (strcompare(commandnumber,"AGM" )) {sprintf(commandnumber,"%d", ITM_AGM);} else</v>
      </c>
      <c r="H158" t="b">
        <f>ISNA(VLOOKUP(J158,J159:J$500,1,0))</f>
        <v>1</v>
      </c>
      <c r="I158" s="27">
        <f>VLOOKUP(C158,SOURCE!S$6:Y$10169,7,0)</f>
        <v>1398</v>
      </c>
      <c r="J158" s="28" t="str">
        <f>VLOOKUP(C158,SOURCE!S$6:Y$10169,6,0)</f>
        <v>AGM</v>
      </c>
      <c r="K158" s="29" t="str">
        <f t="shared" si="60"/>
        <v>AGM</v>
      </c>
      <c r="L158" s="39" t="str">
        <f>VLOOKUP(C158,SOURCE!S$6:Y$10169,2,0)</f>
        <v/>
      </c>
      <c r="M158" t="str">
        <f>IF(VLOOKUP(I158,SOURCE!B:M,2,0)="/  { itemToBeCoded","To be coded","")</f>
        <v/>
      </c>
      <c r="N158" s="17" t="str">
        <f>IF(AND(O158,VLOOKUP(I158,SOURCE!B:M,2,0)&lt;&gt;"/  { itemToBeCoded"),IF(ISERROR(VLOOKUP(J158,TEST!A:L,12,0)),"",   IF(VLOOKUP(J158,TEST!A:L,12,0)="","",VLOOKUP(J158,TEST!A:L,12,0)&amp;" //"&amp;U158)),"")</f>
        <v/>
      </c>
      <c r="O158" t="b">
        <f>ISNA(VLOOKUP(J158,J$3:J157,1,0))</f>
        <v>1</v>
      </c>
      <c r="Q158" s="26" t="str">
        <f>VLOOKUP(I158,SOURCE!B:M,5,0)</f>
        <v>"AGM"</v>
      </c>
      <c r="U158">
        <f t="shared" si="61"/>
        <v>49</v>
      </c>
      <c r="V158" s="164">
        <f t="shared" si="62"/>
        <v>299797159.25280225</v>
      </c>
      <c r="W158" t="str">
        <f>IF(AND(O158,VLOOKUP(I158,SOURCE!B:M,2,0)&lt;&gt;"/  { itemToBeCoded"),IF(ISERROR(VLOOKUP(J158,TEST!A:F,5,0)),"",VLOOKUP(J158,TEST!A:F,5,0)),"")</f>
        <v/>
      </c>
      <c r="X158" t="str">
        <f>IF(VLOOKUP(I158,SOURCE!B:M,2,0)&lt;&gt;"/  { itemToBeCoded",IF(ISERROR(VLOOKUP(J158,TEST!A:F,6,0)),"",VLOOKUP(J158,TEST!A:F,6,0)),"")</f>
        <v/>
      </c>
      <c r="Y158" t="str">
        <f t="shared" si="59"/>
        <v/>
      </c>
      <c r="Z158">
        <f t="shared" si="46"/>
        <v>3</v>
      </c>
      <c r="AA158" s="172" t="str">
        <f t="shared" si="63"/>
        <v>+((uint64_t)(65) &lt;&lt; (7*8))</v>
      </c>
      <c r="AB158" s="172" t="str">
        <f t="shared" si="63"/>
        <v>+((uint64_t)(71) &lt;&lt; (6*8))</v>
      </c>
      <c r="AC158" s="172" t="str">
        <f t="shared" si="63"/>
        <v>+((uint64_t)(77) &lt;&lt; (5*8))</v>
      </c>
      <c r="AD158" s="172" t="str">
        <f t="shared" si="63"/>
        <v xml:space="preserve">                          </v>
      </c>
      <c r="AE158" s="172" t="str">
        <f t="shared" si="63"/>
        <v xml:space="preserve">                          </v>
      </c>
      <c r="AF158" s="172" t="str">
        <f t="shared" si="63"/>
        <v xml:space="preserve">                          </v>
      </c>
      <c r="AG158" s="172" t="str">
        <f t="shared" si="63"/>
        <v xml:space="preserve">                          </v>
      </c>
      <c r="AH158" s="172" t="str">
        <f t="shared" si="63"/>
        <v xml:space="preserve">                          </v>
      </c>
      <c r="AJ158" t="str">
        <f t="shared" si="51"/>
        <v>(uint64_t)(+((uint64_t)(65) &lt;&lt; (7*8))+((uint64_t)(71) &lt;&lt; (6*8))+((uint64_t)(77) &lt;&lt; (5*8))                                                                                                                                  )</v>
      </c>
      <c r="AK158" s="2" t="str">
        <f t="shared" si="52"/>
        <v>AGM</v>
      </c>
      <c r="AL158" t="e">
        <f>VLOOKUP(AN158,$AN159:$AN$1000,1,0)</f>
        <v>#VALUE!</v>
      </c>
      <c r="AM158">
        <f t="shared" si="53"/>
        <v>316</v>
      </c>
      <c r="AN158" s="173" t="str">
        <f t="shared" si="54"/>
        <v xml:space="preserve">    case (uint64_t)(+((uint64_t)(65) &lt;&lt; (7*8))+((uint64_t)(71) &lt;&lt; (6*8))+((uint64_t)(77) &lt;&lt; (5*8))                                                                                                                                  ): *com = ITM_AGM; return true; break; //AGM</v>
      </c>
      <c r="AO158" t="s">
        <v>5217</v>
      </c>
      <c r="AP158" s="170" t="str">
        <f t="shared" si="45"/>
        <v>41</v>
      </c>
      <c r="AQ158" s="170" t="str">
        <f t="shared" si="45"/>
        <v>47</v>
      </c>
      <c r="AR158" s="170" t="str">
        <f t="shared" si="45"/>
        <v>4D</v>
      </c>
      <c r="AS158" s="170" t="str">
        <f t="shared" si="44"/>
        <v>00</v>
      </c>
      <c r="AT158" s="170" t="str">
        <f t="shared" si="44"/>
        <v>00</v>
      </c>
      <c r="AU158" s="170" t="str">
        <f t="shared" si="44"/>
        <v>00</v>
      </c>
      <c r="AV158" s="170" t="str">
        <f t="shared" si="44"/>
        <v>00</v>
      </c>
      <c r="AW158" s="170" t="str">
        <f t="shared" si="42"/>
        <v>00</v>
      </c>
      <c r="AX158" s="170" t="str">
        <f t="shared" si="55"/>
        <v xml:space="preserve">    case 0x41474D0000000000: *com = ITM_AGM; return true; break; //AGM</v>
      </c>
      <c r="BE158" s="170" t="str">
        <f t="shared" si="56"/>
        <v>C0</v>
      </c>
      <c r="BF158" s="170" t="str">
        <f t="shared" si="56"/>
        <v>C6</v>
      </c>
      <c r="BG158" s="170" t="str">
        <f t="shared" si="56"/>
        <v>CC</v>
      </c>
      <c r="BH158" s="170" t="str">
        <f t="shared" si="47"/>
        <v>7F</v>
      </c>
      <c r="BI158" s="170" t="str">
        <f t="shared" si="57"/>
        <v/>
      </c>
      <c r="BJ158" s="170" t="str">
        <f t="shared" si="57"/>
        <v/>
      </c>
      <c r="BK158" s="170" t="str">
        <f t="shared" si="57"/>
        <v/>
      </c>
      <c r="BL158" s="170" t="str">
        <f t="shared" si="48"/>
        <v/>
      </c>
    </row>
    <row r="159" spans="1:64">
      <c r="A159" s="24" t="str">
        <f>IF(ISNA(VLOOKUP(D159,D160:D$9999,1,0)),"",1)</f>
        <v/>
      </c>
      <c r="B159" s="24" t="str">
        <f>IF(ISNA(VLOOKUP(E159,E160:E$9999,1,0)),"",1)</f>
        <v/>
      </c>
      <c r="C159" s="2">
        <v>157</v>
      </c>
      <c r="D159" s="2" t="str">
        <f>VLOOKUP(C159,SOURCE!S162:Z10325,8,0)</f>
        <v>ITM_ALL</v>
      </c>
      <c r="E159" s="26" t="str">
        <f>CHAR(34)&amp;VLOOKUP(C159,SOURCE!S$6:Y$10169,6,0)&amp;CHAR(34)</f>
        <v>"ALL"</v>
      </c>
      <c r="F159" s="22" t="str">
        <f t="shared" si="49"/>
        <v xml:space="preserve">                      if (strcompare(commandnumber,"ALL" )) {sprintf(commandnumber,"%d", ITM_ALL);} else</v>
      </c>
      <c r="H159" t="b">
        <f>ISNA(VLOOKUP(J159,J160:J$500,1,0))</f>
        <v>1</v>
      </c>
      <c r="I159" s="27">
        <f>VLOOKUP(C159,SOURCE!S$6:Y$10169,7,0)</f>
        <v>1400</v>
      </c>
      <c r="J159" s="28" t="str">
        <f>VLOOKUP(C159,SOURCE!S$6:Y$10169,6,0)</f>
        <v>ALL</v>
      </c>
      <c r="K159" s="29" t="str">
        <f t="shared" si="60"/>
        <v>ALL</v>
      </c>
      <c r="L159" s="39" t="str">
        <f>VLOOKUP(C159,SOURCE!S$6:Y$10169,2,0)</f>
        <v/>
      </c>
      <c r="M159" t="str">
        <f>IF(VLOOKUP(I159,SOURCE!B:M,2,0)="/  { itemToBeCoded","To be coded","")</f>
        <v/>
      </c>
      <c r="N159" s="17" t="str">
        <f>IF(AND(O159,VLOOKUP(I159,SOURCE!B:M,2,0)&lt;&gt;"/  { itemToBeCoded"),IF(ISERROR(VLOOKUP(J159,TEST!A:L,12,0)),"",   IF(VLOOKUP(J159,TEST!A:L,12,0)="","",VLOOKUP(J159,TEST!A:L,12,0)&amp;" //"&amp;U159)),"")</f>
        <v/>
      </c>
      <c r="O159" t="b">
        <f>ISNA(VLOOKUP(J159,J$3:J158,1,0))</f>
        <v>1</v>
      </c>
      <c r="Q159" s="26" t="str">
        <f>VLOOKUP(I159,SOURCE!B:M,5,0)</f>
        <v>"ALL"</v>
      </c>
      <c r="U159">
        <f t="shared" si="61"/>
        <v>49</v>
      </c>
      <c r="V159" s="164">
        <f t="shared" si="62"/>
        <v>299797159.25280225</v>
      </c>
      <c r="W159" t="str">
        <f>IF(AND(O159,VLOOKUP(I159,SOURCE!B:M,2,0)&lt;&gt;"/  { itemToBeCoded"),IF(ISERROR(VLOOKUP(J159,TEST!A:F,5,0)),"",VLOOKUP(J159,TEST!A:F,5,0)),"")</f>
        <v/>
      </c>
      <c r="X159" t="str">
        <f>IF(VLOOKUP(I159,SOURCE!B:M,2,0)&lt;&gt;"/  { itemToBeCoded",IF(ISERROR(VLOOKUP(J159,TEST!A:F,6,0)),"",VLOOKUP(J159,TEST!A:F,6,0)),"")</f>
        <v/>
      </c>
      <c r="Y159" t="str">
        <f t="shared" si="59"/>
        <v/>
      </c>
      <c r="Z159">
        <f t="shared" si="46"/>
        <v>3</v>
      </c>
      <c r="AA159" s="172" t="str">
        <f t="shared" si="63"/>
        <v>+((uint64_t)(65) &lt;&lt; (7*8))</v>
      </c>
      <c r="AB159" s="172" t="str">
        <f t="shared" si="63"/>
        <v>+((uint64_t)(76) &lt;&lt; (6*8))</v>
      </c>
      <c r="AC159" s="172" t="str">
        <f t="shared" si="63"/>
        <v>+((uint64_t)(76) &lt;&lt; (5*8))</v>
      </c>
      <c r="AD159" s="172" t="str">
        <f t="shared" si="63"/>
        <v xml:space="preserve">                          </v>
      </c>
      <c r="AE159" s="172" t="str">
        <f t="shared" si="63"/>
        <v xml:space="preserve">                          </v>
      </c>
      <c r="AF159" s="172" t="str">
        <f t="shared" si="63"/>
        <v xml:space="preserve">                          </v>
      </c>
      <c r="AG159" s="172" t="str">
        <f t="shared" si="63"/>
        <v xml:space="preserve">                          </v>
      </c>
      <c r="AH159" s="172" t="str">
        <f t="shared" si="63"/>
        <v xml:space="preserve">                          </v>
      </c>
      <c r="AJ159" t="str">
        <f t="shared" si="51"/>
        <v>(uint64_t)(+((uint64_t)(65) &lt;&lt; (7*8))+((uint64_t)(76) &lt;&lt; (6*8))+((uint64_t)(76) &lt;&lt; (5*8))                                                                                                                                  )</v>
      </c>
      <c r="AK159" s="2" t="str">
        <f t="shared" si="52"/>
        <v>ALL</v>
      </c>
      <c r="AL159" t="e">
        <f>VLOOKUP(AN159,$AN160:$AN$1000,1,0)</f>
        <v>#VALUE!</v>
      </c>
      <c r="AM159">
        <f t="shared" si="53"/>
        <v>317</v>
      </c>
      <c r="AN159" s="173" t="str">
        <f t="shared" si="54"/>
        <v xml:space="preserve">    case (uint64_t)(+((uint64_t)(65) &lt;&lt; (7*8))+((uint64_t)(76) &lt;&lt; (6*8))+((uint64_t)(76) &lt;&lt; (5*8))                                                                                                                                  ): *com = ITM_ALL; return true; break; //ALL</v>
      </c>
      <c r="AO159" t="s">
        <v>5217</v>
      </c>
      <c r="AP159" s="170" t="str">
        <f t="shared" si="45"/>
        <v>41</v>
      </c>
      <c r="AQ159" s="170" t="str">
        <f t="shared" si="45"/>
        <v>4C</v>
      </c>
      <c r="AR159" s="170" t="str">
        <f t="shared" si="45"/>
        <v>4C</v>
      </c>
      <c r="AS159" s="170" t="str">
        <f t="shared" si="44"/>
        <v>00</v>
      </c>
      <c r="AT159" s="170" t="str">
        <f t="shared" si="44"/>
        <v>00</v>
      </c>
      <c r="AU159" s="170" t="str">
        <f t="shared" si="44"/>
        <v>00</v>
      </c>
      <c r="AV159" s="170" t="str">
        <f t="shared" si="44"/>
        <v>00</v>
      </c>
      <c r="AW159" s="170" t="str">
        <f t="shared" si="42"/>
        <v>00</v>
      </c>
      <c r="AX159" s="170" t="str">
        <f t="shared" si="55"/>
        <v xml:space="preserve">    case 0x414C4C0000000000: *com = ITM_ALL; return true; break; //ALL</v>
      </c>
      <c r="BE159" s="170" t="str">
        <f t="shared" si="56"/>
        <v>C0</v>
      </c>
      <c r="BF159" s="170" t="str">
        <f t="shared" si="56"/>
        <v>CB</v>
      </c>
      <c r="BG159" s="170" t="str">
        <f t="shared" si="56"/>
        <v>CB</v>
      </c>
      <c r="BH159" s="170" t="str">
        <f t="shared" si="47"/>
        <v>7F</v>
      </c>
      <c r="BI159" s="170" t="str">
        <f t="shared" si="57"/>
        <v/>
      </c>
      <c r="BJ159" s="170" t="str">
        <f t="shared" si="57"/>
        <v/>
      </c>
      <c r="BK159" s="170" t="str">
        <f t="shared" si="57"/>
        <v/>
      </c>
      <c r="BL159" s="170" t="str">
        <f t="shared" si="48"/>
        <v/>
      </c>
    </row>
    <row r="160" spans="1:64">
      <c r="A160" s="24" t="str">
        <f>IF(ISNA(VLOOKUP(D160,D161:D$9999,1,0)),"",1)</f>
        <v/>
      </c>
      <c r="B160" s="24" t="str">
        <f>IF(ISNA(VLOOKUP(E160,E161:E$9999,1,0)),"",1)</f>
        <v/>
      </c>
      <c r="C160" s="2">
        <v>158</v>
      </c>
      <c r="D160" s="2" t="str">
        <f>VLOOKUP(C160,SOURCE!S163:Z10326,8,0)</f>
        <v>ITM_BATT</v>
      </c>
      <c r="E160" s="26" t="str">
        <f>CHAR(34)&amp;VLOOKUP(C160,SOURCE!S$6:Y$10169,6,0)&amp;CHAR(34)</f>
        <v>"BATT?"</v>
      </c>
      <c r="F160" s="22" t="str">
        <f t="shared" si="49"/>
        <v xml:space="preserve">                      if (strcompare(commandnumber,"BATT?" )) {sprintf(commandnumber,"%d", ITM_BATT);} else</v>
      </c>
      <c r="H160" t="b">
        <f>ISNA(VLOOKUP(J160,J161:J$500,1,0))</f>
        <v>1</v>
      </c>
      <c r="I160" s="27">
        <f>VLOOKUP(C160,SOURCE!S$6:Y$10169,7,0)</f>
        <v>1403</v>
      </c>
      <c r="J160" s="28" t="str">
        <f>VLOOKUP(C160,SOURCE!S$6:Y$10169,6,0)</f>
        <v>BATT?</v>
      </c>
      <c r="K160" s="29" t="str">
        <f t="shared" si="60"/>
        <v>BATT?</v>
      </c>
      <c r="L160" s="39" t="str">
        <f>VLOOKUP(C160,SOURCE!S$6:Y$10169,2,0)</f>
        <v>INFO</v>
      </c>
      <c r="M160" t="str">
        <f>IF(VLOOKUP(I160,SOURCE!B:M,2,0)="/  { itemToBeCoded","To be coded","")</f>
        <v/>
      </c>
      <c r="N160" s="17" t="str">
        <f>IF(AND(O160,VLOOKUP(I160,SOURCE!B:M,2,0)&lt;&gt;"/  { itemToBeCoded"),IF(ISERROR(VLOOKUP(J160,TEST!A:L,12,0)),"",   IF(VLOOKUP(J160,TEST!A:L,12,0)="","",VLOOKUP(J160,TEST!A:L,12,0)&amp;" //"&amp;U160)),"")</f>
        <v/>
      </c>
      <c r="O160" t="b">
        <f>ISNA(VLOOKUP(J160,J$3:J159,1,0))</f>
        <v>1</v>
      </c>
      <c r="Q160" s="26" t="str">
        <f>VLOOKUP(I160,SOURCE!B:M,5,0)</f>
        <v>"BATT?"</v>
      </c>
      <c r="U160">
        <f t="shared" si="61"/>
        <v>49</v>
      </c>
      <c r="V160" s="164">
        <f t="shared" si="62"/>
        <v>299797159.25280225</v>
      </c>
      <c r="W160" t="str">
        <f>IF(AND(O160,VLOOKUP(I160,SOURCE!B:M,2,0)&lt;&gt;"/  { itemToBeCoded"),IF(ISERROR(VLOOKUP(J160,TEST!A:F,5,0)),"",VLOOKUP(J160,TEST!A:F,5,0)),"")</f>
        <v/>
      </c>
      <c r="X160" t="str">
        <f>IF(VLOOKUP(I160,SOURCE!B:M,2,0)&lt;&gt;"/  { itemToBeCoded",IF(ISERROR(VLOOKUP(J160,TEST!A:F,6,0)),"",VLOOKUP(J160,TEST!A:F,6,0)),"")</f>
        <v/>
      </c>
      <c r="Y160" t="str">
        <f t="shared" si="59"/>
        <v/>
      </c>
      <c r="Z160">
        <f t="shared" si="46"/>
        <v>5</v>
      </c>
      <c r="AA160" s="172" t="str">
        <f t="shared" si="63"/>
        <v>+((uint64_t)(66) &lt;&lt; (7*8))</v>
      </c>
      <c r="AB160" s="172" t="str">
        <f t="shared" si="63"/>
        <v>+((uint64_t)(65) &lt;&lt; (6*8))</v>
      </c>
      <c r="AC160" s="172" t="str">
        <f t="shared" si="63"/>
        <v>+((uint64_t)(84) &lt;&lt; (5*8))</v>
      </c>
      <c r="AD160" s="172" t="str">
        <f t="shared" si="63"/>
        <v>+((uint64_t)(84) &lt;&lt; (4*8))</v>
      </c>
      <c r="AE160" s="172" t="str">
        <f t="shared" si="63"/>
        <v>+((uint64_t)(63) &lt;&lt; (3*8))</v>
      </c>
      <c r="AF160" s="172" t="str">
        <f t="shared" si="63"/>
        <v xml:space="preserve">                          </v>
      </c>
      <c r="AG160" s="172" t="str">
        <f t="shared" si="63"/>
        <v xml:space="preserve">                          </v>
      </c>
      <c r="AH160" s="172" t="str">
        <f t="shared" si="63"/>
        <v xml:space="preserve">                          </v>
      </c>
      <c r="AJ160" t="str">
        <f t="shared" si="51"/>
        <v>(uint64_t)(+((uint64_t)(66) &lt;&lt; (7*8))+((uint64_t)(65) &lt;&lt; (6*8))+((uint64_t)(84) &lt;&lt; (5*8))+((uint64_t)(84) &lt;&lt; (4*8))+((uint64_t)(63) &lt;&lt; (3*8))                                                                              )</v>
      </c>
      <c r="AK160" s="2" t="str">
        <f t="shared" si="52"/>
        <v>BATT?</v>
      </c>
      <c r="AL160" t="e">
        <f>VLOOKUP(AN160,$AN161:$AN$1000,1,0)</f>
        <v>#VALUE!</v>
      </c>
      <c r="AM160">
        <f t="shared" si="53"/>
        <v>318</v>
      </c>
      <c r="AN160" s="173" t="str">
        <f t="shared" si="54"/>
        <v xml:space="preserve">    case (uint64_t)(+((uint64_t)(66) &lt;&lt; (7*8))+((uint64_t)(65) &lt;&lt; (6*8))+((uint64_t)(84) &lt;&lt; (5*8))+((uint64_t)(84) &lt;&lt; (4*8))+((uint64_t)(63) &lt;&lt; (3*8))                                                                              ): *com = ITM_BATT; return true; break; //BATT?</v>
      </c>
      <c r="AO160" t="s">
        <v>5217</v>
      </c>
      <c r="AP160" s="170" t="str">
        <f t="shared" si="45"/>
        <v>42</v>
      </c>
      <c r="AQ160" s="170" t="str">
        <f t="shared" si="45"/>
        <v>41</v>
      </c>
      <c r="AR160" s="170" t="str">
        <f t="shared" si="45"/>
        <v>54</v>
      </c>
      <c r="AS160" s="170" t="str">
        <f t="shared" si="44"/>
        <v>54</v>
      </c>
      <c r="AT160" s="170" t="str">
        <f t="shared" si="44"/>
        <v>3F</v>
      </c>
      <c r="AU160" s="170" t="str">
        <f t="shared" si="44"/>
        <v>00</v>
      </c>
      <c r="AV160" s="170" t="str">
        <f t="shared" si="44"/>
        <v>00</v>
      </c>
      <c r="AW160" s="170" t="str">
        <f t="shared" si="42"/>
        <v>00</v>
      </c>
      <c r="AX160" s="170" t="str">
        <f t="shared" si="55"/>
        <v xml:space="preserve">    case 0x424154543F000000: *com = ITM_BATT; return true; break; //BATT?</v>
      </c>
      <c r="BE160" s="170" t="str">
        <f t="shared" si="56"/>
        <v>42</v>
      </c>
      <c r="BF160" s="170" t="str">
        <f t="shared" si="56"/>
        <v>C0</v>
      </c>
      <c r="BG160" s="170" t="str">
        <f t="shared" si="56"/>
        <v>D3</v>
      </c>
      <c r="BH160" s="170" t="str">
        <f t="shared" si="47"/>
        <v>D3</v>
      </c>
      <c r="BI160" s="170" t="str">
        <f t="shared" si="57"/>
        <v>3F</v>
      </c>
      <c r="BJ160" s="170" t="str">
        <f t="shared" si="57"/>
        <v/>
      </c>
      <c r="BK160" s="170" t="str">
        <f t="shared" si="57"/>
        <v/>
      </c>
      <c r="BL160" s="170" t="str">
        <f t="shared" si="48"/>
        <v/>
      </c>
    </row>
    <row r="161" spans="1:64">
      <c r="A161" s="24" t="str">
        <f>IF(ISNA(VLOOKUP(D161,D162:D$9999,1,0)),"",1)</f>
        <v/>
      </c>
      <c r="B161" s="24" t="str">
        <f>IF(ISNA(VLOOKUP(E161,E162:E$9999,1,0)),"",1)</f>
        <v/>
      </c>
      <c r="C161" s="2">
        <v>159</v>
      </c>
      <c r="D161" s="2" t="str">
        <f>VLOOKUP(C161,SOURCE!S164:Z10327,8,0)</f>
        <v>ITM_CLFALL</v>
      </c>
      <c r="E161" s="26" t="str">
        <f>CHAR(34)&amp;VLOOKUP(C161,SOURCE!S$6:Y$10169,6,0)&amp;CHAR(34)</f>
        <v>"CLFALL"</v>
      </c>
      <c r="F161" s="22" t="str">
        <f t="shared" si="49"/>
        <v xml:space="preserve">                      if (strcompare(commandnumber,"CLFALL" )) {sprintf(commandnumber,"%d", ITM_CLFALL);} else</v>
      </c>
      <c r="H161" t="b">
        <f>ISNA(VLOOKUP(J161,J162:J$500,1,0))</f>
        <v>1</v>
      </c>
      <c r="I161" s="27">
        <f>VLOOKUP(C161,SOURCE!S$6:Y$10169,7,0)</f>
        <v>1411</v>
      </c>
      <c r="J161" s="28" t="str">
        <f>VLOOKUP(C161,SOURCE!S$6:Y$10169,6,0)</f>
        <v>CLFALL</v>
      </c>
      <c r="K161" s="29" t="str">
        <f t="shared" si="60"/>
        <v>CLFall</v>
      </c>
      <c r="L161" s="39" t="str">
        <f>VLOOKUP(C161,SOURCE!S$6:Y$10169,2,0)</f>
        <v>Clear</v>
      </c>
      <c r="M161" t="str">
        <f>IF(VLOOKUP(I161,SOURCE!B:M,2,0)="/  { itemToBeCoded","To be coded","")</f>
        <v/>
      </c>
      <c r="N161" s="17" t="str">
        <f>IF(AND(O161,VLOOKUP(I161,SOURCE!B:M,2,0)&lt;&gt;"/  { itemToBeCoded"),IF(ISERROR(VLOOKUP(J161,TEST!A:L,12,0)),"",   IF(VLOOKUP(J161,TEST!A:L,12,0)="","",VLOOKUP(J161,TEST!A:L,12,0)&amp;" //"&amp;U161)),"")</f>
        <v/>
      </c>
      <c r="O161" t="b">
        <f>ISNA(VLOOKUP(J161,J$3:J160,1,0))</f>
        <v>1</v>
      </c>
      <c r="Q161" s="26" t="str">
        <f>VLOOKUP(I161,SOURCE!B:M,5,0)</f>
        <v>"CLFall"</v>
      </c>
      <c r="U161">
        <f t="shared" si="61"/>
        <v>49</v>
      </c>
      <c r="V161" s="164">
        <f t="shared" si="62"/>
        <v>299797159.25280225</v>
      </c>
      <c r="W161" t="str">
        <f>IF(AND(O161,VLOOKUP(I161,SOURCE!B:M,2,0)&lt;&gt;"/  { itemToBeCoded"),IF(ISERROR(VLOOKUP(J161,TEST!A:F,5,0)),"",VLOOKUP(J161,TEST!A:F,5,0)),"")</f>
        <v/>
      </c>
      <c r="X161" t="str">
        <f>IF(VLOOKUP(I161,SOURCE!B:M,2,0)&lt;&gt;"/  { itemToBeCoded",IF(ISERROR(VLOOKUP(J161,TEST!A:F,6,0)),"",VLOOKUP(J161,TEST!A:F,6,0)),"")</f>
        <v/>
      </c>
      <c r="Y161" t="str">
        <f t="shared" si="59"/>
        <v/>
      </c>
      <c r="Z161">
        <f t="shared" si="46"/>
        <v>6</v>
      </c>
      <c r="AA161" s="172" t="str">
        <f t="shared" si="63"/>
        <v>+((uint64_t)(67) &lt;&lt; (7*8))</v>
      </c>
      <c r="AB161" s="172" t="str">
        <f t="shared" si="63"/>
        <v>+((uint64_t)(76) &lt;&lt; (6*8))</v>
      </c>
      <c r="AC161" s="172" t="str">
        <f t="shared" si="63"/>
        <v>+((uint64_t)(70) &lt;&lt; (5*8))</v>
      </c>
      <c r="AD161" s="172" t="str">
        <f t="shared" si="63"/>
        <v>+((uint64_t)(65) &lt;&lt; (4*8))</v>
      </c>
      <c r="AE161" s="172" t="str">
        <f t="shared" si="63"/>
        <v>+((uint64_t)(76) &lt;&lt; (3*8))</v>
      </c>
      <c r="AF161" s="172" t="str">
        <f t="shared" si="63"/>
        <v>+((uint64_t)(76) &lt;&lt; (2*8))</v>
      </c>
      <c r="AG161" s="172" t="str">
        <f t="shared" si="63"/>
        <v xml:space="preserve">                          </v>
      </c>
      <c r="AH161" s="172" t="str">
        <f t="shared" si="63"/>
        <v xml:space="preserve">                          </v>
      </c>
      <c r="AJ161" t="str">
        <f t="shared" si="51"/>
        <v>(uint64_t)(+((uint64_t)(67) &lt;&lt; (7*8))+((uint64_t)(76) &lt;&lt; (6*8))+((uint64_t)(70) &lt;&lt; (5*8))+((uint64_t)(65) &lt;&lt; (4*8))+((uint64_t)(76) &lt;&lt; (3*8))+((uint64_t)(76) &lt;&lt; (2*8))                                                    )</v>
      </c>
      <c r="AK161" s="2" t="str">
        <f t="shared" si="52"/>
        <v>CLFALL</v>
      </c>
      <c r="AL161" t="e">
        <f>VLOOKUP(AN161,$AN162:$AN$1000,1,0)</f>
        <v>#VALUE!</v>
      </c>
      <c r="AM161">
        <f t="shared" si="53"/>
        <v>319</v>
      </c>
      <c r="AN161" s="173" t="str">
        <f t="shared" si="54"/>
        <v xml:space="preserve">    case (uint64_t)(+((uint64_t)(67) &lt;&lt; (7*8))+((uint64_t)(76) &lt;&lt; (6*8))+((uint64_t)(70) &lt;&lt; (5*8))+((uint64_t)(65) &lt;&lt; (4*8))+((uint64_t)(76) &lt;&lt; (3*8))+((uint64_t)(76) &lt;&lt; (2*8))                                                    ): *com = ITM_CLFALL; return true; break; //CLFALL</v>
      </c>
      <c r="AO161" t="s">
        <v>5217</v>
      </c>
      <c r="AP161" s="170" t="str">
        <f t="shared" si="45"/>
        <v>43</v>
      </c>
      <c r="AQ161" s="170" t="str">
        <f t="shared" si="45"/>
        <v>4C</v>
      </c>
      <c r="AR161" s="170" t="str">
        <f t="shared" si="45"/>
        <v>46</v>
      </c>
      <c r="AS161" s="170" t="str">
        <f t="shared" si="44"/>
        <v>41</v>
      </c>
      <c r="AT161" s="170" t="str">
        <f t="shared" si="44"/>
        <v>4C</v>
      </c>
      <c r="AU161" s="170" t="str">
        <f t="shared" si="44"/>
        <v>4C</v>
      </c>
      <c r="AV161" s="170" t="str">
        <f t="shared" si="44"/>
        <v>00</v>
      </c>
      <c r="AW161" s="170" t="str">
        <f t="shared" si="42"/>
        <v>00</v>
      </c>
      <c r="AX161" s="170" t="str">
        <f t="shared" si="55"/>
        <v xml:space="preserve">    case 0x434C46414C4C0000: *com = ITM_CLFALL; return true; break; //CLFALL</v>
      </c>
      <c r="BE161" s="170" t="str">
        <f t="shared" si="56"/>
        <v>43</v>
      </c>
      <c r="BF161" s="170" t="str">
        <f t="shared" si="56"/>
        <v>4C</v>
      </c>
      <c r="BG161" s="170" t="str">
        <f t="shared" si="56"/>
        <v>C5</v>
      </c>
      <c r="BH161" s="170" t="str">
        <f t="shared" si="47"/>
        <v>C0</v>
      </c>
      <c r="BI161" s="170" t="str">
        <f t="shared" si="57"/>
        <v>4C</v>
      </c>
      <c r="BJ161" s="170" t="str">
        <f t="shared" si="57"/>
        <v>4C</v>
      </c>
      <c r="BK161" s="170" t="str">
        <f t="shared" si="57"/>
        <v/>
      </c>
      <c r="BL161" s="170" t="str">
        <f t="shared" si="48"/>
        <v/>
      </c>
    </row>
    <row r="162" spans="1:64">
      <c r="A162" s="24" t="str">
        <f>IF(ISNA(VLOOKUP(D162,D163:D$9999,1,0)),"",1)</f>
        <v/>
      </c>
      <c r="B162" s="24" t="str">
        <f>IF(ISNA(VLOOKUP(E162,E163:E$9999,1,0)),"",1)</f>
        <v/>
      </c>
      <c r="C162" s="2">
        <v>160</v>
      </c>
      <c r="D162" s="2" t="str">
        <f>VLOOKUP(C162,SOURCE!S165:Z10328,8,0)</f>
        <v>ITM_CLLCD</v>
      </c>
      <c r="E162" s="26" t="str">
        <f>CHAR(34)&amp;VLOOKUP(C162,SOURCE!S$6:Y$10169,6,0)&amp;CHAR(34)</f>
        <v>"CLLCD"</v>
      </c>
      <c r="F162" s="22" t="str">
        <f t="shared" si="49"/>
        <v xml:space="preserve">                      if (strcompare(commandnumber,"CLLCD" )) {sprintf(commandnumber,"%d", ITM_CLLCD);} else</v>
      </c>
      <c r="H162" t="b">
        <f>ISNA(VLOOKUP(J162,J163:J$500,1,0))</f>
        <v>1</v>
      </c>
      <c r="I162" s="27">
        <f>VLOOKUP(C162,SOURCE!S$6:Y$10169,7,0)</f>
        <v>1413</v>
      </c>
      <c r="J162" s="28" t="str">
        <f>VLOOKUP(C162,SOURCE!S$6:Y$10169,6,0)</f>
        <v>CLLCD</v>
      </c>
      <c r="K162" s="29" t="str">
        <f t="shared" si="60"/>
        <v>CLLCD</v>
      </c>
      <c r="L162" s="39" t="str">
        <f>VLOOKUP(C162,SOURCE!S$6:Y$10169,2,0)</f>
        <v>Clear</v>
      </c>
      <c r="M162" t="str">
        <f>IF(VLOOKUP(I162,SOURCE!B:M,2,0)="/  { itemToBeCoded","To be coded","")</f>
        <v>To be coded</v>
      </c>
      <c r="N162" s="17" t="str">
        <f>IF(AND(O162,VLOOKUP(I162,SOURCE!B:M,2,0)&lt;&gt;"/  { itemToBeCoded"),IF(ISERROR(VLOOKUP(J162,TEST!A:L,12,0)),"",   IF(VLOOKUP(J162,TEST!A:L,12,0)="","",VLOOKUP(J162,TEST!A:L,12,0)&amp;" //"&amp;U162)),"")</f>
        <v/>
      </c>
      <c r="O162" t="b">
        <f>ISNA(VLOOKUP(J162,J$3:J161,1,0))</f>
        <v>1</v>
      </c>
      <c r="Q162" s="26" t="str">
        <f>VLOOKUP(I162,SOURCE!B:M,5,0)</f>
        <v>"CLLCD"</v>
      </c>
      <c r="U162">
        <f t="shared" si="61"/>
        <v>49</v>
      </c>
      <c r="V162" s="164">
        <f t="shared" si="62"/>
        <v>299797159.25280225</v>
      </c>
      <c r="W162" t="str">
        <f>IF(AND(O162,VLOOKUP(I162,SOURCE!B:M,2,0)&lt;&gt;"/  { itemToBeCoded"),IF(ISERROR(VLOOKUP(J162,TEST!A:F,5,0)),"",VLOOKUP(J162,TEST!A:F,5,0)),"")</f>
        <v/>
      </c>
      <c r="X162" t="str">
        <f>IF(VLOOKUP(I162,SOURCE!B:M,2,0)&lt;&gt;"/  { itemToBeCoded",IF(ISERROR(VLOOKUP(J162,TEST!A:F,6,0)),"",VLOOKUP(J162,TEST!A:F,6,0)),"")</f>
        <v/>
      </c>
      <c r="Y162" t="str">
        <f t="shared" si="59"/>
        <v/>
      </c>
      <c r="Z162">
        <f t="shared" si="46"/>
        <v>5</v>
      </c>
      <c r="AA162" s="172" t="str">
        <f t="shared" si="63"/>
        <v>+((uint64_t)(67) &lt;&lt; (7*8))</v>
      </c>
      <c r="AB162" s="172" t="str">
        <f t="shared" si="63"/>
        <v>+((uint64_t)(76) &lt;&lt; (6*8))</v>
      </c>
      <c r="AC162" s="172" t="str">
        <f t="shared" si="63"/>
        <v>+((uint64_t)(76) &lt;&lt; (5*8))</v>
      </c>
      <c r="AD162" s="172" t="str">
        <f t="shared" si="63"/>
        <v>+((uint64_t)(67) &lt;&lt; (4*8))</v>
      </c>
      <c r="AE162" s="172" t="str">
        <f t="shared" si="63"/>
        <v>+((uint64_t)(68) &lt;&lt; (3*8))</v>
      </c>
      <c r="AF162" s="172" t="str">
        <f t="shared" si="63"/>
        <v xml:space="preserve">                          </v>
      </c>
      <c r="AG162" s="172" t="str">
        <f t="shared" si="63"/>
        <v xml:space="preserve">                          </v>
      </c>
      <c r="AH162" s="172" t="str">
        <f t="shared" si="63"/>
        <v xml:space="preserve">                          </v>
      </c>
      <c r="AJ162" t="str">
        <f t="shared" si="51"/>
        <v>(uint64_t)(+((uint64_t)(67) &lt;&lt; (7*8))+((uint64_t)(76) &lt;&lt; (6*8))+((uint64_t)(76) &lt;&lt; (5*8))+((uint64_t)(67) &lt;&lt; (4*8))+((uint64_t)(68) &lt;&lt; (3*8))                                                                              )</v>
      </c>
      <c r="AK162" s="2" t="str">
        <f t="shared" si="52"/>
        <v>CLLCD</v>
      </c>
      <c r="AL162" t="e">
        <f>VLOOKUP(AN162,$AN163:$AN$1000,1,0)</f>
        <v>#VALUE!</v>
      </c>
      <c r="AM162">
        <f t="shared" si="53"/>
        <v>320</v>
      </c>
      <c r="AN162" s="173" t="str">
        <f t="shared" si="54"/>
        <v xml:space="preserve">    case (uint64_t)(+((uint64_t)(67) &lt;&lt; (7*8))+((uint64_t)(76) &lt;&lt; (6*8))+((uint64_t)(76) &lt;&lt; (5*8))+((uint64_t)(67) &lt;&lt; (4*8))+((uint64_t)(68) &lt;&lt; (3*8))                                                                              ): *com = ITM_CLLCD; return true; break; //CLLCD</v>
      </c>
      <c r="AO162" t="s">
        <v>5217</v>
      </c>
      <c r="AP162" s="170" t="str">
        <f t="shared" si="45"/>
        <v>43</v>
      </c>
      <c r="AQ162" s="170" t="str">
        <f t="shared" si="45"/>
        <v>4C</v>
      </c>
      <c r="AR162" s="170" t="str">
        <f t="shared" si="45"/>
        <v>4C</v>
      </c>
      <c r="AS162" s="170" t="str">
        <f t="shared" si="44"/>
        <v>43</v>
      </c>
      <c r="AT162" s="170" t="str">
        <f t="shared" si="44"/>
        <v>44</v>
      </c>
      <c r="AU162" s="170" t="str">
        <f t="shared" si="44"/>
        <v>00</v>
      </c>
      <c r="AV162" s="170" t="str">
        <f t="shared" si="44"/>
        <v>00</v>
      </c>
      <c r="AW162" s="170" t="str">
        <f t="shared" si="42"/>
        <v>00</v>
      </c>
      <c r="AX162" s="170" t="str">
        <f t="shared" si="55"/>
        <v xml:space="preserve">    case 0x434C4C4344000000: *com = ITM_CLLCD; return true; break; //CLLCD</v>
      </c>
      <c r="BE162" s="170" t="str">
        <f t="shared" si="56"/>
        <v>43</v>
      </c>
      <c r="BF162" s="170" t="str">
        <f t="shared" si="56"/>
        <v>CB</v>
      </c>
      <c r="BG162" s="170" t="str">
        <f t="shared" si="56"/>
        <v>CB</v>
      </c>
      <c r="BH162" s="170" t="str">
        <f t="shared" si="47"/>
        <v>C2</v>
      </c>
      <c r="BI162" s="170" t="str">
        <f t="shared" si="57"/>
        <v>44</v>
      </c>
      <c r="BJ162" s="170" t="str">
        <f t="shared" si="57"/>
        <v/>
      </c>
      <c r="BK162" s="170" t="str">
        <f t="shared" si="57"/>
        <v/>
      </c>
      <c r="BL162" s="170" t="str">
        <f t="shared" si="48"/>
        <v/>
      </c>
    </row>
    <row r="163" spans="1:64">
      <c r="A163" s="24" t="str">
        <f>IF(ISNA(VLOOKUP(D163,D164:D$9999,1,0)),"",1)</f>
        <v/>
      </c>
      <c r="B163" s="24" t="str">
        <f>IF(ISNA(VLOOKUP(E163,E164:E$9999,1,0)),"",1)</f>
        <v/>
      </c>
      <c r="C163" s="2">
        <v>161</v>
      </c>
      <c r="D163" s="2" t="str">
        <f>VLOOKUP(C163,SOURCE!S166:Z10329,8,0)</f>
        <v>ITM_CLREGS</v>
      </c>
      <c r="E163" s="26" t="str">
        <f>CHAR(34)&amp;VLOOKUP(C163,SOURCE!S$6:Y$10169,6,0)&amp;CHAR(34)</f>
        <v>"CLREGS"</v>
      </c>
      <c r="F163" s="22" t="str">
        <f t="shared" si="49"/>
        <v xml:space="preserve">                      if (strcompare(commandnumber,"CLREGS" )) {sprintf(commandnumber,"%d", ITM_CLREGS);} else</v>
      </c>
      <c r="H163" t="b">
        <f>ISNA(VLOOKUP(J163,J164:J$500,1,0))</f>
        <v>1</v>
      </c>
      <c r="I163" s="27">
        <f>VLOOKUP(C163,SOURCE!S$6:Y$10169,7,0)</f>
        <v>1417</v>
      </c>
      <c r="J163" s="28" t="str">
        <f>VLOOKUP(C163,SOURCE!S$6:Y$10169,6,0)</f>
        <v>CLREGS</v>
      </c>
      <c r="K163" s="29" t="str">
        <f t="shared" si="60"/>
        <v>CLREGS</v>
      </c>
      <c r="L163" s="39" t="str">
        <f>VLOOKUP(C163,SOURCE!S$6:Y$10169,2,0)</f>
        <v>Clear</v>
      </c>
      <c r="M163" t="str">
        <f>IF(VLOOKUP(I163,SOURCE!B:M,2,0)="/  { itemToBeCoded","To be coded","")</f>
        <v/>
      </c>
      <c r="N163" s="17" t="str">
        <f>IF(AND(O163,VLOOKUP(I163,SOURCE!B:M,2,0)&lt;&gt;"/  { itemToBeCoded"),IF(ISERROR(VLOOKUP(J163,TEST!A:L,12,0)),"",   IF(VLOOKUP(J163,TEST!A:L,12,0)="","",VLOOKUP(J163,TEST!A:L,12,0)&amp;" //"&amp;U163)),"")</f>
        <v/>
      </c>
      <c r="O163" t="b">
        <f>ISNA(VLOOKUP(J163,J$3:J162,1,0))</f>
        <v>1</v>
      </c>
      <c r="Q163" s="26" t="str">
        <f>VLOOKUP(I163,SOURCE!B:M,5,0)</f>
        <v>"CLREGS"</v>
      </c>
      <c r="U163">
        <f t="shared" si="61"/>
        <v>49</v>
      </c>
      <c r="V163" s="164">
        <f t="shared" si="62"/>
        <v>299797159.25280225</v>
      </c>
      <c r="W163" t="str">
        <f>IF(AND(O163,VLOOKUP(I163,SOURCE!B:M,2,0)&lt;&gt;"/  { itemToBeCoded"),IF(ISERROR(VLOOKUP(J163,TEST!A:F,5,0)),"",VLOOKUP(J163,TEST!A:F,5,0)),"")</f>
        <v/>
      </c>
      <c r="X163" t="str">
        <f>IF(VLOOKUP(I163,SOURCE!B:M,2,0)&lt;&gt;"/  { itemToBeCoded",IF(ISERROR(VLOOKUP(J163,TEST!A:F,6,0)),"",VLOOKUP(J163,TEST!A:F,6,0)),"")</f>
        <v/>
      </c>
      <c r="Y163" t="str">
        <f t="shared" si="59"/>
        <v/>
      </c>
      <c r="Z163">
        <f t="shared" si="46"/>
        <v>6</v>
      </c>
      <c r="AA163" s="172" t="str">
        <f t="shared" si="63"/>
        <v>+((uint64_t)(67) &lt;&lt; (7*8))</v>
      </c>
      <c r="AB163" s="172" t="str">
        <f t="shared" si="63"/>
        <v>+((uint64_t)(76) &lt;&lt; (6*8))</v>
      </c>
      <c r="AC163" s="172" t="str">
        <f t="shared" si="63"/>
        <v>+((uint64_t)(82) &lt;&lt; (5*8))</v>
      </c>
      <c r="AD163" s="172" t="str">
        <f t="shared" si="63"/>
        <v>+((uint64_t)(69) &lt;&lt; (4*8))</v>
      </c>
      <c r="AE163" s="172" t="str">
        <f t="shared" si="63"/>
        <v>+((uint64_t)(71) &lt;&lt; (3*8))</v>
      </c>
      <c r="AF163" s="172" t="str">
        <f t="shared" si="63"/>
        <v>+((uint64_t)(83) &lt;&lt; (2*8))</v>
      </c>
      <c r="AG163" s="172" t="str">
        <f t="shared" si="63"/>
        <v xml:space="preserve">                          </v>
      </c>
      <c r="AH163" s="172" t="str">
        <f t="shared" si="63"/>
        <v xml:space="preserve">                          </v>
      </c>
      <c r="AJ163" t="str">
        <f t="shared" si="51"/>
        <v>(uint64_t)(+((uint64_t)(67) &lt;&lt; (7*8))+((uint64_t)(76) &lt;&lt; (6*8))+((uint64_t)(82) &lt;&lt; (5*8))+((uint64_t)(69) &lt;&lt; (4*8))+((uint64_t)(71) &lt;&lt; (3*8))+((uint64_t)(83) &lt;&lt; (2*8))                                                    )</v>
      </c>
      <c r="AK163" s="2" t="str">
        <f t="shared" si="52"/>
        <v>CLREGS</v>
      </c>
      <c r="AL163" t="e">
        <f>VLOOKUP(AN163,$AN164:$AN$1000,1,0)</f>
        <v>#VALUE!</v>
      </c>
      <c r="AM163">
        <f t="shared" si="53"/>
        <v>321</v>
      </c>
      <c r="AN163" s="173" t="str">
        <f t="shared" si="54"/>
        <v xml:space="preserve">    case (uint64_t)(+((uint64_t)(67) &lt;&lt; (7*8))+((uint64_t)(76) &lt;&lt; (6*8))+((uint64_t)(82) &lt;&lt; (5*8))+((uint64_t)(69) &lt;&lt; (4*8))+((uint64_t)(71) &lt;&lt; (3*8))+((uint64_t)(83) &lt;&lt; (2*8))                                                    ): *com = ITM_CLREGS; return true; break; //CLREGS</v>
      </c>
      <c r="AO163" t="s">
        <v>5217</v>
      </c>
      <c r="AP163" s="170" t="str">
        <f t="shared" si="45"/>
        <v>43</v>
      </c>
      <c r="AQ163" s="170" t="str">
        <f t="shared" si="45"/>
        <v>4C</v>
      </c>
      <c r="AR163" s="170" t="str">
        <f t="shared" si="45"/>
        <v>52</v>
      </c>
      <c r="AS163" s="170" t="str">
        <f t="shared" si="44"/>
        <v>45</v>
      </c>
      <c r="AT163" s="170" t="str">
        <f t="shared" si="44"/>
        <v>47</v>
      </c>
      <c r="AU163" s="170" t="str">
        <f t="shared" si="44"/>
        <v>53</v>
      </c>
      <c r="AV163" s="170" t="str">
        <f t="shared" si="44"/>
        <v>00</v>
      </c>
      <c r="AW163" s="170" t="str">
        <f t="shared" si="42"/>
        <v>00</v>
      </c>
      <c r="AX163" s="170" t="str">
        <f t="shared" si="55"/>
        <v xml:space="preserve">    case 0x434C524547530000: *com = ITM_CLREGS; return true; break; //CLREGS</v>
      </c>
      <c r="BE163" s="170" t="str">
        <f t="shared" si="56"/>
        <v>43</v>
      </c>
      <c r="BF163" s="170" t="str">
        <f t="shared" si="56"/>
        <v>4C</v>
      </c>
      <c r="BG163" s="170" t="str">
        <f t="shared" si="56"/>
        <v>D1</v>
      </c>
      <c r="BH163" s="170" t="str">
        <f t="shared" si="47"/>
        <v>C4</v>
      </c>
      <c r="BI163" s="170" t="str">
        <f t="shared" si="57"/>
        <v>47</v>
      </c>
      <c r="BJ163" s="170" t="str">
        <f t="shared" si="57"/>
        <v>53</v>
      </c>
      <c r="BK163" s="170" t="str">
        <f t="shared" si="57"/>
        <v/>
      </c>
      <c r="BL163" s="170" t="str">
        <f t="shared" si="48"/>
        <v/>
      </c>
    </row>
    <row r="164" spans="1:64">
      <c r="A164" s="24" t="str">
        <f>IF(ISNA(VLOOKUP(D164,D165:D$9999,1,0)),"",1)</f>
        <v/>
      </c>
      <c r="B164" s="24" t="str">
        <f>IF(ISNA(VLOOKUP(E164,E165:E$9999,1,0)),"",1)</f>
        <v/>
      </c>
      <c r="C164" s="2">
        <v>162</v>
      </c>
      <c r="D164" s="2" t="str">
        <f>VLOOKUP(C164,SOURCE!S167:Z10330,8,0)</f>
        <v>ITM_CLSTK</v>
      </c>
      <c r="E164" s="26" t="str">
        <f>CHAR(34)&amp;VLOOKUP(C164,SOURCE!S$6:Y$10169,6,0)&amp;CHAR(34)</f>
        <v>"CLSTK"</v>
      </c>
      <c r="F164" s="22" t="str">
        <f t="shared" si="49"/>
        <v xml:space="preserve">                      if (strcompare(commandnumber,"CLSTK" )) {sprintf(commandnumber,"%d", ITM_CLSTK);} else</v>
      </c>
      <c r="H164" t="b">
        <f>ISNA(VLOOKUP(J164,J165:J$500,1,0))</f>
        <v>1</v>
      </c>
      <c r="I164" s="27">
        <f>VLOOKUP(C164,SOURCE!S$6:Y$10169,7,0)</f>
        <v>1418</v>
      </c>
      <c r="J164" s="28" t="str">
        <f>VLOOKUP(C164,SOURCE!S$6:Y$10169,6,0)</f>
        <v>CLSTK</v>
      </c>
      <c r="K164" s="29" t="str">
        <f t="shared" si="60"/>
        <v>CLSTK</v>
      </c>
      <c r="L164" s="39" t="str">
        <f>VLOOKUP(C164,SOURCE!S$6:Y$10169,2,0)</f>
        <v>Clear</v>
      </c>
      <c r="M164" t="str">
        <f>IF(VLOOKUP(I164,SOURCE!B:M,2,0)="/  { itemToBeCoded","To be coded","")</f>
        <v/>
      </c>
      <c r="N164" s="17" t="str">
        <f>IF(AND(O164,VLOOKUP(I164,SOURCE!B:M,2,0)&lt;&gt;"/  { itemToBeCoded"),IF(ISERROR(VLOOKUP(J164,TEST!A:L,12,0)),"",   IF(VLOOKUP(J164,TEST!A:L,12,0)="","",VLOOKUP(J164,TEST!A:L,12,0)&amp;" //"&amp;U164)),"")</f>
        <v/>
      </c>
      <c r="O164" t="b">
        <f>ISNA(VLOOKUP(J164,J$3:J163,1,0))</f>
        <v>1</v>
      </c>
      <c r="Q164" s="26" t="str">
        <f>VLOOKUP(I164,SOURCE!B:M,5,0)</f>
        <v>"CLSTK"</v>
      </c>
      <c r="U164">
        <f t="shared" si="61"/>
        <v>49</v>
      </c>
      <c r="V164" s="164">
        <f t="shared" si="62"/>
        <v>299797159.25280225</v>
      </c>
      <c r="W164" t="str">
        <f>IF(AND(O164,VLOOKUP(I164,SOURCE!B:M,2,0)&lt;&gt;"/  { itemToBeCoded"),IF(ISERROR(VLOOKUP(J164,TEST!A:F,5,0)),"",VLOOKUP(J164,TEST!A:F,5,0)),"")</f>
        <v/>
      </c>
      <c r="X164" t="str">
        <f>IF(VLOOKUP(I164,SOURCE!B:M,2,0)&lt;&gt;"/  { itemToBeCoded",IF(ISERROR(VLOOKUP(J164,TEST!A:F,6,0)),"",VLOOKUP(J164,TEST!A:F,6,0)),"")</f>
        <v/>
      </c>
      <c r="Y164" t="str">
        <f t="shared" si="59"/>
        <v/>
      </c>
      <c r="Z164">
        <f t="shared" si="46"/>
        <v>5</v>
      </c>
      <c r="AA164" s="172" t="str">
        <f t="shared" ref="AA164:AH179" si="64">IF(LEN($J164)&gt;=8-AA$2,"+((uint64_t)("&amp;CODE(MID($J164,8-AA$2,1))  &amp;") &lt;&lt; ("&amp;AA$2&amp;"*8))","                          ")</f>
        <v>+((uint64_t)(67) &lt;&lt; (7*8))</v>
      </c>
      <c r="AB164" s="172" t="str">
        <f t="shared" si="64"/>
        <v>+((uint64_t)(76) &lt;&lt; (6*8))</v>
      </c>
      <c r="AC164" s="172" t="str">
        <f t="shared" si="64"/>
        <v>+((uint64_t)(83) &lt;&lt; (5*8))</v>
      </c>
      <c r="AD164" s="172" t="str">
        <f t="shared" si="64"/>
        <v>+((uint64_t)(84) &lt;&lt; (4*8))</v>
      </c>
      <c r="AE164" s="172" t="str">
        <f t="shared" si="64"/>
        <v>+((uint64_t)(75) &lt;&lt; (3*8))</v>
      </c>
      <c r="AF164" s="172" t="str">
        <f t="shared" si="64"/>
        <v xml:space="preserve">                          </v>
      </c>
      <c r="AG164" s="172" t="str">
        <f t="shared" si="64"/>
        <v xml:space="preserve">                          </v>
      </c>
      <c r="AH164" s="172" t="str">
        <f t="shared" si="64"/>
        <v xml:space="preserve">                          </v>
      </c>
      <c r="AJ164" t="str">
        <f t="shared" si="51"/>
        <v>(uint64_t)(+((uint64_t)(67) &lt;&lt; (7*8))+((uint64_t)(76) &lt;&lt; (6*8))+((uint64_t)(83) &lt;&lt; (5*8))+((uint64_t)(84) &lt;&lt; (4*8))+((uint64_t)(75) &lt;&lt; (3*8))                                                                              )</v>
      </c>
      <c r="AK164" s="2" t="str">
        <f t="shared" si="52"/>
        <v>CLSTK</v>
      </c>
      <c r="AL164" t="e">
        <f>VLOOKUP(AN164,$AN165:$AN$1000,1,0)</f>
        <v>#VALUE!</v>
      </c>
      <c r="AM164">
        <f t="shared" si="53"/>
        <v>322</v>
      </c>
      <c r="AN164" s="173" t="str">
        <f t="shared" si="54"/>
        <v xml:space="preserve">    case (uint64_t)(+((uint64_t)(67) &lt;&lt; (7*8))+((uint64_t)(76) &lt;&lt; (6*8))+((uint64_t)(83) &lt;&lt; (5*8))+((uint64_t)(84) &lt;&lt; (4*8))+((uint64_t)(75) &lt;&lt; (3*8))                                                                              ): *com = ITM_CLSTK; return true; break; //CLSTK</v>
      </c>
      <c r="AO164" t="s">
        <v>5217</v>
      </c>
      <c r="AP164" s="170" t="str">
        <f t="shared" si="45"/>
        <v>43</v>
      </c>
      <c r="AQ164" s="170" t="str">
        <f t="shared" si="45"/>
        <v>4C</v>
      </c>
      <c r="AR164" s="170" t="str">
        <f t="shared" si="45"/>
        <v>53</v>
      </c>
      <c r="AS164" s="170" t="str">
        <f t="shared" si="44"/>
        <v>54</v>
      </c>
      <c r="AT164" s="170" t="str">
        <f t="shared" si="44"/>
        <v>4B</v>
      </c>
      <c r="AU164" s="170" t="str">
        <f t="shared" si="44"/>
        <v>00</v>
      </c>
      <c r="AV164" s="170" t="str">
        <f t="shared" si="44"/>
        <v>00</v>
      </c>
      <c r="AW164" s="170" t="str">
        <f t="shared" si="42"/>
        <v>00</v>
      </c>
      <c r="AX164" s="170" t="str">
        <f t="shared" si="55"/>
        <v xml:space="preserve">    case 0x434C53544B000000: *com = ITM_CLSTK; return true; break; //CLSTK</v>
      </c>
      <c r="BE164" s="170" t="str">
        <f t="shared" si="56"/>
        <v>43</v>
      </c>
      <c r="BF164" s="170" t="str">
        <f t="shared" si="56"/>
        <v>CB</v>
      </c>
      <c r="BG164" s="170" t="str">
        <f t="shared" si="56"/>
        <v>D2</v>
      </c>
      <c r="BH164" s="170" t="str">
        <f t="shared" si="47"/>
        <v>D3</v>
      </c>
      <c r="BI164" s="170" t="str">
        <f t="shared" si="57"/>
        <v>4B</v>
      </c>
      <c r="BJ164" s="170" t="str">
        <f t="shared" si="57"/>
        <v/>
      </c>
      <c r="BK164" s="170" t="str">
        <f t="shared" si="57"/>
        <v/>
      </c>
      <c r="BL164" s="170" t="str">
        <f t="shared" si="48"/>
        <v/>
      </c>
    </row>
    <row r="165" spans="1:64">
      <c r="A165" s="24" t="str">
        <f>IF(ISNA(VLOOKUP(D165,D166:D$9999,1,0)),"",1)</f>
        <v/>
      </c>
      <c r="B165" s="24" t="str">
        <f>IF(ISNA(VLOOKUP(E165,E166:E$9999,1,0)),"",1)</f>
        <v/>
      </c>
      <c r="C165" s="2">
        <v>163</v>
      </c>
      <c r="D165" s="2" t="str">
        <f>VLOOKUP(C165,SOURCE!S168:Z10331,8,0)</f>
        <v>ITM_CLSIGMA</v>
      </c>
      <c r="E165" s="26" t="str">
        <f>CHAR(34)&amp;VLOOKUP(C165,SOURCE!S$6:Y$10169,6,0)&amp;CHAR(34)</f>
        <v>"CLSUM"</v>
      </c>
      <c r="F165" s="22" t="str">
        <f t="shared" si="49"/>
        <v xml:space="preserve">                      if (strcompare(commandnumber,"CLSUM" )) {sprintf(commandnumber,"%d", ITM_CLSIGMA);} else</v>
      </c>
      <c r="H165" t="b">
        <f>ISNA(VLOOKUP(J165,J166:J$500,1,0))</f>
        <v>1</v>
      </c>
      <c r="I165" s="27">
        <f>VLOOKUP(C165,SOURCE!S$6:Y$10169,7,0)</f>
        <v>1419</v>
      </c>
      <c r="J165" s="28" t="str">
        <f>VLOOKUP(C165,SOURCE!S$6:Y$10169,6,0)</f>
        <v>CLSUM</v>
      </c>
      <c r="K165" s="29" t="str">
        <f t="shared" si="60"/>
        <v>CLSUM</v>
      </c>
      <c r="L165" s="39" t="str">
        <f>VLOOKUP(C165,SOURCE!S$6:Y$10169,2,0)</f>
        <v>Clear</v>
      </c>
      <c r="M165" t="str">
        <f>IF(VLOOKUP(I165,SOURCE!B:M,2,0)="/  { itemToBeCoded","To be coded","")</f>
        <v/>
      </c>
      <c r="N165" s="17" t="str">
        <f>IF(AND(O165,VLOOKUP(I165,SOURCE!B:M,2,0)&lt;&gt;"/  { itemToBeCoded"),IF(ISERROR(VLOOKUP(J165,TEST!A:L,12,0)),"",   IF(VLOOKUP(J165,TEST!A:L,12,0)="","",VLOOKUP(J165,TEST!A:L,12,0)&amp;" //"&amp;U165)),"")</f>
        <v/>
      </c>
      <c r="O165" t="b">
        <f>ISNA(VLOOKUP(J165,J$3:J164,1,0))</f>
        <v>1</v>
      </c>
      <c r="Q165" s="26" t="str">
        <f>VLOOKUP(I165,SOURCE!B:M,5,0)</f>
        <v>"CL" STD_SIGMA</v>
      </c>
      <c r="U165">
        <f t="shared" si="61"/>
        <v>49</v>
      </c>
      <c r="V165" s="164">
        <f t="shared" si="62"/>
        <v>299797159.25280225</v>
      </c>
      <c r="W165" t="str">
        <f>IF(AND(O165,VLOOKUP(I165,SOURCE!B:M,2,0)&lt;&gt;"/  { itemToBeCoded"),IF(ISERROR(VLOOKUP(J165,TEST!A:F,5,0)),"",VLOOKUP(J165,TEST!A:F,5,0)),"")</f>
        <v/>
      </c>
      <c r="X165" t="str">
        <f>IF(VLOOKUP(I165,SOURCE!B:M,2,0)&lt;&gt;"/  { itemToBeCoded",IF(ISERROR(VLOOKUP(J165,TEST!A:F,6,0)),"",VLOOKUP(J165,TEST!A:F,6,0)),"")</f>
        <v/>
      </c>
      <c r="Y165" t="str">
        <f t="shared" si="59"/>
        <v/>
      </c>
      <c r="Z165">
        <f t="shared" si="46"/>
        <v>5</v>
      </c>
      <c r="AA165" s="172" t="str">
        <f t="shared" si="64"/>
        <v>+((uint64_t)(67) &lt;&lt; (7*8))</v>
      </c>
      <c r="AB165" s="172" t="str">
        <f t="shared" si="64"/>
        <v>+((uint64_t)(76) &lt;&lt; (6*8))</v>
      </c>
      <c r="AC165" s="172" t="str">
        <f t="shared" si="64"/>
        <v>+((uint64_t)(83) &lt;&lt; (5*8))</v>
      </c>
      <c r="AD165" s="172" t="str">
        <f t="shared" si="64"/>
        <v>+((uint64_t)(85) &lt;&lt; (4*8))</v>
      </c>
      <c r="AE165" s="172" t="str">
        <f t="shared" si="64"/>
        <v>+((uint64_t)(77) &lt;&lt; (3*8))</v>
      </c>
      <c r="AF165" s="172" t="str">
        <f t="shared" si="64"/>
        <v xml:space="preserve">                          </v>
      </c>
      <c r="AG165" s="172" t="str">
        <f t="shared" si="64"/>
        <v xml:space="preserve">                          </v>
      </c>
      <c r="AH165" s="172" t="str">
        <f t="shared" si="64"/>
        <v xml:space="preserve">                          </v>
      </c>
      <c r="AJ165" t="str">
        <f t="shared" si="51"/>
        <v>(uint64_t)(+((uint64_t)(67) &lt;&lt; (7*8))+((uint64_t)(76) &lt;&lt; (6*8))+((uint64_t)(83) &lt;&lt; (5*8))+((uint64_t)(85) &lt;&lt; (4*8))+((uint64_t)(77) &lt;&lt; (3*8))                                                                              )</v>
      </c>
      <c r="AK165" s="2" t="str">
        <f t="shared" si="52"/>
        <v>CLSUM</v>
      </c>
      <c r="AL165" t="e">
        <f>VLOOKUP(AN165,$AN166:$AN$1000,1,0)</f>
        <v>#VALUE!</v>
      </c>
      <c r="AM165">
        <f t="shared" si="53"/>
        <v>323</v>
      </c>
      <c r="AN165" s="173" t="str">
        <f t="shared" si="54"/>
        <v xml:space="preserve">    case (uint64_t)(+((uint64_t)(67) &lt;&lt; (7*8))+((uint64_t)(76) &lt;&lt; (6*8))+((uint64_t)(83) &lt;&lt; (5*8))+((uint64_t)(85) &lt;&lt; (4*8))+((uint64_t)(77) &lt;&lt; (3*8))                                                                              ): *com = ITM_CLSIGMA; return true; break; //CLSUM</v>
      </c>
      <c r="AO165" t="s">
        <v>5217</v>
      </c>
      <c r="AP165" s="170" t="str">
        <f t="shared" si="45"/>
        <v>43</v>
      </c>
      <c r="AQ165" s="170" t="str">
        <f t="shared" si="45"/>
        <v>4C</v>
      </c>
      <c r="AR165" s="170" t="str">
        <f t="shared" si="45"/>
        <v>53</v>
      </c>
      <c r="AS165" s="170" t="str">
        <f t="shared" si="44"/>
        <v>55</v>
      </c>
      <c r="AT165" s="170" t="str">
        <f t="shared" si="44"/>
        <v>4D</v>
      </c>
      <c r="AU165" s="170" t="str">
        <f t="shared" si="44"/>
        <v>00</v>
      </c>
      <c r="AV165" s="170" t="str">
        <f t="shared" si="44"/>
        <v>00</v>
      </c>
      <c r="AW165" s="170" t="str">
        <f t="shared" si="42"/>
        <v>00</v>
      </c>
      <c r="AX165" s="170" t="str">
        <f t="shared" si="55"/>
        <v xml:space="preserve">    case 0x434C53554D000000: *com = ITM_CLSIGMA; return true; break; //CLSUM</v>
      </c>
      <c r="BE165" s="170" t="str">
        <f t="shared" si="56"/>
        <v>43</v>
      </c>
      <c r="BF165" s="170" t="str">
        <f t="shared" si="56"/>
        <v>CB</v>
      </c>
      <c r="BG165" s="170" t="str">
        <f t="shared" si="56"/>
        <v>D2</v>
      </c>
      <c r="BH165" s="170" t="str">
        <f t="shared" si="47"/>
        <v>D4</v>
      </c>
      <c r="BI165" s="170" t="str">
        <f t="shared" si="57"/>
        <v>4D</v>
      </c>
      <c r="BJ165" s="170" t="str">
        <f t="shared" si="57"/>
        <v/>
      </c>
      <c r="BK165" s="170" t="str">
        <f t="shared" si="57"/>
        <v/>
      </c>
      <c r="BL165" s="170" t="str">
        <f t="shared" si="48"/>
        <v/>
      </c>
    </row>
    <row r="166" spans="1:64">
      <c r="A166" s="24" t="str">
        <f>IF(ISNA(VLOOKUP(D166,D167:D$9999,1,0)),"",1)</f>
        <v/>
      </c>
      <c r="B166" s="24" t="str">
        <f>IF(ISNA(VLOOKUP(E166,E167:E$9999,1,0)),"",1)</f>
        <v/>
      </c>
      <c r="C166" s="2">
        <v>164</v>
      </c>
      <c r="D166" s="2" t="str">
        <f>VLOOKUP(C166,SOURCE!S169:Z10332,8,0)</f>
        <v>ITM_CONJ</v>
      </c>
      <c r="E166" s="26" t="str">
        <f>CHAR(34)&amp;VLOOKUP(C166,SOURCE!S$6:Y$10169,6,0)&amp;CHAR(34)</f>
        <v>"CONJ"</v>
      </c>
      <c r="F166" s="22" t="str">
        <f t="shared" si="49"/>
        <v xml:space="preserve">                      if (strcompare(commandnumber,"CONJ" )) {sprintf(commandnumber,"%d", ITM_CONJ);} else</v>
      </c>
      <c r="H166" t="b">
        <f>ISNA(VLOOKUP(J166,J167:J$500,1,0))</f>
        <v>1</v>
      </c>
      <c r="I166" s="27">
        <f>VLOOKUP(C166,SOURCE!S$6:Y$10169,7,0)</f>
        <v>1421</v>
      </c>
      <c r="J166" s="28" t="str">
        <f>VLOOKUP(C166,SOURCE!S$6:Y$10169,6,0)</f>
        <v>CONJ</v>
      </c>
      <c r="K166" s="29" t="str">
        <f t="shared" si="60"/>
        <v>conj</v>
      </c>
      <c r="L166" s="39" t="str">
        <f>VLOOKUP(C166,SOURCE!S$6:Y$10169,2,0)</f>
        <v>Complex</v>
      </c>
      <c r="M166" t="str">
        <f>IF(VLOOKUP(I166,SOURCE!B:M,2,0)="/  { itemToBeCoded","To be coded","")</f>
        <v/>
      </c>
      <c r="N166" s="17" t="str">
        <f>IF(AND(O166,VLOOKUP(I166,SOURCE!B:M,2,0)&lt;&gt;"/  { itemToBeCoded"),IF(ISERROR(VLOOKUP(J166,TEST!A:L,12,0)),"",   IF(VLOOKUP(J166,TEST!A:L,12,0)="","",VLOOKUP(J166,TEST!A:L,12,0)&amp;" //"&amp;U166)),"")</f>
        <v/>
      </c>
      <c r="O166" t="b">
        <f>ISNA(VLOOKUP(J166,J$3:J165,1,0))</f>
        <v>1</v>
      </c>
      <c r="Q166" s="26" t="str">
        <f>VLOOKUP(I166,SOURCE!B:M,5,0)</f>
        <v>"conj"</v>
      </c>
      <c r="U166">
        <f t="shared" si="61"/>
        <v>49</v>
      </c>
      <c r="V166" s="164">
        <f t="shared" si="62"/>
        <v>299797159.25280225</v>
      </c>
      <c r="W166" t="str">
        <f>IF(AND(O166,VLOOKUP(I166,SOURCE!B:M,2,0)&lt;&gt;"/  { itemToBeCoded"),IF(ISERROR(VLOOKUP(J166,TEST!A:F,5,0)),"",VLOOKUP(J166,TEST!A:F,5,0)),"")</f>
        <v/>
      </c>
      <c r="X166" t="str">
        <f>IF(VLOOKUP(I166,SOURCE!B:M,2,0)&lt;&gt;"/  { itemToBeCoded",IF(ISERROR(VLOOKUP(J166,TEST!A:F,6,0)),"",VLOOKUP(J166,TEST!A:F,6,0)),"")</f>
        <v/>
      </c>
      <c r="Y166" t="str">
        <f t="shared" si="59"/>
        <v/>
      </c>
      <c r="Z166">
        <f t="shared" si="46"/>
        <v>4</v>
      </c>
      <c r="AA166" s="172" t="str">
        <f t="shared" si="64"/>
        <v>+((uint64_t)(67) &lt;&lt; (7*8))</v>
      </c>
      <c r="AB166" s="172" t="str">
        <f t="shared" si="64"/>
        <v>+((uint64_t)(79) &lt;&lt; (6*8))</v>
      </c>
      <c r="AC166" s="172" t="str">
        <f t="shared" si="64"/>
        <v>+((uint64_t)(78) &lt;&lt; (5*8))</v>
      </c>
      <c r="AD166" s="172" t="str">
        <f t="shared" si="64"/>
        <v>+((uint64_t)(74) &lt;&lt; (4*8))</v>
      </c>
      <c r="AE166" s="172" t="str">
        <f t="shared" si="64"/>
        <v xml:space="preserve">                          </v>
      </c>
      <c r="AF166" s="172" t="str">
        <f t="shared" si="64"/>
        <v xml:space="preserve">                          </v>
      </c>
      <c r="AG166" s="172" t="str">
        <f t="shared" si="64"/>
        <v xml:space="preserve">                          </v>
      </c>
      <c r="AH166" s="172" t="str">
        <f t="shared" si="64"/>
        <v xml:space="preserve">                          </v>
      </c>
      <c r="AJ166" t="str">
        <f t="shared" si="51"/>
        <v>(uint64_t)(+((uint64_t)(67) &lt;&lt; (7*8))+((uint64_t)(79) &lt;&lt; (6*8))+((uint64_t)(78) &lt;&lt; (5*8))+((uint64_t)(74) &lt;&lt; (4*8))                                                                                                        )</v>
      </c>
      <c r="AK166" s="2" t="str">
        <f t="shared" si="52"/>
        <v>CONJ</v>
      </c>
      <c r="AL166" t="e">
        <f>VLOOKUP(AN166,$AN167:$AN$1000,1,0)</f>
        <v>#VALUE!</v>
      </c>
      <c r="AM166">
        <f t="shared" si="53"/>
        <v>324</v>
      </c>
      <c r="AN166" s="173" t="str">
        <f t="shared" si="54"/>
        <v xml:space="preserve">    case (uint64_t)(+((uint64_t)(67) &lt;&lt; (7*8))+((uint64_t)(79) &lt;&lt; (6*8))+((uint64_t)(78) &lt;&lt; (5*8))+((uint64_t)(74) &lt;&lt; (4*8))                                                                                                        ): *com = ITM_CONJ; return true; break; //CONJ</v>
      </c>
      <c r="AO166" t="s">
        <v>5217</v>
      </c>
      <c r="AP166" s="170" t="str">
        <f t="shared" si="45"/>
        <v>43</v>
      </c>
      <c r="AQ166" s="170" t="str">
        <f t="shared" si="45"/>
        <v>4F</v>
      </c>
      <c r="AR166" s="170" t="str">
        <f t="shared" si="45"/>
        <v>4E</v>
      </c>
      <c r="AS166" s="170" t="str">
        <f t="shared" si="44"/>
        <v>4A</v>
      </c>
      <c r="AT166" s="170" t="str">
        <f t="shared" si="44"/>
        <v>00</v>
      </c>
      <c r="AU166" s="170" t="str">
        <f t="shared" si="44"/>
        <v>00</v>
      </c>
      <c r="AV166" s="170" t="str">
        <f t="shared" si="44"/>
        <v>00</v>
      </c>
      <c r="AW166" s="170" t="str">
        <f t="shared" si="44"/>
        <v>00</v>
      </c>
      <c r="AX166" s="170" t="str">
        <f t="shared" si="55"/>
        <v xml:space="preserve">    case 0x434F4E4A00000000: *com = ITM_CONJ; return true; break; //CONJ</v>
      </c>
      <c r="BE166" s="170" t="str">
        <f t="shared" si="56"/>
        <v>C2</v>
      </c>
      <c r="BF166" s="170" t="str">
        <f t="shared" si="56"/>
        <v>CE</v>
      </c>
      <c r="BG166" s="170" t="str">
        <f t="shared" si="56"/>
        <v>CD</v>
      </c>
      <c r="BH166" s="170" t="str">
        <f t="shared" si="47"/>
        <v>C9</v>
      </c>
      <c r="BI166" s="170" t="str">
        <f t="shared" si="57"/>
        <v/>
      </c>
      <c r="BJ166" s="170" t="str">
        <f t="shared" si="57"/>
        <v/>
      </c>
      <c r="BK166" s="170" t="str">
        <f t="shared" si="57"/>
        <v/>
      </c>
      <c r="BL166" s="170" t="str">
        <f t="shared" si="48"/>
        <v/>
      </c>
    </row>
    <row r="167" spans="1:64">
      <c r="A167" s="24" t="str">
        <f>IF(ISNA(VLOOKUP(D167,D168:D$9999,1,0)),"",1)</f>
        <v/>
      </c>
      <c r="B167" s="24" t="str">
        <f>IF(ISNA(VLOOKUP(E167,E168:E$9999,1,0)),"",1)</f>
        <v/>
      </c>
      <c r="C167" s="2">
        <v>165</v>
      </c>
      <c r="D167" s="2" t="str">
        <f>VLOOKUP(C167,SOURCE!S170:Z10333,8,0)</f>
        <v>ITM_CROSS_PROD</v>
      </c>
      <c r="E167" s="26" t="str">
        <f>CHAR(34)&amp;VLOOKUP(C167,SOURCE!S$6:Y$10169,6,0)&amp;CHAR(34)</f>
        <v>"CROSS"</v>
      </c>
      <c r="F167" s="22" t="str">
        <f t="shared" si="49"/>
        <v xml:space="preserve">                      if (strcompare(commandnumber,"CROSS" )) {sprintf(commandnumber,"%d", ITM_CROSS_PROD);} else</v>
      </c>
      <c r="H167" t="b">
        <f>ISNA(VLOOKUP(J167,J168:J$500,1,0))</f>
        <v>1</v>
      </c>
      <c r="I167" s="27">
        <f>VLOOKUP(C167,SOURCE!S$6:Y$10169,7,0)</f>
        <v>1426</v>
      </c>
      <c r="J167" s="28" t="str">
        <f>VLOOKUP(C167,SOURCE!S$6:Y$10169,6,0)</f>
        <v>CROSS</v>
      </c>
      <c r="K167" s="29" t="str">
        <f t="shared" si="60"/>
        <v>cross</v>
      </c>
      <c r="L167" s="39">
        <f>VLOOKUP(C167,SOURCE!S$6:Y$10169,2,0)</f>
        <v>0</v>
      </c>
      <c r="M167" t="str">
        <f>IF(VLOOKUP(I167,SOURCE!B:M,2,0)="/  { itemToBeCoded","To be coded","")</f>
        <v/>
      </c>
      <c r="N167" s="17" t="str">
        <f>IF(AND(O167,VLOOKUP(I167,SOURCE!B:M,2,0)&lt;&gt;"/  { itemToBeCoded"),IF(ISERROR(VLOOKUP(J167,TEST!A:L,12,0)),"",   IF(VLOOKUP(J167,TEST!A:L,12,0)="","",VLOOKUP(J167,TEST!A:L,12,0)&amp;" //"&amp;U167)),"")</f>
        <v/>
      </c>
      <c r="O167" t="b">
        <f>ISNA(VLOOKUP(J167,J$3:J166,1,0))</f>
        <v>1</v>
      </c>
      <c r="Q167" s="26" t="str">
        <f>VLOOKUP(I167,SOURCE!B:M,5,0)</f>
        <v>"cross"</v>
      </c>
      <c r="U167">
        <f t="shared" si="61"/>
        <v>49</v>
      </c>
      <c r="V167" s="164">
        <f t="shared" si="62"/>
        <v>299797159.25280225</v>
      </c>
      <c r="W167" t="str">
        <f>IF(AND(O167,VLOOKUP(I167,SOURCE!B:M,2,0)&lt;&gt;"/  { itemToBeCoded"),IF(ISERROR(VLOOKUP(J167,TEST!A:F,5,0)),"",VLOOKUP(J167,TEST!A:F,5,0)),"")</f>
        <v/>
      </c>
      <c r="X167" t="str">
        <f>IF(VLOOKUP(I167,SOURCE!B:M,2,0)&lt;&gt;"/  { itemToBeCoded",IF(ISERROR(VLOOKUP(J167,TEST!A:F,6,0)),"",VLOOKUP(J167,TEST!A:F,6,0)),"")</f>
        <v/>
      </c>
      <c r="Y167" t="str">
        <f t="shared" si="59"/>
        <v/>
      </c>
      <c r="Z167">
        <f t="shared" si="46"/>
        <v>5</v>
      </c>
      <c r="AA167" s="172" t="str">
        <f t="shared" si="64"/>
        <v>+((uint64_t)(67) &lt;&lt; (7*8))</v>
      </c>
      <c r="AB167" s="172" t="str">
        <f t="shared" si="64"/>
        <v>+((uint64_t)(82) &lt;&lt; (6*8))</v>
      </c>
      <c r="AC167" s="172" t="str">
        <f t="shared" si="64"/>
        <v>+((uint64_t)(79) &lt;&lt; (5*8))</v>
      </c>
      <c r="AD167" s="172" t="str">
        <f t="shared" si="64"/>
        <v>+((uint64_t)(83) &lt;&lt; (4*8))</v>
      </c>
      <c r="AE167" s="172" t="str">
        <f t="shared" si="64"/>
        <v>+((uint64_t)(83) &lt;&lt; (3*8))</v>
      </c>
      <c r="AF167" s="172" t="str">
        <f t="shared" si="64"/>
        <v xml:space="preserve">                          </v>
      </c>
      <c r="AG167" s="172" t="str">
        <f t="shared" si="64"/>
        <v xml:space="preserve">                          </v>
      </c>
      <c r="AH167" s="172" t="str">
        <f t="shared" si="64"/>
        <v xml:space="preserve">                          </v>
      </c>
      <c r="AJ167" t="str">
        <f t="shared" si="51"/>
        <v>(uint64_t)(+((uint64_t)(67) &lt;&lt; (7*8))+((uint64_t)(82) &lt;&lt; (6*8))+((uint64_t)(79) &lt;&lt; (5*8))+((uint64_t)(83) &lt;&lt; (4*8))+((uint64_t)(83) &lt;&lt; (3*8))                                                                              )</v>
      </c>
      <c r="AK167" s="2" t="str">
        <f t="shared" si="52"/>
        <v>CROSS</v>
      </c>
      <c r="AL167" t="e">
        <f>VLOOKUP(AN167,$AN168:$AN$1000,1,0)</f>
        <v>#VALUE!</v>
      </c>
      <c r="AM167">
        <f t="shared" si="53"/>
        <v>325</v>
      </c>
      <c r="AN167" s="173" t="str">
        <f t="shared" si="54"/>
        <v xml:space="preserve">    case (uint64_t)(+((uint64_t)(67) &lt;&lt; (7*8))+((uint64_t)(82) &lt;&lt; (6*8))+((uint64_t)(79) &lt;&lt; (5*8))+((uint64_t)(83) &lt;&lt; (4*8))+((uint64_t)(83) &lt;&lt; (3*8))                                                                              ): *com = ITM_CROSS_PROD; return true; break; //CROSS</v>
      </c>
      <c r="AO167" t="s">
        <v>5217</v>
      </c>
      <c r="AP167" s="170" t="str">
        <f t="shared" si="45"/>
        <v>43</v>
      </c>
      <c r="AQ167" s="170" t="str">
        <f t="shared" si="45"/>
        <v>52</v>
      </c>
      <c r="AR167" s="170" t="str">
        <f t="shared" si="45"/>
        <v>4F</v>
      </c>
      <c r="AS167" s="170" t="str">
        <f t="shared" si="44"/>
        <v>53</v>
      </c>
      <c r="AT167" s="170" t="str">
        <f t="shared" si="44"/>
        <v>53</v>
      </c>
      <c r="AU167" s="170" t="str">
        <f t="shared" si="44"/>
        <v>00</v>
      </c>
      <c r="AV167" s="170" t="str">
        <f t="shared" si="44"/>
        <v>00</v>
      </c>
      <c r="AW167" s="170" t="str">
        <f t="shared" si="44"/>
        <v>00</v>
      </c>
      <c r="AX167" s="170" t="str">
        <f t="shared" si="55"/>
        <v xml:space="preserve">    case 0x43524F5353000000: *com = ITM_CROSS_PROD; return true; break; //CROSS</v>
      </c>
      <c r="BE167" s="170" t="str">
        <f t="shared" si="56"/>
        <v>43</v>
      </c>
      <c r="BF167" s="170" t="str">
        <f t="shared" si="56"/>
        <v>D1</v>
      </c>
      <c r="BG167" s="170" t="str">
        <f t="shared" si="56"/>
        <v>CE</v>
      </c>
      <c r="BH167" s="170" t="str">
        <f t="shared" si="47"/>
        <v>D2</v>
      </c>
      <c r="BI167" s="170" t="str">
        <f t="shared" si="57"/>
        <v>53</v>
      </c>
      <c r="BJ167" s="170" t="str">
        <f t="shared" si="57"/>
        <v/>
      </c>
      <c r="BK167" s="170" t="str">
        <f t="shared" si="57"/>
        <v/>
      </c>
      <c r="BL167" s="170" t="str">
        <f t="shared" si="48"/>
        <v/>
      </c>
    </row>
    <row r="168" spans="1:64">
      <c r="A168" s="24" t="str">
        <f>IF(ISNA(VLOOKUP(D168,D169:D$9999,1,0)),"",1)</f>
        <v/>
      </c>
      <c r="B168" s="24" t="str">
        <f>IF(ISNA(VLOOKUP(E168,E169:E$9999,1,0)),"",1)</f>
        <v/>
      </c>
      <c r="C168" s="2">
        <v>166</v>
      </c>
      <c r="D168" s="2" t="str">
        <f>VLOOKUP(C168,SOURCE!S171:Z10334,8,0)</f>
        <v>ITM_CXtoRE</v>
      </c>
      <c r="E168" s="26" t="str">
        <f>CHAR(34)&amp;VLOOKUP(C168,SOURCE!S$6:Y$10169,6,0)&amp;CHAR(34)</f>
        <v>"CX&gt;RE"</v>
      </c>
      <c r="F168" s="22" t="str">
        <f t="shared" si="49"/>
        <v xml:space="preserve">                      if (strcompare(commandnumber,"CX&gt;RE" )) {sprintf(commandnumber,"%d", ITM_CXtoRE);} else</v>
      </c>
      <c r="H168" t="b">
        <f>ISNA(VLOOKUP(J168,J169:J$500,1,0))</f>
        <v>1</v>
      </c>
      <c r="I168" s="27">
        <f>VLOOKUP(C168,SOURCE!S$6:Y$10169,7,0)</f>
        <v>1427</v>
      </c>
      <c r="J168" s="28" t="str">
        <f>VLOOKUP(C168,SOURCE!S$6:Y$10169,6,0)</f>
        <v>CX&gt;RE</v>
      </c>
      <c r="K168" s="29" t="str">
        <f t="shared" si="60"/>
        <v>CX&gt;RE</v>
      </c>
      <c r="L168" s="39" t="str">
        <f>VLOOKUP(C168,SOURCE!S$6:Y$10169,2,0)</f>
        <v>Complex</v>
      </c>
      <c r="M168" t="str">
        <f>IF(VLOOKUP(I168,SOURCE!B:M,2,0)="/  { itemToBeCoded","To be coded","")</f>
        <v/>
      </c>
      <c r="N168" s="17" t="str">
        <f>IF(AND(O168,VLOOKUP(I168,SOURCE!B:M,2,0)&lt;&gt;"/  { itemToBeCoded"),IF(ISERROR(VLOOKUP(J168,TEST!A:L,12,0)),"",   IF(VLOOKUP(J168,TEST!A:L,12,0)="","",VLOOKUP(J168,TEST!A:L,12,0)&amp;" //"&amp;U168)),"")</f>
        <v/>
      </c>
      <c r="O168" t="b">
        <f>ISNA(VLOOKUP(J168,J$3:J167,1,0))</f>
        <v>1</v>
      </c>
      <c r="Q168" s="26" t="str">
        <f>VLOOKUP(I168,SOURCE!B:M,5,0)</f>
        <v>"CX" STD_RIGHT_ARROW "RE"</v>
      </c>
      <c r="U168">
        <f t="shared" si="61"/>
        <v>49</v>
      </c>
      <c r="V168" s="164">
        <f t="shared" si="62"/>
        <v>299797159.25280225</v>
      </c>
      <c r="W168" t="str">
        <f>IF(AND(O168,VLOOKUP(I168,SOURCE!B:M,2,0)&lt;&gt;"/  { itemToBeCoded"),IF(ISERROR(VLOOKUP(J168,TEST!A:F,5,0)),"",VLOOKUP(J168,TEST!A:F,5,0)),"")</f>
        <v/>
      </c>
      <c r="X168" t="str">
        <f>IF(VLOOKUP(I168,SOURCE!B:M,2,0)&lt;&gt;"/  { itemToBeCoded",IF(ISERROR(VLOOKUP(J168,TEST!A:F,6,0)),"",VLOOKUP(J168,TEST!A:F,6,0)),"")</f>
        <v/>
      </c>
      <c r="Y168" t="str">
        <f t="shared" si="59"/>
        <v/>
      </c>
      <c r="Z168">
        <f t="shared" si="46"/>
        <v>5</v>
      </c>
      <c r="AA168" s="172" t="str">
        <f t="shared" si="64"/>
        <v>+((uint64_t)(67) &lt;&lt; (7*8))</v>
      </c>
      <c r="AB168" s="172" t="str">
        <f t="shared" si="64"/>
        <v>+((uint64_t)(88) &lt;&lt; (6*8))</v>
      </c>
      <c r="AC168" s="172" t="str">
        <f t="shared" si="64"/>
        <v>+((uint64_t)(62) &lt;&lt; (5*8))</v>
      </c>
      <c r="AD168" s="172" t="str">
        <f t="shared" si="64"/>
        <v>+((uint64_t)(82) &lt;&lt; (4*8))</v>
      </c>
      <c r="AE168" s="172" t="str">
        <f t="shared" si="64"/>
        <v>+((uint64_t)(69) &lt;&lt; (3*8))</v>
      </c>
      <c r="AF168" s="172" t="str">
        <f t="shared" si="64"/>
        <v xml:space="preserve">                          </v>
      </c>
      <c r="AG168" s="172" t="str">
        <f t="shared" si="64"/>
        <v xml:space="preserve">                          </v>
      </c>
      <c r="AH168" s="172" t="str">
        <f t="shared" si="64"/>
        <v xml:space="preserve">                          </v>
      </c>
      <c r="AJ168" t="str">
        <f t="shared" si="51"/>
        <v>(uint64_t)(+((uint64_t)(67) &lt;&lt; (7*8))+((uint64_t)(88) &lt;&lt; (6*8))+((uint64_t)(62) &lt;&lt; (5*8))+((uint64_t)(82) &lt;&lt; (4*8))+((uint64_t)(69) &lt;&lt; (3*8))                                                                              )</v>
      </c>
      <c r="AK168" s="2" t="str">
        <f t="shared" si="52"/>
        <v>CX&gt;RE</v>
      </c>
      <c r="AL168" t="e">
        <f>VLOOKUP(AN168,$AN169:$AN$1000,1,0)</f>
        <v>#VALUE!</v>
      </c>
      <c r="AM168">
        <f t="shared" si="53"/>
        <v>326</v>
      </c>
      <c r="AN168" s="173" t="str">
        <f t="shared" si="54"/>
        <v xml:space="preserve">    case (uint64_t)(+((uint64_t)(67) &lt;&lt; (7*8))+((uint64_t)(88) &lt;&lt; (6*8))+((uint64_t)(62) &lt;&lt; (5*8))+((uint64_t)(82) &lt;&lt; (4*8))+((uint64_t)(69) &lt;&lt; (3*8))                                                                              ): *com = ITM_CXtoRE; return true; break; //CX&gt;RE</v>
      </c>
      <c r="AO168" t="s">
        <v>5217</v>
      </c>
      <c r="AP168" s="170" t="str">
        <f t="shared" si="45"/>
        <v>43</v>
      </c>
      <c r="AQ168" s="170" t="str">
        <f t="shared" si="45"/>
        <v>58</v>
      </c>
      <c r="AR168" s="170" t="str">
        <f t="shared" si="45"/>
        <v>3E</v>
      </c>
      <c r="AS168" s="170" t="str">
        <f t="shared" si="44"/>
        <v>52</v>
      </c>
      <c r="AT168" s="170" t="str">
        <f t="shared" si="44"/>
        <v>45</v>
      </c>
      <c r="AU168" s="170" t="str">
        <f t="shared" si="44"/>
        <v>00</v>
      </c>
      <c r="AV168" s="170" t="str">
        <f t="shared" si="44"/>
        <v>00</v>
      </c>
      <c r="AW168" s="170" t="str">
        <f t="shared" si="44"/>
        <v>00</v>
      </c>
      <c r="AX168" s="170" t="str">
        <f t="shared" si="55"/>
        <v xml:space="preserve">    case 0x43583E5245000000: *com = ITM_CXtoRE; return true; break; //CX&gt;RE</v>
      </c>
      <c r="BE168" s="170" t="str">
        <f t="shared" si="56"/>
        <v>43</v>
      </c>
      <c r="BF168" s="170" t="str">
        <f t="shared" si="56"/>
        <v>D7</v>
      </c>
      <c r="BG168" s="170" t="str">
        <f t="shared" si="56"/>
        <v>BD</v>
      </c>
      <c r="BH168" s="170" t="str">
        <f t="shared" si="47"/>
        <v>D1</v>
      </c>
      <c r="BI168" s="170" t="str">
        <f t="shared" si="57"/>
        <v>45</v>
      </c>
      <c r="BJ168" s="170" t="str">
        <f t="shared" si="57"/>
        <v/>
      </c>
      <c r="BK168" s="170" t="str">
        <f t="shared" si="57"/>
        <v/>
      </c>
      <c r="BL168" s="170" t="str">
        <f t="shared" si="48"/>
        <v/>
      </c>
    </row>
    <row r="169" spans="1:64">
      <c r="A169" s="24" t="str">
        <f>IF(ISNA(VLOOKUP(D169,D170:D$9999,1,0)),"",1)</f>
        <v/>
      </c>
      <c r="B169" s="24" t="str">
        <f>IF(ISNA(VLOOKUP(E169,E170:E$9999,1,0)),"",1)</f>
        <v/>
      </c>
      <c r="C169" s="2">
        <v>167</v>
      </c>
      <c r="D169" s="2" t="str">
        <f>VLOOKUP(C169,SOURCE!S172:Z10335,8,0)</f>
        <v>ITM_DECOMP</v>
      </c>
      <c r="E169" s="26" t="str">
        <f>CHAR(34)&amp;VLOOKUP(C169,SOURCE!S$6:Y$10169,6,0)&amp;CHAR(34)</f>
        <v>"DECOMP"</v>
      </c>
      <c r="F169" s="22" t="str">
        <f t="shared" si="49"/>
        <v xml:space="preserve">                      if (strcompare(commandnumber,"DECOMP" )) {sprintf(commandnumber,"%d", ITM_DECOMP);} else</v>
      </c>
      <c r="H169" t="b">
        <f>ISNA(VLOOKUP(J169,J170:J$500,1,0))</f>
        <v>1</v>
      </c>
      <c r="I169" s="27">
        <f>VLOOKUP(C169,SOURCE!S$6:Y$10169,7,0)</f>
        <v>1434</v>
      </c>
      <c r="J169" s="28" t="str">
        <f>VLOOKUP(C169,SOURCE!S$6:Y$10169,6,0)</f>
        <v>DECOMP</v>
      </c>
      <c r="K169" s="29" t="str">
        <f t="shared" si="60"/>
        <v>DECOMP</v>
      </c>
      <c r="L169" s="39" t="str">
        <f>VLOOKUP(C169,SOURCE!S$6:Y$10169,2,0)</f>
        <v/>
      </c>
      <c r="M169" t="str">
        <f>IF(VLOOKUP(I169,SOURCE!B:M,2,0)="/  { itemToBeCoded","To be coded","")</f>
        <v/>
      </c>
      <c r="N169" s="17" t="str">
        <f>IF(AND(O169,VLOOKUP(I169,SOURCE!B:M,2,0)&lt;&gt;"/  { itemToBeCoded"),IF(ISERROR(VLOOKUP(J169,TEST!A:L,12,0)),"",   IF(VLOOKUP(J169,TEST!A:L,12,0)="","",VLOOKUP(J169,TEST!A:L,12,0)&amp;" //"&amp;U169)),"")</f>
        <v/>
      </c>
      <c r="O169" t="b">
        <f>ISNA(VLOOKUP(J169,J$3:J168,1,0))</f>
        <v>1</v>
      </c>
      <c r="Q169" s="26" t="str">
        <f>VLOOKUP(I169,SOURCE!B:M,5,0)</f>
        <v>"DECOMP"</v>
      </c>
      <c r="U169">
        <f t="shared" si="61"/>
        <v>49</v>
      </c>
      <c r="V169" s="164">
        <f t="shared" si="62"/>
        <v>299797159.25280225</v>
      </c>
      <c r="W169" t="str">
        <f>IF(AND(O169,VLOOKUP(I169,SOURCE!B:M,2,0)&lt;&gt;"/  { itemToBeCoded"),IF(ISERROR(VLOOKUP(J169,TEST!A:F,5,0)),"",VLOOKUP(J169,TEST!A:F,5,0)),"")</f>
        <v/>
      </c>
      <c r="X169" t="str">
        <f>IF(VLOOKUP(I169,SOURCE!B:M,2,0)&lt;&gt;"/  { itemToBeCoded",IF(ISERROR(VLOOKUP(J169,TEST!A:F,6,0)),"",VLOOKUP(J169,TEST!A:F,6,0)),"")</f>
        <v/>
      </c>
      <c r="Y169" t="str">
        <f t="shared" si="59"/>
        <v/>
      </c>
      <c r="Z169">
        <f t="shared" si="46"/>
        <v>6</v>
      </c>
      <c r="AA169" s="172" t="str">
        <f t="shared" si="64"/>
        <v>+((uint64_t)(68) &lt;&lt; (7*8))</v>
      </c>
      <c r="AB169" s="172" t="str">
        <f t="shared" si="64"/>
        <v>+((uint64_t)(69) &lt;&lt; (6*8))</v>
      </c>
      <c r="AC169" s="172" t="str">
        <f t="shared" si="64"/>
        <v>+((uint64_t)(67) &lt;&lt; (5*8))</v>
      </c>
      <c r="AD169" s="172" t="str">
        <f t="shared" si="64"/>
        <v>+((uint64_t)(79) &lt;&lt; (4*8))</v>
      </c>
      <c r="AE169" s="172" t="str">
        <f t="shared" si="64"/>
        <v>+((uint64_t)(77) &lt;&lt; (3*8))</v>
      </c>
      <c r="AF169" s="172" t="str">
        <f t="shared" si="64"/>
        <v>+((uint64_t)(80) &lt;&lt; (2*8))</v>
      </c>
      <c r="AG169" s="172" t="str">
        <f t="shared" si="64"/>
        <v xml:space="preserve">                          </v>
      </c>
      <c r="AH169" s="172" t="str">
        <f t="shared" si="64"/>
        <v xml:space="preserve">                          </v>
      </c>
      <c r="AJ169" t="str">
        <f t="shared" si="51"/>
        <v>(uint64_t)(+((uint64_t)(68) &lt;&lt; (7*8))+((uint64_t)(69) &lt;&lt; (6*8))+((uint64_t)(67) &lt;&lt; (5*8))+((uint64_t)(79) &lt;&lt; (4*8))+((uint64_t)(77) &lt;&lt; (3*8))+((uint64_t)(80) &lt;&lt; (2*8))                                                    )</v>
      </c>
      <c r="AK169" s="2" t="str">
        <f t="shared" si="52"/>
        <v>DECOMP</v>
      </c>
      <c r="AL169" t="e">
        <f>VLOOKUP(AN169,$AN170:$AN$1000,1,0)</f>
        <v>#VALUE!</v>
      </c>
      <c r="AM169">
        <f t="shared" si="53"/>
        <v>327</v>
      </c>
      <c r="AN169" s="173" t="str">
        <f t="shared" si="54"/>
        <v xml:space="preserve">    case (uint64_t)(+((uint64_t)(68) &lt;&lt; (7*8))+((uint64_t)(69) &lt;&lt; (6*8))+((uint64_t)(67) &lt;&lt; (5*8))+((uint64_t)(79) &lt;&lt; (4*8))+((uint64_t)(77) &lt;&lt; (3*8))+((uint64_t)(80) &lt;&lt; (2*8))                                                    ): *com = ITM_DECOMP; return true; break; //DECOMP</v>
      </c>
      <c r="AO169" t="s">
        <v>5217</v>
      </c>
      <c r="AP169" s="170" t="str">
        <f t="shared" si="45"/>
        <v>44</v>
      </c>
      <c r="AQ169" s="170" t="str">
        <f t="shared" si="45"/>
        <v>45</v>
      </c>
      <c r="AR169" s="170" t="str">
        <f t="shared" si="45"/>
        <v>43</v>
      </c>
      <c r="AS169" s="170" t="str">
        <f t="shared" si="44"/>
        <v>4F</v>
      </c>
      <c r="AT169" s="170" t="str">
        <f t="shared" si="44"/>
        <v>4D</v>
      </c>
      <c r="AU169" s="170" t="str">
        <f t="shared" si="44"/>
        <v>50</v>
      </c>
      <c r="AV169" s="170" t="str">
        <f t="shared" si="44"/>
        <v>00</v>
      </c>
      <c r="AW169" s="170" t="str">
        <f t="shared" si="44"/>
        <v>00</v>
      </c>
      <c r="AX169" s="170" t="str">
        <f t="shared" si="55"/>
        <v xml:space="preserve">    case 0x4445434F4D500000: *com = ITM_DECOMP; return true; break; //DECOMP</v>
      </c>
      <c r="BE169" s="170" t="str">
        <f t="shared" si="56"/>
        <v>44</v>
      </c>
      <c r="BF169" s="170" t="str">
        <f t="shared" si="56"/>
        <v>45</v>
      </c>
      <c r="BG169" s="170" t="str">
        <f t="shared" si="56"/>
        <v>C2</v>
      </c>
      <c r="BH169" s="170" t="str">
        <f t="shared" si="47"/>
        <v>CE</v>
      </c>
      <c r="BI169" s="170" t="str">
        <f t="shared" si="57"/>
        <v>4D</v>
      </c>
      <c r="BJ169" s="170" t="str">
        <f t="shared" si="57"/>
        <v>50</v>
      </c>
      <c r="BK169" s="170" t="str">
        <f t="shared" si="57"/>
        <v/>
      </c>
      <c r="BL169" s="170" t="str">
        <f t="shared" si="48"/>
        <v/>
      </c>
    </row>
    <row r="170" spans="1:64">
      <c r="A170" s="24" t="str">
        <f>IF(ISNA(VLOOKUP(D170,D171:D$9999,1,0)),"",1)</f>
        <v/>
      </c>
      <c r="B170" s="24" t="str">
        <f>IF(ISNA(VLOOKUP(E170,E171:E$9999,1,0)),"",1)</f>
        <v/>
      </c>
      <c r="C170" s="2">
        <v>168</v>
      </c>
      <c r="D170" s="2" t="str">
        <f>VLOOKUP(C170,SOURCE!S173:Z10336,8,0)</f>
        <v>ITM_DEG</v>
      </c>
      <c r="E170" s="26" t="str">
        <f>CHAR(34)&amp;VLOOKUP(C170,SOURCE!S$6:Y$10169,6,0)&amp;CHAR(34)</f>
        <v>"DEG"</v>
      </c>
      <c r="F170" s="22" t="str">
        <f t="shared" si="49"/>
        <v xml:space="preserve">                      if (strcompare(commandnumber,"DEG" )) {sprintf(commandnumber,"%d", ITM_DEG);} else</v>
      </c>
      <c r="H170" t="b">
        <f>ISNA(VLOOKUP(J170,J171:J$500,1,0))</f>
        <v>1</v>
      </c>
      <c r="I170" s="27">
        <f>VLOOKUP(C170,SOURCE!S$6:Y$10169,7,0)</f>
        <v>1435</v>
      </c>
      <c r="J170" s="28" t="str">
        <f>VLOOKUP(C170,SOURCE!S$6:Y$10169,6,0)</f>
        <v>DEG</v>
      </c>
      <c r="K170" s="29" t="str">
        <f t="shared" si="60"/>
        <v>DEG</v>
      </c>
      <c r="L170" s="39" t="str">
        <f>VLOOKUP(C170,SOURCE!S$6:Y$10169,2,0)</f>
        <v/>
      </c>
      <c r="M170" t="str">
        <f>IF(VLOOKUP(I170,SOURCE!B:M,2,0)="/  { itemToBeCoded","To be coded","")</f>
        <v/>
      </c>
      <c r="N170" s="17" t="str">
        <f>IF(AND(O170,VLOOKUP(I170,SOURCE!B:M,2,0)&lt;&gt;"/  { itemToBeCoded"),IF(ISERROR(VLOOKUP(J170,TEST!A:L,12,0)),"",   IF(VLOOKUP(J170,TEST!A:L,12,0)="","",VLOOKUP(J170,TEST!A:L,12,0)&amp;" //"&amp;U170)),"")</f>
        <v/>
      </c>
      <c r="O170" t="b">
        <f>ISNA(VLOOKUP(J170,J$3:J169,1,0))</f>
        <v>1</v>
      </c>
      <c r="Q170" s="26" t="str">
        <f>VLOOKUP(I170,SOURCE!B:M,5,0)</f>
        <v>"DEG"</v>
      </c>
      <c r="U170">
        <f t="shared" si="61"/>
        <v>49</v>
      </c>
      <c r="V170" s="164">
        <f t="shared" si="62"/>
        <v>299797159.25280225</v>
      </c>
      <c r="W170" t="str">
        <f>IF(AND(O170,VLOOKUP(I170,SOURCE!B:M,2,0)&lt;&gt;"/  { itemToBeCoded"),IF(ISERROR(VLOOKUP(J170,TEST!A:F,5,0)),"",VLOOKUP(J170,TEST!A:F,5,0)),"")</f>
        <v/>
      </c>
      <c r="X170" t="str">
        <f>IF(VLOOKUP(I170,SOURCE!B:M,2,0)&lt;&gt;"/  { itemToBeCoded",IF(ISERROR(VLOOKUP(J170,TEST!A:F,6,0)),"",VLOOKUP(J170,TEST!A:F,6,0)),"")</f>
        <v/>
      </c>
      <c r="Y170" t="str">
        <f t="shared" si="59"/>
        <v/>
      </c>
      <c r="Z170">
        <f t="shared" si="46"/>
        <v>3</v>
      </c>
      <c r="AA170" s="172" t="str">
        <f t="shared" si="64"/>
        <v>+((uint64_t)(68) &lt;&lt; (7*8))</v>
      </c>
      <c r="AB170" s="172" t="str">
        <f t="shared" si="64"/>
        <v>+((uint64_t)(69) &lt;&lt; (6*8))</v>
      </c>
      <c r="AC170" s="172" t="str">
        <f t="shared" si="64"/>
        <v>+((uint64_t)(71) &lt;&lt; (5*8))</v>
      </c>
      <c r="AD170" s="172" t="str">
        <f t="shared" si="64"/>
        <v xml:space="preserve">                          </v>
      </c>
      <c r="AE170" s="172" t="str">
        <f t="shared" si="64"/>
        <v xml:space="preserve">                          </v>
      </c>
      <c r="AF170" s="172" t="str">
        <f t="shared" si="64"/>
        <v xml:space="preserve">                          </v>
      </c>
      <c r="AG170" s="172" t="str">
        <f t="shared" si="64"/>
        <v xml:space="preserve">                          </v>
      </c>
      <c r="AH170" s="172" t="str">
        <f t="shared" si="64"/>
        <v xml:space="preserve">                          </v>
      </c>
      <c r="AJ170" t="str">
        <f t="shared" si="51"/>
        <v>(uint64_t)(+((uint64_t)(68) &lt;&lt; (7*8))+((uint64_t)(69) &lt;&lt; (6*8))+((uint64_t)(71) &lt;&lt; (5*8))                                                                                                                                  )</v>
      </c>
      <c r="AK170" s="2" t="str">
        <f t="shared" si="52"/>
        <v>DEG</v>
      </c>
      <c r="AL170" t="e">
        <f>VLOOKUP(AN170,$AN171:$AN$1000,1,0)</f>
        <v>#VALUE!</v>
      </c>
      <c r="AM170">
        <f t="shared" si="53"/>
        <v>328</v>
      </c>
      <c r="AN170" s="173" t="str">
        <f t="shared" si="54"/>
        <v xml:space="preserve">    case (uint64_t)(+((uint64_t)(68) &lt;&lt; (7*8))+((uint64_t)(69) &lt;&lt; (6*8))+((uint64_t)(71) &lt;&lt; (5*8))                                                                                                                                  ): *com = ITM_DEG; return true; break; //DEG</v>
      </c>
      <c r="AO170" t="s">
        <v>5217</v>
      </c>
      <c r="AP170" s="170" t="str">
        <f t="shared" si="45"/>
        <v>44</v>
      </c>
      <c r="AQ170" s="170" t="str">
        <f t="shared" si="45"/>
        <v>45</v>
      </c>
      <c r="AR170" s="170" t="str">
        <f t="shared" si="45"/>
        <v>47</v>
      </c>
      <c r="AS170" s="170" t="str">
        <f t="shared" si="44"/>
        <v>00</v>
      </c>
      <c r="AT170" s="170" t="str">
        <f t="shared" si="44"/>
        <v>00</v>
      </c>
      <c r="AU170" s="170" t="str">
        <f t="shared" si="44"/>
        <v>00</v>
      </c>
      <c r="AV170" s="170" t="str">
        <f t="shared" si="44"/>
        <v>00</v>
      </c>
      <c r="AW170" s="170" t="str">
        <f t="shared" si="44"/>
        <v>00</v>
      </c>
      <c r="AX170" s="170" t="str">
        <f t="shared" si="55"/>
        <v xml:space="preserve">    case 0x4445470000000000: *com = ITM_DEG; return true; break; //DEG</v>
      </c>
      <c r="BE170" s="170" t="str">
        <f t="shared" si="56"/>
        <v>C3</v>
      </c>
      <c r="BF170" s="170" t="str">
        <f t="shared" si="56"/>
        <v>C4</v>
      </c>
      <c r="BG170" s="170" t="str">
        <f t="shared" si="56"/>
        <v>C6</v>
      </c>
      <c r="BH170" s="170" t="str">
        <f t="shared" si="47"/>
        <v>7F</v>
      </c>
      <c r="BI170" s="170" t="str">
        <f t="shared" si="57"/>
        <v/>
      </c>
      <c r="BJ170" s="170" t="str">
        <f t="shared" si="57"/>
        <v/>
      </c>
      <c r="BK170" s="170" t="str">
        <f t="shared" si="57"/>
        <v/>
      </c>
      <c r="BL170" s="170" t="str">
        <f t="shared" si="48"/>
        <v/>
      </c>
    </row>
    <row r="171" spans="1:64">
      <c r="A171" s="24" t="str">
        <f>IF(ISNA(VLOOKUP(D171,D172:D$9999,1,0)),"",1)</f>
        <v/>
      </c>
      <c r="B171" s="24" t="str">
        <f>IF(ISNA(VLOOKUP(E171,E172:E$9999,1,0)),"",1)</f>
        <v/>
      </c>
      <c r="C171" s="2">
        <v>169</v>
      </c>
      <c r="D171" s="2" t="str">
        <f>VLOOKUP(C171,SOURCE!S174:Z10337,8,0)</f>
        <v>ITM_DEGto</v>
      </c>
      <c r="E171" s="26" t="str">
        <f>CHAR(34)&amp;VLOOKUP(C171,SOURCE!S$6:Y$10169,6,0)&amp;CHAR(34)</f>
        <v>"DEG&gt;"</v>
      </c>
      <c r="F171" s="22" t="str">
        <f t="shared" si="49"/>
        <v xml:space="preserve">                      if (strcompare(commandnumber,"DEG&gt;" )) {sprintf(commandnumber,"%d", ITM_DEGto);} else</v>
      </c>
      <c r="H171" t="b">
        <f>ISNA(VLOOKUP(J171,J172:J$500,1,0))</f>
        <v>1</v>
      </c>
      <c r="I171" s="27">
        <f>VLOOKUP(C171,SOURCE!S$6:Y$10169,7,0)</f>
        <v>1436</v>
      </c>
      <c r="J171" s="28" t="str">
        <f>VLOOKUP(C171,SOURCE!S$6:Y$10169,6,0)</f>
        <v>DEG&gt;</v>
      </c>
      <c r="K171" s="29" t="str">
        <f t="shared" si="60"/>
        <v>DEG&gt;</v>
      </c>
      <c r="L171" s="39" t="str">
        <f>VLOOKUP(C171,SOURCE!S$6:Y$10169,2,0)</f>
        <v>Trig</v>
      </c>
      <c r="M171" t="str">
        <f>IF(VLOOKUP(I171,SOURCE!B:M,2,0)="/  { itemToBeCoded","To be coded","")</f>
        <v/>
      </c>
      <c r="N171" s="17" t="str">
        <f>IF(AND(O171,VLOOKUP(I171,SOURCE!B:M,2,0)&lt;&gt;"/  { itemToBeCoded"),IF(ISERROR(VLOOKUP(J171,TEST!A:L,12,0)),"",   IF(VLOOKUP(J171,TEST!A:L,12,0)="","",VLOOKUP(J171,TEST!A:L,12,0)&amp;" //"&amp;U171)),"")</f>
        <v/>
      </c>
      <c r="O171" t="b">
        <f>ISNA(VLOOKUP(J171,J$3:J170,1,0))</f>
        <v>1</v>
      </c>
      <c r="Q171" s="26" t="str">
        <f>VLOOKUP(I171,SOURCE!B:M,5,0)</f>
        <v>"DEG" STD_RIGHT_ARROW</v>
      </c>
      <c r="U171">
        <f t="shared" si="61"/>
        <v>49</v>
      </c>
      <c r="V171" s="164">
        <f t="shared" si="62"/>
        <v>299797159.25280225</v>
      </c>
      <c r="W171" t="str">
        <f>IF(AND(O171,VLOOKUP(I171,SOURCE!B:M,2,0)&lt;&gt;"/  { itemToBeCoded"),IF(ISERROR(VLOOKUP(J171,TEST!A:F,5,0)),"",VLOOKUP(J171,TEST!A:F,5,0)),"")</f>
        <v/>
      </c>
      <c r="X171" t="str">
        <f>IF(VLOOKUP(I171,SOURCE!B:M,2,0)&lt;&gt;"/  { itemToBeCoded",IF(ISERROR(VLOOKUP(J171,TEST!A:F,6,0)),"",VLOOKUP(J171,TEST!A:F,6,0)),"")</f>
        <v/>
      </c>
      <c r="Y171" t="str">
        <f t="shared" si="59"/>
        <v/>
      </c>
      <c r="Z171">
        <f t="shared" si="46"/>
        <v>4</v>
      </c>
      <c r="AA171" s="172" t="str">
        <f t="shared" si="64"/>
        <v>+((uint64_t)(68) &lt;&lt; (7*8))</v>
      </c>
      <c r="AB171" s="172" t="str">
        <f t="shared" si="64"/>
        <v>+((uint64_t)(69) &lt;&lt; (6*8))</v>
      </c>
      <c r="AC171" s="172" t="str">
        <f t="shared" si="64"/>
        <v>+((uint64_t)(71) &lt;&lt; (5*8))</v>
      </c>
      <c r="AD171" s="172" t="str">
        <f t="shared" si="64"/>
        <v>+((uint64_t)(62) &lt;&lt; (4*8))</v>
      </c>
      <c r="AE171" s="172" t="str">
        <f t="shared" si="64"/>
        <v xml:space="preserve">                          </v>
      </c>
      <c r="AF171" s="172" t="str">
        <f t="shared" si="64"/>
        <v xml:space="preserve">                          </v>
      </c>
      <c r="AG171" s="172" t="str">
        <f t="shared" si="64"/>
        <v xml:space="preserve">                          </v>
      </c>
      <c r="AH171" s="172" t="str">
        <f t="shared" si="64"/>
        <v xml:space="preserve">                          </v>
      </c>
      <c r="AJ171" t="str">
        <f t="shared" si="51"/>
        <v>(uint64_t)(+((uint64_t)(68) &lt;&lt; (7*8))+((uint64_t)(69) &lt;&lt; (6*8))+((uint64_t)(71) &lt;&lt; (5*8))+((uint64_t)(62) &lt;&lt; (4*8))                                                                                                        )</v>
      </c>
      <c r="AK171" s="2" t="str">
        <f t="shared" si="52"/>
        <v>DEG&gt;</v>
      </c>
      <c r="AL171" t="e">
        <f>VLOOKUP(AN171,$AN172:$AN$1000,1,0)</f>
        <v>#VALUE!</v>
      </c>
      <c r="AM171">
        <f t="shared" si="53"/>
        <v>329</v>
      </c>
      <c r="AN171" s="173" t="str">
        <f t="shared" si="54"/>
        <v xml:space="preserve">    case (uint64_t)(+((uint64_t)(68) &lt;&lt; (7*8))+((uint64_t)(69) &lt;&lt; (6*8))+((uint64_t)(71) &lt;&lt; (5*8))+((uint64_t)(62) &lt;&lt; (4*8))                                                                                                        ): *com = ITM_DEGto; return true; break; //DEG&gt;</v>
      </c>
      <c r="AO171" t="s">
        <v>5217</v>
      </c>
      <c r="AP171" s="170" t="str">
        <f t="shared" si="45"/>
        <v>44</v>
      </c>
      <c r="AQ171" s="170" t="str">
        <f t="shared" si="45"/>
        <v>45</v>
      </c>
      <c r="AR171" s="170" t="str">
        <f t="shared" si="45"/>
        <v>47</v>
      </c>
      <c r="AS171" s="170" t="str">
        <f t="shared" si="44"/>
        <v>3E</v>
      </c>
      <c r="AT171" s="170" t="str">
        <f t="shared" si="44"/>
        <v>00</v>
      </c>
      <c r="AU171" s="170" t="str">
        <f t="shared" si="44"/>
        <v>00</v>
      </c>
      <c r="AV171" s="170" t="str">
        <f t="shared" si="44"/>
        <v>00</v>
      </c>
      <c r="AW171" s="170" t="str">
        <f t="shared" si="44"/>
        <v>00</v>
      </c>
      <c r="AX171" s="170" t="str">
        <f t="shared" si="55"/>
        <v xml:space="preserve">    case 0x4445473E00000000: *com = ITM_DEGto; return true; break; //DEG&gt;</v>
      </c>
      <c r="BE171" s="170" t="str">
        <f t="shared" si="56"/>
        <v>C3</v>
      </c>
      <c r="BF171" s="170" t="str">
        <f t="shared" si="56"/>
        <v>C4</v>
      </c>
      <c r="BG171" s="170" t="str">
        <f t="shared" si="56"/>
        <v>C6</v>
      </c>
      <c r="BH171" s="170" t="str">
        <f t="shared" si="47"/>
        <v>BD</v>
      </c>
      <c r="BI171" s="170" t="str">
        <f t="shared" si="57"/>
        <v/>
      </c>
      <c r="BJ171" s="170" t="str">
        <f t="shared" si="57"/>
        <v/>
      </c>
      <c r="BK171" s="170" t="str">
        <f t="shared" si="57"/>
        <v/>
      </c>
      <c r="BL171" s="170" t="str">
        <f t="shared" si="48"/>
        <v/>
      </c>
    </row>
    <row r="172" spans="1:64">
      <c r="A172" s="24" t="str">
        <f>IF(ISNA(VLOOKUP(D172,D173:D$9999,1,0)),"",1)</f>
        <v/>
      </c>
      <c r="B172" s="24" t="str">
        <f>IF(ISNA(VLOOKUP(E172,E173:E$9999,1,0)),"",1)</f>
        <v/>
      </c>
      <c r="C172" s="2">
        <v>170</v>
      </c>
      <c r="D172" s="2" t="str">
        <f>VLOOKUP(C172,SOURCE!S175:Z10338,8,0)</f>
        <v>ITM_DENMAX</v>
      </c>
      <c r="E172" s="26" t="str">
        <f>CHAR(34)&amp;VLOOKUP(C172,SOURCE!S$6:Y$10169,6,0)&amp;CHAR(34)</f>
        <v>"DENMAX"</v>
      </c>
      <c r="F172" s="22" t="str">
        <f t="shared" si="49"/>
        <v xml:space="preserve">                      if (strcompare(commandnumber,"DENMAX" )) {sprintf(commandnumber,"%d", ITM_DENMAX);} else</v>
      </c>
      <c r="H172" t="b">
        <f>ISNA(VLOOKUP(J172,J173:J$500,1,0))</f>
        <v>1</v>
      </c>
      <c r="I172" s="27">
        <f>VLOOKUP(C172,SOURCE!S$6:Y$10169,7,0)</f>
        <v>1438</v>
      </c>
      <c r="J172" s="28" t="str">
        <f>VLOOKUP(C172,SOURCE!S$6:Y$10169,6,0)</f>
        <v>DENMAX</v>
      </c>
      <c r="K172" s="29" t="str">
        <f t="shared" si="60"/>
        <v>DENMAX</v>
      </c>
      <c r="L172" s="39" t="str">
        <f>VLOOKUP(C172,SOURCE!S$6:Y$10169,2,0)</f>
        <v>SYSFL</v>
      </c>
      <c r="M172" t="str">
        <f>IF(VLOOKUP(I172,SOURCE!B:M,2,0)="/  { itemToBeCoded","To be coded","")</f>
        <v/>
      </c>
      <c r="N172" s="17" t="str">
        <f>IF(AND(O172,VLOOKUP(I172,SOURCE!B:M,2,0)&lt;&gt;"/  { itemToBeCoded"),IF(ISERROR(VLOOKUP(J172,TEST!A:L,12,0)),"",   IF(VLOOKUP(J172,TEST!A:L,12,0)="","",VLOOKUP(J172,TEST!A:L,12,0)&amp;" //"&amp;U172)),"")</f>
        <v/>
      </c>
      <c r="O172" t="b">
        <f>ISNA(VLOOKUP(J172,J$3:J171,1,0))</f>
        <v>1</v>
      </c>
      <c r="Q172" s="26" t="str">
        <f>VLOOKUP(I172,SOURCE!B:M,5,0)</f>
        <v>"DENMAX"</v>
      </c>
      <c r="U172">
        <f t="shared" si="61"/>
        <v>49</v>
      </c>
      <c r="V172" s="164">
        <f t="shared" si="62"/>
        <v>299797159.25280225</v>
      </c>
      <c r="W172" t="str">
        <f>IF(AND(O172,VLOOKUP(I172,SOURCE!B:M,2,0)&lt;&gt;"/  { itemToBeCoded"),IF(ISERROR(VLOOKUP(J172,TEST!A:F,5,0)),"",VLOOKUP(J172,TEST!A:F,5,0)),"")</f>
        <v/>
      </c>
      <c r="X172" t="str">
        <f>IF(VLOOKUP(I172,SOURCE!B:M,2,0)&lt;&gt;"/  { itemToBeCoded",IF(ISERROR(VLOOKUP(J172,TEST!A:F,6,0)),"",VLOOKUP(J172,TEST!A:F,6,0)),"")</f>
        <v/>
      </c>
      <c r="Y172" t="str">
        <f t="shared" si="59"/>
        <v/>
      </c>
      <c r="Z172">
        <f t="shared" si="46"/>
        <v>6</v>
      </c>
      <c r="AA172" s="172" t="str">
        <f t="shared" si="64"/>
        <v>+((uint64_t)(68) &lt;&lt; (7*8))</v>
      </c>
      <c r="AB172" s="172" t="str">
        <f t="shared" si="64"/>
        <v>+((uint64_t)(69) &lt;&lt; (6*8))</v>
      </c>
      <c r="AC172" s="172" t="str">
        <f t="shared" si="64"/>
        <v>+((uint64_t)(78) &lt;&lt; (5*8))</v>
      </c>
      <c r="AD172" s="172" t="str">
        <f t="shared" si="64"/>
        <v>+((uint64_t)(77) &lt;&lt; (4*8))</v>
      </c>
      <c r="AE172" s="172" t="str">
        <f t="shared" si="64"/>
        <v>+((uint64_t)(65) &lt;&lt; (3*8))</v>
      </c>
      <c r="AF172" s="172" t="str">
        <f t="shared" si="64"/>
        <v>+((uint64_t)(88) &lt;&lt; (2*8))</v>
      </c>
      <c r="AG172" s="172" t="str">
        <f t="shared" si="64"/>
        <v xml:space="preserve">                          </v>
      </c>
      <c r="AH172" s="172" t="str">
        <f t="shared" si="64"/>
        <v xml:space="preserve">                          </v>
      </c>
      <c r="AJ172" t="str">
        <f t="shared" si="51"/>
        <v>(uint64_t)(+((uint64_t)(68) &lt;&lt; (7*8))+((uint64_t)(69) &lt;&lt; (6*8))+((uint64_t)(78) &lt;&lt; (5*8))+((uint64_t)(77) &lt;&lt; (4*8))+((uint64_t)(65) &lt;&lt; (3*8))+((uint64_t)(88) &lt;&lt; (2*8))                                                    )</v>
      </c>
      <c r="AK172" s="2" t="str">
        <f t="shared" si="52"/>
        <v>DENMAX</v>
      </c>
      <c r="AL172" t="e">
        <f>VLOOKUP(AN172,$AN173:$AN$1000,1,0)</f>
        <v>#VALUE!</v>
      </c>
      <c r="AM172">
        <f t="shared" si="53"/>
        <v>330</v>
      </c>
      <c r="AN172" s="173" t="str">
        <f t="shared" si="54"/>
        <v xml:space="preserve">    case (uint64_t)(+((uint64_t)(68) &lt;&lt; (7*8))+((uint64_t)(69) &lt;&lt; (6*8))+((uint64_t)(78) &lt;&lt; (5*8))+((uint64_t)(77) &lt;&lt; (4*8))+((uint64_t)(65) &lt;&lt; (3*8))+((uint64_t)(88) &lt;&lt; (2*8))                                                    ): *com = ITM_DENMAX; return true; break; //DENMAX</v>
      </c>
      <c r="AO172" t="s">
        <v>5217</v>
      </c>
      <c r="AP172" s="170" t="str">
        <f t="shared" si="45"/>
        <v>44</v>
      </c>
      <c r="AQ172" s="170" t="str">
        <f t="shared" si="45"/>
        <v>45</v>
      </c>
      <c r="AR172" s="170" t="str">
        <f t="shared" si="45"/>
        <v>4E</v>
      </c>
      <c r="AS172" s="170" t="str">
        <f t="shared" si="44"/>
        <v>4D</v>
      </c>
      <c r="AT172" s="170" t="str">
        <f t="shared" si="44"/>
        <v>41</v>
      </c>
      <c r="AU172" s="170" t="str">
        <f t="shared" si="44"/>
        <v>58</v>
      </c>
      <c r="AV172" s="170" t="str">
        <f t="shared" si="44"/>
        <v>00</v>
      </c>
      <c r="AW172" s="170" t="str">
        <f t="shared" si="44"/>
        <v>00</v>
      </c>
      <c r="AX172" s="170" t="str">
        <f t="shared" si="55"/>
        <v xml:space="preserve">    case 0x44454E4D41580000: *com = ITM_DENMAX; return true; break; //DENMAX</v>
      </c>
      <c r="BE172" s="170" t="str">
        <f t="shared" si="56"/>
        <v>44</v>
      </c>
      <c r="BF172" s="170" t="str">
        <f t="shared" si="56"/>
        <v>45</v>
      </c>
      <c r="BG172" s="170" t="str">
        <f t="shared" si="56"/>
        <v>CD</v>
      </c>
      <c r="BH172" s="170" t="str">
        <f t="shared" si="47"/>
        <v>CC</v>
      </c>
      <c r="BI172" s="170" t="str">
        <f t="shared" si="57"/>
        <v>41</v>
      </c>
      <c r="BJ172" s="170" t="str">
        <f t="shared" si="57"/>
        <v>58</v>
      </c>
      <c r="BK172" s="170" t="str">
        <f t="shared" si="57"/>
        <v/>
      </c>
      <c r="BL172" s="170" t="str">
        <f t="shared" si="48"/>
        <v/>
      </c>
    </row>
    <row r="173" spans="1:64">
      <c r="A173" s="24" t="str">
        <f>IF(ISNA(VLOOKUP(D173,D174:D$9999,1,0)),"",1)</f>
        <v/>
      </c>
      <c r="B173" s="24" t="str">
        <f>IF(ISNA(VLOOKUP(E173,E174:E$9999,1,0)),"",1)</f>
        <v/>
      </c>
      <c r="C173" s="2">
        <v>171</v>
      </c>
      <c r="D173" s="2" t="str">
        <f>VLOOKUP(C173,SOURCE!S176:Z10339,8,0)</f>
        <v>ITM_DOT_PROD</v>
      </c>
      <c r="E173" s="26" t="str">
        <f>CHAR(34)&amp;VLOOKUP(C173,SOURCE!S$6:Y$10169,6,0)&amp;CHAR(34)</f>
        <v>"DOT"</v>
      </c>
      <c r="F173" s="22" t="str">
        <f t="shared" si="49"/>
        <v xml:space="preserve">                      if (strcompare(commandnumber,"DOT" )) {sprintf(commandnumber,"%d", ITM_DOT_PROD);} else</v>
      </c>
      <c r="H173" t="b">
        <f>ISNA(VLOOKUP(J173,J174:J$500,1,0))</f>
        <v>1</v>
      </c>
      <c r="I173" s="27">
        <f>VLOOKUP(C173,SOURCE!S$6:Y$10169,7,0)</f>
        <v>1439</v>
      </c>
      <c r="J173" s="28" t="str">
        <f>VLOOKUP(C173,SOURCE!S$6:Y$10169,6,0)</f>
        <v>DOT</v>
      </c>
      <c r="K173" s="29" t="str">
        <f t="shared" si="60"/>
        <v>dot</v>
      </c>
      <c r="L173" s="39">
        <f>VLOOKUP(C173,SOURCE!S$6:Y$10169,2,0)</f>
        <v>0</v>
      </c>
      <c r="M173" t="str">
        <f>IF(VLOOKUP(I173,SOURCE!B:M,2,0)="/  { itemToBeCoded","To be coded","")</f>
        <v/>
      </c>
      <c r="N173" s="17" t="str">
        <f>IF(AND(O173,VLOOKUP(I173,SOURCE!B:M,2,0)&lt;&gt;"/  { itemToBeCoded"),IF(ISERROR(VLOOKUP(J173,TEST!A:L,12,0)),"",   IF(VLOOKUP(J173,TEST!A:L,12,0)="","",VLOOKUP(J173,TEST!A:L,12,0)&amp;" //"&amp;U173)),"")</f>
        <v/>
      </c>
      <c r="O173" t="b">
        <f>ISNA(VLOOKUP(J173,J$3:J172,1,0))</f>
        <v>1</v>
      </c>
      <c r="Q173" s="26" t="str">
        <f>VLOOKUP(I173,SOURCE!B:M,5,0)</f>
        <v>"dot"</v>
      </c>
      <c r="U173">
        <f t="shared" si="61"/>
        <v>49</v>
      </c>
      <c r="V173" s="164">
        <f t="shared" si="62"/>
        <v>299797159.25280225</v>
      </c>
      <c r="W173" t="str">
        <f>IF(AND(O173,VLOOKUP(I173,SOURCE!B:M,2,0)&lt;&gt;"/  { itemToBeCoded"),IF(ISERROR(VLOOKUP(J173,TEST!A:F,5,0)),"",VLOOKUP(J173,TEST!A:F,5,0)),"")</f>
        <v/>
      </c>
      <c r="X173" t="str">
        <f>IF(VLOOKUP(I173,SOURCE!B:M,2,0)&lt;&gt;"/  { itemToBeCoded",IF(ISERROR(VLOOKUP(J173,TEST!A:F,6,0)),"",VLOOKUP(J173,TEST!A:F,6,0)),"")</f>
        <v/>
      </c>
      <c r="Y173" t="str">
        <f t="shared" si="59"/>
        <v/>
      </c>
      <c r="Z173">
        <f t="shared" si="46"/>
        <v>3</v>
      </c>
      <c r="AA173" s="172" t="str">
        <f t="shared" si="64"/>
        <v>+((uint64_t)(68) &lt;&lt; (7*8))</v>
      </c>
      <c r="AB173" s="172" t="str">
        <f t="shared" si="64"/>
        <v>+((uint64_t)(79) &lt;&lt; (6*8))</v>
      </c>
      <c r="AC173" s="172" t="str">
        <f t="shared" si="64"/>
        <v>+((uint64_t)(84) &lt;&lt; (5*8))</v>
      </c>
      <c r="AD173" s="172" t="str">
        <f t="shared" si="64"/>
        <v xml:space="preserve">                          </v>
      </c>
      <c r="AE173" s="172" t="str">
        <f t="shared" si="64"/>
        <v xml:space="preserve">                          </v>
      </c>
      <c r="AF173" s="172" t="str">
        <f t="shared" si="64"/>
        <v xml:space="preserve">                          </v>
      </c>
      <c r="AG173" s="172" t="str">
        <f t="shared" si="64"/>
        <v xml:space="preserve">                          </v>
      </c>
      <c r="AH173" s="172" t="str">
        <f t="shared" si="64"/>
        <v xml:space="preserve">                          </v>
      </c>
      <c r="AJ173" t="str">
        <f t="shared" si="51"/>
        <v>(uint64_t)(+((uint64_t)(68) &lt;&lt; (7*8))+((uint64_t)(79) &lt;&lt; (6*8))+((uint64_t)(84) &lt;&lt; (5*8))                                                                                                                                  )</v>
      </c>
      <c r="AK173" s="2" t="str">
        <f t="shared" si="52"/>
        <v>DOT</v>
      </c>
      <c r="AL173" t="e">
        <f>VLOOKUP(AN173,$AN174:$AN$1000,1,0)</f>
        <v>#VALUE!</v>
      </c>
      <c r="AM173">
        <f t="shared" si="53"/>
        <v>331</v>
      </c>
      <c r="AN173" s="173" t="str">
        <f t="shared" si="54"/>
        <v xml:space="preserve">    case (uint64_t)(+((uint64_t)(68) &lt;&lt; (7*8))+((uint64_t)(79) &lt;&lt; (6*8))+((uint64_t)(84) &lt;&lt; (5*8))                                                                                                                                  ): *com = ITM_DOT_PROD; return true; break; //DOT</v>
      </c>
      <c r="AO173" t="s">
        <v>5217</v>
      </c>
      <c r="AP173" s="170" t="str">
        <f t="shared" si="45"/>
        <v>44</v>
      </c>
      <c r="AQ173" s="170" t="str">
        <f t="shared" si="45"/>
        <v>4F</v>
      </c>
      <c r="AR173" s="170" t="str">
        <f t="shared" si="45"/>
        <v>54</v>
      </c>
      <c r="AS173" s="170" t="str">
        <f t="shared" si="44"/>
        <v>00</v>
      </c>
      <c r="AT173" s="170" t="str">
        <f t="shared" si="44"/>
        <v>00</v>
      </c>
      <c r="AU173" s="170" t="str">
        <f t="shared" si="44"/>
        <v>00</v>
      </c>
      <c r="AV173" s="170" t="str">
        <f t="shared" si="44"/>
        <v>00</v>
      </c>
      <c r="AW173" s="170" t="str">
        <f t="shared" si="44"/>
        <v>00</v>
      </c>
      <c r="AX173" s="170" t="str">
        <f t="shared" si="55"/>
        <v xml:space="preserve">    case 0x444F540000000000: *com = ITM_DOT_PROD; return true; break; //DOT</v>
      </c>
      <c r="BE173" s="170" t="str">
        <f t="shared" si="56"/>
        <v>C3</v>
      </c>
      <c r="BF173" s="170" t="str">
        <f t="shared" si="56"/>
        <v>CE</v>
      </c>
      <c r="BG173" s="170" t="str">
        <f t="shared" si="56"/>
        <v>D3</v>
      </c>
      <c r="BH173" s="170" t="str">
        <f t="shared" si="47"/>
        <v>7F</v>
      </c>
      <c r="BI173" s="170" t="str">
        <f t="shared" si="57"/>
        <v/>
      </c>
      <c r="BJ173" s="170" t="str">
        <f t="shared" si="57"/>
        <v/>
      </c>
      <c r="BK173" s="170" t="str">
        <f t="shared" si="57"/>
        <v/>
      </c>
      <c r="BL173" s="170" t="str">
        <f t="shared" si="48"/>
        <v/>
      </c>
    </row>
    <row r="174" spans="1:64">
      <c r="A174" s="24" t="str">
        <f>IF(ISNA(VLOOKUP(D174,D175:D$9999,1,0)),"",1)</f>
        <v/>
      </c>
      <c r="B174" s="24" t="str">
        <f>IF(ISNA(VLOOKUP(E174,E175:E$9999,1,0)),"",1)</f>
        <v/>
      </c>
      <c r="C174" s="2">
        <v>172</v>
      </c>
      <c r="D174" s="2" t="str">
        <f>VLOOKUP(C174,SOURCE!S177:Z10340,8,0)</f>
        <v>ITM_DMS</v>
      </c>
      <c r="E174" s="26" t="str">
        <f>CHAR(34)&amp;VLOOKUP(C174,SOURCE!S$6:Y$10169,6,0)&amp;CHAR(34)</f>
        <v>"D.MS"</v>
      </c>
      <c r="F174" s="22" t="str">
        <f t="shared" si="49"/>
        <v xml:space="preserve">                      if (strcompare(commandnumber,"D.MS" )) {sprintf(commandnumber,"%d", ITM_DMS);} else</v>
      </c>
      <c r="H174" t="b">
        <f>ISNA(VLOOKUP(J174,J175:J$500,1,0))</f>
        <v>1</v>
      </c>
      <c r="I174" s="27">
        <f>VLOOKUP(C174,SOURCE!S$6:Y$10169,7,0)</f>
        <v>1441</v>
      </c>
      <c r="J174" s="28" t="str">
        <f>VLOOKUP(C174,SOURCE!S$6:Y$10169,6,0)</f>
        <v>D.MS</v>
      </c>
      <c r="K174" s="29" t="str">
        <f t="shared" si="60"/>
        <v>d.ms</v>
      </c>
      <c r="L174" s="39" t="str">
        <f>VLOOKUP(C174,SOURCE!S$6:Y$10169,2,0)</f>
        <v/>
      </c>
      <c r="M174" t="str">
        <f>IF(VLOOKUP(I174,SOURCE!B:M,2,0)="/  { itemToBeCoded","To be coded","")</f>
        <v/>
      </c>
      <c r="N174" s="17" t="str">
        <f>IF(AND(O174,VLOOKUP(I174,SOURCE!B:M,2,0)&lt;&gt;"/  { itemToBeCoded"),IF(ISERROR(VLOOKUP(J174,TEST!A:L,12,0)),"",   IF(VLOOKUP(J174,TEST!A:L,12,0)="","",VLOOKUP(J174,TEST!A:L,12,0)&amp;" //"&amp;U174)),"")</f>
        <v/>
      </c>
      <c r="O174" t="b">
        <f>ISNA(VLOOKUP(J174,J$3:J173,1,0))</f>
        <v>1</v>
      </c>
      <c r="Q174" s="26" t="str">
        <f>VLOOKUP(I174,SOURCE!B:M,5,0)</f>
        <v>"d.ms"</v>
      </c>
      <c r="U174">
        <f t="shared" si="61"/>
        <v>49</v>
      </c>
      <c r="V174" s="164">
        <f t="shared" si="62"/>
        <v>299797159.25280225</v>
      </c>
      <c r="W174" t="str">
        <f>IF(AND(O174,VLOOKUP(I174,SOURCE!B:M,2,0)&lt;&gt;"/  { itemToBeCoded"),IF(ISERROR(VLOOKUP(J174,TEST!A:F,5,0)),"",VLOOKUP(J174,TEST!A:F,5,0)),"")</f>
        <v/>
      </c>
      <c r="X174" t="str">
        <f>IF(VLOOKUP(I174,SOURCE!B:M,2,0)&lt;&gt;"/  { itemToBeCoded",IF(ISERROR(VLOOKUP(J174,TEST!A:F,6,0)),"",VLOOKUP(J174,TEST!A:F,6,0)),"")</f>
        <v/>
      </c>
      <c r="Y174" t="str">
        <f t="shared" si="59"/>
        <v/>
      </c>
      <c r="Z174">
        <f t="shared" si="46"/>
        <v>4</v>
      </c>
      <c r="AA174" s="172" t="str">
        <f t="shared" si="64"/>
        <v>+((uint64_t)(68) &lt;&lt; (7*8))</v>
      </c>
      <c r="AB174" s="172" t="str">
        <f t="shared" si="64"/>
        <v>+((uint64_t)(46) &lt;&lt; (6*8))</v>
      </c>
      <c r="AC174" s="172" t="str">
        <f t="shared" si="64"/>
        <v>+((uint64_t)(77) &lt;&lt; (5*8))</v>
      </c>
      <c r="AD174" s="172" t="str">
        <f t="shared" si="64"/>
        <v>+((uint64_t)(83) &lt;&lt; (4*8))</v>
      </c>
      <c r="AE174" s="172" t="str">
        <f t="shared" si="64"/>
        <v xml:space="preserve">                          </v>
      </c>
      <c r="AF174" s="172" t="str">
        <f t="shared" si="64"/>
        <v xml:space="preserve">                          </v>
      </c>
      <c r="AG174" s="172" t="str">
        <f t="shared" si="64"/>
        <v xml:space="preserve">                          </v>
      </c>
      <c r="AH174" s="172" t="str">
        <f t="shared" si="64"/>
        <v xml:space="preserve">                          </v>
      </c>
      <c r="AJ174" t="str">
        <f t="shared" si="51"/>
        <v>(uint64_t)(+((uint64_t)(68) &lt;&lt; (7*8))+((uint64_t)(46) &lt;&lt; (6*8))+((uint64_t)(77) &lt;&lt; (5*8))+((uint64_t)(83) &lt;&lt; (4*8))                                                                                                        )</v>
      </c>
      <c r="AK174" s="2" t="str">
        <f t="shared" si="52"/>
        <v>D.MS</v>
      </c>
      <c r="AL174" t="e">
        <f>VLOOKUP(AN174,$AN175:$AN$1000,1,0)</f>
        <v>#VALUE!</v>
      </c>
      <c r="AM174">
        <f t="shared" si="53"/>
        <v>332</v>
      </c>
      <c r="AN174" s="173" t="str">
        <f t="shared" si="54"/>
        <v xml:space="preserve">    case (uint64_t)(+((uint64_t)(68) &lt;&lt; (7*8))+((uint64_t)(46) &lt;&lt; (6*8))+((uint64_t)(77) &lt;&lt; (5*8))+((uint64_t)(83) &lt;&lt; (4*8))                                                                                                        ): *com = ITM_DMS; return true; break; //D.MS</v>
      </c>
      <c r="AO174" t="s">
        <v>5217</v>
      </c>
      <c r="AP174" s="170" t="str">
        <f t="shared" si="45"/>
        <v>44</v>
      </c>
      <c r="AQ174" s="170" t="str">
        <f t="shared" si="45"/>
        <v>2E</v>
      </c>
      <c r="AR174" s="170" t="str">
        <f t="shared" si="45"/>
        <v>4D</v>
      </c>
      <c r="AS174" s="170" t="str">
        <f t="shared" si="44"/>
        <v>53</v>
      </c>
      <c r="AT174" s="170" t="str">
        <f t="shared" si="44"/>
        <v>00</v>
      </c>
      <c r="AU174" s="170" t="str">
        <f t="shared" si="44"/>
        <v>00</v>
      </c>
      <c r="AV174" s="170" t="str">
        <f t="shared" si="44"/>
        <v>00</v>
      </c>
      <c r="AW174" s="170" t="str">
        <f t="shared" si="44"/>
        <v>00</v>
      </c>
      <c r="AX174" s="170" t="str">
        <f t="shared" si="55"/>
        <v xml:space="preserve">    case 0x442E4D5300000000: *com = ITM_DMS; return true; break; //D.MS</v>
      </c>
      <c r="BE174" s="170" t="str">
        <f t="shared" si="56"/>
        <v>C3</v>
      </c>
      <c r="BF174" s="170" t="str">
        <f t="shared" si="56"/>
        <v>AD</v>
      </c>
      <c r="BG174" s="170" t="str">
        <f t="shared" si="56"/>
        <v>CC</v>
      </c>
      <c r="BH174" s="170" t="str">
        <f t="shared" si="47"/>
        <v>D2</v>
      </c>
      <c r="BI174" s="170" t="str">
        <f t="shared" si="57"/>
        <v/>
      </c>
      <c r="BJ174" s="170" t="str">
        <f t="shared" si="57"/>
        <v/>
      </c>
      <c r="BK174" s="170" t="str">
        <f t="shared" si="57"/>
        <v/>
      </c>
      <c r="BL174" s="170" t="str">
        <f t="shared" si="48"/>
        <v/>
      </c>
    </row>
    <row r="175" spans="1:64">
      <c r="A175" s="24" t="str">
        <f>IF(ISNA(VLOOKUP(D175,D176:D$9999,1,0)),"",1)</f>
        <v/>
      </c>
      <c r="B175" s="24" t="str">
        <f>IF(ISNA(VLOOKUP(E175,E176:E$9999,1,0)),"",1)</f>
        <v/>
      </c>
      <c r="C175" s="2">
        <v>173</v>
      </c>
      <c r="D175" s="2" t="str">
        <f>VLOOKUP(C175,SOURCE!S178:Z10341,8,0)</f>
        <v>ITM_DMSto</v>
      </c>
      <c r="E175" s="26" t="str">
        <f>CHAR(34)&amp;VLOOKUP(C175,SOURCE!S$6:Y$10169,6,0)&amp;CHAR(34)</f>
        <v>"D.MS&gt;"</v>
      </c>
      <c r="F175" s="22" t="str">
        <f t="shared" si="49"/>
        <v xml:space="preserve">                      if (strcompare(commandnumber,"D.MS&gt;" )) {sprintf(commandnumber,"%d", ITM_DMSto);} else</v>
      </c>
      <c r="H175" t="b">
        <f>ISNA(VLOOKUP(J175,J176:J$500,1,0))</f>
        <v>1</v>
      </c>
      <c r="I175" s="27">
        <f>VLOOKUP(C175,SOURCE!S$6:Y$10169,7,0)</f>
        <v>1442</v>
      </c>
      <c r="J175" s="28" t="str">
        <f>VLOOKUP(C175,SOURCE!S$6:Y$10169,6,0)</f>
        <v>D.MS&gt;</v>
      </c>
      <c r="K175" s="29" t="str">
        <f t="shared" si="60"/>
        <v>D.MS&gt;</v>
      </c>
      <c r="L175" s="39" t="str">
        <f>VLOOKUP(C175,SOURCE!S$6:Y$10169,2,0)</f>
        <v>Trig</v>
      </c>
      <c r="M175" t="str">
        <f>IF(VLOOKUP(I175,SOURCE!B:M,2,0)="/  { itemToBeCoded","To be coded","")</f>
        <v/>
      </c>
      <c r="N175" s="17" t="str">
        <f>IF(AND(O175,VLOOKUP(I175,SOURCE!B:M,2,0)&lt;&gt;"/  { itemToBeCoded"),IF(ISERROR(VLOOKUP(J175,TEST!A:L,12,0)),"",   IF(VLOOKUP(J175,TEST!A:L,12,0)="","",VLOOKUP(J175,TEST!A:L,12,0)&amp;" //"&amp;U175)),"")</f>
        <v/>
      </c>
      <c r="O175" t="b">
        <f>ISNA(VLOOKUP(J175,J$3:J174,1,0))</f>
        <v>1</v>
      </c>
      <c r="Q175" s="26" t="str">
        <f>VLOOKUP(I175,SOURCE!B:M,5,0)</f>
        <v>"D.MS" STD_RIGHT_ARROW</v>
      </c>
      <c r="U175">
        <f t="shared" si="61"/>
        <v>49</v>
      </c>
      <c r="V175" s="164">
        <f t="shared" si="62"/>
        <v>299797159.25280225</v>
      </c>
      <c r="W175" t="str">
        <f>IF(AND(O175,VLOOKUP(I175,SOURCE!B:M,2,0)&lt;&gt;"/  { itemToBeCoded"),IF(ISERROR(VLOOKUP(J175,TEST!A:F,5,0)),"",VLOOKUP(J175,TEST!A:F,5,0)),"")</f>
        <v/>
      </c>
      <c r="X175" t="str">
        <f>IF(VLOOKUP(I175,SOURCE!B:M,2,0)&lt;&gt;"/  { itemToBeCoded",IF(ISERROR(VLOOKUP(J175,TEST!A:F,6,0)),"",VLOOKUP(J175,TEST!A:F,6,0)),"")</f>
        <v/>
      </c>
      <c r="Y175" t="str">
        <f t="shared" si="59"/>
        <v/>
      </c>
      <c r="Z175">
        <f t="shared" si="46"/>
        <v>5</v>
      </c>
      <c r="AA175" s="172" t="str">
        <f t="shared" si="64"/>
        <v>+((uint64_t)(68) &lt;&lt; (7*8))</v>
      </c>
      <c r="AB175" s="172" t="str">
        <f t="shared" si="64"/>
        <v>+((uint64_t)(46) &lt;&lt; (6*8))</v>
      </c>
      <c r="AC175" s="172" t="str">
        <f t="shared" si="64"/>
        <v>+((uint64_t)(77) &lt;&lt; (5*8))</v>
      </c>
      <c r="AD175" s="172" t="str">
        <f t="shared" si="64"/>
        <v>+((uint64_t)(83) &lt;&lt; (4*8))</v>
      </c>
      <c r="AE175" s="172" t="str">
        <f t="shared" si="64"/>
        <v>+((uint64_t)(62) &lt;&lt; (3*8))</v>
      </c>
      <c r="AF175" s="172" t="str">
        <f t="shared" si="64"/>
        <v xml:space="preserve">                          </v>
      </c>
      <c r="AG175" s="172" t="str">
        <f t="shared" si="64"/>
        <v xml:space="preserve">                          </v>
      </c>
      <c r="AH175" s="172" t="str">
        <f t="shared" si="64"/>
        <v xml:space="preserve">                          </v>
      </c>
      <c r="AJ175" t="str">
        <f t="shared" si="51"/>
        <v>(uint64_t)(+((uint64_t)(68) &lt;&lt; (7*8))+((uint64_t)(46) &lt;&lt; (6*8))+((uint64_t)(77) &lt;&lt; (5*8))+((uint64_t)(83) &lt;&lt; (4*8))+((uint64_t)(62) &lt;&lt; (3*8))                                                                              )</v>
      </c>
      <c r="AK175" s="2" t="str">
        <f t="shared" si="52"/>
        <v>D.MS&gt;</v>
      </c>
      <c r="AL175" t="e">
        <f>VLOOKUP(AN175,$AN176:$AN$1000,1,0)</f>
        <v>#VALUE!</v>
      </c>
      <c r="AM175">
        <f t="shared" si="53"/>
        <v>333</v>
      </c>
      <c r="AN175" s="173" t="str">
        <f t="shared" si="54"/>
        <v xml:space="preserve">    case (uint64_t)(+((uint64_t)(68) &lt;&lt; (7*8))+((uint64_t)(46) &lt;&lt; (6*8))+((uint64_t)(77) &lt;&lt; (5*8))+((uint64_t)(83) &lt;&lt; (4*8))+((uint64_t)(62) &lt;&lt; (3*8))                                                                              ): *com = ITM_DMSto; return true; break; //D.MS&gt;</v>
      </c>
      <c r="AO175" t="s">
        <v>5217</v>
      </c>
      <c r="AP175" s="170" t="str">
        <f t="shared" si="45"/>
        <v>44</v>
      </c>
      <c r="AQ175" s="170" t="str">
        <f t="shared" si="45"/>
        <v>2E</v>
      </c>
      <c r="AR175" s="170" t="str">
        <f t="shared" si="45"/>
        <v>4D</v>
      </c>
      <c r="AS175" s="170" t="str">
        <f t="shared" si="44"/>
        <v>53</v>
      </c>
      <c r="AT175" s="170" t="str">
        <f t="shared" si="44"/>
        <v>3E</v>
      </c>
      <c r="AU175" s="170" t="str">
        <f t="shared" si="44"/>
        <v>00</v>
      </c>
      <c r="AV175" s="170" t="str">
        <f t="shared" si="44"/>
        <v>00</v>
      </c>
      <c r="AW175" s="170" t="str">
        <f t="shared" si="44"/>
        <v>00</v>
      </c>
      <c r="AX175" s="170" t="str">
        <f t="shared" si="55"/>
        <v xml:space="preserve">    case 0x442E4D533E000000: *com = ITM_DMSto; return true; break; //D.MS&gt;</v>
      </c>
      <c r="BE175" s="170" t="str">
        <f t="shared" si="56"/>
        <v>44</v>
      </c>
      <c r="BF175" s="170" t="str">
        <f t="shared" si="56"/>
        <v>AD</v>
      </c>
      <c r="BG175" s="170" t="str">
        <f t="shared" si="56"/>
        <v>CC</v>
      </c>
      <c r="BH175" s="170" t="str">
        <f t="shared" si="47"/>
        <v>D2</v>
      </c>
      <c r="BI175" s="170" t="str">
        <f t="shared" si="57"/>
        <v>3E</v>
      </c>
      <c r="BJ175" s="170" t="str">
        <f t="shared" si="57"/>
        <v/>
      </c>
      <c r="BK175" s="170" t="str">
        <f t="shared" si="57"/>
        <v/>
      </c>
      <c r="BL175" s="170" t="str">
        <f t="shared" si="48"/>
        <v/>
      </c>
    </row>
    <row r="176" spans="1:64">
      <c r="A176" s="24" t="str">
        <f>IF(ISNA(VLOOKUP(D176,D177:D$9999,1,0)),"",1)</f>
        <v/>
      </c>
      <c r="B176" s="24" t="str">
        <f>IF(ISNA(VLOOKUP(E176,E177:E$9999,1,0)),"",1)</f>
        <v/>
      </c>
      <c r="C176" s="2">
        <v>174</v>
      </c>
      <c r="D176" s="2" t="str">
        <f>VLOOKUP(C176,SOURCE!S179:Z10342,8,0)</f>
        <v>ITM_ENG</v>
      </c>
      <c r="E176" s="26" t="str">
        <f>CHAR(34)&amp;VLOOKUP(C176,SOURCE!S$6:Y$10169,6,0)&amp;CHAR(34)</f>
        <v>"ENG"</v>
      </c>
      <c r="F176" s="22" t="str">
        <f t="shared" si="49"/>
        <v xml:space="preserve">                      if (strcompare(commandnumber,"ENG" )) {sprintf(commandnumber,"%d", ITM_ENG);} else</v>
      </c>
      <c r="H176" t="b">
        <f>ISNA(VLOOKUP(J176,J177:J$500,1,0))</f>
        <v>1</v>
      </c>
      <c r="I176" s="27">
        <f>VLOOKUP(C176,SOURCE!S$6:Y$10169,7,0)</f>
        <v>1450</v>
      </c>
      <c r="J176" s="28" t="str">
        <f>VLOOKUP(C176,SOURCE!S$6:Y$10169,6,0)</f>
        <v>ENG</v>
      </c>
      <c r="K176" s="29" t="str">
        <f t="shared" si="60"/>
        <v>ENG</v>
      </c>
      <c r="L176" s="39" t="str">
        <f>VLOOKUP(C176,SOURCE!S$6:Y$10169,2,0)</f>
        <v>DISP</v>
      </c>
      <c r="M176" t="str">
        <f>IF(VLOOKUP(I176,SOURCE!B:M,2,0)="/  { itemToBeCoded","To be coded","")</f>
        <v/>
      </c>
      <c r="N176" s="17" t="str">
        <f>IF(AND(O176,VLOOKUP(I176,SOURCE!B:M,2,0)&lt;&gt;"/  { itemToBeCoded"),IF(ISERROR(VLOOKUP(J176,TEST!A:L,12,0)),"",   IF(VLOOKUP(J176,TEST!A:L,12,0)="","",VLOOKUP(J176,TEST!A:L,12,0)&amp;" //"&amp;U176)),"")</f>
        <v/>
      </c>
      <c r="O176" t="b">
        <f>ISNA(VLOOKUP(J176,J$3:J175,1,0))</f>
        <v>1</v>
      </c>
      <c r="Q176" s="26" t="str">
        <f>VLOOKUP(I176,SOURCE!B:M,5,0)</f>
        <v>"ENG"</v>
      </c>
      <c r="U176">
        <f t="shared" si="61"/>
        <v>49</v>
      </c>
      <c r="V176" s="164">
        <f t="shared" si="62"/>
        <v>299797159.25280225</v>
      </c>
      <c r="W176" t="str">
        <f>IF(AND(O176,VLOOKUP(I176,SOURCE!B:M,2,0)&lt;&gt;"/  { itemToBeCoded"),IF(ISERROR(VLOOKUP(J176,TEST!A:F,5,0)),"",VLOOKUP(J176,TEST!A:F,5,0)),"")</f>
        <v/>
      </c>
      <c r="X176" t="str">
        <f>IF(VLOOKUP(I176,SOURCE!B:M,2,0)&lt;&gt;"/  { itemToBeCoded",IF(ISERROR(VLOOKUP(J176,TEST!A:F,6,0)),"",VLOOKUP(J176,TEST!A:F,6,0)),"")</f>
        <v/>
      </c>
      <c r="Y176" t="str">
        <f t="shared" si="59"/>
        <v/>
      </c>
      <c r="Z176">
        <f t="shared" si="46"/>
        <v>3</v>
      </c>
      <c r="AA176" s="172" t="str">
        <f t="shared" si="64"/>
        <v>+((uint64_t)(69) &lt;&lt; (7*8))</v>
      </c>
      <c r="AB176" s="172" t="str">
        <f t="shared" si="64"/>
        <v>+((uint64_t)(78) &lt;&lt; (6*8))</v>
      </c>
      <c r="AC176" s="172" t="str">
        <f t="shared" si="64"/>
        <v>+((uint64_t)(71) &lt;&lt; (5*8))</v>
      </c>
      <c r="AD176" s="172" t="str">
        <f t="shared" si="64"/>
        <v xml:space="preserve">                          </v>
      </c>
      <c r="AE176" s="172" t="str">
        <f t="shared" si="64"/>
        <v xml:space="preserve">                          </v>
      </c>
      <c r="AF176" s="172" t="str">
        <f t="shared" si="64"/>
        <v xml:space="preserve">                          </v>
      </c>
      <c r="AG176" s="172" t="str">
        <f t="shared" si="64"/>
        <v xml:space="preserve">                          </v>
      </c>
      <c r="AH176" s="172" t="str">
        <f t="shared" si="64"/>
        <v xml:space="preserve">                          </v>
      </c>
      <c r="AJ176" t="str">
        <f t="shared" si="51"/>
        <v>(uint64_t)(+((uint64_t)(69) &lt;&lt; (7*8))+((uint64_t)(78) &lt;&lt; (6*8))+((uint64_t)(71) &lt;&lt; (5*8))                                                                                                                                  )</v>
      </c>
      <c r="AK176" s="2" t="str">
        <f t="shared" si="52"/>
        <v>ENG</v>
      </c>
      <c r="AL176" t="e">
        <f>VLOOKUP(AN176,$AN177:$AN$1000,1,0)</f>
        <v>#VALUE!</v>
      </c>
      <c r="AM176">
        <f t="shared" si="53"/>
        <v>334</v>
      </c>
      <c r="AN176" s="173" t="str">
        <f t="shared" si="54"/>
        <v xml:space="preserve">    case (uint64_t)(+((uint64_t)(69) &lt;&lt; (7*8))+((uint64_t)(78) &lt;&lt; (6*8))+((uint64_t)(71) &lt;&lt; (5*8))                                                                                                                                  ): *com = ITM_ENG; return true; break; //ENG</v>
      </c>
      <c r="AO176" t="s">
        <v>5217</v>
      </c>
      <c r="AP176" s="170" t="str">
        <f t="shared" si="45"/>
        <v>45</v>
      </c>
      <c r="AQ176" s="170" t="str">
        <f t="shared" si="45"/>
        <v>4E</v>
      </c>
      <c r="AR176" s="170" t="str">
        <f t="shared" si="45"/>
        <v>47</v>
      </c>
      <c r="AS176" s="170" t="str">
        <f t="shared" si="44"/>
        <v>00</v>
      </c>
      <c r="AT176" s="170" t="str">
        <f t="shared" si="44"/>
        <v>00</v>
      </c>
      <c r="AU176" s="170" t="str">
        <f t="shared" si="44"/>
        <v>00</v>
      </c>
      <c r="AV176" s="170" t="str">
        <f t="shared" si="44"/>
        <v>00</v>
      </c>
      <c r="AW176" s="170" t="str">
        <f t="shared" si="44"/>
        <v>00</v>
      </c>
      <c r="AX176" s="170" t="str">
        <f t="shared" si="55"/>
        <v xml:space="preserve">    case 0x454E470000000000: *com = ITM_ENG; return true; break; //ENG</v>
      </c>
      <c r="BE176" s="170" t="str">
        <f t="shared" si="56"/>
        <v>C4</v>
      </c>
      <c r="BF176" s="170" t="str">
        <f t="shared" si="56"/>
        <v>CD</v>
      </c>
      <c r="BG176" s="170" t="str">
        <f t="shared" si="56"/>
        <v>C6</v>
      </c>
      <c r="BH176" s="170" t="str">
        <f t="shared" si="47"/>
        <v>7F</v>
      </c>
      <c r="BI176" s="170" t="str">
        <f t="shared" si="57"/>
        <v/>
      </c>
      <c r="BJ176" s="170" t="str">
        <f t="shared" si="57"/>
        <v/>
      </c>
      <c r="BK176" s="170" t="str">
        <f t="shared" si="57"/>
        <v/>
      </c>
      <c r="BL176" s="170" t="str">
        <f t="shared" si="48"/>
        <v/>
      </c>
    </row>
    <row r="177" spans="1:64">
      <c r="A177" s="24" t="str">
        <f>IF(ISNA(VLOOKUP(D177,D178:D$9999,1,0)),"",1)</f>
        <v/>
      </c>
      <c r="B177" s="24" t="str">
        <f>IF(ISNA(VLOOKUP(E177,E178:E$9999,1,0)),"",1)</f>
        <v/>
      </c>
      <c r="C177" s="2">
        <v>175</v>
      </c>
      <c r="D177" s="2" t="str">
        <f>VLOOKUP(C177,SOURCE!S180:Z10343,8,0)</f>
        <v>ITM_EXPT</v>
      </c>
      <c r="E177" s="26" t="str">
        <f>CHAR(34)&amp;VLOOKUP(C177,SOURCE!S$6:Y$10169,6,0)&amp;CHAR(34)</f>
        <v>"EXPT"</v>
      </c>
      <c r="F177" s="22" t="str">
        <f t="shared" si="49"/>
        <v xml:space="preserve">                      if (strcompare(commandnumber,"EXPT" )) {sprintf(commandnumber,"%d", ITM_EXPT);} else</v>
      </c>
      <c r="H177" t="b">
        <f>ISNA(VLOOKUP(J177,J178:J$500,1,0))</f>
        <v>1</v>
      </c>
      <c r="I177" s="27">
        <f>VLOOKUP(C177,SOURCE!S$6:Y$10169,7,0)</f>
        <v>1460</v>
      </c>
      <c r="J177" s="28" t="str">
        <f>VLOOKUP(C177,SOURCE!S$6:Y$10169,6,0)</f>
        <v>EXPT</v>
      </c>
      <c r="K177" s="29" t="str">
        <f t="shared" si="60"/>
        <v>EXPT</v>
      </c>
      <c r="L177" s="39" t="str">
        <f>VLOOKUP(C177,SOURCE!S$6:Y$10169,2,0)</f>
        <v/>
      </c>
      <c r="M177" t="str">
        <f>IF(VLOOKUP(I177,SOURCE!B:M,2,0)="/  { itemToBeCoded","To be coded","")</f>
        <v/>
      </c>
      <c r="N177" s="17" t="str">
        <f>IF(AND(O177,VLOOKUP(I177,SOURCE!B:M,2,0)&lt;&gt;"/  { itemToBeCoded"),IF(ISERROR(VLOOKUP(J177,TEST!A:L,12,0)),"",   IF(VLOOKUP(J177,TEST!A:L,12,0)="","",VLOOKUP(J177,TEST!A:L,12,0)&amp;" //"&amp;U177)),"")</f>
        <v/>
      </c>
      <c r="O177" t="b">
        <f>ISNA(VLOOKUP(J177,J$3:J176,1,0))</f>
        <v>1</v>
      </c>
      <c r="Q177" s="26" t="str">
        <f>VLOOKUP(I177,SOURCE!B:M,5,0)</f>
        <v>"EXPT"</v>
      </c>
      <c r="U177">
        <f t="shared" si="61"/>
        <v>49</v>
      </c>
      <c r="V177" s="164">
        <f t="shared" si="62"/>
        <v>299797159.25280225</v>
      </c>
      <c r="W177" t="str">
        <f>IF(AND(O177,VLOOKUP(I177,SOURCE!B:M,2,0)&lt;&gt;"/  { itemToBeCoded"),IF(ISERROR(VLOOKUP(J177,TEST!A:F,5,0)),"",VLOOKUP(J177,TEST!A:F,5,0)),"")</f>
        <v/>
      </c>
      <c r="X177" t="str">
        <f>IF(VLOOKUP(I177,SOURCE!B:M,2,0)&lt;&gt;"/  { itemToBeCoded",IF(ISERROR(VLOOKUP(J177,TEST!A:F,6,0)),"",VLOOKUP(J177,TEST!A:F,6,0)),"")</f>
        <v/>
      </c>
      <c r="Y177" t="str">
        <f t="shared" si="59"/>
        <v/>
      </c>
      <c r="Z177">
        <f t="shared" si="46"/>
        <v>4</v>
      </c>
      <c r="AA177" s="172" t="str">
        <f t="shared" si="64"/>
        <v>+((uint64_t)(69) &lt;&lt; (7*8))</v>
      </c>
      <c r="AB177" s="172" t="str">
        <f t="shared" si="64"/>
        <v>+((uint64_t)(88) &lt;&lt; (6*8))</v>
      </c>
      <c r="AC177" s="172" t="str">
        <f t="shared" si="64"/>
        <v>+((uint64_t)(80) &lt;&lt; (5*8))</v>
      </c>
      <c r="AD177" s="172" t="str">
        <f t="shared" si="64"/>
        <v>+((uint64_t)(84) &lt;&lt; (4*8))</v>
      </c>
      <c r="AE177" s="172" t="str">
        <f t="shared" si="64"/>
        <v xml:space="preserve">                          </v>
      </c>
      <c r="AF177" s="172" t="str">
        <f t="shared" si="64"/>
        <v xml:space="preserve">                          </v>
      </c>
      <c r="AG177" s="172" t="str">
        <f t="shared" si="64"/>
        <v xml:space="preserve">                          </v>
      </c>
      <c r="AH177" s="172" t="str">
        <f t="shared" si="64"/>
        <v xml:space="preserve">                          </v>
      </c>
      <c r="AJ177" t="str">
        <f t="shared" si="51"/>
        <v>(uint64_t)(+((uint64_t)(69) &lt;&lt; (7*8))+((uint64_t)(88) &lt;&lt; (6*8))+((uint64_t)(80) &lt;&lt; (5*8))+((uint64_t)(84) &lt;&lt; (4*8))                                                                                                        )</v>
      </c>
      <c r="AK177" s="2" t="str">
        <f t="shared" si="52"/>
        <v>EXPT</v>
      </c>
      <c r="AL177" t="e">
        <f>VLOOKUP(AN177,$AN178:$AN$1000,1,0)</f>
        <v>#VALUE!</v>
      </c>
      <c r="AM177">
        <f t="shared" si="53"/>
        <v>335</v>
      </c>
      <c r="AN177" s="173" t="str">
        <f t="shared" si="54"/>
        <v xml:space="preserve">    case (uint64_t)(+((uint64_t)(69) &lt;&lt; (7*8))+((uint64_t)(88) &lt;&lt; (6*8))+((uint64_t)(80) &lt;&lt; (5*8))+((uint64_t)(84) &lt;&lt; (4*8))                                                                                                        ): *com = ITM_EXPT; return true; break; //EXPT</v>
      </c>
      <c r="AO177" t="s">
        <v>5217</v>
      </c>
      <c r="AP177" s="170" t="str">
        <f t="shared" si="45"/>
        <v>45</v>
      </c>
      <c r="AQ177" s="170" t="str">
        <f t="shared" si="45"/>
        <v>58</v>
      </c>
      <c r="AR177" s="170" t="str">
        <f t="shared" si="45"/>
        <v>50</v>
      </c>
      <c r="AS177" s="170" t="str">
        <f t="shared" si="44"/>
        <v>54</v>
      </c>
      <c r="AT177" s="170" t="str">
        <f t="shared" si="44"/>
        <v>00</v>
      </c>
      <c r="AU177" s="170" t="str">
        <f t="shared" si="44"/>
        <v>00</v>
      </c>
      <c r="AV177" s="170" t="str">
        <f t="shared" si="44"/>
        <v>00</v>
      </c>
      <c r="AW177" s="170" t="str">
        <f t="shared" si="44"/>
        <v>00</v>
      </c>
      <c r="AX177" s="170" t="str">
        <f t="shared" si="55"/>
        <v xml:space="preserve">    case 0x4558505400000000: *com = ITM_EXPT; return true; break; //EXPT</v>
      </c>
      <c r="BE177" s="170" t="str">
        <f t="shared" si="56"/>
        <v>C4</v>
      </c>
      <c r="BF177" s="170" t="str">
        <f t="shared" si="56"/>
        <v>D7</v>
      </c>
      <c r="BG177" s="170" t="str">
        <f t="shared" si="56"/>
        <v>CF</v>
      </c>
      <c r="BH177" s="170" t="str">
        <f t="shared" si="47"/>
        <v>D3</v>
      </c>
      <c r="BI177" s="170" t="str">
        <f t="shared" si="57"/>
        <v/>
      </c>
      <c r="BJ177" s="170" t="str">
        <f t="shared" si="57"/>
        <v/>
      </c>
      <c r="BK177" s="170" t="str">
        <f t="shared" si="57"/>
        <v/>
      </c>
      <c r="BL177" s="170" t="str">
        <f t="shared" si="48"/>
        <v/>
      </c>
    </row>
    <row r="178" spans="1:64">
      <c r="A178" s="24" t="str">
        <f>IF(ISNA(VLOOKUP(D178,D179:D$9999,1,0)),"",1)</f>
        <v/>
      </c>
      <c r="B178" s="24" t="str">
        <f>IF(ISNA(VLOOKUP(E178,E179:E$9999,1,0)),"",1)</f>
        <v/>
      </c>
      <c r="C178" s="2">
        <v>176</v>
      </c>
      <c r="D178" s="2" t="str">
        <f>VLOOKUP(C178,SOURCE!S181:Z10344,8,0)</f>
        <v>ITM_FIB</v>
      </c>
      <c r="E178" s="26" t="str">
        <f>CHAR(34)&amp;VLOOKUP(C178,SOURCE!S$6:Y$10169,6,0)&amp;CHAR(34)</f>
        <v>"FIB"</v>
      </c>
      <c r="F178" s="22" t="str">
        <f t="shared" si="49"/>
        <v xml:space="preserve">                      if (strcompare(commandnumber,"FIB" )) {sprintf(commandnumber,"%d", ITM_FIB);} else</v>
      </c>
      <c r="H178" t="b">
        <f>ISNA(VLOOKUP(J178,J179:J$500,1,0))</f>
        <v>1</v>
      </c>
      <c r="I178" s="27">
        <f>VLOOKUP(C178,SOURCE!S$6:Y$10169,7,0)</f>
        <v>1462</v>
      </c>
      <c r="J178" s="28" t="str">
        <f>VLOOKUP(C178,SOURCE!S$6:Y$10169,6,0)</f>
        <v>FIB</v>
      </c>
      <c r="K178" s="29" t="str">
        <f t="shared" si="60"/>
        <v>FIB</v>
      </c>
      <c r="L178" s="39" t="str">
        <f>VLOOKUP(C178,SOURCE!S$6:Y$10169,2,0)</f>
        <v/>
      </c>
      <c r="M178" t="str">
        <f>IF(VLOOKUP(I178,SOURCE!B:M,2,0)="/  { itemToBeCoded","To be coded","")</f>
        <v/>
      </c>
      <c r="N178" s="17" t="str">
        <f>IF(AND(O178,VLOOKUP(I178,SOURCE!B:M,2,0)&lt;&gt;"/  { itemToBeCoded"),IF(ISERROR(VLOOKUP(J178,TEST!A:L,12,0)),"",   IF(VLOOKUP(J178,TEST!A:L,12,0)="","",VLOOKUP(J178,TEST!A:L,12,0)&amp;" //"&amp;U178)),"")</f>
        <v/>
      </c>
      <c r="O178" t="b">
        <f>ISNA(VLOOKUP(J178,J$3:J177,1,0))</f>
        <v>1</v>
      </c>
      <c r="Q178" s="26" t="str">
        <f>VLOOKUP(I178,SOURCE!B:M,5,0)</f>
        <v>"FIB"</v>
      </c>
      <c r="U178">
        <f t="shared" si="61"/>
        <v>49</v>
      </c>
      <c r="V178" s="164">
        <f t="shared" si="62"/>
        <v>299797159.25280225</v>
      </c>
      <c r="W178" t="str">
        <f>IF(AND(O178,VLOOKUP(I178,SOURCE!B:M,2,0)&lt;&gt;"/  { itemToBeCoded"),IF(ISERROR(VLOOKUP(J178,TEST!A:F,5,0)),"",VLOOKUP(J178,TEST!A:F,5,0)),"")</f>
        <v/>
      </c>
      <c r="X178" t="str">
        <f>IF(VLOOKUP(I178,SOURCE!B:M,2,0)&lt;&gt;"/  { itemToBeCoded",IF(ISERROR(VLOOKUP(J178,TEST!A:F,6,0)),"",VLOOKUP(J178,TEST!A:F,6,0)),"")</f>
        <v/>
      </c>
      <c r="Y178" t="str">
        <f t="shared" si="59"/>
        <v/>
      </c>
      <c r="Z178">
        <f t="shared" si="46"/>
        <v>3</v>
      </c>
      <c r="AA178" s="172" t="str">
        <f t="shared" si="64"/>
        <v>+((uint64_t)(70) &lt;&lt; (7*8))</v>
      </c>
      <c r="AB178" s="172" t="str">
        <f t="shared" si="64"/>
        <v>+((uint64_t)(73) &lt;&lt; (6*8))</v>
      </c>
      <c r="AC178" s="172" t="str">
        <f t="shared" si="64"/>
        <v>+((uint64_t)(66) &lt;&lt; (5*8))</v>
      </c>
      <c r="AD178" s="172" t="str">
        <f t="shared" si="64"/>
        <v xml:space="preserve">                          </v>
      </c>
      <c r="AE178" s="172" t="str">
        <f t="shared" si="64"/>
        <v xml:space="preserve">                          </v>
      </c>
      <c r="AF178" s="172" t="str">
        <f t="shared" si="64"/>
        <v xml:space="preserve">                          </v>
      </c>
      <c r="AG178" s="172" t="str">
        <f t="shared" si="64"/>
        <v xml:space="preserve">                          </v>
      </c>
      <c r="AH178" s="172" t="str">
        <f t="shared" si="64"/>
        <v xml:space="preserve">                          </v>
      </c>
      <c r="AJ178" t="str">
        <f t="shared" si="51"/>
        <v>(uint64_t)(+((uint64_t)(70) &lt;&lt; (7*8))+((uint64_t)(73) &lt;&lt; (6*8))+((uint64_t)(66) &lt;&lt; (5*8))                                                                                                                                  )</v>
      </c>
      <c r="AK178" s="2" t="str">
        <f t="shared" si="52"/>
        <v>FIB</v>
      </c>
      <c r="AL178" t="e">
        <f>VLOOKUP(AN178,$AN179:$AN$1000,1,0)</f>
        <v>#VALUE!</v>
      </c>
      <c r="AM178">
        <f t="shared" si="53"/>
        <v>336</v>
      </c>
      <c r="AN178" s="173" t="str">
        <f t="shared" si="54"/>
        <v xml:space="preserve">    case (uint64_t)(+((uint64_t)(70) &lt;&lt; (7*8))+((uint64_t)(73) &lt;&lt; (6*8))+((uint64_t)(66) &lt;&lt; (5*8))                                                                                                                                  ): *com = ITM_FIB; return true; break; //FIB</v>
      </c>
      <c r="AO178" t="s">
        <v>5217</v>
      </c>
      <c r="AP178" s="170" t="str">
        <f t="shared" si="45"/>
        <v>46</v>
      </c>
      <c r="AQ178" s="170" t="str">
        <f t="shared" si="45"/>
        <v>49</v>
      </c>
      <c r="AR178" s="170" t="str">
        <f t="shared" si="45"/>
        <v>42</v>
      </c>
      <c r="AS178" s="170" t="str">
        <f t="shared" si="44"/>
        <v>00</v>
      </c>
      <c r="AT178" s="170" t="str">
        <f t="shared" si="44"/>
        <v>00</v>
      </c>
      <c r="AU178" s="170" t="str">
        <f t="shared" si="44"/>
        <v>00</v>
      </c>
      <c r="AV178" s="170" t="str">
        <f t="shared" si="44"/>
        <v>00</v>
      </c>
      <c r="AW178" s="170" t="str">
        <f t="shared" si="44"/>
        <v>00</v>
      </c>
      <c r="AX178" s="170" t="str">
        <f t="shared" si="55"/>
        <v xml:space="preserve">    case 0x4649420000000000: *com = ITM_FIB; return true; break; //FIB</v>
      </c>
      <c r="BE178" s="170" t="str">
        <f t="shared" si="56"/>
        <v>C5</v>
      </c>
      <c r="BF178" s="170" t="str">
        <f t="shared" si="56"/>
        <v>C8</v>
      </c>
      <c r="BG178" s="170" t="str">
        <f t="shared" si="56"/>
        <v>C1</v>
      </c>
      <c r="BH178" s="170" t="str">
        <f t="shared" si="47"/>
        <v>7F</v>
      </c>
      <c r="BI178" s="170" t="str">
        <f t="shared" si="57"/>
        <v/>
      </c>
      <c r="BJ178" s="170" t="str">
        <f t="shared" si="57"/>
        <v/>
      </c>
      <c r="BK178" s="170" t="str">
        <f t="shared" si="57"/>
        <v/>
      </c>
      <c r="BL178" s="170" t="str">
        <f t="shared" si="48"/>
        <v/>
      </c>
    </row>
    <row r="179" spans="1:64">
      <c r="A179" s="24" t="str">
        <f>IF(ISNA(VLOOKUP(D179,D180:D$9999,1,0)),"",1)</f>
        <v/>
      </c>
      <c r="B179" s="24" t="str">
        <f>IF(ISNA(VLOOKUP(E179,E180:E$9999,1,0)),"",1)</f>
        <v/>
      </c>
      <c r="C179" s="2">
        <v>177</v>
      </c>
      <c r="D179" s="2" t="str">
        <f>VLOOKUP(C179,SOURCE!S182:Z10345,8,0)</f>
        <v>ITM_FIX</v>
      </c>
      <c r="E179" s="26" t="str">
        <f>CHAR(34)&amp;VLOOKUP(C179,SOURCE!S$6:Y$10169,6,0)&amp;CHAR(34)</f>
        <v>"FIX"</v>
      </c>
      <c r="F179" s="22" t="str">
        <f t="shared" si="49"/>
        <v xml:space="preserve">                      if (strcompare(commandnumber,"FIX" )) {sprintf(commandnumber,"%d", ITM_FIX);} else</v>
      </c>
      <c r="H179" t="b">
        <f>ISNA(VLOOKUP(J179,J180:J$500,1,0))</f>
        <v>1</v>
      </c>
      <c r="I179" s="27">
        <f>VLOOKUP(C179,SOURCE!S$6:Y$10169,7,0)</f>
        <v>1463</v>
      </c>
      <c r="J179" s="28" t="str">
        <f>VLOOKUP(C179,SOURCE!S$6:Y$10169,6,0)</f>
        <v>FIX</v>
      </c>
      <c r="K179" s="29" t="str">
        <f t="shared" si="60"/>
        <v>FIX</v>
      </c>
      <c r="L179" s="39" t="str">
        <f>VLOOKUP(C179,SOURCE!S$6:Y$10169,2,0)</f>
        <v/>
      </c>
      <c r="M179" t="str">
        <f>IF(VLOOKUP(I179,SOURCE!B:M,2,0)="/  { itemToBeCoded","To be coded","")</f>
        <v/>
      </c>
      <c r="N179" s="17" t="str">
        <f>IF(AND(O179,VLOOKUP(I179,SOURCE!B:M,2,0)&lt;&gt;"/  { itemToBeCoded"),IF(ISERROR(VLOOKUP(J179,TEST!A:L,12,0)),"",   IF(VLOOKUP(J179,TEST!A:L,12,0)="","",VLOOKUP(J179,TEST!A:L,12,0)&amp;" //"&amp;U179)),"")</f>
        <v/>
      </c>
      <c r="O179" t="b">
        <f>ISNA(VLOOKUP(J179,J$3:J178,1,0))</f>
        <v>1</v>
      </c>
      <c r="Q179" s="26" t="str">
        <f>VLOOKUP(I179,SOURCE!B:M,5,0)</f>
        <v>"FIX"</v>
      </c>
      <c r="U179">
        <f t="shared" si="61"/>
        <v>49</v>
      </c>
      <c r="V179" s="164">
        <f t="shared" si="62"/>
        <v>299797159.25280225</v>
      </c>
      <c r="W179" t="str">
        <f>IF(AND(O179,VLOOKUP(I179,SOURCE!B:M,2,0)&lt;&gt;"/  { itemToBeCoded"),IF(ISERROR(VLOOKUP(J179,TEST!A:F,5,0)),"",VLOOKUP(J179,TEST!A:F,5,0)),"")</f>
        <v/>
      </c>
      <c r="X179" t="str">
        <f>IF(VLOOKUP(I179,SOURCE!B:M,2,0)&lt;&gt;"/  { itemToBeCoded",IF(ISERROR(VLOOKUP(J179,TEST!A:F,6,0)),"",VLOOKUP(J179,TEST!A:F,6,0)),"")</f>
        <v/>
      </c>
      <c r="Y179" t="str">
        <f t="shared" si="59"/>
        <v/>
      </c>
      <c r="Z179">
        <f t="shared" si="46"/>
        <v>3</v>
      </c>
      <c r="AA179" s="172" t="str">
        <f t="shared" si="64"/>
        <v>+((uint64_t)(70) &lt;&lt; (7*8))</v>
      </c>
      <c r="AB179" s="172" t="str">
        <f t="shared" si="64"/>
        <v>+((uint64_t)(73) &lt;&lt; (6*8))</v>
      </c>
      <c r="AC179" s="172" t="str">
        <f t="shared" si="64"/>
        <v>+((uint64_t)(88) &lt;&lt; (5*8))</v>
      </c>
      <c r="AD179" s="172" t="str">
        <f t="shared" si="64"/>
        <v xml:space="preserve">                          </v>
      </c>
      <c r="AE179" s="172" t="str">
        <f t="shared" si="64"/>
        <v xml:space="preserve">                          </v>
      </c>
      <c r="AF179" s="172" t="str">
        <f t="shared" si="64"/>
        <v xml:space="preserve">                          </v>
      </c>
      <c r="AG179" s="172" t="str">
        <f t="shared" si="64"/>
        <v xml:space="preserve">                          </v>
      </c>
      <c r="AH179" s="172" t="str">
        <f t="shared" si="64"/>
        <v xml:space="preserve">                          </v>
      </c>
      <c r="AJ179" t="str">
        <f t="shared" si="51"/>
        <v>(uint64_t)(+((uint64_t)(70) &lt;&lt; (7*8))+((uint64_t)(73) &lt;&lt; (6*8))+((uint64_t)(88) &lt;&lt; (5*8))                                                                                                                                  )</v>
      </c>
      <c r="AK179" s="2" t="str">
        <f t="shared" si="52"/>
        <v>FIX</v>
      </c>
      <c r="AL179" t="e">
        <f>VLOOKUP(AN179,$AN180:$AN$1000,1,0)</f>
        <v>#VALUE!</v>
      </c>
      <c r="AM179">
        <f t="shared" si="53"/>
        <v>337</v>
      </c>
      <c r="AN179" s="173" t="str">
        <f t="shared" si="54"/>
        <v xml:space="preserve">    case (uint64_t)(+((uint64_t)(70) &lt;&lt; (7*8))+((uint64_t)(73) &lt;&lt; (6*8))+((uint64_t)(88) &lt;&lt; (5*8))                                                                                                                                  ): *com = ITM_FIX; return true; break; //FIX</v>
      </c>
      <c r="AO179" t="s">
        <v>5217</v>
      </c>
      <c r="AP179" s="170" t="str">
        <f t="shared" si="45"/>
        <v>46</v>
      </c>
      <c r="AQ179" s="170" t="str">
        <f t="shared" si="45"/>
        <v>49</v>
      </c>
      <c r="AR179" s="170" t="str">
        <f t="shared" si="45"/>
        <v>58</v>
      </c>
      <c r="AS179" s="170" t="str">
        <f t="shared" si="44"/>
        <v>00</v>
      </c>
      <c r="AT179" s="170" t="str">
        <f t="shared" si="44"/>
        <v>00</v>
      </c>
      <c r="AU179" s="170" t="str">
        <f t="shared" ref="AU179:AW242" si="65">IF(LEN($J179)&gt;=8-AF$2,DEC2HEX(CODE(MID($J179,8-AF$2,1)),2),"00")</f>
        <v>00</v>
      </c>
      <c r="AV179" s="170" t="str">
        <f t="shared" si="65"/>
        <v>00</v>
      </c>
      <c r="AW179" s="170" t="str">
        <f t="shared" si="65"/>
        <v>00</v>
      </c>
      <c r="AX179" s="170" t="str">
        <f t="shared" si="55"/>
        <v xml:space="preserve">    case 0x4649580000000000: *com = ITM_FIX; return true; break; //FIX</v>
      </c>
      <c r="BE179" s="170" t="str">
        <f t="shared" si="56"/>
        <v>C5</v>
      </c>
      <c r="BF179" s="170" t="str">
        <f t="shared" si="56"/>
        <v>C8</v>
      </c>
      <c r="BG179" s="170" t="str">
        <f t="shared" si="56"/>
        <v>D7</v>
      </c>
      <c r="BH179" s="170" t="str">
        <f t="shared" si="47"/>
        <v>7F</v>
      </c>
      <c r="BI179" s="170" t="str">
        <f t="shared" si="57"/>
        <v/>
      </c>
      <c r="BJ179" s="170" t="str">
        <f t="shared" si="57"/>
        <v/>
      </c>
      <c r="BK179" s="170" t="str">
        <f t="shared" si="57"/>
        <v/>
      </c>
      <c r="BL179" s="170" t="str">
        <f t="shared" si="48"/>
        <v/>
      </c>
    </row>
    <row r="180" spans="1:64">
      <c r="A180" s="24" t="str">
        <f>IF(ISNA(VLOOKUP(D180,D181:D$9999,1,0)),"",1)</f>
        <v/>
      </c>
      <c r="B180" s="24" t="str">
        <f>IF(ISNA(VLOOKUP(E180,E181:E$9999,1,0)),"",1)</f>
        <v/>
      </c>
      <c r="C180" s="2">
        <v>178</v>
      </c>
      <c r="D180" s="2" t="str">
        <f>VLOOKUP(C180,SOURCE!S183:Z10346,8,0)</f>
        <v>ITM_FLASH</v>
      </c>
      <c r="E180" s="26" t="str">
        <f>CHAR(34)&amp;VLOOKUP(C180,SOURCE!S$6:Y$10169,6,0)&amp;CHAR(34)</f>
        <v>"FLASH?"</v>
      </c>
      <c r="F180" s="22" t="str">
        <f t="shared" si="49"/>
        <v xml:space="preserve">                      if (strcompare(commandnumber,"FLASH?" )) {sprintf(commandnumber,"%d", ITM_FLASH);} else</v>
      </c>
      <c r="H180" t="b">
        <f>ISNA(VLOOKUP(J180,J181:J$500,1,0))</f>
        <v>1</v>
      </c>
      <c r="I180" s="27">
        <f>VLOOKUP(C180,SOURCE!S$6:Y$10169,7,0)</f>
        <v>1464</v>
      </c>
      <c r="J180" s="28" t="str">
        <f>VLOOKUP(C180,SOURCE!S$6:Y$10169,6,0)</f>
        <v>FLASH?</v>
      </c>
      <c r="K180" s="29" t="str">
        <f t="shared" si="60"/>
        <v>FLASH?</v>
      </c>
      <c r="L180" s="39" t="str">
        <f>VLOOKUP(C180,SOURCE!S$6:Y$10169,2,0)</f>
        <v>INFO</v>
      </c>
      <c r="M180" t="str">
        <f>IF(VLOOKUP(I180,SOURCE!B:M,2,0)="/  { itemToBeCoded","To be coded","")</f>
        <v/>
      </c>
      <c r="N180" s="17" t="str">
        <f>IF(AND(O180,VLOOKUP(I180,SOURCE!B:M,2,0)&lt;&gt;"/  { itemToBeCoded"),IF(ISERROR(VLOOKUP(J180,TEST!A:L,12,0)),"",   IF(VLOOKUP(J180,TEST!A:L,12,0)="","",VLOOKUP(J180,TEST!A:L,12,0)&amp;" //"&amp;U180)),"")</f>
        <v/>
      </c>
      <c r="O180" t="b">
        <f>ISNA(VLOOKUP(J180,J$3:J179,1,0))</f>
        <v>1</v>
      </c>
      <c r="Q180" s="26" t="str">
        <f>VLOOKUP(I180,SOURCE!B:M,5,0)</f>
        <v>"FLASH?"</v>
      </c>
      <c r="U180">
        <f t="shared" si="61"/>
        <v>49</v>
      </c>
      <c r="V180" s="164">
        <f t="shared" si="62"/>
        <v>299797159.25280225</v>
      </c>
      <c r="W180" t="str">
        <f>IF(AND(O180,VLOOKUP(I180,SOURCE!B:M,2,0)&lt;&gt;"/  { itemToBeCoded"),IF(ISERROR(VLOOKUP(J180,TEST!A:F,5,0)),"",VLOOKUP(J180,TEST!A:F,5,0)),"")</f>
        <v/>
      </c>
      <c r="X180" t="str">
        <f>IF(VLOOKUP(I180,SOURCE!B:M,2,0)&lt;&gt;"/  { itemToBeCoded",IF(ISERROR(VLOOKUP(J180,TEST!A:F,6,0)),"",VLOOKUP(J180,TEST!A:F,6,0)),"")</f>
        <v/>
      </c>
      <c r="Y180" t="str">
        <f t="shared" si="59"/>
        <v/>
      </c>
      <c r="Z180">
        <f t="shared" si="46"/>
        <v>6</v>
      </c>
      <c r="AA180" s="172" t="str">
        <f t="shared" ref="AA180:AH195" si="66">IF(LEN($J180)&gt;=8-AA$2,"+((uint64_t)("&amp;CODE(MID($J180,8-AA$2,1))  &amp;") &lt;&lt; ("&amp;AA$2&amp;"*8))","                          ")</f>
        <v>+((uint64_t)(70) &lt;&lt; (7*8))</v>
      </c>
      <c r="AB180" s="172" t="str">
        <f t="shared" si="66"/>
        <v>+((uint64_t)(76) &lt;&lt; (6*8))</v>
      </c>
      <c r="AC180" s="172" t="str">
        <f t="shared" si="66"/>
        <v>+((uint64_t)(65) &lt;&lt; (5*8))</v>
      </c>
      <c r="AD180" s="172" t="str">
        <f t="shared" si="66"/>
        <v>+((uint64_t)(83) &lt;&lt; (4*8))</v>
      </c>
      <c r="AE180" s="172" t="str">
        <f t="shared" si="66"/>
        <v>+((uint64_t)(72) &lt;&lt; (3*8))</v>
      </c>
      <c r="AF180" s="172" t="str">
        <f t="shared" si="66"/>
        <v>+((uint64_t)(63) &lt;&lt; (2*8))</v>
      </c>
      <c r="AG180" s="172" t="str">
        <f t="shared" si="66"/>
        <v xml:space="preserve">                          </v>
      </c>
      <c r="AH180" s="172" t="str">
        <f t="shared" si="66"/>
        <v xml:space="preserve">                          </v>
      </c>
      <c r="AJ180" t="str">
        <f t="shared" si="51"/>
        <v>(uint64_t)(+((uint64_t)(70) &lt;&lt; (7*8))+((uint64_t)(76) &lt;&lt; (6*8))+((uint64_t)(65) &lt;&lt; (5*8))+((uint64_t)(83) &lt;&lt; (4*8))+((uint64_t)(72) &lt;&lt; (3*8))+((uint64_t)(63) &lt;&lt; (2*8))                                                    )</v>
      </c>
      <c r="AK180" s="2" t="str">
        <f t="shared" si="52"/>
        <v>FLASH?</v>
      </c>
      <c r="AL180" t="e">
        <f>VLOOKUP(AN180,$AN181:$AN$1000,1,0)</f>
        <v>#VALUE!</v>
      </c>
      <c r="AM180">
        <f t="shared" si="53"/>
        <v>338</v>
      </c>
      <c r="AN180" s="173" t="str">
        <f t="shared" si="54"/>
        <v xml:space="preserve">    case (uint64_t)(+((uint64_t)(70) &lt;&lt; (7*8))+((uint64_t)(76) &lt;&lt; (6*8))+((uint64_t)(65) &lt;&lt; (5*8))+((uint64_t)(83) &lt;&lt; (4*8))+((uint64_t)(72) &lt;&lt; (3*8))+((uint64_t)(63) &lt;&lt; (2*8))                                                    ): *com = ITM_FLASH; return true; break; //FLASH?</v>
      </c>
      <c r="AO180" t="s">
        <v>5217</v>
      </c>
      <c r="AP180" s="170" t="str">
        <f t="shared" si="45"/>
        <v>46</v>
      </c>
      <c r="AQ180" s="170" t="str">
        <f t="shared" si="45"/>
        <v>4C</v>
      </c>
      <c r="AR180" s="170" t="str">
        <f t="shared" si="45"/>
        <v>41</v>
      </c>
      <c r="AS180" s="170" t="str">
        <f t="shared" si="45"/>
        <v>53</v>
      </c>
      <c r="AT180" s="170" t="str">
        <f t="shared" si="45"/>
        <v>48</v>
      </c>
      <c r="AU180" s="170" t="str">
        <f t="shared" si="65"/>
        <v>3F</v>
      </c>
      <c r="AV180" s="170" t="str">
        <f t="shared" si="65"/>
        <v>00</v>
      </c>
      <c r="AW180" s="170" t="str">
        <f t="shared" si="65"/>
        <v>00</v>
      </c>
      <c r="AX180" s="170" t="str">
        <f t="shared" si="55"/>
        <v xml:space="preserve">    case 0x464C4153483F0000: *com = ITM_FLASH; return true; break; //FLASH?</v>
      </c>
      <c r="BE180" s="170" t="str">
        <f t="shared" si="56"/>
        <v>46</v>
      </c>
      <c r="BF180" s="170" t="str">
        <f t="shared" si="56"/>
        <v>4C</v>
      </c>
      <c r="BG180" s="170" t="str">
        <f t="shared" si="56"/>
        <v>C0</v>
      </c>
      <c r="BH180" s="170" t="str">
        <f t="shared" si="47"/>
        <v>D2</v>
      </c>
      <c r="BI180" s="170" t="str">
        <f t="shared" si="57"/>
        <v>48</v>
      </c>
      <c r="BJ180" s="170" t="str">
        <f t="shared" si="57"/>
        <v>3F</v>
      </c>
      <c r="BK180" s="170" t="str">
        <f t="shared" si="57"/>
        <v/>
      </c>
      <c r="BL180" s="170" t="str">
        <f t="shared" si="48"/>
        <v/>
      </c>
    </row>
    <row r="181" spans="1:64">
      <c r="A181" s="24" t="str">
        <f>IF(ISNA(VLOOKUP(D181,D182:D$9999,1,0)),"",1)</f>
        <v/>
      </c>
      <c r="B181" s="24" t="str">
        <f>IF(ISNA(VLOOKUP(E181,E182:E$9999,1,0)),"",1)</f>
        <v/>
      </c>
      <c r="C181" s="2">
        <v>179</v>
      </c>
      <c r="D181" s="2" t="str">
        <f>VLOOKUP(C181,SOURCE!S184:Z10347,8,0)</f>
        <v>ITM_GD</v>
      </c>
      <c r="E181" s="26" t="str">
        <f>CHAR(34)&amp;VLOOKUP(C181,SOURCE!S$6:Y$10169,6,0)&amp;CHAR(34)</f>
        <v>"GD"</v>
      </c>
      <c r="F181" s="22" t="str">
        <f t="shared" si="49"/>
        <v xml:space="preserve">                      if (strcompare(commandnumber,"GD" )) {sprintf(commandnumber,"%d", ITM_GD);} else</v>
      </c>
      <c r="H181" t="b">
        <f>ISNA(VLOOKUP(J181,J182:J$500,1,0))</f>
        <v>1</v>
      </c>
      <c r="I181" s="27">
        <f>VLOOKUP(C181,SOURCE!S$6:Y$10169,7,0)</f>
        <v>1468</v>
      </c>
      <c r="J181" s="28" t="str">
        <f>VLOOKUP(C181,SOURCE!S$6:Y$10169,6,0)</f>
        <v>GD</v>
      </c>
      <c r="K181" s="29" t="str">
        <f t="shared" si="60"/>
        <v>gd</v>
      </c>
      <c r="L181" s="39" t="str">
        <f>VLOOKUP(C181,SOURCE!S$6:Y$10169,2,0)</f>
        <v/>
      </c>
      <c r="M181" t="str">
        <f>IF(VLOOKUP(I181,SOURCE!B:M,2,0)="/  { itemToBeCoded","To be coded","")</f>
        <v/>
      </c>
      <c r="N181" s="17" t="str">
        <f>IF(AND(O181,VLOOKUP(I181,SOURCE!B:M,2,0)&lt;&gt;"/  { itemToBeCoded"),IF(ISERROR(VLOOKUP(J181,TEST!A:L,12,0)),"",   IF(VLOOKUP(J181,TEST!A:L,12,0)="","",VLOOKUP(J181,TEST!A:L,12,0)&amp;" //"&amp;U181)),"")</f>
        <v/>
      </c>
      <c r="O181" t="b">
        <f>ISNA(VLOOKUP(J181,J$3:J180,1,0))</f>
        <v>1</v>
      </c>
      <c r="Q181" s="26" t="str">
        <f>VLOOKUP(I181,SOURCE!B:M,5,0)</f>
        <v>"g" STD_SUB_d</v>
      </c>
      <c r="U181">
        <f t="shared" si="61"/>
        <v>49</v>
      </c>
      <c r="V181" s="164">
        <f t="shared" si="62"/>
        <v>299797159.25280225</v>
      </c>
      <c r="W181" t="str">
        <f>IF(AND(O181,VLOOKUP(I181,SOURCE!B:M,2,0)&lt;&gt;"/  { itemToBeCoded"),IF(ISERROR(VLOOKUP(J181,TEST!A:F,5,0)),"",VLOOKUP(J181,TEST!A:F,5,0)),"")</f>
        <v/>
      </c>
      <c r="X181" t="str">
        <f>IF(VLOOKUP(I181,SOURCE!B:M,2,0)&lt;&gt;"/  { itemToBeCoded",IF(ISERROR(VLOOKUP(J181,TEST!A:F,6,0)),"",VLOOKUP(J181,TEST!A:F,6,0)),"")</f>
        <v/>
      </c>
      <c r="Y181" t="str">
        <f t="shared" si="59"/>
        <v/>
      </c>
      <c r="Z181">
        <f t="shared" si="46"/>
        <v>2</v>
      </c>
      <c r="AA181" s="172" t="str">
        <f t="shared" si="66"/>
        <v>+((uint64_t)(71) &lt;&lt; (7*8))</v>
      </c>
      <c r="AB181" s="172" t="str">
        <f t="shared" si="66"/>
        <v>+((uint64_t)(68) &lt;&lt; (6*8))</v>
      </c>
      <c r="AC181" s="172" t="str">
        <f t="shared" si="66"/>
        <v xml:space="preserve">                          </v>
      </c>
      <c r="AD181" s="172" t="str">
        <f t="shared" si="66"/>
        <v xml:space="preserve">                          </v>
      </c>
      <c r="AE181" s="172" t="str">
        <f t="shared" si="66"/>
        <v xml:space="preserve">                          </v>
      </c>
      <c r="AF181" s="172" t="str">
        <f t="shared" si="66"/>
        <v xml:space="preserve">                          </v>
      </c>
      <c r="AG181" s="172" t="str">
        <f t="shared" si="66"/>
        <v xml:space="preserve">                          </v>
      </c>
      <c r="AH181" s="172" t="str">
        <f t="shared" si="66"/>
        <v xml:space="preserve">                          </v>
      </c>
      <c r="AJ181" t="str">
        <f t="shared" si="51"/>
        <v>(uint64_t)(+((uint64_t)(71) &lt;&lt; (7*8))+((uint64_t)(68) &lt;&lt; (6*8))                                                                                                                                                            )</v>
      </c>
      <c r="AK181" s="2" t="str">
        <f t="shared" si="52"/>
        <v>GD</v>
      </c>
      <c r="AL181" t="e">
        <f>VLOOKUP(AN181,$AN182:$AN$1000,1,0)</f>
        <v>#VALUE!</v>
      </c>
      <c r="AM181">
        <f t="shared" si="53"/>
        <v>339</v>
      </c>
      <c r="AN181" s="173" t="str">
        <f t="shared" si="54"/>
        <v xml:space="preserve">    case (uint64_t)(+((uint64_t)(71) &lt;&lt; (7*8))+((uint64_t)(68) &lt;&lt; (6*8))                                                                                                                                                            ): *com = ITM_GD; return true; break; //GD</v>
      </c>
      <c r="AO181" t="s">
        <v>5217</v>
      </c>
      <c r="AP181" s="170" t="str">
        <f t="shared" si="45"/>
        <v>47</v>
      </c>
      <c r="AQ181" s="170" t="str">
        <f t="shared" si="45"/>
        <v>44</v>
      </c>
      <c r="AR181" s="170" t="str">
        <f t="shared" si="45"/>
        <v>00</v>
      </c>
      <c r="AS181" s="170" t="str">
        <f t="shared" si="45"/>
        <v>00</v>
      </c>
      <c r="AT181" s="170" t="str">
        <f t="shared" si="45"/>
        <v>00</v>
      </c>
      <c r="AU181" s="170" t="str">
        <f t="shared" si="65"/>
        <v>00</v>
      </c>
      <c r="AV181" s="170" t="str">
        <f t="shared" si="65"/>
        <v>00</v>
      </c>
      <c r="AW181" s="170" t="str">
        <f t="shared" si="65"/>
        <v>00</v>
      </c>
      <c r="AX181" s="170" t="str">
        <f t="shared" si="55"/>
        <v xml:space="preserve">    case 0x4744000000000000: *com = ITM_GD; return true; break; //GD</v>
      </c>
      <c r="BE181" s="170" t="str">
        <f t="shared" si="56"/>
        <v>C6</v>
      </c>
      <c r="BF181" s="170" t="str">
        <f t="shared" si="56"/>
        <v>C3</v>
      </c>
      <c r="BG181" s="170" t="str">
        <f t="shared" si="56"/>
        <v>7F</v>
      </c>
      <c r="BH181" s="170" t="str">
        <f t="shared" si="47"/>
        <v>7F</v>
      </c>
      <c r="BI181" s="170" t="str">
        <f t="shared" si="57"/>
        <v/>
      </c>
      <c r="BJ181" s="170" t="str">
        <f t="shared" si="57"/>
        <v/>
      </c>
      <c r="BK181" s="170" t="str">
        <f t="shared" si="57"/>
        <v/>
      </c>
      <c r="BL181" s="170" t="str">
        <f t="shared" si="48"/>
        <v/>
      </c>
    </row>
    <row r="182" spans="1:64">
      <c r="A182" s="24" t="str">
        <f>IF(ISNA(VLOOKUP(D182,D183:D$9999,1,0)),"",1)</f>
        <v/>
      </c>
      <c r="B182" s="24" t="str">
        <f>IF(ISNA(VLOOKUP(E182,E183:E$9999,1,0)),"",1)</f>
        <v/>
      </c>
      <c r="C182" s="2">
        <v>180</v>
      </c>
      <c r="D182" s="2" t="str">
        <f>VLOOKUP(C182,SOURCE!S185:Z10348,8,0)</f>
        <v>ITM_GDM1</v>
      </c>
      <c r="E182" s="26" t="str">
        <f>CHAR(34)&amp;VLOOKUP(C182,SOURCE!S$6:Y$10169,6,0)&amp;CHAR(34)</f>
        <v>"GD^-1"</v>
      </c>
      <c r="F182" s="22" t="str">
        <f t="shared" si="49"/>
        <v xml:space="preserve">                      if (strcompare(commandnumber,"GD^-1" )) {sprintf(commandnumber,"%d", ITM_GDM1);} else</v>
      </c>
      <c r="H182" t="b">
        <f>ISNA(VLOOKUP(J182,J183:J$500,1,0))</f>
        <v>1</v>
      </c>
      <c r="I182" s="27">
        <f>VLOOKUP(C182,SOURCE!S$6:Y$10169,7,0)</f>
        <v>1469</v>
      </c>
      <c r="J182" s="28" t="str">
        <f>VLOOKUP(C182,SOURCE!S$6:Y$10169,6,0)</f>
        <v>GD^-1</v>
      </c>
      <c r="K182" s="29" t="str">
        <f t="shared" si="60"/>
        <v>gd^MINUS_1</v>
      </c>
      <c r="L182" s="39" t="str">
        <f>VLOOKUP(C182,SOURCE!S$6:Y$10169,2,0)</f>
        <v/>
      </c>
      <c r="M182" t="str">
        <f>IF(VLOOKUP(I182,SOURCE!B:M,2,0)="/  { itemToBeCoded","To be coded","")</f>
        <v/>
      </c>
      <c r="N182" s="17" t="str">
        <f>IF(AND(O182,VLOOKUP(I182,SOURCE!B:M,2,0)&lt;&gt;"/  { itemToBeCoded"),IF(ISERROR(VLOOKUP(J182,TEST!A:L,12,0)),"",   IF(VLOOKUP(J182,TEST!A:L,12,0)="","",VLOOKUP(J182,TEST!A:L,12,0)&amp;" //"&amp;U182)),"")</f>
        <v/>
      </c>
      <c r="O182" t="b">
        <f>ISNA(VLOOKUP(J182,J$3:J181,1,0))</f>
        <v>1</v>
      </c>
      <c r="Q182" s="26" t="str">
        <f>VLOOKUP(I182,SOURCE!B:M,5,0)</f>
        <v>"g" STD_SUB_d STD_SUP_MINUS_1</v>
      </c>
      <c r="U182">
        <f t="shared" si="61"/>
        <v>49</v>
      </c>
      <c r="V182" s="164">
        <f t="shared" si="62"/>
        <v>299797159.25280225</v>
      </c>
      <c r="W182" t="str">
        <f>IF(AND(O182,VLOOKUP(I182,SOURCE!B:M,2,0)&lt;&gt;"/  { itemToBeCoded"),IF(ISERROR(VLOOKUP(J182,TEST!A:F,5,0)),"",VLOOKUP(J182,TEST!A:F,5,0)),"")</f>
        <v/>
      </c>
      <c r="X182" t="str">
        <f>IF(VLOOKUP(I182,SOURCE!B:M,2,0)&lt;&gt;"/  { itemToBeCoded",IF(ISERROR(VLOOKUP(J182,TEST!A:F,6,0)),"",VLOOKUP(J182,TEST!A:F,6,0)),"")</f>
        <v/>
      </c>
      <c r="Y182" t="str">
        <f t="shared" si="59"/>
        <v/>
      </c>
      <c r="Z182">
        <f t="shared" si="46"/>
        <v>5</v>
      </c>
      <c r="AA182" s="172" t="str">
        <f t="shared" si="66"/>
        <v>+((uint64_t)(71) &lt;&lt; (7*8))</v>
      </c>
      <c r="AB182" s="172" t="str">
        <f t="shared" si="66"/>
        <v>+((uint64_t)(68) &lt;&lt; (6*8))</v>
      </c>
      <c r="AC182" s="172" t="str">
        <f t="shared" si="66"/>
        <v>+((uint64_t)(94) &lt;&lt; (5*8))</v>
      </c>
      <c r="AD182" s="172" t="str">
        <f t="shared" si="66"/>
        <v>+((uint64_t)(45) &lt;&lt; (4*8))</v>
      </c>
      <c r="AE182" s="172" t="str">
        <f t="shared" si="66"/>
        <v>+((uint64_t)(49) &lt;&lt; (3*8))</v>
      </c>
      <c r="AF182" s="172" t="str">
        <f t="shared" si="66"/>
        <v xml:space="preserve">                          </v>
      </c>
      <c r="AG182" s="172" t="str">
        <f t="shared" si="66"/>
        <v xml:space="preserve">                          </v>
      </c>
      <c r="AH182" s="172" t="str">
        <f t="shared" si="66"/>
        <v xml:space="preserve">                          </v>
      </c>
      <c r="AJ182" t="str">
        <f t="shared" si="51"/>
        <v>(uint64_t)(+((uint64_t)(71) &lt;&lt; (7*8))+((uint64_t)(68) &lt;&lt; (6*8))+((uint64_t)(94) &lt;&lt; (5*8))+((uint64_t)(45) &lt;&lt; (4*8))+((uint64_t)(49) &lt;&lt; (3*8))                                                                              )</v>
      </c>
      <c r="AK182" s="2" t="str">
        <f t="shared" si="52"/>
        <v>GD^-1</v>
      </c>
      <c r="AL182" t="e">
        <f>VLOOKUP(AN182,$AN183:$AN$1000,1,0)</f>
        <v>#VALUE!</v>
      </c>
      <c r="AM182">
        <f t="shared" si="53"/>
        <v>340</v>
      </c>
      <c r="AN182" s="173" t="str">
        <f t="shared" si="54"/>
        <v xml:space="preserve">    case (uint64_t)(+((uint64_t)(71) &lt;&lt; (7*8))+((uint64_t)(68) &lt;&lt; (6*8))+((uint64_t)(94) &lt;&lt; (5*8))+((uint64_t)(45) &lt;&lt; (4*8))+((uint64_t)(49) &lt;&lt; (3*8))                                                                              ): *com = ITM_GDM1; return true; break; //GD^-1</v>
      </c>
      <c r="AO182" t="s">
        <v>5217</v>
      </c>
      <c r="AP182" s="170" t="str">
        <f t="shared" si="45"/>
        <v>47</v>
      </c>
      <c r="AQ182" s="170" t="str">
        <f t="shared" si="45"/>
        <v>44</v>
      </c>
      <c r="AR182" s="170" t="str">
        <f t="shared" si="45"/>
        <v>5E</v>
      </c>
      <c r="AS182" s="170" t="str">
        <f t="shared" si="45"/>
        <v>2D</v>
      </c>
      <c r="AT182" s="170" t="str">
        <f t="shared" si="45"/>
        <v>31</v>
      </c>
      <c r="AU182" s="170" t="str">
        <f t="shared" si="65"/>
        <v>00</v>
      </c>
      <c r="AV182" s="170" t="str">
        <f t="shared" si="65"/>
        <v>00</v>
      </c>
      <c r="AW182" s="170" t="str">
        <f t="shared" si="65"/>
        <v>00</v>
      </c>
      <c r="AX182" s="170" t="str">
        <f t="shared" si="55"/>
        <v xml:space="preserve">    case 0x47445E2D31000000: *com = ITM_GDM1; return true; break; //GD^-1</v>
      </c>
      <c r="BE182" s="170" t="str">
        <f t="shared" si="56"/>
        <v>47</v>
      </c>
      <c r="BF182" s="170" t="str">
        <f t="shared" si="56"/>
        <v>C3</v>
      </c>
      <c r="BG182" s="170" t="str">
        <f t="shared" si="56"/>
        <v>DD</v>
      </c>
      <c r="BH182" s="170" t="str">
        <f t="shared" si="47"/>
        <v>AC</v>
      </c>
      <c r="BI182" s="170" t="str">
        <f t="shared" si="57"/>
        <v>31</v>
      </c>
      <c r="BJ182" s="170" t="str">
        <f t="shared" si="57"/>
        <v/>
      </c>
      <c r="BK182" s="170" t="str">
        <f t="shared" si="57"/>
        <v/>
      </c>
      <c r="BL182" s="170" t="str">
        <f t="shared" si="48"/>
        <v/>
      </c>
    </row>
    <row r="183" spans="1:64">
      <c r="A183" s="24" t="str">
        <f>IF(ISNA(VLOOKUP(D183,D184:D$9999,1,0)),"",1)</f>
        <v/>
      </c>
      <c r="B183" s="24" t="str">
        <f>IF(ISNA(VLOOKUP(E183,E184:E$9999,1,0)),"",1)</f>
        <v/>
      </c>
      <c r="C183" s="2">
        <v>181</v>
      </c>
      <c r="D183" s="2" t="str">
        <f>VLOOKUP(C183,SOURCE!S186:Z10349,8,0)</f>
        <v>ITM_GRAD</v>
      </c>
      <c r="E183" s="26" t="str">
        <f>CHAR(34)&amp;VLOOKUP(C183,SOURCE!S$6:Y$10169,6,0)&amp;CHAR(34)</f>
        <v>"GRAD"</v>
      </c>
      <c r="F183" s="22" t="str">
        <f t="shared" si="49"/>
        <v xml:space="preserve">                      if (strcompare(commandnumber,"GRAD" )) {sprintf(commandnumber,"%d", ITM_GRAD);} else</v>
      </c>
      <c r="H183" t="b">
        <f>ISNA(VLOOKUP(J183,J184:J$500,1,0))</f>
        <v>1</v>
      </c>
      <c r="I183" s="27">
        <f>VLOOKUP(C183,SOURCE!S$6:Y$10169,7,0)</f>
        <v>1470</v>
      </c>
      <c r="J183" s="28" t="str">
        <f>VLOOKUP(C183,SOURCE!S$6:Y$10169,6,0)</f>
        <v>GRAD</v>
      </c>
      <c r="K183" s="29" t="str">
        <f t="shared" si="60"/>
        <v>GRAD</v>
      </c>
      <c r="L183" s="39" t="str">
        <f>VLOOKUP(C183,SOURCE!S$6:Y$10169,2,0)</f>
        <v/>
      </c>
      <c r="M183" t="str">
        <f>IF(VLOOKUP(I183,SOURCE!B:M,2,0)="/  { itemToBeCoded","To be coded","")</f>
        <v/>
      </c>
      <c r="N183" s="17" t="str">
        <f>IF(AND(O183,VLOOKUP(I183,SOURCE!B:M,2,0)&lt;&gt;"/  { itemToBeCoded"),IF(ISERROR(VLOOKUP(J183,TEST!A:L,12,0)),"",   IF(VLOOKUP(J183,TEST!A:L,12,0)="","",VLOOKUP(J183,TEST!A:L,12,0)&amp;" //"&amp;U183)),"")</f>
        <v/>
      </c>
      <c r="O183" t="b">
        <f>ISNA(VLOOKUP(J183,J$3:J182,1,0))</f>
        <v>1</v>
      </c>
      <c r="Q183" s="26" t="str">
        <f>VLOOKUP(I183,SOURCE!B:M,5,0)</f>
        <v>"GRAD"</v>
      </c>
      <c r="U183">
        <f t="shared" si="61"/>
        <v>49</v>
      </c>
      <c r="V183" s="164">
        <f t="shared" si="62"/>
        <v>299797159.25280225</v>
      </c>
      <c r="W183" t="str">
        <f>IF(AND(O183,VLOOKUP(I183,SOURCE!B:M,2,0)&lt;&gt;"/  { itemToBeCoded"),IF(ISERROR(VLOOKUP(J183,TEST!A:F,5,0)),"",VLOOKUP(J183,TEST!A:F,5,0)),"")</f>
        <v/>
      </c>
      <c r="X183" t="str">
        <f>IF(VLOOKUP(I183,SOURCE!B:M,2,0)&lt;&gt;"/  { itemToBeCoded",IF(ISERROR(VLOOKUP(J183,TEST!A:F,6,0)),"",VLOOKUP(J183,TEST!A:F,6,0)),"")</f>
        <v/>
      </c>
      <c r="Y183" t="str">
        <f t="shared" si="59"/>
        <v/>
      </c>
      <c r="Z183">
        <f t="shared" si="46"/>
        <v>4</v>
      </c>
      <c r="AA183" s="172" t="str">
        <f t="shared" si="66"/>
        <v>+((uint64_t)(71) &lt;&lt; (7*8))</v>
      </c>
      <c r="AB183" s="172" t="str">
        <f t="shared" si="66"/>
        <v>+((uint64_t)(82) &lt;&lt; (6*8))</v>
      </c>
      <c r="AC183" s="172" t="str">
        <f t="shared" si="66"/>
        <v>+((uint64_t)(65) &lt;&lt; (5*8))</v>
      </c>
      <c r="AD183" s="172" t="str">
        <f t="shared" si="66"/>
        <v>+((uint64_t)(68) &lt;&lt; (4*8))</v>
      </c>
      <c r="AE183" s="172" t="str">
        <f t="shared" si="66"/>
        <v xml:space="preserve">                          </v>
      </c>
      <c r="AF183" s="172" t="str">
        <f t="shared" si="66"/>
        <v xml:space="preserve">                          </v>
      </c>
      <c r="AG183" s="172" t="str">
        <f t="shared" si="66"/>
        <v xml:space="preserve">                          </v>
      </c>
      <c r="AH183" s="172" t="str">
        <f t="shared" si="66"/>
        <v xml:space="preserve">                          </v>
      </c>
      <c r="AJ183" t="str">
        <f t="shared" si="51"/>
        <v>(uint64_t)(+((uint64_t)(71) &lt;&lt; (7*8))+((uint64_t)(82) &lt;&lt; (6*8))+((uint64_t)(65) &lt;&lt; (5*8))+((uint64_t)(68) &lt;&lt; (4*8))                                                                                                        )</v>
      </c>
      <c r="AK183" s="2" t="str">
        <f t="shared" si="52"/>
        <v>GRAD</v>
      </c>
      <c r="AL183" t="e">
        <f>VLOOKUP(AN183,$AN184:$AN$1000,1,0)</f>
        <v>#VALUE!</v>
      </c>
      <c r="AM183">
        <f t="shared" si="53"/>
        <v>341</v>
      </c>
      <c r="AN183" s="173" t="str">
        <f t="shared" si="54"/>
        <v xml:space="preserve">    case (uint64_t)(+((uint64_t)(71) &lt;&lt; (7*8))+((uint64_t)(82) &lt;&lt; (6*8))+((uint64_t)(65) &lt;&lt; (5*8))+((uint64_t)(68) &lt;&lt; (4*8))                                                                                                        ): *com = ITM_GRAD; return true; break; //GRAD</v>
      </c>
      <c r="AO183" t="s">
        <v>5217</v>
      </c>
      <c r="AP183" s="170" t="str">
        <f t="shared" si="45"/>
        <v>47</v>
      </c>
      <c r="AQ183" s="170" t="str">
        <f t="shared" si="45"/>
        <v>52</v>
      </c>
      <c r="AR183" s="170" t="str">
        <f t="shared" si="45"/>
        <v>41</v>
      </c>
      <c r="AS183" s="170" t="str">
        <f t="shared" si="45"/>
        <v>44</v>
      </c>
      <c r="AT183" s="170" t="str">
        <f t="shared" si="45"/>
        <v>00</v>
      </c>
      <c r="AU183" s="170" t="str">
        <f t="shared" si="65"/>
        <v>00</v>
      </c>
      <c r="AV183" s="170" t="str">
        <f t="shared" si="65"/>
        <v>00</v>
      </c>
      <c r="AW183" s="170" t="str">
        <f t="shared" si="65"/>
        <v>00</v>
      </c>
      <c r="AX183" s="170" t="str">
        <f t="shared" si="55"/>
        <v xml:space="preserve">    case 0x4752414400000000: *com = ITM_GRAD; return true; break; //GRAD</v>
      </c>
      <c r="BE183" s="170" t="str">
        <f t="shared" si="56"/>
        <v>C6</v>
      </c>
      <c r="BF183" s="170" t="str">
        <f t="shared" si="56"/>
        <v>D1</v>
      </c>
      <c r="BG183" s="170" t="str">
        <f t="shared" si="56"/>
        <v>C0</v>
      </c>
      <c r="BH183" s="170" t="str">
        <f t="shared" si="47"/>
        <v>C3</v>
      </c>
      <c r="BI183" s="170" t="str">
        <f t="shared" si="57"/>
        <v/>
      </c>
      <c r="BJ183" s="170" t="str">
        <f t="shared" si="57"/>
        <v/>
      </c>
      <c r="BK183" s="170" t="str">
        <f t="shared" si="57"/>
        <v/>
      </c>
      <c r="BL183" s="170" t="str">
        <f t="shared" si="48"/>
        <v/>
      </c>
    </row>
    <row r="184" spans="1:64">
      <c r="A184" s="24" t="str">
        <f>IF(ISNA(VLOOKUP(D184,D185:D$9999,1,0)),"",1)</f>
        <v/>
      </c>
      <c r="B184" s="24" t="str">
        <f>IF(ISNA(VLOOKUP(E184,E185:E$9999,1,0)),"",1)</f>
        <v/>
      </c>
      <c r="C184" s="2">
        <v>182</v>
      </c>
      <c r="D184" s="2" t="str">
        <f>VLOOKUP(C184,SOURCE!S187:Z10350,8,0)</f>
        <v>ITM_GRADto</v>
      </c>
      <c r="E184" s="26" t="str">
        <f>CHAR(34)&amp;VLOOKUP(C184,SOURCE!S$6:Y$10169,6,0)&amp;CHAR(34)</f>
        <v>"GRAD&gt;"</v>
      </c>
      <c r="F184" s="22" t="str">
        <f t="shared" si="49"/>
        <v xml:space="preserve">                      if (strcompare(commandnumber,"GRAD&gt;" )) {sprintf(commandnumber,"%d", ITM_GRADto);} else</v>
      </c>
      <c r="H184" t="b">
        <f>ISNA(VLOOKUP(J184,J185:J$500,1,0))</f>
        <v>1</v>
      </c>
      <c r="I184" s="27">
        <f>VLOOKUP(C184,SOURCE!S$6:Y$10169,7,0)</f>
        <v>1471</v>
      </c>
      <c r="J184" s="28" t="str">
        <f>VLOOKUP(C184,SOURCE!S$6:Y$10169,6,0)</f>
        <v>GRAD&gt;</v>
      </c>
      <c r="K184" s="29" t="str">
        <f t="shared" si="60"/>
        <v>GRAD&gt;</v>
      </c>
      <c r="L184" s="39" t="str">
        <f>VLOOKUP(C184,SOURCE!S$6:Y$10169,2,0)</f>
        <v>Trig</v>
      </c>
      <c r="M184" t="str">
        <f>IF(VLOOKUP(I184,SOURCE!B:M,2,0)="/  { itemToBeCoded","To be coded","")</f>
        <v/>
      </c>
      <c r="N184" s="17" t="str">
        <f>IF(AND(O184,VLOOKUP(I184,SOURCE!B:M,2,0)&lt;&gt;"/  { itemToBeCoded"),IF(ISERROR(VLOOKUP(J184,TEST!A:L,12,0)),"",   IF(VLOOKUP(J184,TEST!A:L,12,0)="","",VLOOKUP(J184,TEST!A:L,12,0)&amp;" //"&amp;U184)),"")</f>
        <v/>
      </c>
      <c r="O184" t="b">
        <f>ISNA(VLOOKUP(J184,J$3:J183,1,0))</f>
        <v>1</v>
      </c>
      <c r="Q184" s="26" t="str">
        <f>VLOOKUP(I184,SOURCE!B:M,5,0)</f>
        <v>"GRAD" STD_RIGHT_ARROW</v>
      </c>
      <c r="T184" s="159"/>
      <c r="U184">
        <f t="shared" si="61"/>
        <v>49</v>
      </c>
      <c r="V184" s="164">
        <f t="shared" si="62"/>
        <v>299797159.25280225</v>
      </c>
      <c r="W184" t="str">
        <f>IF(AND(O184,VLOOKUP(I184,SOURCE!B:M,2,0)&lt;&gt;"/  { itemToBeCoded"),IF(ISERROR(VLOOKUP(J184,TEST!A:F,5,0)),"",VLOOKUP(J184,TEST!A:F,5,0)),"")</f>
        <v/>
      </c>
      <c r="X184" t="str">
        <f>IF(VLOOKUP(I184,SOURCE!B:M,2,0)&lt;&gt;"/  { itemToBeCoded",IF(ISERROR(VLOOKUP(J184,TEST!A:F,6,0)),"",VLOOKUP(J184,TEST!A:F,6,0)),"")</f>
        <v/>
      </c>
      <c r="Y184" t="str">
        <f t="shared" si="59"/>
        <v/>
      </c>
      <c r="Z184">
        <f t="shared" si="46"/>
        <v>5</v>
      </c>
      <c r="AA184" s="172" t="str">
        <f t="shared" si="66"/>
        <v>+((uint64_t)(71) &lt;&lt; (7*8))</v>
      </c>
      <c r="AB184" s="172" t="str">
        <f t="shared" si="66"/>
        <v>+((uint64_t)(82) &lt;&lt; (6*8))</v>
      </c>
      <c r="AC184" s="172" t="str">
        <f t="shared" si="66"/>
        <v>+((uint64_t)(65) &lt;&lt; (5*8))</v>
      </c>
      <c r="AD184" s="172" t="str">
        <f t="shared" si="66"/>
        <v>+((uint64_t)(68) &lt;&lt; (4*8))</v>
      </c>
      <c r="AE184" s="172" t="str">
        <f t="shared" si="66"/>
        <v>+((uint64_t)(62) &lt;&lt; (3*8))</v>
      </c>
      <c r="AF184" s="172" t="str">
        <f t="shared" si="66"/>
        <v xml:space="preserve">                          </v>
      </c>
      <c r="AG184" s="172" t="str">
        <f t="shared" si="66"/>
        <v xml:space="preserve">                          </v>
      </c>
      <c r="AH184" s="172" t="str">
        <f t="shared" si="66"/>
        <v xml:space="preserve">                          </v>
      </c>
      <c r="AJ184" t="str">
        <f t="shared" si="51"/>
        <v>(uint64_t)(+((uint64_t)(71) &lt;&lt; (7*8))+((uint64_t)(82) &lt;&lt; (6*8))+((uint64_t)(65) &lt;&lt; (5*8))+((uint64_t)(68) &lt;&lt; (4*8))+((uint64_t)(62) &lt;&lt; (3*8))                                                                              )</v>
      </c>
      <c r="AK184" s="2" t="str">
        <f t="shared" si="52"/>
        <v>GRAD&gt;</v>
      </c>
      <c r="AL184" t="e">
        <f>VLOOKUP(AN184,$AN185:$AN$1000,1,0)</f>
        <v>#VALUE!</v>
      </c>
      <c r="AM184">
        <f t="shared" si="53"/>
        <v>342</v>
      </c>
      <c r="AN184" s="173" t="str">
        <f t="shared" si="54"/>
        <v xml:space="preserve">    case (uint64_t)(+((uint64_t)(71) &lt;&lt; (7*8))+((uint64_t)(82) &lt;&lt; (6*8))+((uint64_t)(65) &lt;&lt; (5*8))+((uint64_t)(68) &lt;&lt; (4*8))+((uint64_t)(62) &lt;&lt; (3*8))                                                                              ): *com = ITM_GRADto; return true; break; //GRAD&gt;</v>
      </c>
      <c r="AO184" t="s">
        <v>5217</v>
      </c>
      <c r="AP184" s="170" t="str">
        <f t="shared" ref="AP184:AT234" si="67">IF(LEN($J184)&gt;=8-AA$2,DEC2HEX(CODE(MID($J184,8-AA$2,1)),2),"00")</f>
        <v>47</v>
      </c>
      <c r="AQ184" s="170" t="str">
        <f t="shared" si="67"/>
        <v>52</v>
      </c>
      <c r="AR184" s="170" t="str">
        <f t="shared" si="67"/>
        <v>41</v>
      </c>
      <c r="AS184" s="170" t="str">
        <f t="shared" si="67"/>
        <v>44</v>
      </c>
      <c r="AT184" s="170" t="str">
        <f t="shared" si="67"/>
        <v>3E</v>
      </c>
      <c r="AU184" s="170" t="str">
        <f t="shared" si="65"/>
        <v>00</v>
      </c>
      <c r="AV184" s="170" t="str">
        <f t="shared" si="65"/>
        <v>00</v>
      </c>
      <c r="AW184" s="170" t="str">
        <f t="shared" si="65"/>
        <v>00</v>
      </c>
      <c r="AX184" s="170" t="str">
        <f t="shared" si="55"/>
        <v xml:space="preserve">    case 0x475241443E000000: *com = ITM_GRADto; return true; break; //GRAD&gt;</v>
      </c>
      <c r="BE184" s="170" t="str">
        <f t="shared" si="56"/>
        <v>47</v>
      </c>
      <c r="BF184" s="170" t="str">
        <f t="shared" si="56"/>
        <v>D1</v>
      </c>
      <c r="BG184" s="170" t="str">
        <f t="shared" si="56"/>
        <v>C0</v>
      </c>
      <c r="BH184" s="170" t="str">
        <f t="shared" si="47"/>
        <v>C3</v>
      </c>
      <c r="BI184" s="170" t="str">
        <f t="shared" si="57"/>
        <v>3E</v>
      </c>
      <c r="BJ184" s="170" t="str">
        <f t="shared" si="57"/>
        <v/>
      </c>
      <c r="BK184" s="170" t="str">
        <f t="shared" si="57"/>
        <v/>
      </c>
      <c r="BL184" s="170" t="str">
        <f t="shared" si="48"/>
        <v/>
      </c>
    </row>
    <row r="185" spans="1:64">
      <c r="A185" s="24" t="str">
        <f>IF(ISNA(VLOOKUP(D185,D186:D$9999,1,0)),"",1)</f>
        <v/>
      </c>
      <c r="B185" s="24" t="str">
        <f>IF(ISNA(VLOOKUP(E185,E186:E$9999,1,0)),"",1)</f>
        <v/>
      </c>
      <c r="C185" s="2">
        <v>183</v>
      </c>
      <c r="D185" s="2" t="str">
        <f>VLOOKUP(C185,SOURCE!S188:Z10351,8,0)</f>
        <v>ITM_IM</v>
      </c>
      <c r="E185" s="26" t="str">
        <f>CHAR(34)&amp;VLOOKUP(C185,SOURCE!S$6:Y$10169,6,0)&amp;CHAR(34)</f>
        <v>"IM"</v>
      </c>
      <c r="F185" s="22" t="str">
        <f t="shared" si="49"/>
        <v xml:space="preserve">                      if (strcompare(commandnumber,"IM" )) {sprintf(commandnumber,"%d", ITM_IM);} else</v>
      </c>
      <c r="H185" t="b">
        <f>ISNA(VLOOKUP(J185,J186:J$500,1,0))</f>
        <v>1</v>
      </c>
      <c r="I185" s="27">
        <f>VLOOKUP(C185,SOURCE!S$6:Y$10169,7,0)</f>
        <v>1475</v>
      </c>
      <c r="J185" s="28" t="str">
        <f>VLOOKUP(C185,SOURCE!S$6:Y$10169,6,0)</f>
        <v>IM</v>
      </c>
      <c r="K185" s="29" t="str">
        <f t="shared" si="60"/>
        <v>Im</v>
      </c>
      <c r="L185" s="39" t="str">
        <f>VLOOKUP(C185,SOURCE!S$6:Y$10169,2,0)</f>
        <v>Complex</v>
      </c>
      <c r="M185" t="str">
        <f>IF(VLOOKUP(I185,SOURCE!B:M,2,0)="/  { itemToBeCoded","To be coded","")</f>
        <v/>
      </c>
      <c r="N185" s="17" t="str">
        <f>IF(AND(O185,VLOOKUP(I185,SOURCE!B:M,2,0)&lt;&gt;"/  { itemToBeCoded"),IF(ISERROR(VLOOKUP(J185,TEST!A:L,12,0)),"",   IF(VLOOKUP(J185,TEST!A:L,12,0)="","",VLOOKUP(J185,TEST!A:L,12,0)&amp;" //"&amp;U185)),"")</f>
        <v/>
      </c>
      <c r="O185" t="b">
        <f>ISNA(VLOOKUP(J185,J$3:J184,1,0))</f>
        <v>1</v>
      </c>
      <c r="Q185" s="26" t="str">
        <f>VLOOKUP(I185,SOURCE!B:M,5,0)</f>
        <v>"Im"</v>
      </c>
      <c r="T185" s="159"/>
      <c r="U185">
        <f t="shared" si="61"/>
        <v>49</v>
      </c>
      <c r="V185" s="164">
        <f t="shared" si="62"/>
        <v>299797159.25280225</v>
      </c>
      <c r="W185" t="str">
        <f>IF(AND(O185,VLOOKUP(I185,SOURCE!B:M,2,0)&lt;&gt;"/  { itemToBeCoded"),IF(ISERROR(VLOOKUP(J185,TEST!A:F,5,0)),"",VLOOKUP(J185,TEST!A:F,5,0)),"")</f>
        <v/>
      </c>
      <c r="X185" t="str">
        <f>IF(VLOOKUP(I185,SOURCE!B:M,2,0)&lt;&gt;"/  { itemToBeCoded",IF(ISERROR(VLOOKUP(J185,TEST!A:F,6,0)),"",VLOOKUP(J185,TEST!A:F,6,0)),"")</f>
        <v/>
      </c>
      <c r="Y185" t="str">
        <f t="shared" si="59"/>
        <v/>
      </c>
      <c r="Z185">
        <f t="shared" si="46"/>
        <v>2</v>
      </c>
      <c r="AA185" s="172" t="str">
        <f t="shared" si="66"/>
        <v>+((uint64_t)(73) &lt;&lt; (7*8))</v>
      </c>
      <c r="AB185" s="172" t="str">
        <f t="shared" si="66"/>
        <v>+((uint64_t)(77) &lt;&lt; (6*8))</v>
      </c>
      <c r="AC185" s="172" t="str">
        <f t="shared" si="66"/>
        <v xml:space="preserve">                          </v>
      </c>
      <c r="AD185" s="172" t="str">
        <f t="shared" si="66"/>
        <v xml:space="preserve">                          </v>
      </c>
      <c r="AE185" s="172" t="str">
        <f t="shared" si="66"/>
        <v xml:space="preserve">                          </v>
      </c>
      <c r="AF185" s="172" t="str">
        <f t="shared" si="66"/>
        <v xml:space="preserve">                          </v>
      </c>
      <c r="AG185" s="172" t="str">
        <f t="shared" si="66"/>
        <v xml:space="preserve">                          </v>
      </c>
      <c r="AH185" s="172" t="str">
        <f t="shared" si="66"/>
        <v xml:space="preserve">                          </v>
      </c>
      <c r="AJ185" t="str">
        <f t="shared" si="51"/>
        <v>(uint64_t)(+((uint64_t)(73) &lt;&lt; (7*8))+((uint64_t)(77) &lt;&lt; (6*8))                                                                                                                                                            )</v>
      </c>
      <c r="AK185" s="2" t="str">
        <f t="shared" si="52"/>
        <v>IM</v>
      </c>
      <c r="AL185" t="e">
        <f>VLOOKUP(AN185,$AN186:$AN$1000,1,0)</f>
        <v>#VALUE!</v>
      </c>
      <c r="AM185">
        <f t="shared" si="53"/>
        <v>343</v>
      </c>
      <c r="AN185" s="173" t="str">
        <f t="shared" si="54"/>
        <v xml:space="preserve">    case (uint64_t)(+((uint64_t)(73) &lt;&lt; (7*8))+((uint64_t)(77) &lt;&lt; (6*8))                                                                                                                                                            ): *com = ITM_IM; return true; break; //IM</v>
      </c>
      <c r="AO185" t="s">
        <v>5217</v>
      </c>
      <c r="AP185" s="170" t="str">
        <f t="shared" si="67"/>
        <v>49</v>
      </c>
      <c r="AQ185" s="170" t="str">
        <f t="shared" si="67"/>
        <v>4D</v>
      </c>
      <c r="AR185" s="170" t="str">
        <f t="shared" si="67"/>
        <v>00</v>
      </c>
      <c r="AS185" s="170" t="str">
        <f t="shared" si="67"/>
        <v>00</v>
      </c>
      <c r="AT185" s="170" t="str">
        <f t="shared" si="67"/>
        <v>00</v>
      </c>
      <c r="AU185" s="170" t="str">
        <f t="shared" si="65"/>
        <v>00</v>
      </c>
      <c r="AV185" s="170" t="str">
        <f t="shared" si="65"/>
        <v>00</v>
      </c>
      <c r="AW185" s="170" t="str">
        <f t="shared" si="65"/>
        <v>00</v>
      </c>
      <c r="AX185" s="170" t="str">
        <f t="shared" si="55"/>
        <v xml:space="preserve">    case 0x494D000000000000: *com = ITM_IM; return true; break; //IM</v>
      </c>
      <c r="BE185" s="170" t="str">
        <f t="shared" si="56"/>
        <v>C8</v>
      </c>
      <c r="BF185" s="170" t="str">
        <f t="shared" si="56"/>
        <v>CC</v>
      </c>
      <c r="BG185" s="170" t="str">
        <f t="shared" si="56"/>
        <v>7F</v>
      </c>
      <c r="BH185" s="170" t="str">
        <f t="shared" si="47"/>
        <v>7F</v>
      </c>
      <c r="BI185" s="170" t="str">
        <f t="shared" si="57"/>
        <v/>
      </c>
      <c r="BJ185" s="170" t="str">
        <f t="shared" si="57"/>
        <v/>
      </c>
      <c r="BK185" s="170" t="str">
        <f t="shared" si="57"/>
        <v/>
      </c>
      <c r="BL185" s="170" t="str">
        <f t="shared" si="48"/>
        <v/>
      </c>
    </row>
    <row r="186" spans="1:64">
      <c r="A186" s="24" t="str">
        <f>IF(ISNA(VLOOKUP(D186,D187:D$9999,1,0)),"",1)</f>
        <v/>
      </c>
      <c r="B186" s="24" t="str">
        <f>IF(ISNA(VLOOKUP(E186,E187:E$9999,1,0)),"",1)</f>
        <v/>
      </c>
      <c r="C186" s="2">
        <v>184</v>
      </c>
      <c r="D186" s="2" t="str">
        <f>VLOOKUP(C186,SOURCE!S189:Z10352,8,0)</f>
        <v>ITM_sinc</v>
      </c>
      <c r="E186" s="26" t="str">
        <f>CHAR(34)&amp;VLOOKUP(C186,SOURCE!S$6:Y$10169,6,0)&amp;CHAR(34)</f>
        <v>"SINC"</v>
      </c>
      <c r="F186" s="22" t="str">
        <f t="shared" si="49"/>
        <v xml:space="preserve">                      if (strcompare(commandnumber,"SINC" )) {sprintf(commandnumber,"%d", ITM_sinc);} else</v>
      </c>
      <c r="H186" t="b">
        <f>ISNA(VLOOKUP(J186,J187:J$500,1,0))</f>
        <v>1</v>
      </c>
      <c r="I186" s="27">
        <f>VLOOKUP(C186,SOURCE!S$6:Y$10169,7,0)</f>
        <v>1490</v>
      </c>
      <c r="J186" s="28" t="str">
        <f>VLOOKUP(C186,SOURCE!S$6:Y$10169,6,0)</f>
        <v>SINC</v>
      </c>
      <c r="K186" s="29" t="str">
        <f t="shared" si="60"/>
        <v>sinc</v>
      </c>
      <c r="L186" s="39" t="str">
        <f>VLOOKUP(C186,SOURCE!S$6:Y$10169,2,0)</f>
        <v>Trig</v>
      </c>
      <c r="M186" t="str">
        <f>IF(VLOOKUP(I186,SOURCE!B:M,2,0)="/  { itemToBeCoded","To be coded","")</f>
        <v/>
      </c>
      <c r="N186" s="17" t="str">
        <f>IF(AND(O186,VLOOKUP(I186,SOURCE!B:M,2,0)&lt;&gt;"/  { itemToBeCoded"),IF(ISERROR(VLOOKUP(J186,TEST!A:L,12,0)),"",   IF(VLOOKUP(J186,TEST!A:L,12,0)="","",VLOOKUP(J186,TEST!A:L,12,0)&amp;" //"&amp;U186)),"")</f>
        <v>RAD 20 SINC 0.0456472625363814 GSB M2 //50</v>
      </c>
      <c r="O186" t="b">
        <f>ISNA(VLOOKUP(J186,J$3:J185,1,0))</f>
        <v>1</v>
      </c>
      <c r="Q186" s="26" t="str">
        <f>VLOOKUP(I186,SOURCE!B:M,5,0)</f>
        <v>"sinc"</v>
      </c>
      <c r="U186">
        <f t="shared" si="61"/>
        <v>50</v>
      </c>
      <c r="V186" s="164">
        <f t="shared" si="62"/>
        <v>299797159.29844952</v>
      </c>
      <c r="W186">
        <f>IF(AND(O186,VLOOKUP(I186,SOURCE!B:M,2,0)&lt;&gt;"/  { itemToBeCoded"),IF(ISERROR(VLOOKUP(J186,TEST!A:F,5,0)),"",VLOOKUP(J186,TEST!A:F,5,0)),"")</f>
        <v>1</v>
      </c>
      <c r="X186">
        <f>IF(VLOOKUP(I186,SOURCE!B:M,2,0)&lt;&gt;"/  { itemToBeCoded",IF(ISERROR(VLOOKUP(J186,TEST!A:F,6,0)),"",VLOOKUP(J186,TEST!A:F,6,0)),"")</f>
        <v>4.5647262536381385E-2</v>
      </c>
      <c r="Y186" t="str">
        <f t="shared" si="59"/>
        <v>both</v>
      </c>
      <c r="Z186">
        <f t="shared" si="46"/>
        <v>4</v>
      </c>
      <c r="AA186" s="172" t="str">
        <f t="shared" si="66"/>
        <v>+((uint64_t)(83) &lt;&lt; (7*8))</v>
      </c>
      <c r="AB186" s="172" t="str">
        <f t="shared" si="66"/>
        <v>+((uint64_t)(73) &lt;&lt; (6*8))</v>
      </c>
      <c r="AC186" s="172" t="str">
        <f t="shared" si="66"/>
        <v>+((uint64_t)(78) &lt;&lt; (5*8))</v>
      </c>
      <c r="AD186" s="172" t="str">
        <f t="shared" si="66"/>
        <v>+((uint64_t)(67) &lt;&lt; (4*8))</v>
      </c>
      <c r="AE186" s="172" t="str">
        <f t="shared" si="66"/>
        <v xml:space="preserve">                          </v>
      </c>
      <c r="AF186" s="172" t="str">
        <f t="shared" si="66"/>
        <v xml:space="preserve">                          </v>
      </c>
      <c r="AG186" s="172" t="str">
        <f t="shared" si="66"/>
        <v xml:space="preserve">                          </v>
      </c>
      <c r="AH186" s="172" t="str">
        <f t="shared" si="66"/>
        <v xml:space="preserve">                          </v>
      </c>
      <c r="AJ186" t="str">
        <f t="shared" si="51"/>
        <v>(uint64_t)(+((uint64_t)(83) &lt;&lt; (7*8))+((uint64_t)(73) &lt;&lt; (6*8))+((uint64_t)(78) &lt;&lt; (5*8))+((uint64_t)(67) &lt;&lt; (4*8))                                                                                                        )</v>
      </c>
      <c r="AK186" s="2" t="str">
        <f t="shared" si="52"/>
        <v>SINC</v>
      </c>
      <c r="AL186" t="e">
        <f>VLOOKUP(AN186,$AN187:$AN$1000,1,0)</f>
        <v>#VALUE!</v>
      </c>
      <c r="AM186">
        <f t="shared" si="53"/>
        <v>344</v>
      </c>
      <c r="AN186" s="173" t="str">
        <f t="shared" si="54"/>
        <v xml:space="preserve">    case (uint64_t)(+((uint64_t)(83) &lt;&lt; (7*8))+((uint64_t)(73) &lt;&lt; (6*8))+((uint64_t)(78) &lt;&lt; (5*8))+((uint64_t)(67) &lt;&lt; (4*8))                                                                                                        ): *com = ITM_sinc; return true; break; //SINC</v>
      </c>
      <c r="AO186" t="s">
        <v>5217</v>
      </c>
      <c r="AP186" s="170" t="str">
        <f t="shared" si="67"/>
        <v>53</v>
      </c>
      <c r="AQ186" s="170" t="str">
        <f t="shared" si="67"/>
        <v>49</v>
      </c>
      <c r="AR186" s="170" t="str">
        <f t="shared" si="67"/>
        <v>4E</v>
      </c>
      <c r="AS186" s="170" t="str">
        <f t="shared" si="67"/>
        <v>43</v>
      </c>
      <c r="AT186" s="170" t="str">
        <f t="shared" si="67"/>
        <v>00</v>
      </c>
      <c r="AU186" s="170" t="str">
        <f t="shared" si="65"/>
        <v>00</v>
      </c>
      <c r="AV186" s="170" t="str">
        <f t="shared" si="65"/>
        <v>00</v>
      </c>
      <c r="AW186" s="170" t="str">
        <f t="shared" si="65"/>
        <v>00</v>
      </c>
      <c r="AX186" s="170" t="str">
        <f t="shared" si="55"/>
        <v xml:space="preserve">    case 0x53494E4300000000: *com = ITM_sinc; return true; break; //SINC</v>
      </c>
      <c r="BE186" s="170" t="str">
        <f t="shared" si="56"/>
        <v>D2</v>
      </c>
      <c r="BF186" s="170" t="str">
        <f t="shared" si="56"/>
        <v>C8</v>
      </c>
      <c r="BG186" s="170" t="str">
        <f t="shared" si="56"/>
        <v>CD</v>
      </c>
      <c r="BH186" s="170" t="str">
        <f t="shared" si="47"/>
        <v>C2</v>
      </c>
      <c r="BI186" s="170" t="str">
        <f t="shared" si="57"/>
        <v/>
      </c>
      <c r="BJ186" s="170" t="str">
        <f t="shared" si="57"/>
        <v/>
      </c>
      <c r="BK186" s="170" t="str">
        <f t="shared" si="57"/>
        <v/>
      </c>
      <c r="BL186" s="170" t="str">
        <f t="shared" si="48"/>
        <v/>
      </c>
    </row>
    <row r="187" spans="1:64">
      <c r="A187" s="24" t="str">
        <f>IF(ISNA(VLOOKUP(D187,D188:D$9999,1,0)),"",1)</f>
        <v/>
      </c>
      <c r="B187" s="24" t="str">
        <f>IF(ISNA(VLOOKUP(E187,E188:E$9999,1,0)),"",1)</f>
        <v/>
      </c>
      <c r="C187" s="2">
        <v>185</v>
      </c>
      <c r="D187" s="2" t="str">
        <f>VLOOKUP(C187,SOURCE!S190:Z10353,8,0)</f>
        <v>ITM_LASTX</v>
      </c>
      <c r="E187" s="26" t="str">
        <f>CHAR(34)&amp;VLOOKUP(C187,SOURCE!S$6:Y$10169,6,0)&amp;CHAR(34)</f>
        <v>"LASTX"</v>
      </c>
      <c r="F187" s="22" t="str">
        <f t="shared" si="49"/>
        <v xml:space="preserve">                      if (strcompare(commandnumber,"LASTX" )) {sprintf(commandnumber,"%d", ITM_LASTX);} else</v>
      </c>
      <c r="H187" t="b">
        <f>ISNA(VLOOKUP(J187,J188:J$500,1,0))</f>
        <v>1</v>
      </c>
      <c r="I187" s="27">
        <f>VLOOKUP(C187,SOURCE!S$6:Y$10169,7,0)</f>
        <v>1492</v>
      </c>
      <c r="J187" s="28" t="str">
        <f>VLOOKUP(C187,SOURCE!S$6:Y$10169,6,0)</f>
        <v>LASTX</v>
      </c>
      <c r="K187" s="29" t="str">
        <f t="shared" si="60"/>
        <v>LSTx</v>
      </c>
      <c r="L187" s="39" t="str">
        <f>VLOOKUP(C187,SOURCE!S$6:Y$10169,2,0)</f>
        <v>STACK</v>
      </c>
      <c r="M187" t="str">
        <f>IF(VLOOKUP(I187,SOURCE!B:M,2,0)="/  { itemToBeCoded","To be coded","")</f>
        <v/>
      </c>
      <c r="N187" s="17" t="str">
        <f>IF(AND(O187,VLOOKUP(I187,SOURCE!B:M,2,0)&lt;&gt;"/  { itemToBeCoded"),IF(ISERROR(VLOOKUP(J187,TEST!A:L,12,0)),"",   IF(VLOOKUP(J187,TEST!A:L,12,0)="","",VLOOKUP(J187,TEST!A:L,12,0)&amp;" //"&amp;U187)),"")</f>
        <v/>
      </c>
      <c r="O187" t="b">
        <f>ISNA(VLOOKUP(J187,J$3:J186,1,0))</f>
        <v>1</v>
      </c>
      <c r="Q187" s="26" t="str">
        <f>VLOOKUP(I187,SOURCE!B:M,5,0)</f>
        <v>"LSTx"</v>
      </c>
      <c r="U187">
        <f t="shared" si="61"/>
        <v>50</v>
      </c>
      <c r="V187" s="164">
        <f t="shared" si="62"/>
        <v>299797159.29844952</v>
      </c>
      <c r="W187" t="str">
        <f>IF(AND(O187,VLOOKUP(I187,SOURCE!B:M,2,0)&lt;&gt;"/  { itemToBeCoded"),IF(ISERROR(VLOOKUP(J187,TEST!A:F,5,0)),"",VLOOKUP(J187,TEST!A:F,5,0)),"")</f>
        <v/>
      </c>
      <c r="X187" t="str">
        <f>IF(VLOOKUP(I187,SOURCE!B:M,2,0)&lt;&gt;"/  { itemToBeCoded",IF(ISERROR(VLOOKUP(J187,TEST!A:F,6,0)),"",VLOOKUP(J187,TEST!A:F,6,0)),"")</f>
        <v/>
      </c>
      <c r="Y187" t="str">
        <f t="shared" si="59"/>
        <v/>
      </c>
      <c r="Z187">
        <f t="shared" si="46"/>
        <v>5</v>
      </c>
      <c r="AA187" s="172" t="str">
        <f t="shared" si="66"/>
        <v>+((uint64_t)(76) &lt;&lt; (7*8))</v>
      </c>
      <c r="AB187" s="172" t="str">
        <f t="shared" si="66"/>
        <v>+((uint64_t)(65) &lt;&lt; (6*8))</v>
      </c>
      <c r="AC187" s="172" t="str">
        <f t="shared" si="66"/>
        <v>+((uint64_t)(83) &lt;&lt; (5*8))</v>
      </c>
      <c r="AD187" s="172" t="str">
        <f t="shared" si="66"/>
        <v>+((uint64_t)(84) &lt;&lt; (4*8))</v>
      </c>
      <c r="AE187" s="172" t="str">
        <f t="shared" si="66"/>
        <v>+((uint64_t)(88) &lt;&lt; (3*8))</v>
      </c>
      <c r="AF187" s="172" t="str">
        <f t="shared" si="66"/>
        <v xml:space="preserve">                          </v>
      </c>
      <c r="AG187" s="172" t="str">
        <f t="shared" si="66"/>
        <v xml:space="preserve">                          </v>
      </c>
      <c r="AH187" s="172" t="str">
        <f t="shared" si="66"/>
        <v xml:space="preserve">                          </v>
      </c>
      <c r="AJ187" t="str">
        <f t="shared" si="51"/>
        <v>(uint64_t)(+((uint64_t)(76) &lt;&lt; (7*8))+((uint64_t)(65) &lt;&lt; (6*8))+((uint64_t)(83) &lt;&lt; (5*8))+((uint64_t)(84) &lt;&lt; (4*8))+((uint64_t)(88) &lt;&lt; (3*8))                                                                              )</v>
      </c>
      <c r="AK187" s="2" t="str">
        <f t="shared" si="52"/>
        <v>LASTX</v>
      </c>
      <c r="AL187" t="e">
        <f>VLOOKUP(AN187,$AN188:$AN$1000,1,0)</f>
        <v>#VALUE!</v>
      </c>
      <c r="AM187">
        <f t="shared" si="53"/>
        <v>345</v>
      </c>
      <c r="AN187" s="173" t="str">
        <f t="shared" si="54"/>
        <v xml:space="preserve">    case (uint64_t)(+((uint64_t)(76) &lt;&lt; (7*8))+((uint64_t)(65) &lt;&lt; (6*8))+((uint64_t)(83) &lt;&lt; (5*8))+((uint64_t)(84) &lt;&lt; (4*8))+((uint64_t)(88) &lt;&lt; (3*8))                                                                              ): *com = ITM_LASTX; return true; break; //LASTX</v>
      </c>
      <c r="AO187" t="s">
        <v>5217</v>
      </c>
      <c r="AP187" s="170" t="str">
        <f t="shared" si="67"/>
        <v>4C</v>
      </c>
      <c r="AQ187" s="170" t="str">
        <f t="shared" si="67"/>
        <v>41</v>
      </c>
      <c r="AR187" s="170" t="str">
        <f t="shared" si="67"/>
        <v>53</v>
      </c>
      <c r="AS187" s="170" t="str">
        <f t="shared" si="67"/>
        <v>54</v>
      </c>
      <c r="AT187" s="170" t="str">
        <f t="shared" si="67"/>
        <v>58</v>
      </c>
      <c r="AU187" s="170" t="str">
        <f t="shared" si="65"/>
        <v>00</v>
      </c>
      <c r="AV187" s="170" t="str">
        <f t="shared" si="65"/>
        <v>00</v>
      </c>
      <c r="AW187" s="170" t="str">
        <f t="shared" si="65"/>
        <v>00</v>
      </c>
      <c r="AX187" s="170" t="str">
        <f t="shared" si="55"/>
        <v xml:space="preserve">    case 0x4C41535458000000: *com = ITM_LASTX; return true; break; //LASTX</v>
      </c>
      <c r="BE187" s="170" t="str">
        <f t="shared" si="56"/>
        <v>4C</v>
      </c>
      <c r="BF187" s="170" t="str">
        <f t="shared" si="56"/>
        <v>C0</v>
      </c>
      <c r="BG187" s="170" t="str">
        <f t="shared" si="56"/>
        <v>D2</v>
      </c>
      <c r="BH187" s="170" t="str">
        <f t="shared" si="47"/>
        <v>D3</v>
      </c>
      <c r="BI187" s="170" t="str">
        <f t="shared" si="57"/>
        <v>58</v>
      </c>
      <c r="BJ187" s="170" t="str">
        <f t="shared" si="57"/>
        <v/>
      </c>
      <c r="BK187" s="170" t="str">
        <f t="shared" si="57"/>
        <v/>
      </c>
      <c r="BL187" s="170" t="str">
        <f t="shared" si="48"/>
        <v/>
      </c>
    </row>
    <row r="188" spans="1:64">
      <c r="A188" s="24" t="str">
        <f>IF(ISNA(VLOOKUP(D188,D189:D$9999,1,0)),"",1)</f>
        <v/>
      </c>
      <c r="B188" s="24" t="str">
        <f>IF(ISNA(VLOOKUP(E188,E189:E$9999,1,0)),"",1)</f>
        <v/>
      </c>
      <c r="C188" s="2">
        <v>186</v>
      </c>
      <c r="D188" s="2" t="str">
        <f>VLOOKUP(C188,SOURCE!S191:Z10354,8,0)</f>
        <v>ITM_LNBETA</v>
      </c>
      <c r="E188" s="26" t="str">
        <f>CHAR(34)&amp;VLOOKUP(C188,SOURCE!S$6:Y$10169,6,0)&amp;CHAR(34)</f>
        <v>"LNBETA"</v>
      </c>
      <c r="F188" s="22" t="str">
        <f t="shared" si="49"/>
        <v xml:space="preserve">                      if (strcompare(commandnumber,"LNBETA" )) {sprintf(commandnumber,"%d", ITM_LNBETA);} else</v>
      </c>
      <c r="H188" t="b">
        <f>ISNA(VLOOKUP(J188,J189:J$500,1,0))</f>
        <v>1</v>
      </c>
      <c r="I188" s="27">
        <f>VLOOKUP(C188,SOURCE!S$6:Y$10169,7,0)</f>
        <v>1497</v>
      </c>
      <c r="J188" s="28" t="str">
        <f>VLOOKUP(C188,SOURCE!S$6:Y$10169,6,0)</f>
        <v>LNBETA</v>
      </c>
      <c r="K188" s="29" t="str">
        <f t="shared" si="60"/>
        <v>lnbeta</v>
      </c>
      <c r="L188" s="39" t="str">
        <f>VLOOKUP(C188,SOURCE!S$6:Y$10169,2,0)</f>
        <v>Math</v>
      </c>
      <c r="M188" t="str">
        <f>IF(VLOOKUP(I188,SOURCE!B:M,2,0)="/  { itemToBeCoded","To be coded","")</f>
        <v/>
      </c>
      <c r="N188" s="17" t="str">
        <f>IF(AND(O188,VLOOKUP(I188,SOURCE!B:M,2,0)&lt;&gt;"/  { itemToBeCoded"),IF(ISERROR(VLOOKUP(J188,TEST!A:L,12,0)),"",   IF(VLOOKUP(J188,TEST!A:L,12,0)="","",VLOOKUP(J188,TEST!A:L,12,0)&amp;" //"&amp;U188)),"")</f>
        <v/>
      </c>
      <c r="O188" t="b">
        <f>ISNA(VLOOKUP(J188,J$3:J187,1,0))</f>
        <v>1</v>
      </c>
      <c r="Q188" s="26" t="str">
        <f>VLOOKUP(I188,SOURCE!B:M,5,0)</f>
        <v>"ln" STD_beta</v>
      </c>
      <c r="U188">
        <f t="shared" si="61"/>
        <v>50</v>
      </c>
      <c r="V188" s="164">
        <f t="shared" si="62"/>
        <v>299797159.29844952</v>
      </c>
      <c r="W188" t="str">
        <f>IF(AND(O188,VLOOKUP(I188,SOURCE!B:M,2,0)&lt;&gt;"/  { itemToBeCoded"),IF(ISERROR(VLOOKUP(J188,TEST!A:F,5,0)),"",VLOOKUP(J188,TEST!A:F,5,0)),"")</f>
        <v/>
      </c>
      <c r="X188" t="str">
        <f>IF(VLOOKUP(I188,SOURCE!B:M,2,0)&lt;&gt;"/  { itemToBeCoded",IF(ISERROR(VLOOKUP(J188,TEST!A:F,6,0)),"",VLOOKUP(J188,TEST!A:F,6,0)),"")</f>
        <v/>
      </c>
      <c r="Y188" t="str">
        <f t="shared" si="59"/>
        <v/>
      </c>
      <c r="Z188">
        <f t="shared" si="46"/>
        <v>6</v>
      </c>
      <c r="AA188" s="172" t="str">
        <f t="shared" si="66"/>
        <v>+((uint64_t)(76) &lt;&lt; (7*8))</v>
      </c>
      <c r="AB188" s="172" t="str">
        <f t="shared" si="66"/>
        <v>+((uint64_t)(78) &lt;&lt; (6*8))</v>
      </c>
      <c r="AC188" s="172" t="str">
        <f t="shared" si="66"/>
        <v>+((uint64_t)(66) &lt;&lt; (5*8))</v>
      </c>
      <c r="AD188" s="172" t="str">
        <f t="shared" si="66"/>
        <v>+((uint64_t)(69) &lt;&lt; (4*8))</v>
      </c>
      <c r="AE188" s="172" t="str">
        <f t="shared" si="66"/>
        <v>+((uint64_t)(84) &lt;&lt; (3*8))</v>
      </c>
      <c r="AF188" s="172" t="str">
        <f t="shared" si="66"/>
        <v>+((uint64_t)(65) &lt;&lt; (2*8))</v>
      </c>
      <c r="AG188" s="172" t="str">
        <f t="shared" si="66"/>
        <v xml:space="preserve">                          </v>
      </c>
      <c r="AH188" s="172" t="str">
        <f t="shared" si="66"/>
        <v xml:space="preserve">                          </v>
      </c>
      <c r="AJ188" t="str">
        <f t="shared" si="51"/>
        <v>(uint64_t)(+((uint64_t)(76) &lt;&lt; (7*8))+((uint64_t)(78) &lt;&lt; (6*8))+((uint64_t)(66) &lt;&lt; (5*8))+((uint64_t)(69) &lt;&lt; (4*8))+((uint64_t)(84) &lt;&lt; (3*8))+((uint64_t)(65) &lt;&lt; (2*8))                                                    )</v>
      </c>
      <c r="AK188" s="2" t="str">
        <f t="shared" si="52"/>
        <v>LNBETA</v>
      </c>
      <c r="AL188" t="e">
        <f>VLOOKUP(AN188,$AN189:$AN$1000,1,0)</f>
        <v>#VALUE!</v>
      </c>
      <c r="AM188">
        <f t="shared" si="53"/>
        <v>346</v>
      </c>
      <c r="AN188" s="173" t="str">
        <f t="shared" si="54"/>
        <v xml:space="preserve">    case (uint64_t)(+((uint64_t)(76) &lt;&lt; (7*8))+((uint64_t)(78) &lt;&lt; (6*8))+((uint64_t)(66) &lt;&lt; (5*8))+((uint64_t)(69) &lt;&lt; (4*8))+((uint64_t)(84) &lt;&lt; (3*8))+((uint64_t)(65) &lt;&lt; (2*8))                                                    ): *com = ITM_LNBETA; return true; break; //LNBETA</v>
      </c>
      <c r="AO188" t="s">
        <v>5217</v>
      </c>
      <c r="AP188" s="170" t="str">
        <f t="shared" si="67"/>
        <v>4C</v>
      </c>
      <c r="AQ188" s="170" t="str">
        <f t="shared" si="67"/>
        <v>4E</v>
      </c>
      <c r="AR188" s="170" t="str">
        <f t="shared" si="67"/>
        <v>42</v>
      </c>
      <c r="AS188" s="170" t="str">
        <f t="shared" si="67"/>
        <v>45</v>
      </c>
      <c r="AT188" s="170" t="str">
        <f t="shared" si="67"/>
        <v>54</v>
      </c>
      <c r="AU188" s="170" t="str">
        <f t="shared" si="65"/>
        <v>41</v>
      </c>
      <c r="AV188" s="170" t="str">
        <f t="shared" si="65"/>
        <v>00</v>
      </c>
      <c r="AW188" s="170" t="str">
        <f t="shared" si="65"/>
        <v>00</v>
      </c>
      <c r="AX188" s="170" t="str">
        <f t="shared" si="55"/>
        <v xml:space="preserve">    case 0x4C4E424554410000: *com = ITM_LNBETA; return true; break; //LNBETA</v>
      </c>
      <c r="BE188" s="170" t="str">
        <f t="shared" si="56"/>
        <v>4C</v>
      </c>
      <c r="BF188" s="170" t="str">
        <f t="shared" si="56"/>
        <v>4E</v>
      </c>
      <c r="BG188" s="170" t="str">
        <f t="shared" si="56"/>
        <v>C1</v>
      </c>
      <c r="BH188" s="170" t="str">
        <f t="shared" si="47"/>
        <v>C4</v>
      </c>
      <c r="BI188" s="170" t="str">
        <f t="shared" si="57"/>
        <v>54</v>
      </c>
      <c r="BJ188" s="170" t="str">
        <f t="shared" si="57"/>
        <v>41</v>
      </c>
      <c r="BK188" s="170" t="str">
        <f t="shared" si="57"/>
        <v/>
      </c>
      <c r="BL188" s="170" t="str">
        <f t="shared" si="48"/>
        <v/>
      </c>
    </row>
    <row r="189" spans="1:64">
      <c r="A189" s="24" t="str">
        <f>IF(ISNA(VLOOKUP(D189,D190:D$9999,1,0)),"",1)</f>
        <v/>
      </c>
      <c r="B189" s="24" t="str">
        <f>IF(ISNA(VLOOKUP(E189,E190:E$9999,1,0)),"",1)</f>
        <v/>
      </c>
      <c r="C189" s="2">
        <v>187</v>
      </c>
      <c r="D189" s="2" t="str">
        <f>VLOOKUP(C189,SOURCE!S192:Z10355,8,0)</f>
        <v>ITM_LNGAMMA</v>
      </c>
      <c r="E189" s="26" t="str">
        <f>CHAR(34)&amp;VLOOKUP(C189,SOURCE!S$6:Y$10169,6,0)&amp;CHAR(34)</f>
        <v>"LNGAMMA"</v>
      </c>
      <c r="F189" s="22" t="str">
        <f t="shared" si="49"/>
        <v xml:space="preserve">                      if (strcompare(commandnumber,"LNGAMMA" )) {sprintf(commandnumber,"%d", ITM_LNGAMMA);} else</v>
      </c>
      <c r="H189" t="b">
        <f>ISNA(VLOOKUP(J189,J190:J$500,1,0))</f>
        <v>1</v>
      </c>
      <c r="I189" s="27">
        <f>VLOOKUP(C189,SOURCE!S$6:Y$10169,7,0)</f>
        <v>1498</v>
      </c>
      <c r="J189" s="28" t="str">
        <f>VLOOKUP(C189,SOURCE!S$6:Y$10169,6,0)</f>
        <v>LNGAMMA</v>
      </c>
      <c r="K189" s="29" t="str">
        <f t="shared" si="60"/>
        <v>lnGAMMA</v>
      </c>
      <c r="L189" s="39" t="str">
        <f>VLOOKUP(C189,SOURCE!S$6:Y$10169,2,0)</f>
        <v>Math</v>
      </c>
      <c r="M189" t="str">
        <f>IF(VLOOKUP(I189,SOURCE!B:M,2,0)="/  { itemToBeCoded","To be coded","")</f>
        <v/>
      </c>
      <c r="N189" s="17" t="str">
        <f>IF(AND(O189,VLOOKUP(I189,SOURCE!B:M,2,0)&lt;&gt;"/  { itemToBeCoded"),IF(ISERROR(VLOOKUP(J189,TEST!A:L,12,0)),"",   IF(VLOOKUP(J189,TEST!A:L,12,0)="","",VLOOKUP(J189,TEST!A:L,12,0)&amp;" //"&amp;U189)),"")</f>
        <v/>
      </c>
      <c r="O189" t="b">
        <f>ISNA(VLOOKUP(J189,J$3:J188,1,0))</f>
        <v>1</v>
      </c>
      <c r="Q189" s="26" t="str">
        <f>VLOOKUP(I189,SOURCE!B:M,5,0)</f>
        <v>"ln" STD_GAMMA</v>
      </c>
      <c r="U189">
        <f t="shared" si="61"/>
        <v>50</v>
      </c>
      <c r="V189" s="164">
        <f t="shared" si="62"/>
        <v>299797159.29844952</v>
      </c>
      <c r="W189" t="str">
        <f>IF(AND(O189,VLOOKUP(I189,SOURCE!B:M,2,0)&lt;&gt;"/  { itemToBeCoded"),IF(ISERROR(VLOOKUP(J189,TEST!A:F,5,0)),"",VLOOKUP(J189,TEST!A:F,5,0)),"")</f>
        <v/>
      </c>
      <c r="X189" t="str">
        <f>IF(VLOOKUP(I189,SOURCE!B:M,2,0)&lt;&gt;"/  { itemToBeCoded",IF(ISERROR(VLOOKUP(J189,TEST!A:F,6,0)),"",VLOOKUP(J189,TEST!A:F,6,0)),"")</f>
        <v/>
      </c>
      <c r="Y189" t="str">
        <f t="shared" si="59"/>
        <v/>
      </c>
      <c r="Z189">
        <f t="shared" si="46"/>
        <v>7</v>
      </c>
      <c r="AA189" s="172" t="str">
        <f t="shared" si="66"/>
        <v>+((uint64_t)(76) &lt;&lt; (7*8))</v>
      </c>
      <c r="AB189" s="172" t="str">
        <f t="shared" si="66"/>
        <v>+((uint64_t)(78) &lt;&lt; (6*8))</v>
      </c>
      <c r="AC189" s="172" t="str">
        <f t="shared" si="66"/>
        <v>+((uint64_t)(71) &lt;&lt; (5*8))</v>
      </c>
      <c r="AD189" s="172" t="str">
        <f t="shared" si="66"/>
        <v>+((uint64_t)(65) &lt;&lt; (4*8))</v>
      </c>
      <c r="AE189" s="172" t="str">
        <f t="shared" si="66"/>
        <v>+((uint64_t)(77) &lt;&lt; (3*8))</v>
      </c>
      <c r="AF189" s="172" t="str">
        <f t="shared" si="66"/>
        <v>+((uint64_t)(77) &lt;&lt; (2*8))</v>
      </c>
      <c r="AG189" s="172" t="str">
        <f t="shared" si="66"/>
        <v>+((uint64_t)(65) &lt;&lt; (1*8))</v>
      </c>
      <c r="AH189" s="172" t="str">
        <f t="shared" si="66"/>
        <v xml:space="preserve">                          </v>
      </c>
      <c r="AJ189" t="str">
        <f t="shared" si="51"/>
        <v>(uint64_t)(+((uint64_t)(76) &lt;&lt; (7*8))+((uint64_t)(78) &lt;&lt; (6*8))+((uint64_t)(71) &lt;&lt; (5*8))+((uint64_t)(65) &lt;&lt; (4*8))+((uint64_t)(77) &lt;&lt; (3*8))+((uint64_t)(77) &lt;&lt; (2*8))+((uint64_t)(65) &lt;&lt; (1*8))                          )</v>
      </c>
      <c r="AK189" s="2" t="str">
        <f t="shared" si="52"/>
        <v>LNGAMMA</v>
      </c>
      <c r="AL189" t="e">
        <f>VLOOKUP(AN189,$AN190:$AN$1000,1,0)</f>
        <v>#VALUE!</v>
      </c>
      <c r="AM189">
        <f t="shared" si="53"/>
        <v>347</v>
      </c>
      <c r="AN189" s="173" t="str">
        <f t="shared" si="54"/>
        <v xml:space="preserve">    case (uint64_t)(+((uint64_t)(76) &lt;&lt; (7*8))+((uint64_t)(78) &lt;&lt; (6*8))+((uint64_t)(71) &lt;&lt; (5*8))+((uint64_t)(65) &lt;&lt; (4*8))+((uint64_t)(77) &lt;&lt; (3*8))+((uint64_t)(77) &lt;&lt; (2*8))+((uint64_t)(65) &lt;&lt; (1*8))                          ): *com = ITM_LNGAMMA; return true; break; //LNGAMMA</v>
      </c>
      <c r="AO189" t="s">
        <v>5217</v>
      </c>
      <c r="AP189" s="170" t="str">
        <f t="shared" si="67"/>
        <v>4C</v>
      </c>
      <c r="AQ189" s="170" t="str">
        <f t="shared" si="67"/>
        <v>4E</v>
      </c>
      <c r="AR189" s="170" t="str">
        <f t="shared" si="67"/>
        <v>47</v>
      </c>
      <c r="AS189" s="170" t="str">
        <f t="shared" si="67"/>
        <v>41</v>
      </c>
      <c r="AT189" s="170" t="str">
        <f t="shared" si="67"/>
        <v>4D</v>
      </c>
      <c r="AU189" s="170" t="str">
        <f t="shared" si="65"/>
        <v>4D</v>
      </c>
      <c r="AV189" s="170" t="str">
        <f t="shared" si="65"/>
        <v>41</v>
      </c>
      <c r="AW189" s="170" t="str">
        <f t="shared" si="65"/>
        <v>00</v>
      </c>
      <c r="AX189" s="170" t="str">
        <f t="shared" si="55"/>
        <v xml:space="preserve">    case 0x4C4E47414D4D4100: *com = ITM_LNGAMMA; return true; break; //LNGAMMA</v>
      </c>
      <c r="BE189" s="170" t="str">
        <f t="shared" si="56"/>
        <v>4C</v>
      </c>
      <c r="BF189" s="170" t="str">
        <f t="shared" si="56"/>
        <v>4E</v>
      </c>
      <c r="BG189" s="170" t="str">
        <f t="shared" si="56"/>
        <v>47</v>
      </c>
      <c r="BH189" s="170" t="str">
        <f t="shared" si="47"/>
        <v>C0</v>
      </c>
      <c r="BI189" s="170" t="str">
        <f t="shared" si="57"/>
        <v>4D</v>
      </c>
      <c r="BJ189" s="170" t="str">
        <f t="shared" si="57"/>
        <v>4D</v>
      </c>
      <c r="BK189" s="170" t="str">
        <f t="shared" si="57"/>
        <v>41</v>
      </c>
      <c r="BL189" s="170" t="str">
        <f t="shared" si="48"/>
        <v/>
      </c>
    </row>
    <row r="190" spans="1:64">
      <c r="A190" s="24" t="str">
        <f>IF(ISNA(VLOOKUP(D190,D191:D$9999,1,0)),"",1)</f>
        <v/>
      </c>
      <c r="B190" s="24" t="str">
        <f>IF(ISNA(VLOOKUP(E190,E191:E$9999,1,0)),"",1)</f>
        <v/>
      </c>
      <c r="C190" s="2">
        <v>188</v>
      </c>
      <c r="D190" s="2" t="str">
        <f>VLOOKUP(C190,SOURCE!S193:Z10356,8,0)</f>
        <v>ITM_LocRQ</v>
      </c>
      <c r="E190" s="26" t="str">
        <f>CHAR(34)&amp;VLOOKUP(C190,SOURCE!S$6:Y$10169,6,0)&amp;CHAR(34)</f>
        <v>"LOCR?"</v>
      </c>
      <c r="F190" s="22" t="str">
        <f t="shared" si="49"/>
        <v xml:space="preserve">                      if (strcompare(commandnumber,"LOCR?" )) {sprintf(commandnumber,"%d", ITM_LocRQ);} else</v>
      </c>
      <c r="H190" t="b">
        <f>ISNA(VLOOKUP(J190,J191:J$500,1,0))</f>
        <v>1</v>
      </c>
      <c r="I190" s="27">
        <f>VLOOKUP(C190,SOURCE!S$6:Y$10169,7,0)</f>
        <v>1505</v>
      </c>
      <c r="J190" s="28" t="str">
        <f>VLOOKUP(C190,SOURCE!S$6:Y$10169,6,0)</f>
        <v>LOCR?</v>
      </c>
      <c r="K190" s="29" t="str">
        <f t="shared" si="60"/>
        <v>LocR?</v>
      </c>
      <c r="L190" s="39" t="str">
        <f>VLOOKUP(C190,SOURCE!S$6:Y$10169,2,0)</f>
        <v/>
      </c>
      <c r="M190" t="str">
        <f>IF(VLOOKUP(I190,SOURCE!B:M,2,0)="/  { itemToBeCoded","To be coded","")</f>
        <v/>
      </c>
      <c r="N190" s="17" t="str">
        <f>IF(AND(O190,VLOOKUP(I190,SOURCE!B:M,2,0)&lt;&gt;"/  { itemToBeCoded"),IF(ISERROR(VLOOKUP(J190,TEST!A:L,12,0)),"",   IF(VLOOKUP(J190,TEST!A:L,12,0)="","",VLOOKUP(J190,TEST!A:L,12,0)&amp;" //"&amp;U190)),"")</f>
        <v/>
      </c>
      <c r="O190" t="b">
        <f>ISNA(VLOOKUP(J190,J$3:J189,1,0))</f>
        <v>1</v>
      </c>
      <c r="Q190" s="26" t="str">
        <f>VLOOKUP(I190,SOURCE!B:M,5,0)</f>
        <v>"LocR?"</v>
      </c>
      <c r="U190">
        <f t="shared" si="61"/>
        <v>50</v>
      </c>
      <c r="V190" s="164">
        <f t="shared" si="62"/>
        <v>299797159.29844952</v>
      </c>
      <c r="W190" t="str">
        <f>IF(AND(O190,VLOOKUP(I190,SOURCE!B:M,2,0)&lt;&gt;"/  { itemToBeCoded"),IF(ISERROR(VLOOKUP(J190,TEST!A:F,5,0)),"",VLOOKUP(J190,TEST!A:F,5,0)),"")</f>
        <v/>
      </c>
      <c r="X190" t="str">
        <f>IF(VLOOKUP(I190,SOURCE!B:M,2,0)&lt;&gt;"/  { itemToBeCoded",IF(ISERROR(VLOOKUP(J190,TEST!A:F,6,0)),"",VLOOKUP(J190,TEST!A:F,6,0)),"")</f>
        <v/>
      </c>
      <c r="Y190" t="str">
        <f t="shared" si="59"/>
        <v/>
      </c>
      <c r="Z190">
        <f t="shared" si="46"/>
        <v>5</v>
      </c>
      <c r="AA190" s="172" t="str">
        <f t="shared" si="66"/>
        <v>+((uint64_t)(76) &lt;&lt; (7*8))</v>
      </c>
      <c r="AB190" s="172" t="str">
        <f t="shared" si="66"/>
        <v>+((uint64_t)(79) &lt;&lt; (6*8))</v>
      </c>
      <c r="AC190" s="172" t="str">
        <f t="shared" si="66"/>
        <v>+((uint64_t)(67) &lt;&lt; (5*8))</v>
      </c>
      <c r="AD190" s="172" t="str">
        <f t="shared" si="66"/>
        <v>+((uint64_t)(82) &lt;&lt; (4*8))</v>
      </c>
      <c r="AE190" s="172" t="str">
        <f t="shared" si="66"/>
        <v>+((uint64_t)(63) &lt;&lt; (3*8))</v>
      </c>
      <c r="AF190" s="172" t="str">
        <f t="shared" si="66"/>
        <v xml:space="preserve">                          </v>
      </c>
      <c r="AG190" s="172" t="str">
        <f t="shared" si="66"/>
        <v xml:space="preserve">                          </v>
      </c>
      <c r="AH190" s="172" t="str">
        <f t="shared" si="66"/>
        <v xml:space="preserve">                          </v>
      </c>
      <c r="AJ190" t="str">
        <f t="shared" si="51"/>
        <v>(uint64_t)(+((uint64_t)(76) &lt;&lt; (7*8))+((uint64_t)(79) &lt;&lt; (6*8))+((uint64_t)(67) &lt;&lt; (5*8))+((uint64_t)(82) &lt;&lt; (4*8))+((uint64_t)(63) &lt;&lt; (3*8))                                                                              )</v>
      </c>
      <c r="AK190" s="2" t="str">
        <f t="shared" si="52"/>
        <v>LOCR?</v>
      </c>
      <c r="AL190" t="e">
        <f>VLOOKUP(AN190,$AN191:$AN$1000,1,0)</f>
        <v>#VALUE!</v>
      </c>
      <c r="AM190">
        <f t="shared" si="53"/>
        <v>348</v>
      </c>
      <c r="AN190" s="173" t="str">
        <f t="shared" si="54"/>
        <v xml:space="preserve">    case (uint64_t)(+((uint64_t)(76) &lt;&lt; (7*8))+((uint64_t)(79) &lt;&lt; (6*8))+((uint64_t)(67) &lt;&lt; (5*8))+((uint64_t)(82) &lt;&lt; (4*8))+((uint64_t)(63) &lt;&lt; (3*8))                                                                              ): *com = ITM_LocRQ; return true; break; //LOCR?</v>
      </c>
      <c r="AO190" t="s">
        <v>5217</v>
      </c>
      <c r="AP190" s="170" t="str">
        <f t="shared" si="67"/>
        <v>4C</v>
      </c>
      <c r="AQ190" s="170" t="str">
        <f t="shared" si="67"/>
        <v>4F</v>
      </c>
      <c r="AR190" s="170" t="str">
        <f t="shared" si="67"/>
        <v>43</v>
      </c>
      <c r="AS190" s="170" t="str">
        <f t="shared" si="67"/>
        <v>52</v>
      </c>
      <c r="AT190" s="170" t="str">
        <f t="shared" si="67"/>
        <v>3F</v>
      </c>
      <c r="AU190" s="170" t="str">
        <f t="shared" si="65"/>
        <v>00</v>
      </c>
      <c r="AV190" s="170" t="str">
        <f t="shared" si="65"/>
        <v>00</v>
      </c>
      <c r="AW190" s="170" t="str">
        <f t="shared" si="65"/>
        <v>00</v>
      </c>
      <c r="AX190" s="170" t="str">
        <f t="shared" si="55"/>
        <v xml:space="preserve">    case 0x4C4F43523F000000: *com = ITM_LocRQ; return true; break; //LOCR?</v>
      </c>
      <c r="BE190" s="170" t="str">
        <f t="shared" si="56"/>
        <v>4C</v>
      </c>
      <c r="BF190" s="170" t="str">
        <f t="shared" si="56"/>
        <v>CE</v>
      </c>
      <c r="BG190" s="170" t="str">
        <f t="shared" si="56"/>
        <v>C2</v>
      </c>
      <c r="BH190" s="170" t="str">
        <f t="shared" si="47"/>
        <v>D1</v>
      </c>
      <c r="BI190" s="170" t="str">
        <f t="shared" si="57"/>
        <v>3F</v>
      </c>
      <c r="BJ190" s="170" t="str">
        <f t="shared" si="57"/>
        <v/>
      </c>
      <c r="BK190" s="170" t="str">
        <f t="shared" si="57"/>
        <v/>
      </c>
      <c r="BL190" s="170" t="str">
        <f t="shared" si="48"/>
        <v/>
      </c>
    </row>
    <row r="191" spans="1:64">
      <c r="A191" s="24" t="str">
        <f>IF(ISNA(VLOOKUP(D191,D192:D$9999,1,0)),"",1)</f>
        <v/>
      </c>
      <c r="B191" s="24" t="str">
        <f>IF(ISNA(VLOOKUP(E191,E192:E$9999,1,0)),"",1)</f>
        <v/>
      </c>
      <c r="C191" s="2">
        <v>189</v>
      </c>
      <c r="D191" s="2" t="str">
        <f>VLOOKUP(C191,SOURCE!S194:Z10357,8,0)</f>
        <v>ITM_MANT</v>
      </c>
      <c r="E191" s="26" t="str">
        <f>CHAR(34)&amp;VLOOKUP(C191,SOURCE!S$6:Y$10169,6,0)&amp;CHAR(34)</f>
        <v>"MANT"</v>
      </c>
      <c r="F191" s="22" t="str">
        <f t="shared" si="49"/>
        <v xml:space="preserve">                      if (strcompare(commandnumber,"MANT" )) {sprintf(commandnumber,"%d", ITM_MANT);} else</v>
      </c>
      <c r="H191" t="b">
        <f>ISNA(VLOOKUP(J191,J192:J$500,1,0))</f>
        <v>1</v>
      </c>
      <c r="I191" s="27">
        <f>VLOOKUP(C191,SOURCE!S$6:Y$10169,7,0)</f>
        <v>1507</v>
      </c>
      <c r="J191" s="28" t="str">
        <f>VLOOKUP(C191,SOURCE!S$6:Y$10169,6,0)</f>
        <v>MANT</v>
      </c>
      <c r="K191" s="29" t="str">
        <f t="shared" si="60"/>
        <v>MANT</v>
      </c>
      <c r="L191" s="39" t="str">
        <f>VLOOKUP(C191,SOURCE!S$6:Y$10169,2,0)</f>
        <v/>
      </c>
      <c r="M191" t="str">
        <f>IF(VLOOKUP(I191,SOURCE!B:M,2,0)="/  { itemToBeCoded","To be coded","")</f>
        <v/>
      </c>
      <c r="N191" s="17" t="str">
        <f>IF(AND(O191,VLOOKUP(I191,SOURCE!B:M,2,0)&lt;&gt;"/  { itemToBeCoded"),IF(ISERROR(VLOOKUP(J191,TEST!A:L,12,0)),"",   IF(VLOOKUP(J191,TEST!A:L,12,0)="","",VLOOKUP(J191,TEST!A:L,12,0)&amp;" //"&amp;U191)),"")</f>
        <v/>
      </c>
      <c r="O191" t="b">
        <f>ISNA(VLOOKUP(J191,J$3:J190,1,0))</f>
        <v>1</v>
      </c>
      <c r="Q191" s="26" t="str">
        <f>VLOOKUP(I191,SOURCE!B:M,5,0)</f>
        <v>"MANT"</v>
      </c>
      <c r="U191">
        <f t="shared" si="61"/>
        <v>50</v>
      </c>
      <c r="V191" s="164">
        <f t="shared" si="62"/>
        <v>299797159.29844952</v>
      </c>
      <c r="W191" t="str">
        <f>IF(AND(O191,VLOOKUP(I191,SOURCE!B:M,2,0)&lt;&gt;"/  { itemToBeCoded"),IF(ISERROR(VLOOKUP(J191,TEST!A:F,5,0)),"",VLOOKUP(J191,TEST!A:F,5,0)),"")</f>
        <v/>
      </c>
      <c r="X191" t="str">
        <f>IF(VLOOKUP(I191,SOURCE!B:M,2,0)&lt;&gt;"/  { itemToBeCoded",IF(ISERROR(VLOOKUP(J191,TEST!A:F,6,0)),"",VLOOKUP(J191,TEST!A:F,6,0)),"")</f>
        <v/>
      </c>
      <c r="Y191" t="str">
        <f t="shared" si="59"/>
        <v/>
      </c>
      <c r="Z191">
        <f t="shared" si="46"/>
        <v>4</v>
      </c>
      <c r="AA191" s="172" t="str">
        <f t="shared" si="66"/>
        <v>+((uint64_t)(77) &lt;&lt; (7*8))</v>
      </c>
      <c r="AB191" s="172" t="str">
        <f t="shared" si="66"/>
        <v>+((uint64_t)(65) &lt;&lt; (6*8))</v>
      </c>
      <c r="AC191" s="172" t="str">
        <f t="shared" si="66"/>
        <v>+((uint64_t)(78) &lt;&lt; (5*8))</v>
      </c>
      <c r="AD191" s="172" t="str">
        <f t="shared" si="66"/>
        <v>+((uint64_t)(84) &lt;&lt; (4*8))</v>
      </c>
      <c r="AE191" s="172" t="str">
        <f t="shared" si="66"/>
        <v xml:space="preserve">                          </v>
      </c>
      <c r="AF191" s="172" t="str">
        <f t="shared" si="66"/>
        <v xml:space="preserve">                          </v>
      </c>
      <c r="AG191" s="172" t="str">
        <f t="shared" si="66"/>
        <v xml:space="preserve">                          </v>
      </c>
      <c r="AH191" s="172" t="str">
        <f t="shared" si="66"/>
        <v xml:space="preserve">                          </v>
      </c>
      <c r="AJ191" t="str">
        <f t="shared" si="51"/>
        <v>(uint64_t)(+((uint64_t)(77) &lt;&lt; (7*8))+((uint64_t)(65) &lt;&lt; (6*8))+((uint64_t)(78) &lt;&lt; (5*8))+((uint64_t)(84) &lt;&lt; (4*8))                                                                                                        )</v>
      </c>
      <c r="AK191" s="2" t="str">
        <f t="shared" si="52"/>
        <v>MANT</v>
      </c>
      <c r="AL191" t="e">
        <f>VLOOKUP(AN191,$AN192:$AN$1000,1,0)</f>
        <v>#VALUE!</v>
      </c>
      <c r="AM191">
        <f t="shared" si="53"/>
        <v>349</v>
      </c>
      <c r="AN191" s="173" t="str">
        <f t="shared" si="54"/>
        <v xml:space="preserve">    case (uint64_t)(+((uint64_t)(77) &lt;&lt; (7*8))+((uint64_t)(65) &lt;&lt; (6*8))+((uint64_t)(78) &lt;&lt; (5*8))+((uint64_t)(84) &lt;&lt; (4*8))                                                                                                        ): *com = ITM_MANT; return true; break; //MANT</v>
      </c>
      <c r="AO191" t="s">
        <v>5217</v>
      </c>
      <c r="AP191" s="170" t="str">
        <f t="shared" si="67"/>
        <v>4D</v>
      </c>
      <c r="AQ191" s="170" t="str">
        <f t="shared" si="67"/>
        <v>41</v>
      </c>
      <c r="AR191" s="170" t="str">
        <f t="shared" si="67"/>
        <v>4E</v>
      </c>
      <c r="AS191" s="170" t="str">
        <f t="shared" si="67"/>
        <v>54</v>
      </c>
      <c r="AT191" s="170" t="str">
        <f t="shared" si="67"/>
        <v>00</v>
      </c>
      <c r="AU191" s="170" t="str">
        <f t="shared" si="65"/>
        <v>00</v>
      </c>
      <c r="AV191" s="170" t="str">
        <f t="shared" si="65"/>
        <v>00</v>
      </c>
      <c r="AW191" s="170" t="str">
        <f t="shared" si="65"/>
        <v>00</v>
      </c>
      <c r="AX191" s="170" t="str">
        <f t="shared" si="55"/>
        <v xml:space="preserve">    case 0x4D414E5400000000: *com = ITM_MANT; return true; break; //MANT</v>
      </c>
      <c r="BE191" s="170" t="str">
        <f t="shared" si="56"/>
        <v>CC</v>
      </c>
      <c r="BF191" s="170" t="str">
        <f t="shared" si="56"/>
        <v>C0</v>
      </c>
      <c r="BG191" s="170" t="str">
        <f t="shared" si="56"/>
        <v>CD</v>
      </c>
      <c r="BH191" s="170" t="str">
        <f t="shared" si="47"/>
        <v>D3</v>
      </c>
      <c r="BI191" s="170" t="str">
        <f t="shared" si="57"/>
        <v/>
      </c>
      <c r="BJ191" s="170" t="str">
        <f t="shared" si="57"/>
        <v/>
      </c>
      <c r="BK191" s="170" t="str">
        <f t="shared" si="57"/>
        <v/>
      </c>
      <c r="BL191" s="170" t="str">
        <f t="shared" si="48"/>
        <v/>
      </c>
    </row>
    <row r="192" spans="1:64">
      <c r="A192" s="24" t="str">
        <f>IF(ISNA(VLOOKUP(D192,D193:D$9999,1,0)),"",1)</f>
        <v/>
      </c>
      <c r="B192" s="24" t="str">
        <f>IF(ISNA(VLOOKUP(E192,E193:E$9999,1,0)),"",1)</f>
        <v/>
      </c>
      <c r="C192" s="2">
        <v>190</v>
      </c>
      <c r="D192" s="2" t="str">
        <f>VLOOKUP(C192,SOURCE!S195:Z10358,8,0)</f>
        <v>ITM_MEM</v>
      </c>
      <c r="E192" s="26" t="str">
        <f>CHAR(34)&amp;VLOOKUP(C192,SOURCE!S$6:Y$10169,6,0)&amp;CHAR(34)</f>
        <v>"MEM?"</v>
      </c>
      <c r="F192" s="22" t="str">
        <f t="shared" si="49"/>
        <v xml:space="preserve">                      if (strcompare(commandnumber,"MEM?" )) {sprintf(commandnumber,"%d", ITM_MEM);} else</v>
      </c>
      <c r="H192" t="b">
        <f>ISNA(VLOOKUP(J192,J193:J$500,1,0))</f>
        <v>1</v>
      </c>
      <c r="I192" s="27">
        <f>VLOOKUP(C192,SOURCE!S$6:Y$10169,7,0)</f>
        <v>1509</v>
      </c>
      <c r="J192" s="28" t="str">
        <f>VLOOKUP(C192,SOURCE!S$6:Y$10169,6,0)</f>
        <v>MEM?</v>
      </c>
      <c r="K192" s="29" t="str">
        <f t="shared" si="60"/>
        <v>MEM?</v>
      </c>
      <c r="L192" s="39" t="str">
        <f>VLOOKUP(C192,SOURCE!S$6:Y$10169,2,0)</f>
        <v>INFO</v>
      </c>
      <c r="M192" t="str">
        <f>IF(VLOOKUP(I192,SOURCE!B:M,2,0)="/  { itemToBeCoded","To be coded","")</f>
        <v/>
      </c>
      <c r="N192" s="17" t="str">
        <f>IF(AND(O192,VLOOKUP(I192,SOURCE!B:M,2,0)&lt;&gt;"/  { itemToBeCoded"),IF(ISERROR(VLOOKUP(J192,TEST!A:L,12,0)),"",   IF(VLOOKUP(J192,TEST!A:L,12,0)="","",VLOOKUP(J192,TEST!A:L,12,0)&amp;" //"&amp;U192)),"")</f>
        <v/>
      </c>
      <c r="O192" t="b">
        <f>ISNA(VLOOKUP(J192,J$3:J191,1,0))</f>
        <v>1</v>
      </c>
      <c r="Q192" s="26" t="str">
        <f>VLOOKUP(I192,SOURCE!B:M,5,0)</f>
        <v>"MEM?"</v>
      </c>
      <c r="U192">
        <f t="shared" si="61"/>
        <v>50</v>
      </c>
      <c r="V192" s="164">
        <f t="shared" si="62"/>
        <v>299797159.29844952</v>
      </c>
      <c r="W192" t="str">
        <f>IF(AND(O192,VLOOKUP(I192,SOURCE!B:M,2,0)&lt;&gt;"/  { itemToBeCoded"),IF(ISERROR(VLOOKUP(J192,TEST!A:F,5,0)),"",VLOOKUP(J192,TEST!A:F,5,0)),"")</f>
        <v/>
      </c>
      <c r="X192" t="str">
        <f>IF(VLOOKUP(I192,SOURCE!B:M,2,0)&lt;&gt;"/  { itemToBeCoded",IF(ISERROR(VLOOKUP(J192,TEST!A:F,6,0)),"",VLOOKUP(J192,TEST!A:F,6,0)),"")</f>
        <v/>
      </c>
      <c r="Y192" t="str">
        <f t="shared" si="59"/>
        <v/>
      </c>
      <c r="Z192">
        <f t="shared" si="46"/>
        <v>4</v>
      </c>
      <c r="AA192" s="172" t="str">
        <f t="shared" si="66"/>
        <v>+((uint64_t)(77) &lt;&lt; (7*8))</v>
      </c>
      <c r="AB192" s="172" t="str">
        <f t="shared" si="66"/>
        <v>+((uint64_t)(69) &lt;&lt; (6*8))</v>
      </c>
      <c r="AC192" s="172" t="str">
        <f t="shared" si="66"/>
        <v>+((uint64_t)(77) &lt;&lt; (5*8))</v>
      </c>
      <c r="AD192" s="172" t="str">
        <f t="shared" si="66"/>
        <v>+((uint64_t)(63) &lt;&lt; (4*8))</v>
      </c>
      <c r="AE192" s="172" t="str">
        <f t="shared" si="66"/>
        <v xml:space="preserve">                          </v>
      </c>
      <c r="AF192" s="172" t="str">
        <f t="shared" si="66"/>
        <v xml:space="preserve">                          </v>
      </c>
      <c r="AG192" s="172" t="str">
        <f t="shared" si="66"/>
        <v xml:space="preserve">                          </v>
      </c>
      <c r="AH192" s="172" t="str">
        <f t="shared" si="66"/>
        <v xml:space="preserve">                          </v>
      </c>
      <c r="AJ192" t="str">
        <f t="shared" si="51"/>
        <v>(uint64_t)(+((uint64_t)(77) &lt;&lt; (7*8))+((uint64_t)(69) &lt;&lt; (6*8))+((uint64_t)(77) &lt;&lt; (5*8))+((uint64_t)(63) &lt;&lt; (4*8))                                                                                                        )</v>
      </c>
      <c r="AK192" s="2" t="str">
        <f t="shared" si="52"/>
        <v>MEM?</v>
      </c>
      <c r="AL192" t="e">
        <f>VLOOKUP(AN192,$AN193:$AN$1000,1,0)</f>
        <v>#VALUE!</v>
      </c>
      <c r="AM192">
        <f t="shared" si="53"/>
        <v>350</v>
      </c>
      <c r="AN192" s="173" t="str">
        <f t="shared" si="54"/>
        <v xml:space="preserve">    case (uint64_t)(+((uint64_t)(77) &lt;&lt; (7*8))+((uint64_t)(69) &lt;&lt; (6*8))+((uint64_t)(77) &lt;&lt; (5*8))+((uint64_t)(63) &lt;&lt; (4*8))                                                                                                        ): *com = ITM_MEM; return true; break; //MEM?</v>
      </c>
      <c r="AO192" t="s">
        <v>5217</v>
      </c>
      <c r="AP192" s="170" t="str">
        <f t="shared" si="67"/>
        <v>4D</v>
      </c>
      <c r="AQ192" s="170" t="str">
        <f t="shared" si="67"/>
        <v>45</v>
      </c>
      <c r="AR192" s="170" t="str">
        <f t="shared" si="67"/>
        <v>4D</v>
      </c>
      <c r="AS192" s="170" t="str">
        <f t="shared" si="67"/>
        <v>3F</v>
      </c>
      <c r="AT192" s="170" t="str">
        <f t="shared" si="67"/>
        <v>00</v>
      </c>
      <c r="AU192" s="170" t="str">
        <f t="shared" si="65"/>
        <v>00</v>
      </c>
      <c r="AV192" s="170" t="str">
        <f t="shared" si="65"/>
        <v>00</v>
      </c>
      <c r="AW192" s="170" t="str">
        <f t="shared" si="65"/>
        <v>00</v>
      </c>
      <c r="AX192" s="170" t="str">
        <f t="shared" si="55"/>
        <v xml:space="preserve">    case 0x4D454D3F00000000: *com = ITM_MEM; return true; break; //MEM?</v>
      </c>
      <c r="BE192" s="170" t="str">
        <f t="shared" si="56"/>
        <v>CC</v>
      </c>
      <c r="BF192" s="170" t="str">
        <f t="shared" si="56"/>
        <v>C4</v>
      </c>
      <c r="BG192" s="170" t="str">
        <f t="shared" si="56"/>
        <v>CC</v>
      </c>
      <c r="BH192" s="170" t="str">
        <f t="shared" si="47"/>
        <v>BE</v>
      </c>
      <c r="BI192" s="170" t="str">
        <f t="shared" si="57"/>
        <v/>
      </c>
      <c r="BJ192" s="170" t="str">
        <f t="shared" si="57"/>
        <v/>
      </c>
      <c r="BK192" s="170" t="str">
        <f t="shared" si="57"/>
        <v/>
      </c>
      <c r="BL192" s="170" t="str">
        <f t="shared" si="48"/>
        <v/>
      </c>
    </row>
    <row r="193" spans="1:64">
      <c r="A193" s="24" t="str">
        <f>IF(ISNA(VLOOKUP(D193,D194:D$9999,1,0)),"",1)</f>
        <v/>
      </c>
      <c r="B193" s="24" t="str">
        <f>IF(ISNA(VLOOKUP(E193,E194:E$9999,1,0)),"",1)</f>
        <v/>
      </c>
      <c r="C193" s="2">
        <v>191</v>
      </c>
      <c r="D193" s="2" t="str">
        <f>VLOOKUP(C193,SOURCE!S196:Z10359,8,0)</f>
        <v>ITM_MULPI</v>
      </c>
      <c r="E193" s="26" t="str">
        <f>CHAR(34)&amp;VLOOKUP(C193,SOURCE!S$6:Y$10169,6,0)&amp;CHAR(34)</f>
        <v>"MULPI"</v>
      </c>
      <c r="F193" s="22" t="str">
        <f t="shared" si="49"/>
        <v xml:space="preserve">                      if (strcompare(commandnumber,"MULPI" )) {sprintf(commandnumber,"%d", ITM_MULPI);} else</v>
      </c>
      <c r="H193" t="b">
        <f>ISNA(VLOOKUP(J193,J194:J$500,1,0))</f>
        <v>1</v>
      </c>
      <c r="I193" s="27">
        <f>VLOOKUP(C193,SOURCE!S$6:Y$10169,7,0)</f>
        <v>1513</v>
      </c>
      <c r="J193" s="28" t="str">
        <f>VLOOKUP(C193,SOURCE!S$6:Y$10169,6,0)</f>
        <v>MULPI</v>
      </c>
      <c r="K193" s="29" t="str">
        <f t="shared" si="60"/>
        <v>MULpi</v>
      </c>
      <c r="L193" s="39" t="str">
        <f>VLOOKUP(C193,SOURCE!S$6:Y$10169,2,0)</f>
        <v/>
      </c>
      <c r="M193" t="str">
        <f>IF(VLOOKUP(I193,SOURCE!B:M,2,0)="/  { itemToBeCoded","To be coded","")</f>
        <v/>
      </c>
      <c r="N193" s="17" t="str">
        <f>IF(AND(O193,VLOOKUP(I193,SOURCE!B:M,2,0)&lt;&gt;"/  { itemToBeCoded"),IF(ISERROR(VLOOKUP(J193,TEST!A:L,12,0)),"",   IF(VLOOKUP(J193,TEST!A:L,12,0)="","",VLOOKUP(J193,TEST!A:L,12,0)&amp;" //"&amp;U193)),"")</f>
        <v/>
      </c>
      <c r="O193" t="b">
        <f>ISNA(VLOOKUP(J193,J$3:J192,1,0))</f>
        <v>1</v>
      </c>
      <c r="Q193" s="26" t="str">
        <f>VLOOKUP(I193,SOURCE!B:M,5,0)</f>
        <v>"MUL" STD_pi</v>
      </c>
      <c r="U193">
        <f t="shared" si="61"/>
        <v>50</v>
      </c>
      <c r="V193" s="164">
        <f t="shared" si="62"/>
        <v>299797159.29844952</v>
      </c>
      <c r="W193" t="str">
        <f>IF(AND(O193,VLOOKUP(I193,SOURCE!B:M,2,0)&lt;&gt;"/  { itemToBeCoded"),IF(ISERROR(VLOOKUP(J193,TEST!A:F,5,0)),"",VLOOKUP(J193,TEST!A:F,5,0)),"")</f>
        <v/>
      </c>
      <c r="X193" t="str">
        <f>IF(VLOOKUP(I193,SOURCE!B:M,2,0)&lt;&gt;"/  { itemToBeCoded",IF(ISERROR(VLOOKUP(J193,TEST!A:F,6,0)),"",VLOOKUP(J193,TEST!A:F,6,0)),"")</f>
        <v/>
      </c>
      <c r="Y193" t="str">
        <f t="shared" si="59"/>
        <v/>
      </c>
      <c r="Z193">
        <f t="shared" si="46"/>
        <v>5</v>
      </c>
      <c r="AA193" s="172" t="str">
        <f t="shared" si="66"/>
        <v>+((uint64_t)(77) &lt;&lt; (7*8))</v>
      </c>
      <c r="AB193" s="172" t="str">
        <f t="shared" si="66"/>
        <v>+((uint64_t)(85) &lt;&lt; (6*8))</v>
      </c>
      <c r="AC193" s="172" t="str">
        <f t="shared" si="66"/>
        <v>+((uint64_t)(76) &lt;&lt; (5*8))</v>
      </c>
      <c r="AD193" s="172" t="str">
        <f t="shared" si="66"/>
        <v>+((uint64_t)(80) &lt;&lt; (4*8))</v>
      </c>
      <c r="AE193" s="172" t="str">
        <f t="shared" si="66"/>
        <v>+((uint64_t)(73) &lt;&lt; (3*8))</v>
      </c>
      <c r="AF193" s="172" t="str">
        <f t="shared" si="66"/>
        <v xml:space="preserve">                          </v>
      </c>
      <c r="AG193" s="172" t="str">
        <f t="shared" si="66"/>
        <v xml:space="preserve">                          </v>
      </c>
      <c r="AH193" s="172" t="str">
        <f t="shared" si="66"/>
        <v xml:space="preserve">                          </v>
      </c>
      <c r="AJ193" t="str">
        <f t="shared" si="51"/>
        <v>(uint64_t)(+((uint64_t)(77) &lt;&lt; (7*8))+((uint64_t)(85) &lt;&lt; (6*8))+((uint64_t)(76) &lt;&lt; (5*8))+((uint64_t)(80) &lt;&lt; (4*8))+((uint64_t)(73) &lt;&lt; (3*8))                                                                              )</v>
      </c>
      <c r="AK193" s="2" t="str">
        <f t="shared" si="52"/>
        <v>MULPI</v>
      </c>
      <c r="AL193" t="e">
        <f>VLOOKUP(AN193,$AN194:$AN$1000,1,0)</f>
        <v>#VALUE!</v>
      </c>
      <c r="AM193">
        <f t="shared" si="53"/>
        <v>351</v>
      </c>
      <c r="AN193" s="173" t="str">
        <f t="shared" si="54"/>
        <v xml:space="preserve">    case (uint64_t)(+((uint64_t)(77) &lt;&lt; (7*8))+((uint64_t)(85) &lt;&lt; (6*8))+((uint64_t)(76) &lt;&lt; (5*8))+((uint64_t)(80) &lt;&lt; (4*8))+((uint64_t)(73) &lt;&lt; (3*8))                                                                              ): *com = ITM_MULPI; return true; break; //MULPI</v>
      </c>
      <c r="AO193" t="s">
        <v>5217</v>
      </c>
      <c r="AP193" s="170" t="str">
        <f t="shared" si="67"/>
        <v>4D</v>
      </c>
      <c r="AQ193" s="170" t="str">
        <f t="shared" si="67"/>
        <v>55</v>
      </c>
      <c r="AR193" s="170" t="str">
        <f t="shared" si="67"/>
        <v>4C</v>
      </c>
      <c r="AS193" s="170" t="str">
        <f t="shared" si="67"/>
        <v>50</v>
      </c>
      <c r="AT193" s="170" t="str">
        <f t="shared" si="67"/>
        <v>49</v>
      </c>
      <c r="AU193" s="170" t="str">
        <f t="shared" si="65"/>
        <v>00</v>
      </c>
      <c r="AV193" s="170" t="str">
        <f t="shared" si="65"/>
        <v>00</v>
      </c>
      <c r="AW193" s="170" t="str">
        <f t="shared" si="65"/>
        <v>00</v>
      </c>
      <c r="AX193" s="170" t="str">
        <f t="shared" si="55"/>
        <v xml:space="preserve">    case 0x4D554C5049000000: *com = ITM_MULPI; return true; break; //MULPI</v>
      </c>
      <c r="BE193" s="170" t="str">
        <f t="shared" si="56"/>
        <v>4D</v>
      </c>
      <c r="BF193" s="170" t="str">
        <f t="shared" si="56"/>
        <v>D4</v>
      </c>
      <c r="BG193" s="170" t="str">
        <f t="shared" si="56"/>
        <v>CB</v>
      </c>
      <c r="BH193" s="170" t="str">
        <f t="shared" si="47"/>
        <v>CF</v>
      </c>
      <c r="BI193" s="170" t="str">
        <f t="shared" si="57"/>
        <v>49</v>
      </c>
      <c r="BJ193" s="170" t="str">
        <f t="shared" si="57"/>
        <v/>
      </c>
      <c r="BK193" s="170" t="str">
        <f t="shared" si="57"/>
        <v/>
      </c>
      <c r="BL193" s="170" t="str">
        <f t="shared" si="48"/>
        <v/>
      </c>
    </row>
    <row r="194" spans="1:64">
      <c r="A194" s="24" t="str">
        <f>IF(ISNA(VLOOKUP(D194,D195:D$9999,1,0)),"",1)</f>
        <v/>
      </c>
      <c r="B194" s="24" t="str">
        <f>IF(ISNA(VLOOKUP(E194,E195:E$9999,1,0)),"",1)</f>
        <v/>
      </c>
      <c r="C194" s="2">
        <v>192</v>
      </c>
      <c r="D194" s="2" t="str">
        <f>VLOOKUP(C194,SOURCE!S197:Z10360,8,0)</f>
        <v>ITM_sincpi</v>
      </c>
      <c r="E194" s="26" t="str">
        <f>CHAR(34)&amp;VLOOKUP(C194,SOURCE!S$6:Y$10169,6,0)&amp;CHAR(34)</f>
        <v>"SINCPI"</v>
      </c>
      <c r="F194" s="22" t="str">
        <f t="shared" si="49"/>
        <v xml:space="preserve">                      if (strcompare(commandnumber,"SINCPI" )) {sprintf(commandnumber,"%d", ITM_sincpi);} else</v>
      </c>
      <c r="H194" t="b">
        <f>ISNA(VLOOKUP(J194,J195:J$500,1,0))</f>
        <v>1</v>
      </c>
      <c r="I194" s="27">
        <f>VLOOKUP(C194,SOURCE!S$6:Y$10169,7,0)</f>
        <v>1530</v>
      </c>
      <c r="J194" s="28" t="str">
        <f>VLOOKUP(C194,SOURCE!S$6:Y$10169,6,0)</f>
        <v>SINCPI</v>
      </c>
      <c r="K194" s="29" t="str">
        <f t="shared" si="60"/>
        <v>sincpi</v>
      </c>
      <c r="L194" s="39" t="str">
        <f>VLOOKUP(C194,SOURCE!S$6:Y$10169,2,0)</f>
        <v>Trig</v>
      </c>
      <c r="M194" t="str">
        <f>IF(VLOOKUP(I194,SOURCE!B:M,2,0)="/  { itemToBeCoded","To be coded","")</f>
        <v/>
      </c>
      <c r="N194" s="17" t="str">
        <f>IF(AND(O194,VLOOKUP(I194,SOURCE!B:M,2,0)&lt;&gt;"/  { itemToBeCoded"),IF(ISERROR(VLOOKUP(J194,TEST!A:L,12,0)),"",   IF(VLOOKUP(J194,TEST!A:L,12,0)="","",VLOOKUP(J194,TEST!A:L,12,0)&amp;" //"&amp;U194)),"")</f>
        <v/>
      </c>
      <c r="O194" t="b">
        <f>ISNA(VLOOKUP(J194,J$3:J193,1,0))</f>
        <v>1</v>
      </c>
      <c r="Q194" s="26" t="str">
        <f>VLOOKUP(I194,SOURCE!B:M,5,0)</f>
        <v>"sinc" STD_pi</v>
      </c>
      <c r="U194">
        <f t="shared" si="61"/>
        <v>50</v>
      </c>
      <c r="V194" s="164">
        <f t="shared" si="62"/>
        <v>299797159.29844952</v>
      </c>
      <c r="W194" t="str">
        <f>IF(AND(O194,VLOOKUP(I194,SOURCE!B:M,2,0)&lt;&gt;"/  { itemToBeCoded"),IF(ISERROR(VLOOKUP(J194,TEST!A:F,5,0)),"",VLOOKUP(J194,TEST!A:F,5,0)),"")</f>
        <v/>
      </c>
      <c r="X194" t="str">
        <f>IF(VLOOKUP(I194,SOURCE!B:M,2,0)&lt;&gt;"/  { itemToBeCoded",IF(ISERROR(VLOOKUP(J194,TEST!A:F,6,0)),"",VLOOKUP(J194,TEST!A:F,6,0)),"")</f>
        <v/>
      </c>
      <c r="Y194" t="str">
        <f t="shared" si="59"/>
        <v/>
      </c>
      <c r="Z194">
        <f t="shared" si="46"/>
        <v>6</v>
      </c>
      <c r="AA194" s="172" t="str">
        <f t="shared" si="66"/>
        <v>+((uint64_t)(83) &lt;&lt; (7*8))</v>
      </c>
      <c r="AB194" s="172" t="str">
        <f t="shared" si="66"/>
        <v>+((uint64_t)(73) &lt;&lt; (6*8))</v>
      </c>
      <c r="AC194" s="172" t="str">
        <f t="shared" si="66"/>
        <v>+((uint64_t)(78) &lt;&lt; (5*8))</v>
      </c>
      <c r="AD194" s="172" t="str">
        <f t="shared" si="66"/>
        <v>+((uint64_t)(67) &lt;&lt; (4*8))</v>
      </c>
      <c r="AE194" s="172" t="str">
        <f t="shared" si="66"/>
        <v>+((uint64_t)(80) &lt;&lt; (3*8))</v>
      </c>
      <c r="AF194" s="172" t="str">
        <f t="shared" si="66"/>
        <v>+((uint64_t)(73) &lt;&lt; (2*8))</v>
      </c>
      <c r="AG194" s="172" t="str">
        <f t="shared" si="66"/>
        <v xml:space="preserve">                          </v>
      </c>
      <c r="AH194" s="172" t="str">
        <f t="shared" si="66"/>
        <v xml:space="preserve">                          </v>
      </c>
      <c r="AJ194" t="str">
        <f t="shared" si="51"/>
        <v>(uint64_t)(+((uint64_t)(83) &lt;&lt; (7*8))+((uint64_t)(73) &lt;&lt; (6*8))+((uint64_t)(78) &lt;&lt; (5*8))+((uint64_t)(67) &lt;&lt; (4*8))+((uint64_t)(80) &lt;&lt; (3*8))+((uint64_t)(73) &lt;&lt; (2*8))                                                    )</v>
      </c>
      <c r="AK194" s="2" t="str">
        <f t="shared" si="52"/>
        <v>SINCPI</v>
      </c>
      <c r="AL194" t="e">
        <f>VLOOKUP(AN194,$AN195:$AN$1000,1,0)</f>
        <v>#VALUE!</v>
      </c>
      <c r="AM194">
        <f t="shared" si="53"/>
        <v>352</v>
      </c>
      <c r="AN194" s="173" t="str">
        <f t="shared" si="54"/>
        <v xml:space="preserve">    case (uint64_t)(+((uint64_t)(83) &lt;&lt; (7*8))+((uint64_t)(73) &lt;&lt; (6*8))+((uint64_t)(78) &lt;&lt; (5*8))+((uint64_t)(67) &lt;&lt; (4*8))+((uint64_t)(80) &lt;&lt; (3*8))+((uint64_t)(73) &lt;&lt; (2*8))                                                    ): *com = ITM_sincpi; return true; break; //SINCPI</v>
      </c>
      <c r="AO194" t="s">
        <v>5217</v>
      </c>
      <c r="AP194" s="170" t="str">
        <f t="shared" si="67"/>
        <v>53</v>
      </c>
      <c r="AQ194" s="170" t="str">
        <f t="shared" si="67"/>
        <v>49</v>
      </c>
      <c r="AR194" s="170" t="str">
        <f t="shared" si="67"/>
        <v>4E</v>
      </c>
      <c r="AS194" s="170" t="str">
        <f t="shared" si="67"/>
        <v>43</v>
      </c>
      <c r="AT194" s="170" t="str">
        <f t="shared" si="67"/>
        <v>50</v>
      </c>
      <c r="AU194" s="170" t="str">
        <f t="shared" si="65"/>
        <v>49</v>
      </c>
      <c r="AV194" s="170" t="str">
        <f t="shared" si="65"/>
        <v>00</v>
      </c>
      <c r="AW194" s="170" t="str">
        <f t="shared" si="65"/>
        <v>00</v>
      </c>
      <c r="AX194" s="170" t="str">
        <f t="shared" si="55"/>
        <v xml:space="preserve">    case 0x53494E4350490000: *com = ITM_sincpi; return true; break; //SINCPI</v>
      </c>
      <c r="BE194" s="170" t="str">
        <f t="shared" si="56"/>
        <v>53</v>
      </c>
      <c r="BF194" s="170" t="str">
        <f t="shared" si="56"/>
        <v>49</v>
      </c>
      <c r="BG194" s="170" t="str">
        <f t="shared" si="56"/>
        <v>CD</v>
      </c>
      <c r="BH194" s="170" t="str">
        <f t="shared" si="47"/>
        <v>C2</v>
      </c>
      <c r="BI194" s="170" t="str">
        <f t="shared" si="57"/>
        <v>50</v>
      </c>
      <c r="BJ194" s="170" t="str">
        <f t="shared" si="57"/>
        <v>49</v>
      </c>
      <c r="BK194" s="170" t="str">
        <f t="shared" si="57"/>
        <v/>
      </c>
      <c r="BL194" s="170" t="str">
        <f t="shared" si="48"/>
        <v/>
      </c>
    </row>
    <row r="195" spans="1:64">
      <c r="A195" s="24" t="str">
        <f>IF(ISNA(VLOOKUP(D195,D196:D$9999,1,0)),"",1)</f>
        <v/>
      </c>
      <c r="B195" s="24" t="str">
        <f>IF(ISNA(VLOOKUP(E195,E196:E$9999,1,0)),"",1)</f>
        <v/>
      </c>
      <c r="C195" s="2">
        <v>193</v>
      </c>
      <c r="D195" s="2" t="str">
        <f>VLOOKUP(C195,SOURCE!S198:Z10361,8,0)</f>
        <v>ITM_DROPY</v>
      </c>
      <c r="E195" s="26" t="str">
        <f>CHAR(34)&amp;VLOOKUP(C195,SOURCE!S$6:Y$10169,6,0)&amp;CHAR(34)</f>
        <v>"DROPY"</v>
      </c>
      <c r="F195" s="22" t="str">
        <f t="shared" si="49"/>
        <v xml:space="preserve">                      if (strcompare(commandnumber,"DROPY" )) {sprintf(commandnumber,"%d", ITM_DROPY);} else</v>
      </c>
      <c r="H195" t="b">
        <f>ISNA(VLOOKUP(J195,J196:J$500,1,0))</f>
        <v>1</v>
      </c>
      <c r="I195" s="27">
        <f>VLOOKUP(C195,SOURCE!S$6:Y$10169,7,0)</f>
        <v>1534</v>
      </c>
      <c r="J195" s="28" t="str">
        <f>VLOOKUP(C195,SOURCE!S$6:Y$10169,6,0)</f>
        <v>DROPY</v>
      </c>
      <c r="K195" s="29" t="str">
        <f t="shared" si="60"/>
        <v>DROPy</v>
      </c>
      <c r="L195" s="39" t="str">
        <f>VLOOKUP(C195,SOURCE!S$6:Y$10169,2,0)</f>
        <v>STACK</v>
      </c>
      <c r="M195" t="str">
        <f>IF(VLOOKUP(I195,SOURCE!B:M,2,0)="/  { itemToBeCoded","To be coded","")</f>
        <v/>
      </c>
      <c r="N195" s="17" t="str">
        <f>IF(AND(O195,VLOOKUP(I195,SOURCE!B:M,2,0)&lt;&gt;"/  { itemToBeCoded"),IF(ISERROR(VLOOKUP(J195,TEST!A:L,12,0)),"",   IF(VLOOKUP(J195,TEST!A:L,12,0)="","",VLOOKUP(J195,TEST!A:L,12,0)&amp;" //"&amp;U195)),"")</f>
        <v/>
      </c>
      <c r="O195" t="b">
        <f>ISNA(VLOOKUP(J195,J$3:J194,1,0))</f>
        <v>1</v>
      </c>
      <c r="Q195" s="26" t="str">
        <f>VLOOKUP(I195,SOURCE!B:M,5,0)</f>
        <v>"DROPy"</v>
      </c>
      <c r="U195">
        <f t="shared" si="61"/>
        <v>50</v>
      </c>
      <c r="V195" s="164">
        <f t="shared" si="62"/>
        <v>299797159.29844952</v>
      </c>
      <c r="W195" t="str">
        <f>IF(AND(O195,VLOOKUP(I195,SOURCE!B:M,2,0)&lt;&gt;"/  { itemToBeCoded"),IF(ISERROR(VLOOKUP(J195,TEST!A:F,5,0)),"",VLOOKUP(J195,TEST!A:F,5,0)),"")</f>
        <v/>
      </c>
      <c r="X195" t="str">
        <f>IF(VLOOKUP(I195,SOURCE!B:M,2,0)&lt;&gt;"/  { itemToBeCoded",IF(ISERROR(VLOOKUP(J195,TEST!A:F,6,0)),"",VLOOKUP(J195,TEST!A:F,6,0)),"")</f>
        <v/>
      </c>
      <c r="Y195" t="str">
        <f t="shared" si="59"/>
        <v/>
      </c>
      <c r="Z195">
        <f t="shared" ref="Z195:Z258" si="68">IF(ISNA(J195),"",LEN(J195))</f>
        <v>5</v>
      </c>
      <c r="AA195" s="172" t="str">
        <f t="shared" si="66"/>
        <v>+((uint64_t)(68) &lt;&lt; (7*8))</v>
      </c>
      <c r="AB195" s="172" t="str">
        <f t="shared" si="66"/>
        <v>+((uint64_t)(82) &lt;&lt; (6*8))</v>
      </c>
      <c r="AC195" s="172" t="str">
        <f t="shared" si="66"/>
        <v>+((uint64_t)(79) &lt;&lt; (5*8))</v>
      </c>
      <c r="AD195" s="172" t="str">
        <f t="shared" si="66"/>
        <v>+((uint64_t)(80) &lt;&lt; (4*8))</v>
      </c>
      <c r="AE195" s="172" t="str">
        <f t="shared" si="66"/>
        <v>+((uint64_t)(89) &lt;&lt; (3*8))</v>
      </c>
      <c r="AF195" s="172" t="str">
        <f t="shared" si="66"/>
        <v xml:space="preserve">                          </v>
      </c>
      <c r="AG195" s="172" t="str">
        <f t="shared" si="66"/>
        <v xml:space="preserve">                          </v>
      </c>
      <c r="AH195" s="172" t="str">
        <f t="shared" si="66"/>
        <v xml:space="preserve">                          </v>
      </c>
      <c r="AJ195" t="str">
        <f t="shared" si="51"/>
        <v>(uint64_t)(+((uint64_t)(68) &lt;&lt; (7*8))+((uint64_t)(82) &lt;&lt; (6*8))+((uint64_t)(79) &lt;&lt; (5*8))+((uint64_t)(80) &lt;&lt; (4*8))+((uint64_t)(89) &lt;&lt; (3*8))                                                                              )</v>
      </c>
      <c r="AK195" s="2" t="str">
        <f t="shared" si="52"/>
        <v>DROPY</v>
      </c>
      <c r="AL195" t="e">
        <f>VLOOKUP(AN195,$AN196:$AN$1000,1,0)</f>
        <v>#VALUE!</v>
      </c>
      <c r="AM195">
        <f t="shared" si="53"/>
        <v>353</v>
      </c>
      <c r="AN195" s="173" t="str">
        <f t="shared" si="54"/>
        <v xml:space="preserve">    case (uint64_t)(+((uint64_t)(68) &lt;&lt; (7*8))+((uint64_t)(82) &lt;&lt; (6*8))+((uint64_t)(79) &lt;&lt; (5*8))+((uint64_t)(80) &lt;&lt; (4*8))+((uint64_t)(89) &lt;&lt; (3*8))                                                                              ): *com = ITM_DROPY; return true; break; //DROPY</v>
      </c>
      <c r="AO195" t="s">
        <v>5217</v>
      </c>
      <c r="AP195" s="170" t="str">
        <f t="shared" si="67"/>
        <v>44</v>
      </c>
      <c r="AQ195" s="170" t="str">
        <f t="shared" si="67"/>
        <v>52</v>
      </c>
      <c r="AR195" s="170" t="str">
        <f t="shared" si="67"/>
        <v>4F</v>
      </c>
      <c r="AS195" s="170" t="str">
        <f t="shared" si="67"/>
        <v>50</v>
      </c>
      <c r="AT195" s="170" t="str">
        <f t="shared" si="67"/>
        <v>59</v>
      </c>
      <c r="AU195" s="170" t="str">
        <f t="shared" si="65"/>
        <v>00</v>
      </c>
      <c r="AV195" s="170" t="str">
        <f t="shared" si="65"/>
        <v>00</v>
      </c>
      <c r="AW195" s="170" t="str">
        <f t="shared" si="65"/>
        <v>00</v>
      </c>
      <c r="AX195" s="170" t="str">
        <f t="shared" si="55"/>
        <v xml:space="preserve">    case 0x44524F5059000000: *com = ITM_DROPY; return true; break; //DROPY</v>
      </c>
      <c r="BE195" s="170" t="str">
        <f t="shared" si="56"/>
        <v>44</v>
      </c>
      <c r="BF195" s="170" t="str">
        <f t="shared" si="56"/>
        <v>D1</v>
      </c>
      <c r="BG195" s="170" t="str">
        <f t="shared" si="56"/>
        <v>CE</v>
      </c>
      <c r="BH195" s="170" t="str">
        <f t="shared" si="56"/>
        <v>CF</v>
      </c>
      <c r="BI195" s="170" t="str">
        <f t="shared" si="57"/>
        <v>59</v>
      </c>
      <c r="BJ195" s="170" t="str">
        <f t="shared" si="57"/>
        <v/>
      </c>
      <c r="BK195" s="170" t="str">
        <f t="shared" si="57"/>
        <v/>
      </c>
      <c r="BL195" s="170" t="str">
        <f t="shared" si="57"/>
        <v/>
      </c>
    </row>
    <row r="196" spans="1:64">
      <c r="A196" s="24" t="str">
        <f>IF(ISNA(VLOOKUP(D196,D197:D$9999,1,0)),"",1)</f>
        <v/>
      </c>
      <c r="B196" s="24" t="str">
        <f>IF(ISNA(VLOOKUP(E196,E197:E$9999,1,0)),"",1)</f>
        <v/>
      </c>
      <c r="C196" s="2">
        <v>194</v>
      </c>
      <c r="D196" s="2" t="str">
        <f>VLOOKUP(C196,SOURCE!S199:Z10362,8,0)</f>
        <v>ITM_PLOT</v>
      </c>
      <c r="E196" s="26" t="str">
        <f>CHAR(34)&amp;VLOOKUP(C196,SOURCE!S$6:Y$10169,6,0)&amp;CHAR(34)</f>
        <v>"PLOT"</v>
      </c>
      <c r="F196" s="22" t="str">
        <f t="shared" ref="F196:F259" si="69">IF(MID(E196,2,4)="XEQM",
"                      if (strcompare(commandnumber,"&amp;E196&amp;" ) &amp;&amp; exec) {sprintf(commandnumber,"&amp;CHAR(34)&amp;CHAR(37)&amp;"d"&amp;CHAR(34)&amp;", "&amp;D196&amp;");} else",
SUBSTITUTE("                      if (strcompare(commandnumber,"&amp;E196&amp;" )) {sprintf(commandnumber,"&amp;CHAR(34)&amp;CHAR(37)&amp;"d"&amp;CHAR(34)&amp;", "&amp;D196&amp;");} else","MNU_","-MNU_")
)</f>
        <v xml:space="preserve">                      if (strcompare(commandnumber,"PLOT" )) {sprintf(commandnumber,"%d", ITM_PLOT);} else</v>
      </c>
      <c r="H196" t="b">
        <f>ISNA(VLOOKUP(J196,J197:J$500,1,0))</f>
        <v>1</v>
      </c>
      <c r="I196" s="27">
        <f>VLOOKUP(C196,SOURCE!S$6:Y$10169,7,0)</f>
        <v>1539</v>
      </c>
      <c r="J196" s="28" t="str">
        <f>VLOOKUP(C196,SOURCE!S$6:Y$10169,6,0)</f>
        <v>PLOT</v>
      </c>
      <c r="K196" s="29" t="str">
        <f t="shared" si="60"/>
        <v>PLOT</v>
      </c>
      <c r="L196" s="39" t="str">
        <f>VLOOKUP(C196,SOURCE!S$6:Y$10169,2,0)</f>
        <v>STAT</v>
      </c>
      <c r="M196" t="str">
        <f>IF(VLOOKUP(I196,SOURCE!B:M,2,0)="/  { itemToBeCoded","To be coded","")</f>
        <v/>
      </c>
      <c r="N196" s="17" t="str">
        <f>IF(AND(O196,VLOOKUP(I196,SOURCE!B:M,2,0)&lt;&gt;"/  { itemToBeCoded"),IF(ISERROR(VLOOKUP(J196,TEST!A:L,12,0)),"",   IF(VLOOKUP(J196,TEST!A:L,12,0)="","",VLOOKUP(J196,TEST!A:L,12,0)&amp;" //"&amp;U196)),"")</f>
        <v/>
      </c>
      <c r="O196" t="b">
        <f>ISNA(VLOOKUP(J196,J$3:J195,1,0))</f>
        <v>1</v>
      </c>
      <c r="Q196" s="26" t="str">
        <f>VLOOKUP(I196,SOURCE!B:M,5,0)</f>
        <v>"PLOT"</v>
      </c>
      <c r="U196">
        <f t="shared" si="61"/>
        <v>50</v>
      </c>
      <c r="V196" s="164">
        <f t="shared" si="62"/>
        <v>299797159.29844952</v>
      </c>
      <c r="W196" t="str">
        <f>IF(AND(O196,VLOOKUP(I196,SOURCE!B:M,2,0)&lt;&gt;"/  { itemToBeCoded"),IF(ISERROR(VLOOKUP(J196,TEST!A:F,5,0)),"",VLOOKUP(J196,TEST!A:F,5,0)),"")</f>
        <v/>
      </c>
      <c r="X196" t="str">
        <f>IF(VLOOKUP(I196,SOURCE!B:M,2,0)&lt;&gt;"/  { itemToBeCoded",IF(ISERROR(VLOOKUP(J196,TEST!A:F,6,0)),"",VLOOKUP(J196,TEST!A:F,6,0)),"")</f>
        <v/>
      </c>
      <c r="Y196" t="str">
        <f t="shared" si="59"/>
        <v/>
      </c>
      <c r="Z196">
        <f t="shared" si="68"/>
        <v>4</v>
      </c>
      <c r="AA196" s="172" t="str">
        <f t="shared" ref="AA196:AH211" si="70">IF(LEN($J196)&gt;=8-AA$2,"+((uint64_t)("&amp;CODE(MID($J196,8-AA$2,1))  &amp;") &lt;&lt; ("&amp;AA$2&amp;"*8))","                          ")</f>
        <v>+((uint64_t)(80) &lt;&lt; (7*8))</v>
      </c>
      <c r="AB196" s="172" t="str">
        <f t="shared" si="70"/>
        <v>+((uint64_t)(76) &lt;&lt; (6*8))</v>
      </c>
      <c r="AC196" s="172" t="str">
        <f t="shared" si="70"/>
        <v>+((uint64_t)(79) &lt;&lt; (5*8))</v>
      </c>
      <c r="AD196" s="172" t="str">
        <f t="shared" si="70"/>
        <v>+((uint64_t)(84) &lt;&lt; (4*8))</v>
      </c>
      <c r="AE196" s="172" t="str">
        <f t="shared" si="70"/>
        <v xml:space="preserve">                          </v>
      </c>
      <c r="AF196" s="172" t="str">
        <f t="shared" si="70"/>
        <v xml:space="preserve">                          </v>
      </c>
      <c r="AG196" s="172" t="str">
        <f t="shared" si="70"/>
        <v xml:space="preserve">                          </v>
      </c>
      <c r="AH196" s="172" t="str">
        <f t="shared" si="70"/>
        <v xml:space="preserve">                          </v>
      </c>
      <c r="AJ196" t="str">
        <f t="shared" ref="AJ196:AJ259" si="71">"(uint64_t)("&amp;AA196&amp;AB196&amp;AC196&amp;AD196&amp;AE196&amp;AF196&amp;AG196&amp;AH196&amp;")"</f>
        <v>(uint64_t)(+((uint64_t)(80) &lt;&lt; (7*8))+((uint64_t)(76) &lt;&lt; (6*8))+((uint64_t)(79) &lt;&lt; (5*8))+((uint64_t)(84) &lt;&lt; (4*8))                                                                                                        )</v>
      </c>
      <c r="AK196" s="2" t="str">
        <f t="shared" ref="AK196:AK259" si="72">J196</f>
        <v>PLOT</v>
      </c>
      <c r="AL196" t="e">
        <f>VLOOKUP(AN196,$AN197:$AN$1000,1,0)</f>
        <v>#VALUE!</v>
      </c>
      <c r="AM196">
        <f t="shared" ref="AM196:AM259" si="73">AM195+1</f>
        <v>354</v>
      </c>
      <c r="AN196" s="173" t="str">
        <f t="shared" ref="AN196:AN259" si="74">"    case "&amp;AJ196&amp;": *com = "&amp;D196&amp;"; return true; break; //"&amp;AK196</f>
        <v xml:space="preserve">    case (uint64_t)(+((uint64_t)(80) &lt;&lt; (7*8))+((uint64_t)(76) &lt;&lt; (6*8))+((uint64_t)(79) &lt;&lt; (5*8))+((uint64_t)(84) &lt;&lt; (4*8))                                                                                                        ): *com = ITM_PLOT; return true; break; //PLOT</v>
      </c>
      <c r="AO196" t="s">
        <v>5217</v>
      </c>
      <c r="AP196" s="170" t="str">
        <f t="shared" si="67"/>
        <v>50</v>
      </c>
      <c r="AQ196" s="170" t="str">
        <f t="shared" si="67"/>
        <v>4C</v>
      </c>
      <c r="AR196" s="170" t="str">
        <f t="shared" si="67"/>
        <v>4F</v>
      </c>
      <c r="AS196" s="170" t="str">
        <f t="shared" si="67"/>
        <v>54</v>
      </c>
      <c r="AT196" s="170" t="str">
        <f t="shared" si="67"/>
        <v>00</v>
      </c>
      <c r="AU196" s="170" t="str">
        <f t="shared" si="65"/>
        <v>00</v>
      </c>
      <c r="AV196" s="170" t="str">
        <f t="shared" si="65"/>
        <v>00</v>
      </c>
      <c r="AW196" s="170" t="str">
        <f t="shared" si="65"/>
        <v>00</v>
      </c>
      <c r="AX196" s="170" t="str">
        <f t="shared" ref="AX196:AX259" si="75">"    case 0x"&amp;AP196&amp;AQ196&amp;AR196&amp;AS196&amp;AT196&amp;AU196&amp;AV196&amp;AW196&amp;": *com = "&amp;D196&amp;"; return true; break; //"&amp;AK196</f>
        <v xml:space="preserve">    case 0x504C4F5400000000: *com = ITM_PLOT; return true; break; //PLOT</v>
      </c>
      <c r="BE196" s="170" t="str">
        <f t="shared" ref="BE196:BH259" si="76">DEC2HEX((IF(HEX2DEC(AP196)&gt;127,HEX2DEC(AP196)-127,HEX2DEC(AP196)))+IF(AT196="00",127,0),2)</f>
        <v>CF</v>
      </c>
      <c r="BF196" s="170" t="str">
        <f t="shared" si="76"/>
        <v>CB</v>
      </c>
      <c r="BG196" s="170" t="str">
        <f t="shared" si="76"/>
        <v>CE</v>
      </c>
      <c r="BH196" s="170" t="str">
        <f t="shared" si="76"/>
        <v>D3</v>
      </c>
      <c r="BI196" s="170" t="str">
        <f t="shared" ref="BI196:BL259" si="77">IF(AT196="00","",DEC2HEX(IF(HEX2DEC(AT196)&gt;127,HEX2DEC(AT196)-127,HEX2DEC(AT196)),2))</f>
        <v/>
      </c>
      <c r="BJ196" s="170" t="str">
        <f t="shared" si="77"/>
        <v/>
      </c>
      <c r="BK196" s="170" t="str">
        <f t="shared" si="77"/>
        <v/>
      </c>
      <c r="BL196" s="170" t="str">
        <f t="shared" si="77"/>
        <v/>
      </c>
    </row>
    <row r="197" spans="1:64">
      <c r="A197" s="24" t="str">
        <f>IF(ISNA(VLOOKUP(D197,D198:D$9999,1,0)),"",1)</f>
        <v/>
      </c>
      <c r="B197" s="24" t="str">
        <f>IF(ISNA(VLOOKUP(E197,E198:E$9999,1,0)),"",1)</f>
        <v/>
      </c>
      <c r="C197" s="2">
        <v>195</v>
      </c>
      <c r="D197" s="2" t="str">
        <f>VLOOKUP(C197,SOURCE!S200:Z10363,8,0)</f>
        <v>ITM_RAD</v>
      </c>
      <c r="E197" s="26" t="str">
        <f>CHAR(34)&amp;VLOOKUP(C197,SOURCE!S$6:Y$10169,6,0)&amp;CHAR(34)</f>
        <v>"RAD"</v>
      </c>
      <c r="F197" s="22" t="str">
        <f t="shared" si="69"/>
        <v xml:space="preserve">                      if (strcompare(commandnumber,"RAD" )) {sprintf(commandnumber,"%d", ITM_RAD);} else</v>
      </c>
      <c r="H197" t="b">
        <f>ISNA(VLOOKUP(J197,J198:J$500,1,0))</f>
        <v>1</v>
      </c>
      <c r="I197" s="27">
        <f>VLOOKUP(C197,SOURCE!S$6:Y$10169,7,0)</f>
        <v>1547</v>
      </c>
      <c r="J197" s="28" t="str">
        <f>VLOOKUP(C197,SOURCE!S$6:Y$10169,6,0)</f>
        <v>RAD</v>
      </c>
      <c r="K197" s="29" t="str">
        <f t="shared" si="60"/>
        <v>RAD</v>
      </c>
      <c r="L197" s="39" t="str">
        <f>VLOOKUP(C197,SOURCE!S$6:Y$10169,2,0)</f>
        <v/>
      </c>
      <c r="M197" t="str">
        <f>IF(VLOOKUP(I197,SOURCE!B:M,2,0)="/  { itemToBeCoded","To be coded","")</f>
        <v/>
      </c>
      <c r="N197" s="17" t="str">
        <f>IF(AND(O197,VLOOKUP(I197,SOURCE!B:M,2,0)&lt;&gt;"/  { itemToBeCoded"),IF(ISERROR(VLOOKUP(J197,TEST!A:L,12,0)),"",   IF(VLOOKUP(J197,TEST!A:L,12,0)="","",VLOOKUP(J197,TEST!A:L,12,0)&amp;" //"&amp;U197)),"")</f>
        <v/>
      </c>
      <c r="O197" t="b">
        <f>ISNA(VLOOKUP(J197,J$3:J196,1,0))</f>
        <v>1</v>
      </c>
      <c r="Q197" s="26" t="str">
        <f>VLOOKUP(I197,SOURCE!B:M,5,0)</f>
        <v>"RAD"</v>
      </c>
      <c r="U197">
        <f t="shared" si="61"/>
        <v>50</v>
      </c>
      <c r="V197" s="164">
        <f t="shared" si="62"/>
        <v>299797159.29844952</v>
      </c>
      <c r="W197" t="str">
        <f>IF(AND(O197,VLOOKUP(I197,SOURCE!B:M,2,0)&lt;&gt;"/  { itemToBeCoded"),IF(ISERROR(VLOOKUP(J197,TEST!A:F,5,0)),"",VLOOKUP(J197,TEST!A:F,5,0)),"")</f>
        <v/>
      </c>
      <c r="X197" t="str">
        <f>IF(VLOOKUP(I197,SOURCE!B:M,2,0)&lt;&gt;"/  { itemToBeCoded",IF(ISERROR(VLOOKUP(J197,TEST!A:F,6,0)),"",VLOOKUP(J197,TEST!A:F,6,0)),"")</f>
        <v/>
      </c>
      <c r="Y197" t="str">
        <f t="shared" si="59"/>
        <v/>
      </c>
      <c r="Z197">
        <f t="shared" si="68"/>
        <v>3</v>
      </c>
      <c r="AA197" s="172" t="str">
        <f t="shared" si="70"/>
        <v>+((uint64_t)(82) &lt;&lt; (7*8))</v>
      </c>
      <c r="AB197" s="172" t="str">
        <f t="shared" si="70"/>
        <v>+((uint64_t)(65) &lt;&lt; (6*8))</v>
      </c>
      <c r="AC197" s="172" t="str">
        <f t="shared" si="70"/>
        <v>+((uint64_t)(68) &lt;&lt; (5*8))</v>
      </c>
      <c r="AD197" s="172" t="str">
        <f t="shared" si="70"/>
        <v xml:space="preserve">                          </v>
      </c>
      <c r="AE197" s="172" t="str">
        <f t="shared" si="70"/>
        <v xml:space="preserve">                          </v>
      </c>
      <c r="AF197" s="172" t="str">
        <f t="shared" si="70"/>
        <v xml:space="preserve">                          </v>
      </c>
      <c r="AG197" s="172" t="str">
        <f t="shared" si="70"/>
        <v xml:space="preserve">                          </v>
      </c>
      <c r="AH197" s="172" t="str">
        <f t="shared" si="70"/>
        <v xml:space="preserve">                          </v>
      </c>
      <c r="AJ197" t="str">
        <f t="shared" si="71"/>
        <v>(uint64_t)(+((uint64_t)(82) &lt;&lt; (7*8))+((uint64_t)(65) &lt;&lt; (6*8))+((uint64_t)(68) &lt;&lt; (5*8))                                                                                                                                  )</v>
      </c>
      <c r="AK197" s="2" t="str">
        <f t="shared" si="72"/>
        <v>RAD</v>
      </c>
      <c r="AL197" t="e">
        <f>VLOOKUP(AN197,$AN198:$AN$1000,1,0)</f>
        <v>#VALUE!</v>
      </c>
      <c r="AM197">
        <f t="shared" si="73"/>
        <v>355</v>
      </c>
      <c r="AN197" s="173" t="str">
        <f t="shared" si="74"/>
        <v xml:space="preserve">    case (uint64_t)(+((uint64_t)(82) &lt;&lt; (7*8))+((uint64_t)(65) &lt;&lt; (6*8))+((uint64_t)(68) &lt;&lt; (5*8))                                                                                                                                  ): *com = ITM_RAD; return true; break; //RAD</v>
      </c>
      <c r="AO197" t="s">
        <v>5217</v>
      </c>
      <c r="AP197" s="170" t="str">
        <f t="shared" si="67"/>
        <v>52</v>
      </c>
      <c r="AQ197" s="170" t="str">
        <f t="shared" si="67"/>
        <v>41</v>
      </c>
      <c r="AR197" s="170" t="str">
        <f t="shared" si="67"/>
        <v>44</v>
      </c>
      <c r="AS197" s="170" t="str">
        <f t="shared" si="67"/>
        <v>00</v>
      </c>
      <c r="AT197" s="170" t="str">
        <f t="shared" si="67"/>
        <v>00</v>
      </c>
      <c r="AU197" s="170" t="str">
        <f t="shared" si="65"/>
        <v>00</v>
      </c>
      <c r="AV197" s="170" t="str">
        <f t="shared" si="65"/>
        <v>00</v>
      </c>
      <c r="AW197" s="170" t="str">
        <f t="shared" si="65"/>
        <v>00</v>
      </c>
      <c r="AX197" s="170" t="str">
        <f t="shared" si="75"/>
        <v xml:space="preserve">    case 0x5241440000000000: *com = ITM_RAD; return true; break; //RAD</v>
      </c>
      <c r="BE197" s="170" t="str">
        <f t="shared" si="76"/>
        <v>D1</v>
      </c>
      <c r="BF197" s="170" t="str">
        <f t="shared" si="76"/>
        <v>C0</v>
      </c>
      <c r="BG197" s="170" t="str">
        <f t="shared" si="76"/>
        <v>C3</v>
      </c>
      <c r="BH197" s="170" t="str">
        <f t="shared" si="76"/>
        <v>7F</v>
      </c>
      <c r="BI197" s="170" t="str">
        <f t="shared" si="77"/>
        <v/>
      </c>
      <c r="BJ197" s="170" t="str">
        <f t="shared" si="77"/>
        <v/>
      </c>
      <c r="BK197" s="170" t="str">
        <f t="shared" si="77"/>
        <v/>
      </c>
      <c r="BL197" s="170" t="str">
        <f t="shared" si="77"/>
        <v/>
      </c>
    </row>
    <row r="198" spans="1:64">
      <c r="A198" s="24" t="str">
        <f>IF(ISNA(VLOOKUP(D198,D199:D$9999,1,0)),"",1)</f>
        <v/>
      </c>
      <c r="B198" s="24" t="str">
        <f>IF(ISNA(VLOOKUP(E198,E199:E$9999,1,0)),"",1)</f>
        <v/>
      </c>
      <c r="C198" s="2">
        <v>196</v>
      </c>
      <c r="D198" s="2" t="str">
        <f>VLOOKUP(C198,SOURCE!S201:Z10364,8,0)</f>
        <v>ITM_RADto</v>
      </c>
      <c r="E198" s="26" t="str">
        <f>CHAR(34)&amp;VLOOKUP(C198,SOURCE!S$6:Y$10169,6,0)&amp;CHAR(34)</f>
        <v>"RAD&gt;"</v>
      </c>
      <c r="F198" s="22" t="str">
        <f t="shared" si="69"/>
        <v xml:space="preserve">                      if (strcompare(commandnumber,"RAD&gt;" )) {sprintf(commandnumber,"%d", ITM_RADto);} else</v>
      </c>
      <c r="H198" t="b">
        <f>ISNA(VLOOKUP(J198,J199:J$500,1,0))</f>
        <v>1</v>
      </c>
      <c r="I198" s="27">
        <f>VLOOKUP(C198,SOURCE!S$6:Y$10169,7,0)</f>
        <v>1548</v>
      </c>
      <c r="J198" s="28" t="str">
        <f>VLOOKUP(C198,SOURCE!S$6:Y$10169,6,0)</f>
        <v>RAD&gt;</v>
      </c>
      <c r="K198" s="29" t="str">
        <f t="shared" si="60"/>
        <v>RAD&gt;</v>
      </c>
      <c r="L198" s="39" t="str">
        <f>VLOOKUP(C198,SOURCE!S$6:Y$10169,2,0)</f>
        <v>Trig</v>
      </c>
      <c r="M198" t="str">
        <f>IF(VLOOKUP(I198,SOURCE!B:M,2,0)="/  { itemToBeCoded","To be coded","")</f>
        <v/>
      </c>
      <c r="N198" s="17" t="str">
        <f>IF(AND(O198,VLOOKUP(I198,SOURCE!B:M,2,0)&lt;&gt;"/  { itemToBeCoded"),IF(ISERROR(VLOOKUP(J198,TEST!A:L,12,0)),"",   IF(VLOOKUP(J198,TEST!A:L,12,0)="","",VLOOKUP(J198,TEST!A:L,12,0)&amp;" //"&amp;U198)),"")</f>
        <v/>
      </c>
      <c r="O198" t="b">
        <f>ISNA(VLOOKUP(J198,J$3:J197,1,0))</f>
        <v>1</v>
      </c>
      <c r="Q198" s="26" t="str">
        <f>VLOOKUP(I198,SOURCE!B:M,5,0)</f>
        <v>"RAD" STD_RIGHT_ARROW</v>
      </c>
      <c r="U198">
        <f t="shared" si="61"/>
        <v>50</v>
      </c>
      <c r="V198" s="164">
        <f t="shared" si="62"/>
        <v>299797159.29844952</v>
      </c>
      <c r="W198" t="str">
        <f>IF(AND(O198,VLOOKUP(I198,SOURCE!B:M,2,0)&lt;&gt;"/  { itemToBeCoded"),IF(ISERROR(VLOOKUP(J198,TEST!A:F,5,0)),"",VLOOKUP(J198,TEST!A:F,5,0)),"")</f>
        <v/>
      </c>
      <c r="X198" t="str">
        <f>IF(VLOOKUP(I198,SOURCE!B:M,2,0)&lt;&gt;"/  { itemToBeCoded",IF(ISERROR(VLOOKUP(J198,TEST!A:F,6,0)),"",VLOOKUP(J198,TEST!A:F,6,0)),"")</f>
        <v/>
      </c>
      <c r="Y198" t="str">
        <f t="shared" ref="Y198:Y261" si="78">IF(AND(N198&lt;&gt;"",X198&lt;&gt;""),"both","")</f>
        <v/>
      </c>
      <c r="Z198">
        <f t="shared" si="68"/>
        <v>4</v>
      </c>
      <c r="AA198" s="172" t="str">
        <f t="shared" si="70"/>
        <v>+((uint64_t)(82) &lt;&lt; (7*8))</v>
      </c>
      <c r="AB198" s="172" t="str">
        <f t="shared" si="70"/>
        <v>+((uint64_t)(65) &lt;&lt; (6*8))</v>
      </c>
      <c r="AC198" s="172" t="str">
        <f t="shared" si="70"/>
        <v>+((uint64_t)(68) &lt;&lt; (5*8))</v>
      </c>
      <c r="AD198" s="172" t="str">
        <f t="shared" si="70"/>
        <v>+((uint64_t)(62) &lt;&lt; (4*8))</v>
      </c>
      <c r="AE198" s="172" t="str">
        <f t="shared" si="70"/>
        <v xml:space="preserve">                          </v>
      </c>
      <c r="AF198" s="172" t="str">
        <f t="shared" si="70"/>
        <v xml:space="preserve">                          </v>
      </c>
      <c r="AG198" s="172" t="str">
        <f t="shared" si="70"/>
        <v xml:space="preserve">                          </v>
      </c>
      <c r="AH198" s="172" t="str">
        <f t="shared" si="70"/>
        <v xml:space="preserve">                          </v>
      </c>
      <c r="AJ198" t="str">
        <f t="shared" si="71"/>
        <v>(uint64_t)(+((uint64_t)(82) &lt;&lt; (7*8))+((uint64_t)(65) &lt;&lt; (6*8))+((uint64_t)(68) &lt;&lt; (5*8))+((uint64_t)(62) &lt;&lt; (4*8))                                                                                                        )</v>
      </c>
      <c r="AK198" s="2" t="str">
        <f t="shared" si="72"/>
        <v>RAD&gt;</v>
      </c>
      <c r="AL198" t="e">
        <f>VLOOKUP(AN198,$AN199:$AN$1000,1,0)</f>
        <v>#VALUE!</v>
      </c>
      <c r="AM198">
        <f t="shared" si="73"/>
        <v>356</v>
      </c>
      <c r="AN198" s="173" t="str">
        <f t="shared" si="74"/>
        <v xml:space="preserve">    case (uint64_t)(+((uint64_t)(82) &lt;&lt; (7*8))+((uint64_t)(65) &lt;&lt; (6*8))+((uint64_t)(68) &lt;&lt; (5*8))+((uint64_t)(62) &lt;&lt; (4*8))                                                                                                        ): *com = ITM_RADto; return true; break; //RAD&gt;</v>
      </c>
      <c r="AO198" t="s">
        <v>5217</v>
      </c>
      <c r="AP198" s="170" t="str">
        <f t="shared" si="67"/>
        <v>52</v>
      </c>
      <c r="AQ198" s="170" t="str">
        <f t="shared" si="67"/>
        <v>41</v>
      </c>
      <c r="AR198" s="170" t="str">
        <f t="shared" si="67"/>
        <v>44</v>
      </c>
      <c r="AS198" s="170" t="str">
        <f t="shared" si="67"/>
        <v>3E</v>
      </c>
      <c r="AT198" s="170" t="str">
        <f t="shared" si="67"/>
        <v>00</v>
      </c>
      <c r="AU198" s="170" t="str">
        <f t="shared" si="65"/>
        <v>00</v>
      </c>
      <c r="AV198" s="170" t="str">
        <f t="shared" si="65"/>
        <v>00</v>
      </c>
      <c r="AW198" s="170" t="str">
        <f t="shared" si="65"/>
        <v>00</v>
      </c>
      <c r="AX198" s="170" t="str">
        <f t="shared" si="75"/>
        <v xml:space="preserve">    case 0x5241443E00000000: *com = ITM_RADto; return true; break; //RAD&gt;</v>
      </c>
      <c r="BE198" s="170" t="str">
        <f t="shared" si="76"/>
        <v>D1</v>
      </c>
      <c r="BF198" s="170" t="str">
        <f t="shared" si="76"/>
        <v>C0</v>
      </c>
      <c r="BG198" s="170" t="str">
        <f t="shared" si="76"/>
        <v>C3</v>
      </c>
      <c r="BH198" s="170" t="str">
        <f t="shared" si="76"/>
        <v>BD</v>
      </c>
      <c r="BI198" s="170" t="str">
        <f t="shared" si="77"/>
        <v/>
      </c>
      <c r="BJ198" s="170" t="str">
        <f t="shared" si="77"/>
        <v/>
      </c>
      <c r="BK198" s="170" t="str">
        <f t="shared" si="77"/>
        <v/>
      </c>
      <c r="BL198" s="170" t="str">
        <f t="shared" si="77"/>
        <v/>
      </c>
    </row>
    <row r="199" spans="1:64">
      <c r="A199" s="24" t="str">
        <f>IF(ISNA(VLOOKUP(D199,D200:D$9999,1,0)),"",1)</f>
        <v/>
      </c>
      <c r="B199" s="24" t="str">
        <f>IF(ISNA(VLOOKUP(E199,E200:E$9999,1,0)),"",1)</f>
        <v/>
      </c>
      <c r="C199" s="2">
        <v>197</v>
      </c>
      <c r="D199" s="2" t="str">
        <f>VLOOKUP(C199,SOURCE!S202:Z10365,8,0)</f>
        <v>ITM_RAN</v>
      </c>
      <c r="E199" s="26" t="str">
        <f>CHAR(34)&amp;VLOOKUP(C199,SOURCE!S$6:Y$10169,6,0)&amp;CHAR(34)</f>
        <v>"RAN#"</v>
      </c>
      <c r="F199" s="22" t="str">
        <f t="shared" si="69"/>
        <v xml:space="preserve">                      if (strcompare(commandnumber,"RAN#" )) {sprintf(commandnumber,"%d", ITM_RAN);} else</v>
      </c>
      <c r="H199" t="b">
        <f>ISNA(VLOOKUP(J199,J200:J$500,1,0))</f>
        <v>1</v>
      </c>
      <c r="I199" s="27">
        <f>VLOOKUP(C199,SOURCE!S$6:Y$10169,7,0)</f>
        <v>1549</v>
      </c>
      <c r="J199" s="28" t="str">
        <f>VLOOKUP(C199,SOURCE!S$6:Y$10169,6,0)</f>
        <v>RAN#</v>
      </c>
      <c r="K199" s="29" t="str">
        <f t="shared" si="60"/>
        <v>RAN#</v>
      </c>
      <c r="L199" s="39" t="str">
        <f>VLOOKUP(C199,SOURCE!S$6:Y$10169,2,0)</f>
        <v>Math</v>
      </c>
      <c r="M199" t="str">
        <f>IF(VLOOKUP(I199,SOURCE!B:M,2,0)="/  { itemToBeCoded","To be coded","")</f>
        <v/>
      </c>
      <c r="N199" s="17" t="str">
        <f>IF(AND(O199,VLOOKUP(I199,SOURCE!B:M,2,0)&lt;&gt;"/  { itemToBeCoded"),IF(ISERROR(VLOOKUP(J199,TEST!A:L,12,0)),"",   IF(VLOOKUP(J199,TEST!A:L,12,0)="","",VLOOKUP(J199,TEST!A:L,12,0)&amp;" //"&amp;U199)),"")</f>
        <v/>
      </c>
      <c r="O199" t="b">
        <f>ISNA(VLOOKUP(J199,J$3:J198,1,0))</f>
        <v>1</v>
      </c>
      <c r="Q199" s="26" t="str">
        <f>VLOOKUP(I199,SOURCE!B:M,5,0)</f>
        <v>"RAN#"</v>
      </c>
      <c r="U199">
        <f t="shared" si="61"/>
        <v>50</v>
      </c>
      <c r="V199" s="164">
        <f t="shared" si="62"/>
        <v>299797159.29844952</v>
      </c>
      <c r="W199" t="str">
        <f>IF(AND(O199,VLOOKUP(I199,SOURCE!B:M,2,0)&lt;&gt;"/  { itemToBeCoded"),IF(ISERROR(VLOOKUP(J199,TEST!A:F,5,0)),"",VLOOKUP(J199,TEST!A:F,5,0)),"")</f>
        <v/>
      </c>
      <c r="X199" t="str">
        <f>IF(VLOOKUP(I199,SOURCE!B:M,2,0)&lt;&gt;"/  { itemToBeCoded",IF(ISERROR(VLOOKUP(J199,TEST!A:F,6,0)),"",VLOOKUP(J199,TEST!A:F,6,0)),"")</f>
        <v/>
      </c>
      <c r="Y199" t="str">
        <f t="shared" si="78"/>
        <v/>
      </c>
      <c r="Z199">
        <f t="shared" si="68"/>
        <v>4</v>
      </c>
      <c r="AA199" s="172" t="str">
        <f t="shared" si="70"/>
        <v>+((uint64_t)(82) &lt;&lt; (7*8))</v>
      </c>
      <c r="AB199" s="172" t="str">
        <f t="shared" si="70"/>
        <v>+((uint64_t)(65) &lt;&lt; (6*8))</v>
      </c>
      <c r="AC199" s="172" t="str">
        <f t="shared" si="70"/>
        <v>+((uint64_t)(78) &lt;&lt; (5*8))</v>
      </c>
      <c r="AD199" s="172" t="str">
        <f t="shared" si="70"/>
        <v>+((uint64_t)(35) &lt;&lt; (4*8))</v>
      </c>
      <c r="AE199" s="172" t="str">
        <f t="shared" si="70"/>
        <v xml:space="preserve">                          </v>
      </c>
      <c r="AF199" s="172" t="str">
        <f t="shared" si="70"/>
        <v xml:space="preserve">                          </v>
      </c>
      <c r="AG199" s="172" t="str">
        <f t="shared" si="70"/>
        <v xml:space="preserve">                          </v>
      </c>
      <c r="AH199" s="172" t="str">
        <f t="shared" si="70"/>
        <v xml:space="preserve">                          </v>
      </c>
      <c r="AJ199" t="str">
        <f t="shared" si="71"/>
        <v>(uint64_t)(+((uint64_t)(82) &lt;&lt; (7*8))+((uint64_t)(65) &lt;&lt; (6*8))+((uint64_t)(78) &lt;&lt; (5*8))+((uint64_t)(35) &lt;&lt; (4*8))                                                                                                        )</v>
      </c>
      <c r="AK199" s="2" t="str">
        <f t="shared" si="72"/>
        <v>RAN#</v>
      </c>
      <c r="AL199" t="e">
        <f>VLOOKUP(AN199,$AN200:$AN$1000,1,0)</f>
        <v>#VALUE!</v>
      </c>
      <c r="AM199">
        <f t="shared" si="73"/>
        <v>357</v>
      </c>
      <c r="AN199" s="173" t="str">
        <f t="shared" si="74"/>
        <v xml:space="preserve">    case (uint64_t)(+((uint64_t)(82) &lt;&lt; (7*8))+((uint64_t)(65) &lt;&lt; (6*8))+((uint64_t)(78) &lt;&lt; (5*8))+((uint64_t)(35) &lt;&lt; (4*8))                                                                                                        ): *com = ITM_RAN; return true; break; //RAN#</v>
      </c>
      <c r="AO199" t="s">
        <v>5217</v>
      </c>
      <c r="AP199" s="170" t="str">
        <f t="shared" si="67"/>
        <v>52</v>
      </c>
      <c r="AQ199" s="170" t="str">
        <f t="shared" si="67"/>
        <v>41</v>
      </c>
      <c r="AR199" s="170" t="str">
        <f t="shared" si="67"/>
        <v>4E</v>
      </c>
      <c r="AS199" s="170" t="str">
        <f t="shared" si="67"/>
        <v>23</v>
      </c>
      <c r="AT199" s="170" t="str">
        <f t="shared" si="67"/>
        <v>00</v>
      </c>
      <c r="AU199" s="170" t="str">
        <f t="shared" si="65"/>
        <v>00</v>
      </c>
      <c r="AV199" s="170" t="str">
        <f t="shared" si="65"/>
        <v>00</v>
      </c>
      <c r="AW199" s="170" t="str">
        <f t="shared" si="65"/>
        <v>00</v>
      </c>
      <c r="AX199" s="170" t="str">
        <f t="shared" si="75"/>
        <v xml:space="preserve">    case 0x52414E2300000000: *com = ITM_RAN; return true; break; //RAN#</v>
      </c>
      <c r="BE199" s="170" t="str">
        <f t="shared" si="76"/>
        <v>D1</v>
      </c>
      <c r="BF199" s="170" t="str">
        <f t="shared" si="76"/>
        <v>C0</v>
      </c>
      <c r="BG199" s="170" t="str">
        <f t="shared" si="76"/>
        <v>CD</v>
      </c>
      <c r="BH199" s="170" t="str">
        <f t="shared" si="76"/>
        <v>A2</v>
      </c>
      <c r="BI199" s="170" t="str">
        <f t="shared" si="77"/>
        <v/>
      </c>
      <c r="BJ199" s="170" t="str">
        <f t="shared" si="77"/>
        <v/>
      </c>
      <c r="BK199" s="170" t="str">
        <f t="shared" si="77"/>
        <v/>
      </c>
      <c r="BL199" s="170" t="str">
        <f t="shared" si="77"/>
        <v/>
      </c>
    </row>
    <row r="200" spans="1:64">
      <c r="A200" s="24" t="str">
        <f>IF(ISNA(VLOOKUP(D200,D201:D$9999,1,0)),"",1)</f>
        <v/>
      </c>
      <c r="B200" s="24" t="str">
        <f>IF(ISNA(VLOOKUP(E200,E201:E$9999,1,0)),"",1)</f>
        <v/>
      </c>
      <c r="C200" s="2">
        <v>198</v>
      </c>
      <c r="D200" s="2" t="str">
        <f>VLOOKUP(C200,SOURCE!S203:Z10366,8,0)</f>
        <v>ITM_RCLEL</v>
      </c>
      <c r="E200" s="26" t="str">
        <f>CHAR(34)&amp;VLOOKUP(C200,SOURCE!S$6:Y$10169,6,0)&amp;CHAR(34)</f>
        <v>"RCLEL"</v>
      </c>
      <c r="F200" s="22" t="str">
        <f t="shared" si="69"/>
        <v xml:space="preserve">                      if (strcompare(commandnumber,"RCLEL" )) {sprintf(commandnumber,"%d", ITM_RCLEL);} else</v>
      </c>
      <c r="H200" t="b">
        <f>ISNA(VLOOKUP(J200,J201:J$500,1,0))</f>
        <v>1</v>
      </c>
      <c r="I200" s="27">
        <f>VLOOKUP(C200,SOURCE!S$6:Y$10169,7,0)</f>
        <v>1552</v>
      </c>
      <c r="J200" s="28" t="str">
        <f>VLOOKUP(C200,SOURCE!S$6:Y$10169,6,0)</f>
        <v>RCLEL</v>
      </c>
      <c r="K200" s="29" t="str">
        <f t="shared" si="60"/>
        <v>RCLEL</v>
      </c>
      <c r="L200" s="39" t="str">
        <f>VLOOKUP(C200,SOURCE!S$6:Y$10169,2,0)</f>
        <v>STACK</v>
      </c>
      <c r="M200" t="str">
        <f>IF(VLOOKUP(I200,SOURCE!B:M,2,0)="/  { itemToBeCoded","To be coded","")</f>
        <v/>
      </c>
      <c r="N200" s="17" t="str">
        <f>IF(AND(O200,VLOOKUP(I200,SOURCE!B:M,2,0)&lt;&gt;"/  { itemToBeCoded"),IF(ISERROR(VLOOKUP(J200,TEST!A:L,12,0)),"",   IF(VLOOKUP(J200,TEST!A:L,12,0)="","",VLOOKUP(J200,TEST!A:L,12,0)&amp;" //"&amp;U200)),"")</f>
        <v/>
      </c>
      <c r="O200" t="b">
        <f>ISNA(VLOOKUP(J200,J$3:J199,1,0))</f>
        <v>1</v>
      </c>
      <c r="Q200" s="26" t="str">
        <f>VLOOKUP(I200,SOURCE!B:M,5,0)</f>
        <v>"RCLEL"</v>
      </c>
      <c r="U200">
        <f t="shared" si="61"/>
        <v>50</v>
      </c>
      <c r="V200" s="164">
        <f t="shared" si="62"/>
        <v>299797159.29844952</v>
      </c>
      <c r="W200" t="str">
        <f>IF(AND(O200,VLOOKUP(I200,SOURCE!B:M,2,0)&lt;&gt;"/  { itemToBeCoded"),IF(ISERROR(VLOOKUP(J200,TEST!A:F,5,0)),"",VLOOKUP(J200,TEST!A:F,5,0)),"")</f>
        <v/>
      </c>
      <c r="X200" t="str">
        <f>IF(VLOOKUP(I200,SOURCE!B:M,2,0)&lt;&gt;"/  { itemToBeCoded",IF(ISERROR(VLOOKUP(J200,TEST!A:F,6,0)),"",VLOOKUP(J200,TEST!A:F,6,0)),"")</f>
        <v/>
      </c>
      <c r="Y200" t="str">
        <f t="shared" si="78"/>
        <v/>
      </c>
      <c r="Z200">
        <f t="shared" si="68"/>
        <v>5</v>
      </c>
      <c r="AA200" s="172" t="str">
        <f t="shared" si="70"/>
        <v>+((uint64_t)(82) &lt;&lt; (7*8))</v>
      </c>
      <c r="AB200" s="172" t="str">
        <f t="shared" si="70"/>
        <v>+((uint64_t)(67) &lt;&lt; (6*8))</v>
      </c>
      <c r="AC200" s="172" t="str">
        <f t="shared" si="70"/>
        <v>+((uint64_t)(76) &lt;&lt; (5*8))</v>
      </c>
      <c r="AD200" s="172" t="str">
        <f t="shared" si="70"/>
        <v>+((uint64_t)(69) &lt;&lt; (4*8))</v>
      </c>
      <c r="AE200" s="172" t="str">
        <f t="shared" si="70"/>
        <v>+((uint64_t)(76) &lt;&lt; (3*8))</v>
      </c>
      <c r="AF200" s="172" t="str">
        <f t="shared" si="70"/>
        <v xml:space="preserve">                          </v>
      </c>
      <c r="AG200" s="172" t="str">
        <f t="shared" si="70"/>
        <v xml:space="preserve">                          </v>
      </c>
      <c r="AH200" s="172" t="str">
        <f t="shared" si="70"/>
        <v xml:space="preserve">                          </v>
      </c>
      <c r="AJ200" t="str">
        <f t="shared" si="71"/>
        <v>(uint64_t)(+((uint64_t)(82) &lt;&lt; (7*8))+((uint64_t)(67) &lt;&lt; (6*8))+((uint64_t)(76) &lt;&lt; (5*8))+((uint64_t)(69) &lt;&lt; (4*8))+((uint64_t)(76) &lt;&lt; (3*8))                                                                              )</v>
      </c>
      <c r="AK200" s="2" t="str">
        <f t="shared" si="72"/>
        <v>RCLEL</v>
      </c>
      <c r="AL200" t="e">
        <f>VLOOKUP(AN200,$AN201:$AN$1000,1,0)</f>
        <v>#VALUE!</v>
      </c>
      <c r="AM200">
        <f t="shared" si="73"/>
        <v>358</v>
      </c>
      <c r="AN200" s="173" t="str">
        <f t="shared" si="74"/>
        <v xml:space="preserve">    case (uint64_t)(+((uint64_t)(82) &lt;&lt; (7*8))+((uint64_t)(67) &lt;&lt; (6*8))+((uint64_t)(76) &lt;&lt; (5*8))+((uint64_t)(69) &lt;&lt; (4*8))+((uint64_t)(76) &lt;&lt; (3*8))                                                                              ): *com = ITM_RCLEL; return true; break; //RCLEL</v>
      </c>
      <c r="AO200" t="s">
        <v>5217</v>
      </c>
      <c r="AP200" s="170" t="str">
        <f t="shared" si="67"/>
        <v>52</v>
      </c>
      <c r="AQ200" s="170" t="str">
        <f t="shared" si="67"/>
        <v>43</v>
      </c>
      <c r="AR200" s="170" t="str">
        <f t="shared" si="67"/>
        <v>4C</v>
      </c>
      <c r="AS200" s="170" t="str">
        <f t="shared" si="67"/>
        <v>45</v>
      </c>
      <c r="AT200" s="170" t="str">
        <f t="shared" si="67"/>
        <v>4C</v>
      </c>
      <c r="AU200" s="170" t="str">
        <f t="shared" si="65"/>
        <v>00</v>
      </c>
      <c r="AV200" s="170" t="str">
        <f t="shared" si="65"/>
        <v>00</v>
      </c>
      <c r="AW200" s="170" t="str">
        <f t="shared" si="65"/>
        <v>00</v>
      </c>
      <c r="AX200" s="170" t="str">
        <f t="shared" si="75"/>
        <v xml:space="preserve">    case 0x52434C454C000000: *com = ITM_RCLEL; return true; break; //RCLEL</v>
      </c>
      <c r="BE200" s="170" t="str">
        <f t="shared" si="76"/>
        <v>52</v>
      </c>
      <c r="BF200" s="170" t="str">
        <f t="shared" si="76"/>
        <v>C2</v>
      </c>
      <c r="BG200" s="170" t="str">
        <f t="shared" si="76"/>
        <v>CB</v>
      </c>
      <c r="BH200" s="170" t="str">
        <f t="shared" si="76"/>
        <v>C4</v>
      </c>
      <c r="BI200" s="170" t="str">
        <f t="shared" si="77"/>
        <v>4C</v>
      </c>
      <c r="BJ200" s="170" t="str">
        <f t="shared" si="77"/>
        <v/>
      </c>
      <c r="BK200" s="170" t="str">
        <f t="shared" si="77"/>
        <v/>
      </c>
      <c r="BL200" s="170" t="str">
        <f t="shared" si="77"/>
        <v/>
      </c>
    </row>
    <row r="201" spans="1:64">
      <c r="A201" s="24" t="str">
        <f>IF(ISNA(VLOOKUP(D201,D202:D$9999,1,0)),"",1)</f>
        <v/>
      </c>
      <c r="B201" s="24" t="str">
        <f>IF(ISNA(VLOOKUP(E201,E202:E$9999,1,0)),"",1)</f>
        <v/>
      </c>
      <c r="C201" s="2">
        <v>199</v>
      </c>
      <c r="D201" s="2" t="str">
        <f>VLOOKUP(C201,SOURCE!S204:Z10367,8,0)</f>
        <v>ITM_RCLIJ</v>
      </c>
      <c r="E201" s="26" t="str">
        <f>CHAR(34)&amp;VLOOKUP(C201,SOURCE!S$6:Y$10169,6,0)&amp;CHAR(34)</f>
        <v>"RCLIJ"</v>
      </c>
      <c r="F201" s="22" t="str">
        <f t="shared" si="69"/>
        <v xml:space="preserve">                      if (strcompare(commandnumber,"RCLIJ" )) {sprintf(commandnumber,"%d", ITM_RCLIJ);} else</v>
      </c>
      <c r="H201" t="b">
        <f>ISNA(VLOOKUP(J201,J202:J$500,1,0))</f>
        <v>1</v>
      </c>
      <c r="I201" s="27">
        <f>VLOOKUP(C201,SOURCE!S$6:Y$10169,7,0)</f>
        <v>1553</v>
      </c>
      <c r="J201" s="28" t="str">
        <f>VLOOKUP(C201,SOURCE!S$6:Y$10169,6,0)</f>
        <v>RCLIJ</v>
      </c>
      <c r="K201" s="29" t="str">
        <f t="shared" ref="K201:K264" si="79">SUBSTITUTE(SUBSTITUTE(SUBSTITUTE(SUBSTITUTE(SUBSTITUTE(SUBSTITUTE(SUBSTITUTE(SUBSTITUTE(SUBSTITUTE(SUBSTITUTE(SUBSTITUTE(SUBSTITUTE((SUBSTITUTE(SUBSTITUTE(SUBSTITUTE(SUBSTITUTE(Q201,"STD_SIGMA","SUM"),"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RCLIJ</v>
      </c>
      <c r="L201" s="39" t="str">
        <f>VLOOKUP(C201,SOURCE!S$6:Y$10169,2,0)</f>
        <v>STACK</v>
      </c>
      <c r="M201" t="str">
        <f>IF(VLOOKUP(I201,SOURCE!B:M,2,0)="/  { itemToBeCoded","To be coded","")</f>
        <v/>
      </c>
      <c r="N201" s="17" t="str">
        <f>IF(AND(O201,VLOOKUP(I201,SOURCE!B:M,2,0)&lt;&gt;"/  { itemToBeCoded"),IF(ISERROR(VLOOKUP(J201,TEST!A:L,12,0)),"",   IF(VLOOKUP(J201,TEST!A:L,12,0)="","",VLOOKUP(J201,TEST!A:L,12,0)&amp;" //"&amp;U201)),"")</f>
        <v/>
      </c>
      <c r="O201" t="b">
        <f>ISNA(VLOOKUP(J201,J$3:J200,1,0))</f>
        <v>1</v>
      </c>
      <c r="Q201" s="26" t="str">
        <f>VLOOKUP(I201,SOURCE!B:M,5,0)</f>
        <v>"RCLIJ"</v>
      </c>
      <c r="T201" s="159"/>
      <c r="U201">
        <f t="shared" si="61"/>
        <v>50</v>
      </c>
      <c r="V201" s="164">
        <f t="shared" si="62"/>
        <v>299797159.29844952</v>
      </c>
      <c r="W201" t="str">
        <f>IF(AND(O201,VLOOKUP(I201,SOURCE!B:M,2,0)&lt;&gt;"/  { itemToBeCoded"),IF(ISERROR(VLOOKUP(J201,TEST!A:F,5,0)),"",VLOOKUP(J201,TEST!A:F,5,0)),"")</f>
        <v/>
      </c>
      <c r="X201" t="str">
        <f>IF(VLOOKUP(I201,SOURCE!B:M,2,0)&lt;&gt;"/  { itemToBeCoded",IF(ISERROR(VLOOKUP(J201,TEST!A:F,6,0)),"",VLOOKUP(J201,TEST!A:F,6,0)),"")</f>
        <v/>
      </c>
      <c r="Y201" t="str">
        <f t="shared" si="78"/>
        <v/>
      </c>
      <c r="Z201">
        <f t="shared" si="68"/>
        <v>5</v>
      </c>
      <c r="AA201" s="172" t="str">
        <f t="shared" si="70"/>
        <v>+((uint64_t)(82) &lt;&lt; (7*8))</v>
      </c>
      <c r="AB201" s="172" t="str">
        <f t="shared" si="70"/>
        <v>+((uint64_t)(67) &lt;&lt; (6*8))</v>
      </c>
      <c r="AC201" s="172" t="str">
        <f t="shared" si="70"/>
        <v>+((uint64_t)(76) &lt;&lt; (5*8))</v>
      </c>
      <c r="AD201" s="172" t="str">
        <f t="shared" si="70"/>
        <v>+((uint64_t)(73) &lt;&lt; (4*8))</v>
      </c>
      <c r="AE201" s="172" t="str">
        <f t="shared" si="70"/>
        <v>+((uint64_t)(74) &lt;&lt; (3*8))</v>
      </c>
      <c r="AF201" s="172" t="str">
        <f t="shared" si="70"/>
        <v xml:space="preserve">                          </v>
      </c>
      <c r="AG201" s="172" t="str">
        <f t="shared" si="70"/>
        <v xml:space="preserve">                          </v>
      </c>
      <c r="AH201" s="172" t="str">
        <f t="shared" si="70"/>
        <v xml:space="preserve">                          </v>
      </c>
      <c r="AJ201" t="str">
        <f t="shared" si="71"/>
        <v>(uint64_t)(+((uint64_t)(82) &lt;&lt; (7*8))+((uint64_t)(67) &lt;&lt; (6*8))+((uint64_t)(76) &lt;&lt; (5*8))+((uint64_t)(73) &lt;&lt; (4*8))+((uint64_t)(74) &lt;&lt; (3*8))                                                                              )</v>
      </c>
      <c r="AK201" s="2" t="str">
        <f t="shared" si="72"/>
        <v>RCLIJ</v>
      </c>
      <c r="AL201" t="e">
        <f>VLOOKUP(AN201,$AN202:$AN$1000,1,0)</f>
        <v>#VALUE!</v>
      </c>
      <c r="AM201">
        <f t="shared" si="73"/>
        <v>359</v>
      </c>
      <c r="AN201" s="173" t="str">
        <f t="shared" si="74"/>
        <v xml:space="preserve">    case (uint64_t)(+((uint64_t)(82) &lt;&lt; (7*8))+((uint64_t)(67) &lt;&lt; (6*8))+((uint64_t)(76) &lt;&lt; (5*8))+((uint64_t)(73) &lt;&lt; (4*8))+((uint64_t)(74) &lt;&lt; (3*8))                                                                              ): *com = ITM_RCLIJ; return true; break; //RCLIJ</v>
      </c>
      <c r="AO201" t="s">
        <v>5217</v>
      </c>
      <c r="AP201" s="170" t="str">
        <f t="shared" si="67"/>
        <v>52</v>
      </c>
      <c r="AQ201" s="170" t="str">
        <f t="shared" si="67"/>
        <v>43</v>
      </c>
      <c r="AR201" s="170" t="str">
        <f t="shared" si="67"/>
        <v>4C</v>
      </c>
      <c r="AS201" s="170" t="str">
        <f t="shared" si="67"/>
        <v>49</v>
      </c>
      <c r="AT201" s="170" t="str">
        <f t="shared" si="67"/>
        <v>4A</v>
      </c>
      <c r="AU201" s="170" t="str">
        <f t="shared" si="65"/>
        <v>00</v>
      </c>
      <c r="AV201" s="170" t="str">
        <f t="shared" si="65"/>
        <v>00</v>
      </c>
      <c r="AW201" s="170" t="str">
        <f t="shared" si="65"/>
        <v>00</v>
      </c>
      <c r="AX201" s="170" t="str">
        <f t="shared" si="75"/>
        <v xml:space="preserve">    case 0x52434C494A000000: *com = ITM_RCLIJ; return true; break; //RCLIJ</v>
      </c>
      <c r="BE201" s="170" t="str">
        <f t="shared" si="76"/>
        <v>52</v>
      </c>
      <c r="BF201" s="170" t="str">
        <f t="shared" si="76"/>
        <v>C2</v>
      </c>
      <c r="BG201" s="170" t="str">
        <f t="shared" si="76"/>
        <v>CB</v>
      </c>
      <c r="BH201" s="170" t="str">
        <f t="shared" si="76"/>
        <v>C8</v>
      </c>
      <c r="BI201" s="170" t="str">
        <f t="shared" si="77"/>
        <v>4A</v>
      </c>
      <c r="BJ201" s="170" t="str">
        <f t="shared" si="77"/>
        <v/>
      </c>
      <c r="BK201" s="170" t="str">
        <f t="shared" si="77"/>
        <v/>
      </c>
      <c r="BL201" s="170" t="str">
        <f t="shared" si="77"/>
        <v/>
      </c>
    </row>
    <row r="202" spans="1:64">
      <c r="A202" s="24" t="str">
        <f>IF(ISNA(VLOOKUP(D202,D203:D$9999,1,0)),"",1)</f>
        <v/>
      </c>
      <c r="B202" s="24" t="str">
        <f>IF(ISNA(VLOOKUP(E202,E203:E$9999,1,0)),"",1)</f>
        <v/>
      </c>
      <c r="C202" s="2">
        <v>200</v>
      </c>
      <c r="D202" s="2" t="str">
        <f>VLOOKUP(C202,SOURCE!S205:Z10368,8,0)</f>
        <v>ITM_RCLS</v>
      </c>
      <c r="E202" s="26" t="str">
        <f>CHAR(34)&amp;VLOOKUP(C202,SOURCE!S$6:Y$10169,6,0)&amp;CHAR(34)</f>
        <v>"RCLS"</v>
      </c>
      <c r="F202" s="22" t="str">
        <f t="shared" si="69"/>
        <v xml:space="preserve">                      if (strcompare(commandnumber,"RCLS" )) {sprintf(commandnumber,"%d", ITM_RCLS);} else</v>
      </c>
      <c r="H202" t="b">
        <f>ISNA(VLOOKUP(J202,J203:J$500,1,0))</f>
        <v>1</v>
      </c>
      <c r="I202" s="27">
        <f>VLOOKUP(C202,SOURCE!S$6:Y$10169,7,0)</f>
        <v>1554</v>
      </c>
      <c r="J202" s="28" t="str">
        <f>VLOOKUP(C202,SOURCE!S$6:Y$10169,6,0)</f>
        <v>RCLS</v>
      </c>
      <c r="K202" s="29" t="str">
        <f t="shared" si="79"/>
        <v>RCLS</v>
      </c>
      <c r="L202" s="39" t="str">
        <f>VLOOKUP(C202,SOURCE!S$6:Y$10169,2,0)</f>
        <v>STACK</v>
      </c>
      <c r="M202" t="str">
        <f>IF(VLOOKUP(I202,SOURCE!B:M,2,0)="/  { itemToBeCoded","To be coded","")</f>
        <v/>
      </c>
      <c r="N202" s="17" t="str">
        <f>IF(AND(O202,VLOOKUP(I202,SOURCE!B:M,2,0)&lt;&gt;"/  { itemToBeCoded"),IF(ISERROR(VLOOKUP(J202,TEST!A:L,12,0)),"",   IF(VLOOKUP(J202,TEST!A:L,12,0)="","",VLOOKUP(J202,TEST!A:L,12,0)&amp;" //"&amp;U202)),"")</f>
        <v/>
      </c>
      <c r="O202" t="b">
        <f>ISNA(VLOOKUP(J202,J$3:J201,1,0))</f>
        <v>1</v>
      </c>
      <c r="Q202" s="26" t="str">
        <f>VLOOKUP(I202,SOURCE!B:M,5,0)</f>
        <v>"RCLS"</v>
      </c>
      <c r="T202" s="159"/>
      <c r="U202">
        <f t="shared" si="61"/>
        <v>50</v>
      </c>
      <c r="V202" s="164">
        <f t="shared" si="62"/>
        <v>299797159.29844952</v>
      </c>
      <c r="W202" t="str">
        <f>IF(AND(O202,VLOOKUP(I202,SOURCE!B:M,2,0)&lt;&gt;"/  { itemToBeCoded"),IF(ISERROR(VLOOKUP(J202,TEST!A:F,5,0)),"",VLOOKUP(J202,TEST!A:F,5,0)),"")</f>
        <v/>
      </c>
      <c r="X202" t="str">
        <f>IF(VLOOKUP(I202,SOURCE!B:M,2,0)&lt;&gt;"/  { itemToBeCoded",IF(ISERROR(VLOOKUP(J202,TEST!A:F,6,0)),"",VLOOKUP(J202,TEST!A:F,6,0)),"")</f>
        <v/>
      </c>
      <c r="Y202" t="str">
        <f t="shared" si="78"/>
        <v/>
      </c>
      <c r="Z202">
        <f t="shared" si="68"/>
        <v>4</v>
      </c>
      <c r="AA202" s="172" t="str">
        <f t="shared" si="70"/>
        <v>+((uint64_t)(82) &lt;&lt; (7*8))</v>
      </c>
      <c r="AB202" s="172" t="str">
        <f t="shared" si="70"/>
        <v>+((uint64_t)(67) &lt;&lt; (6*8))</v>
      </c>
      <c r="AC202" s="172" t="str">
        <f t="shared" si="70"/>
        <v>+((uint64_t)(76) &lt;&lt; (5*8))</v>
      </c>
      <c r="AD202" s="172" t="str">
        <f t="shared" si="70"/>
        <v>+((uint64_t)(83) &lt;&lt; (4*8))</v>
      </c>
      <c r="AE202" s="172" t="str">
        <f t="shared" si="70"/>
        <v xml:space="preserve">                          </v>
      </c>
      <c r="AF202" s="172" t="str">
        <f t="shared" si="70"/>
        <v xml:space="preserve">                          </v>
      </c>
      <c r="AG202" s="172" t="str">
        <f t="shared" si="70"/>
        <v xml:space="preserve">                          </v>
      </c>
      <c r="AH202" s="172" t="str">
        <f t="shared" si="70"/>
        <v xml:space="preserve">                          </v>
      </c>
      <c r="AJ202" t="str">
        <f t="shared" si="71"/>
        <v>(uint64_t)(+((uint64_t)(82) &lt;&lt; (7*8))+((uint64_t)(67) &lt;&lt; (6*8))+((uint64_t)(76) &lt;&lt; (5*8))+((uint64_t)(83) &lt;&lt; (4*8))                                                                                                        )</v>
      </c>
      <c r="AK202" s="2" t="str">
        <f t="shared" si="72"/>
        <v>RCLS</v>
      </c>
      <c r="AL202" t="e">
        <f>VLOOKUP(AN202,$AN203:$AN$1000,1,0)</f>
        <v>#VALUE!</v>
      </c>
      <c r="AM202">
        <f t="shared" si="73"/>
        <v>360</v>
      </c>
      <c r="AN202" s="173" t="str">
        <f t="shared" si="74"/>
        <v xml:space="preserve">    case (uint64_t)(+((uint64_t)(82) &lt;&lt; (7*8))+((uint64_t)(67) &lt;&lt; (6*8))+((uint64_t)(76) &lt;&lt; (5*8))+((uint64_t)(83) &lt;&lt; (4*8))                                                                                                        ): *com = ITM_RCLS; return true; break; //RCLS</v>
      </c>
      <c r="AO202" t="s">
        <v>5217</v>
      </c>
      <c r="AP202" s="170" t="str">
        <f t="shared" si="67"/>
        <v>52</v>
      </c>
      <c r="AQ202" s="170" t="str">
        <f t="shared" si="67"/>
        <v>43</v>
      </c>
      <c r="AR202" s="170" t="str">
        <f t="shared" si="67"/>
        <v>4C</v>
      </c>
      <c r="AS202" s="170" t="str">
        <f t="shared" si="67"/>
        <v>53</v>
      </c>
      <c r="AT202" s="170" t="str">
        <f t="shared" si="67"/>
        <v>00</v>
      </c>
      <c r="AU202" s="170" t="str">
        <f t="shared" si="65"/>
        <v>00</v>
      </c>
      <c r="AV202" s="170" t="str">
        <f t="shared" si="65"/>
        <v>00</v>
      </c>
      <c r="AW202" s="170" t="str">
        <f t="shared" si="65"/>
        <v>00</v>
      </c>
      <c r="AX202" s="170" t="str">
        <f t="shared" si="75"/>
        <v xml:space="preserve">    case 0x52434C5300000000: *com = ITM_RCLS; return true; break; //RCLS</v>
      </c>
      <c r="BE202" s="170" t="str">
        <f t="shared" si="76"/>
        <v>D1</v>
      </c>
      <c r="BF202" s="170" t="str">
        <f t="shared" si="76"/>
        <v>C2</v>
      </c>
      <c r="BG202" s="170" t="str">
        <f t="shared" si="76"/>
        <v>CB</v>
      </c>
      <c r="BH202" s="170" t="str">
        <f t="shared" si="76"/>
        <v>D2</v>
      </c>
      <c r="BI202" s="170" t="str">
        <f t="shared" si="77"/>
        <v/>
      </c>
      <c r="BJ202" s="170" t="str">
        <f t="shared" si="77"/>
        <v/>
      </c>
      <c r="BK202" s="170" t="str">
        <f t="shared" si="77"/>
        <v/>
      </c>
      <c r="BL202" s="170" t="str">
        <f t="shared" si="77"/>
        <v/>
      </c>
    </row>
    <row r="203" spans="1:64">
      <c r="A203" s="24" t="str">
        <f>IF(ISNA(VLOOKUP(D203,D204:D$9999,1,0)),"",1)</f>
        <v/>
      </c>
      <c r="B203" s="24" t="str">
        <f>IF(ISNA(VLOOKUP(E203,E204:E$9999,1,0)),"",1)</f>
        <v/>
      </c>
      <c r="C203" s="2">
        <v>201</v>
      </c>
      <c r="D203" s="2" t="str">
        <f>VLOOKUP(C203,SOURCE!S206:Z10369,8,0)</f>
        <v>ITM_RE</v>
      </c>
      <c r="E203" s="26" t="str">
        <f>CHAR(34)&amp;VLOOKUP(C203,SOURCE!S$6:Y$10169,6,0)&amp;CHAR(34)</f>
        <v>"RE"</v>
      </c>
      <c r="F203" s="22" t="str">
        <f t="shared" si="69"/>
        <v xml:space="preserve">                      if (strcompare(commandnumber,"RE" )) {sprintf(commandnumber,"%d", ITM_RE);} else</v>
      </c>
      <c r="H203" t="b">
        <f>ISNA(VLOOKUP(J203,J204:J$500,1,0))</f>
        <v>1</v>
      </c>
      <c r="I203" s="27">
        <f>VLOOKUP(C203,SOURCE!S$6:Y$10169,7,0)</f>
        <v>1556</v>
      </c>
      <c r="J203" s="28" t="str">
        <f>VLOOKUP(C203,SOURCE!S$6:Y$10169,6,0)</f>
        <v>RE</v>
      </c>
      <c r="K203" s="29" t="str">
        <f t="shared" si="79"/>
        <v>Re</v>
      </c>
      <c r="L203" s="39" t="str">
        <f>VLOOKUP(C203,SOURCE!S$6:Y$10169,2,0)</f>
        <v>Complex</v>
      </c>
      <c r="M203" t="str">
        <f>IF(VLOOKUP(I203,SOURCE!B:M,2,0)="/  { itemToBeCoded","To be coded","")</f>
        <v/>
      </c>
      <c r="N203" s="17" t="str">
        <f>IF(AND(O203,VLOOKUP(I203,SOURCE!B:M,2,0)&lt;&gt;"/  { itemToBeCoded"),IF(ISERROR(VLOOKUP(J203,TEST!A:L,12,0)),"",   IF(VLOOKUP(J203,TEST!A:L,12,0)="","",VLOOKUP(J203,TEST!A:L,12,0)&amp;" //"&amp;U203)),"")</f>
        <v>20 CHS SQRT RE 0 GSB M2 //51</v>
      </c>
      <c r="O203" t="b">
        <f>ISNA(VLOOKUP(J203,J$3:J202,1,0))</f>
        <v>1</v>
      </c>
      <c r="Q203" s="26" t="str">
        <f>VLOOKUP(I203,SOURCE!B:M,5,0)</f>
        <v>"Re"</v>
      </c>
      <c r="T203" s="159"/>
      <c r="U203">
        <f t="shared" si="61"/>
        <v>51</v>
      </c>
      <c r="V203" s="164">
        <f t="shared" si="62"/>
        <v>299797159.29844952</v>
      </c>
      <c r="W203">
        <f>IF(AND(O203,VLOOKUP(I203,SOURCE!B:M,2,0)&lt;&gt;"/  { itemToBeCoded"),IF(ISERROR(VLOOKUP(J203,TEST!A:F,5,0)),"",VLOOKUP(J203,TEST!A:F,5,0)),"")</f>
        <v>1</v>
      </c>
      <c r="X203">
        <f>IF(VLOOKUP(I203,SOURCE!B:M,2,0)&lt;&gt;"/  { itemToBeCoded",IF(ISERROR(VLOOKUP(J203,TEST!A:F,6,0)),"",VLOOKUP(J203,TEST!A:F,6,0)),"")</f>
        <v>0</v>
      </c>
      <c r="Y203" t="str">
        <f t="shared" si="78"/>
        <v>both</v>
      </c>
      <c r="Z203">
        <f t="shared" si="68"/>
        <v>2</v>
      </c>
      <c r="AA203" s="172" t="str">
        <f t="shared" si="70"/>
        <v>+((uint64_t)(82) &lt;&lt; (7*8))</v>
      </c>
      <c r="AB203" s="172" t="str">
        <f t="shared" si="70"/>
        <v>+((uint64_t)(69) &lt;&lt; (6*8))</v>
      </c>
      <c r="AC203" s="172" t="str">
        <f t="shared" si="70"/>
        <v xml:space="preserve">                          </v>
      </c>
      <c r="AD203" s="172" t="str">
        <f t="shared" si="70"/>
        <v xml:space="preserve">                          </v>
      </c>
      <c r="AE203" s="172" t="str">
        <f t="shared" si="70"/>
        <v xml:space="preserve">                          </v>
      </c>
      <c r="AF203" s="172" t="str">
        <f t="shared" si="70"/>
        <v xml:space="preserve">                          </v>
      </c>
      <c r="AG203" s="172" t="str">
        <f t="shared" si="70"/>
        <v xml:space="preserve">                          </v>
      </c>
      <c r="AH203" s="172" t="str">
        <f t="shared" si="70"/>
        <v xml:space="preserve">                          </v>
      </c>
      <c r="AJ203" t="str">
        <f t="shared" si="71"/>
        <v>(uint64_t)(+((uint64_t)(82) &lt;&lt; (7*8))+((uint64_t)(69) &lt;&lt; (6*8))                                                                                                                                                            )</v>
      </c>
      <c r="AK203" s="2" t="str">
        <f t="shared" si="72"/>
        <v>RE</v>
      </c>
      <c r="AL203" t="e">
        <f>VLOOKUP(AN203,$AN204:$AN$1000,1,0)</f>
        <v>#VALUE!</v>
      </c>
      <c r="AM203">
        <f t="shared" si="73"/>
        <v>361</v>
      </c>
      <c r="AN203" s="173" t="str">
        <f t="shared" si="74"/>
        <v xml:space="preserve">    case (uint64_t)(+((uint64_t)(82) &lt;&lt; (7*8))+((uint64_t)(69) &lt;&lt; (6*8))                                                                                                                                                            ): *com = ITM_RE; return true; break; //RE</v>
      </c>
      <c r="AO203" t="s">
        <v>5217</v>
      </c>
      <c r="AP203" s="170" t="str">
        <f t="shared" si="67"/>
        <v>52</v>
      </c>
      <c r="AQ203" s="170" t="str">
        <f t="shared" si="67"/>
        <v>45</v>
      </c>
      <c r="AR203" s="170" t="str">
        <f t="shared" si="67"/>
        <v>00</v>
      </c>
      <c r="AS203" s="170" t="str">
        <f t="shared" si="67"/>
        <v>00</v>
      </c>
      <c r="AT203" s="170" t="str">
        <f t="shared" si="67"/>
        <v>00</v>
      </c>
      <c r="AU203" s="170" t="str">
        <f t="shared" si="65"/>
        <v>00</v>
      </c>
      <c r="AV203" s="170" t="str">
        <f t="shared" si="65"/>
        <v>00</v>
      </c>
      <c r="AW203" s="170" t="str">
        <f t="shared" si="65"/>
        <v>00</v>
      </c>
      <c r="AX203" s="170" t="str">
        <f t="shared" si="75"/>
        <v xml:space="preserve">    case 0x5245000000000000: *com = ITM_RE; return true; break; //RE</v>
      </c>
      <c r="BE203" s="170" t="str">
        <f t="shared" si="76"/>
        <v>D1</v>
      </c>
      <c r="BF203" s="170" t="str">
        <f t="shared" si="76"/>
        <v>C4</v>
      </c>
      <c r="BG203" s="170" t="str">
        <f t="shared" si="76"/>
        <v>7F</v>
      </c>
      <c r="BH203" s="170" t="str">
        <f t="shared" si="76"/>
        <v>7F</v>
      </c>
      <c r="BI203" s="170" t="str">
        <f t="shared" si="77"/>
        <v/>
      </c>
      <c r="BJ203" s="170" t="str">
        <f t="shared" si="77"/>
        <v/>
      </c>
      <c r="BK203" s="170" t="str">
        <f t="shared" si="77"/>
        <v/>
      </c>
      <c r="BL203" s="170" t="str">
        <f t="shared" si="77"/>
        <v/>
      </c>
    </row>
    <row r="204" spans="1:64">
      <c r="A204" s="24" t="str">
        <f>IF(ISNA(VLOOKUP(D204,D205:D$9999,1,0)),"",1)</f>
        <v/>
      </c>
      <c r="B204" s="24" t="str">
        <f>IF(ISNA(VLOOKUP(E204,E205:E$9999,1,0)),"",1)</f>
        <v/>
      </c>
      <c r="C204" s="2">
        <v>202</v>
      </c>
      <c r="D204" s="2" t="str">
        <f>VLOOKUP(C204,SOURCE!S207:Z10370,8,0)</f>
        <v>ITM_REtoCX</v>
      </c>
      <c r="E204" s="26" t="str">
        <f>CHAR(34)&amp;VLOOKUP(C204,SOURCE!S$6:Y$10169,6,0)&amp;CHAR(34)</f>
        <v>"RE&gt;CX"</v>
      </c>
      <c r="F204" s="22" t="str">
        <f t="shared" si="69"/>
        <v xml:space="preserve">                      if (strcompare(commandnumber,"RE&gt;CX" )) {sprintf(commandnumber,"%d", ITM_REtoCX);} else</v>
      </c>
      <c r="H204" t="b">
        <f>ISNA(VLOOKUP(J204,J205:J$500,1,0))</f>
        <v>1</v>
      </c>
      <c r="I204" s="27">
        <f>VLOOKUP(C204,SOURCE!S$6:Y$10169,7,0)</f>
        <v>1559</v>
      </c>
      <c r="J204" s="28" t="str">
        <f>VLOOKUP(C204,SOURCE!S$6:Y$10169,6,0)</f>
        <v>RE&gt;CX</v>
      </c>
      <c r="K204" s="29" t="str">
        <f t="shared" si="79"/>
        <v>RE&gt;CX</v>
      </c>
      <c r="L204" s="39" t="str">
        <f>VLOOKUP(C204,SOURCE!S$6:Y$10169,2,0)</f>
        <v>Complex</v>
      </c>
      <c r="M204" t="str">
        <f>IF(VLOOKUP(I204,SOURCE!B:M,2,0)="/  { itemToBeCoded","To be coded","")</f>
        <v/>
      </c>
      <c r="N204" s="17" t="str">
        <f>IF(AND(O204,VLOOKUP(I204,SOURCE!B:M,2,0)&lt;&gt;"/  { itemToBeCoded"),IF(ISERROR(VLOOKUP(J204,TEST!A:L,12,0)),"",   IF(VLOOKUP(J204,TEST!A:L,12,0)="","",VLOOKUP(J204,TEST!A:L,12,0)&amp;" //"&amp;U204)),"")</f>
        <v/>
      </c>
      <c r="O204" t="b">
        <f>ISNA(VLOOKUP(J204,J$3:J203,1,0))</f>
        <v>1</v>
      </c>
      <c r="Q204" s="26" t="str">
        <f>VLOOKUP(I204,SOURCE!B:M,5,0)</f>
        <v>"RE" STD_RIGHT_ARROW "CX"</v>
      </c>
      <c r="T204" s="159"/>
      <c r="U204">
        <f t="shared" si="61"/>
        <v>51</v>
      </c>
      <c r="V204" s="164">
        <f t="shared" si="62"/>
        <v>299797159.29844952</v>
      </c>
      <c r="W204" t="str">
        <f>IF(AND(O204,VLOOKUP(I204,SOURCE!B:M,2,0)&lt;&gt;"/  { itemToBeCoded"),IF(ISERROR(VLOOKUP(J204,TEST!A:F,5,0)),"",VLOOKUP(J204,TEST!A:F,5,0)),"")</f>
        <v/>
      </c>
      <c r="X204" t="str">
        <f>IF(VLOOKUP(I204,SOURCE!B:M,2,0)&lt;&gt;"/  { itemToBeCoded",IF(ISERROR(VLOOKUP(J204,TEST!A:F,6,0)),"",VLOOKUP(J204,TEST!A:F,6,0)),"")</f>
        <v/>
      </c>
      <c r="Y204" t="str">
        <f t="shared" si="78"/>
        <v/>
      </c>
      <c r="Z204">
        <f t="shared" si="68"/>
        <v>5</v>
      </c>
      <c r="AA204" s="172" t="str">
        <f t="shared" si="70"/>
        <v>+((uint64_t)(82) &lt;&lt; (7*8))</v>
      </c>
      <c r="AB204" s="172" t="str">
        <f t="shared" si="70"/>
        <v>+((uint64_t)(69) &lt;&lt; (6*8))</v>
      </c>
      <c r="AC204" s="172" t="str">
        <f t="shared" si="70"/>
        <v>+((uint64_t)(62) &lt;&lt; (5*8))</v>
      </c>
      <c r="AD204" s="172" t="str">
        <f t="shared" si="70"/>
        <v>+((uint64_t)(67) &lt;&lt; (4*8))</v>
      </c>
      <c r="AE204" s="172" t="str">
        <f t="shared" si="70"/>
        <v>+((uint64_t)(88) &lt;&lt; (3*8))</v>
      </c>
      <c r="AF204" s="172" t="str">
        <f t="shared" si="70"/>
        <v xml:space="preserve">                          </v>
      </c>
      <c r="AG204" s="172" t="str">
        <f t="shared" si="70"/>
        <v xml:space="preserve">                          </v>
      </c>
      <c r="AH204" s="172" t="str">
        <f t="shared" si="70"/>
        <v xml:space="preserve">                          </v>
      </c>
      <c r="AJ204" t="str">
        <f t="shared" si="71"/>
        <v>(uint64_t)(+((uint64_t)(82) &lt;&lt; (7*8))+((uint64_t)(69) &lt;&lt; (6*8))+((uint64_t)(62) &lt;&lt; (5*8))+((uint64_t)(67) &lt;&lt; (4*8))+((uint64_t)(88) &lt;&lt; (3*8))                                                                              )</v>
      </c>
      <c r="AK204" s="2" t="str">
        <f t="shared" si="72"/>
        <v>RE&gt;CX</v>
      </c>
      <c r="AL204" t="e">
        <f>VLOOKUP(AN204,$AN205:$AN$1000,1,0)</f>
        <v>#VALUE!</v>
      </c>
      <c r="AM204">
        <f t="shared" si="73"/>
        <v>362</v>
      </c>
      <c r="AN204" s="173" t="str">
        <f t="shared" si="74"/>
        <v xml:space="preserve">    case (uint64_t)(+((uint64_t)(82) &lt;&lt; (7*8))+((uint64_t)(69) &lt;&lt; (6*8))+((uint64_t)(62) &lt;&lt; (5*8))+((uint64_t)(67) &lt;&lt; (4*8))+((uint64_t)(88) &lt;&lt; (3*8))                                                                              ): *com = ITM_REtoCX; return true; break; //RE&gt;CX</v>
      </c>
      <c r="AO204" t="s">
        <v>5217</v>
      </c>
      <c r="AP204" s="170" t="str">
        <f t="shared" si="67"/>
        <v>52</v>
      </c>
      <c r="AQ204" s="170" t="str">
        <f t="shared" si="67"/>
        <v>45</v>
      </c>
      <c r="AR204" s="170" t="str">
        <f t="shared" si="67"/>
        <v>3E</v>
      </c>
      <c r="AS204" s="170" t="str">
        <f t="shared" si="67"/>
        <v>43</v>
      </c>
      <c r="AT204" s="170" t="str">
        <f t="shared" si="67"/>
        <v>58</v>
      </c>
      <c r="AU204" s="170" t="str">
        <f t="shared" si="65"/>
        <v>00</v>
      </c>
      <c r="AV204" s="170" t="str">
        <f t="shared" si="65"/>
        <v>00</v>
      </c>
      <c r="AW204" s="170" t="str">
        <f t="shared" si="65"/>
        <v>00</v>
      </c>
      <c r="AX204" s="170" t="str">
        <f t="shared" si="75"/>
        <v xml:space="preserve">    case 0x52453E4358000000: *com = ITM_REtoCX; return true; break; //RE&gt;CX</v>
      </c>
      <c r="BE204" s="170" t="str">
        <f t="shared" si="76"/>
        <v>52</v>
      </c>
      <c r="BF204" s="170" t="str">
        <f t="shared" si="76"/>
        <v>C4</v>
      </c>
      <c r="BG204" s="170" t="str">
        <f t="shared" si="76"/>
        <v>BD</v>
      </c>
      <c r="BH204" s="170" t="str">
        <f t="shared" si="76"/>
        <v>C2</v>
      </c>
      <c r="BI204" s="170" t="str">
        <f t="shared" si="77"/>
        <v>58</v>
      </c>
      <c r="BJ204" s="170" t="str">
        <f t="shared" si="77"/>
        <v/>
      </c>
      <c r="BK204" s="170" t="str">
        <f t="shared" si="77"/>
        <v/>
      </c>
      <c r="BL204" s="170" t="str">
        <f t="shared" si="77"/>
        <v/>
      </c>
    </row>
    <row r="205" spans="1:64">
      <c r="A205" s="24" t="str">
        <f>IF(ISNA(VLOOKUP(D205,D206:D$9999,1,0)),"",1)</f>
        <v/>
      </c>
      <c r="B205" s="24" t="str">
        <f>IF(ISNA(VLOOKUP(E205,E206:E$9999,1,0)),"",1)</f>
        <v/>
      </c>
      <c r="C205" s="2">
        <v>203</v>
      </c>
      <c r="D205" s="2" t="str">
        <f>VLOOKUP(C205,SOURCE!S208:Z10371,8,0)</f>
        <v>ITM_REexIM</v>
      </c>
      <c r="E205" s="26" t="str">
        <f>CHAR(34)&amp;VLOOKUP(C205,SOURCE!S$6:Y$10169,6,0)&amp;CHAR(34)</f>
        <v>"RE&lt;&gt;IM"</v>
      </c>
      <c r="F205" s="22" t="str">
        <f t="shared" si="69"/>
        <v xml:space="preserve">                      if (strcompare(commandnumber,"RE&lt;&gt;IM" )) {sprintf(commandnumber,"%d", ITM_REexIM);} else</v>
      </c>
      <c r="H205" t="b">
        <f>ISNA(VLOOKUP(J205,J206:J$500,1,0))</f>
        <v>1</v>
      </c>
      <c r="I205" s="27">
        <f>VLOOKUP(C205,SOURCE!S$6:Y$10169,7,0)</f>
        <v>1560</v>
      </c>
      <c r="J205" s="28" t="str">
        <f>VLOOKUP(C205,SOURCE!S$6:Y$10169,6,0)</f>
        <v>RE&lt;&gt;IM</v>
      </c>
      <c r="K205" s="29" t="str">
        <f t="shared" si="79"/>
        <v>Re&lt;&gt;Im</v>
      </c>
      <c r="L205" s="39" t="str">
        <f>VLOOKUP(C205,SOURCE!S$6:Y$10169,2,0)</f>
        <v>Complex</v>
      </c>
      <c r="M205" t="str">
        <f>IF(VLOOKUP(I205,SOURCE!B:M,2,0)="/  { itemToBeCoded","To be coded","")</f>
        <v/>
      </c>
      <c r="N205" s="17" t="str">
        <f>IF(AND(O205,VLOOKUP(I205,SOURCE!B:M,2,0)&lt;&gt;"/  { itemToBeCoded"),IF(ISERROR(VLOOKUP(J205,TEST!A:L,12,0)),"",   IF(VLOOKUP(J205,TEST!A:L,12,0)="","",VLOOKUP(J205,TEST!A:L,12,0)&amp;" //"&amp;U205)),"")</f>
        <v>20 CHS SQRT RE&lt;&gt;IM RE 4.47213595499958 GSB M2 //52</v>
      </c>
      <c r="O205" t="b">
        <f>ISNA(VLOOKUP(J205,J$3:J204,1,0))</f>
        <v>1</v>
      </c>
      <c r="Q205" s="26" t="str">
        <f>VLOOKUP(I205,SOURCE!B:M,5,0)</f>
        <v>"Re" STD_LEFT_RIGHT_ARROWS "Im"</v>
      </c>
      <c r="T205" s="159"/>
      <c r="U205">
        <f t="shared" si="61"/>
        <v>52</v>
      </c>
      <c r="V205" s="164">
        <f t="shared" si="62"/>
        <v>299797163.77058548</v>
      </c>
      <c r="W205">
        <f>IF(AND(O205,VLOOKUP(I205,SOURCE!B:M,2,0)&lt;&gt;"/  { itemToBeCoded"),IF(ISERROR(VLOOKUP(J205,TEST!A:F,5,0)),"",VLOOKUP(J205,TEST!A:F,5,0)),"")</f>
        <v>1</v>
      </c>
      <c r="X205">
        <f>IF(VLOOKUP(I205,SOURCE!B:M,2,0)&lt;&gt;"/  { itemToBeCoded",IF(ISERROR(VLOOKUP(J205,TEST!A:F,6,0)),"",VLOOKUP(J205,TEST!A:F,6,0)),"")</f>
        <v>4.4721359549995796</v>
      </c>
      <c r="Y205" t="str">
        <f t="shared" si="78"/>
        <v>both</v>
      </c>
      <c r="Z205">
        <f t="shared" si="68"/>
        <v>6</v>
      </c>
      <c r="AA205" s="172" t="str">
        <f t="shared" si="70"/>
        <v>+((uint64_t)(82) &lt;&lt; (7*8))</v>
      </c>
      <c r="AB205" s="172" t="str">
        <f t="shared" si="70"/>
        <v>+((uint64_t)(69) &lt;&lt; (6*8))</v>
      </c>
      <c r="AC205" s="172" t="str">
        <f t="shared" si="70"/>
        <v>+((uint64_t)(60) &lt;&lt; (5*8))</v>
      </c>
      <c r="AD205" s="172" t="str">
        <f t="shared" si="70"/>
        <v>+((uint64_t)(62) &lt;&lt; (4*8))</v>
      </c>
      <c r="AE205" s="172" t="str">
        <f t="shared" si="70"/>
        <v>+((uint64_t)(73) &lt;&lt; (3*8))</v>
      </c>
      <c r="AF205" s="172" t="str">
        <f t="shared" si="70"/>
        <v>+((uint64_t)(77) &lt;&lt; (2*8))</v>
      </c>
      <c r="AG205" s="172" t="str">
        <f t="shared" si="70"/>
        <v xml:space="preserve">                          </v>
      </c>
      <c r="AH205" s="172" t="str">
        <f t="shared" si="70"/>
        <v xml:space="preserve">                          </v>
      </c>
      <c r="AJ205" t="str">
        <f t="shared" si="71"/>
        <v>(uint64_t)(+((uint64_t)(82) &lt;&lt; (7*8))+((uint64_t)(69) &lt;&lt; (6*8))+((uint64_t)(60) &lt;&lt; (5*8))+((uint64_t)(62) &lt;&lt; (4*8))+((uint64_t)(73) &lt;&lt; (3*8))+((uint64_t)(77) &lt;&lt; (2*8))                                                    )</v>
      </c>
      <c r="AK205" s="2" t="str">
        <f t="shared" si="72"/>
        <v>RE&lt;&gt;IM</v>
      </c>
      <c r="AL205" t="e">
        <f>VLOOKUP(AN205,$AN206:$AN$1000,1,0)</f>
        <v>#VALUE!</v>
      </c>
      <c r="AM205">
        <f t="shared" si="73"/>
        <v>363</v>
      </c>
      <c r="AN205" s="173" t="str">
        <f t="shared" si="74"/>
        <v xml:space="preserve">    case (uint64_t)(+((uint64_t)(82) &lt;&lt; (7*8))+((uint64_t)(69) &lt;&lt; (6*8))+((uint64_t)(60) &lt;&lt; (5*8))+((uint64_t)(62) &lt;&lt; (4*8))+((uint64_t)(73) &lt;&lt; (3*8))+((uint64_t)(77) &lt;&lt; (2*8))                                                    ): *com = ITM_REexIM; return true; break; //RE&lt;&gt;IM</v>
      </c>
      <c r="AO205" t="s">
        <v>5217</v>
      </c>
      <c r="AP205" s="170" t="str">
        <f t="shared" si="67"/>
        <v>52</v>
      </c>
      <c r="AQ205" s="170" t="str">
        <f t="shared" si="67"/>
        <v>45</v>
      </c>
      <c r="AR205" s="170" t="str">
        <f t="shared" si="67"/>
        <v>3C</v>
      </c>
      <c r="AS205" s="170" t="str">
        <f t="shared" si="67"/>
        <v>3E</v>
      </c>
      <c r="AT205" s="170" t="str">
        <f t="shared" si="67"/>
        <v>49</v>
      </c>
      <c r="AU205" s="170" t="str">
        <f t="shared" si="65"/>
        <v>4D</v>
      </c>
      <c r="AV205" s="170" t="str">
        <f t="shared" si="65"/>
        <v>00</v>
      </c>
      <c r="AW205" s="170" t="str">
        <f t="shared" si="65"/>
        <v>00</v>
      </c>
      <c r="AX205" s="170" t="str">
        <f t="shared" si="75"/>
        <v xml:space="preserve">    case 0x52453C3E494D0000: *com = ITM_REexIM; return true; break; //RE&lt;&gt;IM</v>
      </c>
      <c r="BE205" s="170" t="str">
        <f t="shared" si="76"/>
        <v>52</v>
      </c>
      <c r="BF205" s="170" t="str">
        <f t="shared" si="76"/>
        <v>45</v>
      </c>
      <c r="BG205" s="170" t="str">
        <f t="shared" si="76"/>
        <v>BB</v>
      </c>
      <c r="BH205" s="170" t="str">
        <f t="shared" si="76"/>
        <v>BD</v>
      </c>
      <c r="BI205" s="170" t="str">
        <f t="shared" si="77"/>
        <v>49</v>
      </c>
      <c r="BJ205" s="170" t="str">
        <f t="shared" si="77"/>
        <v>4D</v>
      </c>
      <c r="BK205" s="170" t="str">
        <f t="shared" si="77"/>
        <v/>
      </c>
      <c r="BL205" s="170" t="str">
        <f t="shared" si="77"/>
        <v/>
      </c>
    </row>
    <row r="206" spans="1:64">
      <c r="A206" s="24" t="str">
        <f>IF(ISNA(VLOOKUP(D206,D207:D$9999,1,0)),"",1)</f>
        <v/>
      </c>
      <c r="B206" s="24" t="str">
        <f>IF(ISNA(VLOOKUP(E206,E207:E$9999,1,0)),"",1)</f>
        <v/>
      </c>
      <c r="C206" s="2">
        <v>204</v>
      </c>
      <c r="D206" s="2" t="str">
        <f>VLOOKUP(C206,SOURCE!S209:Z10372,8,0)</f>
        <v>ITM_RMQ</v>
      </c>
      <c r="E206" s="26" t="str">
        <f>CHAR(34)&amp;VLOOKUP(C206,SOURCE!S$6:Y$10169,6,0)&amp;CHAR(34)</f>
        <v>"RMODE?"</v>
      </c>
      <c r="F206" s="22" t="str">
        <f t="shared" si="69"/>
        <v xml:space="preserve">                      if (strcompare(commandnumber,"RMODE?" )) {sprintf(commandnumber,"%d", ITM_RMQ);} else</v>
      </c>
      <c r="H206" t="b">
        <f>ISNA(VLOOKUP(J206,J207:J$500,1,0))</f>
        <v>1</v>
      </c>
      <c r="I206" s="27">
        <f>VLOOKUP(C206,SOURCE!S$6:Y$10169,7,0)</f>
        <v>1562</v>
      </c>
      <c r="J206" s="28" t="str">
        <f>VLOOKUP(C206,SOURCE!S$6:Y$10169,6,0)</f>
        <v>RMODE?</v>
      </c>
      <c r="K206" s="29" t="str">
        <f t="shared" si="79"/>
        <v>RMODE?</v>
      </c>
      <c r="L206" s="39" t="str">
        <f>VLOOKUP(C206,SOURCE!S$6:Y$10169,2,0)</f>
        <v>CONF</v>
      </c>
      <c r="M206" t="str">
        <f>IF(VLOOKUP(I206,SOURCE!B:M,2,0)="/  { itemToBeCoded","To be coded","")</f>
        <v/>
      </c>
      <c r="N206" s="17" t="str">
        <f>IF(AND(O206,VLOOKUP(I206,SOURCE!B:M,2,0)&lt;&gt;"/  { itemToBeCoded"),IF(ISERROR(VLOOKUP(J206,TEST!A:L,12,0)),"",   IF(VLOOKUP(J206,TEST!A:L,12,0)="","",VLOOKUP(J206,TEST!A:L,12,0)&amp;" //"&amp;U206)),"")</f>
        <v/>
      </c>
      <c r="O206" t="b">
        <f>ISNA(VLOOKUP(J206,J$3:J205,1,0))</f>
        <v>1</v>
      </c>
      <c r="Q206" s="26" t="str">
        <f>VLOOKUP(I206,SOURCE!B:M,5,0)</f>
        <v>"RMODE?"</v>
      </c>
      <c r="T206" s="159"/>
      <c r="U206">
        <f t="shared" si="61"/>
        <v>52</v>
      </c>
      <c r="V206" s="164">
        <f t="shared" si="62"/>
        <v>299797163.77058548</v>
      </c>
      <c r="W206" t="str">
        <f>IF(AND(O206,VLOOKUP(I206,SOURCE!B:M,2,0)&lt;&gt;"/  { itemToBeCoded"),IF(ISERROR(VLOOKUP(J206,TEST!A:F,5,0)),"",VLOOKUP(J206,TEST!A:F,5,0)),"")</f>
        <v/>
      </c>
      <c r="X206" t="str">
        <f>IF(VLOOKUP(I206,SOURCE!B:M,2,0)&lt;&gt;"/  { itemToBeCoded",IF(ISERROR(VLOOKUP(J206,TEST!A:F,6,0)),"",VLOOKUP(J206,TEST!A:F,6,0)),"")</f>
        <v/>
      </c>
      <c r="Y206" t="str">
        <f t="shared" si="78"/>
        <v/>
      </c>
      <c r="Z206">
        <f t="shared" si="68"/>
        <v>6</v>
      </c>
      <c r="AA206" s="172" t="str">
        <f t="shared" si="70"/>
        <v>+((uint64_t)(82) &lt;&lt; (7*8))</v>
      </c>
      <c r="AB206" s="172" t="str">
        <f t="shared" si="70"/>
        <v>+((uint64_t)(77) &lt;&lt; (6*8))</v>
      </c>
      <c r="AC206" s="172" t="str">
        <f t="shared" si="70"/>
        <v>+((uint64_t)(79) &lt;&lt; (5*8))</v>
      </c>
      <c r="AD206" s="172" t="str">
        <f t="shared" si="70"/>
        <v>+((uint64_t)(68) &lt;&lt; (4*8))</v>
      </c>
      <c r="AE206" s="172" t="str">
        <f t="shared" si="70"/>
        <v>+((uint64_t)(69) &lt;&lt; (3*8))</v>
      </c>
      <c r="AF206" s="172" t="str">
        <f t="shared" si="70"/>
        <v>+((uint64_t)(63) &lt;&lt; (2*8))</v>
      </c>
      <c r="AG206" s="172" t="str">
        <f t="shared" si="70"/>
        <v xml:space="preserve">                          </v>
      </c>
      <c r="AH206" s="172" t="str">
        <f t="shared" si="70"/>
        <v xml:space="preserve">                          </v>
      </c>
      <c r="AJ206" t="str">
        <f t="shared" si="71"/>
        <v>(uint64_t)(+((uint64_t)(82) &lt;&lt; (7*8))+((uint64_t)(77) &lt;&lt; (6*8))+((uint64_t)(79) &lt;&lt; (5*8))+((uint64_t)(68) &lt;&lt; (4*8))+((uint64_t)(69) &lt;&lt; (3*8))+((uint64_t)(63) &lt;&lt; (2*8))                                                    )</v>
      </c>
      <c r="AK206" s="2" t="str">
        <f t="shared" si="72"/>
        <v>RMODE?</v>
      </c>
      <c r="AL206" t="e">
        <f>VLOOKUP(AN206,$AN207:$AN$1000,1,0)</f>
        <v>#VALUE!</v>
      </c>
      <c r="AM206">
        <f t="shared" si="73"/>
        <v>364</v>
      </c>
      <c r="AN206" s="173" t="str">
        <f t="shared" si="74"/>
        <v xml:space="preserve">    case (uint64_t)(+((uint64_t)(82) &lt;&lt; (7*8))+((uint64_t)(77) &lt;&lt; (6*8))+((uint64_t)(79) &lt;&lt; (5*8))+((uint64_t)(68) &lt;&lt; (4*8))+((uint64_t)(69) &lt;&lt; (3*8))+((uint64_t)(63) &lt;&lt; (2*8))                                                    ): *com = ITM_RMQ; return true; break; //RMODE?</v>
      </c>
      <c r="AO206" t="s">
        <v>5217</v>
      </c>
      <c r="AP206" s="170" t="str">
        <f t="shared" si="67"/>
        <v>52</v>
      </c>
      <c r="AQ206" s="170" t="str">
        <f t="shared" si="67"/>
        <v>4D</v>
      </c>
      <c r="AR206" s="170" t="str">
        <f t="shared" si="67"/>
        <v>4F</v>
      </c>
      <c r="AS206" s="170" t="str">
        <f t="shared" si="67"/>
        <v>44</v>
      </c>
      <c r="AT206" s="170" t="str">
        <f t="shared" si="67"/>
        <v>45</v>
      </c>
      <c r="AU206" s="170" t="str">
        <f t="shared" si="65"/>
        <v>3F</v>
      </c>
      <c r="AV206" s="170" t="str">
        <f t="shared" si="65"/>
        <v>00</v>
      </c>
      <c r="AW206" s="170" t="str">
        <f t="shared" si="65"/>
        <v>00</v>
      </c>
      <c r="AX206" s="170" t="str">
        <f t="shared" si="75"/>
        <v xml:space="preserve">    case 0x524D4F44453F0000: *com = ITM_RMQ; return true; break; //RMODE?</v>
      </c>
      <c r="BE206" s="170" t="str">
        <f t="shared" si="76"/>
        <v>52</v>
      </c>
      <c r="BF206" s="170" t="str">
        <f t="shared" si="76"/>
        <v>4D</v>
      </c>
      <c r="BG206" s="170" t="str">
        <f t="shared" si="76"/>
        <v>CE</v>
      </c>
      <c r="BH206" s="170" t="str">
        <f t="shared" si="76"/>
        <v>C3</v>
      </c>
      <c r="BI206" s="170" t="str">
        <f t="shared" si="77"/>
        <v>45</v>
      </c>
      <c r="BJ206" s="170" t="str">
        <f t="shared" si="77"/>
        <v>3F</v>
      </c>
      <c r="BK206" s="170" t="str">
        <f t="shared" si="77"/>
        <v/>
      </c>
      <c r="BL206" s="170" t="str">
        <f t="shared" si="77"/>
        <v/>
      </c>
    </row>
    <row r="207" spans="1:64">
      <c r="A207" s="24" t="str">
        <f>IF(ISNA(VLOOKUP(D207,D208:D$9999,1,0)),"",1)</f>
        <v/>
      </c>
      <c r="B207" s="24" t="str">
        <f>IF(ISNA(VLOOKUP(E207,E208:E$9999,1,0)),"",1)</f>
        <v/>
      </c>
      <c r="C207" s="2">
        <v>205</v>
      </c>
      <c r="D207" s="2" t="str">
        <f>VLOOKUP(C207,SOURCE!S210:Z10373,8,0)</f>
        <v>ITM_EX1</v>
      </c>
      <c r="E207" s="26" t="str">
        <f>CHAR(34)&amp;VLOOKUP(C207,SOURCE!S$6:Y$10169,6,0)&amp;CHAR(34)</f>
        <v>"E^X-1"</v>
      </c>
      <c r="F207" s="22" t="str">
        <f t="shared" si="69"/>
        <v xml:space="preserve">                      if (strcompare(commandnumber,"E^X-1" )) {sprintf(commandnumber,"%d", ITM_EX1);} else</v>
      </c>
      <c r="H207" t="b">
        <f>ISNA(VLOOKUP(J207,J208:J$500,1,0))</f>
        <v>1</v>
      </c>
      <c r="I207" s="27">
        <f>VLOOKUP(C207,SOURCE!S$6:Y$10169,7,0)</f>
        <v>1565</v>
      </c>
      <c r="J207" s="28" t="str">
        <f>VLOOKUP(C207,SOURCE!S$6:Y$10169,6,0)</f>
        <v>E^X-1</v>
      </c>
      <c r="K207" s="29" t="str">
        <f t="shared" si="79"/>
        <v>e^x-1</v>
      </c>
      <c r="L207" s="39" t="str">
        <f>VLOOKUP(C207,SOURCE!S$6:Y$10169,2,0)</f>
        <v>Math</v>
      </c>
      <c r="M207" t="str">
        <f>IF(VLOOKUP(I207,SOURCE!B:M,2,0)="/  { itemToBeCoded","To be coded","")</f>
        <v/>
      </c>
      <c r="N207" s="17" t="str">
        <f>IF(AND(O207,VLOOKUP(I207,SOURCE!B:M,2,0)&lt;&gt;"/  { itemToBeCoded"),IF(ISERROR(VLOOKUP(J207,TEST!A:L,12,0)),"",   IF(VLOOKUP(J207,TEST!A:L,12,0)="","",VLOOKUP(J207,TEST!A:L,12,0)&amp;" //"&amp;U207)),"")</f>
        <v>0.98 E^X-1 1.66445624192942 GSB M2 //53</v>
      </c>
      <c r="O207" t="b">
        <f>ISNA(VLOOKUP(J207,J$3:J206,1,0))</f>
        <v>1</v>
      </c>
      <c r="Q207" s="26" t="str">
        <f>VLOOKUP(I207,SOURCE!B:M,5,0)</f>
        <v>"e" STD_SUP_x "-1"</v>
      </c>
      <c r="U207">
        <f t="shared" si="61"/>
        <v>53</v>
      </c>
      <c r="V207" s="164">
        <f t="shared" si="62"/>
        <v>299797165.43504173</v>
      </c>
      <c r="W207">
        <f>IF(AND(O207,VLOOKUP(I207,SOURCE!B:M,2,0)&lt;&gt;"/  { itemToBeCoded"),IF(ISERROR(VLOOKUP(J207,TEST!A:F,5,0)),"",VLOOKUP(J207,TEST!A:F,5,0)),"")</f>
        <v>1</v>
      </c>
      <c r="X207">
        <f>IF(VLOOKUP(I207,SOURCE!B:M,2,0)&lt;&gt;"/  { itemToBeCoded",IF(ISERROR(VLOOKUP(J207,TEST!A:F,6,0)),"",VLOOKUP(J207,TEST!A:F,6,0)),"")</f>
        <v>1.6644562419294169</v>
      </c>
      <c r="Y207" t="str">
        <f t="shared" si="78"/>
        <v>both</v>
      </c>
      <c r="Z207">
        <f t="shared" si="68"/>
        <v>5</v>
      </c>
      <c r="AA207" s="172" t="str">
        <f t="shared" si="70"/>
        <v>+((uint64_t)(69) &lt;&lt; (7*8))</v>
      </c>
      <c r="AB207" s="172" t="str">
        <f t="shared" si="70"/>
        <v>+((uint64_t)(94) &lt;&lt; (6*8))</v>
      </c>
      <c r="AC207" s="172" t="str">
        <f t="shared" si="70"/>
        <v>+((uint64_t)(88) &lt;&lt; (5*8))</v>
      </c>
      <c r="AD207" s="172" t="str">
        <f t="shared" si="70"/>
        <v>+((uint64_t)(45) &lt;&lt; (4*8))</v>
      </c>
      <c r="AE207" s="172" t="str">
        <f t="shared" si="70"/>
        <v>+((uint64_t)(49) &lt;&lt; (3*8))</v>
      </c>
      <c r="AF207" s="172" t="str">
        <f t="shared" si="70"/>
        <v xml:space="preserve">                          </v>
      </c>
      <c r="AG207" s="172" t="str">
        <f t="shared" si="70"/>
        <v xml:space="preserve">                          </v>
      </c>
      <c r="AH207" s="172" t="str">
        <f t="shared" si="70"/>
        <v xml:space="preserve">                          </v>
      </c>
      <c r="AJ207" t="str">
        <f t="shared" si="71"/>
        <v>(uint64_t)(+((uint64_t)(69) &lt;&lt; (7*8))+((uint64_t)(94) &lt;&lt; (6*8))+((uint64_t)(88) &lt;&lt; (5*8))+((uint64_t)(45) &lt;&lt; (4*8))+((uint64_t)(49) &lt;&lt; (3*8))                                                                              )</v>
      </c>
      <c r="AK207" s="2" t="str">
        <f t="shared" si="72"/>
        <v>E^X-1</v>
      </c>
      <c r="AL207" t="e">
        <f>VLOOKUP(AN207,$AN208:$AN$1000,1,0)</f>
        <v>#VALUE!</v>
      </c>
      <c r="AM207">
        <f t="shared" si="73"/>
        <v>365</v>
      </c>
      <c r="AN207" s="173" t="str">
        <f t="shared" si="74"/>
        <v xml:space="preserve">    case (uint64_t)(+((uint64_t)(69) &lt;&lt; (7*8))+((uint64_t)(94) &lt;&lt; (6*8))+((uint64_t)(88) &lt;&lt; (5*8))+((uint64_t)(45) &lt;&lt; (4*8))+((uint64_t)(49) &lt;&lt; (3*8))                                                                              ): *com = ITM_EX1; return true; break; //E^X-1</v>
      </c>
      <c r="AO207" t="s">
        <v>5217</v>
      </c>
      <c r="AP207" s="170" t="str">
        <f t="shared" si="67"/>
        <v>45</v>
      </c>
      <c r="AQ207" s="170" t="str">
        <f t="shared" si="67"/>
        <v>5E</v>
      </c>
      <c r="AR207" s="170" t="str">
        <f t="shared" si="67"/>
        <v>58</v>
      </c>
      <c r="AS207" s="170" t="str">
        <f t="shared" si="67"/>
        <v>2D</v>
      </c>
      <c r="AT207" s="170" t="str">
        <f t="shared" si="67"/>
        <v>31</v>
      </c>
      <c r="AU207" s="170" t="str">
        <f t="shared" si="65"/>
        <v>00</v>
      </c>
      <c r="AV207" s="170" t="str">
        <f t="shared" si="65"/>
        <v>00</v>
      </c>
      <c r="AW207" s="170" t="str">
        <f t="shared" si="65"/>
        <v>00</v>
      </c>
      <c r="AX207" s="170" t="str">
        <f t="shared" si="75"/>
        <v xml:space="preserve">    case 0x455E582D31000000: *com = ITM_EX1; return true; break; //E^X-1</v>
      </c>
      <c r="BE207" s="170" t="str">
        <f t="shared" si="76"/>
        <v>45</v>
      </c>
      <c r="BF207" s="170" t="str">
        <f t="shared" si="76"/>
        <v>DD</v>
      </c>
      <c r="BG207" s="170" t="str">
        <f t="shared" si="76"/>
        <v>D7</v>
      </c>
      <c r="BH207" s="170" t="str">
        <f t="shared" si="76"/>
        <v>AC</v>
      </c>
      <c r="BI207" s="170" t="str">
        <f t="shared" si="77"/>
        <v>31</v>
      </c>
      <c r="BJ207" s="170" t="str">
        <f t="shared" si="77"/>
        <v/>
      </c>
      <c r="BK207" s="170" t="str">
        <f t="shared" si="77"/>
        <v/>
      </c>
      <c r="BL207" s="170" t="str">
        <f t="shared" si="77"/>
        <v/>
      </c>
    </row>
    <row r="208" spans="1:64">
      <c r="A208" s="24" t="str">
        <f>IF(ISNA(VLOOKUP(D208,D209:D$9999,1,0)),"",1)</f>
        <v/>
      </c>
      <c r="B208" s="24" t="str">
        <f>IF(ISNA(VLOOKUP(E208,E209:E$9999,1,0)),"",1)</f>
        <v/>
      </c>
      <c r="C208" s="2">
        <v>206</v>
      </c>
      <c r="D208" s="2" t="str">
        <f>VLOOKUP(C208,SOURCE!S211:Z10374,8,0)</f>
        <v>ITM_SCI</v>
      </c>
      <c r="E208" s="26" t="str">
        <f>CHAR(34)&amp;VLOOKUP(C208,SOURCE!S$6:Y$10169,6,0)&amp;CHAR(34)</f>
        <v>"SCI"</v>
      </c>
      <c r="F208" s="22" t="str">
        <f t="shared" si="69"/>
        <v xml:space="preserve">                      if (strcompare(commandnumber,"SCI" )) {sprintf(commandnumber,"%d", ITM_SCI);} else</v>
      </c>
      <c r="H208" t="b">
        <f>ISNA(VLOOKUP(J208,J209:J$500,1,0))</f>
        <v>1</v>
      </c>
      <c r="I208" s="27">
        <f>VLOOKUP(C208,SOURCE!S$6:Y$10169,7,0)</f>
        <v>1577</v>
      </c>
      <c r="J208" s="28" t="str">
        <f>VLOOKUP(C208,SOURCE!S$6:Y$10169,6,0)</f>
        <v>SCI</v>
      </c>
      <c r="K208" s="29" t="str">
        <f t="shared" si="79"/>
        <v>SCI</v>
      </c>
      <c r="L208" s="39" t="str">
        <f>VLOOKUP(C208,SOURCE!S$6:Y$10169,2,0)</f>
        <v>DISP</v>
      </c>
      <c r="M208" t="str">
        <f>IF(VLOOKUP(I208,SOURCE!B:M,2,0)="/  { itemToBeCoded","To be coded","")</f>
        <v/>
      </c>
      <c r="N208" s="17" t="str">
        <f>IF(AND(O208,VLOOKUP(I208,SOURCE!B:M,2,0)&lt;&gt;"/  { itemToBeCoded"),IF(ISERROR(VLOOKUP(J208,TEST!A:L,12,0)),"",   IF(VLOOKUP(J208,TEST!A:L,12,0)="","",VLOOKUP(J208,TEST!A:L,12,0)&amp;" //"&amp;U208)),"")</f>
        <v/>
      </c>
      <c r="O208" t="b">
        <f>ISNA(VLOOKUP(J208,J$3:J207,1,0))</f>
        <v>1</v>
      </c>
      <c r="Q208" s="26" t="str">
        <f>VLOOKUP(I208,SOURCE!B:M,5,0)</f>
        <v>"SCI"</v>
      </c>
      <c r="U208">
        <f t="shared" ref="U208:U271" si="80">SUM(U207,W208)</f>
        <v>53</v>
      </c>
      <c r="V208" s="164">
        <f t="shared" ref="V208:V271" si="81">SUM(V207,IF($O208,X208,0))</f>
        <v>299797165.43504173</v>
      </c>
      <c r="W208" t="str">
        <f>IF(AND(O208,VLOOKUP(I208,SOURCE!B:M,2,0)&lt;&gt;"/  { itemToBeCoded"),IF(ISERROR(VLOOKUP(J208,TEST!A:F,5,0)),"",VLOOKUP(J208,TEST!A:F,5,0)),"")</f>
        <v/>
      </c>
      <c r="X208" t="str">
        <f>IF(VLOOKUP(I208,SOURCE!B:M,2,0)&lt;&gt;"/  { itemToBeCoded",IF(ISERROR(VLOOKUP(J208,TEST!A:F,6,0)),"",VLOOKUP(J208,TEST!A:F,6,0)),"")</f>
        <v/>
      </c>
      <c r="Y208" t="str">
        <f t="shared" si="78"/>
        <v/>
      </c>
      <c r="Z208">
        <f t="shared" si="68"/>
        <v>3</v>
      </c>
      <c r="AA208" s="172" t="str">
        <f t="shared" si="70"/>
        <v>+((uint64_t)(83) &lt;&lt; (7*8))</v>
      </c>
      <c r="AB208" s="172" t="str">
        <f t="shared" si="70"/>
        <v>+((uint64_t)(67) &lt;&lt; (6*8))</v>
      </c>
      <c r="AC208" s="172" t="str">
        <f t="shared" si="70"/>
        <v>+((uint64_t)(73) &lt;&lt; (5*8))</v>
      </c>
      <c r="AD208" s="172" t="str">
        <f t="shared" si="70"/>
        <v xml:space="preserve">                          </v>
      </c>
      <c r="AE208" s="172" t="str">
        <f t="shared" si="70"/>
        <v xml:space="preserve">                          </v>
      </c>
      <c r="AF208" s="172" t="str">
        <f t="shared" si="70"/>
        <v xml:space="preserve">                          </v>
      </c>
      <c r="AG208" s="172" t="str">
        <f t="shared" si="70"/>
        <v xml:space="preserve">                          </v>
      </c>
      <c r="AH208" s="172" t="str">
        <f t="shared" si="70"/>
        <v xml:space="preserve">                          </v>
      </c>
      <c r="AJ208" t="str">
        <f t="shared" si="71"/>
        <v>(uint64_t)(+((uint64_t)(83) &lt;&lt; (7*8))+((uint64_t)(67) &lt;&lt; (6*8))+((uint64_t)(73) &lt;&lt; (5*8))                                                                                                                                  )</v>
      </c>
      <c r="AK208" s="2" t="str">
        <f t="shared" si="72"/>
        <v>SCI</v>
      </c>
      <c r="AL208" t="e">
        <f>VLOOKUP(AN208,$AN209:$AN$1000,1,0)</f>
        <v>#VALUE!</v>
      </c>
      <c r="AM208">
        <f t="shared" si="73"/>
        <v>366</v>
      </c>
      <c r="AN208" s="173" t="str">
        <f t="shared" si="74"/>
        <v xml:space="preserve">    case (uint64_t)(+((uint64_t)(83) &lt;&lt; (7*8))+((uint64_t)(67) &lt;&lt; (6*8))+((uint64_t)(73) &lt;&lt; (5*8))                                                                                                                                  ): *com = ITM_SCI; return true; break; //SCI</v>
      </c>
      <c r="AO208" t="s">
        <v>5217</v>
      </c>
      <c r="AP208" s="170" t="str">
        <f t="shared" si="67"/>
        <v>53</v>
      </c>
      <c r="AQ208" s="170" t="str">
        <f t="shared" si="67"/>
        <v>43</v>
      </c>
      <c r="AR208" s="170" t="str">
        <f t="shared" si="67"/>
        <v>49</v>
      </c>
      <c r="AS208" s="170" t="str">
        <f t="shared" si="67"/>
        <v>00</v>
      </c>
      <c r="AT208" s="170" t="str">
        <f t="shared" si="67"/>
        <v>00</v>
      </c>
      <c r="AU208" s="170" t="str">
        <f t="shared" si="65"/>
        <v>00</v>
      </c>
      <c r="AV208" s="170" t="str">
        <f t="shared" si="65"/>
        <v>00</v>
      </c>
      <c r="AW208" s="170" t="str">
        <f t="shared" si="65"/>
        <v>00</v>
      </c>
      <c r="AX208" s="170" t="str">
        <f t="shared" si="75"/>
        <v xml:space="preserve">    case 0x5343490000000000: *com = ITM_SCI; return true; break; //SCI</v>
      </c>
      <c r="BE208" s="170" t="str">
        <f t="shared" si="76"/>
        <v>D2</v>
      </c>
      <c r="BF208" s="170" t="str">
        <f t="shared" si="76"/>
        <v>C2</v>
      </c>
      <c r="BG208" s="170" t="str">
        <f t="shared" si="76"/>
        <v>C8</v>
      </c>
      <c r="BH208" s="170" t="str">
        <f t="shared" si="76"/>
        <v>7F</v>
      </c>
      <c r="BI208" s="170" t="str">
        <f t="shared" si="77"/>
        <v/>
      </c>
      <c r="BJ208" s="170" t="str">
        <f t="shared" si="77"/>
        <v/>
      </c>
      <c r="BK208" s="170" t="str">
        <f t="shared" si="77"/>
        <v/>
      </c>
      <c r="BL208" s="170" t="str">
        <f t="shared" si="77"/>
        <v/>
      </c>
    </row>
    <row r="209" spans="1:64">
      <c r="A209" s="24" t="str">
        <f>IF(ISNA(VLOOKUP(D209,D210:D$9999,1,0)),"",1)</f>
        <v/>
      </c>
      <c r="B209" s="24" t="str">
        <f>IF(ISNA(VLOOKUP(E209,E210:E$9999,1,0)),"",1)</f>
        <v/>
      </c>
      <c r="C209" s="2">
        <v>207</v>
      </c>
      <c r="D209" s="2" t="str">
        <f>VLOOKUP(C209,SOURCE!S212:Z10375,8,0)</f>
        <v>ITM_SDIGS</v>
      </c>
      <c r="E209" s="26" t="str">
        <f>CHAR(34)&amp;VLOOKUP(C209,SOURCE!S$6:Y$10169,6,0)&amp;CHAR(34)</f>
        <v>"SDIGS?"</v>
      </c>
      <c r="F209" s="22" t="str">
        <f t="shared" si="69"/>
        <v xml:space="preserve">                      if (strcompare(commandnumber,"SDIGS?" )) {sprintf(commandnumber,"%d", ITM_SDIGS);} else</v>
      </c>
      <c r="H209" t="b">
        <f>ISNA(VLOOKUP(J209,J210:J$500,1,0))</f>
        <v>1</v>
      </c>
      <c r="I209" s="27">
        <f>VLOOKUP(C209,SOURCE!S$6:Y$10169,7,0)</f>
        <v>1578</v>
      </c>
      <c r="J209" s="28" t="str">
        <f>VLOOKUP(C209,SOURCE!S$6:Y$10169,6,0)</f>
        <v>SDIGS?</v>
      </c>
      <c r="K209" s="29" t="str">
        <f t="shared" si="79"/>
        <v>SDIGS?</v>
      </c>
      <c r="L209" s="39" t="str">
        <f>VLOOKUP(C209,SOURCE!S$6:Y$10169,2,0)</f>
        <v>CONF</v>
      </c>
      <c r="M209" t="str">
        <f>IF(VLOOKUP(I209,SOURCE!B:M,2,0)="/  { itemToBeCoded","To be coded","")</f>
        <v/>
      </c>
      <c r="N209" s="17" t="str">
        <f>IF(AND(O209,VLOOKUP(I209,SOURCE!B:M,2,0)&lt;&gt;"/  { itemToBeCoded"),IF(ISERROR(VLOOKUP(J209,TEST!A:L,12,0)),"",   IF(VLOOKUP(J209,TEST!A:L,12,0)="","",VLOOKUP(J209,TEST!A:L,12,0)&amp;" //"&amp;U209)),"")</f>
        <v/>
      </c>
      <c r="O209" t="b">
        <f>ISNA(VLOOKUP(J209,J$3:J208,1,0))</f>
        <v>1</v>
      </c>
      <c r="Q209" s="26" t="str">
        <f>VLOOKUP(I209,SOURCE!B:M,5,0)</f>
        <v>"SDIGS?"</v>
      </c>
      <c r="U209">
        <f t="shared" si="80"/>
        <v>53</v>
      </c>
      <c r="V209" s="164">
        <f t="shared" si="81"/>
        <v>299797165.43504173</v>
      </c>
      <c r="W209" t="str">
        <f>IF(AND(O209,VLOOKUP(I209,SOURCE!B:M,2,0)&lt;&gt;"/  { itemToBeCoded"),IF(ISERROR(VLOOKUP(J209,TEST!A:F,5,0)),"",VLOOKUP(J209,TEST!A:F,5,0)),"")</f>
        <v/>
      </c>
      <c r="X209" t="str">
        <f>IF(VLOOKUP(I209,SOURCE!B:M,2,0)&lt;&gt;"/  { itemToBeCoded",IF(ISERROR(VLOOKUP(J209,TEST!A:F,6,0)),"",VLOOKUP(J209,TEST!A:F,6,0)),"")</f>
        <v/>
      </c>
      <c r="Y209" t="str">
        <f t="shared" si="78"/>
        <v/>
      </c>
      <c r="Z209">
        <f t="shared" si="68"/>
        <v>6</v>
      </c>
      <c r="AA209" s="172" t="str">
        <f t="shared" si="70"/>
        <v>+((uint64_t)(83) &lt;&lt; (7*8))</v>
      </c>
      <c r="AB209" s="172" t="str">
        <f t="shared" si="70"/>
        <v>+((uint64_t)(68) &lt;&lt; (6*8))</v>
      </c>
      <c r="AC209" s="172" t="str">
        <f t="shared" si="70"/>
        <v>+((uint64_t)(73) &lt;&lt; (5*8))</v>
      </c>
      <c r="AD209" s="172" t="str">
        <f t="shared" si="70"/>
        <v>+((uint64_t)(71) &lt;&lt; (4*8))</v>
      </c>
      <c r="AE209" s="172" t="str">
        <f t="shared" si="70"/>
        <v>+((uint64_t)(83) &lt;&lt; (3*8))</v>
      </c>
      <c r="AF209" s="172" t="str">
        <f t="shared" si="70"/>
        <v>+((uint64_t)(63) &lt;&lt; (2*8))</v>
      </c>
      <c r="AG209" s="172" t="str">
        <f t="shared" si="70"/>
        <v xml:space="preserve">                          </v>
      </c>
      <c r="AH209" s="172" t="str">
        <f t="shared" si="70"/>
        <v xml:space="preserve">                          </v>
      </c>
      <c r="AJ209" t="str">
        <f t="shared" si="71"/>
        <v>(uint64_t)(+((uint64_t)(83) &lt;&lt; (7*8))+((uint64_t)(68) &lt;&lt; (6*8))+((uint64_t)(73) &lt;&lt; (5*8))+((uint64_t)(71) &lt;&lt; (4*8))+((uint64_t)(83) &lt;&lt; (3*8))+((uint64_t)(63) &lt;&lt; (2*8))                                                    )</v>
      </c>
      <c r="AK209" s="2" t="str">
        <f t="shared" si="72"/>
        <v>SDIGS?</v>
      </c>
      <c r="AL209" t="e">
        <f>VLOOKUP(AN209,$AN210:$AN$1000,1,0)</f>
        <v>#VALUE!</v>
      </c>
      <c r="AM209">
        <f t="shared" si="73"/>
        <v>367</v>
      </c>
      <c r="AN209" s="173" t="str">
        <f t="shared" si="74"/>
        <v xml:space="preserve">    case (uint64_t)(+((uint64_t)(83) &lt;&lt; (7*8))+((uint64_t)(68) &lt;&lt; (6*8))+((uint64_t)(73) &lt;&lt; (5*8))+((uint64_t)(71) &lt;&lt; (4*8))+((uint64_t)(83) &lt;&lt; (3*8))+((uint64_t)(63) &lt;&lt; (2*8))                                                    ): *com = ITM_SDIGS; return true; break; //SDIGS?</v>
      </c>
      <c r="AO209" t="s">
        <v>5217</v>
      </c>
      <c r="AP209" s="170" t="str">
        <f t="shared" si="67"/>
        <v>53</v>
      </c>
      <c r="AQ209" s="170" t="str">
        <f t="shared" si="67"/>
        <v>44</v>
      </c>
      <c r="AR209" s="170" t="str">
        <f t="shared" si="67"/>
        <v>49</v>
      </c>
      <c r="AS209" s="170" t="str">
        <f t="shared" si="67"/>
        <v>47</v>
      </c>
      <c r="AT209" s="170" t="str">
        <f t="shared" si="67"/>
        <v>53</v>
      </c>
      <c r="AU209" s="170" t="str">
        <f t="shared" si="65"/>
        <v>3F</v>
      </c>
      <c r="AV209" s="170" t="str">
        <f t="shared" si="65"/>
        <v>00</v>
      </c>
      <c r="AW209" s="170" t="str">
        <f t="shared" si="65"/>
        <v>00</v>
      </c>
      <c r="AX209" s="170" t="str">
        <f t="shared" si="75"/>
        <v xml:space="preserve">    case 0x53444947533F0000: *com = ITM_SDIGS; return true; break; //SDIGS?</v>
      </c>
      <c r="BE209" s="170" t="str">
        <f t="shared" si="76"/>
        <v>53</v>
      </c>
      <c r="BF209" s="170" t="str">
        <f t="shared" si="76"/>
        <v>44</v>
      </c>
      <c r="BG209" s="170" t="str">
        <f t="shared" si="76"/>
        <v>C8</v>
      </c>
      <c r="BH209" s="170" t="str">
        <f t="shared" si="76"/>
        <v>C6</v>
      </c>
      <c r="BI209" s="170" t="str">
        <f t="shared" si="77"/>
        <v>53</v>
      </c>
      <c r="BJ209" s="170" t="str">
        <f t="shared" si="77"/>
        <v>3F</v>
      </c>
      <c r="BK209" s="170" t="str">
        <f t="shared" si="77"/>
        <v/>
      </c>
      <c r="BL209" s="170" t="str">
        <f t="shared" si="77"/>
        <v/>
      </c>
    </row>
    <row r="210" spans="1:64">
      <c r="A210" s="24" t="str">
        <f>IF(ISNA(VLOOKUP(D210,D211:D$9999,1,0)),"",1)</f>
        <v/>
      </c>
      <c r="B210" s="24" t="str">
        <f>IF(ISNA(VLOOKUP(E210,E211:E$9999,1,0)),"",1)</f>
        <v/>
      </c>
      <c r="C210" s="2">
        <v>208</v>
      </c>
      <c r="D210" s="2" t="str">
        <f>VLOOKUP(C210,SOURCE!S213:Z10376,8,0)</f>
        <v>ITM_SEED</v>
      </c>
      <c r="E210" s="26" t="str">
        <f>CHAR(34)&amp;VLOOKUP(C210,SOURCE!S$6:Y$10169,6,0)&amp;CHAR(34)</f>
        <v>"SEED"</v>
      </c>
      <c r="F210" s="22" t="str">
        <f t="shared" si="69"/>
        <v xml:space="preserve">                      if (strcompare(commandnumber,"SEED" )) {sprintf(commandnumber,"%d", ITM_SEED);} else</v>
      </c>
      <c r="H210" t="b">
        <f>ISNA(VLOOKUP(J210,J211:J$500,1,0))</f>
        <v>1</v>
      </c>
      <c r="I210" s="27">
        <f>VLOOKUP(C210,SOURCE!S$6:Y$10169,7,0)</f>
        <v>1579</v>
      </c>
      <c r="J210" s="28" t="str">
        <f>VLOOKUP(C210,SOURCE!S$6:Y$10169,6,0)</f>
        <v>SEED</v>
      </c>
      <c r="K210" s="29" t="str">
        <f t="shared" si="79"/>
        <v>SEED</v>
      </c>
      <c r="L210" s="39" t="str">
        <f>VLOOKUP(C210,SOURCE!S$6:Y$10169,2,0)</f>
        <v>Math</v>
      </c>
      <c r="M210" t="str">
        <f>IF(VLOOKUP(I210,SOURCE!B:M,2,0)="/  { itemToBeCoded","To be coded","")</f>
        <v/>
      </c>
      <c r="N210" s="17" t="str">
        <f>IF(AND(O210,VLOOKUP(I210,SOURCE!B:M,2,0)&lt;&gt;"/  { itemToBeCoded"),IF(ISERROR(VLOOKUP(J210,TEST!A:L,12,0)),"",   IF(VLOOKUP(J210,TEST!A:L,12,0)="","",VLOOKUP(J210,TEST!A:L,12,0)&amp;" //"&amp;U210)),"")</f>
        <v/>
      </c>
      <c r="O210" t="b">
        <f>ISNA(VLOOKUP(J210,J$3:J209,1,0))</f>
        <v>1</v>
      </c>
      <c r="Q210" s="26" t="str">
        <f>VLOOKUP(I210,SOURCE!B:M,5,0)</f>
        <v>"SEED"</v>
      </c>
      <c r="U210">
        <f t="shared" si="80"/>
        <v>53</v>
      </c>
      <c r="V210" s="164">
        <f t="shared" si="81"/>
        <v>299797165.43504173</v>
      </c>
      <c r="W210" t="str">
        <f>IF(AND(O210,VLOOKUP(I210,SOURCE!B:M,2,0)&lt;&gt;"/  { itemToBeCoded"),IF(ISERROR(VLOOKUP(J210,TEST!A:F,5,0)),"",VLOOKUP(J210,TEST!A:F,5,0)),"")</f>
        <v/>
      </c>
      <c r="X210" t="str">
        <f>IF(VLOOKUP(I210,SOURCE!B:M,2,0)&lt;&gt;"/  { itemToBeCoded",IF(ISERROR(VLOOKUP(J210,TEST!A:F,6,0)),"",VLOOKUP(J210,TEST!A:F,6,0)),"")</f>
        <v/>
      </c>
      <c r="Y210" t="str">
        <f t="shared" si="78"/>
        <v/>
      </c>
      <c r="Z210">
        <f t="shared" si="68"/>
        <v>4</v>
      </c>
      <c r="AA210" s="172" t="str">
        <f t="shared" si="70"/>
        <v>+((uint64_t)(83) &lt;&lt; (7*8))</v>
      </c>
      <c r="AB210" s="172" t="str">
        <f t="shared" si="70"/>
        <v>+((uint64_t)(69) &lt;&lt; (6*8))</v>
      </c>
      <c r="AC210" s="172" t="str">
        <f t="shared" si="70"/>
        <v>+((uint64_t)(69) &lt;&lt; (5*8))</v>
      </c>
      <c r="AD210" s="172" t="str">
        <f t="shared" si="70"/>
        <v>+((uint64_t)(68) &lt;&lt; (4*8))</v>
      </c>
      <c r="AE210" s="172" t="str">
        <f t="shared" si="70"/>
        <v xml:space="preserve">                          </v>
      </c>
      <c r="AF210" s="172" t="str">
        <f t="shared" si="70"/>
        <v xml:space="preserve">                          </v>
      </c>
      <c r="AG210" s="172" t="str">
        <f t="shared" si="70"/>
        <v xml:space="preserve">                          </v>
      </c>
      <c r="AH210" s="172" t="str">
        <f t="shared" si="70"/>
        <v xml:space="preserve">                          </v>
      </c>
      <c r="AJ210" t="str">
        <f t="shared" si="71"/>
        <v>(uint64_t)(+((uint64_t)(83) &lt;&lt; (7*8))+((uint64_t)(69) &lt;&lt; (6*8))+((uint64_t)(69) &lt;&lt; (5*8))+((uint64_t)(68) &lt;&lt; (4*8))                                                                                                        )</v>
      </c>
      <c r="AK210" s="2" t="str">
        <f t="shared" si="72"/>
        <v>SEED</v>
      </c>
      <c r="AL210" t="e">
        <f>VLOOKUP(AN210,$AN211:$AN$1000,1,0)</f>
        <v>#VALUE!</v>
      </c>
      <c r="AM210">
        <f t="shared" si="73"/>
        <v>368</v>
      </c>
      <c r="AN210" s="173" t="str">
        <f t="shared" si="74"/>
        <v xml:space="preserve">    case (uint64_t)(+((uint64_t)(83) &lt;&lt; (7*8))+((uint64_t)(69) &lt;&lt; (6*8))+((uint64_t)(69) &lt;&lt; (5*8))+((uint64_t)(68) &lt;&lt; (4*8))                                                                                                        ): *com = ITM_SEED; return true; break; //SEED</v>
      </c>
      <c r="AO210" t="s">
        <v>5217</v>
      </c>
      <c r="AP210" s="170" t="str">
        <f t="shared" si="67"/>
        <v>53</v>
      </c>
      <c r="AQ210" s="170" t="str">
        <f t="shared" si="67"/>
        <v>45</v>
      </c>
      <c r="AR210" s="170" t="str">
        <f t="shared" si="67"/>
        <v>45</v>
      </c>
      <c r="AS210" s="170" t="str">
        <f t="shared" si="67"/>
        <v>44</v>
      </c>
      <c r="AT210" s="170" t="str">
        <f t="shared" si="67"/>
        <v>00</v>
      </c>
      <c r="AU210" s="170" t="str">
        <f t="shared" si="65"/>
        <v>00</v>
      </c>
      <c r="AV210" s="170" t="str">
        <f t="shared" si="65"/>
        <v>00</v>
      </c>
      <c r="AW210" s="170" t="str">
        <f t="shared" si="65"/>
        <v>00</v>
      </c>
      <c r="AX210" s="170" t="str">
        <f t="shared" si="75"/>
        <v xml:space="preserve">    case 0x5345454400000000: *com = ITM_SEED; return true; break; //SEED</v>
      </c>
      <c r="BE210" s="170" t="str">
        <f t="shared" si="76"/>
        <v>D2</v>
      </c>
      <c r="BF210" s="170" t="str">
        <f t="shared" si="76"/>
        <v>C4</v>
      </c>
      <c r="BG210" s="170" t="str">
        <f t="shared" si="76"/>
        <v>C4</v>
      </c>
      <c r="BH210" s="170" t="str">
        <f t="shared" si="76"/>
        <v>C3</v>
      </c>
      <c r="BI210" s="170" t="str">
        <f t="shared" si="77"/>
        <v/>
      </c>
      <c r="BJ210" s="170" t="str">
        <f t="shared" si="77"/>
        <v/>
      </c>
      <c r="BK210" s="170" t="str">
        <f t="shared" si="77"/>
        <v/>
      </c>
      <c r="BL210" s="170" t="str">
        <f t="shared" si="77"/>
        <v/>
      </c>
    </row>
    <row r="211" spans="1:64">
      <c r="A211" s="24" t="str">
        <f>IF(ISNA(VLOOKUP(D211,D212:D$9999,1,0)),"",1)</f>
        <v/>
      </c>
      <c r="B211" s="24" t="str">
        <f>IF(ISNA(VLOOKUP(E211,E212:E$9999,1,0)),"",1)</f>
        <v/>
      </c>
      <c r="C211" s="2">
        <v>209</v>
      </c>
      <c r="D211" s="2" t="str">
        <f>VLOOKUP(C211,SOURCE!S214:Z10377,8,0)</f>
        <v>ITM_SIGN</v>
      </c>
      <c r="E211" s="26" t="str">
        <f>CHAR(34)&amp;VLOOKUP(C211,SOURCE!S$6:Y$10169,6,0)&amp;CHAR(34)</f>
        <v>"SIGN"</v>
      </c>
      <c r="F211" s="22" t="str">
        <f t="shared" si="69"/>
        <v xml:space="preserve">                      if (strcompare(commandnumber,"SIGN" )) {sprintf(commandnumber,"%d", ITM_SIGN);} else</v>
      </c>
      <c r="H211" t="b">
        <f>ISNA(VLOOKUP(J211,J212:J$500,1,0))</f>
        <v>1</v>
      </c>
      <c r="I211" s="27">
        <f>VLOOKUP(C211,SOURCE!S$6:Y$10169,7,0)</f>
        <v>1590</v>
      </c>
      <c r="J211" s="28" t="str">
        <f>VLOOKUP(C211,SOURCE!S$6:Y$10169,6,0)</f>
        <v>SIGN</v>
      </c>
      <c r="K211" s="29" t="str">
        <f t="shared" si="79"/>
        <v>sign</v>
      </c>
      <c r="L211" s="39" t="str">
        <f>VLOOKUP(C211,SOURCE!S$6:Y$10169,2,0)</f>
        <v>Math</v>
      </c>
      <c r="M211" t="str">
        <f>IF(VLOOKUP(I211,SOURCE!B:M,2,0)="/  { itemToBeCoded","To be coded","")</f>
        <v/>
      </c>
      <c r="N211" s="17" t="str">
        <f>IF(AND(O211,VLOOKUP(I211,SOURCE!B:M,2,0)&lt;&gt;"/  { itemToBeCoded"),IF(ISERROR(VLOOKUP(J211,TEST!A:L,12,0)),"",   IF(VLOOKUP(J211,TEST!A:L,12,0)="","",VLOOKUP(J211,TEST!A:L,12,0)&amp;" //"&amp;U211)),"")</f>
        <v/>
      </c>
      <c r="O211" t="b">
        <f>ISNA(VLOOKUP(J211,J$3:J210,1,0))</f>
        <v>1</v>
      </c>
      <c r="Q211" s="26" t="str">
        <f>VLOOKUP(I211,SOURCE!B:M,5,0)</f>
        <v>"sign"</v>
      </c>
      <c r="U211">
        <f t="shared" si="80"/>
        <v>53</v>
      </c>
      <c r="V211" s="164">
        <f t="shared" si="81"/>
        <v>299797165.43504173</v>
      </c>
      <c r="W211" t="str">
        <f>IF(AND(O211,VLOOKUP(I211,SOURCE!B:M,2,0)&lt;&gt;"/  { itemToBeCoded"),IF(ISERROR(VLOOKUP(J211,TEST!A:F,5,0)),"",VLOOKUP(J211,TEST!A:F,5,0)),"")</f>
        <v/>
      </c>
      <c r="X211" t="str">
        <f>IF(VLOOKUP(I211,SOURCE!B:M,2,0)&lt;&gt;"/  { itemToBeCoded",IF(ISERROR(VLOOKUP(J211,TEST!A:F,6,0)),"",VLOOKUP(J211,TEST!A:F,6,0)),"")</f>
        <v/>
      </c>
      <c r="Y211" t="str">
        <f t="shared" si="78"/>
        <v/>
      </c>
      <c r="Z211">
        <f t="shared" si="68"/>
        <v>4</v>
      </c>
      <c r="AA211" s="172" t="str">
        <f t="shared" si="70"/>
        <v>+((uint64_t)(83) &lt;&lt; (7*8))</v>
      </c>
      <c r="AB211" s="172" t="str">
        <f t="shared" si="70"/>
        <v>+((uint64_t)(73) &lt;&lt; (6*8))</v>
      </c>
      <c r="AC211" s="172" t="str">
        <f t="shared" si="70"/>
        <v>+((uint64_t)(71) &lt;&lt; (5*8))</v>
      </c>
      <c r="AD211" s="172" t="str">
        <f t="shared" si="70"/>
        <v>+((uint64_t)(78) &lt;&lt; (4*8))</v>
      </c>
      <c r="AE211" s="172" t="str">
        <f t="shared" si="70"/>
        <v xml:space="preserve">                          </v>
      </c>
      <c r="AF211" s="172" t="str">
        <f t="shared" si="70"/>
        <v xml:space="preserve">                          </v>
      </c>
      <c r="AG211" s="172" t="str">
        <f t="shared" si="70"/>
        <v xml:space="preserve">                          </v>
      </c>
      <c r="AH211" s="172" t="str">
        <f t="shared" si="70"/>
        <v xml:space="preserve">                          </v>
      </c>
      <c r="AJ211" t="str">
        <f t="shared" si="71"/>
        <v>(uint64_t)(+((uint64_t)(83) &lt;&lt; (7*8))+((uint64_t)(73) &lt;&lt; (6*8))+((uint64_t)(71) &lt;&lt; (5*8))+((uint64_t)(78) &lt;&lt; (4*8))                                                                                                        )</v>
      </c>
      <c r="AK211" s="2" t="str">
        <f t="shared" si="72"/>
        <v>SIGN</v>
      </c>
      <c r="AL211" t="e">
        <f>VLOOKUP(AN211,$AN212:$AN$1000,1,0)</f>
        <v>#VALUE!</v>
      </c>
      <c r="AM211">
        <f t="shared" si="73"/>
        <v>369</v>
      </c>
      <c r="AN211" s="173" t="str">
        <f t="shared" si="74"/>
        <v xml:space="preserve">    case (uint64_t)(+((uint64_t)(83) &lt;&lt; (7*8))+((uint64_t)(73) &lt;&lt; (6*8))+((uint64_t)(71) &lt;&lt; (5*8))+((uint64_t)(78) &lt;&lt; (4*8))                                                                                                        ): *com = ITM_SIGN; return true; break; //SIGN</v>
      </c>
      <c r="AO211" t="s">
        <v>5217</v>
      </c>
      <c r="AP211" s="170" t="str">
        <f t="shared" si="67"/>
        <v>53</v>
      </c>
      <c r="AQ211" s="170" t="str">
        <f t="shared" si="67"/>
        <v>49</v>
      </c>
      <c r="AR211" s="170" t="str">
        <f t="shared" si="67"/>
        <v>47</v>
      </c>
      <c r="AS211" s="170" t="str">
        <f t="shared" si="67"/>
        <v>4E</v>
      </c>
      <c r="AT211" s="170" t="str">
        <f t="shared" si="67"/>
        <v>00</v>
      </c>
      <c r="AU211" s="170" t="str">
        <f t="shared" si="65"/>
        <v>00</v>
      </c>
      <c r="AV211" s="170" t="str">
        <f t="shared" si="65"/>
        <v>00</v>
      </c>
      <c r="AW211" s="170" t="str">
        <f t="shared" si="65"/>
        <v>00</v>
      </c>
      <c r="AX211" s="170" t="str">
        <f t="shared" si="75"/>
        <v xml:space="preserve">    case 0x5349474E00000000: *com = ITM_SIGN; return true; break; //SIGN</v>
      </c>
      <c r="BE211" s="170" t="str">
        <f t="shared" si="76"/>
        <v>D2</v>
      </c>
      <c r="BF211" s="170" t="str">
        <f t="shared" si="76"/>
        <v>C8</v>
      </c>
      <c r="BG211" s="170" t="str">
        <f t="shared" si="76"/>
        <v>C6</v>
      </c>
      <c r="BH211" s="170" t="str">
        <f t="shared" si="76"/>
        <v>CD</v>
      </c>
      <c r="BI211" s="170" t="str">
        <f t="shared" si="77"/>
        <v/>
      </c>
      <c r="BJ211" s="170" t="str">
        <f t="shared" si="77"/>
        <v/>
      </c>
      <c r="BK211" s="170" t="str">
        <f t="shared" si="77"/>
        <v/>
      </c>
      <c r="BL211" s="170" t="str">
        <f t="shared" si="77"/>
        <v/>
      </c>
    </row>
    <row r="212" spans="1:64">
      <c r="A212" s="24" t="str">
        <f>IF(ISNA(VLOOKUP(D212,D213:D$9999,1,0)),"",1)</f>
        <v/>
      </c>
      <c r="B212" s="24" t="str">
        <f>IF(ISNA(VLOOKUP(E212,E213:E$9999,1,0)),"",1)</f>
        <v/>
      </c>
      <c r="C212" s="2">
        <v>210</v>
      </c>
      <c r="D212" s="2" t="str">
        <f>VLOOKUP(C212,SOURCE!S215:Z10378,8,0)</f>
        <v>ITM_SIGNMT</v>
      </c>
      <c r="E212" s="26" t="str">
        <f>CHAR(34)&amp;VLOOKUP(C212,SOURCE!S$6:Y$10169,6,0)&amp;CHAR(34)</f>
        <v>"SIGNMT"</v>
      </c>
      <c r="F212" s="22" t="str">
        <f t="shared" si="69"/>
        <v xml:space="preserve">                      if (strcompare(commandnumber,"SIGNMT" )) {sprintf(commandnumber,"%d", ITM_SIGNMT);} else</v>
      </c>
      <c r="H212" t="b">
        <f>ISNA(VLOOKUP(J212,J213:J$500,1,0))</f>
        <v>1</v>
      </c>
      <c r="I212" s="27">
        <f>VLOOKUP(C212,SOURCE!S$6:Y$10169,7,0)</f>
        <v>1591</v>
      </c>
      <c r="J212" s="28" t="str">
        <f>VLOOKUP(C212,SOURCE!S$6:Y$10169,6,0)</f>
        <v>SIGNMT</v>
      </c>
      <c r="K212" s="29" t="str">
        <f t="shared" si="79"/>
        <v>SIGNMT</v>
      </c>
      <c r="L212" s="39" t="str">
        <f>VLOOKUP(C212,SOURCE!S$6:Y$10169,2,0)</f>
        <v>INT</v>
      </c>
      <c r="M212" t="str">
        <f>IF(VLOOKUP(I212,SOURCE!B:M,2,0)="/  { itemToBeCoded","To be coded","")</f>
        <v/>
      </c>
      <c r="N212" s="17" t="str">
        <f>IF(AND(O212,VLOOKUP(I212,SOURCE!B:M,2,0)&lt;&gt;"/  { itemToBeCoded"),IF(ISERROR(VLOOKUP(J212,TEST!A:L,12,0)),"",   IF(VLOOKUP(J212,TEST!A:L,12,0)="","",VLOOKUP(J212,TEST!A:L,12,0)&amp;" //"&amp;U212)),"")</f>
        <v/>
      </c>
      <c r="O212" t="b">
        <f>ISNA(VLOOKUP(J212,J$3:J211,1,0))</f>
        <v>1</v>
      </c>
      <c r="Q212" s="26" t="str">
        <f>VLOOKUP(I212,SOURCE!B:M,5,0)</f>
        <v>"SIGNMT"</v>
      </c>
      <c r="U212">
        <f t="shared" si="80"/>
        <v>53</v>
      </c>
      <c r="V212" s="164">
        <f t="shared" si="81"/>
        <v>299797165.43504173</v>
      </c>
      <c r="W212" t="str">
        <f>IF(AND(O212,VLOOKUP(I212,SOURCE!B:M,2,0)&lt;&gt;"/  { itemToBeCoded"),IF(ISERROR(VLOOKUP(J212,TEST!A:F,5,0)),"",VLOOKUP(J212,TEST!A:F,5,0)),"")</f>
        <v/>
      </c>
      <c r="X212" t="str">
        <f>IF(VLOOKUP(I212,SOURCE!B:M,2,0)&lt;&gt;"/  { itemToBeCoded",IF(ISERROR(VLOOKUP(J212,TEST!A:F,6,0)),"",VLOOKUP(J212,TEST!A:F,6,0)),"")</f>
        <v/>
      </c>
      <c r="Y212" t="str">
        <f t="shared" si="78"/>
        <v/>
      </c>
      <c r="Z212">
        <f t="shared" si="68"/>
        <v>6</v>
      </c>
      <c r="AA212" s="172" t="str">
        <f t="shared" ref="AA212:AH227" si="82">IF(LEN($J212)&gt;=8-AA$2,"+((uint64_t)("&amp;CODE(MID($J212,8-AA$2,1))  &amp;") &lt;&lt; ("&amp;AA$2&amp;"*8))","                          ")</f>
        <v>+((uint64_t)(83) &lt;&lt; (7*8))</v>
      </c>
      <c r="AB212" s="172" t="str">
        <f t="shared" si="82"/>
        <v>+((uint64_t)(73) &lt;&lt; (6*8))</v>
      </c>
      <c r="AC212" s="172" t="str">
        <f t="shared" si="82"/>
        <v>+((uint64_t)(71) &lt;&lt; (5*8))</v>
      </c>
      <c r="AD212" s="172" t="str">
        <f t="shared" si="82"/>
        <v>+((uint64_t)(78) &lt;&lt; (4*8))</v>
      </c>
      <c r="AE212" s="172" t="str">
        <f t="shared" si="82"/>
        <v>+((uint64_t)(77) &lt;&lt; (3*8))</v>
      </c>
      <c r="AF212" s="172" t="str">
        <f t="shared" si="82"/>
        <v>+((uint64_t)(84) &lt;&lt; (2*8))</v>
      </c>
      <c r="AG212" s="172" t="str">
        <f t="shared" si="82"/>
        <v xml:space="preserve">                          </v>
      </c>
      <c r="AH212" s="172" t="str">
        <f t="shared" si="82"/>
        <v xml:space="preserve">                          </v>
      </c>
      <c r="AJ212" t="str">
        <f t="shared" si="71"/>
        <v>(uint64_t)(+((uint64_t)(83) &lt;&lt; (7*8))+((uint64_t)(73) &lt;&lt; (6*8))+((uint64_t)(71) &lt;&lt; (5*8))+((uint64_t)(78) &lt;&lt; (4*8))+((uint64_t)(77) &lt;&lt; (3*8))+((uint64_t)(84) &lt;&lt; (2*8))                                                    )</v>
      </c>
      <c r="AK212" s="2" t="str">
        <f t="shared" si="72"/>
        <v>SIGNMT</v>
      </c>
      <c r="AL212" t="e">
        <f>VLOOKUP(AN212,$AN213:$AN$1000,1,0)</f>
        <v>#VALUE!</v>
      </c>
      <c r="AM212">
        <f t="shared" si="73"/>
        <v>370</v>
      </c>
      <c r="AN212" s="173" t="str">
        <f t="shared" si="74"/>
        <v xml:space="preserve">    case (uint64_t)(+((uint64_t)(83) &lt;&lt; (7*8))+((uint64_t)(73) &lt;&lt; (6*8))+((uint64_t)(71) &lt;&lt; (5*8))+((uint64_t)(78) &lt;&lt; (4*8))+((uint64_t)(77) &lt;&lt; (3*8))+((uint64_t)(84) &lt;&lt; (2*8))                                                    ): *com = ITM_SIGNMT; return true; break; //SIGNMT</v>
      </c>
      <c r="AO212" t="s">
        <v>5217</v>
      </c>
      <c r="AP212" s="170" t="str">
        <f t="shared" si="67"/>
        <v>53</v>
      </c>
      <c r="AQ212" s="170" t="str">
        <f t="shared" si="67"/>
        <v>49</v>
      </c>
      <c r="AR212" s="170" t="str">
        <f t="shared" si="67"/>
        <v>47</v>
      </c>
      <c r="AS212" s="170" t="str">
        <f t="shared" si="67"/>
        <v>4E</v>
      </c>
      <c r="AT212" s="170" t="str">
        <f t="shared" si="67"/>
        <v>4D</v>
      </c>
      <c r="AU212" s="170" t="str">
        <f t="shared" si="65"/>
        <v>54</v>
      </c>
      <c r="AV212" s="170" t="str">
        <f t="shared" si="65"/>
        <v>00</v>
      </c>
      <c r="AW212" s="170" t="str">
        <f t="shared" si="65"/>
        <v>00</v>
      </c>
      <c r="AX212" s="170" t="str">
        <f t="shared" si="75"/>
        <v xml:space="preserve">    case 0x5349474E4D540000: *com = ITM_SIGNMT; return true; break; //SIGNMT</v>
      </c>
      <c r="BE212" s="170" t="str">
        <f t="shared" si="76"/>
        <v>53</v>
      </c>
      <c r="BF212" s="170" t="str">
        <f t="shared" si="76"/>
        <v>49</v>
      </c>
      <c r="BG212" s="170" t="str">
        <f t="shared" si="76"/>
        <v>C6</v>
      </c>
      <c r="BH212" s="170" t="str">
        <f t="shared" si="76"/>
        <v>CD</v>
      </c>
      <c r="BI212" s="170" t="str">
        <f t="shared" si="77"/>
        <v>4D</v>
      </c>
      <c r="BJ212" s="170" t="str">
        <f t="shared" si="77"/>
        <v>54</v>
      </c>
      <c r="BK212" s="170" t="str">
        <f t="shared" si="77"/>
        <v/>
      </c>
      <c r="BL212" s="170" t="str">
        <f t="shared" si="77"/>
        <v/>
      </c>
    </row>
    <row r="213" spans="1:64">
      <c r="A213" s="24" t="str">
        <f>IF(ISNA(VLOOKUP(D213,D214:D$9999,1,0)),"",1)</f>
        <v/>
      </c>
      <c r="B213" s="24" t="str">
        <f>IF(ISNA(VLOOKUP(E213,E214:E$9999,1,0)),"",1)</f>
        <v/>
      </c>
      <c r="C213" s="2">
        <v>211</v>
      </c>
      <c r="D213" s="2" t="str">
        <f>VLOOKUP(C213,SOURCE!S216:Z10379,8,0)</f>
        <v>ITM_SLVQ</v>
      </c>
      <c r="E213" s="26" t="str">
        <f>CHAR(34)&amp;VLOOKUP(C213,SOURCE!S$6:Y$10169,6,0)&amp;CHAR(34)</f>
        <v>"SLVQ"</v>
      </c>
      <c r="F213" s="22" t="str">
        <f t="shared" si="69"/>
        <v xml:space="preserve">                      if (strcompare(commandnumber,"SLVQ" )) {sprintf(commandnumber,"%d", ITM_SLVQ);} else</v>
      </c>
      <c r="H213" t="b">
        <f>ISNA(VLOOKUP(J213,J214:J$500,1,0))</f>
        <v>1</v>
      </c>
      <c r="I213" s="27">
        <f>VLOOKUP(C213,SOURCE!S$6:Y$10169,7,0)</f>
        <v>1594</v>
      </c>
      <c r="J213" s="28" t="str">
        <f>VLOOKUP(C213,SOURCE!S$6:Y$10169,6,0)</f>
        <v>SLVQ</v>
      </c>
      <c r="K213" s="29" t="str">
        <f t="shared" si="79"/>
        <v>SLVQ</v>
      </c>
      <c r="L213" s="39" t="str">
        <f>VLOOKUP(C213,SOURCE!S$6:Y$10169,2,0)</f>
        <v/>
      </c>
      <c r="M213" t="str">
        <f>IF(VLOOKUP(I213,SOURCE!B:M,2,0)="/  { itemToBeCoded","To be coded","")</f>
        <v/>
      </c>
      <c r="N213" s="17" t="str">
        <f>IF(AND(O213,VLOOKUP(I213,SOURCE!B:M,2,0)&lt;&gt;"/  { itemToBeCoded"),IF(ISERROR(VLOOKUP(J213,TEST!A:L,12,0)),"",   IF(VLOOKUP(J213,TEST!A:L,12,0)="","",VLOOKUP(J213,TEST!A:L,12,0)&amp;" //"&amp;U213)),"")</f>
        <v/>
      </c>
      <c r="O213" t="b">
        <f>ISNA(VLOOKUP(J213,J$3:J212,1,0))</f>
        <v>1</v>
      </c>
      <c r="Q213" s="26" t="str">
        <f>VLOOKUP(I213,SOURCE!B:M,5,0)</f>
        <v>"SLVQ"</v>
      </c>
      <c r="U213">
        <f t="shared" si="80"/>
        <v>53</v>
      </c>
      <c r="V213" s="164">
        <f t="shared" si="81"/>
        <v>299797165.43504173</v>
      </c>
      <c r="W213" t="str">
        <f>IF(AND(O213,VLOOKUP(I213,SOURCE!B:M,2,0)&lt;&gt;"/  { itemToBeCoded"),IF(ISERROR(VLOOKUP(J213,TEST!A:F,5,0)),"",VLOOKUP(J213,TEST!A:F,5,0)),"")</f>
        <v/>
      </c>
      <c r="X213" t="str">
        <f>IF(VLOOKUP(I213,SOURCE!B:M,2,0)&lt;&gt;"/  { itemToBeCoded",IF(ISERROR(VLOOKUP(J213,TEST!A:F,6,0)),"",VLOOKUP(J213,TEST!A:F,6,0)),"")</f>
        <v/>
      </c>
      <c r="Y213" t="str">
        <f t="shared" si="78"/>
        <v/>
      </c>
      <c r="Z213">
        <f t="shared" si="68"/>
        <v>4</v>
      </c>
      <c r="AA213" s="172" t="str">
        <f t="shared" si="82"/>
        <v>+((uint64_t)(83) &lt;&lt; (7*8))</v>
      </c>
      <c r="AB213" s="172" t="str">
        <f t="shared" si="82"/>
        <v>+((uint64_t)(76) &lt;&lt; (6*8))</v>
      </c>
      <c r="AC213" s="172" t="str">
        <f t="shared" si="82"/>
        <v>+((uint64_t)(86) &lt;&lt; (5*8))</v>
      </c>
      <c r="AD213" s="172" t="str">
        <f t="shared" si="82"/>
        <v>+((uint64_t)(81) &lt;&lt; (4*8))</v>
      </c>
      <c r="AE213" s="172" t="str">
        <f t="shared" si="82"/>
        <v xml:space="preserve">                          </v>
      </c>
      <c r="AF213" s="172" t="str">
        <f t="shared" si="82"/>
        <v xml:space="preserve">                          </v>
      </c>
      <c r="AG213" s="172" t="str">
        <f t="shared" si="82"/>
        <v xml:space="preserve">                          </v>
      </c>
      <c r="AH213" s="172" t="str">
        <f t="shared" si="82"/>
        <v xml:space="preserve">                          </v>
      </c>
      <c r="AJ213" t="str">
        <f t="shared" si="71"/>
        <v>(uint64_t)(+((uint64_t)(83) &lt;&lt; (7*8))+((uint64_t)(76) &lt;&lt; (6*8))+((uint64_t)(86) &lt;&lt; (5*8))+((uint64_t)(81) &lt;&lt; (4*8))                                                                                                        )</v>
      </c>
      <c r="AK213" s="2" t="str">
        <f t="shared" si="72"/>
        <v>SLVQ</v>
      </c>
      <c r="AL213" t="e">
        <f>VLOOKUP(AN213,$AN214:$AN$1000,1,0)</f>
        <v>#VALUE!</v>
      </c>
      <c r="AM213">
        <f t="shared" si="73"/>
        <v>371</v>
      </c>
      <c r="AN213" s="173" t="str">
        <f t="shared" si="74"/>
        <v xml:space="preserve">    case (uint64_t)(+((uint64_t)(83) &lt;&lt; (7*8))+((uint64_t)(76) &lt;&lt; (6*8))+((uint64_t)(86) &lt;&lt; (5*8))+((uint64_t)(81) &lt;&lt; (4*8))                                                                                                        ): *com = ITM_SLVQ; return true; break; //SLVQ</v>
      </c>
      <c r="AO213" t="s">
        <v>5217</v>
      </c>
      <c r="AP213" s="170" t="str">
        <f t="shared" si="67"/>
        <v>53</v>
      </c>
      <c r="AQ213" s="170" t="str">
        <f t="shared" si="67"/>
        <v>4C</v>
      </c>
      <c r="AR213" s="170" t="str">
        <f t="shared" si="67"/>
        <v>56</v>
      </c>
      <c r="AS213" s="170" t="str">
        <f t="shared" si="67"/>
        <v>51</v>
      </c>
      <c r="AT213" s="170" t="str">
        <f t="shared" si="67"/>
        <v>00</v>
      </c>
      <c r="AU213" s="170" t="str">
        <f t="shared" si="65"/>
        <v>00</v>
      </c>
      <c r="AV213" s="170" t="str">
        <f t="shared" si="65"/>
        <v>00</v>
      </c>
      <c r="AW213" s="170" t="str">
        <f t="shared" si="65"/>
        <v>00</v>
      </c>
      <c r="AX213" s="170" t="str">
        <f t="shared" si="75"/>
        <v xml:space="preserve">    case 0x534C565100000000: *com = ITM_SLVQ; return true; break; //SLVQ</v>
      </c>
      <c r="BE213" s="170" t="str">
        <f t="shared" si="76"/>
        <v>D2</v>
      </c>
      <c r="BF213" s="170" t="str">
        <f t="shared" si="76"/>
        <v>CB</v>
      </c>
      <c r="BG213" s="170" t="str">
        <f t="shared" si="76"/>
        <v>D5</v>
      </c>
      <c r="BH213" s="170" t="str">
        <f t="shared" si="76"/>
        <v>D0</v>
      </c>
      <c r="BI213" s="170" t="str">
        <f t="shared" si="77"/>
        <v/>
      </c>
      <c r="BJ213" s="170" t="str">
        <f t="shared" si="77"/>
        <v/>
      </c>
      <c r="BK213" s="170" t="str">
        <f t="shared" si="77"/>
        <v/>
      </c>
      <c r="BL213" s="170" t="str">
        <f t="shared" si="77"/>
        <v/>
      </c>
    </row>
    <row r="214" spans="1:64">
      <c r="A214" s="24" t="str">
        <f>IF(ISNA(VLOOKUP(D214,D215:D$9999,1,0)),"",1)</f>
        <v/>
      </c>
      <c r="B214" s="24" t="str">
        <f>IF(ISNA(VLOOKUP(E214,E215:E$9999,1,0)),"",1)</f>
        <v/>
      </c>
      <c r="C214" s="2">
        <v>212</v>
      </c>
      <c r="D214" s="2" t="str">
        <f>VLOOKUP(C214,SOURCE!S217:Z10380,8,0)</f>
        <v>ITM_ISM</v>
      </c>
      <c r="E214" s="26" t="str">
        <f>CHAR(34)&amp;VLOOKUP(C214,SOURCE!S$6:Y$10169,6,0)&amp;CHAR(34)</f>
        <v>"ISM?"</v>
      </c>
      <c r="F214" s="22" t="str">
        <f t="shared" si="69"/>
        <v xml:space="preserve">                      if (strcompare(commandnumber,"ISM?" )) {sprintf(commandnumber,"%d", ITM_ISM);} else</v>
      </c>
      <c r="H214" t="b">
        <f>ISNA(VLOOKUP(J214,J215:J$500,1,0))</f>
        <v>1</v>
      </c>
      <c r="I214" s="27">
        <f>VLOOKUP(C214,SOURCE!S$6:Y$10169,7,0)</f>
        <v>1596</v>
      </c>
      <c r="J214" s="28" t="str">
        <f>VLOOKUP(C214,SOURCE!S$6:Y$10169,6,0)</f>
        <v>ISM?</v>
      </c>
      <c r="K214" s="29" t="str">
        <f t="shared" si="79"/>
        <v>ISM?</v>
      </c>
      <c r="L214" s="39" t="str">
        <f>VLOOKUP(C214,SOURCE!S$6:Y$10169,2,0)</f>
        <v>CONF</v>
      </c>
      <c r="M214" t="str">
        <f>IF(VLOOKUP(I214,SOURCE!B:M,2,0)="/  { itemToBeCoded","To be coded","")</f>
        <v/>
      </c>
      <c r="N214" s="17" t="str">
        <f>IF(AND(O214,VLOOKUP(I214,SOURCE!B:M,2,0)&lt;&gt;"/  { itemToBeCoded"),IF(ISERROR(VLOOKUP(J214,TEST!A:L,12,0)),"",   IF(VLOOKUP(J214,TEST!A:L,12,0)="","",VLOOKUP(J214,TEST!A:L,12,0)&amp;" //"&amp;U214)),"")</f>
        <v/>
      </c>
      <c r="O214" t="b">
        <f>ISNA(VLOOKUP(J214,J$3:J213,1,0))</f>
        <v>1</v>
      </c>
      <c r="Q214" s="26" t="str">
        <f>VLOOKUP(I214,SOURCE!B:M,5,0)</f>
        <v>"ISM?"</v>
      </c>
      <c r="U214">
        <f t="shared" si="80"/>
        <v>53</v>
      </c>
      <c r="V214" s="164">
        <f t="shared" si="81"/>
        <v>299797165.43504173</v>
      </c>
      <c r="W214" t="str">
        <f>IF(AND(O214,VLOOKUP(I214,SOURCE!B:M,2,0)&lt;&gt;"/  { itemToBeCoded"),IF(ISERROR(VLOOKUP(J214,TEST!A:F,5,0)),"",VLOOKUP(J214,TEST!A:F,5,0)),"")</f>
        <v/>
      </c>
      <c r="X214" t="str">
        <f>IF(VLOOKUP(I214,SOURCE!B:M,2,0)&lt;&gt;"/  { itemToBeCoded",IF(ISERROR(VLOOKUP(J214,TEST!A:F,6,0)),"",VLOOKUP(J214,TEST!A:F,6,0)),"")</f>
        <v/>
      </c>
      <c r="Y214" t="str">
        <f t="shared" si="78"/>
        <v/>
      </c>
      <c r="Z214">
        <f t="shared" si="68"/>
        <v>4</v>
      </c>
      <c r="AA214" s="172" t="str">
        <f t="shared" si="82"/>
        <v>+((uint64_t)(73) &lt;&lt; (7*8))</v>
      </c>
      <c r="AB214" s="172" t="str">
        <f t="shared" si="82"/>
        <v>+((uint64_t)(83) &lt;&lt; (6*8))</v>
      </c>
      <c r="AC214" s="172" t="str">
        <f t="shared" si="82"/>
        <v>+((uint64_t)(77) &lt;&lt; (5*8))</v>
      </c>
      <c r="AD214" s="172" t="str">
        <f t="shared" si="82"/>
        <v>+((uint64_t)(63) &lt;&lt; (4*8))</v>
      </c>
      <c r="AE214" s="172" t="str">
        <f t="shared" si="82"/>
        <v xml:space="preserve">                          </v>
      </c>
      <c r="AF214" s="172" t="str">
        <f t="shared" si="82"/>
        <v xml:space="preserve">                          </v>
      </c>
      <c r="AG214" s="172" t="str">
        <f t="shared" si="82"/>
        <v xml:space="preserve">                          </v>
      </c>
      <c r="AH214" s="172" t="str">
        <f t="shared" si="82"/>
        <v xml:space="preserve">                          </v>
      </c>
      <c r="AJ214" t="str">
        <f t="shared" si="71"/>
        <v>(uint64_t)(+((uint64_t)(73) &lt;&lt; (7*8))+((uint64_t)(83) &lt;&lt; (6*8))+((uint64_t)(77) &lt;&lt; (5*8))+((uint64_t)(63) &lt;&lt; (4*8))                                                                                                        )</v>
      </c>
      <c r="AK214" s="2" t="str">
        <f t="shared" si="72"/>
        <v>ISM?</v>
      </c>
      <c r="AL214" t="e">
        <f>VLOOKUP(AN214,$AN215:$AN$1000,1,0)</f>
        <v>#VALUE!</v>
      </c>
      <c r="AM214">
        <f t="shared" si="73"/>
        <v>372</v>
      </c>
      <c r="AN214" s="173" t="str">
        <f t="shared" si="74"/>
        <v xml:space="preserve">    case (uint64_t)(+((uint64_t)(73) &lt;&lt; (7*8))+((uint64_t)(83) &lt;&lt; (6*8))+((uint64_t)(77) &lt;&lt; (5*8))+((uint64_t)(63) &lt;&lt; (4*8))                                                                                                        ): *com = ITM_ISM; return true; break; //ISM?</v>
      </c>
      <c r="AO214" t="s">
        <v>5217</v>
      </c>
      <c r="AP214" s="170" t="str">
        <f t="shared" si="67"/>
        <v>49</v>
      </c>
      <c r="AQ214" s="170" t="str">
        <f t="shared" si="67"/>
        <v>53</v>
      </c>
      <c r="AR214" s="170" t="str">
        <f t="shared" si="67"/>
        <v>4D</v>
      </c>
      <c r="AS214" s="170" t="str">
        <f t="shared" si="67"/>
        <v>3F</v>
      </c>
      <c r="AT214" s="170" t="str">
        <f t="shared" si="67"/>
        <v>00</v>
      </c>
      <c r="AU214" s="170" t="str">
        <f t="shared" si="65"/>
        <v>00</v>
      </c>
      <c r="AV214" s="170" t="str">
        <f t="shared" si="65"/>
        <v>00</v>
      </c>
      <c r="AW214" s="170" t="str">
        <f t="shared" si="65"/>
        <v>00</v>
      </c>
      <c r="AX214" s="170" t="str">
        <f t="shared" si="75"/>
        <v xml:space="preserve">    case 0x49534D3F00000000: *com = ITM_ISM; return true; break; //ISM?</v>
      </c>
      <c r="BE214" s="170" t="str">
        <f t="shared" si="76"/>
        <v>C8</v>
      </c>
      <c r="BF214" s="170" t="str">
        <f t="shared" si="76"/>
        <v>D2</v>
      </c>
      <c r="BG214" s="170" t="str">
        <f t="shared" si="76"/>
        <v>CC</v>
      </c>
      <c r="BH214" s="170" t="str">
        <f t="shared" si="76"/>
        <v>BE</v>
      </c>
      <c r="BI214" s="170" t="str">
        <f t="shared" si="77"/>
        <v/>
      </c>
      <c r="BJ214" s="170" t="str">
        <f t="shared" si="77"/>
        <v/>
      </c>
      <c r="BK214" s="170" t="str">
        <f t="shared" si="77"/>
        <v/>
      </c>
      <c r="BL214" s="170" t="str">
        <f t="shared" si="77"/>
        <v/>
      </c>
    </row>
    <row r="215" spans="1:64">
      <c r="A215" s="24" t="str">
        <f>IF(ISNA(VLOOKUP(D215,D216:D$9999,1,0)),"",1)</f>
        <v/>
      </c>
      <c r="B215" s="24">
        <f>IF(ISNA(VLOOKUP(E215,E216:E$9999,1,0)),"",1)</f>
        <v>1</v>
      </c>
      <c r="C215" s="2">
        <v>213</v>
      </c>
      <c r="D215" s="2" t="str">
        <f>VLOOKUP(C215,SOURCE!S218:Z10381,8,0)</f>
        <v>ITM_SSIZE</v>
      </c>
      <c r="E215" s="26" t="str">
        <f>CHAR(34)&amp;VLOOKUP(C215,SOURCE!S$6:Y$10169,6,0)&amp;CHAR(34)</f>
        <v>"SSIZE?"</v>
      </c>
      <c r="F215" s="22" t="str">
        <f t="shared" si="69"/>
        <v xml:space="preserve">                      if (strcompare(commandnumber,"SSIZE?" )) {sprintf(commandnumber,"%d", ITM_SSIZE);} else</v>
      </c>
      <c r="H215" t="b">
        <f>ISNA(VLOOKUP(J215,J216:J$500,1,0))</f>
        <v>0</v>
      </c>
      <c r="I215" s="27">
        <f>VLOOKUP(C215,SOURCE!S$6:Y$10169,7,0)</f>
        <v>1599</v>
      </c>
      <c r="J215" s="28" t="str">
        <f>VLOOKUP(C215,SOURCE!S$6:Y$10169,6,0)</f>
        <v>SSIZE?</v>
      </c>
      <c r="K215" s="29" t="str">
        <f t="shared" si="79"/>
        <v>SSIZE?</v>
      </c>
      <c r="L215" s="39" t="str">
        <f>VLOOKUP(C215,SOURCE!S$6:Y$10169,2,0)</f>
        <v>CONF</v>
      </c>
      <c r="M215" t="str">
        <f>IF(VLOOKUP(I215,SOURCE!B:M,2,0)="/  { itemToBeCoded","To be coded","")</f>
        <v/>
      </c>
      <c r="N215" s="17" t="str">
        <f>IF(AND(O215,VLOOKUP(I215,SOURCE!B:M,2,0)&lt;&gt;"/  { itemToBeCoded"),IF(ISERROR(VLOOKUP(J215,TEST!A:L,12,0)),"",   IF(VLOOKUP(J215,TEST!A:L,12,0)="","",VLOOKUP(J215,TEST!A:L,12,0)&amp;" //"&amp;U215)),"")</f>
        <v/>
      </c>
      <c r="O215" t="b">
        <f>ISNA(VLOOKUP(J215,J$3:J214,1,0))</f>
        <v>1</v>
      </c>
      <c r="Q215" s="26" t="str">
        <f>VLOOKUP(I215,SOURCE!B:M,5,0)</f>
        <v>"SSIZE?"</v>
      </c>
      <c r="U215">
        <f t="shared" si="80"/>
        <v>53</v>
      </c>
      <c r="V215" s="164">
        <f t="shared" si="81"/>
        <v>299797165.43504173</v>
      </c>
      <c r="W215" t="str">
        <f>IF(AND(O215,VLOOKUP(I215,SOURCE!B:M,2,0)&lt;&gt;"/  { itemToBeCoded"),IF(ISERROR(VLOOKUP(J215,TEST!A:F,5,0)),"",VLOOKUP(J215,TEST!A:F,5,0)),"")</f>
        <v/>
      </c>
      <c r="X215" t="str">
        <f>IF(VLOOKUP(I215,SOURCE!B:M,2,0)&lt;&gt;"/  { itemToBeCoded",IF(ISERROR(VLOOKUP(J215,TEST!A:F,6,0)),"",VLOOKUP(J215,TEST!A:F,6,0)),"")</f>
        <v/>
      </c>
      <c r="Y215" t="str">
        <f t="shared" si="78"/>
        <v/>
      </c>
      <c r="Z215">
        <f t="shared" si="68"/>
        <v>6</v>
      </c>
      <c r="AA215" s="172" t="str">
        <f t="shared" si="82"/>
        <v>+((uint64_t)(83) &lt;&lt; (7*8))</v>
      </c>
      <c r="AB215" s="172" t="str">
        <f t="shared" si="82"/>
        <v>+((uint64_t)(83) &lt;&lt; (6*8))</v>
      </c>
      <c r="AC215" s="172" t="str">
        <f t="shared" si="82"/>
        <v>+((uint64_t)(73) &lt;&lt; (5*8))</v>
      </c>
      <c r="AD215" s="172" t="str">
        <f t="shared" si="82"/>
        <v>+((uint64_t)(90) &lt;&lt; (4*8))</v>
      </c>
      <c r="AE215" s="172" t="str">
        <f t="shared" si="82"/>
        <v>+((uint64_t)(69) &lt;&lt; (3*8))</v>
      </c>
      <c r="AF215" s="172" t="str">
        <f t="shared" si="82"/>
        <v>+((uint64_t)(63) &lt;&lt; (2*8))</v>
      </c>
      <c r="AG215" s="172" t="str">
        <f t="shared" si="82"/>
        <v xml:space="preserve">                          </v>
      </c>
      <c r="AH215" s="172" t="str">
        <f t="shared" si="82"/>
        <v xml:space="preserve">                          </v>
      </c>
      <c r="AJ215" t="str">
        <f t="shared" si="71"/>
        <v>(uint64_t)(+((uint64_t)(83) &lt;&lt; (7*8))+((uint64_t)(83) &lt;&lt; (6*8))+((uint64_t)(73) &lt;&lt; (5*8))+((uint64_t)(90) &lt;&lt; (4*8))+((uint64_t)(69) &lt;&lt; (3*8))+((uint64_t)(63) &lt;&lt; (2*8))                                                    )</v>
      </c>
      <c r="AK215" s="2" t="str">
        <f t="shared" si="72"/>
        <v>SSIZE?</v>
      </c>
      <c r="AL215" t="e">
        <f>VLOOKUP(AN215,$AN216:$AN$1000,1,0)</f>
        <v>#VALUE!</v>
      </c>
      <c r="AM215">
        <f t="shared" si="73"/>
        <v>373</v>
      </c>
      <c r="AN215" s="173" t="str">
        <f t="shared" si="74"/>
        <v xml:space="preserve">    case (uint64_t)(+((uint64_t)(83) &lt;&lt; (7*8))+((uint64_t)(83) &lt;&lt; (6*8))+((uint64_t)(73) &lt;&lt; (5*8))+((uint64_t)(90) &lt;&lt; (4*8))+((uint64_t)(69) &lt;&lt; (3*8))+((uint64_t)(63) &lt;&lt; (2*8))                                                    ): *com = ITM_SSIZE; return true; break; //SSIZE?</v>
      </c>
      <c r="AO215" t="s">
        <v>5217</v>
      </c>
      <c r="AP215" s="170" t="str">
        <f t="shared" si="67"/>
        <v>53</v>
      </c>
      <c r="AQ215" s="170" t="str">
        <f t="shared" si="67"/>
        <v>53</v>
      </c>
      <c r="AR215" s="170" t="str">
        <f t="shared" si="67"/>
        <v>49</v>
      </c>
      <c r="AS215" s="170" t="str">
        <f t="shared" si="67"/>
        <v>5A</v>
      </c>
      <c r="AT215" s="170" t="str">
        <f t="shared" si="67"/>
        <v>45</v>
      </c>
      <c r="AU215" s="170" t="str">
        <f t="shared" si="65"/>
        <v>3F</v>
      </c>
      <c r="AV215" s="170" t="str">
        <f t="shared" si="65"/>
        <v>00</v>
      </c>
      <c r="AW215" s="170" t="str">
        <f t="shared" si="65"/>
        <v>00</v>
      </c>
      <c r="AX215" s="170" t="str">
        <f t="shared" si="75"/>
        <v xml:space="preserve">    case 0x5353495A453F0000: *com = ITM_SSIZE; return true; break; //SSIZE?</v>
      </c>
      <c r="BE215" s="170" t="str">
        <f t="shared" si="76"/>
        <v>53</v>
      </c>
      <c r="BF215" s="170" t="str">
        <f t="shared" si="76"/>
        <v>53</v>
      </c>
      <c r="BG215" s="170" t="str">
        <f t="shared" si="76"/>
        <v>C8</v>
      </c>
      <c r="BH215" s="170" t="str">
        <f t="shared" si="76"/>
        <v>D9</v>
      </c>
      <c r="BI215" s="170" t="str">
        <f t="shared" si="77"/>
        <v>45</v>
      </c>
      <c r="BJ215" s="170" t="str">
        <f t="shared" si="77"/>
        <v>3F</v>
      </c>
      <c r="BK215" s="170" t="str">
        <f t="shared" si="77"/>
        <v/>
      </c>
      <c r="BL215" s="170" t="str">
        <f t="shared" si="77"/>
        <v/>
      </c>
    </row>
    <row r="216" spans="1:64">
      <c r="A216" s="24" t="str">
        <f>IF(ISNA(VLOOKUP(D216,D217:D$9999,1,0)),"",1)</f>
        <v/>
      </c>
      <c r="B216" s="24" t="str">
        <f>IF(ISNA(VLOOKUP(E216,E217:E$9999,1,0)),"",1)</f>
        <v/>
      </c>
      <c r="C216" s="2">
        <v>214</v>
      </c>
      <c r="D216" s="2" t="str">
        <f>VLOOKUP(C216,SOURCE!S219:Z10382,8,0)</f>
        <v>ITM_STOEL</v>
      </c>
      <c r="E216" s="26" t="str">
        <f>CHAR(34)&amp;VLOOKUP(C216,SOURCE!S$6:Y$10169,6,0)&amp;CHAR(34)</f>
        <v>"STOEL"</v>
      </c>
      <c r="F216" s="22" t="str">
        <f t="shared" si="69"/>
        <v xml:space="preserve">                      if (strcompare(commandnumber,"STOEL" )) {sprintf(commandnumber,"%d", ITM_STOEL);} else</v>
      </c>
      <c r="H216" t="b">
        <f>ISNA(VLOOKUP(J216,J217:J$500,1,0))</f>
        <v>1</v>
      </c>
      <c r="I216" s="27">
        <f>VLOOKUP(C216,SOURCE!S$6:Y$10169,7,0)</f>
        <v>1602</v>
      </c>
      <c r="J216" s="28" t="str">
        <f>VLOOKUP(C216,SOURCE!S$6:Y$10169,6,0)</f>
        <v>STOEL</v>
      </c>
      <c r="K216" s="29" t="str">
        <f t="shared" si="79"/>
        <v>STOEL</v>
      </c>
      <c r="L216" s="39" t="str">
        <f>VLOOKUP(C216,SOURCE!S$6:Y$10169,2,0)</f>
        <v>STACK</v>
      </c>
      <c r="M216" t="str">
        <f>IF(VLOOKUP(I216,SOURCE!B:M,2,0)="/  { itemToBeCoded","To be coded","")</f>
        <v/>
      </c>
      <c r="N216" s="17" t="str">
        <f>IF(AND(O216,VLOOKUP(I216,SOURCE!B:M,2,0)&lt;&gt;"/  { itemToBeCoded"),IF(ISERROR(VLOOKUP(J216,TEST!A:L,12,0)),"",   IF(VLOOKUP(J216,TEST!A:L,12,0)="","",VLOOKUP(J216,TEST!A:L,12,0)&amp;" //"&amp;U216)),"")</f>
        <v/>
      </c>
      <c r="O216" t="b">
        <f>ISNA(VLOOKUP(J216,J$3:J215,1,0))</f>
        <v>1</v>
      </c>
      <c r="Q216" s="26" t="str">
        <f>VLOOKUP(I216,SOURCE!B:M,5,0)</f>
        <v>"STOEL"</v>
      </c>
      <c r="T216" s="159"/>
      <c r="U216">
        <f t="shared" si="80"/>
        <v>53</v>
      </c>
      <c r="V216" s="164">
        <f t="shared" si="81"/>
        <v>299797165.43504173</v>
      </c>
      <c r="W216" t="str">
        <f>IF(AND(O216,VLOOKUP(I216,SOURCE!B:M,2,0)&lt;&gt;"/  { itemToBeCoded"),IF(ISERROR(VLOOKUP(J216,TEST!A:F,5,0)),"",VLOOKUP(J216,TEST!A:F,5,0)),"")</f>
        <v/>
      </c>
      <c r="X216" t="str">
        <f>IF(VLOOKUP(I216,SOURCE!B:M,2,0)&lt;&gt;"/  { itemToBeCoded",IF(ISERROR(VLOOKUP(J216,TEST!A:F,6,0)),"",VLOOKUP(J216,TEST!A:F,6,0)),"")</f>
        <v/>
      </c>
      <c r="Y216" t="str">
        <f t="shared" si="78"/>
        <v/>
      </c>
      <c r="Z216">
        <f t="shared" si="68"/>
        <v>5</v>
      </c>
      <c r="AA216" s="172" t="str">
        <f t="shared" si="82"/>
        <v>+((uint64_t)(83) &lt;&lt; (7*8))</v>
      </c>
      <c r="AB216" s="172" t="str">
        <f t="shared" si="82"/>
        <v>+((uint64_t)(84) &lt;&lt; (6*8))</v>
      </c>
      <c r="AC216" s="172" t="str">
        <f t="shared" si="82"/>
        <v>+((uint64_t)(79) &lt;&lt; (5*8))</v>
      </c>
      <c r="AD216" s="172" t="str">
        <f t="shared" si="82"/>
        <v>+((uint64_t)(69) &lt;&lt; (4*8))</v>
      </c>
      <c r="AE216" s="172" t="str">
        <f t="shared" si="82"/>
        <v>+((uint64_t)(76) &lt;&lt; (3*8))</v>
      </c>
      <c r="AF216" s="172" t="str">
        <f t="shared" si="82"/>
        <v xml:space="preserve">                          </v>
      </c>
      <c r="AG216" s="172" t="str">
        <f t="shared" si="82"/>
        <v xml:space="preserve">                          </v>
      </c>
      <c r="AH216" s="172" t="str">
        <f t="shared" si="82"/>
        <v xml:space="preserve">                          </v>
      </c>
      <c r="AJ216" t="str">
        <f t="shared" si="71"/>
        <v>(uint64_t)(+((uint64_t)(83) &lt;&lt; (7*8))+((uint64_t)(84) &lt;&lt; (6*8))+((uint64_t)(79) &lt;&lt; (5*8))+((uint64_t)(69) &lt;&lt; (4*8))+((uint64_t)(76) &lt;&lt; (3*8))                                                                              )</v>
      </c>
      <c r="AK216" s="2" t="str">
        <f t="shared" si="72"/>
        <v>STOEL</v>
      </c>
      <c r="AL216" t="e">
        <f>VLOOKUP(AN216,$AN217:$AN$1000,1,0)</f>
        <v>#VALUE!</v>
      </c>
      <c r="AM216">
        <f t="shared" si="73"/>
        <v>374</v>
      </c>
      <c r="AN216" s="173" t="str">
        <f t="shared" si="74"/>
        <v xml:space="preserve">    case (uint64_t)(+((uint64_t)(83) &lt;&lt; (7*8))+((uint64_t)(84) &lt;&lt; (6*8))+((uint64_t)(79) &lt;&lt; (5*8))+((uint64_t)(69) &lt;&lt; (4*8))+((uint64_t)(76) &lt;&lt; (3*8))                                                                              ): *com = ITM_STOEL; return true; break; //STOEL</v>
      </c>
      <c r="AO216" t="s">
        <v>5217</v>
      </c>
      <c r="AP216" s="170" t="str">
        <f t="shared" si="67"/>
        <v>53</v>
      </c>
      <c r="AQ216" s="170" t="str">
        <f t="shared" si="67"/>
        <v>54</v>
      </c>
      <c r="AR216" s="170" t="str">
        <f t="shared" si="67"/>
        <v>4F</v>
      </c>
      <c r="AS216" s="170" t="str">
        <f t="shared" si="67"/>
        <v>45</v>
      </c>
      <c r="AT216" s="170" t="str">
        <f t="shared" si="67"/>
        <v>4C</v>
      </c>
      <c r="AU216" s="170" t="str">
        <f t="shared" si="65"/>
        <v>00</v>
      </c>
      <c r="AV216" s="170" t="str">
        <f t="shared" si="65"/>
        <v>00</v>
      </c>
      <c r="AW216" s="170" t="str">
        <f t="shared" si="65"/>
        <v>00</v>
      </c>
      <c r="AX216" s="170" t="str">
        <f t="shared" si="75"/>
        <v xml:space="preserve">    case 0x53544F454C000000: *com = ITM_STOEL; return true; break; //STOEL</v>
      </c>
      <c r="BE216" s="170" t="str">
        <f t="shared" si="76"/>
        <v>53</v>
      </c>
      <c r="BF216" s="170" t="str">
        <f t="shared" si="76"/>
        <v>D3</v>
      </c>
      <c r="BG216" s="170" t="str">
        <f t="shared" si="76"/>
        <v>CE</v>
      </c>
      <c r="BH216" s="170" t="str">
        <f t="shared" si="76"/>
        <v>C4</v>
      </c>
      <c r="BI216" s="170" t="str">
        <f t="shared" si="77"/>
        <v>4C</v>
      </c>
      <c r="BJ216" s="170" t="str">
        <f t="shared" si="77"/>
        <v/>
      </c>
      <c r="BK216" s="170" t="str">
        <f t="shared" si="77"/>
        <v/>
      </c>
      <c r="BL216" s="170" t="str">
        <f t="shared" si="77"/>
        <v/>
      </c>
    </row>
    <row r="217" spans="1:64">
      <c r="A217" s="24" t="str">
        <f>IF(ISNA(VLOOKUP(D217,D218:D$9999,1,0)),"",1)</f>
        <v/>
      </c>
      <c r="B217" s="24" t="str">
        <f>IF(ISNA(VLOOKUP(E217,E218:E$9999,1,0)),"",1)</f>
        <v/>
      </c>
      <c r="C217" s="2">
        <v>215</v>
      </c>
      <c r="D217" s="2" t="str">
        <f>VLOOKUP(C217,SOURCE!S220:Z10383,8,0)</f>
        <v>ITM_STOIJ</v>
      </c>
      <c r="E217" s="26" t="str">
        <f>CHAR(34)&amp;VLOOKUP(C217,SOURCE!S$6:Y$10169,6,0)&amp;CHAR(34)</f>
        <v>"STOIJ"</v>
      </c>
      <c r="F217" s="22" t="str">
        <f t="shared" si="69"/>
        <v xml:space="preserve">                      if (strcompare(commandnumber,"STOIJ" )) {sprintf(commandnumber,"%d", ITM_STOIJ);} else</v>
      </c>
      <c r="H217" t="b">
        <f>ISNA(VLOOKUP(J217,J218:J$500,1,0))</f>
        <v>1</v>
      </c>
      <c r="I217" s="27">
        <f>VLOOKUP(C217,SOURCE!S$6:Y$10169,7,0)</f>
        <v>1603</v>
      </c>
      <c r="J217" s="28" t="str">
        <f>VLOOKUP(C217,SOURCE!S$6:Y$10169,6,0)</f>
        <v>STOIJ</v>
      </c>
      <c r="K217" s="29" t="str">
        <f t="shared" si="79"/>
        <v>STOIJ</v>
      </c>
      <c r="L217" s="39" t="str">
        <f>VLOOKUP(C217,SOURCE!S$6:Y$10169,2,0)</f>
        <v>STACK</v>
      </c>
      <c r="M217" t="str">
        <f>IF(VLOOKUP(I217,SOURCE!B:M,2,0)="/  { itemToBeCoded","To be coded","")</f>
        <v/>
      </c>
      <c r="N217" s="17" t="str">
        <f>IF(AND(O217,VLOOKUP(I217,SOURCE!B:M,2,0)&lt;&gt;"/  { itemToBeCoded"),IF(ISERROR(VLOOKUP(J217,TEST!A:L,12,0)),"",   IF(VLOOKUP(J217,TEST!A:L,12,0)="","",VLOOKUP(J217,TEST!A:L,12,0)&amp;" //"&amp;U217)),"")</f>
        <v/>
      </c>
      <c r="O217" t="b">
        <f>ISNA(VLOOKUP(J217,J$3:J216,1,0))</f>
        <v>1</v>
      </c>
      <c r="Q217" s="26" t="str">
        <f>VLOOKUP(I217,SOURCE!B:M,5,0)</f>
        <v>"STOIJ"</v>
      </c>
      <c r="T217" s="159"/>
      <c r="U217">
        <f t="shared" si="80"/>
        <v>53</v>
      </c>
      <c r="V217" s="164">
        <f t="shared" si="81"/>
        <v>299797165.43504173</v>
      </c>
      <c r="W217" t="str">
        <f>IF(AND(O217,VLOOKUP(I217,SOURCE!B:M,2,0)&lt;&gt;"/  { itemToBeCoded"),IF(ISERROR(VLOOKUP(J217,TEST!A:F,5,0)),"",VLOOKUP(J217,TEST!A:F,5,0)),"")</f>
        <v/>
      </c>
      <c r="X217" t="str">
        <f>IF(VLOOKUP(I217,SOURCE!B:M,2,0)&lt;&gt;"/  { itemToBeCoded",IF(ISERROR(VLOOKUP(J217,TEST!A:F,6,0)),"",VLOOKUP(J217,TEST!A:F,6,0)),"")</f>
        <v/>
      </c>
      <c r="Y217" t="str">
        <f t="shared" si="78"/>
        <v/>
      </c>
      <c r="Z217">
        <f t="shared" si="68"/>
        <v>5</v>
      </c>
      <c r="AA217" s="172" t="str">
        <f t="shared" si="82"/>
        <v>+((uint64_t)(83) &lt;&lt; (7*8))</v>
      </c>
      <c r="AB217" s="172" t="str">
        <f t="shared" si="82"/>
        <v>+((uint64_t)(84) &lt;&lt; (6*8))</v>
      </c>
      <c r="AC217" s="172" t="str">
        <f t="shared" si="82"/>
        <v>+((uint64_t)(79) &lt;&lt; (5*8))</v>
      </c>
      <c r="AD217" s="172" t="str">
        <f t="shared" si="82"/>
        <v>+((uint64_t)(73) &lt;&lt; (4*8))</v>
      </c>
      <c r="AE217" s="172" t="str">
        <f t="shared" si="82"/>
        <v>+((uint64_t)(74) &lt;&lt; (3*8))</v>
      </c>
      <c r="AF217" s="172" t="str">
        <f t="shared" si="82"/>
        <v xml:space="preserve">                          </v>
      </c>
      <c r="AG217" s="172" t="str">
        <f t="shared" si="82"/>
        <v xml:space="preserve">                          </v>
      </c>
      <c r="AH217" s="172" t="str">
        <f t="shared" si="82"/>
        <v xml:space="preserve">                          </v>
      </c>
      <c r="AJ217" t="str">
        <f t="shared" si="71"/>
        <v>(uint64_t)(+((uint64_t)(83) &lt;&lt; (7*8))+((uint64_t)(84) &lt;&lt; (6*8))+((uint64_t)(79) &lt;&lt; (5*8))+((uint64_t)(73) &lt;&lt; (4*8))+((uint64_t)(74) &lt;&lt; (3*8))                                                                              )</v>
      </c>
      <c r="AK217" s="2" t="str">
        <f t="shared" si="72"/>
        <v>STOIJ</v>
      </c>
      <c r="AL217" t="e">
        <f>VLOOKUP(AN217,$AN218:$AN$1000,1,0)</f>
        <v>#VALUE!</v>
      </c>
      <c r="AM217">
        <f t="shared" si="73"/>
        <v>375</v>
      </c>
      <c r="AN217" s="173" t="str">
        <f t="shared" si="74"/>
        <v xml:space="preserve">    case (uint64_t)(+((uint64_t)(83) &lt;&lt; (7*8))+((uint64_t)(84) &lt;&lt; (6*8))+((uint64_t)(79) &lt;&lt; (5*8))+((uint64_t)(73) &lt;&lt; (4*8))+((uint64_t)(74) &lt;&lt; (3*8))                                                                              ): *com = ITM_STOIJ; return true; break; //STOIJ</v>
      </c>
      <c r="AO217" t="s">
        <v>5217</v>
      </c>
      <c r="AP217" s="170" t="str">
        <f t="shared" si="67"/>
        <v>53</v>
      </c>
      <c r="AQ217" s="170" t="str">
        <f t="shared" si="67"/>
        <v>54</v>
      </c>
      <c r="AR217" s="170" t="str">
        <f t="shared" si="67"/>
        <v>4F</v>
      </c>
      <c r="AS217" s="170" t="str">
        <f t="shared" si="67"/>
        <v>49</v>
      </c>
      <c r="AT217" s="170" t="str">
        <f t="shared" si="67"/>
        <v>4A</v>
      </c>
      <c r="AU217" s="170" t="str">
        <f t="shared" si="65"/>
        <v>00</v>
      </c>
      <c r="AV217" s="170" t="str">
        <f t="shared" si="65"/>
        <v>00</v>
      </c>
      <c r="AW217" s="170" t="str">
        <f t="shared" si="65"/>
        <v>00</v>
      </c>
      <c r="AX217" s="170" t="str">
        <f t="shared" si="75"/>
        <v xml:space="preserve">    case 0x53544F494A000000: *com = ITM_STOIJ; return true; break; //STOIJ</v>
      </c>
      <c r="BE217" s="170" t="str">
        <f t="shared" si="76"/>
        <v>53</v>
      </c>
      <c r="BF217" s="170" t="str">
        <f t="shared" si="76"/>
        <v>D3</v>
      </c>
      <c r="BG217" s="170" t="str">
        <f t="shared" si="76"/>
        <v>CE</v>
      </c>
      <c r="BH217" s="170" t="str">
        <f t="shared" si="76"/>
        <v>C8</v>
      </c>
      <c r="BI217" s="170" t="str">
        <f t="shared" si="77"/>
        <v>4A</v>
      </c>
      <c r="BJ217" s="170" t="str">
        <f t="shared" si="77"/>
        <v/>
      </c>
      <c r="BK217" s="170" t="str">
        <f t="shared" si="77"/>
        <v/>
      </c>
      <c r="BL217" s="170" t="str">
        <f t="shared" si="77"/>
        <v/>
      </c>
    </row>
    <row r="218" spans="1:64">
      <c r="A218" s="24" t="str">
        <f>IF(ISNA(VLOOKUP(D218,D219:D$9999,1,0)),"",1)</f>
        <v/>
      </c>
      <c r="B218" s="24" t="str">
        <f>IF(ISNA(VLOOKUP(E218,E219:E$9999,1,0)),"",1)</f>
        <v/>
      </c>
      <c r="C218" s="2">
        <v>216</v>
      </c>
      <c r="D218" s="2" t="str">
        <f>VLOOKUP(C218,SOURCE!S221:Z10384,8,0)</f>
        <v>ITM_LN1X</v>
      </c>
      <c r="E218" s="26" t="str">
        <f>CHAR(34)&amp;VLOOKUP(C218,SOURCE!S$6:Y$10169,6,0)&amp;CHAR(34)</f>
        <v>"LN(1+X)"</v>
      </c>
      <c r="F218" s="22" t="str">
        <f t="shared" si="69"/>
        <v xml:space="preserve">                      if (strcompare(commandnumber,"LN(1+X)" )) {sprintf(commandnumber,"%d", ITM_LN1X);} else</v>
      </c>
      <c r="H218" t="b">
        <f>ISNA(VLOOKUP(J218,J219:J$500,1,0))</f>
        <v>1</v>
      </c>
      <c r="I218" s="27">
        <f>VLOOKUP(C218,SOURCE!S$6:Y$10169,7,0)</f>
        <v>1604</v>
      </c>
      <c r="J218" s="28" t="str">
        <f>VLOOKUP(C218,SOURCE!S$6:Y$10169,6,0)</f>
        <v>LN(1+X)</v>
      </c>
      <c r="K218" s="29" t="str">
        <f t="shared" si="79"/>
        <v>ln1+x</v>
      </c>
      <c r="L218" s="39" t="str">
        <f>VLOOKUP(C218,SOURCE!S$6:Y$10169,2,0)</f>
        <v>Math</v>
      </c>
      <c r="M218" t="str">
        <f>IF(VLOOKUP(I218,SOURCE!B:M,2,0)="/  { itemToBeCoded","To be coded","")</f>
        <v/>
      </c>
      <c r="N218" s="17" t="str">
        <f>IF(AND(O218,VLOOKUP(I218,SOURCE!B:M,2,0)&lt;&gt;"/  { itemToBeCoded"),IF(ISERROR(VLOOKUP(J218,TEST!A:L,12,0)),"",   IF(VLOOKUP(J218,TEST!A:L,12,0)="","",VLOOKUP(J218,TEST!A:L,12,0)&amp;" //"&amp;U218)),"")</f>
        <v>0.98 LN(1+X) 0.683096844706444 GSB M2 //54</v>
      </c>
      <c r="O218" t="b">
        <f>ISNA(VLOOKUP(J218,J$3:J217,1,0))</f>
        <v>1</v>
      </c>
      <c r="Q218" s="26" t="str">
        <f>VLOOKUP(I218,SOURCE!B:M,5,0)</f>
        <v>"ln 1+x"</v>
      </c>
      <c r="U218">
        <f t="shared" si="80"/>
        <v>54</v>
      </c>
      <c r="V218" s="164">
        <f t="shared" si="81"/>
        <v>299797166.11813855</v>
      </c>
      <c r="W218">
        <f>IF(AND(O218,VLOOKUP(I218,SOURCE!B:M,2,0)&lt;&gt;"/  { itemToBeCoded"),IF(ISERROR(VLOOKUP(J218,TEST!A:F,5,0)),"",VLOOKUP(J218,TEST!A:F,5,0)),"")</f>
        <v>1</v>
      </c>
      <c r="X218">
        <f>IF(VLOOKUP(I218,SOURCE!B:M,2,0)&lt;&gt;"/  { itemToBeCoded",IF(ISERROR(VLOOKUP(J218,TEST!A:F,6,0)),"",VLOOKUP(J218,TEST!A:F,6,0)),"")</f>
        <v>0.68309684470644383</v>
      </c>
      <c r="Y218" t="str">
        <f t="shared" si="78"/>
        <v>both</v>
      </c>
      <c r="Z218">
        <f t="shared" si="68"/>
        <v>7</v>
      </c>
      <c r="AA218" s="172" t="str">
        <f t="shared" si="82"/>
        <v>+((uint64_t)(76) &lt;&lt; (7*8))</v>
      </c>
      <c r="AB218" s="172" t="str">
        <f t="shared" si="82"/>
        <v>+((uint64_t)(78) &lt;&lt; (6*8))</v>
      </c>
      <c r="AC218" s="172" t="str">
        <f t="shared" si="82"/>
        <v>+((uint64_t)(40) &lt;&lt; (5*8))</v>
      </c>
      <c r="AD218" s="172" t="str">
        <f t="shared" si="82"/>
        <v>+((uint64_t)(49) &lt;&lt; (4*8))</v>
      </c>
      <c r="AE218" s="172" t="str">
        <f t="shared" si="82"/>
        <v>+((uint64_t)(43) &lt;&lt; (3*8))</v>
      </c>
      <c r="AF218" s="172" t="str">
        <f t="shared" si="82"/>
        <v>+((uint64_t)(88) &lt;&lt; (2*8))</v>
      </c>
      <c r="AG218" s="172" t="str">
        <f t="shared" si="82"/>
        <v>+((uint64_t)(41) &lt;&lt; (1*8))</v>
      </c>
      <c r="AH218" s="172" t="str">
        <f t="shared" si="82"/>
        <v xml:space="preserve">                          </v>
      </c>
      <c r="AJ218" t="str">
        <f t="shared" si="71"/>
        <v>(uint64_t)(+((uint64_t)(76) &lt;&lt; (7*8))+((uint64_t)(78) &lt;&lt; (6*8))+((uint64_t)(40) &lt;&lt; (5*8))+((uint64_t)(49) &lt;&lt; (4*8))+((uint64_t)(43) &lt;&lt; (3*8))+((uint64_t)(88) &lt;&lt; (2*8))+((uint64_t)(41) &lt;&lt; (1*8))                          )</v>
      </c>
      <c r="AK218" s="2" t="str">
        <f t="shared" si="72"/>
        <v>LN(1+X)</v>
      </c>
      <c r="AL218" t="e">
        <f>VLOOKUP(AN218,$AN219:$AN$1000,1,0)</f>
        <v>#VALUE!</v>
      </c>
      <c r="AM218">
        <f t="shared" si="73"/>
        <v>376</v>
      </c>
      <c r="AN218" s="173" t="str">
        <f t="shared" si="74"/>
        <v xml:space="preserve">    case (uint64_t)(+((uint64_t)(76) &lt;&lt; (7*8))+((uint64_t)(78) &lt;&lt; (6*8))+((uint64_t)(40) &lt;&lt; (5*8))+((uint64_t)(49) &lt;&lt; (4*8))+((uint64_t)(43) &lt;&lt; (3*8))+((uint64_t)(88) &lt;&lt; (2*8))+((uint64_t)(41) &lt;&lt; (1*8))                          ): *com = ITM_LN1X; return true; break; //LN(1+X)</v>
      </c>
      <c r="AO218" t="s">
        <v>5217</v>
      </c>
      <c r="AP218" s="170" t="str">
        <f t="shared" si="67"/>
        <v>4C</v>
      </c>
      <c r="AQ218" s="170" t="str">
        <f t="shared" si="67"/>
        <v>4E</v>
      </c>
      <c r="AR218" s="170" t="str">
        <f t="shared" si="67"/>
        <v>28</v>
      </c>
      <c r="AS218" s="170" t="str">
        <f t="shared" si="67"/>
        <v>31</v>
      </c>
      <c r="AT218" s="170" t="str">
        <f t="shared" si="67"/>
        <v>2B</v>
      </c>
      <c r="AU218" s="170" t="str">
        <f t="shared" si="65"/>
        <v>58</v>
      </c>
      <c r="AV218" s="170" t="str">
        <f t="shared" si="65"/>
        <v>29</v>
      </c>
      <c r="AW218" s="170" t="str">
        <f t="shared" si="65"/>
        <v>00</v>
      </c>
      <c r="AX218" s="170" t="str">
        <f t="shared" si="75"/>
        <v xml:space="preserve">    case 0x4C4E28312B582900: *com = ITM_LN1X; return true; break; //LN(1+X)</v>
      </c>
      <c r="BE218" s="170" t="str">
        <f t="shared" si="76"/>
        <v>4C</v>
      </c>
      <c r="BF218" s="170" t="str">
        <f t="shared" si="76"/>
        <v>4E</v>
      </c>
      <c r="BG218" s="170" t="str">
        <f t="shared" si="76"/>
        <v>28</v>
      </c>
      <c r="BH218" s="170" t="str">
        <f t="shared" si="76"/>
        <v>B0</v>
      </c>
      <c r="BI218" s="170" t="str">
        <f t="shared" si="77"/>
        <v>2B</v>
      </c>
      <c r="BJ218" s="170" t="str">
        <f t="shared" si="77"/>
        <v>58</v>
      </c>
      <c r="BK218" s="170" t="str">
        <f t="shared" si="77"/>
        <v>29</v>
      </c>
      <c r="BL218" s="170" t="str">
        <f t="shared" si="77"/>
        <v/>
      </c>
    </row>
    <row r="219" spans="1:64">
      <c r="A219" s="24" t="str">
        <f>IF(ISNA(VLOOKUP(D219,D220:D$9999,1,0)),"",1)</f>
        <v/>
      </c>
      <c r="B219" s="24" t="str">
        <f>IF(ISNA(VLOOKUP(E219,E220:E$9999,1,0)),"",1)</f>
        <v/>
      </c>
      <c r="C219" s="2">
        <v>217</v>
      </c>
      <c r="D219" s="2" t="str">
        <f>VLOOKUP(C219,SOURCE!S222:Z10385,8,0)</f>
        <v>ITM_STOS</v>
      </c>
      <c r="E219" s="26" t="str">
        <f>CHAR(34)&amp;VLOOKUP(C219,SOURCE!S$6:Y$10169,6,0)&amp;CHAR(34)</f>
        <v>"STOS"</v>
      </c>
      <c r="F219" s="22" t="str">
        <f t="shared" si="69"/>
        <v xml:space="preserve">                      if (strcompare(commandnumber,"STOS" )) {sprintf(commandnumber,"%d", ITM_STOS);} else</v>
      </c>
      <c r="H219" t="b">
        <f>ISNA(VLOOKUP(J219,J220:J$500,1,0))</f>
        <v>1</v>
      </c>
      <c r="I219" s="27">
        <f>VLOOKUP(C219,SOURCE!S$6:Y$10169,7,0)</f>
        <v>1605</v>
      </c>
      <c r="J219" s="28" t="str">
        <f>VLOOKUP(C219,SOURCE!S$6:Y$10169,6,0)</f>
        <v>STOS</v>
      </c>
      <c r="K219" s="29" t="str">
        <f t="shared" si="79"/>
        <v>STOS</v>
      </c>
      <c r="L219" s="39" t="str">
        <f>VLOOKUP(C219,SOURCE!S$6:Y$10169,2,0)</f>
        <v>STACK</v>
      </c>
      <c r="M219" t="str">
        <f>IF(VLOOKUP(I219,SOURCE!B:M,2,0)="/  { itemToBeCoded","To be coded","")</f>
        <v/>
      </c>
      <c r="N219" s="17" t="str">
        <f>IF(AND(O219,VLOOKUP(I219,SOURCE!B:M,2,0)&lt;&gt;"/  { itemToBeCoded"),IF(ISERROR(VLOOKUP(J219,TEST!A:L,12,0)),"",   IF(VLOOKUP(J219,TEST!A:L,12,0)="","",VLOOKUP(J219,TEST!A:L,12,0)&amp;" //"&amp;U219)),"")</f>
        <v/>
      </c>
      <c r="O219" t="b">
        <f>ISNA(VLOOKUP(J219,J$3:J218,1,0))</f>
        <v>1</v>
      </c>
      <c r="Q219" s="26" t="str">
        <f>VLOOKUP(I219,SOURCE!B:M,5,0)</f>
        <v>"STOS"</v>
      </c>
      <c r="U219">
        <f t="shared" si="80"/>
        <v>54</v>
      </c>
      <c r="V219" s="164">
        <f t="shared" si="81"/>
        <v>299797166.11813855</v>
      </c>
      <c r="W219" t="str">
        <f>IF(AND(O219,VLOOKUP(I219,SOURCE!B:M,2,0)&lt;&gt;"/  { itemToBeCoded"),IF(ISERROR(VLOOKUP(J219,TEST!A:F,5,0)),"",VLOOKUP(J219,TEST!A:F,5,0)),"")</f>
        <v/>
      </c>
      <c r="X219" t="str">
        <f>IF(VLOOKUP(I219,SOURCE!B:M,2,0)&lt;&gt;"/  { itemToBeCoded",IF(ISERROR(VLOOKUP(J219,TEST!A:F,6,0)),"",VLOOKUP(J219,TEST!A:F,6,0)),"")</f>
        <v/>
      </c>
      <c r="Y219" t="str">
        <f t="shared" si="78"/>
        <v/>
      </c>
      <c r="Z219">
        <f t="shared" si="68"/>
        <v>4</v>
      </c>
      <c r="AA219" s="172" t="str">
        <f t="shared" si="82"/>
        <v>+((uint64_t)(83) &lt;&lt; (7*8))</v>
      </c>
      <c r="AB219" s="172" t="str">
        <f t="shared" si="82"/>
        <v>+((uint64_t)(84) &lt;&lt; (6*8))</v>
      </c>
      <c r="AC219" s="172" t="str">
        <f t="shared" si="82"/>
        <v>+((uint64_t)(79) &lt;&lt; (5*8))</v>
      </c>
      <c r="AD219" s="172" t="str">
        <f t="shared" si="82"/>
        <v>+((uint64_t)(83) &lt;&lt; (4*8))</v>
      </c>
      <c r="AE219" s="172" t="str">
        <f t="shared" si="82"/>
        <v xml:space="preserve">                          </v>
      </c>
      <c r="AF219" s="172" t="str">
        <f t="shared" si="82"/>
        <v xml:space="preserve">                          </v>
      </c>
      <c r="AG219" s="172" t="str">
        <f t="shared" si="82"/>
        <v xml:space="preserve">                          </v>
      </c>
      <c r="AH219" s="172" t="str">
        <f t="shared" si="82"/>
        <v xml:space="preserve">                          </v>
      </c>
      <c r="AJ219" t="str">
        <f t="shared" si="71"/>
        <v>(uint64_t)(+((uint64_t)(83) &lt;&lt; (7*8))+((uint64_t)(84) &lt;&lt; (6*8))+((uint64_t)(79) &lt;&lt; (5*8))+((uint64_t)(83) &lt;&lt; (4*8))                                                                                                        )</v>
      </c>
      <c r="AK219" s="2" t="str">
        <f t="shared" si="72"/>
        <v>STOS</v>
      </c>
      <c r="AL219" t="e">
        <f>VLOOKUP(AN219,$AN220:$AN$1000,1,0)</f>
        <v>#VALUE!</v>
      </c>
      <c r="AM219">
        <f t="shared" si="73"/>
        <v>377</v>
      </c>
      <c r="AN219" s="173" t="str">
        <f t="shared" si="74"/>
        <v xml:space="preserve">    case (uint64_t)(+((uint64_t)(83) &lt;&lt; (7*8))+((uint64_t)(84) &lt;&lt; (6*8))+((uint64_t)(79) &lt;&lt; (5*8))+((uint64_t)(83) &lt;&lt; (4*8))                                                                                                        ): *com = ITM_STOS; return true; break; //STOS</v>
      </c>
      <c r="AO219" t="s">
        <v>5217</v>
      </c>
      <c r="AP219" s="170" t="str">
        <f t="shared" si="67"/>
        <v>53</v>
      </c>
      <c r="AQ219" s="170" t="str">
        <f t="shared" si="67"/>
        <v>54</v>
      </c>
      <c r="AR219" s="170" t="str">
        <f t="shared" si="67"/>
        <v>4F</v>
      </c>
      <c r="AS219" s="170" t="str">
        <f t="shared" si="67"/>
        <v>53</v>
      </c>
      <c r="AT219" s="170" t="str">
        <f t="shared" si="67"/>
        <v>00</v>
      </c>
      <c r="AU219" s="170" t="str">
        <f t="shared" si="65"/>
        <v>00</v>
      </c>
      <c r="AV219" s="170" t="str">
        <f t="shared" si="65"/>
        <v>00</v>
      </c>
      <c r="AW219" s="170" t="str">
        <f t="shared" si="65"/>
        <v>00</v>
      </c>
      <c r="AX219" s="170" t="str">
        <f t="shared" si="75"/>
        <v xml:space="preserve">    case 0x53544F5300000000: *com = ITM_STOS; return true; break; //STOS</v>
      </c>
      <c r="BE219" s="170" t="str">
        <f t="shared" si="76"/>
        <v>D2</v>
      </c>
      <c r="BF219" s="170" t="str">
        <f t="shared" si="76"/>
        <v>D3</v>
      </c>
      <c r="BG219" s="170" t="str">
        <f t="shared" si="76"/>
        <v>CE</v>
      </c>
      <c r="BH219" s="170" t="str">
        <f t="shared" si="76"/>
        <v>D2</v>
      </c>
      <c r="BI219" s="170" t="str">
        <f t="shared" si="77"/>
        <v/>
      </c>
      <c r="BJ219" s="170" t="str">
        <f t="shared" si="77"/>
        <v/>
      </c>
      <c r="BK219" s="170" t="str">
        <f t="shared" si="77"/>
        <v/>
      </c>
      <c r="BL219" s="170" t="str">
        <f t="shared" si="77"/>
        <v/>
      </c>
    </row>
    <row r="220" spans="1:64">
      <c r="A220" s="24" t="str">
        <f>IF(ISNA(VLOOKUP(D220,D221:D$9999,1,0)),"",1)</f>
        <v/>
      </c>
      <c r="B220" s="24" t="str">
        <f>IF(ISNA(VLOOKUP(E220,E221:E$9999,1,0)),"",1)</f>
        <v/>
      </c>
      <c r="C220" s="2">
        <v>218</v>
      </c>
      <c r="D220" s="2" t="str">
        <f>VLOOKUP(C220,SOURCE!S223:Z10386,8,0)</f>
        <v>ITM_SUM</v>
      </c>
      <c r="E220" s="26" t="str">
        <f>CHAR(34)&amp;VLOOKUP(C220,SOURCE!S$6:Y$10169,6,0)&amp;CHAR(34)</f>
        <v>"SUM"</v>
      </c>
      <c r="F220" s="22" t="str">
        <f t="shared" si="69"/>
        <v xml:space="preserve">                      if (strcompare(commandnumber,"SUM" )) {sprintf(commandnumber,"%d", ITM_SUM);} else</v>
      </c>
      <c r="H220" t="b">
        <f>ISNA(VLOOKUP(J220,J221:J$500,1,0))</f>
        <v>1</v>
      </c>
      <c r="I220" s="27">
        <f>VLOOKUP(C220,SOURCE!S$6:Y$10169,7,0)</f>
        <v>1606</v>
      </c>
      <c r="J220" s="28" t="str">
        <f>VLOOKUP(C220,SOURCE!S$6:Y$10169,6,0)</f>
        <v>SUM</v>
      </c>
      <c r="K220" s="29" t="str">
        <f t="shared" si="79"/>
        <v>SUM</v>
      </c>
      <c r="L220" s="39" t="str">
        <f>VLOOKUP(C220,SOURCE!S$6:Y$10169,2,0)</f>
        <v>Stat</v>
      </c>
      <c r="M220" t="str">
        <f>IF(VLOOKUP(I220,SOURCE!B:M,2,0)="/  { itemToBeCoded","To be coded","")</f>
        <v/>
      </c>
      <c r="N220" s="17" t="str">
        <f>IF(AND(O220,VLOOKUP(I220,SOURCE!B:M,2,0)&lt;&gt;"/  { itemToBeCoded"),IF(ISERROR(VLOOKUP(J220,TEST!A:L,12,0)),"",   IF(VLOOKUP(J220,TEST!A:L,12,0)="","",VLOOKUP(J220,TEST!A:L,12,0)&amp;" //"&amp;U220)),"")</f>
        <v/>
      </c>
      <c r="O220" t="b">
        <f>ISNA(VLOOKUP(J220,J$3:J219,1,0))</f>
        <v>1</v>
      </c>
      <c r="Q220" s="26" t="str">
        <f>VLOOKUP(I220,SOURCE!B:M,5,0)</f>
        <v>"SUM"</v>
      </c>
      <c r="U220">
        <f t="shared" si="80"/>
        <v>54</v>
      </c>
      <c r="V220" s="164">
        <f t="shared" si="81"/>
        <v>299797166.11813855</v>
      </c>
      <c r="W220" t="str">
        <f>IF(AND(O220,VLOOKUP(I220,SOURCE!B:M,2,0)&lt;&gt;"/  { itemToBeCoded"),IF(ISERROR(VLOOKUP(J220,TEST!A:F,5,0)),"",VLOOKUP(J220,TEST!A:F,5,0)),"")</f>
        <v/>
      </c>
      <c r="X220" t="str">
        <f>IF(VLOOKUP(I220,SOURCE!B:M,2,0)&lt;&gt;"/  { itemToBeCoded",IF(ISERROR(VLOOKUP(J220,TEST!A:F,6,0)),"",VLOOKUP(J220,TEST!A:F,6,0)),"")</f>
        <v/>
      </c>
      <c r="Y220" t="str">
        <f t="shared" si="78"/>
        <v/>
      </c>
      <c r="Z220">
        <f t="shared" si="68"/>
        <v>3</v>
      </c>
      <c r="AA220" s="172" t="str">
        <f t="shared" si="82"/>
        <v>+((uint64_t)(83) &lt;&lt; (7*8))</v>
      </c>
      <c r="AB220" s="172" t="str">
        <f t="shared" si="82"/>
        <v>+((uint64_t)(85) &lt;&lt; (6*8))</v>
      </c>
      <c r="AC220" s="172" t="str">
        <f t="shared" si="82"/>
        <v>+((uint64_t)(77) &lt;&lt; (5*8))</v>
      </c>
      <c r="AD220" s="172" t="str">
        <f t="shared" si="82"/>
        <v xml:space="preserve">                          </v>
      </c>
      <c r="AE220" s="172" t="str">
        <f t="shared" si="82"/>
        <v xml:space="preserve">                          </v>
      </c>
      <c r="AF220" s="172" t="str">
        <f t="shared" si="82"/>
        <v xml:space="preserve">                          </v>
      </c>
      <c r="AG220" s="172" t="str">
        <f t="shared" si="82"/>
        <v xml:space="preserve">                          </v>
      </c>
      <c r="AH220" s="172" t="str">
        <f t="shared" si="82"/>
        <v xml:space="preserve">                          </v>
      </c>
      <c r="AJ220" t="str">
        <f t="shared" si="71"/>
        <v>(uint64_t)(+((uint64_t)(83) &lt;&lt; (7*8))+((uint64_t)(85) &lt;&lt; (6*8))+((uint64_t)(77) &lt;&lt; (5*8))                                                                                                                                  )</v>
      </c>
      <c r="AK220" s="2" t="str">
        <f t="shared" si="72"/>
        <v>SUM</v>
      </c>
      <c r="AL220" t="e">
        <f>VLOOKUP(AN220,$AN221:$AN$1000,1,0)</f>
        <v>#VALUE!</v>
      </c>
      <c r="AM220">
        <f t="shared" si="73"/>
        <v>378</v>
      </c>
      <c r="AN220" s="173" t="str">
        <f t="shared" si="74"/>
        <v xml:space="preserve">    case (uint64_t)(+((uint64_t)(83) &lt;&lt; (7*8))+((uint64_t)(85) &lt;&lt; (6*8))+((uint64_t)(77) &lt;&lt; (5*8))                                                                                                                                  ): *com = ITM_SUM; return true; break; //SUM</v>
      </c>
      <c r="AO220" t="s">
        <v>5217</v>
      </c>
      <c r="AP220" s="170" t="str">
        <f t="shared" si="67"/>
        <v>53</v>
      </c>
      <c r="AQ220" s="170" t="str">
        <f t="shared" si="67"/>
        <v>55</v>
      </c>
      <c r="AR220" s="170" t="str">
        <f t="shared" si="67"/>
        <v>4D</v>
      </c>
      <c r="AS220" s="170" t="str">
        <f t="shared" si="67"/>
        <v>00</v>
      </c>
      <c r="AT220" s="170" t="str">
        <f t="shared" si="67"/>
        <v>00</v>
      </c>
      <c r="AU220" s="170" t="str">
        <f t="shared" si="65"/>
        <v>00</v>
      </c>
      <c r="AV220" s="170" t="str">
        <f t="shared" si="65"/>
        <v>00</v>
      </c>
      <c r="AW220" s="170" t="str">
        <f t="shared" si="65"/>
        <v>00</v>
      </c>
      <c r="AX220" s="170" t="str">
        <f t="shared" si="75"/>
        <v xml:space="preserve">    case 0x53554D0000000000: *com = ITM_SUM; return true; break; //SUM</v>
      </c>
      <c r="BE220" s="170" t="str">
        <f t="shared" si="76"/>
        <v>D2</v>
      </c>
      <c r="BF220" s="170" t="str">
        <f t="shared" si="76"/>
        <v>D4</v>
      </c>
      <c r="BG220" s="170" t="str">
        <f t="shared" si="76"/>
        <v>CC</v>
      </c>
      <c r="BH220" s="170" t="str">
        <f t="shared" si="76"/>
        <v>7F</v>
      </c>
      <c r="BI220" s="170" t="str">
        <f t="shared" si="77"/>
        <v/>
      </c>
      <c r="BJ220" s="170" t="str">
        <f t="shared" si="77"/>
        <v/>
      </c>
      <c r="BK220" s="170" t="str">
        <f t="shared" si="77"/>
        <v/>
      </c>
      <c r="BL220" s="170" t="str">
        <f t="shared" si="77"/>
        <v/>
      </c>
    </row>
    <row r="221" spans="1:64">
      <c r="A221" s="24" t="str">
        <f>IF(ISNA(VLOOKUP(D221,D222:D$9999,1,0)),"",1)</f>
        <v/>
      </c>
      <c r="B221" s="24" t="str">
        <f>IF(ISNA(VLOOKUP(E221,E222:E$9999,1,0)),"",1)</f>
        <v/>
      </c>
      <c r="C221" s="2">
        <v>219</v>
      </c>
      <c r="D221" s="2" t="str">
        <f>VLOOKUP(C221,SOURCE!S224:Z10387,8,0)</f>
        <v>ITM_TICKS</v>
      </c>
      <c r="E221" s="26" t="str">
        <f>CHAR(34)&amp;VLOOKUP(C221,SOURCE!S$6:Y$10169,6,0)&amp;CHAR(34)</f>
        <v>"TICKS"</v>
      </c>
      <c r="F221" s="22" t="str">
        <f t="shared" si="69"/>
        <v xml:space="preserve">                      if (strcompare(commandnumber,"TICKS" )) {sprintf(commandnumber,"%d", ITM_TICKS);} else</v>
      </c>
      <c r="H221" t="b">
        <f>ISNA(VLOOKUP(J221,J222:J$500,1,0))</f>
        <v>1</v>
      </c>
      <c r="I221" s="27">
        <f>VLOOKUP(C221,SOURCE!S$6:Y$10169,7,0)</f>
        <v>1610</v>
      </c>
      <c r="J221" s="28" t="str">
        <f>VLOOKUP(C221,SOURCE!S$6:Y$10169,6,0)</f>
        <v>TICKS</v>
      </c>
      <c r="K221" s="29" t="str">
        <f t="shared" si="79"/>
        <v>TICKS</v>
      </c>
      <c r="L221" s="39" t="str">
        <f>VLOOKUP(C221,SOURCE!S$6:Y$10169,2,0)</f>
        <v>INFO</v>
      </c>
      <c r="M221" t="str">
        <f>IF(VLOOKUP(I221,SOURCE!B:M,2,0)="/  { itemToBeCoded","To be coded","")</f>
        <v/>
      </c>
      <c r="N221" s="17" t="str">
        <f>IF(AND(O221,VLOOKUP(I221,SOURCE!B:M,2,0)&lt;&gt;"/  { itemToBeCoded"),IF(ISERROR(VLOOKUP(J221,TEST!A:L,12,0)),"",   IF(VLOOKUP(J221,TEST!A:L,12,0)="","",VLOOKUP(J221,TEST!A:L,12,0)&amp;" //"&amp;U221)),"")</f>
        <v/>
      </c>
      <c r="O221" t="b">
        <f>ISNA(VLOOKUP(J221,J$3:J220,1,0))</f>
        <v>1</v>
      </c>
      <c r="Q221" s="26" t="str">
        <f>VLOOKUP(I221,SOURCE!B:M,5,0)</f>
        <v>"TICKS"</v>
      </c>
      <c r="U221">
        <f t="shared" si="80"/>
        <v>54</v>
      </c>
      <c r="V221" s="164">
        <f t="shared" si="81"/>
        <v>299797166.11813855</v>
      </c>
      <c r="W221" t="str">
        <f>IF(AND(O221,VLOOKUP(I221,SOURCE!B:M,2,0)&lt;&gt;"/  { itemToBeCoded"),IF(ISERROR(VLOOKUP(J221,TEST!A:F,5,0)),"",VLOOKUP(J221,TEST!A:F,5,0)),"")</f>
        <v/>
      </c>
      <c r="X221" t="str">
        <f>IF(VLOOKUP(I221,SOURCE!B:M,2,0)&lt;&gt;"/  { itemToBeCoded",IF(ISERROR(VLOOKUP(J221,TEST!A:F,6,0)),"",VLOOKUP(J221,TEST!A:F,6,0)),"")</f>
        <v/>
      </c>
      <c r="Y221" t="str">
        <f t="shared" si="78"/>
        <v/>
      </c>
      <c r="Z221">
        <f t="shared" si="68"/>
        <v>5</v>
      </c>
      <c r="AA221" s="172" t="str">
        <f t="shared" si="82"/>
        <v>+((uint64_t)(84) &lt;&lt; (7*8))</v>
      </c>
      <c r="AB221" s="172" t="str">
        <f t="shared" si="82"/>
        <v>+((uint64_t)(73) &lt;&lt; (6*8))</v>
      </c>
      <c r="AC221" s="172" t="str">
        <f t="shared" si="82"/>
        <v>+((uint64_t)(67) &lt;&lt; (5*8))</v>
      </c>
      <c r="AD221" s="172" t="str">
        <f t="shared" si="82"/>
        <v>+((uint64_t)(75) &lt;&lt; (4*8))</v>
      </c>
      <c r="AE221" s="172" t="str">
        <f t="shared" si="82"/>
        <v>+((uint64_t)(83) &lt;&lt; (3*8))</v>
      </c>
      <c r="AF221" s="172" t="str">
        <f t="shared" si="82"/>
        <v xml:space="preserve">                          </v>
      </c>
      <c r="AG221" s="172" t="str">
        <f t="shared" si="82"/>
        <v xml:space="preserve">                          </v>
      </c>
      <c r="AH221" s="172" t="str">
        <f t="shared" si="82"/>
        <v xml:space="preserve">                          </v>
      </c>
      <c r="AJ221" t="str">
        <f t="shared" si="71"/>
        <v>(uint64_t)(+((uint64_t)(84) &lt;&lt; (7*8))+((uint64_t)(73) &lt;&lt; (6*8))+((uint64_t)(67) &lt;&lt; (5*8))+((uint64_t)(75) &lt;&lt; (4*8))+((uint64_t)(83) &lt;&lt; (3*8))                                                                              )</v>
      </c>
      <c r="AK221" s="2" t="str">
        <f t="shared" si="72"/>
        <v>TICKS</v>
      </c>
      <c r="AL221" t="e">
        <f>VLOOKUP(AN221,$AN222:$AN$1000,1,0)</f>
        <v>#VALUE!</v>
      </c>
      <c r="AM221">
        <f t="shared" si="73"/>
        <v>379</v>
      </c>
      <c r="AN221" s="173" t="str">
        <f t="shared" si="74"/>
        <v xml:space="preserve">    case (uint64_t)(+((uint64_t)(84) &lt;&lt; (7*8))+((uint64_t)(73) &lt;&lt; (6*8))+((uint64_t)(67) &lt;&lt; (5*8))+((uint64_t)(75) &lt;&lt; (4*8))+((uint64_t)(83) &lt;&lt; (3*8))                                                                              ): *com = ITM_TICKS; return true; break; //TICKS</v>
      </c>
      <c r="AO221" t="s">
        <v>5217</v>
      </c>
      <c r="AP221" s="170" t="str">
        <f t="shared" si="67"/>
        <v>54</v>
      </c>
      <c r="AQ221" s="170" t="str">
        <f t="shared" si="67"/>
        <v>49</v>
      </c>
      <c r="AR221" s="170" t="str">
        <f t="shared" si="67"/>
        <v>43</v>
      </c>
      <c r="AS221" s="170" t="str">
        <f t="shared" si="67"/>
        <v>4B</v>
      </c>
      <c r="AT221" s="170" t="str">
        <f t="shared" si="67"/>
        <v>53</v>
      </c>
      <c r="AU221" s="170" t="str">
        <f t="shared" si="65"/>
        <v>00</v>
      </c>
      <c r="AV221" s="170" t="str">
        <f t="shared" si="65"/>
        <v>00</v>
      </c>
      <c r="AW221" s="170" t="str">
        <f t="shared" si="65"/>
        <v>00</v>
      </c>
      <c r="AX221" s="170" t="str">
        <f t="shared" si="75"/>
        <v xml:space="preserve">    case 0x5449434B53000000: *com = ITM_TICKS; return true; break; //TICKS</v>
      </c>
      <c r="BE221" s="170" t="str">
        <f t="shared" si="76"/>
        <v>54</v>
      </c>
      <c r="BF221" s="170" t="str">
        <f t="shared" si="76"/>
        <v>C8</v>
      </c>
      <c r="BG221" s="170" t="str">
        <f t="shared" si="76"/>
        <v>C2</v>
      </c>
      <c r="BH221" s="170" t="str">
        <f t="shared" si="76"/>
        <v>CA</v>
      </c>
      <c r="BI221" s="170" t="str">
        <f t="shared" si="77"/>
        <v>53</v>
      </c>
      <c r="BJ221" s="170" t="str">
        <f t="shared" si="77"/>
        <v/>
      </c>
      <c r="BK221" s="170" t="str">
        <f t="shared" si="77"/>
        <v/>
      </c>
      <c r="BL221" s="170" t="str">
        <f t="shared" si="77"/>
        <v/>
      </c>
    </row>
    <row r="222" spans="1:64">
      <c r="A222" s="24" t="str">
        <f>IF(ISNA(VLOOKUP(D222,D223:D$9999,1,0)),"",1)</f>
        <v/>
      </c>
      <c r="B222" s="24" t="str">
        <f>IF(ISNA(VLOOKUP(E222,E223:E$9999,1,0)),"",1)</f>
        <v/>
      </c>
      <c r="C222" s="2">
        <v>220</v>
      </c>
      <c r="D222" s="2" t="str">
        <f>VLOOKUP(C222,SOURCE!S225:Z10388,8,0)</f>
        <v>ITM_Tex</v>
      </c>
      <c r="E222" s="26" t="str">
        <f>CHAR(34)&amp;VLOOKUP(C222,SOURCE!S$6:Y$10169,6,0)&amp;CHAR(34)</f>
        <v>"T&lt;&gt;"</v>
      </c>
      <c r="F222" s="22" t="str">
        <f t="shared" si="69"/>
        <v xml:space="preserve">                      if (strcompare(commandnumber,"T&lt;&gt;" )) {sprintf(commandnumber,"%d", ITM_Tex);} else</v>
      </c>
      <c r="H222" t="b">
        <f>ISNA(VLOOKUP(J222,J223:J$500,1,0))</f>
        <v>1</v>
      </c>
      <c r="I222" s="27">
        <f>VLOOKUP(C222,SOURCE!S$6:Y$10169,7,0)</f>
        <v>1615</v>
      </c>
      <c r="J222" s="28" t="str">
        <f>VLOOKUP(C222,SOURCE!S$6:Y$10169,6,0)</f>
        <v>T&lt;&gt;</v>
      </c>
      <c r="K222" s="29" t="str">
        <f t="shared" si="79"/>
        <v>t&lt;&gt;</v>
      </c>
      <c r="L222" s="39" t="str">
        <f>VLOOKUP(C222,SOURCE!S$6:Y$10169,2,0)</f>
        <v>STACK</v>
      </c>
      <c r="M222" t="str">
        <f>IF(VLOOKUP(I222,SOURCE!B:M,2,0)="/  { itemToBeCoded","To be coded","")</f>
        <v/>
      </c>
      <c r="N222" s="17" t="str">
        <f>IF(AND(O222,VLOOKUP(I222,SOURCE!B:M,2,0)&lt;&gt;"/  { itemToBeCoded"),IF(ISERROR(VLOOKUP(J222,TEST!A:L,12,0)),"",   IF(VLOOKUP(J222,TEST!A:L,12,0)="","",VLOOKUP(J222,TEST!A:L,12,0)&amp;" //"&amp;U222)),"")</f>
        <v/>
      </c>
      <c r="O222" t="b">
        <f>ISNA(VLOOKUP(J222,J$3:J221,1,0))</f>
        <v>1</v>
      </c>
      <c r="Q222" s="26" t="str">
        <f>VLOOKUP(I222,SOURCE!B:M,5,0)</f>
        <v>"t" STD_LEFT_RIGHT_ARROWS</v>
      </c>
      <c r="U222">
        <f t="shared" si="80"/>
        <v>54</v>
      </c>
      <c r="V222" s="164">
        <f t="shared" si="81"/>
        <v>299797166.11813855</v>
      </c>
      <c r="W222" t="str">
        <f>IF(AND(O222,VLOOKUP(I222,SOURCE!B:M,2,0)&lt;&gt;"/  { itemToBeCoded"),IF(ISERROR(VLOOKUP(J222,TEST!A:F,5,0)),"",VLOOKUP(J222,TEST!A:F,5,0)),"")</f>
        <v/>
      </c>
      <c r="X222" t="str">
        <f>IF(VLOOKUP(I222,SOURCE!B:M,2,0)&lt;&gt;"/  { itemToBeCoded",IF(ISERROR(VLOOKUP(J222,TEST!A:F,6,0)),"",VLOOKUP(J222,TEST!A:F,6,0)),"")</f>
        <v/>
      </c>
      <c r="Y222" t="str">
        <f t="shared" si="78"/>
        <v/>
      </c>
      <c r="Z222">
        <f t="shared" si="68"/>
        <v>3</v>
      </c>
      <c r="AA222" s="172" t="str">
        <f t="shared" si="82"/>
        <v>+((uint64_t)(84) &lt;&lt; (7*8))</v>
      </c>
      <c r="AB222" s="172" t="str">
        <f t="shared" si="82"/>
        <v>+((uint64_t)(60) &lt;&lt; (6*8))</v>
      </c>
      <c r="AC222" s="172" t="str">
        <f t="shared" si="82"/>
        <v>+((uint64_t)(62) &lt;&lt; (5*8))</v>
      </c>
      <c r="AD222" s="172" t="str">
        <f t="shared" si="82"/>
        <v xml:space="preserve">                          </v>
      </c>
      <c r="AE222" s="172" t="str">
        <f t="shared" si="82"/>
        <v xml:space="preserve">                          </v>
      </c>
      <c r="AF222" s="172" t="str">
        <f t="shared" si="82"/>
        <v xml:space="preserve">                          </v>
      </c>
      <c r="AG222" s="172" t="str">
        <f t="shared" si="82"/>
        <v xml:space="preserve">                          </v>
      </c>
      <c r="AH222" s="172" t="str">
        <f t="shared" si="82"/>
        <v xml:space="preserve">                          </v>
      </c>
      <c r="AJ222" t="str">
        <f t="shared" si="71"/>
        <v>(uint64_t)(+((uint64_t)(84) &lt;&lt; (7*8))+((uint64_t)(60) &lt;&lt; (6*8))+((uint64_t)(62) &lt;&lt; (5*8))                                                                                                                                  )</v>
      </c>
      <c r="AK222" s="2" t="str">
        <f t="shared" si="72"/>
        <v>T&lt;&gt;</v>
      </c>
      <c r="AL222" t="e">
        <f>VLOOKUP(AN222,$AN223:$AN$1000,1,0)</f>
        <v>#VALUE!</v>
      </c>
      <c r="AM222">
        <f t="shared" si="73"/>
        <v>380</v>
      </c>
      <c r="AN222" s="173" t="str">
        <f t="shared" si="74"/>
        <v xml:space="preserve">    case (uint64_t)(+((uint64_t)(84) &lt;&lt; (7*8))+((uint64_t)(60) &lt;&lt; (6*8))+((uint64_t)(62) &lt;&lt; (5*8))                                                                                                                                  ): *com = ITM_Tex; return true; break; //T&lt;&gt;</v>
      </c>
      <c r="AO222" t="s">
        <v>5217</v>
      </c>
      <c r="AP222" s="170" t="str">
        <f t="shared" si="67"/>
        <v>54</v>
      </c>
      <c r="AQ222" s="170" t="str">
        <f t="shared" si="67"/>
        <v>3C</v>
      </c>
      <c r="AR222" s="170" t="str">
        <f t="shared" si="67"/>
        <v>3E</v>
      </c>
      <c r="AS222" s="170" t="str">
        <f t="shared" si="67"/>
        <v>00</v>
      </c>
      <c r="AT222" s="170" t="str">
        <f t="shared" si="67"/>
        <v>00</v>
      </c>
      <c r="AU222" s="170" t="str">
        <f t="shared" si="65"/>
        <v>00</v>
      </c>
      <c r="AV222" s="170" t="str">
        <f t="shared" si="65"/>
        <v>00</v>
      </c>
      <c r="AW222" s="170" t="str">
        <f t="shared" si="65"/>
        <v>00</v>
      </c>
      <c r="AX222" s="170" t="str">
        <f t="shared" si="75"/>
        <v xml:space="preserve">    case 0x543C3E0000000000: *com = ITM_Tex; return true; break; //T&lt;&gt;</v>
      </c>
      <c r="BE222" s="170" t="str">
        <f t="shared" si="76"/>
        <v>D3</v>
      </c>
      <c r="BF222" s="170" t="str">
        <f t="shared" si="76"/>
        <v>BB</v>
      </c>
      <c r="BG222" s="170" t="str">
        <f t="shared" si="76"/>
        <v>BD</v>
      </c>
      <c r="BH222" s="170" t="str">
        <f t="shared" si="76"/>
        <v>7F</v>
      </c>
      <c r="BI222" s="170" t="str">
        <f t="shared" si="77"/>
        <v/>
      </c>
      <c r="BJ222" s="170" t="str">
        <f t="shared" si="77"/>
        <v/>
      </c>
      <c r="BK222" s="170" t="str">
        <f t="shared" si="77"/>
        <v/>
      </c>
      <c r="BL222" s="170" t="str">
        <f t="shared" si="77"/>
        <v/>
      </c>
    </row>
    <row r="223" spans="1:64">
      <c r="A223" s="24" t="str">
        <f>IF(ISNA(VLOOKUP(D223,D224:D$9999,1,0)),"",1)</f>
        <v/>
      </c>
      <c r="B223" s="24" t="str">
        <f>IF(ISNA(VLOOKUP(E223,E224:E$9999,1,0)),"",1)</f>
        <v/>
      </c>
      <c r="C223" s="2">
        <v>221</v>
      </c>
      <c r="D223" s="2" t="str">
        <f>VLOOKUP(C223,SOURCE!S226:Z10389,8,0)</f>
        <v>ITM_ULP</v>
      </c>
      <c r="E223" s="26" t="str">
        <f>CHAR(34)&amp;VLOOKUP(C223,SOURCE!S$6:Y$10169,6,0)&amp;CHAR(34)</f>
        <v>"ULP?"</v>
      </c>
      <c r="F223" s="22" t="str">
        <f t="shared" si="69"/>
        <v xml:space="preserve">                      if (strcompare(commandnumber,"ULP?" )) {sprintf(commandnumber,"%d", ITM_ULP);} else</v>
      </c>
      <c r="H223" t="b">
        <f>ISNA(VLOOKUP(J223,J224:J$500,1,0))</f>
        <v>1</v>
      </c>
      <c r="I223" s="27">
        <f>VLOOKUP(C223,SOURCE!S$6:Y$10169,7,0)</f>
        <v>1616</v>
      </c>
      <c r="J223" s="28" t="str">
        <f>VLOOKUP(C223,SOURCE!S$6:Y$10169,6,0)</f>
        <v>ULP?</v>
      </c>
      <c r="K223" s="29" t="str">
        <f t="shared" si="79"/>
        <v>ULP?</v>
      </c>
      <c r="L223" s="39" t="str">
        <f>VLOOKUP(C223,SOURCE!S$6:Y$10169,2,0)</f>
        <v>CONF</v>
      </c>
      <c r="M223" t="str">
        <f>IF(VLOOKUP(I223,SOURCE!B:M,2,0)="/  { itemToBeCoded","To be coded","")</f>
        <v/>
      </c>
      <c r="N223" s="17" t="str">
        <f>IF(AND(O223,VLOOKUP(I223,SOURCE!B:M,2,0)&lt;&gt;"/  { itemToBeCoded"),IF(ISERROR(VLOOKUP(J223,TEST!A:L,12,0)),"",   IF(VLOOKUP(J223,TEST!A:L,12,0)="","",VLOOKUP(J223,TEST!A:L,12,0)&amp;" //"&amp;U223)),"")</f>
        <v/>
      </c>
      <c r="O223" t="b">
        <f>ISNA(VLOOKUP(J223,J$3:J222,1,0))</f>
        <v>1</v>
      </c>
      <c r="Q223" s="26" t="str">
        <f>VLOOKUP(I223,SOURCE!B:M,5,0)</f>
        <v>"ULP?"</v>
      </c>
      <c r="U223">
        <f t="shared" si="80"/>
        <v>54</v>
      </c>
      <c r="V223" s="164">
        <f t="shared" si="81"/>
        <v>299797166.11813855</v>
      </c>
      <c r="W223" t="str">
        <f>IF(AND(O223,VLOOKUP(I223,SOURCE!B:M,2,0)&lt;&gt;"/  { itemToBeCoded"),IF(ISERROR(VLOOKUP(J223,TEST!A:F,5,0)),"",VLOOKUP(J223,TEST!A:F,5,0)),"")</f>
        <v/>
      </c>
      <c r="X223" t="str">
        <f>IF(VLOOKUP(I223,SOURCE!B:M,2,0)&lt;&gt;"/  { itemToBeCoded",IF(ISERROR(VLOOKUP(J223,TEST!A:F,6,0)),"",VLOOKUP(J223,TEST!A:F,6,0)),"")</f>
        <v/>
      </c>
      <c r="Y223" t="str">
        <f t="shared" si="78"/>
        <v/>
      </c>
      <c r="Z223">
        <f t="shared" si="68"/>
        <v>4</v>
      </c>
      <c r="AA223" s="172" t="str">
        <f t="shared" si="82"/>
        <v>+((uint64_t)(85) &lt;&lt; (7*8))</v>
      </c>
      <c r="AB223" s="172" t="str">
        <f t="shared" si="82"/>
        <v>+((uint64_t)(76) &lt;&lt; (6*8))</v>
      </c>
      <c r="AC223" s="172" t="str">
        <f t="shared" si="82"/>
        <v>+((uint64_t)(80) &lt;&lt; (5*8))</v>
      </c>
      <c r="AD223" s="172" t="str">
        <f t="shared" si="82"/>
        <v>+((uint64_t)(63) &lt;&lt; (4*8))</v>
      </c>
      <c r="AE223" s="172" t="str">
        <f t="shared" si="82"/>
        <v xml:space="preserve">                          </v>
      </c>
      <c r="AF223" s="172" t="str">
        <f t="shared" si="82"/>
        <v xml:space="preserve">                          </v>
      </c>
      <c r="AG223" s="172" t="str">
        <f t="shared" si="82"/>
        <v xml:space="preserve">                          </v>
      </c>
      <c r="AH223" s="172" t="str">
        <f t="shared" si="82"/>
        <v xml:space="preserve">                          </v>
      </c>
      <c r="AJ223" t="str">
        <f t="shared" si="71"/>
        <v>(uint64_t)(+((uint64_t)(85) &lt;&lt; (7*8))+((uint64_t)(76) &lt;&lt; (6*8))+((uint64_t)(80) &lt;&lt; (5*8))+((uint64_t)(63) &lt;&lt; (4*8))                                                                                                        )</v>
      </c>
      <c r="AK223" s="2" t="str">
        <f t="shared" si="72"/>
        <v>ULP?</v>
      </c>
      <c r="AL223" t="e">
        <f>VLOOKUP(AN223,$AN224:$AN$1000,1,0)</f>
        <v>#VALUE!</v>
      </c>
      <c r="AM223">
        <f t="shared" si="73"/>
        <v>381</v>
      </c>
      <c r="AN223" s="173" t="str">
        <f t="shared" si="74"/>
        <v xml:space="preserve">    case (uint64_t)(+((uint64_t)(85) &lt;&lt; (7*8))+((uint64_t)(76) &lt;&lt; (6*8))+((uint64_t)(80) &lt;&lt; (5*8))+((uint64_t)(63) &lt;&lt; (4*8))                                                                                                        ): *com = ITM_ULP; return true; break; //ULP?</v>
      </c>
      <c r="AO223" t="s">
        <v>5217</v>
      </c>
      <c r="AP223" s="170" t="str">
        <f t="shared" si="67"/>
        <v>55</v>
      </c>
      <c r="AQ223" s="170" t="str">
        <f t="shared" si="67"/>
        <v>4C</v>
      </c>
      <c r="AR223" s="170" t="str">
        <f t="shared" si="67"/>
        <v>50</v>
      </c>
      <c r="AS223" s="170" t="str">
        <f t="shared" si="67"/>
        <v>3F</v>
      </c>
      <c r="AT223" s="170" t="str">
        <f t="shared" si="67"/>
        <v>00</v>
      </c>
      <c r="AU223" s="170" t="str">
        <f t="shared" si="65"/>
        <v>00</v>
      </c>
      <c r="AV223" s="170" t="str">
        <f t="shared" si="65"/>
        <v>00</v>
      </c>
      <c r="AW223" s="170" t="str">
        <f t="shared" si="65"/>
        <v>00</v>
      </c>
      <c r="AX223" s="170" t="str">
        <f t="shared" si="75"/>
        <v xml:space="preserve">    case 0x554C503F00000000: *com = ITM_ULP; return true; break; //ULP?</v>
      </c>
      <c r="BE223" s="170" t="str">
        <f t="shared" si="76"/>
        <v>D4</v>
      </c>
      <c r="BF223" s="170" t="str">
        <f t="shared" si="76"/>
        <v>CB</v>
      </c>
      <c r="BG223" s="170" t="str">
        <f t="shared" si="76"/>
        <v>CF</v>
      </c>
      <c r="BH223" s="170" t="str">
        <f t="shared" si="76"/>
        <v>BE</v>
      </c>
      <c r="BI223" s="170" t="str">
        <f t="shared" si="77"/>
        <v/>
      </c>
      <c r="BJ223" s="170" t="str">
        <f t="shared" si="77"/>
        <v/>
      </c>
      <c r="BK223" s="170" t="str">
        <f t="shared" si="77"/>
        <v/>
      </c>
      <c r="BL223" s="170" t="str">
        <f t="shared" si="77"/>
        <v/>
      </c>
    </row>
    <row r="224" spans="1:64">
      <c r="A224" s="24" t="str">
        <f>IF(ISNA(VLOOKUP(D224,D225:D$9999,1,0)),"",1)</f>
        <v/>
      </c>
      <c r="B224" s="24" t="str">
        <f>IF(ISNA(VLOOKUP(E224,E225:E$9999,1,0)),"",1)</f>
        <v/>
      </c>
      <c r="C224" s="2">
        <v>222</v>
      </c>
      <c r="D224" s="2" t="str">
        <f>VLOOKUP(C224,SOURCE!S227:Z10390,8,0)</f>
        <v>ITM_UNITV</v>
      </c>
      <c r="E224" s="26" t="str">
        <f>CHAR(34)&amp;VLOOKUP(C224,SOURCE!S$6:Y$10169,6,0)&amp;CHAR(34)</f>
        <v>"UNITV"</v>
      </c>
      <c r="F224" s="22" t="str">
        <f t="shared" si="69"/>
        <v xml:space="preserve">                      if (strcompare(commandnumber,"UNITV" )) {sprintf(commandnumber,"%d", ITM_UNITV);} else</v>
      </c>
      <c r="H224" t="b">
        <f>ISNA(VLOOKUP(J224,J225:J$500,1,0))</f>
        <v>1</v>
      </c>
      <c r="I224" s="27">
        <f>VLOOKUP(C224,SOURCE!S$6:Y$10169,7,0)</f>
        <v>1618</v>
      </c>
      <c r="J224" s="28" t="str">
        <f>VLOOKUP(C224,SOURCE!S$6:Y$10169,6,0)</f>
        <v>UNITV</v>
      </c>
      <c r="K224" s="29" t="str">
        <f t="shared" si="79"/>
        <v>UNITV</v>
      </c>
      <c r="L224" s="39" t="str">
        <f>VLOOKUP(C224,SOURCE!S$6:Y$10169,2,0)</f>
        <v>Complex</v>
      </c>
      <c r="M224" t="str">
        <f>IF(VLOOKUP(I224,SOURCE!B:M,2,0)="/  { itemToBeCoded","To be coded","")</f>
        <v/>
      </c>
      <c r="N224" s="17" t="str">
        <f>IF(AND(O224,VLOOKUP(I224,SOURCE!B:M,2,0)&lt;&gt;"/  { itemToBeCoded"),IF(ISERROR(VLOOKUP(J224,TEST!A:L,12,0)),"",   IF(VLOOKUP(J224,TEST!A:L,12,0)="","",VLOOKUP(J224,TEST!A:L,12,0)&amp;" //"&amp;U224)),"")</f>
        <v/>
      </c>
      <c r="O224" t="b">
        <f>ISNA(VLOOKUP(J224,J$3:J223,1,0))</f>
        <v>1</v>
      </c>
      <c r="Q224" s="26" t="str">
        <f>VLOOKUP(I224,SOURCE!B:M,5,0)</f>
        <v>"UNITV"</v>
      </c>
      <c r="U224">
        <f t="shared" si="80"/>
        <v>54</v>
      </c>
      <c r="V224" s="164">
        <f t="shared" si="81"/>
        <v>299797166.11813855</v>
      </c>
      <c r="W224" t="str">
        <f>IF(AND(O224,VLOOKUP(I224,SOURCE!B:M,2,0)&lt;&gt;"/  { itemToBeCoded"),IF(ISERROR(VLOOKUP(J224,TEST!A:F,5,0)),"",VLOOKUP(J224,TEST!A:F,5,0)),"")</f>
        <v/>
      </c>
      <c r="X224" t="str">
        <f>IF(VLOOKUP(I224,SOURCE!B:M,2,0)&lt;&gt;"/  { itemToBeCoded",IF(ISERROR(VLOOKUP(J224,TEST!A:F,6,0)),"",VLOOKUP(J224,TEST!A:F,6,0)),"")</f>
        <v/>
      </c>
      <c r="Y224" t="str">
        <f t="shared" si="78"/>
        <v/>
      </c>
      <c r="Z224">
        <f t="shared" si="68"/>
        <v>5</v>
      </c>
      <c r="AA224" s="172" t="str">
        <f t="shared" si="82"/>
        <v>+((uint64_t)(85) &lt;&lt; (7*8))</v>
      </c>
      <c r="AB224" s="172" t="str">
        <f t="shared" si="82"/>
        <v>+((uint64_t)(78) &lt;&lt; (6*8))</v>
      </c>
      <c r="AC224" s="172" t="str">
        <f t="shared" si="82"/>
        <v>+((uint64_t)(73) &lt;&lt; (5*8))</v>
      </c>
      <c r="AD224" s="172" t="str">
        <f t="shared" si="82"/>
        <v>+((uint64_t)(84) &lt;&lt; (4*8))</v>
      </c>
      <c r="AE224" s="172" t="str">
        <f t="shared" si="82"/>
        <v>+((uint64_t)(86) &lt;&lt; (3*8))</v>
      </c>
      <c r="AF224" s="172" t="str">
        <f t="shared" si="82"/>
        <v xml:space="preserve">                          </v>
      </c>
      <c r="AG224" s="172" t="str">
        <f t="shared" si="82"/>
        <v xml:space="preserve">                          </v>
      </c>
      <c r="AH224" s="172" t="str">
        <f t="shared" si="82"/>
        <v xml:space="preserve">                          </v>
      </c>
      <c r="AJ224" t="str">
        <f t="shared" si="71"/>
        <v>(uint64_t)(+((uint64_t)(85) &lt;&lt; (7*8))+((uint64_t)(78) &lt;&lt; (6*8))+((uint64_t)(73) &lt;&lt; (5*8))+((uint64_t)(84) &lt;&lt; (4*8))+((uint64_t)(86) &lt;&lt; (3*8))                                                                              )</v>
      </c>
      <c r="AK224" s="2" t="str">
        <f t="shared" si="72"/>
        <v>UNITV</v>
      </c>
      <c r="AL224" t="e">
        <f>VLOOKUP(AN224,$AN225:$AN$1000,1,0)</f>
        <v>#VALUE!</v>
      </c>
      <c r="AM224">
        <f t="shared" si="73"/>
        <v>382</v>
      </c>
      <c r="AN224" s="173" t="str">
        <f t="shared" si="74"/>
        <v xml:space="preserve">    case (uint64_t)(+((uint64_t)(85) &lt;&lt; (7*8))+((uint64_t)(78) &lt;&lt; (6*8))+((uint64_t)(73) &lt;&lt; (5*8))+((uint64_t)(84) &lt;&lt; (4*8))+((uint64_t)(86) &lt;&lt; (3*8))                                                                              ): *com = ITM_UNITV; return true; break; //UNITV</v>
      </c>
      <c r="AO224" t="s">
        <v>5217</v>
      </c>
      <c r="AP224" s="170" t="str">
        <f t="shared" si="67"/>
        <v>55</v>
      </c>
      <c r="AQ224" s="170" t="str">
        <f t="shared" si="67"/>
        <v>4E</v>
      </c>
      <c r="AR224" s="170" t="str">
        <f t="shared" si="67"/>
        <v>49</v>
      </c>
      <c r="AS224" s="170" t="str">
        <f t="shared" si="67"/>
        <v>54</v>
      </c>
      <c r="AT224" s="170" t="str">
        <f t="shared" si="67"/>
        <v>56</v>
      </c>
      <c r="AU224" s="170" t="str">
        <f t="shared" si="65"/>
        <v>00</v>
      </c>
      <c r="AV224" s="170" t="str">
        <f t="shared" si="65"/>
        <v>00</v>
      </c>
      <c r="AW224" s="170" t="str">
        <f t="shared" si="65"/>
        <v>00</v>
      </c>
      <c r="AX224" s="170" t="str">
        <f t="shared" si="75"/>
        <v xml:space="preserve">    case 0x554E495456000000: *com = ITM_UNITV; return true; break; //UNITV</v>
      </c>
      <c r="BE224" s="170" t="str">
        <f t="shared" si="76"/>
        <v>55</v>
      </c>
      <c r="BF224" s="170" t="str">
        <f t="shared" si="76"/>
        <v>CD</v>
      </c>
      <c r="BG224" s="170" t="str">
        <f t="shared" si="76"/>
        <v>C8</v>
      </c>
      <c r="BH224" s="170" t="str">
        <f t="shared" si="76"/>
        <v>D3</v>
      </c>
      <c r="BI224" s="170" t="str">
        <f t="shared" si="77"/>
        <v>56</v>
      </c>
      <c r="BJ224" s="170" t="str">
        <f t="shared" si="77"/>
        <v/>
      </c>
      <c r="BK224" s="170" t="str">
        <f t="shared" si="77"/>
        <v/>
      </c>
      <c r="BL224" s="170" t="str">
        <f t="shared" si="77"/>
        <v/>
      </c>
    </row>
    <row r="225" spans="1:64">
      <c r="A225" s="24" t="str">
        <f>IF(ISNA(VLOOKUP(D225,D226:D$9999,1,0)),"",1)</f>
        <v/>
      </c>
      <c r="B225" s="24" t="str">
        <f>IF(ISNA(VLOOKUP(E225,E226:E$9999,1,0)),"",1)</f>
        <v/>
      </c>
      <c r="C225" s="2">
        <v>223</v>
      </c>
      <c r="D225" s="2" t="str">
        <f>VLOOKUP(C225,SOURCE!S228:Z10391,8,0)</f>
        <v>ITM_UNSIGN</v>
      </c>
      <c r="E225" s="26" t="str">
        <f>CHAR(34)&amp;VLOOKUP(C225,SOURCE!S$6:Y$10169,6,0)&amp;CHAR(34)</f>
        <v>"UNSIGN"</v>
      </c>
      <c r="F225" s="22" t="str">
        <f t="shared" si="69"/>
        <v xml:space="preserve">                      if (strcompare(commandnumber,"UNSIGN" )) {sprintf(commandnumber,"%d", ITM_UNSIGN);} else</v>
      </c>
      <c r="H225" t="b">
        <f>ISNA(VLOOKUP(J225,J226:J$500,1,0))</f>
        <v>1</v>
      </c>
      <c r="I225" s="27">
        <f>VLOOKUP(C225,SOURCE!S$6:Y$10169,7,0)</f>
        <v>1619</v>
      </c>
      <c r="J225" s="28" t="str">
        <f>VLOOKUP(C225,SOURCE!S$6:Y$10169,6,0)</f>
        <v>UNSIGN</v>
      </c>
      <c r="K225" s="29" t="str">
        <f t="shared" si="79"/>
        <v>UNSIGN</v>
      </c>
      <c r="L225" s="39" t="str">
        <f>VLOOKUP(C225,SOURCE!S$6:Y$10169,2,0)</f>
        <v/>
      </c>
      <c r="M225" t="str">
        <f>IF(VLOOKUP(I225,SOURCE!B:M,2,0)="/  { itemToBeCoded","To be coded","")</f>
        <v/>
      </c>
      <c r="N225" s="17" t="str">
        <f>IF(AND(O225,VLOOKUP(I225,SOURCE!B:M,2,0)&lt;&gt;"/  { itemToBeCoded"),IF(ISERROR(VLOOKUP(J225,TEST!A:L,12,0)),"",   IF(VLOOKUP(J225,TEST!A:L,12,0)="","",VLOOKUP(J225,TEST!A:L,12,0)&amp;" //"&amp;U225)),"")</f>
        <v/>
      </c>
      <c r="O225" t="b">
        <f>ISNA(VLOOKUP(J225,J$3:J224,1,0))</f>
        <v>1</v>
      </c>
      <c r="Q225" s="26" t="str">
        <f>VLOOKUP(I225,SOURCE!B:M,5,0)</f>
        <v>"UNSIGN"</v>
      </c>
      <c r="U225">
        <f t="shared" si="80"/>
        <v>54</v>
      </c>
      <c r="V225" s="164">
        <f t="shared" si="81"/>
        <v>299797166.11813855</v>
      </c>
      <c r="W225" t="str">
        <f>IF(AND(O225,VLOOKUP(I225,SOURCE!B:M,2,0)&lt;&gt;"/  { itemToBeCoded"),IF(ISERROR(VLOOKUP(J225,TEST!A:F,5,0)),"",VLOOKUP(J225,TEST!A:F,5,0)),"")</f>
        <v/>
      </c>
      <c r="X225" t="str">
        <f>IF(VLOOKUP(I225,SOURCE!B:M,2,0)&lt;&gt;"/  { itemToBeCoded",IF(ISERROR(VLOOKUP(J225,TEST!A:F,6,0)),"",VLOOKUP(J225,TEST!A:F,6,0)),"")</f>
        <v/>
      </c>
      <c r="Y225" t="str">
        <f t="shared" si="78"/>
        <v/>
      </c>
      <c r="Z225">
        <f t="shared" si="68"/>
        <v>6</v>
      </c>
      <c r="AA225" s="172" t="str">
        <f t="shared" si="82"/>
        <v>+((uint64_t)(85) &lt;&lt; (7*8))</v>
      </c>
      <c r="AB225" s="172" t="str">
        <f t="shared" si="82"/>
        <v>+((uint64_t)(78) &lt;&lt; (6*8))</v>
      </c>
      <c r="AC225" s="172" t="str">
        <f t="shared" si="82"/>
        <v>+((uint64_t)(83) &lt;&lt; (5*8))</v>
      </c>
      <c r="AD225" s="172" t="str">
        <f t="shared" si="82"/>
        <v>+((uint64_t)(73) &lt;&lt; (4*8))</v>
      </c>
      <c r="AE225" s="172" t="str">
        <f t="shared" si="82"/>
        <v>+((uint64_t)(71) &lt;&lt; (3*8))</v>
      </c>
      <c r="AF225" s="172" t="str">
        <f t="shared" si="82"/>
        <v>+((uint64_t)(78) &lt;&lt; (2*8))</v>
      </c>
      <c r="AG225" s="172" t="str">
        <f t="shared" si="82"/>
        <v xml:space="preserve">                          </v>
      </c>
      <c r="AH225" s="172" t="str">
        <f t="shared" si="82"/>
        <v xml:space="preserve">                          </v>
      </c>
      <c r="AJ225" t="str">
        <f t="shared" si="71"/>
        <v>(uint64_t)(+((uint64_t)(85) &lt;&lt; (7*8))+((uint64_t)(78) &lt;&lt; (6*8))+((uint64_t)(83) &lt;&lt; (5*8))+((uint64_t)(73) &lt;&lt; (4*8))+((uint64_t)(71) &lt;&lt; (3*8))+((uint64_t)(78) &lt;&lt; (2*8))                                                    )</v>
      </c>
      <c r="AK225" s="2" t="str">
        <f t="shared" si="72"/>
        <v>UNSIGN</v>
      </c>
      <c r="AL225" t="e">
        <f>VLOOKUP(AN225,$AN226:$AN$1000,1,0)</f>
        <v>#VALUE!</v>
      </c>
      <c r="AM225">
        <f t="shared" si="73"/>
        <v>383</v>
      </c>
      <c r="AN225" s="173" t="str">
        <f t="shared" si="74"/>
        <v xml:space="preserve">    case (uint64_t)(+((uint64_t)(85) &lt;&lt; (7*8))+((uint64_t)(78) &lt;&lt; (6*8))+((uint64_t)(83) &lt;&lt; (5*8))+((uint64_t)(73) &lt;&lt; (4*8))+((uint64_t)(71) &lt;&lt; (3*8))+((uint64_t)(78) &lt;&lt; (2*8))                                                    ): *com = ITM_UNSIGN; return true; break; //UNSIGN</v>
      </c>
      <c r="AO225" t="s">
        <v>5217</v>
      </c>
      <c r="AP225" s="170" t="str">
        <f t="shared" si="67"/>
        <v>55</v>
      </c>
      <c r="AQ225" s="170" t="str">
        <f t="shared" si="67"/>
        <v>4E</v>
      </c>
      <c r="AR225" s="170" t="str">
        <f t="shared" si="67"/>
        <v>53</v>
      </c>
      <c r="AS225" s="170" t="str">
        <f t="shared" si="67"/>
        <v>49</v>
      </c>
      <c r="AT225" s="170" t="str">
        <f t="shared" si="67"/>
        <v>47</v>
      </c>
      <c r="AU225" s="170" t="str">
        <f t="shared" si="65"/>
        <v>4E</v>
      </c>
      <c r="AV225" s="170" t="str">
        <f t="shared" si="65"/>
        <v>00</v>
      </c>
      <c r="AW225" s="170" t="str">
        <f t="shared" si="65"/>
        <v>00</v>
      </c>
      <c r="AX225" s="170" t="str">
        <f t="shared" si="75"/>
        <v xml:space="preserve">    case 0x554E5349474E0000: *com = ITM_UNSIGN; return true; break; //UNSIGN</v>
      </c>
      <c r="BE225" s="170" t="str">
        <f t="shared" si="76"/>
        <v>55</v>
      </c>
      <c r="BF225" s="170" t="str">
        <f t="shared" si="76"/>
        <v>4E</v>
      </c>
      <c r="BG225" s="170" t="str">
        <f t="shared" si="76"/>
        <v>D2</v>
      </c>
      <c r="BH225" s="170" t="str">
        <f t="shared" si="76"/>
        <v>C8</v>
      </c>
      <c r="BI225" s="170" t="str">
        <f t="shared" si="77"/>
        <v>47</v>
      </c>
      <c r="BJ225" s="170" t="str">
        <f t="shared" si="77"/>
        <v>4E</v>
      </c>
      <c r="BK225" s="170" t="str">
        <f t="shared" si="77"/>
        <v/>
      </c>
      <c r="BL225" s="170" t="str">
        <f t="shared" si="77"/>
        <v/>
      </c>
    </row>
    <row r="226" spans="1:64">
      <c r="A226" s="24" t="str">
        <f>IF(ISNA(VLOOKUP(D226,D227:D$9999,1,0)),"",1)</f>
        <v/>
      </c>
      <c r="B226" s="24" t="str">
        <f>IF(ISNA(VLOOKUP(E226,E227:E$9999,1,0)),"",1)</f>
        <v/>
      </c>
      <c r="C226" s="2">
        <v>224</v>
      </c>
      <c r="D226" s="2" t="str">
        <f>VLOOKUP(C226,SOURCE!S229:Z10392,8,0)</f>
        <v>ITM_IDIVR</v>
      </c>
      <c r="E226" s="26" t="str">
        <f>CHAR(34)&amp;VLOOKUP(C226,SOURCE!S$6:Y$10169,6,0)&amp;CHAR(34)</f>
        <v>"IDIVR"</v>
      </c>
      <c r="F226" s="22" t="str">
        <f t="shared" si="69"/>
        <v xml:space="preserve">                      if (strcompare(commandnumber,"IDIVR" )) {sprintf(commandnumber,"%d", ITM_IDIVR);} else</v>
      </c>
      <c r="H226" t="b">
        <f>ISNA(VLOOKUP(J226,J227:J$500,1,0))</f>
        <v>1</v>
      </c>
      <c r="I226" s="27">
        <f>VLOOKUP(C226,SOURCE!S$6:Y$10169,7,0)</f>
        <v>1622</v>
      </c>
      <c r="J226" s="28" t="str">
        <f>VLOOKUP(C226,SOURCE!S$6:Y$10169,6,0)</f>
        <v>IDIVR</v>
      </c>
      <c r="K226" s="29" t="str">
        <f t="shared" si="79"/>
        <v>IDIVR</v>
      </c>
      <c r="L226" s="39" t="str">
        <f>VLOOKUP(C226,SOURCE!S$6:Y$10169,2,0)</f>
        <v>Math</v>
      </c>
      <c r="M226" t="str">
        <f>IF(VLOOKUP(I226,SOURCE!B:M,2,0)="/  { itemToBeCoded","To be coded","")</f>
        <v/>
      </c>
      <c r="N226" s="17" t="str">
        <f>IF(AND(O226,VLOOKUP(I226,SOURCE!B:M,2,0)&lt;&gt;"/  { itemToBeCoded"),IF(ISERROR(VLOOKUP(J226,TEST!A:L,12,0)),"",   IF(VLOOKUP(J226,TEST!A:L,12,0)="","",VLOOKUP(J226,TEST!A:L,12,0)&amp;" //"&amp;U226)),"")</f>
        <v/>
      </c>
      <c r="O226" t="b">
        <f>ISNA(VLOOKUP(J226,J$3:J225,1,0))</f>
        <v>1</v>
      </c>
      <c r="Q226" s="26" t="str">
        <f>VLOOKUP(I226,SOURCE!B:M,5,0)</f>
        <v>"IDIVR"</v>
      </c>
      <c r="U226">
        <f t="shared" si="80"/>
        <v>54</v>
      </c>
      <c r="V226" s="164">
        <f t="shared" si="81"/>
        <v>299797166.11813855</v>
      </c>
      <c r="W226" t="str">
        <f>IF(AND(O226,VLOOKUP(I226,SOURCE!B:M,2,0)&lt;&gt;"/  { itemToBeCoded"),IF(ISERROR(VLOOKUP(J226,TEST!A:F,5,0)),"",VLOOKUP(J226,TEST!A:F,5,0)),"")</f>
        <v/>
      </c>
      <c r="X226" t="str">
        <f>IF(VLOOKUP(I226,SOURCE!B:M,2,0)&lt;&gt;"/  { itemToBeCoded",IF(ISERROR(VLOOKUP(J226,TEST!A:F,6,0)),"",VLOOKUP(J226,TEST!A:F,6,0)),"")</f>
        <v/>
      </c>
      <c r="Y226" t="str">
        <f t="shared" si="78"/>
        <v/>
      </c>
      <c r="Z226">
        <f t="shared" si="68"/>
        <v>5</v>
      </c>
      <c r="AA226" s="172" t="str">
        <f t="shared" si="82"/>
        <v>+((uint64_t)(73) &lt;&lt; (7*8))</v>
      </c>
      <c r="AB226" s="172" t="str">
        <f t="shared" si="82"/>
        <v>+((uint64_t)(68) &lt;&lt; (6*8))</v>
      </c>
      <c r="AC226" s="172" t="str">
        <f t="shared" si="82"/>
        <v>+((uint64_t)(73) &lt;&lt; (5*8))</v>
      </c>
      <c r="AD226" s="172" t="str">
        <f t="shared" si="82"/>
        <v>+((uint64_t)(86) &lt;&lt; (4*8))</v>
      </c>
      <c r="AE226" s="172" t="str">
        <f t="shared" si="82"/>
        <v>+((uint64_t)(82) &lt;&lt; (3*8))</v>
      </c>
      <c r="AF226" s="172" t="str">
        <f t="shared" si="82"/>
        <v xml:space="preserve">                          </v>
      </c>
      <c r="AG226" s="172" t="str">
        <f t="shared" si="82"/>
        <v xml:space="preserve">                          </v>
      </c>
      <c r="AH226" s="172" t="str">
        <f t="shared" si="82"/>
        <v xml:space="preserve">                          </v>
      </c>
      <c r="AJ226" t="str">
        <f t="shared" si="71"/>
        <v>(uint64_t)(+((uint64_t)(73) &lt;&lt; (7*8))+((uint64_t)(68) &lt;&lt; (6*8))+((uint64_t)(73) &lt;&lt; (5*8))+((uint64_t)(86) &lt;&lt; (4*8))+((uint64_t)(82) &lt;&lt; (3*8))                                                                              )</v>
      </c>
      <c r="AK226" s="2" t="str">
        <f t="shared" si="72"/>
        <v>IDIVR</v>
      </c>
      <c r="AL226" t="e">
        <f>VLOOKUP(AN226,$AN227:$AN$1000,1,0)</f>
        <v>#VALUE!</v>
      </c>
      <c r="AM226">
        <f t="shared" si="73"/>
        <v>384</v>
      </c>
      <c r="AN226" s="173" t="str">
        <f t="shared" si="74"/>
        <v xml:space="preserve">    case (uint64_t)(+((uint64_t)(73) &lt;&lt; (7*8))+((uint64_t)(68) &lt;&lt; (6*8))+((uint64_t)(73) &lt;&lt; (5*8))+((uint64_t)(86) &lt;&lt; (4*8))+((uint64_t)(82) &lt;&lt; (3*8))                                                                              ): *com = ITM_IDIVR; return true; break; //IDIVR</v>
      </c>
      <c r="AO226" t="s">
        <v>5217</v>
      </c>
      <c r="AP226" s="170" t="str">
        <f t="shared" si="67"/>
        <v>49</v>
      </c>
      <c r="AQ226" s="170" t="str">
        <f t="shared" si="67"/>
        <v>44</v>
      </c>
      <c r="AR226" s="170" t="str">
        <f t="shared" si="67"/>
        <v>49</v>
      </c>
      <c r="AS226" s="170" t="str">
        <f t="shared" si="67"/>
        <v>56</v>
      </c>
      <c r="AT226" s="170" t="str">
        <f t="shared" si="67"/>
        <v>52</v>
      </c>
      <c r="AU226" s="170" t="str">
        <f t="shared" si="65"/>
        <v>00</v>
      </c>
      <c r="AV226" s="170" t="str">
        <f t="shared" si="65"/>
        <v>00</v>
      </c>
      <c r="AW226" s="170" t="str">
        <f t="shared" si="65"/>
        <v>00</v>
      </c>
      <c r="AX226" s="170" t="str">
        <f t="shared" si="75"/>
        <v xml:space="preserve">    case 0x4944495652000000: *com = ITM_IDIVR; return true; break; //IDIVR</v>
      </c>
      <c r="BE226" s="170" t="str">
        <f t="shared" si="76"/>
        <v>49</v>
      </c>
      <c r="BF226" s="170" t="str">
        <f t="shared" si="76"/>
        <v>C3</v>
      </c>
      <c r="BG226" s="170" t="str">
        <f t="shared" si="76"/>
        <v>C8</v>
      </c>
      <c r="BH226" s="170" t="str">
        <f t="shared" si="76"/>
        <v>D5</v>
      </c>
      <c r="BI226" s="170" t="str">
        <f t="shared" si="77"/>
        <v>52</v>
      </c>
      <c r="BJ226" s="170" t="str">
        <f t="shared" si="77"/>
        <v/>
      </c>
      <c r="BK226" s="170" t="str">
        <f t="shared" si="77"/>
        <v/>
      </c>
      <c r="BL226" s="170" t="str">
        <f t="shared" si="77"/>
        <v/>
      </c>
    </row>
    <row r="227" spans="1:64">
      <c r="A227" s="24" t="str">
        <f>IF(ISNA(VLOOKUP(D227,D228:D$9999,1,0)),"",1)</f>
        <v/>
      </c>
      <c r="B227" s="24" t="str">
        <f>IF(ISNA(VLOOKUP(E227,E228:E$9999,1,0)),"",1)</f>
        <v/>
      </c>
      <c r="C227" s="2">
        <v>225</v>
      </c>
      <c r="D227" s="2" t="str">
        <f>VLOOKUP(C227,SOURCE!S230:Z10393,8,0)</f>
        <v>ITM_WSIZE</v>
      </c>
      <c r="E227" s="26" t="str">
        <f>CHAR(34)&amp;VLOOKUP(C227,SOURCE!S$6:Y$10169,6,0)&amp;CHAR(34)</f>
        <v>"WSIZE"</v>
      </c>
      <c r="F227" s="22" t="str">
        <f t="shared" si="69"/>
        <v xml:space="preserve">                      if (strcompare(commandnumber,"WSIZE" )) {sprintf(commandnumber,"%d", ITM_WSIZE);} else</v>
      </c>
      <c r="H227" t="b">
        <f>ISNA(VLOOKUP(J227,J228:J$500,1,0))</f>
        <v>1</v>
      </c>
      <c r="I227" s="27">
        <f>VLOOKUP(C227,SOURCE!S$6:Y$10169,7,0)</f>
        <v>1628</v>
      </c>
      <c r="J227" s="28" t="str">
        <f>VLOOKUP(C227,SOURCE!S$6:Y$10169,6,0)</f>
        <v>WSIZE</v>
      </c>
      <c r="K227" s="29" t="str">
        <f t="shared" si="79"/>
        <v>WSIZE</v>
      </c>
      <c r="L227" s="39" t="str">
        <f>VLOOKUP(C227,SOURCE!S$6:Y$10169,2,0)</f>
        <v>CONF</v>
      </c>
      <c r="M227" t="str">
        <f>IF(VLOOKUP(I227,SOURCE!B:M,2,0)="/  { itemToBeCoded","To be coded","")</f>
        <v/>
      </c>
      <c r="N227" s="17" t="str">
        <f>IF(AND(O227,VLOOKUP(I227,SOURCE!B:M,2,0)&lt;&gt;"/  { itemToBeCoded"),IF(ISERROR(VLOOKUP(J227,TEST!A:L,12,0)),"",   IF(VLOOKUP(J227,TEST!A:L,12,0)="","",VLOOKUP(J227,TEST!A:L,12,0)&amp;" //"&amp;U227)),"")</f>
        <v/>
      </c>
      <c r="O227" t="b">
        <f>ISNA(VLOOKUP(J227,J$3:J226,1,0))</f>
        <v>1</v>
      </c>
      <c r="Q227" s="26" t="str">
        <f>VLOOKUP(I227,SOURCE!B:M,5,0)</f>
        <v>"WSIZE"</v>
      </c>
      <c r="U227">
        <f t="shared" si="80"/>
        <v>54</v>
      </c>
      <c r="V227" s="164">
        <f t="shared" si="81"/>
        <v>299797166.11813855</v>
      </c>
      <c r="W227" t="str">
        <f>IF(AND(O227,VLOOKUP(I227,SOURCE!B:M,2,0)&lt;&gt;"/  { itemToBeCoded"),IF(ISERROR(VLOOKUP(J227,TEST!A:F,5,0)),"",VLOOKUP(J227,TEST!A:F,5,0)),"")</f>
        <v/>
      </c>
      <c r="X227" t="str">
        <f>IF(VLOOKUP(I227,SOURCE!B:M,2,0)&lt;&gt;"/  { itemToBeCoded",IF(ISERROR(VLOOKUP(J227,TEST!A:F,6,0)),"",VLOOKUP(J227,TEST!A:F,6,0)),"")</f>
        <v/>
      </c>
      <c r="Y227" t="str">
        <f t="shared" si="78"/>
        <v/>
      </c>
      <c r="Z227">
        <f t="shared" si="68"/>
        <v>5</v>
      </c>
      <c r="AA227" s="172" t="str">
        <f t="shared" si="82"/>
        <v>+((uint64_t)(87) &lt;&lt; (7*8))</v>
      </c>
      <c r="AB227" s="172" t="str">
        <f t="shared" si="82"/>
        <v>+((uint64_t)(83) &lt;&lt; (6*8))</v>
      </c>
      <c r="AC227" s="172" t="str">
        <f t="shared" si="82"/>
        <v>+((uint64_t)(73) &lt;&lt; (5*8))</v>
      </c>
      <c r="AD227" s="172" t="str">
        <f t="shared" si="82"/>
        <v>+((uint64_t)(90) &lt;&lt; (4*8))</v>
      </c>
      <c r="AE227" s="172" t="str">
        <f t="shared" si="82"/>
        <v>+((uint64_t)(69) &lt;&lt; (3*8))</v>
      </c>
      <c r="AF227" s="172" t="str">
        <f t="shared" si="82"/>
        <v xml:space="preserve">                          </v>
      </c>
      <c r="AG227" s="172" t="str">
        <f t="shared" si="82"/>
        <v xml:space="preserve">                          </v>
      </c>
      <c r="AH227" s="172" t="str">
        <f t="shared" si="82"/>
        <v xml:space="preserve">                          </v>
      </c>
      <c r="AJ227" t="str">
        <f t="shared" si="71"/>
        <v>(uint64_t)(+((uint64_t)(87) &lt;&lt; (7*8))+((uint64_t)(83) &lt;&lt; (6*8))+((uint64_t)(73) &lt;&lt; (5*8))+((uint64_t)(90) &lt;&lt; (4*8))+((uint64_t)(69) &lt;&lt; (3*8))                                                                              )</v>
      </c>
      <c r="AK227" s="2" t="str">
        <f t="shared" si="72"/>
        <v>WSIZE</v>
      </c>
      <c r="AL227" t="e">
        <f>VLOOKUP(AN227,$AN228:$AN$1000,1,0)</f>
        <v>#VALUE!</v>
      </c>
      <c r="AM227">
        <f t="shared" si="73"/>
        <v>385</v>
      </c>
      <c r="AN227" s="173" t="str">
        <f t="shared" si="74"/>
        <v xml:space="preserve">    case (uint64_t)(+((uint64_t)(87) &lt;&lt; (7*8))+((uint64_t)(83) &lt;&lt; (6*8))+((uint64_t)(73) &lt;&lt; (5*8))+((uint64_t)(90) &lt;&lt; (4*8))+((uint64_t)(69) &lt;&lt; (3*8))                                                                              ): *com = ITM_WSIZE; return true; break; //WSIZE</v>
      </c>
      <c r="AO227" t="s">
        <v>5217</v>
      </c>
      <c r="AP227" s="170" t="str">
        <f t="shared" si="67"/>
        <v>57</v>
      </c>
      <c r="AQ227" s="170" t="str">
        <f t="shared" si="67"/>
        <v>53</v>
      </c>
      <c r="AR227" s="170" t="str">
        <f t="shared" si="67"/>
        <v>49</v>
      </c>
      <c r="AS227" s="170" t="str">
        <f t="shared" si="67"/>
        <v>5A</v>
      </c>
      <c r="AT227" s="170" t="str">
        <f t="shared" si="67"/>
        <v>45</v>
      </c>
      <c r="AU227" s="170" t="str">
        <f t="shared" si="65"/>
        <v>00</v>
      </c>
      <c r="AV227" s="170" t="str">
        <f t="shared" si="65"/>
        <v>00</v>
      </c>
      <c r="AW227" s="170" t="str">
        <f t="shared" si="65"/>
        <v>00</v>
      </c>
      <c r="AX227" s="170" t="str">
        <f t="shared" si="75"/>
        <v xml:space="preserve">    case 0x5753495A45000000: *com = ITM_WSIZE; return true; break; //WSIZE</v>
      </c>
      <c r="BE227" s="170" t="str">
        <f t="shared" si="76"/>
        <v>57</v>
      </c>
      <c r="BF227" s="170" t="str">
        <f t="shared" si="76"/>
        <v>D2</v>
      </c>
      <c r="BG227" s="170" t="str">
        <f t="shared" si="76"/>
        <v>C8</v>
      </c>
      <c r="BH227" s="170" t="str">
        <f t="shared" si="76"/>
        <v>D9</v>
      </c>
      <c r="BI227" s="170" t="str">
        <f t="shared" si="77"/>
        <v>45</v>
      </c>
      <c r="BJ227" s="170" t="str">
        <f t="shared" si="77"/>
        <v/>
      </c>
      <c r="BK227" s="170" t="str">
        <f t="shared" si="77"/>
        <v/>
      </c>
      <c r="BL227" s="170" t="str">
        <f t="shared" si="77"/>
        <v/>
      </c>
    </row>
    <row r="228" spans="1:64">
      <c r="A228" s="24" t="str">
        <f>IF(ISNA(VLOOKUP(D228,D229:D$9999,1,0)),"",1)</f>
        <v/>
      </c>
      <c r="B228" s="24" t="str">
        <f>IF(ISNA(VLOOKUP(E228,E229:E$9999,1,0)),"",1)</f>
        <v/>
      </c>
      <c r="C228" s="2">
        <v>226</v>
      </c>
      <c r="D228" s="2" t="str">
        <f>VLOOKUP(C228,SOURCE!S231:Z10394,8,0)</f>
        <v>ITM_WSIZEQ</v>
      </c>
      <c r="E228" s="26" t="str">
        <f>CHAR(34)&amp;VLOOKUP(C228,SOURCE!S$6:Y$10169,6,0)&amp;CHAR(34)</f>
        <v>"WSIZE?"</v>
      </c>
      <c r="F228" s="22" t="str">
        <f t="shared" si="69"/>
        <v xml:space="preserve">                      if (strcompare(commandnumber,"WSIZE?" )) {sprintf(commandnumber,"%d", ITM_WSIZEQ);} else</v>
      </c>
      <c r="H228" t="b">
        <f>ISNA(VLOOKUP(J228,J229:J$500,1,0))</f>
        <v>1</v>
      </c>
      <c r="I228" s="27">
        <f>VLOOKUP(C228,SOURCE!S$6:Y$10169,7,0)</f>
        <v>1629</v>
      </c>
      <c r="J228" s="28" t="str">
        <f>VLOOKUP(C228,SOURCE!S$6:Y$10169,6,0)</f>
        <v>WSIZE?</v>
      </c>
      <c r="K228" s="29" t="str">
        <f t="shared" si="79"/>
        <v>WSIZE?</v>
      </c>
      <c r="L228" s="39" t="str">
        <f>VLOOKUP(C228,SOURCE!S$6:Y$10169,2,0)</f>
        <v>CONF</v>
      </c>
      <c r="M228" t="str">
        <f>IF(VLOOKUP(I228,SOURCE!B:M,2,0)="/  { itemToBeCoded","To be coded","")</f>
        <v/>
      </c>
      <c r="N228" s="17" t="str">
        <f>IF(AND(O228,VLOOKUP(I228,SOURCE!B:M,2,0)&lt;&gt;"/  { itemToBeCoded"),IF(ISERROR(VLOOKUP(J228,TEST!A:L,12,0)),"",   IF(VLOOKUP(J228,TEST!A:L,12,0)="","",VLOOKUP(J228,TEST!A:L,12,0)&amp;" //"&amp;U228)),"")</f>
        <v/>
      </c>
      <c r="O228" t="b">
        <f>ISNA(VLOOKUP(J228,J$3:J227,1,0))</f>
        <v>1</v>
      </c>
      <c r="Q228" s="26" t="str">
        <f>VLOOKUP(I228,SOURCE!B:M,5,0)</f>
        <v>"WSIZE?"</v>
      </c>
      <c r="U228">
        <f t="shared" si="80"/>
        <v>54</v>
      </c>
      <c r="V228" s="164">
        <f t="shared" si="81"/>
        <v>299797166.11813855</v>
      </c>
      <c r="W228" t="str">
        <f>IF(AND(O228,VLOOKUP(I228,SOURCE!B:M,2,0)&lt;&gt;"/  { itemToBeCoded"),IF(ISERROR(VLOOKUP(J228,TEST!A:F,5,0)),"",VLOOKUP(J228,TEST!A:F,5,0)),"")</f>
        <v/>
      </c>
      <c r="X228" t="str">
        <f>IF(VLOOKUP(I228,SOURCE!B:M,2,0)&lt;&gt;"/  { itemToBeCoded",IF(ISERROR(VLOOKUP(J228,TEST!A:F,6,0)),"",VLOOKUP(J228,TEST!A:F,6,0)),"")</f>
        <v/>
      </c>
      <c r="Y228" t="str">
        <f t="shared" si="78"/>
        <v/>
      </c>
      <c r="Z228">
        <f t="shared" si="68"/>
        <v>6</v>
      </c>
      <c r="AA228" s="172" t="str">
        <f t="shared" ref="AA228:AH243" si="83">IF(LEN($J228)&gt;=8-AA$2,"+((uint64_t)("&amp;CODE(MID($J228,8-AA$2,1))  &amp;") &lt;&lt; ("&amp;AA$2&amp;"*8))","                          ")</f>
        <v>+((uint64_t)(87) &lt;&lt; (7*8))</v>
      </c>
      <c r="AB228" s="172" t="str">
        <f t="shared" si="83"/>
        <v>+((uint64_t)(83) &lt;&lt; (6*8))</v>
      </c>
      <c r="AC228" s="172" t="str">
        <f t="shared" si="83"/>
        <v>+((uint64_t)(73) &lt;&lt; (5*8))</v>
      </c>
      <c r="AD228" s="172" t="str">
        <f t="shared" si="83"/>
        <v>+((uint64_t)(90) &lt;&lt; (4*8))</v>
      </c>
      <c r="AE228" s="172" t="str">
        <f t="shared" si="83"/>
        <v>+((uint64_t)(69) &lt;&lt; (3*8))</v>
      </c>
      <c r="AF228" s="172" t="str">
        <f t="shared" si="83"/>
        <v>+((uint64_t)(63) &lt;&lt; (2*8))</v>
      </c>
      <c r="AG228" s="172" t="str">
        <f t="shared" si="83"/>
        <v xml:space="preserve">                          </v>
      </c>
      <c r="AH228" s="172" t="str">
        <f t="shared" si="83"/>
        <v xml:space="preserve">                          </v>
      </c>
      <c r="AJ228" t="str">
        <f t="shared" si="71"/>
        <v>(uint64_t)(+((uint64_t)(87) &lt;&lt; (7*8))+((uint64_t)(83) &lt;&lt; (6*8))+((uint64_t)(73) &lt;&lt; (5*8))+((uint64_t)(90) &lt;&lt; (4*8))+((uint64_t)(69) &lt;&lt; (3*8))+((uint64_t)(63) &lt;&lt; (2*8))                                                    )</v>
      </c>
      <c r="AK228" s="2" t="str">
        <f t="shared" si="72"/>
        <v>WSIZE?</v>
      </c>
      <c r="AL228" t="e">
        <f>VLOOKUP(AN228,$AN229:$AN$1000,1,0)</f>
        <v>#VALUE!</v>
      </c>
      <c r="AM228">
        <f t="shared" si="73"/>
        <v>386</v>
      </c>
      <c r="AN228" s="173" t="str">
        <f t="shared" si="74"/>
        <v xml:space="preserve">    case (uint64_t)(+((uint64_t)(87) &lt;&lt; (7*8))+((uint64_t)(83) &lt;&lt; (6*8))+((uint64_t)(73) &lt;&lt; (5*8))+((uint64_t)(90) &lt;&lt; (4*8))+((uint64_t)(69) &lt;&lt; (3*8))+((uint64_t)(63) &lt;&lt; (2*8))                                                    ): *com = ITM_WSIZEQ; return true; break; //WSIZE?</v>
      </c>
      <c r="AO228" t="s">
        <v>5217</v>
      </c>
      <c r="AP228" s="170" t="str">
        <f t="shared" si="67"/>
        <v>57</v>
      </c>
      <c r="AQ228" s="170" t="str">
        <f t="shared" si="67"/>
        <v>53</v>
      </c>
      <c r="AR228" s="170" t="str">
        <f t="shared" si="67"/>
        <v>49</v>
      </c>
      <c r="AS228" s="170" t="str">
        <f t="shared" si="67"/>
        <v>5A</v>
      </c>
      <c r="AT228" s="170" t="str">
        <f t="shared" si="67"/>
        <v>45</v>
      </c>
      <c r="AU228" s="170" t="str">
        <f t="shared" si="65"/>
        <v>3F</v>
      </c>
      <c r="AV228" s="170" t="str">
        <f t="shared" si="65"/>
        <v>00</v>
      </c>
      <c r="AW228" s="170" t="str">
        <f t="shared" si="65"/>
        <v>00</v>
      </c>
      <c r="AX228" s="170" t="str">
        <f t="shared" si="75"/>
        <v xml:space="preserve">    case 0x5753495A453F0000: *com = ITM_WSIZEQ; return true; break; //WSIZE?</v>
      </c>
      <c r="BE228" s="170" t="str">
        <f t="shared" si="76"/>
        <v>57</v>
      </c>
      <c r="BF228" s="170" t="str">
        <f t="shared" si="76"/>
        <v>53</v>
      </c>
      <c r="BG228" s="170" t="str">
        <f t="shared" si="76"/>
        <v>C8</v>
      </c>
      <c r="BH228" s="170" t="str">
        <f t="shared" si="76"/>
        <v>D9</v>
      </c>
      <c r="BI228" s="170" t="str">
        <f t="shared" si="77"/>
        <v>45</v>
      </c>
      <c r="BJ228" s="170" t="str">
        <f t="shared" si="77"/>
        <v>3F</v>
      </c>
      <c r="BK228" s="170" t="str">
        <f t="shared" si="77"/>
        <v/>
      </c>
      <c r="BL228" s="170" t="str">
        <f t="shared" si="77"/>
        <v/>
      </c>
    </row>
    <row r="229" spans="1:64">
      <c r="A229" s="24" t="str">
        <f>IF(ISNA(VLOOKUP(D229,D230:D$9999,1,0)),"",1)</f>
        <v/>
      </c>
      <c r="B229" s="24" t="str">
        <f>IF(ISNA(VLOOKUP(E229,E230:E$9999,1,0)),"",1)</f>
        <v/>
      </c>
      <c r="C229" s="2">
        <v>227</v>
      </c>
      <c r="D229" s="2" t="str">
        <f>VLOOKUP(C229,SOURCE!S232:Z10395,8,0)</f>
        <v>ITM_XBAR</v>
      </c>
      <c r="E229" s="26" t="str">
        <f>CHAR(34)&amp;VLOOKUP(C229,SOURCE!S$6:Y$10169,6,0)&amp;CHAR(34)</f>
        <v>"X_MEAN"</v>
      </c>
      <c r="F229" s="22" t="str">
        <f t="shared" si="69"/>
        <v xml:space="preserve">                      if (strcompare(commandnumber,"X_MEAN" )) {sprintf(commandnumber,"%d", ITM_XBAR);} else</v>
      </c>
      <c r="H229" t="b">
        <f>ISNA(VLOOKUP(J229,J230:J$500,1,0))</f>
        <v>1</v>
      </c>
      <c r="I229" s="27">
        <f>VLOOKUP(C229,SOURCE!S$6:Y$10169,7,0)</f>
        <v>1630</v>
      </c>
      <c r="J229" s="28" t="str">
        <f>VLOOKUP(C229,SOURCE!S$6:Y$10169,6,0)</f>
        <v>X_MEAN</v>
      </c>
      <c r="K229" s="29" t="str">
        <f t="shared" si="79"/>
        <v>x_BAR</v>
      </c>
      <c r="L229" s="39" t="str">
        <f>VLOOKUP(C229,SOURCE!S$6:Y$10169,2,0)</f>
        <v>Stat</v>
      </c>
      <c r="M229" t="str">
        <f>IF(VLOOKUP(I229,SOURCE!B:M,2,0)="/  { itemToBeCoded","To be coded","")</f>
        <v/>
      </c>
      <c r="N229" s="17" t="str">
        <f>IF(AND(O229,VLOOKUP(I229,SOURCE!B:M,2,0)&lt;&gt;"/  { itemToBeCoded"),IF(ISERROR(VLOOKUP(J229,TEST!A:L,12,0)),"",   IF(VLOOKUP(J229,TEST!A:L,12,0)="","",VLOOKUP(J229,TEST!A:L,12,0)&amp;" //"&amp;U229)),"")</f>
        <v/>
      </c>
      <c r="O229" t="b">
        <f>ISNA(VLOOKUP(J229,J$3:J228,1,0))</f>
        <v>1</v>
      </c>
      <c r="Q229" s="26" t="str">
        <f>VLOOKUP(I229,SOURCE!B:M,5,0)</f>
        <v>STD_x_BAR</v>
      </c>
      <c r="U229">
        <f t="shared" si="80"/>
        <v>54</v>
      </c>
      <c r="V229" s="164">
        <f t="shared" si="81"/>
        <v>299797166.11813855</v>
      </c>
      <c r="W229" t="str">
        <f>IF(AND(O229,VLOOKUP(I229,SOURCE!B:M,2,0)&lt;&gt;"/  { itemToBeCoded"),IF(ISERROR(VLOOKUP(J229,TEST!A:F,5,0)),"",VLOOKUP(J229,TEST!A:F,5,0)),"")</f>
        <v/>
      </c>
      <c r="X229" t="str">
        <f>IF(VLOOKUP(I229,SOURCE!B:M,2,0)&lt;&gt;"/  { itemToBeCoded",IF(ISERROR(VLOOKUP(J229,TEST!A:F,6,0)),"",VLOOKUP(J229,TEST!A:F,6,0)),"")</f>
        <v/>
      </c>
      <c r="Y229" t="str">
        <f t="shared" si="78"/>
        <v/>
      </c>
      <c r="Z229">
        <f t="shared" si="68"/>
        <v>6</v>
      </c>
      <c r="AA229" s="172" t="str">
        <f t="shared" si="83"/>
        <v>+((uint64_t)(88) &lt;&lt; (7*8))</v>
      </c>
      <c r="AB229" s="172" t="str">
        <f t="shared" si="83"/>
        <v>+((uint64_t)(95) &lt;&lt; (6*8))</v>
      </c>
      <c r="AC229" s="172" t="str">
        <f t="shared" si="83"/>
        <v>+((uint64_t)(77) &lt;&lt; (5*8))</v>
      </c>
      <c r="AD229" s="172" t="str">
        <f t="shared" si="83"/>
        <v>+((uint64_t)(69) &lt;&lt; (4*8))</v>
      </c>
      <c r="AE229" s="172" t="str">
        <f t="shared" si="83"/>
        <v>+((uint64_t)(65) &lt;&lt; (3*8))</v>
      </c>
      <c r="AF229" s="172" t="str">
        <f t="shared" si="83"/>
        <v>+((uint64_t)(78) &lt;&lt; (2*8))</v>
      </c>
      <c r="AG229" s="172" t="str">
        <f t="shared" si="83"/>
        <v xml:space="preserve">                          </v>
      </c>
      <c r="AH229" s="172" t="str">
        <f t="shared" si="83"/>
        <v xml:space="preserve">                          </v>
      </c>
      <c r="AJ229" t="str">
        <f t="shared" si="71"/>
        <v>(uint64_t)(+((uint64_t)(88) &lt;&lt; (7*8))+((uint64_t)(95) &lt;&lt; (6*8))+((uint64_t)(77) &lt;&lt; (5*8))+((uint64_t)(69) &lt;&lt; (4*8))+((uint64_t)(65) &lt;&lt; (3*8))+((uint64_t)(78) &lt;&lt; (2*8))                                                    )</v>
      </c>
      <c r="AK229" s="2" t="str">
        <f t="shared" si="72"/>
        <v>X_MEAN</v>
      </c>
      <c r="AL229" t="e">
        <f>VLOOKUP(AN229,$AN230:$AN$1000,1,0)</f>
        <v>#VALUE!</v>
      </c>
      <c r="AM229">
        <f t="shared" si="73"/>
        <v>387</v>
      </c>
      <c r="AN229" s="173" t="str">
        <f t="shared" si="74"/>
        <v xml:space="preserve">    case (uint64_t)(+((uint64_t)(88) &lt;&lt; (7*8))+((uint64_t)(95) &lt;&lt; (6*8))+((uint64_t)(77) &lt;&lt; (5*8))+((uint64_t)(69) &lt;&lt; (4*8))+((uint64_t)(65) &lt;&lt; (3*8))+((uint64_t)(78) &lt;&lt; (2*8))                                                    ): *com = ITM_XBAR; return true; break; //X_MEAN</v>
      </c>
      <c r="AO229" t="s">
        <v>5217</v>
      </c>
      <c r="AP229" s="170" t="str">
        <f t="shared" si="67"/>
        <v>58</v>
      </c>
      <c r="AQ229" s="170" t="str">
        <f t="shared" si="67"/>
        <v>5F</v>
      </c>
      <c r="AR229" s="170" t="str">
        <f t="shared" si="67"/>
        <v>4D</v>
      </c>
      <c r="AS229" s="170" t="str">
        <f t="shared" si="67"/>
        <v>45</v>
      </c>
      <c r="AT229" s="170" t="str">
        <f t="shared" si="67"/>
        <v>41</v>
      </c>
      <c r="AU229" s="170" t="str">
        <f t="shared" si="65"/>
        <v>4E</v>
      </c>
      <c r="AV229" s="170" t="str">
        <f t="shared" si="65"/>
        <v>00</v>
      </c>
      <c r="AW229" s="170" t="str">
        <f t="shared" si="65"/>
        <v>00</v>
      </c>
      <c r="AX229" s="170" t="str">
        <f t="shared" si="75"/>
        <v xml:space="preserve">    case 0x585F4D45414E0000: *com = ITM_XBAR; return true; break; //X_MEAN</v>
      </c>
      <c r="BE229" s="170" t="str">
        <f t="shared" si="76"/>
        <v>58</v>
      </c>
      <c r="BF229" s="170" t="str">
        <f t="shared" si="76"/>
        <v>5F</v>
      </c>
      <c r="BG229" s="170" t="str">
        <f t="shared" si="76"/>
        <v>CC</v>
      </c>
      <c r="BH229" s="170" t="str">
        <f t="shared" si="76"/>
        <v>C4</v>
      </c>
      <c r="BI229" s="170" t="str">
        <f t="shared" si="77"/>
        <v>41</v>
      </c>
      <c r="BJ229" s="170" t="str">
        <f t="shared" si="77"/>
        <v>4E</v>
      </c>
      <c r="BK229" s="170" t="str">
        <f t="shared" si="77"/>
        <v/>
      </c>
      <c r="BL229" s="170" t="str">
        <f t="shared" si="77"/>
        <v/>
      </c>
    </row>
    <row r="230" spans="1:64">
      <c r="A230" s="24" t="str">
        <f>IF(ISNA(VLOOKUP(D230,D231:D$9999,1,0)),"",1)</f>
        <v/>
      </c>
      <c r="B230" s="24" t="str">
        <f>IF(ISNA(VLOOKUP(E230,E231:E$9999,1,0)),"",1)</f>
        <v/>
      </c>
      <c r="C230" s="2">
        <v>228</v>
      </c>
      <c r="D230" s="2" t="str">
        <f>VLOOKUP(C230,SOURCE!S233:Z10396,8,0)</f>
        <v>ITM_XG</v>
      </c>
      <c r="E230" s="26" t="str">
        <f>CHAR(34)&amp;VLOOKUP(C230,SOURCE!S$6:Y$10169,6,0)&amp;CHAR(34)</f>
        <v>"X_GEO"</v>
      </c>
      <c r="F230" s="22" t="str">
        <f t="shared" si="69"/>
        <v xml:space="preserve">                      if (strcompare(commandnumber,"X_GEO" )) {sprintf(commandnumber,"%d", ITM_XG);} else</v>
      </c>
      <c r="H230" t="b">
        <f>ISNA(VLOOKUP(J230,J231:J$500,1,0))</f>
        <v>1</v>
      </c>
      <c r="I230" s="27">
        <f>VLOOKUP(C230,SOURCE!S$6:Y$10169,7,0)</f>
        <v>1631</v>
      </c>
      <c r="J230" s="28" t="str">
        <f>VLOOKUP(C230,SOURCE!S$6:Y$10169,6,0)</f>
        <v>X_GEO</v>
      </c>
      <c r="K230" s="29" t="str">
        <f t="shared" si="79"/>
        <v>x_BARG</v>
      </c>
      <c r="L230" s="39" t="str">
        <f>VLOOKUP(C230,SOURCE!S$6:Y$10169,2,0)</f>
        <v>Stat</v>
      </c>
      <c r="M230" t="str">
        <f>IF(VLOOKUP(I230,SOURCE!B:M,2,0)="/  { itemToBeCoded","To be coded","")</f>
        <v/>
      </c>
      <c r="N230" s="17" t="str">
        <f>IF(AND(O230,VLOOKUP(I230,SOURCE!B:M,2,0)&lt;&gt;"/  { itemToBeCoded"),IF(ISERROR(VLOOKUP(J230,TEST!A:L,12,0)),"",   IF(VLOOKUP(J230,TEST!A:L,12,0)="","",VLOOKUP(J230,TEST!A:L,12,0)&amp;" //"&amp;U230)),"")</f>
        <v/>
      </c>
      <c r="O230" t="b">
        <f>ISNA(VLOOKUP(J230,J$3:J229,1,0))</f>
        <v>1</v>
      </c>
      <c r="Q230" s="26" t="str">
        <f>VLOOKUP(I230,SOURCE!B:M,5,0)</f>
        <v>STD_x_BAR STD_SUB_G</v>
      </c>
      <c r="U230">
        <f t="shared" si="80"/>
        <v>54</v>
      </c>
      <c r="V230" s="164">
        <f t="shared" si="81"/>
        <v>299797166.11813855</v>
      </c>
      <c r="W230" t="str">
        <f>IF(AND(O230,VLOOKUP(I230,SOURCE!B:M,2,0)&lt;&gt;"/  { itemToBeCoded"),IF(ISERROR(VLOOKUP(J230,TEST!A:F,5,0)),"",VLOOKUP(J230,TEST!A:F,5,0)),"")</f>
        <v/>
      </c>
      <c r="X230" t="str">
        <f>IF(VLOOKUP(I230,SOURCE!B:M,2,0)&lt;&gt;"/  { itemToBeCoded",IF(ISERROR(VLOOKUP(J230,TEST!A:F,6,0)),"",VLOOKUP(J230,TEST!A:F,6,0)),"")</f>
        <v/>
      </c>
      <c r="Y230" t="str">
        <f t="shared" si="78"/>
        <v/>
      </c>
      <c r="Z230">
        <f t="shared" si="68"/>
        <v>5</v>
      </c>
      <c r="AA230" s="172" t="str">
        <f t="shared" si="83"/>
        <v>+((uint64_t)(88) &lt;&lt; (7*8))</v>
      </c>
      <c r="AB230" s="172" t="str">
        <f t="shared" si="83"/>
        <v>+((uint64_t)(95) &lt;&lt; (6*8))</v>
      </c>
      <c r="AC230" s="172" t="str">
        <f t="shared" si="83"/>
        <v>+((uint64_t)(71) &lt;&lt; (5*8))</v>
      </c>
      <c r="AD230" s="172" t="str">
        <f t="shared" si="83"/>
        <v>+((uint64_t)(69) &lt;&lt; (4*8))</v>
      </c>
      <c r="AE230" s="172" t="str">
        <f t="shared" si="83"/>
        <v>+((uint64_t)(79) &lt;&lt; (3*8))</v>
      </c>
      <c r="AF230" s="172" t="str">
        <f t="shared" si="83"/>
        <v xml:space="preserve">                          </v>
      </c>
      <c r="AG230" s="172" t="str">
        <f t="shared" si="83"/>
        <v xml:space="preserve">                          </v>
      </c>
      <c r="AH230" s="172" t="str">
        <f t="shared" si="83"/>
        <v xml:space="preserve">                          </v>
      </c>
      <c r="AJ230" t="str">
        <f t="shared" si="71"/>
        <v>(uint64_t)(+((uint64_t)(88) &lt;&lt; (7*8))+((uint64_t)(95) &lt;&lt; (6*8))+((uint64_t)(71) &lt;&lt; (5*8))+((uint64_t)(69) &lt;&lt; (4*8))+((uint64_t)(79) &lt;&lt; (3*8))                                                                              )</v>
      </c>
      <c r="AK230" s="2" t="str">
        <f t="shared" si="72"/>
        <v>X_GEO</v>
      </c>
      <c r="AL230" t="e">
        <f>VLOOKUP(AN230,$AN231:$AN$1000,1,0)</f>
        <v>#VALUE!</v>
      </c>
      <c r="AM230">
        <f t="shared" si="73"/>
        <v>388</v>
      </c>
      <c r="AN230" s="173" t="str">
        <f t="shared" si="74"/>
        <v xml:space="preserve">    case (uint64_t)(+((uint64_t)(88) &lt;&lt; (7*8))+((uint64_t)(95) &lt;&lt; (6*8))+((uint64_t)(71) &lt;&lt; (5*8))+((uint64_t)(69) &lt;&lt; (4*8))+((uint64_t)(79) &lt;&lt; (3*8))                                                                              ): *com = ITM_XG; return true; break; //X_GEO</v>
      </c>
      <c r="AO230" t="s">
        <v>5217</v>
      </c>
      <c r="AP230" s="170" t="str">
        <f t="shared" si="67"/>
        <v>58</v>
      </c>
      <c r="AQ230" s="170" t="str">
        <f t="shared" si="67"/>
        <v>5F</v>
      </c>
      <c r="AR230" s="170" t="str">
        <f t="shared" si="67"/>
        <v>47</v>
      </c>
      <c r="AS230" s="170" t="str">
        <f t="shared" si="67"/>
        <v>45</v>
      </c>
      <c r="AT230" s="170" t="str">
        <f t="shared" si="67"/>
        <v>4F</v>
      </c>
      <c r="AU230" s="170" t="str">
        <f t="shared" si="65"/>
        <v>00</v>
      </c>
      <c r="AV230" s="170" t="str">
        <f t="shared" si="65"/>
        <v>00</v>
      </c>
      <c r="AW230" s="170" t="str">
        <f t="shared" si="65"/>
        <v>00</v>
      </c>
      <c r="AX230" s="170" t="str">
        <f t="shared" si="75"/>
        <v xml:space="preserve">    case 0x585F47454F000000: *com = ITM_XG; return true; break; //X_GEO</v>
      </c>
      <c r="BE230" s="170" t="str">
        <f t="shared" si="76"/>
        <v>58</v>
      </c>
      <c r="BF230" s="170" t="str">
        <f t="shared" si="76"/>
        <v>DE</v>
      </c>
      <c r="BG230" s="170" t="str">
        <f t="shared" si="76"/>
        <v>C6</v>
      </c>
      <c r="BH230" s="170" t="str">
        <f t="shared" si="76"/>
        <v>C4</v>
      </c>
      <c r="BI230" s="170" t="str">
        <f t="shared" si="77"/>
        <v>4F</v>
      </c>
      <c r="BJ230" s="170" t="str">
        <f t="shared" si="77"/>
        <v/>
      </c>
      <c r="BK230" s="170" t="str">
        <f t="shared" si="77"/>
        <v/>
      </c>
      <c r="BL230" s="170" t="str">
        <f t="shared" si="77"/>
        <v/>
      </c>
    </row>
    <row r="231" spans="1:64">
      <c r="A231" s="24" t="str">
        <f>IF(ISNA(VLOOKUP(D231,D232:D$9999,1,0)),"",1)</f>
        <v/>
      </c>
      <c r="B231" s="24" t="str">
        <f>IF(ISNA(VLOOKUP(E231,E232:E$9999,1,0)),"",1)</f>
        <v/>
      </c>
      <c r="C231" s="2">
        <v>229</v>
      </c>
      <c r="D231" s="2" t="str">
        <f>VLOOKUP(C231,SOURCE!S234:Z10397,8,0)</f>
        <v>ITM_XW</v>
      </c>
      <c r="E231" s="26" t="str">
        <f>CHAR(34)&amp;VLOOKUP(C231,SOURCE!S$6:Y$10169,6,0)&amp;CHAR(34)</f>
        <v>"X_WTD"</v>
      </c>
      <c r="F231" s="22" t="str">
        <f t="shared" si="69"/>
        <v xml:space="preserve">                      if (strcompare(commandnumber,"X_WTD" )) {sprintf(commandnumber,"%d", ITM_XW);} else</v>
      </c>
      <c r="H231" t="b">
        <f>ISNA(VLOOKUP(J231,J232:J$500,1,0))</f>
        <v>1</v>
      </c>
      <c r="I231" s="27">
        <f>VLOOKUP(C231,SOURCE!S$6:Y$10169,7,0)</f>
        <v>1632</v>
      </c>
      <c r="J231" s="28" t="str">
        <f>VLOOKUP(C231,SOURCE!S$6:Y$10169,6,0)</f>
        <v>X_WTD</v>
      </c>
      <c r="K231" s="29" t="str">
        <f t="shared" si="79"/>
        <v>x_BARw</v>
      </c>
      <c r="L231" s="39" t="str">
        <f>VLOOKUP(C231,SOURCE!S$6:Y$10169,2,0)</f>
        <v>Stat</v>
      </c>
      <c r="M231" t="str">
        <f>IF(VLOOKUP(I231,SOURCE!B:M,2,0)="/  { itemToBeCoded","To be coded","")</f>
        <v/>
      </c>
      <c r="N231" s="17" t="str">
        <f>IF(AND(O231,VLOOKUP(I231,SOURCE!B:M,2,0)&lt;&gt;"/  { itemToBeCoded"),IF(ISERROR(VLOOKUP(J231,TEST!A:L,12,0)),"",   IF(VLOOKUP(J231,TEST!A:L,12,0)="","",VLOOKUP(J231,TEST!A:L,12,0)&amp;" //"&amp;U231)),"")</f>
        <v/>
      </c>
      <c r="O231" t="b">
        <f>ISNA(VLOOKUP(J231,J$3:J230,1,0))</f>
        <v>1</v>
      </c>
      <c r="Q231" s="26" t="str">
        <f>VLOOKUP(I231,SOURCE!B:M,5,0)</f>
        <v>STD_x_BAR STD_SUB_w</v>
      </c>
      <c r="U231">
        <f t="shared" si="80"/>
        <v>54</v>
      </c>
      <c r="V231" s="164">
        <f t="shared" si="81"/>
        <v>299797166.11813855</v>
      </c>
      <c r="W231" t="str">
        <f>IF(AND(O231,VLOOKUP(I231,SOURCE!B:M,2,0)&lt;&gt;"/  { itemToBeCoded"),IF(ISERROR(VLOOKUP(J231,TEST!A:F,5,0)),"",VLOOKUP(J231,TEST!A:F,5,0)),"")</f>
        <v/>
      </c>
      <c r="X231" t="str">
        <f>IF(VLOOKUP(I231,SOURCE!B:M,2,0)&lt;&gt;"/  { itemToBeCoded",IF(ISERROR(VLOOKUP(J231,TEST!A:F,6,0)),"",VLOOKUP(J231,TEST!A:F,6,0)),"")</f>
        <v/>
      </c>
      <c r="Y231" t="str">
        <f t="shared" si="78"/>
        <v/>
      </c>
      <c r="Z231">
        <f t="shared" si="68"/>
        <v>5</v>
      </c>
      <c r="AA231" s="172" t="str">
        <f t="shared" si="83"/>
        <v>+((uint64_t)(88) &lt;&lt; (7*8))</v>
      </c>
      <c r="AB231" s="172" t="str">
        <f t="shared" si="83"/>
        <v>+((uint64_t)(95) &lt;&lt; (6*8))</v>
      </c>
      <c r="AC231" s="172" t="str">
        <f t="shared" si="83"/>
        <v>+((uint64_t)(87) &lt;&lt; (5*8))</v>
      </c>
      <c r="AD231" s="172" t="str">
        <f t="shared" si="83"/>
        <v>+((uint64_t)(84) &lt;&lt; (4*8))</v>
      </c>
      <c r="AE231" s="172" t="str">
        <f t="shared" si="83"/>
        <v>+((uint64_t)(68) &lt;&lt; (3*8))</v>
      </c>
      <c r="AF231" s="172" t="str">
        <f t="shared" si="83"/>
        <v xml:space="preserve">                          </v>
      </c>
      <c r="AG231" s="172" t="str">
        <f t="shared" si="83"/>
        <v xml:space="preserve">                          </v>
      </c>
      <c r="AH231" s="172" t="str">
        <f t="shared" si="83"/>
        <v xml:space="preserve">                          </v>
      </c>
      <c r="AJ231" t="str">
        <f t="shared" si="71"/>
        <v>(uint64_t)(+((uint64_t)(88) &lt;&lt; (7*8))+((uint64_t)(95) &lt;&lt; (6*8))+((uint64_t)(87) &lt;&lt; (5*8))+((uint64_t)(84) &lt;&lt; (4*8))+((uint64_t)(68) &lt;&lt; (3*8))                                                                              )</v>
      </c>
      <c r="AK231" s="2" t="str">
        <f t="shared" si="72"/>
        <v>X_WTD</v>
      </c>
      <c r="AL231" t="e">
        <f>VLOOKUP(AN231,$AN232:$AN$1000,1,0)</f>
        <v>#VALUE!</v>
      </c>
      <c r="AM231">
        <f t="shared" si="73"/>
        <v>389</v>
      </c>
      <c r="AN231" s="173" t="str">
        <f t="shared" si="74"/>
        <v xml:space="preserve">    case (uint64_t)(+((uint64_t)(88) &lt;&lt; (7*8))+((uint64_t)(95) &lt;&lt; (6*8))+((uint64_t)(87) &lt;&lt; (5*8))+((uint64_t)(84) &lt;&lt; (4*8))+((uint64_t)(68) &lt;&lt; (3*8))                                                                              ): *com = ITM_XW; return true; break; //X_WTD</v>
      </c>
      <c r="AO231" t="s">
        <v>5217</v>
      </c>
      <c r="AP231" s="170" t="str">
        <f t="shared" si="67"/>
        <v>58</v>
      </c>
      <c r="AQ231" s="170" t="str">
        <f t="shared" si="67"/>
        <v>5F</v>
      </c>
      <c r="AR231" s="170" t="str">
        <f t="shared" si="67"/>
        <v>57</v>
      </c>
      <c r="AS231" s="170" t="str">
        <f t="shared" si="67"/>
        <v>54</v>
      </c>
      <c r="AT231" s="170" t="str">
        <f t="shared" si="67"/>
        <v>44</v>
      </c>
      <c r="AU231" s="170" t="str">
        <f t="shared" si="65"/>
        <v>00</v>
      </c>
      <c r="AV231" s="170" t="str">
        <f t="shared" si="65"/>
        <v>00</v>
      </c>
      <c r="AW231" s="170" t="str">
        <f t="shared" si="65"/>
        <v>00</v>
      </c>
      <c r="AX231" s="170" t="str">
        <f t="shared" si="75"/>
        <v xml:space="preserve">    case 0x585F575444000000: *com = ITM_XW; return true; break; //X_WTD</v>
      </c>
      <c r="BE231" s="170" t="str">
        <f t="shared" si="76"/>
        <v>58</v>
      </c>
      <c r="BF231" s="170" t="str">
        <f t="shared" si="76"/>
        <v>DE</v>
      </c>
      <c r="BG231" s="170" t="str">
        <f t="shared" si="76"/>
        <v>D6</v>
      </c>
      <c r="BH231" s="170" t="str">
        <f t="shared" si="76"/>
        <v>D3</v>
      </c>
      <c r="BI231" s="170" t="str">
        <f t="shared" si="77"/>
        <v>44</v>
      </c>
      <c r="BJ231" s="170" t="str">
        <f t="shared" si="77"/>
        <v/>
      </c>
      <c r="BK231" s="170" t="str">
        <f t="shared" si="77"/>
        <v/>
      </c>
      <c r="BL231" s="170" t="str">
        <f t="shared" si="77"/>
        <v/>
      </c>
    </row>
    <row r="232" spans="1:64">
      <c r="A232" s="24" t="str">
        <f>IF(ISNA(VLOOKUP(D232,D233:D$9999,1,0)),"",1)</f>
        <v/>
      </c>
      <c r="B232" s="24" t="str">
        <f>IF(ISNA(VLOOKUP(E232,E233:E$9999,1,0)),"",1)</f>
        <v/>
      </c>
      <c r="C232" s="2">
        <v>230</v>
      </c>
      <c r="D232" s="2" t="str">
        <f>VLOOKUP(C232,SOURCE!S235:Z10398,8,0)</f>
        <v>ITM_XtoALPHA</v>
      </c>
      <c r="E232" s="26" t="str">
        <f>CHAR(34)&amp;VLOOKUP(C232,SOURCE!S$6:Y$10169,6,0)&amp;CHAR(34)</f>
        <v>"X&gt;ALPHA"</v>
      </c>
      <c r="F232" s="22" t="str">
        <f t="shared" si="69"/>
        <v xml:space="preserve">                      if (strcompare(commandnumber,"X&gt;ALPHA" )) {sprintf(commandnumber,"%d", ITM_XtoALPHA);} else</v>
      </c>
      <c r="H232" t="b">
        <f>ISNA(VLOOKUP(J232,J233:J$500,1,0))</f>
        <v>1</v>
      </c>
      <c r="I232" s="27">
        <f>VLOOKUP(C232,SOURCE!S$6:Y$10169,7,0)</f>
        <v>1635</v>
      </c>
      <c r="J232" s="28" t="str">
        <f>VLOOKUP(C232,SOURCE!S$6:Y$10169,6,0)</f>
        <v>X&gt;ALPHA</v>
      </c>
      <c r="K232" s="29" t="str">
        <f t="shared" si="79"/>
        <v>x&gt;alpha</v>
      </c>
      <c r="L232" s="39" t="str">
        <f>VLOOKUP(C232,SOURCE!S$6:Y$10169,2,0)</f>
        <v>STACK</v>
      </c>
      <c r="M232" t="str">
        <f>IF(VLOOKUP(I232,SOURCE!B:M,2,0)="/  { itemToBeCoded","To be coded","")</f>
        <v/>
      </c>
      <c r="N232" s="17" t="str">
        <f>IF(AND(O232,VLOOKUP(I232,SOURCE!B:M,2,0)&lt;&gt;"/  { itemToBeCoded"),IF(ISERROR(VLOOKUP(J232,TEST!A:L,12,0)),"",   IF(VLOOKUP(J232,TEST!A:L,12,0)="","",VLOOKUP(J232,TEST!A:L,12,0)&amp;" //"&amp;U232)),"")</f>
        <v/>
      </c>
      <c r="O232" t="b">
        <f>ISNA(VLOOKUP(J232,J$3:J231,1,0))</f>
        <v>1</v>
      </c>
      <c r="Q232" s="26" t="str">
        <f>VLOOKUP(I232,SOURCE!B:M,5,0)</f>
        <v>"x" STD_RIGHT_ARROW STD_alpha</v>
      </c>
      <c r="U232">
        <f t="shared" si="80"/>
        <v>54</v>
      </c>
      <c r="V232" s="164">
        <f t="shared" si="81"/>
        <v>299797166.11813855</v>
      </c>
      <c r="W232" t="str">
        <f>IF(AND(O232,VLOOKUP(I232,SOURCE!B:M,2,0)&lt;&gt;"/  { itemToBeCoded"),IF(ISERROR(VLOOKUP(J232,TEST!A:F,5,0)),"",VLOOKUP(J232,TEST!A:F,5,0)),"")</f>
        <v/>
      </c>
      <c r="X232" t="str">
        <f>IF(VLOOKUP(I232,SOURCE!B:M,2,0)&lt;&gt;"/  { itemToBeCoded",IF(ISERROR(VLOOKUP(J232,TEST!A:F,6,0)),"",VLOOKUP(J232,TEST!A:F,6,0)),"")</f>
        <v/>
      </c>
      <c r="Y232" t="str">
        <f t="shared" si="78"/>
        <v/>
      </c>
      <c r="Z232">
        <f t="shared" si="68"/>
        <v>7</v>
      </c>
      <c r="AA232" s="172" t="str">
        <f t="shared" si="83"/>
        <v>+((uint64_t)(88) &lt;&lt; (7*8))</v>
      </c>
      <c r="AB232" s="172" t="str">
        <f t="shared" si="83"/>
        <v>+((uint64_t)(62) &lt;&lt; (6*8))</v>
      </c>
      <c r="AC232" s="172" t="str">
        <f t="shared" si="83"/>
        <v>+((uint64_t)(65) &lt;&lt; (5*8))</v>
      </c>
      <c r="AD232" s="172" t="str">
        <f t="shared" si="83"/>
        <v>+((uint64_t)(76) &lt;&lt; (4*8))</v>
      </c>
      <c r="AE232" s="172" t="str">
        <f t="shared" si="83"/>
        <v>+((uint64_t)(80) &lt;&lt; (3*8))</v>
      </c>
      <c r="AF232" s="172" t="str">
        <f t="shared" si="83"/>
        <v>+((uint64_t)(72) &lt;&lt; (2*8))</v>
      </c>
      <c r="AG232" s="172" t="str">
        <f t="shared" si="83"/>
        <v>+((uint64_t)(65) &lt;&lt; (1*8))</v>
      </c>
      <c r="AH232" s="172" t="str">
        <f t="shared" si="83"/>
        <v xml:space="preserve">                          </v>
      </c>
      <c r="AJ232" t="str">
        <f t="shared" si="71"/>
        <v>(uint64_t)(+((uint64_t)(88) &lt;&lt; (7*8))+((uint64_t)(62) &lt;&lt; (6*8))+((uint64_t)(65) &lt;&lt; (5*8))+((uint64_t)(76) &lt;&lt; (4*8))+((uint64_t)(80) &lt;&lt; (3*8))+((uint64_t)(72) &lt;&lt; (2*8))+((uint64_t)(65) &lt;&lt; (1*8))                          )</v>
      </c>
      <c r="AK232" s="2" t="str">
        <f t="shared" si="72"/>
        <v>X&gt;ALPHA</v>
      </c>
      <c r="AL232" t="e">
        <f>VLOOKUP(AN232,$AN233:$AN$1000,1,0)</f>
        <v>#VALUE!</v>
      </c>
      <c r="AM232">
        <f t="shared" si="73"/>
        <v>390</v>
      </c>
      <c r="AN232" s="173" t="str">
        <f t="shared" si="74"/>
        <v xml:space="preserve">    case (uint64_t)(+((uint64_t)(88) &lt;&lt; (7*8))+((uint64_t)(62) &lt;&lt; (6*8))+((uint64_t)(65) &lt;&lt; (5*8))+((uint64_t)(76) &lt;&lt; (4*8))+((uint64_t)(80) &lt;&lt; (3*8))+((uint64_t)(72) &lt;&lt; (2*8))+((uint64_t)(65) &lt;&lt; (1*8))                          ): *com = ITM_XtoALPHA; return true; break; //X&gt;ALPHA</v>
      </c>
      <c r="AO232" t="s">
        <v>5217</v>
      </c>
      <c r="AP232" s="170" t="str">
        <f t="shared" si="67"/>
        <v>58</v>
      </c>
      <c r="AQ232" s="170" t="str">
        <f t="shared" si="67"/>
        <v>3E</v>
      </c>
      <c r="AR232" s="170" t="str">
        <f t="shared" si="67"/>
        <v>41</v>
      </c>
      <c r="AS232" s="170" t="str">
        <f t="shared" si="67"/>
        <v>4C</v>
      </c>
      <c r="AT232" s="170" t="str">
        <f t="shared" si="67"/>
        <v>50</v>
      </c>
      <c r="AU232" s="170" t="str">
        <f t="shared" si="65"/>
        <v>48</v>
      </c>
      <c r="AV232" s="170" t="str">
        <f t="shared" si="65"/>
        <v>41</v>
      </c>
      <c r="AW232" s="170" t="str">
        <f t="shared" si="65"/>
        <v>00</v>
      </c>
      <c r="AX232" s="170" t="str">
        <f t="shared" si="75"/>
        <v xml:space="preserve">    case 0x583E414C50484100: *com = ITM_XtoALPHA; return true; break; //X&gt;ALPHA</v>
      </c>
      <c r="BE232" s="170" t="str">
        <f t="shared" si="76"/>
        <v>58</v>
      </c>
      <c r="BF232" s="170" t="str">
        <f t="shared" si="76"/>
        <v>3E</v>
      </c>
      <c r="BG232" s="170" t="str">
        <f t="shared" si="76"/>
        <v>41</v>
      </c>
      <c r="BH232" s="170" t="str">
        <f t="shared" si="76"/>
        <v>CB</v>
      </c>
      <c r="BI232" s="170" t="str">
        <f t="shared" si="77"/>
        <v>50</v>
      </c>
      <c r="BJ232" s="170" t="str">
        <f t="shared" si="77"/>
        <v>48</v>
      </c>
      <c r="BK232" s="170" t="str">
        <f t="shared" si="77"/>
        <v>41</v>
      </c>
      <c r="BL232" s="170" t="str">
        <f t="shared" si="77"/>
        <v/>
      </c>
    </row>
    <row r="233" spans="1:64">
      <c r="A233" s="24" t="str">
        <f>IF(ISNA(VLOOKUP(D233,D234:D$9999,1,0)),"",1)</f>
        <v/>
      </c>
      <c r="B233" s="24" t="str">
        <f>IF(ISNA(VLOOKUP(E233,E234:E$9999,1,0)),"",1)</f>
        <v/>
      </c>
      <c r="C233" s="2">
        <v>231</v>
      </c>
      <c r="D233" s="2" t="str">
        <f>VLOOKUP(C233,SOURCE!S236:Z10399,8,0)</f>
        <v>ITM_Yex</v>
      </c>
      <c r="E233" s="26" t="str">
        <f>CHAR(34)&amp;VLOOKUP(C233,SOURCE!S$6:Y$10169,6,0)&amp;CHAR(34)</f>
        <v>"Y&lt;&gt;"</v>
      </c>
      <c r="F233" s="22" t="str">
        <f t="shared" si="69"/>
        <v xml:space="preserve">                      if (strcompare(commandnumber,"Y&lt;&gt;" )) {sprintf(commandnumber,"%d", ITM_Yex);} else</v>
      </c>
      <c r="H233" t="b">
        <f>ISNA(VLOOKUP(J233,J234:J$500,1,0))</f>
        <v>1</v>
      </c>
      <c r="I233" s="27">
        <f>VLOOKUP(C233,SOURCE!S$6:Y$10169,7,0)</f>
        <v>1640</v>
      </c>
      <c r="J233" s="28" t="str">
        <f>VLOOKUP(C233,SOURCE!S$6:Y$10169,6,0)</f>
        <v>Y&lt;&gt;</v>
      </c>
      <c r="K233" s="29" t="str">
        <f t="shared" si="79"/>
        <v>y&lt;&gt;</v>
      </c>
      <c r="L233" s="39" t="str">
        <f>VLOOKUP(C233,SOURCE!S$6:Y$10169,2,0)</f>
        <v>STACK</v>
      </c>
      <c r="M233" t="str">
        <f>IF(VLOOKUP(I233,SOURCE!B:M,2,0)="/  { itemToBeCoded","To be coded","")</f>
        <v/>
      </c>
      <c r="N233" s="17" t="str">
        <f>IF(AND(O233,VLOOKUP(I233,SOURCE!B:M,2,0)&lt;&gt;"/  { itemToBeCoded"),IF(ISERROR(VLOOKUP(J233,TEST!A:L,12,0)),"",   IF(VLOOKUP(J233,TEST!A:L,12,0)="","",VLOOKUP(J233,TEST!A:L,12,0)&amp;" //"&amp;U233)),"")</f>
        <v/>
      </c>
      <c r="O233" t="b">
        <f>ISNA(VLOOKUP(J233,J$3:J232,1,0))</f>
        <v>1</v>
      </c>
      <c r="Q233" s="26" t="str">
        <f>VLOOKUP(I233,SOURCE!B:M,5,0)</f>
        <v>"y" STD_LEFT_RIGHT_ARROWS</v>
      </c>
      <c r="U233">
        <f t="shared" si="80"/>
        <v>54</v>
      </c>
      <c r="V233" s="164">
        <f t="shared" si="81"/>
        <v>299797166.11813855</v>
      </c>
      <c r="W233" t="str">
        <f>IF(AND(O233,VLOOKUP(I233,SOURCE!B:M,2,0)&lt;&gt;"/  { itemToBeCoded"),IF(ISERROR(VLOOKUP(J233,TEST!A:F,5,0)),"",VLOOKUP(J233,TEST!A:F,5,0)),"")</f>
        <v/>
      </c>
      <c r="X233" t="str">
        <f>IF(VLOOKUP(I233,SOURCE!B:M,2,0)&lt;&gt;"/  { itemToBeCoded",IF(ISERROR(VLOOKUP(J233,TEST!A:F,6,0)),"",VLOOKUP(J233,TEST!A:F,6,0)),"")</f>
        <v/>
      </c>
      <c r="Y233" t="str">
        <f t="shared" si="78"/>
        <v/>
      </c>
      <c r="Z233">
        <f t="shared" si="68"/>
        <v>3</v>
      </c>
      <c r="AA233" s="172" t="str">
        <f t="shared" si="83"/>
        <v>+((uint64_t)(89) &lt;&lt; (7*8))</v>
      </c>
      <c r="AB233" s="172" t="str">
        <f t="shared" si="83"/>
        <v>+((uint64_t)(60) &lt;&lt; (6*8))</v>
      </c>
      <c r="AC233" s="172" t="str">
        <f t="shared" si="83"/>
        <v>+((uint64_t)(62) &lt;&lt; (5*8))</v>
      </c>
      <c r="AD233" s="172" t="str">
        <f t="shared" si="83"/>
        <v xml:space="preserve">                          </v>
      </c>
      <c r="AE233" s="172" t="str">
        <f t="shared" si="83"/>
        <v xml:space="preserve">                          </v>
      </c>
      <c r="AF233" s="172" t="str">
        <f t="shared" si="83"/>
        <v xml:space="preserve">                          </v>
      </c>
      <c r="AG233" s="172" t="str">
        <f t="shared" si="83"/>
        <v xml:space="preserve">                          </v>
      </c>
      <c r="AH233" s="172" t="str">
        <f t="shared" si="83"/>
        <v xml:space="preserve">                          </v>
      </c>
      <c r="AJ233" t="str">
        <f t="shared" si="71"/>
        <v>(uint64_t)(+((uint64_t)(89) &lt;&lt; (7*8))+((uint64_t)(60) &lt;&lt; (6*8))+((uint64_t)(62) &lt;&lt; (5*8))                                                                                                                                  )</v>
      </c>
      <c r="AK233" s="2" t="str">
        <f t="shared" si="72"/>
        <v>Y&lt;&gt;</v>
      </c>
      <c r="AL233" t="e">
        <f>VLOOKUP(AN233,$AN234:$AN$1000,1,0)</f>
        <v>#VALUE!</v>
      </c>
      <c r="AM233">
        <f t="shared" si="73"/>
        <v>391</v>
      </c>
      <c r="AN233" s="173" t="str">
        <f t="shared" si="74"/>
        <v xml:space="preserve">    case (uint64_t)(+((uint64_t)(89) &lt;&lt; (7*8))+((uint64_t)(60) &lt;&lt; (6*8))+((uint64_t)(62) &lt;&lt; (5*8))                                                                                                                                  ): *com = ITM_Yex; return true; break; //Y&lt;&gt;</v>
      </c>
      <c r="AO233" t="s">
        <v>5217</v>
      </c>
      <c r="AP233" s="170" t="str">
        <f t="shared" si="67"/>
        <v>59</v>
      </c>
      <c r="AQ233" s="170" t="str">
        <f t="shared" si="67"/>
        <v>3C</v>
      </c>
      <c r="AR233" s="170" t="str">
        <f t="shared" si="67"/>
        <v>3E</v>
      </c>
      <c r="AS233" s="170" t="str">
        <f t="shared" si="67"/>
        <v>00</v>
      </c>
      <c r="AT233" s="170" t="str">
        <f t="shared" si="67"/>
        <v>00</v>
      </c>
      <c r="AU233" s="170" t="str">
        <f t="shared" si="65"/>
        <v>00</v>
      </c>
      <c r="AV233" s="170" t="str">
        <f t="shared" si="65"/>
        <v>00</v>
      </c>
      <c r="AW233" s="170" t="str">
        <f t="shared" si="65"/>
        <v>00</v>
      </c>
      <c r="AX233" s="170" t="str">
        <f t="shared" si="75"/>
        <v xml:space="preserve">    case 0x593C3E0000000000: *com = ITM_Yex; return true; break; //Y&lt;&gt;</v>
      </c>
      <c r="BE233" s="170" t="str">
        <f t="shared" si="76"/>
        <v>D8</v>
      </c>
      <c r="BF233" s="170" t="str">
        <f t="shared" si="76"/>
        <v>BB</v>
      </c>
      <c r="BG233" s="170" t="str">
        <f t="shared" si="76"/>
        <v>BD</v>
      </c>
      <c r="BH233" s="170" t="str">
        <f t="shared" si="76"/>
        <v>7F</v>
      </c>
      <c r="BI233" s="170" t="str">
        <f t="shared" si="77"/>
        <v/>
      </c>
      <c r="BJ233" s="170" t="str">
        <f t="shared" si="77"/>
        <v/>
      </c>
      <c r="BK233" s="170" t="str">
        <f t="shared" si="77"/>
        <v/>
      </c>
      <c r="BL233" s="170" t="str">
        <f t="shared" si="77"/>
        <v/>
      </c>
    </row>
    <row r="234" spans="1:64">
      <c r="A234" s="24" t="str">
        <f>IF(ISNA(VLOOKUP(D234,D235:D$9999,1,0)),"",1)</f>
        <v/>
      </c>
      <c r="B234" s="24" t="str">
        <f>IF(ISNA(VLOOKUP(E234,E235:E$9999,1,0)),"",1)</f>
        <v/>
      </c>
      <c r="C234" s="2">
        <v>232</v>
      </c>
      <c r="D234" s="2" t="str">
        <f>VLOOKUP(C234,SOURCE!S237:Z10400,8,0)</f>
        <v>ITM_Zex</v>
      </c>
      <c r="E234" s="26" t="str">
        <f>CHAR(34)&amp;VLOOKUP(C234,SOURCE!S$6:Y$10169,6,0)&amp;CHAR(34)</f>
        <v>"Z&lt;&gt;"</v>
      </c>
      <c r="F234" s="22" t="str">
        <f t="shared" si="69"/>
        <v xml:space="preserve">                      if (strcompare(commandnumber,"Z&lt;&gt;" )) {sprintf(commandnumber,"%d", ITM_Zex);} else</v>
      </c>
      <c r="H234" t="b">
        <f>ISNA(VLOOKUP(J234,J235:J$500,1,0))</f>
        <v>1</v>
      </c>
      <c r="I234" s="27">
        <f>VLOOKUP(C234,SOURCE!S$6:Y$10169,7,0)</f>
        <v>1641</v>
      </c>
      <c r="J234" s="28" t="str">
        <f>VLOOKUP(C234,SOURCE!S$6:Y$10169,6,0)</f>
        <v>Z&lt;&gt;</v>
      </c>
      <c r="K234" s="29" t="str">
        <f t="shared" si="79"/>
        <v>z&lt;&gt;</v>
      </c>
      <c r="L234" s="39" t="str">
        <f>VLOOKUP(C234,SOURCE!S$6:Y$10169,2,0)</f>
        <v>STACK</v>
      </c>
      <c r="M234" t="str">
        <f>IF(VLOOKUP(I234,SOURCE!B:M,2,0)="/  { itemToBeCoded","To be coded","")</f>
        <v/>
      </c>
      <c r="N234" s="17" t="str">
        <f>IF(AND(O234,VLOOKUP(I234,SOURCE!B:M,2,0)&lt;&gt;"/  { itemToBeCoded"),IF(ISERROR(VLOOKUP(J234,TEST!A:L,12,0)),"",   IF(VLOOKUP(J234,TEST!A:L,12,0)="","",VLOOKUP(J234,TEST!A:L,12,0)&amp;" //"&amp;U234)),"")</f>
        <v/>
      </c>
      <c r="O234" t="b">
        <f>ISNA(VLOOKUP(J234,J$3:J233,1,0))</f>
        <v>1</v>
      </c>
      <c r="Q234" s="26" t="str">
        <f>VLOOKUP(I234,SOURCE!B:M,5,0)</f>
        <v>"z" STD_LEFT_RIGHT_ARROWS</v>
      </c>
      <c r="U234">
        <f t="shared" si="80"/>
        <v>54</v>
      </c>
      <c r="V234" s="164">
        <f t="shared" si="81"/>
        <v>299797166.11813855</v>
      </c>
      <c r="W234" t="str">
        <f>IF(AND(O234,VLOOKUP(I234,SOURCE!B:M,2,0)&lt;&gt;"/  { itemToBeCoded"),IF(ISERROR(VLOOKUP(J234,TEST!A:F,5,0)),"",VLOOKUP(J234,TEST!A:F,5,0)),"")</f>
        <v/>
      </c>
      <c r="X234" t="str">
        <f>IF(VLOOKUP(I234,SOURCE!B:M,2,0)&lt;&gt;"/  { itemToBeCoded",IF(ISERROR(VLOOKUP(J234,TEST!A:F,6,0)),"",VLOOKUP(J234,TEST!A:F,6,0)),"")</f>
        <v/>
      </c>
      <c r="Y234" t="str">
        <f t="shared" si="78"/>
        <v/>
      </c>
      <c r="Z234">
        <f t="shared" si="68"/>
        <v>3</v>
      </c>
      <c r="AA234" s="172" t="str">
        <f t="shared" si="83"/>
        <v>+((uint64_t)(90) &lt;&lt; (7*8))</v>
      </c>
      <c r="AB234" s="172" t="str">
        <f t="shared" si="83"/>
        <v>+((uint64_t)(60) &lt;&lt; (6*8))</v>
      </c>
      <c r="AC234" s="172" t="str">
        <f t="shared" si="83"/>
        <v>+((uint64_t)(62) &lt;&lt; (5*8))</v>
      </c>
      <c r="AD234" s="172" t="str">
        <f t="shared" si="83"/>
        <v xml:space="preserve">                          </v>
      </c>
      <c r="AE234" s="172" t="str">
        <f t="shared" si="83"/>
        <v xml:space="preserve">                          </v>
      </c>
      <c r="AF234" s="172" t="str">
        <f t="shared" si="83"/>
        <v xml:space="preserve">                          </v>
      </c>
      <c r="AG234" s="172" t="str">
        <f t="shared" si="83"/>
        <v xml:space="preserve">                          </v>
      </c>
      <c r="AH234" s="172" t="str">
        <f t="shared" si="83"/>
        <v xml:space="preserve">                          </v>
      </c>
      <c r="AJ234" t="str">
        <f t="shared" si="71"/>
        <v>(uint64_t)(+((uint64_t)(90) &lt;&lt; (7*8))+((uint64_t)(60) &lt;&lt; (6*8))+((uint64_t)(62) &lt;&lt; (5*8))                                                                                                                                  )</v>
      </c>
      <c r="AK234" s="2" t="str">
        <f t="shared" si="72"/>
        <v>Z&lt;&gt;</v>
      </c>
      <c r="AL234" t="e">
        <f>VLOOKUP(AN234,$AN235:$AN$1000,1,0)</f>
        <v>#VALUE!</v>
      </c>
      <c r="AM234">
        <f t="shared" si="73"/>
        <v>392</v>
      </c>
      <c r="AN234" s="173" t="str">
        <f t="shared" si="74"/>
        <v xml:space="preserve">    case (uint64_t)(+((uint64_t)(90) &lt;&lt; (7*8))+((uint64_t)(60) &lt;&lt; (6*8))+((uint64_t)(62) &lt;&lt; (5*8))                                                                                                                                  ): *com = ITM_Zex; return true; break; //Z&lt;&gt;</v>
      </c>
      <c r="AO234" t="s">
        <v>5217</v>
      </c>
      <c r="AP234" s="170" t="str">
        <f t="shared" si="67"/>
        <v>5A</v>
      </c>
      <c r="AQ234" s="170" t="str">
        <f t="shared" si="67"/>
        <v>3C</v>
      </c>
      <c r="AR234" s="170" t="str">
        <f t="shared" si="67"/>
        <v>3E</v>
      </c>
      <c r="AS234" s="170" t="str">
        <f t="shared" si="67"/>
        <v>00</v>
      </c>
      <c r="AT234" s="170" t="str">
        <f t="shared" si="67"/>
        <v>00</v>
      </c>
      <c r="AU234" s="170" t="str">
        <f t="shared" si="65"/>
        <v>00</v>
      </c>
      <c r="AV234" s="170" t="str">
        <f t="shared" si="65"/>
        <v>00</v>
      </c>
      <c r="AW234" s="170" t="str">
        <f t="shared" si="65"/>
        <v>00</v>
      </c>
      <c r="AX234" s="170" t="str">
        <f t="shared" si="75"/>
        <v xml:space="preserve">    case 0x5A3C3E0000000000: *com = ITM_Zex; return true; break; //Z&lt;&gt;</v>
      </c>
      <c r="BE234" s="170" t="str">
        <f t="shared" si="76"/>
        <v>D9</v>
      </c>
      <c r="BF234" s="170" t="str">
        <f t="shared" si="76"/>
        <v>BB</v>
      </c>
      <c r="BG234" s="170" t="str">
        <f t="shared" si="76"/>
        <v>BD</v>
      </c>
      <c r="BH234" s="170" t="str">
        <f t="shared" si="76"/>
        <v>7F</v>
      </c>
      <c r="BI234" s="170" t="str">
        <f t="shared" si="77"/>
        <v/>
      </c>
      <c r="BJ234" s="170" t="str">
        <f t="shared" si="77"/>
        <v/>
      </c>
      <c r="BK234" s="170" t="str">
        <f t="shared" si="77"/>
        <v/>
      </c>
      <c r="BL234" s="170" t="str">
        <f t="shared" si="77"/>
        <v/>
      </c>
    </row>
    <row r="235" spans="1:64">
      <c r="A235" s="24" t="str">
        <f>IF(ISNA(VLOOKUP(D235,D236:D$9999,1,0)),"",1)</f>
        <v/>
      </c>
      <c r="B235" s="24" t="str">
        <f>IF(ISNA(VLOOKUP(E235,E236:E$9999,1,0)),"",1)</f>
        <v/>
      </c>
      <c r="C235" s="2">
        <v>233</v>
      </c>
      <c r="D235" s="2" t="str">
        <f>VLOOKUP(C235,SOURCE!S238:Z10401,8,0)</f>
        <v>ITM_XMAX</v>
      </c>
      <c r="E235" s="26" t="str">
        <f>CHAR(34)&amp;VLOOKUP(C235,SOURCE!S$6:Y$10169,6,0)&amp;CHAR(34)</f>
        <v>"XMAX"</v>
      </c>
      <c r="F235" s="22" t="str">
        <f t="shared" si="69"/>
        <v xml:space="preserve">                      if (strcompare(commandnumber,"XMAX" )) {sprintf(commandnumber,"%d", ITM_XMAX);} else</v>
      </c>
      <c r="H235" t="b">
        <f>ISNA(VLOOKUP(J235,J236:J$500,1,0))</f>
        <v>1</v>
      </c>
      <c r="I235" s="27">
        <f>VLOOKUP(C235,SOURCE!S$6:Y$10169,7,0)</f>
        <v>1643</v>
      </c>
      <c r="J235" s="28" t="str">
        <f>VLOOKUP(C235,SOURCE!S$6:Y$10169,6,0)</f>
        <v>XMAX</v>
      </c>
      <c r="K235" s="29" t="str">
        <f t="shared" si="79"/>
        <v>xmax</v>
      </c>
      <c r="L235" s="39" t="str">
        <f>VLOOKUP(C235,SOURCE!S$6:Y$10169,2,0)</f>
        <v>Stat</v>
      </c>
      <c r="M235" t="str">
        <f>IF(VLOOKUP(I235,SOURCE!B:M,2,0)="/  { itemToBeCoded","To be coded","")</f>
        <v/>
      </c>
      <c r="N235" s="17" t="str">
        <f>IF(AND(O235,VLOOKUP(I235,SOURCE!B:M,2,0)&lt;&gt;"/  { itemToBeCoded"),IF(ISERROR(VLOOKUP(J235,TEST!A:L,12,0)),"",   IF(VLOOKUP(J235,TEST!A:L,12,0)="","",VLOOKUP(J235,TEST!A:L,12,0)&amp;" //"&amp;U235)),"")</f>
        <v/>
      </c>
      <c r="O235" t="b">
        <f>ISNA(VLOOKUP(J235,J$3:J234,1,0))</f>
        <v>1</v>
      </c>
      <c r="Q235" s="26" t="str">
        <f>VLOOKUP(I235,SOURCE!B:M,5,0)</f>
        <v>"x" STD_SUB_m STD_SUB_a STD_SUB_x</v>
      </c>
      <c r="U235">
        <f t="shared" si="80"/>
        <v>54</v>
      </c>
      <c r="V235" s="164">
        <f t="shared" si="81"/>
        <v>299797166.11813855</v>
      </c>
      <c r="W235" t="str">
        <f>IF(AND(O235,VLOOKUP(I235,SOURCE!B:M,2,0)&lt;&gt;"/  { itemToBeCoded"),IF(ISERROR(VLOOKUP(J235,TEST!A:F,5,0)),"",VLOOKUP(J235,TEST!A:F,5,0)),"")</f>
        <v/>
      </c>
      <c r="X235" t="str">
        <f>IF(VLOOKUP(I235,SOURCE!B:M,2,0)&lt;&gt;"/  { itemToBeCoded",IF(ISERROR(VLOOKUP(J235,TEST!A:F,6,0)),"",VLOOKUP(J235,TEST!A:F,6,0)),"")</f>
        <v/>
      </c>
      <c r="Y235" t="str">
        <f t="shared" si="78"/>
        <v/>
      </c>
      <c r="Z235">
        <f t="shared" si="68"/>
        <v>4</v>
      </c>
      <c r="AA235" s="172" t="str">
        <f t="shared" si="83"/>
        <v>+((uint64_t)(88) &lt;&lt; (7*8))</v>
      </c>
      <c r="AB235" s="172" t="str">
        <f t="shared" si="83"/>
        <v>+((uint64_t)(77) &lt;&lt; (6*8))</v>
      </c>
      <c r="AC235" s="172" t="str">
        <f t="shared" si="83"/>
        <v>+((uint64_t)(65) &lt;&lt; (5*8))</v>
      </c>
      <c r="AD235" s="172" t="str">
        <f t="shared" si="83"/>
        <v>+((uint64_t)(88) &lt;&lt; (4*8))</v>
      </c>
      <c r="AE235" s="172" t="str">
        <f t="shared" si="83"/>
        <v xml:space="preserve">                          </v>
      </c>
      <c r="AF235" s="172" t="str">
        <f t="shared" si="83"/>
        <v xml:space="preserve">                          </v>
      </c>
      <c r="AG235" s="172" t="str">
        <f t="shared" si="83"/>
        <v xml:space="preserve">                          </v>
      </c>
      <c r="AH235" s="172" t="str">
        <f t="shared" si="83"/>
        <v xml:space="preserve">                          </v>
      </c>
      <c r="AJ235" t="str">
        <f t="shared" si="71"/>
        <v>(uint64_t)(+((uint64_t)(88) &lt;&lt; (7*8))+((uint64_t)(77) &lt;&lt; (6*8))+((uint64_t)(65) &lt;&lt; (5*8))+((uint64_t)(88) &lt;&lt; (4*8))                                                                                                        )</v>
      </c>
      <c r="AK235" s="2" t="str">
        <f t="shared" si="72"/>
        <v>XMAX</v>
      </c>
      <c r="AL235" t="e">
        <f>VLOOKUP(AN235,$AN236:$AN$1000,1,0)</f>
        <v>#VALUE!</v>
      </c>
      <c r="AM235">
        <f t="shared" si="73"/>
        <v>393</v>
      </c>
      <c r="AN235" s="173" t="str">
        <f t="shared" si="74"/>
        <v xml:space="preserve">    case (uint64_t)(+((uint64_t)(88) &lt;&lt; (7*8))+((uint64_t)(77) &lt;&lt; (6*8))+((uint64_t)(65) &lt;&lt; (5*8))+((uint64_t)(88) &lt;&lt; (4*8))                                                                                                        ): *com = ITM_XMAX; return true; break; //XMAX</v>
      </c>
      <c r="AO235" t="s">
        <v>5217</v>
      </c>
      <c r="AP235" s="170" t="str">
        <f t="shared" ref="AP235:AW269" si="84">IF(LEN($J235)&gt;=8-AA$2,DEC2HEX(CODE(MID($J235,8-AA$2,1)),2),"00")</f>
        <v>58</v>
      </c>
      <c r="AQ235" s="170" t="str">
        <f t="shared" si="84"/>
        <v>4D</v>
      </c>
      <c r="AR235" s="170" t="str">
        <f t="shared" si="84"/>
        <v>41</v>
      </c>
      <c r="AS235" s="170" t="str">
        <f t="shared" si="84"/>
        <v>58</v>
      </c>
      <c r="AT235" s="170" t="str">
        <f t="shared" si="84"/>
        <v>00</v>
      </c>
      <c r="AU235" s="170" t="str">
        <f t="shared" si="65"/>
        <v>00</v>
      </c>
      <c r="AV235" s="170" t="str">
        <f t="shared" si="65"/>
        <v>00</v>
      </c>
      <c r="AW235" s="170" t="str">
        <f t="shared" si="65"/>
        <v>00</v>
      </c>
      <c r="AX235" s="170" t="str">
        <f t="shared" si="75"/>
        <v xml:space="preserve">    case 0x584D415800000000: *com = ITM_XMAX; return true; break; //XMAX</v>
      </c>
      <c r="BE235" s="170" t="str">
        <f t="shared" si="76"/>
        <v>D7</v>
      </c>
      <c r="BF235" s="170" t="str">
        <f t="shared" si="76"/>
        <v>CC</v>
      </c>
      <c r="BG235" s="170" t="str">
        <f t="shared" si="76"/>
        <v>C0</v>
      </c>
      <c r="BH235" s="170" t="str">
        <f t="shared" si="76"/>
        <v>D7</v>
      </c>
      <c r="BI235" s="170" t="str">
        <f t="shared" si="77"/>
        <v/>
      </c>
      <c r="BJ235" s="170" t="str">
        <f t="shared" si="77"/>
        <v/>
      </c>
      <c r="BK235" s="170" t="str">
        <f t="shared" si="77"/>
        <v/>
      </c>
      <c r="BL235" s="170" t="str">
        <f t="shared" si="77"/>
        <v/>
      </c>
    </row>
    <row r="236" spans="1:64">
      <c r="A236" s="24" t="str">
        <f>IF(ISNA(VLOOKUP(D236,D237:D$9999,1,0)),"",1)</f>
        <v/>
      </c>
      <c r="B236" s="24" t="str">
        <f>IF(ISNA(VLOOKUP(E236,E237:E$9999,1,0)),"",1)</f>
        <v/>
      </c>
      <c r="C236" s="2">
        <v>234</v>
      </c>
      <c r="D236" s="2" t="str">
        <f>VLOOKUP(C236,SOURCE!S239:Z10402,8,0)</f>
        <v>ITM_XMIN</v>
      </c>
      <c r="E236" s="26" t="str">
        <f>CHAR(34)&amp;VLOOKUP(C236,SOURCE!S$6:Y$10169,6,0)&amp;CHAR(34)</f>
        <v>"XMIN"</v>
      </c>
      <c r="F236" s="22" t="str">
        <f t="shared" si="69"/>
        <v xml:space="preserve">                      if (strcompare(commandnumber,"XMIN" )) {sprintf(commandnumber,"%d", ITM_XMIN);} else</v>
      </c>
      <c r="H236" t="b">
        <f>ISNA(VLOOKUP(J236,J237:J$500,1,0))</f>
        <v>1</v>
      </c>
      <c r="I236" s="27">
        <f>VLOOKUP(C236,SOURCE!S$6:Y$10169,7,0)</f>
        <v>1644</v>
      </c>
      <c r="J236" s="28" t="str">
        <f>VLOOKUP(C236,SOURCE!S$6:Y$10169,6,0)</f>
        <v>XMIN</v>
      </c>
      <c r="K236" s="29" t="str">
        <f t="shared" si="79"/>
        <v>xmin</v>
      </c>
      <c r="L236" s="39" t="str">
        <f>VLOOKUP(C236,SOURCE!S$6:Y$10169,2,0)</f>
        <v>Stat</v>
      </c>
      <c r="M236" t="str">
        <f>IF(VLOOKUP(I236,SOURCE!B:M,2,0)="/  { itemToBeCoded","To be coded","")</f>
        <v/>
      </c>
      <c r="N236" s="17" t="str">
        <f>IF(AND(O236,VLOOKUP(I236,SOURCE!B:M,2,0)&lt;&gt;"/  { itemToBeCoded"),IF(ISERROR(VLOOKUP(J236,TEST!A:L,12,0)),"",   IF(VLOOKUP(J236,TEST!A:L,12,0)="","",VLOOKUP(J236,TEST!A:L,12,0)&amp;" //"&amp;U236)),"")</f>
        <v/>
      </c>
      <c r="O236" t="b">
        <f>ISNA(VLOOKUP(J236,J$3:J235,1,0))</f>
        <v>1</v>
      </c>
      <c r="Q236" s="26" t="str">
        <f>VLOOKUP(I236,SOURCE!B:M,5,0)</f>
        <v>"x" STD_SUB_m STD_SUB_i STD_SUB_n</v>
      </c>
      <c r="U236">
        <f t="shared" si="80"/>
        <v>54</v>
      </c>
      <c r="V236" s="164">
        <f t="shared" si="81"/>
        <v>299797166.11813855</v>
      </c>
      <c r="W236" t="str">
        <f>IF(AND(O236,VLOOKUP(I236,SOURCE!B:M,2,0)&lt;&gt;"/  { itemToBeCoded"),IF(ISERROR(VLOOKUP(J236,TEST!A:F,5,0)),"",VLOOKUP(J236,TEST!A:F,5,0)),"")</f>
        <v/>
      </c>
      <c r="X236" t="str">
        <f>IF(VLOOKUP(I236,SOURCE!B:M,2,0)&lt;&gt;"/  { itemToBeCoded",IF(ISERROR(VLOOKUP(J236,TEST!A:F,6,0)),"",VLOOKUP(J236,TEST!A:F,6,0)),"")</f>
        <v/>
      </c>
      <c r="Y236" t="str">
        <f t="shared" si="78"/>
        <v/>
      </c>
      <c r="Z236">
        <f t="shared" si="68"/>
        <v>4</v>
      </c>
      <c r="AA236" s="172" t="str">
        <f t="shared" si="83"/>
        <v>+((uint64_t)(88) &lt;&lt; (7*8))</v>
      </c>
      <c r="AB236" s="172" t="str">
        <f t="shared" si="83"/>
        <v>+((uint64_t)(77) &lt;&lt; (6*8))</v>
      </c>
      <c r="AC236" s="172" t="str">
        <f t="shared" si="83"/>
        <v>+((uint64_t)(73) &lt;&lt; (5*8))</v>
      </c>
      <c r="AD236" s="172" t="str">
        <f t="shared" si="83"/>
        <v>+((uint64_t)(78) &lt;&lt; (4*8))</v>
      </c>
      <c r="AE236" s="172" t="str">
        <f t="shared" si="83"/>
        <v xml:space="preserve">                          </v>
      </c>
      <c r="AF236" s="172" t="str">
        <f t="shared" si="83"/>
        <v xml:space="preserve">                          </v>
      </c>
      <c r="AG236" s="172" t="str">
        <f t="shared" si="83"/>
        <v xml:space="preserve">                          </v>
      </c>
      <c r="AH236" s="172" t="str">
        <f t="shared" si="83"/>
        <v xml:space="preserve">                          </v>
      </c>
      <c r="AJ236" t="str">
        <f t="shared" si="71"/>
        <v>(uint64_t)(+((uint64_t)(88) &lt;&lt; (7*8))+((uint64_t)(77) &lt;&lt; (6*8))+((uint64_t)(73) &lt;&lt; (5*8))+((uint64_t)(78) &lt;&lt; (4*8))                                                                                                        )</v>
      </c>
      <c r="AK236" s="2" t="str">
        <f t="shared" si="72"/>
        <v>XMIN</v>
      </c>
      <c r="AL236" t="e">
        <f>VLOOKUP(AN236,$AN237:$AN$1000,1,0)</f>
        <v>#VALUE!</v>
      </c>
      <c r="AM236">
        <f t="shared" si="73"/>
        <v>394</v>
      </c>
      <c r="AN236" s="173" t="str">
        <f t="shared" si="74"/>
        <v xml:space="preserve">    case (uint64_t)(+((uint64_t)(88) &lt;&lt; (7*8))+((uint64_t)(77) &lt;&lt; (6*8))+((uint64_t)(73) &lt;&lt; (5*8))+((uint64_t)(78) &lt;&lt; (4*8))                                                                                                        ): *com = ITM_XMIN; return true; break; //XMIN</v>
      </c>
      <c r="AO236" t="s">
        <v>5217</v>
      </c>
      <c r="AP236" s="170" t="str">
        <f t="shared" si="84"/>
        <v>58</v>
      </c>
      <c r="AQ236" s="170" t="str">
        <f t="shared" si="84"/>
        <v>4D</v>
      </c>
      <c r="AR236" s="170" t="str">
        <f t="shared" si="84"/>
        <v>49</v>
      </c>
      <c r="AS236" s="170" t="str">
        <f t="shared" si="84"/>
        <v>4E</v>
      </c>
      <c r="AT236" s="170" t="str">
        <f t="shared" si="84"/>
        <v>00</v>
      </c>
      <c r="AU236" s="170" t="str">
        <f t="shared" si="65"/>
        <v>00</v>
      </c>
      <c r="AV236" s="170" t="str">
        <f t="shared" si="65"/>
        <v>00</v>
      </c>
      <c r="AW236" s="170" t="str">
        <f t="shared" si="65"/>
        <v>00</v>
      </c>
      <c r="AX236" s="170" t="str">
        <f t="shared" si="75"/>
        <v xml:space="preserve">    case 0x584D494E00000000: *com = ITM_XMIN; return true; break; //XMIN</v>
      </c>
      <c r="BE236" s="170" t="str">
        <f t="shared" si="76"/>
        <v>D7</v>
      </c>
      <c r="BF236" s="170" t="str">
        <f t="shared" si="76"/>
        <v>CC</v>
      </c>
      <c r="BG236" s="170" t="str">
        <f t="shared" si="76"/>
        <v>C8</v>
      </c>
      <c r="BH236" s="170" t="str">
        <f t="shared" si="76"/>
        <v>CD</v>
      </c>
      <c r="BI236" s="170" t="str">
        <f t="shared" si="77"/>
        <v/>
      </c>
      <c r="BJ236" s="170" t="str">
        <f t="shared" si="77"/>
        <v/>
      </c>
      <c r="BK236" s="170" t="str">
        <f t="shared" si="77"/>
        <v/>
      </c>
      <c r="BL236" s="170" t="str">
        <f t="shared" si="77"/>
        <v/>
      </c>
    </row>
    <row r="237" spans="1:64">
      <c r="A237" s="24" t="str">
        <f>IF(ISNA(VLOOKUP(D237,D238:D$9999,1,0)),"",1)</f>
        <v/>
      </c>
      <c r="B237" s="24" t="str">
        <f>IF(ISNA(VLOOKUP(E237,E238:E$9999,1,0)),"",1)</f>
        <v/>
      </c>
      <c r="C237" s="2">
        <v>235</v>
      </c>
      <c r="D237" s="2" t="str">
        <f>VLOOKUP(C237,SOURCE!S240:Z10403,8,0)</f>
        <v>ITM_BETAXY</v>
      </c>
      <c r="E237" s="26" t="str">
        <f>CHAR(34)&amp;VLOOKUP(C237,SOURCE!S$6:Y$10169,6,0)&amp;CHAR(34)</f>
        <v>"BETA"</v>
      </c>
      <c r="F237" s="22" t="str">
        <f t="shared" si="69"/>
        <v xml:space="preserve">                      if (strcompare(commandnumber,"BETA" )) {sprintf(commandnumber,"%d", ITM_BETAXY);} else</v>
      </c>
      <c r="H237" t="b">
        <f>ISNA(VLOOKUP(J237,J238:J$500,1,0))</f>
        <v>1</v>
      </c>
      <c r="I237" s="27">
        <f>VLOOKUP(C237,SOURCE!S$6:Y$10169,7,0)</f>
        <v>1651</v>
      </c>
      <c r="J237" s="28" t="str">
        <f>VLOOKUP(C237,SOURCE!S$6:Y$10169,6,0)</f>
        <v>BETA</v>
      </c>
      <c r="K237" s="29" t="str">
        <f t="shared" si="79"/>
        <v>beta(x,y)</v>
      </c>
      <c r="L237" s="39" t="str">
        <f>VLOOKUP(C237,SOURCE!S$6:Y$10169,2,0)</f>
        <v/>
      </c>
      <c r="M237" t="str">
        <f>IF(VLOOKUP(I237,SOURCE!B:M,2,0)="/  { itemToBeCoded","To be coded","")</f>
        <v/>
      </c>
      <c r="N237" s="17" t="str">
        <f>IF(AND(O237,VLOOKUP(I237,SOURCE!B:M,2,0)&lt;&gt;"/  { itemToBeCoded"),IF(ISERROR(VLOOKUP(J237,TEST!A:L,12,0)),"",   IF(VLOOKUP(J237,TEST!A:L,12,0)="","",VLOOKUP(J237,TEST!A:L,12,0)&amp;" //"&amp;U237)),"")</f>
        <v/>
      </c>
      <c r="O237" t="b">
        <f>ISNA(VLOOKUP(J237,J$3:J236,1,0))</f>
        <v>1</v>
      </c>
      <c r="Q237" s="26" t="str">
        <f>VLOOKUP(I237,SOURCE!B:M,5,0)</f>
        <v>STD_beta "(x,y)"</v>
      </c>
      <c r="U237">
        <f t="shared" si="80"/>
        <v>54</v>
      </c>
      <c r="V237" s="164">
        <f t="shared" si="81"/>
        <v>299797166.11813855</v>
      </c>
      <c r="W237" t="str">
        <f>IF(AND(O237,VLOOKUP(I237,SOURCE!B:M,2,0)&lt;&gt;"/  { itemToBeCoded"),IF(ISERROR(VLOOKUP(J237,TEST!A:F,5,0)),"",VLOOKUP(J237,TEST!A:F,5,0)),"")</f>
        <v/>
      </c>
      <c r="X237" t="str">
        <f>IF(VLOOKUP(I237,SOURCE!B:M,2,0)&lt;&gt;"/  { itemToBeCoded",IF(ISERROR(VLOOKUP(J237,TEST!A:F,6,0)),"",VLOOKUP(J237,TEST!A:F,6,0)),"")</f>
        <v/>
      </c>
      <c r="Y237" t="str">
        <f t="shared" si="78"/>
        <v/>
      </c>
      <c r="Z237">
        <f t="shared" si="68"/>
        <v>4</v>
      </c>
      <c r="AA237" s="172" t="str">
        <f t="shared" si="83"/>
        <v>+((uint64_t)(66) &lt;&lt; (7*8))</v>
      </c>
      <c r="AB237" s="172" t="str">
        <f t="shared" si="83"/>
        <v>+((uint64_t)(69) &lt;&lt; (6*8))</v>
      </c>
      <c r="AC237" s="172" t="str">
        <f t="shared" si="83"/>
        <v>+((uint64_t)(84) &lt;&lt; (5*8))</v>
      </c>
      <c r="AD237" s="172" t="str">
        <f t="shared" si="83"/>
        <v>+((uint64_t)(65) &lt;&lt; (4*8))</v>
      </c>
      <c r="AE237" s="172" t="str">
        <f t="shared" si="83"/>
        <v xml:space="preserve">                          </v>
      </c>
      <c r="AF237" s="172" t="str">
        <f t="shared" si="83"/>
        <v xml:space="preserve">                          </v>
      </c>
      <c r="AG237" s="172" t="str">
        <f t="shared" si="83"/>
        <v xml:space="preserve">                          </v>
      </c>
      <c r="AH237" s="172" t="str">
        <f t="shared" si="83"/>
        <v xml:space="preserve">                          </v>
      </c>
      <c r="AJ237" t="str">
        <f t="shared" si="71"/>
        <v>(uint64_t)(+((uint64_t)(66) &lt;&lt; (7*8))+((uint64_t)(69) &lt;&lt; (6*8))+((uint64_t)(84) &lt;&lt; (5*8))+((uint64_t)(65) &lt;&lt; (4*8))                                                                                                        )</v>
      </c>
      <c r="AK237" s="2" t="str">
        <f t="shared" si="72"/>
        <v>BETA</v>
      </c>
      <c r="AL237" t="e">
        <f>VLOOKUP(AN237,$AN238:$AN$1000,1,0)</f>
        <v>#VALUE!</v>
      </c>
      <c r="AM237">
        <f t="shared" si="73"/>
        <v>395</v>
      </c>
      <c r="AN237" s="173" t="str">
        <f t="shared" si="74"/>
        <v xml:space="preserve">    case (uint64_t)(+((uint64_t)(66) &lt;&lt; (7*8))+((uint64_t)(69) &lt;&lt; (6*8))+((uint64_t)(84) &lt;&lt; (5*8))+((uint64_t)(65) &lt;&lt; (4*8))                                                                                                        ): *com = ITM_BETAXY; return true; break; //BETA</v>
      </c>
      <c r="AO237" t="s">
        <v>5217</v>
      </c>
      <c r="AP237" s="170" t="str">
        <f t="shared" si="84"/>
        <v>42</v>
      </c>
      <c r="AQ237" s="170" t="str">
        <f t="shared" si="84"/>
        <v>45</v>
      </c>
      <c r="AR237" s="170" t="str">
        <f t="shared" si="84"/>
        <v>54</v>
      </c>
      <c r="AS237" s="170" t="str">
        <f t="shared" si="84"/>
        <v>41</v>
      </c>
      <c r="AT237" s="170" t="str">
        <f t="shared" si="84"/>
        <v>00</v>
      </c>
      <c r="AU237" s="170" t="str">
        <f t="shared" si="65"/>
        <v>00</v>
      </c>
      <c r="AV237" s="170" t="str">
        <f t="shared" si="65"/>
        <v>00</v>
      </c>
      <c r="AW237" s="170" t="str">
        <f t="shared" si="65"/>
        <v>00</v>
      </c>
      <c r="AX237" s="170" t="str">
        <f t="shared" si="75"/>
        <v xml:space="preserve">    case 0x4245544100000000: *com = ITM_BETAXY; return true; break; //BETA</v>
      </c>
      <c r="BE237" s="170" t="str">
        <f t="shared" si="76"/>
        <v>C1</v>
      </c>
      <c r="BF237" s="170" t="str">
        <f t="shared" si="76"/>
        <v>C4</v>
      </c>
      <c r="BG237" s="170" t="str">
        <f t="shared" si="76"/>
        <v>D3</v>
      </c>
      <c r="BH237" s="170" t="str">
        <f t="shared" si="76"/>
        <v>C0</v>
      </c>
      <c r="BI237" s="170" t="str">
        <f t="shared" si="77"/>
        <v/>
      </c>
      <c r="BJ237" s="170" t="str">
        <f t="shared" si="77"/>
        <v/>
      </c>
      <c r="BK237" s="170" t="str">
        <f t="shared" si="77"/>
        <v/>
      </c>
      <c r="BL237" s="170" t="str">
        <f t="shared" si="77"/>
        <v/>
      </c>
    </row>
    <row r="238" spans="1:64">
      <c r="A238" s="24" t="str">
        <f>IF(ISNA(VLOOKUP(D238,D239:D$9999,1,0)),"",1)</f>
        <v/>
      </c>
      <c r="B238" s="24" t="str">
        <f>IF(ISNA(VLOOKUP(E238,E239:E$9999,1,0)),"",1)</f>
        <v/>
      </c>
      <c r="C238" s="2">
        <v>236</v>
      </c>
      <c r="D238" s="2" t="str">
        <f>VLOOKUP(C238,SOURCE!S241:Z10404,8,0)</f>
        <v>ITM_GAMMAX</v>
      </c>
      <c r="E238" s="26" t="str">
        <f>CHAR(34)&amp;VLOOKUP(C238,SOURCE!S$6:Y$10169,6,0)&amp;CHAR(34)</f>
        <v>"GAMMA"</v>
      </c>
      <c r="F238" s="22" t="str">
        <f t="shared" si="69"/>
        <v xml:space="preserve">                      if (strcompare(commandnumber,"GAMMA" )) {sprintf(commandnumber,"%d", ITM_GAMMAX);} else</v>
      </c>
      <c r="H238" t="b">
        <f>ISNA(VLOOKUP(J238,J239:J$500,1,0))</f>
        <v>1</v>
      </c>
      <c r="I238" s="27">
        <f>VLOOKUP(C238,SOURCE!S$6:Y$10169,7,0)</f>
        <v>1654</v>
      </c>
      <c r="J238" s="28" t="str">
        <f>VLOOKUP(C238,SOURCE!S$6:Y$10169,6,0)</f>
        <v>GAMMA</v>
      </c>
      <c r="K238" s="29" t="str">
        <f t="shared" si="79"/>
        <v>GAMMA(x)</v>
      </c>
      <c r="L238" s="39" t="str">
        <f>VLOOKUP(C238,SOURCE!S$6:Y$10169,2,0)</f>
        <v>Math</v>
      </c>
      <c r="M238" t="str">
        <f>IF(VLOOKUP(I238,SOURCE!B:M,2,0)="/  { itemToBeCoded","To be coded","")</f>
        <v/>
      </c>
      <c r="N238" s="17" t="str">
        <f>IF(AND(O238,VLOOKUP(I238,SOURCE!B:M,2,0)&lt;&gt;"/  { itemToBeCoded"),IF(ISERROR(VLOOKUP(J238,TEST!A:L,12,0)),"",   IF(VLOOKUP(J238,TEST!A:L,12,0)="","",VLOOKUP(J238,TEST!A:L,12,0)&amp;" //"&amp;U238)),"")</f>
        <v/>
      </c>
      <c r="O238" t="b">
        <f>ISNA(VLOOKUP(J238,J$3:J237,1,0))</f>
        <v>1</v>
      </c>
      <c r="Q238" s="26" t="str">
        <f>VLOOKUP(I238,SOURCE!B:M,5,0)</f>
        <v>STD_GAMMA "(x)"</v>
      </c>
      <c r="U238">
        <f t="shared" si="80"/>
        <v>54</v>
      </c>
      <c r="V238" s="164">
        <f t="shared" si="81"/>
        <v>299797166.11813855</v>
      </c>
      <c r="W238" t="str">
        <f>IF(AND(O238,VLOOKUP(I238,SOURCE!B:M,2,0)&lt;&gt;"/  { itemToBeCoded"),IF(ISERROR(VLOOKUP(J238,TEST!A:F,5,0)),"",VLOOKUP(J238,TEST!A:F,5,0)),"")</f>
        <v/>
      </c>
      <c r="X238" t="str">
        <f>IF(VLOOKUP(I238,SOURCE!B:M,2,0)&lt;&gt;"/  { itemToBeCoded",IF(ISERROR(VLOOKUP(J238,TEST!A:F,6,0)),"",VLOOKUP(J238,TEST!A:F,6,0)),"")</f>
        <v/>
      </c>
      <c r="Y238" t="str">
        <f t="shared" si="78"/>
        <v/>
      </c>
      <c r="Z238">
        <f t="shared" si="68"/>
        <v>5</v>
      </c>
      <c r="AA238" s="172" t="str">
        <f t="shared" si="83"/>
        <v>+((uint64_t)(71) &lt;&lt; (7*8))</v>
      </c>
      <c r="AB238" s="172" t="str">
        <f t="shared" si="83"/>
        <v>+((uint64_t)(65) &lt;&lt; (6*8))</v>
      </c>
      <c r="AC238" s="172" t="str">
        <f t="shared" si="83"/>
        <v>+((uint64_t)(77) &lt;&lt; (5*8))</v>
      </c>
      <c r="AD238" s="172" t="str">
        <f t="shared" si="83"/>
        <v>+((uint64_t)(77) &lt;&lt; (4*8))</v>
      </c>
      <c r="AE238" s="172" t="str">
        <f t="shared" si="83"/>
        <v>+((uint64_t)(65) &lt;&lt; (3*8))</v>
      </c>
      <c r="AF238" s="172" t="str">
        <f t="shared" si="83"/>
        <v xml:space="preserve">                          </v>
      </c>
      <c r="AG238" s="172" t="str">
        <f t="shared" si="83"/>
        <v xml:space="preserve">                          </v>
      </c>
      <c r="AH238" s="172" t="str">
        <f t="shared" si="83"/>
        <v xml:space="preserve">                          </v>
      </c>
      <c r="AJ238" t="str">
        <f t="shared" si="71"/>
        <v>(uint64_t)(+((uint64_t)(71) &lt;&lt; (7*8))+((uint64_t)(65) &lt;&lt; (6*8))+((uint64_t)(77) &lt;&lt; (5*8))+((uint64_t)(77) &lt;&lt; (4*8))+((uint64_t)(65) &lt;&lt; (3*8))                                                                              )</v>
      </c>
      <c r="AK238" s="2" t="str">
        <f t="shared" si="72"/>
        <v>GAMMA</v>
      </c>
      <c r="AL238" t="e">
        <f>VLOOKUP(AN238,$AN239:$AN$1000,1,0)</f>
        <v>#VALUE!</v>
      </c>
      <c r="AM238">
        <f t="shared" si="73"/>
        <v>396</v>
      </c>
      <c r="AN238" s="173" t="str">
        <f t="shared" si="74"/>
        <v xml:space="preserve">    case (uint64_t)(+((uint64_t)(71) &lt;&lt; (7*8))+((uint64_t)(65) &lt;&lt; (6*8))+((uint64_t)(77) &lt;&lt; (5*8))+((uint64_t)(77) &lt;&lt; (4*8))+((uint64_t)(65) &lt;&lt; (3*8))                                                                              ): *com = ITM_GAMMAX; return true; break; //GAMMA</v>
      </c>
      <c r="AO238" t="s">
        <v>5217</v>
      </c>
      <c r="AP238" s="170" t="str">
        <f t="shared" si="84"/>
        <v>47</v>
      </c>
      <c r="AQ238" s="170" t="str">
        <f t="shared" si="84"/>
        <v>41</v>
      </c>
      <c r="AR238" s="170" t="str">
        <f t="shared" si="84"/>
        <v>4D</v>
      </c>
      <c r="AS238" s="170" t="str">
        <f t="shared" si="84"/>
        <v>4D</v>
      </c>
      <c r="AT238" s="170" t="str">
        <f t="shared" si="84"/>
        <v>41</v>
      </c>
      <c r="AU238" s="170" t="str">
        <f t="shared" si="65"/>
        <v>00</v>
      </c>
      <c r="AV238" s="170" t="str">
        <f t="shared" si="65"/>
        <v>00</v>
      </c>
      <c r="AW238" s="170" t="str">
        <f t="shared" si="65"/>
        <v>00</v>
      </c>
      <c r="AX238" s="170" t="str">
        <f t="shared" si="75"/>
        <v xml:space="preserve">    case 0x47414D4D41000000: *com = ITM_GAMMAX; return true; break; //GAMMA</v>
      </c>
      <c r="BE238" s="170" t="str">
        <f t="shared" si="76"/>
        <v>47</v>
      </c>
      <c r="BF238" s="170" t="str">
        <f t="shared" si="76"/>
        <v>C0</v>
      </c>
      <c r="BG238" s="170" t="str">
        <f t="shared" si="76"/>
        <v>CC</v>
      </c>
      <c r="BH238" s="170" t="str">
        <f t="shared" si="76"/>
        <v>CC</v>
      </c>
      <c r="BI238" s="170" t="str">
        <f t="shared" si="77"/>
        <v>41</v>
      </c>
      <c r="BJ238" s="170" t="str">
        <f t="shared" si="77"/>
        <v/>
      </c>
      <c r="BK238" s="170" t="str">
        <f t="shared" si="77"/>
        <v/>
      </c>
      <c r="BL238" s="170" t="str">
        <f t="shared" si="77"/>
        <v/>
      </c>
    </row>
    <row r="239" spans="1:64">
      <c r="A239" s="24" t="str">
        <f>IF(ISNA(VLOOKUP(D239,D240:D$9999,1,0)),"",1)</f>
        <v/>
      </c>
      <c r="B239" s="24" t="str">
        <f>IF(ISNA(VLOOKUP(E239,E240:E$9999,1,0)),"",1)</f>
        <v/>
      </c>
      <c r="C239" s="2">
        <v>237</v>
      </c>
      <c r="D239" s="2" t="str">
        <f>VLOOKUP(C239,SOURCE!S242:Z10405,8,0)</f>
        <v>ITM_DELTAPC</v>
      </c>
      <c r="E239" s="26" t="str">
        <f>CHAR(34)&amp;VLOOKUP(C239,SOURCE!S$6:Y$10169,6,0)&amp;CHAR(34)</f>
        <v>"DELTA%"</v>
      </c>
      <c r="F239" s="22" t="str">
        <f t="shared" si="69"/>
        <v xml:space="preserve">                      if (strcompare(commandnumber,"DELTA%" )) {sprintf(commandnumber,"%d", ITM_DELTAPC);} else</v>
      </c>
      <c r="H239" t="b">
        <f>ISNA(VLOOKUP(J239,J240:J$500,1,0))</f>
        <v>1</v>
      </c>
      <c r="I239" s="27">
        <f>VLOOKUP(C239,SOURCE!S$6:Y$10169,7,0)</f>
        <v>1656</v>
      </c>
      <c r="J239" s="28" t="str">
        <f>VLOOKUP(C239,SOURCE!S$6:Y$10169,6,0)</f>
        <v>DELTA%</v>
      </c>
      <c r="K239" s="29" t="str">
        <f t="shared" si="79"/>
        <v>DELTA%</v>
      </c>
      <c r="L239" s="39" t="str">
        <f>VLOOKUP(C239,SOURCE!S$6:Y$10169,2,0)</f>
        <v>Math</v>
      </c>
      <c r="M239" t="str">
        <f>IF(VLOOKUP(I239,SOURCE!B:M,2,0)="/  { itemToBeCoded","To be coded","")</f>
        <v/>
      </c>
      <c r="N239" s="17" t="str">
        <f>IF(AND(O239,VLOOKUP(I239,SOURCE!B:M,2,0)&lt;&gt;"/  { itemToBeCoded"),IF(ISERROR(VLOOKUP(J239,TEST!A:L,12,0)),"",   IF(VLOOKUP(J239,TEST!A:L,12,0)="","",VLOOKUP(J239,TEST!A:L,12,0)&amp;" //"&amp;U239)),"")</f>
        <v/>
      </c>
      <c r="O239" t="b">
        <f>ISNA(VLOOKUP(J239,J$3:J238,1,0))</f>
        <v>1</v>
      </c>
      <c r="Q239" s="26" t="str">
        <f>VLOOKUP(I239,SOURCE!B:M,5,0)</f>
        <v>STD_DELTA "%"</v>
      </c>
      <c r="U239">
        <f t="shared" si="80"/>
        <v>54</v>
      </c>
      <c r="V239" s="164">
        <f t="shared" si="81"/>
        <v>299797166.11813855</v>
      </c>
      <c r="W239" t="str">
        <f>IF(AND(O239,VLOOKUP(I239,SOURCE!B:M,2,0)&lt;&gt;"/  { itemToBeCoded"),IF(ISERROR(VLOOKUP(J239,TEST!A:F,5,0)),"",VLOOKUP(J239,TEST!A:F,5,0)),"")</f>
        <v/>
      </c>
      <c r="X239" t="str">
        <f>IF(VLOOKUP(I239,SOURCE!B:M,2,0)&lt;&gt;"/  { itemToBeCoded",IF(ISERROR(VLOOKUP(J239,TEST!A:F,6,0)),"",VLOOKUP(J239,TEST!A:F,6,0)),"")</f>
        <v/>
      </c>
      <c r="Y239" t="str">
        <f t="shared" si="78"/>
        <v/>
      </c>
      <c r="Z239">
        <f t="shared" si="68"/>
        <v>6</v>
      </c>
      <c r="AA239" s="172" t="str">
        <f t="shared" si="83"/>
        <v>+((uint64_t)(68) &lt;&lt; (7*8))</v>
      </c>
      <c r="AB239" s="172" t="str">
        <f t="shared" si="83"/>
        <v>+((uint64_t)(69) &lt;&lt; (6*8))</v>
      </c>
      <c r="AC239" s="172" t="str">
        <f t="shared" si="83"/>
        <v>+((uint64_t)(76) &lt;&lt; (5*8))</v>
      </c>
      <c r="AD239" s="172" t="str">
        <f t="shared" si="83"/>
        <v>+((uint64_t)(84) &lt;&lt; (4*8))</v>
      </c>
      <c r="AE239" s="172" t="str">
        <f t="shared" si="83"/>
        <v>+((uint64_t)(65) &lt;&lt; (3*8))</v>
      </c>
      <c r="AF239" s="172" t="str">
        <f t="shared" si="83"/>
        <v>+((uint64_t)(37) &lt;&lt; (2*8))</v>
      </c>
      <c r="AG239" s="172" t="str">
        <f t="shared" si="83"/>
        <v xml:space="preserve">                          </v>
      </c>
      <c r="AH239" s="172" t="str">
        <f t="shared" si="83"/>
        <v xml:space="preserve">                          </v>
      </c>
      <c r="AJ239" t="str">
        <f t="shared" si="71"/>
        <v>(uint64_t)(+((uint64_t)(68) &lt;&lt; (7*8))+((uint64_t)(69) &lt;&lt; (6*8))+((uint64_t)(76) &lt;&lt; (5*8))+((uint64_t)(84) &lt;&lt; (4*8))+((uint64_t)(65) &lt;&lt; (3*8))+((uint64_t)(37) &lt;&lt; (2*8))                                                    )</v>
      </c>
      <c r="AK239" s="2" t="str">
        <f t="shared" si="72"/>
        <v>DELTA%</v>
      </c>
      <c r="AL239" t="e">
        <f>VLOOKUP(AN239,$AN240:$AN$1000,1,0)</f>
        <v>#VALUE!</v>
      </c>
      <c r="AM239">
        <f t="shared" si="73"/>
        <v>397</v>
      </c>
      <c r="AN239" s="173" t="str">
        <f t="shared" si="74"/>
        <v xml:space="preserve">    case (uint64_t)(+((uint64_t)(68) &lt;&lt; (7*8))+((uint64_t)(69) &lt;&lt; (6*8))+((uint64_t)(76) &lt;&lt; (5*8))+((uint64_t)(84) &lt;&lt; (4*8))+((uint64_t)(65) &lt;&lt; (3*8))+((uint64_t)(37) &lt;&lt; (2*8))                                                    ): *com = ITM_DELTAPC; return true; break; //DELTA%</v>
      </c>
      <c r="AO239" t="s">
        <v>5217</v>
      </c>
      <c r="AP239" s="170" t="str">
        <f t="shared" si="84"/>
        <v>44</v>
      </c>
      <c r="AQ239" s="170" t="str">
        <f t="shared" si="84"/>
        <v>45</v>
      </c>
      <c r="AR239" s="170" t="str">
        <f t="shared" si="84"/>
        <v>4C</v>
      </c>
      <c r="AS239" s="170" t="str">
        <f t="shared" si="84"/>
        <v>54</v>
      </c>
      <c r="AT239" s="170" t="str">
        <f t="shared" si="84"/>
        <v>41</v>
      </c>
      <c r="AU239" s="170" t="str">
        <f t="shared" si="65"/>
        <v>25</v>
      </c>
      <c r="AV239" s="170" t="str">
        <f t="shared" si="65"/>
        <v>00</v>
      </c>
      <c r="AW239" s="170" t="str">
        <f t="shared" si="65"/>
        <v>00</v>
      </c>
      <c r="AX239" s="170" t="str">
        <f t="shared" si="75"/>
        <v xml:space="preserve">    case 0x44454C5441250000: *com = ITM_DELTAPC; return true; break; //DELTA%</v>
      </c>
      <c r="BE239" s="170" t="str">
        <f t="shared" si="76"/>
        <v>44</v>
      </c>
      <c r="BF239" s="170" t="str">
        <f t="shared" si="76"/>
        <v>45</v>
      </c>
      <c r="BG239" s="170" t="str">
        <f t="shared" si="76"/>
        <v>CB</v>
      </c>
      <c r="BH239" s="170" t="str">
        <f t="shared" si="76"/>
        <v>D3</v>
      </c>
      <c r="BI239" s="170" t="str">
        <f t="shared" si="77"/>
        <v>41</v>
      </c>
      <c r="BJ239" s="170" t="str">
        <f t="shared" si="77"/>
        <v>25</v>
      </c>
      <c r="BK239" s="170" t="str">
        <f t="shared" si="77"/>
        <v/>
      </c>
      <c r="BL239" s="170" t="str">
        <f t="shared" si="77"/>
        <v/>
      </c>
    </row>
    <row r="240" spans="1:64">
      <c r="A240" s="24" t="str">
        <f>IF(ISNA(VLOOKUP(D240,D241:D$9999,1,0)),"",1)</f>
        <v/>
      </c>
      <c r="B240" s="24" t="str">
        <f>IF(ISNA(VLOOKUP(E240,E241:E$9999,1,0)),"",1)</f>
        <v/>
      </c>
      <c r="C240" s="2">
        <v>238</v>
      </c>
      <c r="D240" s="2" t="str">
        <f>VLOOKUP(C240,SOURCE!S243:Z10406,8,0)</f>
        <v>ITM_RANI</v>
      </c>
      <c r="E240" s="26" t="str">
        <f>CHAR(34)&amp;VLOOKUP(C240,SOURCE!S$6:Y$10169,6,0)&amp;CHAR(34)</f>
        <v>"RANI#"</v>
      </c>
      <c r="F240" s="22" t="str">
        <f t="shared" si="69"/>
        <v xml:space="preserve">                      if (strcompare(commandnumber,"RANI#" )) {sprintf(commandnumber,"%d", ITM_RANI);} else</v>
      </c>
      <c r="H240" t="b">
        <f>ISNA(VLOOKUP(J240,J241:J$500,1,0))</f>
        <v>1</v>
      </c>
      <c r="I240" s="27">
        <f>VLOOKUP(C240,SOURCE!S$6:Y$10169,7,0)</f>
        <v>1665</v>
      </c>
      <c r="J240" s="28" t="str">
        <f>VLOOKUP(C240,SOURCE!S$6:Y$10169,6,0)</f>
        <v>RANI#</v>
      </c>
      <c r="K240" s="29" t="str">
        <f t="shared" si="79"/>
        <v>RANI#</v>
      </c>
      <c r="L240" s="39" t="str">
        <f>VLOOKUP(C240,SOURCE!S$6:Y$10169,2,0)</f>
        <v>Math</v>
      </c>
      <c r="M240" t="str">
        <f>IF(VLOOKUP(I240,SOURCE!B:M,2,0)="/  { itemToBeCoded","To be coded","")</f>
        <v/>
      </c>
      <c r="N240" s="17" t="str">
        <f>IF(AND(O240,VLOOKUP(I240,SOURCE!B:M,2,0)&lt;&gt;"/  { itemToBeCoded"),IF(ISERROR(VLOOKUP(J240,TEST!A:L,12,0)),"",   IF(VLOOKUP(J240,TEST!A:L,12,0)="","",VLOOKUP(J240,TEST!A:L,12,0)&amp;" //"&amp;U240)),"")</f>
        <v/>
      </c>
      <c r="O240" t="b">
        <f>ISNA(VLOOKUP(J240,J$3:J239,1,0))</f>
        <v>1</v>
      </c>
      <c r="Q240" s="26" t="str">
        <f>VLOOKUP(I240,SOURCE!B:M,5,0)</f>
        <v>"RANI#"</v>
      </c>
      <c r="U240">
        <f t="shared" si="80"/>
        <v>54</v>
      </c>
      <c r="V240" s="164">
        <f t="shared" si="81"/>
        <v>299797166.11813855</v>
      </c>
      <c r="W240" t="str">
        <f>IF(AND(O240,VLOOKUP(I240,SOURCE!B:M,2,0)&lt;&gt;"/  { itemToBeCoded"),IF(ISERROR(VLOOKUP(J240,TEST!A:F,5,0)),"",VLOOKUP(J240,TEST!A:F,5,0)),"")</f>
        <v/>
      </c>
      <c r="X240" t="str">
        <f>IF(VLOOKUP(I240,SOURCE!B:M,2,0)&lt;&gt;"/  { itemToBeCoded",IF(ISERROR(VLOOKUP(J240,TEST!A:F,6,0)),"",VLOOKUP(J240,TEST!A:F,6,0)),"")</f>
        <v/>
      </c>
      <c r="Y240" t="str">
        <f t="shared" si="78"/>
        <v/>
      </c>
      <c r="Z240">
        <f t="shared" si="68"/>
        <v>5</v>
      </c>
      <c r="AA240" s="172" t="str">
        <f t="shared" si="83"/>
        <v>+((uint64_t)(82) &lt;&lt; (7*8))</v>
      </c>
      <c r="AB240" s="172" t="str">
        <f t="shared" si="83"/>
        <v>+((uint64_t)(65) &lt;&lt; (6*8))</v>
      </c>
      <c r="AC240" s="172" t="str">
        <f t="shared" si="83"/>
        <v>+((uint64_t)(78) &lt;&lt; (5*8))</v>
      </c>
      <c r="AD240" s="172" t="str">
        <f t="shared" si="83"/>
        <v>+((uint64_t)(73) &lt;&lt; (4*8))</v>
      </c>
      <c r="AE240" s="172" t="str">
        <f t="shared" si="83"/>
        <v>+((uint64_t)(35) &lt;&lt; (3*8))</v>
      </c>
      <c r="AF240" s="172" t="str">
        <f t="shared" si="83"/>
        <v xml:space="preserve">                          </v>
      </c>
      <c r="AG240" s="172" t="str">
        <f t="shared" si="83"/>
        <v xml:space="preserve">                          </v>
      </c>
      <c r="AH240" s="172" t="str">
        <f t="shared" si="83"/>
        <v xml:space="preserve">                          </v>
      </c>
      <c r="AJ240" t="str">
        <f t="shared" si="71"/>
        <v>(uint64_t)(+((uint64_t)(82) &lt;&lt; (7*8))+((uint64_t)(65) &lt;&lt; (6*8))+((uint64_t)(78) &lt;&lt; (5*8))+((uint64_t)(73) &lt;&lt; (4*8))+((uint64_t)(35) &lt;&lt; (3*8))                                                                              )</v>
      </c>
      <c r="AK240" s="2" t="str">
        <f t="shared" si="72"/>
        <v>RANI#</v>
      </c>
      <c r="AL240" t="e">
        <f>VLOOKUP(AN240,$AN241:$AN$1000,1,0)</f>
        <v>#VALUE!</v>
      </c>
      <c r="AM240">
        <f t="shared" si="73"/>
        <v>398</v>
      </c>
      <c r="AN240" s="173" t="str">
        <f t="shared" si="74"/>
        <v xml:space="preserve">    case (uint64_t)(+((uint64_t)(82) &lt;&lt; (7*8))+((uint64_t)(65) &lt;&lt; (6*8))+((uint64_t)(78) &lt;&lt; (5*8))+((uint64_t)(73) &lt;&lt; (4*8))+((uint64_t)(35) &lt;&lt; (3*8))                                                                              ): *com = ITM_RANI; return true; break; //RANI#</v>
      </c>
      <c r="AO240" t="s">
        <v>5217</v>
      </c>
      <c r="AP240" s="170" t="str">
        <f t="shared" si="84"/>
        <v>52</v>
      </c>
      <c r="AQ240" s="170" t="str">
        <f t="shared" si="84"/>
        <v>41</v>
      </c>
      <c r="AR240" s="170" t="str">
        <f t="shared" si="84"/>
        <v>4E</v>
      </c>
      <c r="AS240" s="170" t="str">
        <f t="shared" si="84"/>
        <v>49</v>
      </c>
      <c r="AT240" s="170" t="str">
        <f t="shared" si="84"/>
        <v>23</v>
      </c>
      <c r="AU240" s="170" t="str">
        <f t="shared" si="65"/>
        <v>00</v>
      </c>
      <c r="AV240" s="170" t="str">
        <f t="shared" si="65"/>
        <v>00</v>
      </c>
      <c r="AW240" s="170" t="str">
        <f t="shared" si="65"/>
        <v>00</v>
      </c>
      <c r="AX240" s="170" t="str">
        <f t="shared" si="75"/>
        <v xml:space="preserve">    case 0x52414E4923000000: *com = ITM_RANI; return true; break; //RANI#</v>
      </c>
      <c r="BE240" s="170" t="str">
        <f t="shared" si="76"/>
        <v>52</v>
      </c>
      <c r="BF240" s="170" t="str">
        <f t="shared" si="76"/>
        <v>C0</v>
      </c>
      <c r="BG240" s="170" t="str">
        <f t="shared" si="76"/>
        <v>CD</v>
      </c>
      <c r="BH240" s="170" t="str">
        <f t="shared" si="76"/>
        <v>C8</v>
      </c>
      <c r="BI240" s="170" t="str">
        <f t="shared" si="77"/>
        <v>23</v>
      </c>
      <c r="BJ240" s="170" t="str">
        <f t="shared" si="77"/>
        <v/>
      </c>
      <c r="BK240" s="170" t="str">
        <f t="shared" si="77"/>
        <v/>
      </c>
      <c r="BL240" s="170" t="str">
        <f t="shared" si="77"/>
        <v/>
      </c>
    </row>
    <row r="241" spans="1:64">
      <c r="A241" s="24" t="str">
        <f>IF(ISNA(VLOOKUP(D241,D242:D$9999,1,0)),"",1)</f>
        <v/>
      </c>
      <c r="B241" s="24" t="str">
        <f>IF(ISNA(VLOOKUP(E241,E242:E$9999,1,0)),"",1)</f>
        <v/>
      </c>
      <c r="C241" s="2">
        <v>239</v>
      </c>
      <c r="D241" s="2" t="str">
        <f>VLOOKUP(C241,SOURCE!S244:Z10407,8,0)</f>
        <v>ITM_RANGE</v>
      </c>
      <c r="E241" s="26" t="str">
        <f>CHAR(34)&amp;VLOOKUP(C241,SOURCE!S$6:Y$10169,6,0)&amp;CHAR(34)</f>
        <v>"RANGE"</v>
      </c>
      <c r="F241" s="22" t="str">
        <f t="shared" si="69"/>
        <v xml:space="preserve">                      if (strcompare(commandnumber,"RANGE" )) {sprintf(commandnumber,"%d", ITM_RANGE);} else</v>
      </c>
      <c r="H241" t="b">
        <f>ISNA(VLOOKUP(J241,J242:J$500,1,0))</f>
        <v>1</v>
      </c>
      <c r="I241" s="27">
        <f>VLOOKUP(C241,SOURCE!S$6:Y$10169,7,0)</f>
        <v>1667</v>
      </c>
      <c r="J241" s="28" t="str">
        <f>VLOOKUP(C241,SOURCE!S$6:Y$10169,6,0)</f>
        <v>RANGE</v>
      </c>
      <c r="K241" s="29" t="str">
        <f t="shared" si="79"/>
        <v>RANGE</v>
      </c>
      <c r="L241" s="39" t="str">
        <f>VLOOKUP(C241,SOURCE!S$6:Y$10169,2,0)</f>
        <v>CONF</v>
      </c>
      <c r="M241" t="str">
        <f>IF(VLOOKUP(I241,SOURCE!B:M,2,0)="/  { itemToBeCoded","To be coded","")</f>
        <v/>
      </c>
      <c r="N241" s="17" t="str">
        <f>IF(AND(O241,VLOOKUP(I241,SOURCE!B:M,2,0)&lt;&gt;"/  { itemToBeCoded"),IF(ISERROR(VLOOKUP(J241,TEST!A:L,12,0)),"",   IF(VLOOKUP(J241,TEST!A:L,12,0)="","",VLOOKUP(J241,TEST!A:L,12,0)&amp;" //"&amp;U241)),"")</f>
        <v/>
      </c>
      <c r="O241" t="b">
        <f>ISNA(VLOOKUP(J241,J$3:J240,1,0))</f>
        <v>1</v>
      </c>
      <c r="Q241" s="26" t="str">
        <f>VLOOKUP(I241,SOURCE!B:M,5,0)</f>
        <v>"RANGE"</v>
      </c>
      <c r="U241">
        <f t="shared" si="80"/>
        <v>54</v>
      </c>
      <c r="V241" s="164">
        <f t="shared" si="81"/>
        <v>299797166.11813855</v>
      </c>
      <c r="W241" t="str">
        <f>IF(AND(O241,VLOOKUP(I241,SOURCE!B:M,2,0)&lt;&gt;"/  { itemToBeCoded"),IF(ISERROR(VLOOKUP(J241,TEST!A:F,5,0)),"",VLOOKUP(J241,TEST!A:F,5,0)),"")</f>
        <v/>
      </c>
      <c r="X241" t="str">
        <f>IF(VLOOKUP(I241,SOURCE!B:M,2,0)&lt;&gt;"/  { itemToBeCoded",IF(ISERROR(VLOOKUP(J241,TEST!A:F,6,0)),"",VLOOKUP(J241,TEST!A:F,6,0)),"")</f>
        <v/>
      </c>
      <c r="Y241" t="str">
        <f t="shared" si="78"/>
        <v/>
      </c>
      <c r="Z241">
        <f t="shared" si="68"/>
        <v>5</v>
      </c>
      <c r="AA241" s="172" t="str">
        <f t="shared" si="83"/>
        <v>+((uint64_t)(82) &lt;&lt; (7*8))</v>
      </c>
      <c r="AB241" s="172" t="str">
        <f t="shared" si="83"/>
        <v>+((uint64_t)(65) &lt;&lt; (6*8))</v>
      </c>
      <c r="AC241" s="172" t="str">
        <f t="shared" si="83"/>
        <v>+((uint64_t)(78) &lt;&lt; (5*8))</v>
      </c>
      <c r="AD241" s="172" t="str">
        <f t="shared" si="83"/>
        <v>+((uint64_t)(71) &lt;&lt; (4*8))</v>
      </c>
      <c r="AE241" s="172" t="str">
        <f t="shared" si="83"/>
        <v>+((uint64_t)(69) &lt;&lt; (3*8))</v>
      </c>
      <c r="AF241" s="172" t="str">
        <f t="shared" si="83"/>
        <v xml:space="preserve">                          </v>
      </c>
      <c r="AG241" s="172" t="str">
        <f t="shared" si="83"/>
        <v xml:space="preserve">                          </v>
      </c>
      <c r="AH241" s="172" t="str">
        <f t="shared" si="83"/>
        <v xml:space="preserve">                          </v>
      </c>
      <c r="AJ241" t="str">
        <f t="shared" si="71"/>
        <v>(uint64_t)(+((uint64_t)(82) &lt;&lt; (7*8))+((uint64_t)(65) &lt;&lt; (6*8))+((uint64_t)(78) &lt;&lt; (5*8))+((uint64_t)(71) &lt;&lt; (4*8))+((uint64_t)(69) &lt;&lt; (3*8))                                                                              )</v>
      </c>
      <c r="AK241" s="2" t="str">
        <f t="shared" si="72"/>
        <v>RANGE</v>
      </c>
      <c r="AL241" t="e">
        <f>VLOOKUP(AN241,$AN242:$AN$1000,1,0)</f>
        <v>#VALUE!</v>
      </c>
      <c r="AM241">
        <f t="shared" si="73"/>
        <v>399</v>
      </c>
      <c r="AN241" s="173" t="str">
        <f t="shared" si="74"/>
        <v xml:space="preserve">    case (uint64_t)(+((uint64_t)(82) &lt;&lt; (7*8))+((uint64_t)(65) &lt;&lt; (6*8))+((uint64_t)(78) &lt;&lt; (5*8))+((uint64_t)(71) &lt;&lt; (4*8))+((uint64_t)(69) &lt;&lt; (3*8))                                                                              ): *com = ITM_RANGE; return true; break; //RANGE</v>
      </c>
      <c r="AO241" t="s">
        <v>5217</v>
      </c>
      <c r="AP241" s="170" t="str">
        <f t="shared" si="84"/>
        <v>52</v>
      </c>
      <c r="AQ241" s="170" t="str">
        <f t="shared" si="84"/>
        <v>41</v>
      </c>
      <c r="AR241" s="170" t="str">
        <f t="shared" si="84"/>
        <v>4E</v>
      </c>
      <c r="AS241" s="170" t="str">
        <f t="shared" si="84"/>
        <v>47</v>
      </c>
      <c r="AT241" s="170" t="str">
        <f t="shared" si="84"/>
        <v>45</v>
      </c>
      <c r="AU241" s="170" t="str">
        <f t="shared" si="65"/>
        <v>00</v>
      </c>
      <c r="AV241" s="170" t="str">
        <f t="shared" si="65"/>
        <v>00</v>
      </c>
      <c r="AW241" s="170" t="str">
        <f t="shared" si="65"/>
        <v>00</v>
      </c>
      <c r="AX241" s="170" t="str">
        <f t="shared" si="75"/>
        <v xml:space="preserve">    case 0x52414E4745000000: *com = ITM_RANGE; return true; break; //RANGE</v>
      </c>
      <c r="BE241" s="170" t="str">
        <f t="shared" si="76"/>
        <v>52</v>
      </c>
      <c r="BF241" s="170" t="str">
        <f t="shared" si="76"/>
        <v>C0</v>
      </c>
      <c r="BG241" s="170" t="str">
        <f t="shared" si="76"/>
        <v>CD</v>
      </c>
      <c r="BH241" s="170" t="str">
        <f t="shared" si="76"/>
        <v>C6</v>
      </c>
      <c r="BI241" s="170" t="str">
        <f t="shared" si="77"/>
        <v>45</v>
      </c>
      <c r="BJ241" s="170" t="str">
        <f t="shared" si="77"/>
        <v/>
      </c>
      <c r="BK241" s="170" t="str">
        <f t="shared" si="77"/>
        <v/>
      </c>
      <c r="BL241" s="170" t="str">
        <f t="shared" si="77"/>
        <v/>
      </c>
    </row>
    <row r="242" spans="1:64">
      <c r="A242" s="24" t="str">
        <f>IF(ISNA(VLOOKUP(D242,D243:D$9999,1,0)),"",1)</f>
        <v/>
      </c>
      <c r="B242" s="24" t="str">
        <f>IF(ISNA(VLOOKUP(E242,E243:E$9999,1,0)),"",1)</f>
        <v/>
      </c>
      <c r="C242" s="2">
        <v>240</v>
      </c>
      <c r="D242" s="2" t="str">
        <f>VLOOKUP(C242,SOURCE!S245:Z10408,8,0)</f>
        <v>ITM_GETRANGE</v>
      </c>
      <c r="E242" s="26" t="str">
        <f>CHAR(34)&amp;VLOOKUP(C242,SOURCE!S$6:Y$10169,6,0)&amp;CHAR(34)</f>
        <v>"RANGE?"</v>
      </c>
      <c r="F242" s="22" t="str">
        <f t="shared" si="69"/>
        <v xml:space="preserve">                      if (strcompare(commandnumber,"RANGE?" )) {sprintf(commandnumber,"%d", ITM_GETRANGE);} else</v>
      </c>
      <c r="H242" t="b">
        <f>ISNA(VLOOKUP(J242,J243:J$500,1,0))</f>
        <v>1</v>
      </c>
      <c r="I242" s="27">
        <f>VLOOKUP(C242,SOURCE!S$6:Y$10169,7,0)</f>
        <v>1668</v>
      </c>
      <c r="J242" s="28" t="str">
        <f>VLOOKUP(C242,SOURCE!S$6:Y$10169,6,0)</f>
        <v>RANGE?</v>
      </c>
      <c r="K242" s="29" t="str">
        <f t="shared" si="79"/>
        <v>RANGE?</v>
      </c>
      <c r="L242" s="39" t="str">
        <f>VLOOKUP(C242,SOURCE!S$6:Y$10169,2,0)</f>
        <v>CONF</v>
      </c>
      <c r="M242" t="str">
        <f>IF(VLOOKUP(I242,SOURCE!B:M,2,0)="/  { itemToBeCoded","To be coded","")</f>
        <v/>
      </c>
      <c r="N242" s="17" t="str">
        <f>IF(AND(O242,VLOOKUP(I242,SOURCE!B:M,2,0)&lt;&gt;"/  { itemToBeCoded"),IF(ISERROR(VLOOKUP(J242,TEST!A:L,12,0)),"",   IF(VLOOKUP(J242,TEST!A:L,12,0)="","",VLOOKUP(J242,TEST!A:L,12,0)&amp;" //"&amp;U242)),"")</f>
        <v/>
      </c>
      <c r="O242" t="b">
        <f>ISNA(VLOOKUP(J242,J$3:J241,1,0))</f>
        <v>1</v>
      </c>
      <c r="Q242" s="26" t="str">
        <f>VLOOKUP(I242,SOURCE!B:M,5,0)</f>
        <v>"RANGE?"</v>
      </c>
      <c r="U242">
        <f t="shared" si="80"/>
        <v>54</v>
      </c>
      <c r="V242" s="164">
        <f t="shared" si="81"/>
        <v>299797166.11813855</v>
      </c>
      <c r="W242" t="str">
        <f>IF(AND(O242,VLOOKUP(I242,SOURCE!B:M,2,0)&lt;&gt;"/  { itemToBeCoded"),IF(ISERROR(VLOOKUP(J242,TEST!A:F,5,0)),"",VLOOKUP(J242,TEST!A:F,5,0)),"")</f>
        <v/>
      </c>
      <c r="X242" t="str">
        <f>IF(VLOOKUP(I242,SOURCE!B:M,2,0)&lt;&gt;"/  { itemToBeCoded",IF(ISERROR(VLOOKUP(J242,TEST!A:F,6,0)),"",VLOOKUP(J242,TEST!A:F,6,0)),"")</f>
        <v/>
      </c>
      <c r="Y242" t="str">
        <f t="shared" si="78"/>
        <v/>
      </c>
      <c r="Z242">
        <f t="shared" si="68"/>
        <v>6</v>
      </c>
      <c r="AA242" s="172" t="str">
        <f t="shared" si="83"/>
        <v>+((uint64_t)(82) &lt;&lt; (7*8))</v>
      </c>
      <c r="AB242" s="172" t="str">
        <f t="shared" si="83"/>
        <v>+((uint64_t)(65) &lt;&lt; (6*8))</v>
      </c>
      <c r="AC242" s="172" t="str">
        <f t="shared" si="83"/>
        <v>+((uint64_t)(78) &lt;&lt; (5*8))</v>
      </c>
      <c r="AD242" s="172" t="str">
        <f t="shared" si="83"/>
        <v>+((uint64_t)(71) &lt;&lt; (4*8))</v>
      </c>
      <c r="AE242" s="172" t="str">
        <f t="shared" si="83"/>
        <v>+((uint64_t)(69) &lt;&lt; (3*8))</v>
      </c>
      <c r="AF242" s="172" t="str">
        <f t="shared" si="83"/>
        <v>+((uint64_t)(63) &lt;&lt; (2*8))</v>
      </c>
      <c r="AG242" s="172" t="str">
        <f t="shared" si="83"/>
        <v xml:space="preserve">                          </v>
      </c>
      <c r="AH242" s="172" t="str">
        <f t="shared" si="83"/>
        <v xml:space="preserve">                          </v>
      </c>
      <c r="AJ242" t="str">
        <f t="shared" si="71"/>
        <v>(uint64_t)(+((uint64_t)(82) &lt;&lt; (7*8))+((uint64_t)(65) &lt;&lt; (6*8))+((uint64_t)(78) &lt;&lt; (5*8))+((uint64_t)(71) &lt;&lt; (4*8))+((uint64_t)(69) &lt;&lt; (3*8))+((uint64_t)(63) &lt;&lt; (2*8))                                                    )</v>
      </c>
      <c r="AK242" s="2" t="str">
        <f t="shared" si="72"/>
        <v>RANGE?</v>
      </c>
      <c r="AL242" t="e">
        <f>VLOOKUP(AN242,$AN243:$AN$1000,1,0)</f>
        <v>#VALUE!</v>
      </c>
      <c r="AM242">
        <f t="shared" si="73"/>
        <v>400</v>
      </c>
      <c r="AN242" s="173" t="str">
        <f t="shared" si="74"/>
        <v xml:space="preserve">    case (uint64_t)(+((uint64_t)(82) &lt;&lt; (7*8))+((uint64_t)(65) &lt;&lt; (6*8))+((uint64_t)(78) &lt;&lt; (5*8))+((uint64_t)(71) &lt;&lt; (4*8))+((uint64_t)(69) &lt;&lt; (3*8))+((uint64_t)(63) &lt;&lt; (2*8))                                                    ): *com = ITM_GETRANGE; return true; break; //RANGE?</v>
      </c>
      <c r="AO242" t="s">
        <v>5217</v>
      </c>
      <c r="AP242" s="170" t="str">
        <f t="shared" si="84"/>
        <v>52</v>
      </c>
      <c r="AQ242" s="170" t="str">
        <f t="shared" si="84"/>
        <v>41</v>
      </c>
      <c r="AR242" s="170" t="str">
        <f t="shared" si="84"/>
        <v>4E</v>
      </c>
      <c r="AS242" s="170" t="str">
        <f t="shared" si="84"/>
        <v>47</v>
      </c>
      <c r="AT242" s="170" t="str">
        <f t="shared" si="84"/>
        <v>45</v>
      </c>
      <c r="AU242" s="170" t="str">
        <f t="shared" si="65"/>
        <v>3F</v>
      </c>
      <c r="AV242" s="170" t="str">
        <f t="shared" si="65"/>
        <v>00</v>
      </c>
      <c r="AW242" s="170" t="str">
        <f t="shared" si="65"/>
        <v>00</v>
      </c>
      <c r="AX242" s="170" t="str">
        <f t="shared" si="75"/>
        <v xml:space="preserve">    case 0x52414E47453F0000: *com = ITM_GETRANGE; return true; break; //RANGE?</v>
      </c>
      <c r="BE242" s="170" t="str">
        <f t="shared" si="76"/>
        <v>52</v>
      </c>
      <c r="BF242" s="170" t="str">
        <f t="shared" si="76"/>
        <v>41</v>
      </c>
      <c r="BG242" s="170" t="str">
        <f t="shared" si="76"/>
        <v>CD</v>
      </c>
      <c r="BH242" s="170" t="str">
        <f t="shared" si="76"/>
        <v>C6</v>
      </c>
      <c r="BI242" s="170" t="str">
        <f t="shared" si="77"/>
        <v>45</v>
      </c>
      <c r="BJ242" s="170" t="str">
        <f t="shared" si="77"/>
        <v>3F</v>
      </c>
      <c r="BK242" s="170" t="str">
        <f t="shared" si="77"/>
        <v/>
      </c>
      <c r="BL242" s="170" t="str">
        <f t="shared" si="77"/>
        <v/>
      </c>
    </row>
    <row r="243" spans="1:64">
      <c r="A243" s="24" t="str">
        <f>IF(ISNA(VLOOKUP(D243,D244:D$9999,1,0)),"",1)</f>
        <v/>
      </c>
      <c r="B243" s="24" t="str">
        <f>IF(ISNA(VLOOKUP(E243,E244:E$9999,1,0)),"",1)</f>
        <v/>
      </c>
      <c r="C243" s="2">
        <v>241</v>
      </c>
      <c r="D243" s="2" t="str">
        <f>VLOOKUP(C243,SOURCE!S246:Z10409,8,0)</f>
        <v>ITM_M1X</v>
      </c>
      <c r="E243" s="26" t="str">
        <f>CHAR(34)&amp;VLOOKUP(C243,SOURCE!S$6:Y$10169,6,0)&amp;CHAR(34)</f>
        <v>"(-1)^X"</v>
      </c>
      <c r="F243" s="22" t="str">
        <f t="shared" si="69"/>
        <v xml:space="preserve">                      if (strcompare(commandnumber,"(-1)^X" )) {sprintf(commandnumber,"%d", ITM_M1X);} else</v>
      </c>
      <c r="H243" t="b">
        <f>ISNA(VLOOKUP(J243,J244:J$500,1,0))</f>
        <v>1</v>
      </c>
      <c r="I243" s="27">
        <f>VLOOKUP(C243,SOURCE!S$6:Y$10169,7,0)</f>
        <v>1669</v>
      </c>
      <c r="J243" s="28" t="str">
        <f>VLOOKUP(C243,SOURCE!S$6:Y$10169,6,0)</f>
        <v>(-1)^X</v>
      </c>
      <c r="K243" s="29" t="str">
        <f t="shared" si="79"/>
        <v>(-1)^x</v>
      </c>
      <c r="L243" s="39" t="str">
        <f>VLOOKUP(C243,SOURCE!S$6:Y$10169,2,0)</f>
        <v>Math</v>
      </c>
      <c r="M243" t="str">
        <f>IF(VLOOKUP(I243,SOURCE!B:M,2,0)="/  { itemToBeCoded","To be coded","")</f>
        <v/>
      </c>
      <c r="N243" s="17" t="str">
        <f>IF(AND(O243,VLOOKUP(I243,SOURCE!B:M,2,0)&lt;&gt;"/  { itemToBeCoded"),IF(ISERROR(VLOOKUP(J243,TEST!A:L,12,0)),"",   IF(VLOOKUP(J243,TEST!A:L,12,0)="","",VLOOKUP(J243,TEST!A:L,12,0)&amp;" //"&amp;U243)),"")</f>
        <v/>
      </c>
      <c r="O243" t="b">
        <f>ISNA(VLOOKUP(J243,J$3:J242,1,0))</f>
        <v>1</v>
      </c>
      <c r="Q243" s="26" t="str">
        <f>VLOOKUP(I243,SOURCE!B:M,5,0)</f>
        <v>"(-1)" STD_SUP_x</v>
      </c>
      <c r="U243">
        <f t="shared" si="80"/>
        <v>54</v>
      </c>
      <c r="V243" s="164">
        <f t="shared" si="81"/>
        <v>299797166.11813855</v>
      </c>
      <c r="W243" t="str">
        <f>IF(AND(O243,VLOOKUP(I243,SOURCE!B:M,2,0)&lt;&gt;"/  { itemToBeCoded"),IF(ISERROR(VLOOKUP(J243,TEST!A:F,5,0)),"",VLOOKUP(J243,TEST!A:F,5,0)),"")</f>
        <v/>
      </c>
      <c r="X243" t="str">
        <f>IF(VLOOKUP(I243,SOURCE!B:M,2,0)&lt;&gt;"/  { itemToBeCoded",IF(ISERROR(VLOOKUP(J243,TEST!A:F,6,0)),"",VLOOKUP(J243,TEST!A:F,6,0)),"")</f>
        <v/>
      </c>
      <c r="Y243" t="str">
        <f t="shared" si="78"/>
        <v/>
      </c>
      <c r="Z243">
        <f t="shared" si="68"/>
        <v>6</v>
      </c>
      <c r="AA243" s="172" t="str">
        <f t="shared" si="83"/>
        <v>+((uint64_t)(40) &lt;&lt; (7*8))</v>
      </c>
      <c r="AB243" s="172" t="str">
        <f t="shared" si="83"/>
        <v>+((uint64_t)(45) &lt;&lt; (6*8))</v>
      </c>
      <c r="AC243" s="172" t="str">
        <f t="shared" si="83"/>
        <v>+((uint64_t)(49) &lt;&lt; (5*8))</v>
      </c>
      <c r="AD243" s="172" t="str">
        <f t="shared" si="83"/>
        <v>+((uint64_t)(41) &lt;&lt; (4*8))</v>
      </c>
      <c r="AE243" s="172" t="str">
        <f t="shared" si="83"/>
        <v>+((uint64_t)(94) &lt;&lt; (3*8))</v>
      </c>
      <c r="AF243" s="172" t="str">
        <f t="shared" si="83"/>
        <v>+((uint64_t)(88) &lt;&lt; (2*8))</v>
      </c>
      <c r="AG243" s="172" t="str">
        <f t="shared" si="83"/>
        <v xml:space="preserve">                          </v>
      </c>
      <c r="AH243" s="172" t="str">
        <f t="shared" si="83"/>
        <v xml:space="preserve">                          </v>
      </c>
      <c r="AJ243" t="str">
        <f t="shared" si="71"/>
        <v>(uint64_t)(+((uint64_t)(40) &lt;&lt; (7*8))+((uint64_t)(45) &lt;&lt; (6*8))+((uint64_t)(49) &lt;&lt; (5*8))+((uint64_t)(41) &lt;&lt; (4*8))+((uint64_t)(94) &lt;&lt; (3*8))+((uint64_t)(88) &lt;&lt; (2*8))                                                    )</v>
      </c>
      <c r="AK243" s="2" t="str">
        <f t="shared" si="72"/>
        <v>(-1)^X</v>
      </c>
      <c r="AL243" t="e">
        <f>VLOOKUP(AN243,$AN244:$AN$1000,1,0)</f>
        <v>#VALUE!</v>
      </c>
      <c r="AM243">
        <f t="shared" si="73"/>
        <v>401</v>
      </c>
      <c r="AN243" s="173" t="str">
        <f t="shared" si="74"/>
        <v xml:space="preserve">    case (uint64_t)(+((uint64_t)(40) &lt;&lt; (7*8))+((uint64_t)(45) &lt;&lt; (6*8))+((uint64_t)(49) &lt;&lt; (5*8))+((uint64_t)(41) &lt;&lt; (4*8))+((uint64_t)(94) &lt;&lt; (3*8))+((uint64_t)(88) &lt;&lt; (2*8))                                                    ): *com = ITM_M1X; return true; break; //(-1)^X</v>
      </c>
      <c r="AO243" t="s">
        <v>5217</v>
      </c>
      <c r="AP243" s="170" t="str">
        <f t="shared" si="84"/>
        <v>28</v>
      </c>
      <c r="AQ243" s="170" t="str">
        <f t="shared" si="84"/>
        <v>2D</v>
      </c>
      <c r="AR243" s="170" t="str">
        <f t="shared" si="84"/>
        <v>31</v>
      </c>
      <c r="AS243" s="170" t="str">
        <f t="shared" si="84"/>
        <v>29</v>
      </c>
      <c r="AT243" s="170" t="str">
        <f t="shared" si="84"/>
        <v>5E</v>
      </c>
      <c r="AU243" s="170" t="str">
        <f t="shared" si="84"/>
        <v>58</v>
      </c>
      <c r="AV243" s="170" t="str">
        <f t="shared" si="84"/>
        <v>00</v>
      </c>
      <c r="AW243" s="170" t="str">
        <f t="shared" si="84"/>
        <v>00</v>
      </c>
      <c r="AX243" s="170" t="str">
        <f t="shared" si="75"/>
        <v xml:space="preserve">    case 0x282D31295E580000: *com = ITM_M1X; return true; break; //(-1)^X</v>
      </c>
      <c r="BE243" s="170" t="str">
        <f t="shared" si="76"/>
        <v>28</v>
      </c>
      <c r="BF243" s="170" t="str">
        <f t="shared" si="76"/>
        <v>2D</v>
      </c>
      <c r="BG243" s="170" t="str">
        <f t="shared" si="76"/>
        <v>B0</v>
      </c>
      <c r="BH243" s="170" t="str">
        <f t="shared" si="76"/>
        <v>A8</v>
      </c>
      <c r="BI243" s="170" t="str">
        <f t="shared" si="77"/>
        <v>5E</v>
      </c>
      <c r="BJ243" s="170" t="str">
        <f t="shared" si="77"/>
        <v>58</v>
      </c>
      <c r="BK243" s="170" t="str">
        <f t="shared" si="77"/>
        <v/>
      </c>
      <c r="BL243" s="170" t="str">
        <f t="shared" si="77"/>
        <v/>
      </c>
    </row>
    <row r="244" spans="1:64">
      <c r="A244" s="24" t="str">
        <f>IF(ISNA(VLOOKUP(D244,D245:D$9999,1,0)),"",1)</f>
        <v/>
      </c>
      <c r="B244" s="24" t="str">
        <f>IF(ISNA(VLOOKUP(E244,E245:E$9999,1,0)),"",1)</f>
        <v/>
      </c>
      <c r="C244" s="2">
        <v>242</v>
      </c>
      <c r="D244" s="2" t="str">
        <f>VLOOKUP(C244,SOURCE!S247:Z10410,8,0)</f>
        <v>ITM_toHR</v>
      </c>
      <c r="E244" s="26" t="str">
        <f>CHAR(34)&amp;VLOOKUP(C244,SOURCE!S$6:Y$10169,6,0)&amp;CHAR(34)</f>
        <v>"&gt;HR"</v>
      </c>
      <c r="F244" s="22" t="str">
        <f t="shared" si="69"/>
        <v xml:space="preserve">                      if (strcompare(commandnumber,"&gt;HR" )) {sprintf(commandnumber,"%d", ITM_toHR);} else</v>
      </c>
      <c r="H244" t="b">
        <f>ISNA(VLOOKUP(J244,J245:J$500,1,0))</f>
        <v>1</v>
      </c>
      <c r="I244" s="27">
        <f>VLOOKUP(C244,SOURCE!S$6:Y$10169,7,0)</f>
        <v>1675</v>
      </c>
      <c r="J244" s="28" t="str">
        <f>VLOOKUP(C244,SOURCE!S$6:Y$10169,6,0)</f>
        <v>&gt;HR</v>
      </c>
      <c r="K244" s="29" t="str">
        <f t="shared" si="79"/>
        <v>.d</v>
      </c>
      <c r="L244" s="39" t="str">
        <f>VLOOKUP(C244,SOURCE!S$6:Y$10169,2,0)</f>
        <v>Trig</v>
      </c>
      <c r="M244" t="str">
        <f>IF(VLOOKUP(I244,SOURCE!B:M,2,0)="/  { itemToBeCoded","To be coded","")</f>
        <v>To be coded</v>
      </c>
      <c r="N244" s="17" t="str">
        <f>IF(AND(O244,VLOOKUP(I244,SOURCE!B:M,2,0)&lt;&gt;"/  { itemToBeCoded"),IF(ISERROR(VLOOKUP(J244,TEST!A:L,12,0)),"",   IF(VLOOKUP(J244,TEST!A:L,12,0)="","",VLOOKUP(J244,TEST!A:L,12,0)&amp;" //"&amp;U244)),"")</f>
        <v/>
      </c>
      <c r="O244" t="b">
        <f>ISNA(VLOOKUP(J244,J$3:J243,1,0))</f>
        <v>1</v>
      </c>
      <c r="Q244" s="26" t="str">
        <f>VLOOKUP(I244,SOURCE!B:M,5,0)</f>
        <v>".d"</v>
      </c>
      <c r="U244">
        <f t="shared" si="80"/>
        <v>54</v>
      </c>
      <c r="V244" s="164">
        <f t="shared" si="81"/>
        <v>299797166.11813855</v>
      </c>
      <c r="W244" t="str">
        <f>IF(AND(O244,VLOOKUP(I244,SOURCE!B:M,2,0)&lt;&gt;"/  { itemToBeCoded"),IF(ISERROR(VLOOKUP(J244,TEST!A:F,5,0)),"",VLOOKUP(J244,TEST!A:F,5,0)),"")</f>
        <v/>
      </c>
      <c r="X244" t="str">
        <f>IF(VLOOKUP(I244,SOURCE!B:M,2,0)&lt;&gt;"/  { itemToBeCoded",IF(ISERROR(VLOOKUP(J244,TEST!A:F,6,0)),"",VLOOKUP(J244,TEST!A:F,6,0)),"")</f>
        <v/>
      </c>
      <c r="Y244" t="str">
        <f t="shared" si="78"/>
        <v/>
      </c>
      <c r="Z244">
        <f t="shared" si="68"/>
        <v>3</v>
      </c>
      <c r="AA244" s="172" t="str">
        <f t="shared" ref="AA244:AH259" si="85">IF(LEN($J244)&gt;=8-AA$2,"+((uint64_t)("&amp;CODE(MID($J244,8-AA$2,1))  &amp;") &lt;&lt; ("&amp;AA$2&amp;"*8))","                          ")</f>
        <v>+((uint64_t)(62) &lt;&lt; (7*8))</v>
      </c>
      <c r="AB244" s="172" t="str">
        <f t="shared" si="85"/>
        <v>+((uint64_t)(72) &lt;&lt; (6*8))</v>
      </c>
      <c r="AC244" s="172" t="str">
        <f t="shared" si="85"/>
        <v>+((uint64_t)(82) &lt;&lt; (5*8))</v>
      </c>
      <c r="AD244" s="172" t="str">
        <f t="shared" si="85"/>
        <v xml:space="preserve">                          </v>
      </c>
      <c r="AE244" s="172" t="str">
        <f t="shared" si="85"/>
        <v xml:space="preserve">                          </v>
      </c>
      <c r="AF244" s="172" t="str">
        <f t="shared" si="85"/>
        <v xml:space="preserve">                          </v>
      </c>
      <c r="AG244" s="172" t="str">
        <f t="shared" si="85"/>
        <v xml:space="preserve">                          </v>
      </c>
      <c r="AH244" s="172" t="str">
        <f t="shared" si="85"/>
        <v xml:space="preserve">                          </v>
      </c>
      <c r="AJ244" t="str">
        <f t="shared" si="71"/>
        <v>(uint64_t)(+((uint64_t)(62) &lt;&lt; (7*8))+((uint64_t)(72) &lt;&lt; (6*8))+((uint64_t)(82) &lt;&lt; (5*8))                                                                                                                                  )</v>
      </c>
      <c r="AK244" s="2" t="str">
        <f t="shared" si="72"/>
        <v>&gt;HR</v>
      </c>
      <c r="AL244" t="e">
        <f>VLOOKUP(AN244,$AN245:$AN$1000,1,0)</f>
        <v>#VALUE!</v>
      </c>
      <c r="AM244">
        <f t="shared" si="73"/>
        <v>402</v>
      </c>
      <c r="AN244" s="173" t="str">
        <f t="shared" si="74"/>
        <v xml:space="preserve">    case (uint64_t)(+((uint64_t)(62) &lt;&lt; (7*8))+((uint64_t)(72) &lt;&lt; (6*8))+((uint64_t)(82) &lt;&lt; (5*8))                                                                                                                                  ): *com = ITM_toHR; return true; break; //&gt;HR</v>
      </c>
      <c r="AO244" t="s">
        <v>5217</v>
      </c>
      <c r="AP244" s="170" t="str">
        <f t="shared" si="84"/>
        <v>3E</v>
      </c>
      <c r="AQ244" s="170" t="str">
        <f t="shared" si="84"/>
        <v>48</v>
      </c>
      <c r="AR244" s="170" t="str">
        <f t="shared" si="84"/>
        <v>52</v>
      </c>
      <c r="AS244" s="170" t="str">
        <f t="shared" si="84"/>
        <v>00</v>
      </c>
      <c r="AT244" s="170" t="str">
        <f t="shared" si="84"/>
        <v>00</v>
      </c>
      <c r="AU244" s="170" t="str">
        <f t="shared" si="84"/>
        <v>00</v>
      </c>
      <c r="AV244" s="170" t="str">
        <f t="shared" si="84"/>
        <v>00</v>
      </c>
      <c r="AW244" s="170" t="str">
        <f t="shared" si="84"/>
        <v>00</v>
      </c>
      <c r="AX244" s="170" t="str">
        <f t="shared" si="75"/>
        <v xml:space="preserve">    case 0x3E48520000000000: *com = ITM_toHR; return true; break; //&gt;HR</v>
      </c>
      <c r="BE244" s="170" t="str">
        <f t="shared" si="76"/>
        <v>BD</v>
      </c>
      <c r="BF244" s="170" t="str">
        <f t="shared" si="76"/>
        <v>C7</v>
      </c>
      <c r="BG244" s="170" t="str">
        <f t="shared" si="76"/>
        <v>D1</v>
      </c>
      <c r="BH244" s="170" t="str">
        <f t="shared" si="76"/>
        <v>7F</v>
      </c>
      <c r="BI244" s="170" t="str">
        <f t="shared" si="77"/>
        <v/>
      </c>
      <c r="BJ244" s="170" t="str">
        <f t="shared" si="77"/>
        <v/>
      </c>
      <c r="BK244" s="170" t="str">
        <f t="shared" si="77"/>
        <v/>
      </c>
      <c r="BL244" s="170" t="str">
        <f t="shared" si="77"/>
        <v/>
      </c>
    </row>
    <row r="245" spans="1:64">
      <c r="A245" s="24" t="str">
        <f>IF(ISNA(VLOOKUP(D245,D246:D$9999,1,0)),"",1)</f>
        <v/>
      </c>
      <c r="B245" s="24" t="str">
        <f>IF(ISNA(VLOOKUP(E245,E246:E$9999,1,0)),"",1)</f>
        <v/>
      </c>
      <c r="C245" s="2">
        <v>243</v>
      </c>
      <c r="D245" s="2" t="str">
        <f>VLOOKUP(C245,SOURCE!S248:Z10411,8,0)</f>
        <v>ITM_toHMS</v>
      </c>
      <c r="E245" s="26" t="str">
        <f>CHAR(34)&amp;VLOOKUP(C245,SOURCE!S$6:Y$10169,6,0)&amp;CHAR(34)</f>
        <v>"&gt;H.MS"</v>
      </c>
      <c r="F245" s="22" t="str">
        <f t="shared" si="69"/>
        <v xml:space="preserve">                      if (strcompare(commandnumber,"&gt;H.MS" )) {sprintf(commandnumber,"%d", ITM_toHMS);} else</v>
      </c>
      <c r="H245" t="b">
        <f>ISNA(VLOOKUP(J245,J246:J$500,1,0))</f>
        <v>1</v>
      </c>
      <c r="I245" s="27">
        <f>VLOOKUP(C245,SOURCE!S$6:Y$10169,7,0)</f>
        <v>1676</v>
      </c>
      <c r="J245" s="28" t="str">
        <f>VLOOKUP(C245,SOURCE!S$6:Y$10169,6,0)</f>
        <v>&gt;H.MS</v>
      </c>
      <c r="K245" s="29" t="str">
        <f t="shared" si="79"/>
        <v>&gt;h.ms</v>
      </c>
      <c r="L245" s="39" t="str">
        <f>VLOOKUP(C245,SOURCE!S$6:Y$10169,2,0)</f>
        <v>Trig</v>
      </c>
      <c r="M245" t="str">
        <f>IF(VLOOKUP(I245,SOURCE!B:M,2,0)="/  { itemToBeCoded","To be coded","")</f>
        <v>To be coded</v>
      </c>
      <c r="N245" s="17" t="str">
        <f>IF(AND(O245,VLOOKUP(I245,SOURCE!B:M,2,0)&lt;&gt;"/  { itemToBeCoded"),IF(ISERROR(VLOOKUP(J245,TEST!A:L,12,0)),"",   IF(VLOOKUP(J245,TEST!A:L,12,0)="","",VLOOKUP(J245,TEST!A:L,12,0)&amp;" //"&amp;U245)),"")</f>
        <v/>
      </c>
      <c r="O245" t="b">
        <f>ISNA(VLOOKUP(J245,J$3:J244,1,0))</f>
        <v>1</v>
      </c>
      <c r="Q245" s="26" t="str">
        <f>VLOOKUP(I245,SOURCE!B:M,5,0)</f>
        <v>STD_RIGHT_ARROW "h.ms"</v>
      </c>
      <c r="U245">
        <f t="shared" si="80"/>
        <v>54</v>
      </c>
      <c r="V245" s="164">
        <f t="shared" si="81"/>
        <v>299797166.11813855</v>
      </c>
      <c r="W245" t="str">
        <f>IF(AND(O245,VLOOKUP(I245,SOURCE!B:M,2,0)&lt;&gt;"/  { itemToBeCoded"),IF(ISERROR(VLOOKUP(J245,TEST!A:F,5,0)),"",VLOOKUP(J245,TEST!A:F,5,0)),"")</f>
        <v/>
      </c>
      <c r="X245" t="str">
        <f>IF(VLOOKUP(I245,SOURCE!B:M,2,0)&lt;&gt;"/  { itemToBeCoded",IF(ISERROR(VLOOKUP(J245,TEST!A:F,6,0)),"",VLOOKUP(J245,TEST!A:F,6,0)),"")</f>
        <v/>
      </c>
      <c r="Y245" t="str">
        <f t="shared" si="78"/>
        <v/>
      </c>
      <c r="Z245">
        <f t="shared" si="68"/>
        <v>5</v>
      </c>
      <c r="AA245" s="172" t="str">
        <f t="shared" si="85"/>
        <v>+((uint64_t)(62) &lt;&lt; (7*8))</v>
      </c>
      <c r="AB245" s="172" t="str">
        <f t="shared" si="85"/>
        <v>+((uint64_t)(72) &lt;&lt; (6*8))</v>
      </c>
      <c r="AC245" s="172" t="str">
        <f t="shared" si="85"/>
        <v>+((uint64_t)(46) &lt;&lt; (5*8))</v>
      </c>
      <c r="AD245" s="172" t="str">
        <f t="shared" si="85"/>
        <v>+((uint64_t)(77) &lt;&lt; (4*8))</v>
      </c>
      <c r="AE245" s="172" t="str">
        <f t="shared" si="85"/>
        <v>+((uint64_t)(83) &lt;&lt; (3*8))</v>
      </c>
      <c r="AF245" s="172" t="str">
        <f t="shared" si="85"/>
        <v xml:space="preserve">                          </v>
      </c>
      <c r="AG245" s="172" t="str">
        <f t="shared" si="85"/>
        <v xml:space="preserve">                          </v>
      </c>
      <c r="AH245" s="172" t="str">
        <f t="shared" si="85"/>
        <v xml:space="preserve">                          </v>
      </c>
      <c r="AJ245" t="str">
        <f t="shared" si="71"/>
        <v>(uint64_t)(+((uint64_t)(62) &lt;&lt; (7*8))+((uint64_t)(72) &lt;&lt; (6*8))+((uint64_t)(46) &lt;&lt; (5*8))+((uint64_t)(77) &lt;&lt; (4*8))+((uint64_t)(83) &lt;&lt; (3*8))                                                                              )</v>
      </c>
      <c r="AK245" s="2" t="str">
        <f t="shared" si="72"/>
        <v>&gt;H.MS</v>
      </c>
      <c r="AL245" t="e">
        <f>VLOOKUP(AN245,$AN246:$AN$1000,1,0)</f>
        <v>#VALUE!</v>
      </c>
      <c r="AM245">
        <f t="shared" si="73"/>
        <v>403</v>
      </c>
      <c r="AN245" s="173" t="str">
        <f t="shared" si="74"/>
        <v xml:space="preserve">    case (uint64_t)(+((uint64_t)(62) &lt;&lt; (7*8))+((uint64_t)(72) &lt;&lt; (6*8))+((uint64_t)(46) &lt;&lt; (5*8))+((uint64_t)(77) &lt;&lt; (4*8))+((uint64_t)(83) &lt;&lt; (3*8))                                                                              ): *com = ITM_toHMS; return true; break; //&gt;H.MS</v>
      </c>
      <c r="AO245" t="s">
        <v>5217</v>
      </c>
      <c r="AP245" s="170" t="str">
        <f t="shared" si="84"/>
        <v>3E</v>
      </c>
      <c r="AQ245" s="170" t="str">
        <f t="shared" si="84"/>
        <v>48</v>
      </c>
      <c r="AR245" s="170" t="str">
        <f t="shared" si="84"/>
        <v>2E</v>
      </c>
      <c r="AS245" s="170" t="str">
        <f t="shared" si="84"/>
        <v>4D</v>
      </c>
      <c r="AT245" s="170" t="str">
        <f t="shared" si="84"/>
        <v>53</v>
      </c>
      <c r="AU245" s="170" t="str">
        <f t="shared" si="84"/>
        <v>00</v>
      </c>
      <c r="AV245" s="170" t="str">
        <f t="shared" si="84"/>
        <v>00</v>
      </c>
      <c r="AW245" s="170" t="str">
        <f t="shared" si="84"/>
        <v>00</v>
      </c>
      <c r="AX245" s="170" t="str">
        <f t="shared" si="75"/>
        <v xml:space="preserve">    case 0x3E482E4D53000000: *com = ITM_toHMS; return true; break; //&gt;H.MS</v>
      </c>
      <c r="BE245" s="170" t="str">
        <f t="shared" si="76"/>
        <v>3E</v>
      </c>
      <c r="BF245" s="170" t="str">
        <f t="shared" si="76"/>
        <v>C7</v>
      </c>
      <c r="BG245" s="170" t="str">
        <f t="shared" si="76"/>
        <v>AD</v>
      </c>
      <c r="BH245" s="170" t="str">
        <f t="shared" si="76"/>
        <v>CC</v>
      </c>
      <c r="BI245" s="170" t="str">
        <f t="shared" si="77"/>
        <v>53</v>
      </c>
      <c r="BJ245" s="170" t="str">
        <f t="shared" si="77"/>
        <v/>
      </c>
      <c r="BK245" s="170" t="str">
        <f t="shared" si="77"/>
        <v/>
      </c>
      <c r="BL245" s="170" t="str">
        <f t="shared" si="77"/>
        <v/>
      </c>
    </row>
    <row r="246" spans="1:64">
      <c r="A246" s="24" t="str">
        <f>IF(ISNA(VLOOKUP(D246,D247:D$9999,1,0)),"",1)</f>
        <v/>
      </c>
      <c r="B246" s="24" t="str">
        <f>IF(ISNA(VLOOKUP(E246,E247:E$9999,1,0)),"",1)</f>
        <v/>
      </c>
      <c r="C246" s="2">
        <v>244</v>
      </c>
      <c r="D246" s="2" t="str">
        <f>VLOOKUP(C246,SOURCE!S249:Z10412,8,0)</f>
        <v>ITM_toINT</v>
      </c>
      <c r="E246" s="26" t="str">
        <f>CHAR(34)&amp;VLOOKUP(C246,SOURCE!S$6:Y$10169,6,0)&amp;CHAR(34)</f>
        <v>"&gt;INT"</v>
      </c>
      <c r="F246" s="22" t="str">
        <f t="shared" si="69"/>
        <v xml:space="preserve">                      if (strcompare(commandnumber,"&gt;INT" )) {sprintf(commandnumber,"%d", ITM_toINT);} else</v>
      </c>
      <c r="H246" t="b">
        <f>ISNA(VLOOKUP(J246,J247:J$500,1,0))</f>
        <v>1</v>
      </c>
      <c r="I246" s="27">
        <f>VLOOKUP(C246,SOURCE!S$6:Y$10169,7,0)</f>
        <v>1677</v>
      </c>
      <c r="J246" s="28" t="str">
        <f>VLOOKUP(C246,SOURCE!S$6:Y$10169,6,0)</f>
        <v>&gt;INT</v>
      </c>
      <c r="K246" s="29" t="str">
        <f t="shared" si="79"/>
        <v>#</v>
      </c>
      <c r="L246" s="39" t="str">
        <f>VLOOKUP(C246,SOURCE!S$6:Y$10169,2,0)</f>
        <v>Trig</v>
      </c>
      <c r="M246" t="str">
        <f>IF(VLOOKUP(I246,SOURCE!B:M,2,0)="/  { itemToBeCoded","To be coded","")</f>
        <v/>
      </c>
      <c r="N246" s="17" t="str">
        <f>IF(AND(O246,VLOOKUP(I246,SOURCE!B:M,2,0)&lt;&gt;"/  { itemToBeCoded"),IF(ISERROR(VLOOKUP(J246,TEST!A:L,12,0)),"",   IF(VLOOKUP(J246,TEST!A:L,12,0)="","",VLOOKUP(J246,TEST!A:L,12,0)&amp;" //"&amp;U246)),"")</f>
        <v/>
      </c>
      <c r="O246" t="b">
        <f>ISNA(VLOOKUP(J246,J$3:J245,1,0))</f>
        <v>1</v>
      </c>
      <c r="Q246" s="26" t="str">
        <f>VLOOKUP(I246,SOURCE!B:M,5,0)</f>
        <v>"#"</v>
      </c>
      <c r="U246">
        <f t="shared" si="80"/>
        <v>54</v>
      </c>
      <c r="V246" s="164">
        <f t="shared" si="81"/>
        <v>299797166.11813855</v>
      </c>
      <c r="W246" t="str">
        <f>IF(AND(O246,VLOOKUP(I246,SOURCE!B:M,2,0)&lt;&gt;"/  { itemToBeCoded"),IF(ISERROR(VLOOKUP(J246,TEST!A:F,5,0)),"",VLOOKUP(J246,TEST!A:F,5,0)),"")</f>
        <v/>
      </c>
      <c r="X246" t="str">
        <f>IF(VLOOKUP(I246,SOURCE!B:M,2,0)&lt;&gt;"/  { itemToBeCoded",IF(ISERROR(VLOOKUP(J246,TEST!A:F,6,0)),"",VLOOKUP(J246,TEST!A:F,6,0)),"")</f>
        <v/>
      </c>
      <c r="Y246" t="str">
        <f t="shared" si="78"/>
        <v/>
      </c>
      <c r="Z246">
        <f t="shared" si="68"/>
        <v>4</v>
      </c>
      <c r="AA246" s="172" t="str">
        <f t="shared" si="85"/>
        <v>+((uint64_t)(62) &lt;&lt; (7*8))</v>
      </c>
      <c r="AB246" s="172" t="str">
        <f t="shared" si="85"/>
        <v>+((uint64_t)(73) &lt;&lt; (6*8))</v>
      </c>
      <c r="AC246" s="172" t="str">
        <f t="shared" si="85"/>
        <v>+((uint64_t)(78) &lt;&lt; (5*8))</v>
      </c>
      <c r="AD246" s="172" t="str">
        <f t="shared" si="85"/>
        <v>+((uint64_t)(84) &lt;&lt; (4*8))</v>
      </c>
      <c r="AE246" s="172" t="str">
        <f t="shared" si="85"/>
        <v xml:space="preserve">                          </v>
      </c>
      <c r="AF246" s="172" t="str">
        <f t="shared" si="85"/>
        <v xml:space="preserve">                          </v>
      </c>
      <c r="AG246" s="172" t="str">
        <f t="shared" si="85"/>
        <v xml:space="preserve">                          </v>
      </c>
      <c r="AH246" s="172" t="str">
        <f t="shared" si="85"/>
        <v xml:space="preserve">                          </v>
      </c>
      <c r="AJ246" t="str">
        <f t="shared" si="71"/>
        <v>(uint64_t)(+((uint64_t)(62) &lt;&lt; (7*8))+((uint64_t)(73) &lt;&lt; (6*8))+((uint64_t)(78) &lt;&lt; (5*8))+((uint64_t)(84) &lt;&lt; (4*8))                                                                                                        )</v>
      </c>
      <c r="AK246" s="2" t="str">
        <f t="shared" si="72"/>
        <v>&gt;INT</v>
      </c>
      <c r="AL246" t="e">
        <f>VLOOKUP(AN246,$AN247:$AN$1000,1,0)</f>
        <v>#VALUE!</v>
      </c>
      <c r="AM246">
        <f t="shared" si="73"/>
        <v>404</v>
      </c>
      <c r="AN246" s="173" t="str">
        <f t="shared" si="74"/>
        <v xml:space="preserve">    case (uint64_t)(+((uint64_t)(62) &lt;&lt; (7*8))+((uint64_t)(73) &lt;&lt; (6*8))+((uint64_t)(78) &lt;&lt; (5*8))+((uint64_t)(84) &lt;&lt; (4*8))                                                                                                        ): *com = ITM_toINT; return true; break; //&gt;INT</v>
      </c>
      <c r="AO246" t="s">
        <v>5217</v>
      </c>
      <c r="AP246" s="170" t="str">
        <f t="shared" si="84"/>
        <v>3E</v>
      </c>
      <c r="AQ246" s="170" t="str">
        <f t="shared" si="84"/>
        <v>49</v>
      </c>
      <c r="AR246" s="170" t="str">
        <f t="shared" si="84"/>
        <v>4E</v>
      </c>
      <c r="AS246" s="170" t="str">
        <f t="shared" si="84"/>
        <v>54</v>
      </c>
      <c r="AT246" s="170" t="str">
        <f t="shared" si="84"/>
        <v>00</v>
      </c>
      <c r="AU246" s="170" t="str">
        <f t="shared" si="84"/>
        <v>00</v>
      </c>
      <c r="AV246" s="170" t="str">
        <f t="shared" si="84"/>
        <v>00</v>
      </c>
      <c r="AW246" s="170" t="str">
        <f t="shared" si="84"/>
        <v>00</v>
      </c>
      <c r="AX246" s="170" t="str">
        <f t="shared" si="75"/>
        <v xml:space="preserve">    case 0x3E494E5400000000: *com = ITM_toINT; return true; break; //&gt;INT</v>
      </c>
      <c r="BE246" s="170" t="str">
        <f t="shared" si="76"/>
        <v>BD</v>
      </c>
      <c r="BF246" s="170" t="str">
        <f t="shared" si="76"/>
        <v>C8</v>
      </c>
      <c r="BG246" s="170" t="str">
        <f t="shared" si="76"/>
        <v>CD</v>
      </c>
      <c r="BH246" s="170" t="str">
        <f t="shared" si="76"/>
        <v>D3</v>
      </c>
      <c r="BI246" s="170" t="str">
        <f t="shared" si="77"/>
        <v/>
      </c>
      <c r="BJ246" s="170" t="str">
        <f t="shared" si="77"/>
        <v/>
      </c>
      <c r="BK246" s="170" t="str">
        <f t="shared" si="77"/>
        <v/>
      </c>
      <c r="BL246" s="170" t="str">
        <f t="shared" si="77"/>
        <v/>
      </c>
    </row>
    <row r="247" spans="1:64">
      <c r="A247" s="24" t="str">
        <f>IF(ISNA(VLOOKUP(D247,D248:D$9999,1,0)),"",1)</f>
        <v/>
      </c>
      <c r="B247" s="24" t="str">
        <f>IF(ISNA(VLOOKUP(E247,E248:E$9999,1,0)),"",1)</f>
        <v/>
      </c>
      <c r="C247" s="2">
        <v>245</v>
      </c>
      <c r="D247" s="2" t="str">
        <f>VLOOKUP(C247,SOURCE!S250:Z10413,8,0)</f>
        <v>ITM_toREAL</v>
      </c>
      <c r="E247" s="26" t="str">
        <f>CHAR(34)&amp;VLOOKUP(C247,SOURCE!S$6:Y$10169,6,0)&amp;CHAR(34)</f>
        <v>"&gt;REAL"</v>
      </c>
      <c r="F247" s="22" t="str">
        <f t="shared" si="69"/>
        <v xml:space="preserve">                      if (strcompare(commandnumber,"&gt;REAL" )) {sprintf(commandnumber,"%d", ITM_toREAL);} else</v>
      </c>
      <c r="H247" t="b">
        <f>ISNA(VLOOKUP(J247,J248:J$500,1,0))</f>
        <v>1</v>
      </c>
      <c r="I247" s="27">
        <f>VLOOKUP(C247,SOURCE!S$6:Y$10169,7,0)</f>
        <v>1681</v>
      </c>
      <c r="J247" s="28" t="str">
        <f>VLOOKUP(C247,SOURCE!S$6:Y$10169,6,0)</f>
        <v>&gt;REAL</v>
      </c>
      <c r="K247" s="29" t="str">
        <f t="shared" si="79"/>
        <v>.d</v>
      </c>
      <c r="L247" s="39" t="str">
        <f>VLOOKUP(C247,SOURCE!S$6:Y$10169,2,0)</f>
        <v>STACK</v>
      </c>
      <c r="M247" t="str">
        <f>IF(VLOOKUP(I247,SOURCE!B:M,2,0)="/  { itemToBeCoded","To be coded","")</f>
        <v/>
      </c>
      <c r="N247" s="17" t="str">
        <f>IF(AND(O247,VLOOKUP(I247,SOURCE!B:M,2,0)&lt;&gt;"/  { itemToBeCoded"),IF(ISERROR(VLOOKUP(J247,TEST!A:L,12,0)),"",   IF(VLOOKUP(J247,TEST!A:L,12,0)="","",VLOOKUP(J247,TEST!A:L,12,0)&amp;" //"&amp;U247)),"")</f>
        <v/>
      </c>
      <c r="O247" t="b">
        <f>ISNA(VLOOKUP(J247,J$3:J246,1,0))</f>
        <v>1</v>
      </c>
      <c r="Q247" s="26" t="str">
        <f>VLOOKUP(I247,SOURCE!B:M,5,0)</f>
        <v>".d"</v>
      </c>
      <c r="U247">
        <f t="shared" si="80"/>
        <v>54</v>
      </c>
      <c r="V247" s="164">
        <f t="shared" si="81"/>
        <v>299797166.11813855</v>
      </c>
      <c r="W247" t="str">
        <f>IF(AND(O247,VLOOKUP(I247,SOURCE!B:M,2,0)&lt;&gt;"/  { itemToBeCoded"),IF(ISERROR(VLOOKUP(J247,TEST!A:F,5,0)),"",VLOOKUP(J247,TEST!A:F,5,0)),"")</f>
        <v/>
      </c>
      <c r="X247" t="str">
        <f>IF(VLOOKUP(I247,SOURCE!B:M,2,0)&lt;&gt;"/  { itemToBeCoded",IF(ISERROR(VLOOKUP(J247,TEST!A:F,6,0)),"",VLOOKUP(J247,TEST!A:F,6,0)),"")</f>
        <v/>
      </c>
      <c r="Y247" t="str">
        <f t="shared" si="78"/>
        <v/>
      </c>
      <c r="Z247">
        <f t="shared" si="68"/>
        <v>5</v>
      </c>
      <c r="AA247" s="172" t="str">
        <f t="shared" si="85"/>
        <v>+((uint64_t)(62) &lt;&lt; (7*8))</v>
      </c>
      <c r="AB247" s="172" t="str">
        <f t="shared" si="85"/>
        <v>+((uint64_t)(82) &lt;&lt; (6*8))</v>
      </c>
      <c r="AC247" s="172" t="str">
        <f t="shared" si="85"/>
        <v>+((uint64_t)(69) &lt;&lt; (5*8))</v>
      </c>
      <c r="AD247" s="172" t="str">
        <f t="shared" si="85"/>
        <v>+((uint64_t)(65) &lt;&lt; (4*8))</v>
      </c>
      <c r="AE247" s="172" t="str">
        <f t="shared" si="85"/>
        <v>+((uint64_t)(76) &lt;&lt; (3*8))</v>
      </c>
      <c r="AF247" s="172" t="str">
        <f t="shared" si="85"/>
        <v xml:space="preserve">                          </v>
      </c>
      <c r="AG247" s="172" t="str">
        <f t="shared" si="85"/>
        <v xml:space="preserve">                          </v>
      </c>
      <c r="AH247" s="172" t="str">
        <f t="shared" si="85"/>
        <v xml:space="preserve">                          </v>
      </c>
      <c r="AJ247" t="str">
        <f t="shared" si="71"/>
        <v>(uint64_t)(+((uint64_t)(62) &lt;&lt; (7*8))+((uint64_t)(82) &lt;&lt; (6*8))+((uint64_t)(69) &lt;&lt; (5*8))+((uint64_t)(65) &lt;&lt; (4*8))+((uint64_t)(76) &lt;&lt; (3*8))                                                                              )</v>
      </c>
      <c r="AK247" s="2" t="str">
        <f t="shared" si="72"/>
        <v>&gt;REAL</v>
      </c>
      <c r="AL247" t="e">
        <f>VLOOKUP(AN247,$AN248:$AN$1000,1,0)</f>
        <v>#VALUE!</v>
      </c>
      <c r="AM247">
        <f t="shared" si="73"/>
        <v>405</v>
      </c>
      <c r="AN247" s="173" t="str">
        <f t="shared" si="74"/>
        <v xml:space="preserve">    case (uint64_t)(+((uint64_t)(62) &lt;&lt; (7*8))+((uint64_t)(82) &lt;&lt; (6*8))+((uint64_t)(69) &lt;&lt; (5*8))+((uint64_t)(65) &lt;&lt; (4*8))+((uint64_t)(76) &lt;&lt; (3*8))                                                                              ): *com = ITM_toREAL; return true; break; //&gt;REAL</v>
      </c>
      <c r="AO247" t="s">
        <v>5217</v>
      </c>
      <c r="AP247" s="170" t="str">
        <f t="shared" si="84"/>
        <v>3E</v>
      </c>
      <c r="AQ247" s="170" t="str">
        <f t="shared" si="84"/>
        <v>52</v>
      </c>
      <c r="AR247" s="170" t="str">
        <f t="shared" si="84"/>
        <v>45</v>
      </c>
      <c r="AS247" s="170" t="str">
        <f t="shared" si="84"/>
        <v>41</v>
      </c>
      <c r="AT247" s="170" t="str">
        <f t="shared" si="84"/>
        <v>4C</v>
      </c>
      <c r="AU247" s="170" t="str">
        <f t="shared" si="84"/>
        <v>00</v>
      </c>
      <c r="AV247" s="170" t="str">
        <f t="shared" si="84"/>
        <v>00</v>
      </c>
      <c r="AW247" s="170" t="str">
        <f t="shared" si="84"/>
        <v>00</v>
      </c>
      <c r="AX247" s="170" t="str">
        <f t="shared" si="75"/>
        <v xml:space="preserve">    case 0x3E5245414C000000: *com = ITM_toREAL; return true; break; //&gt;REAL</v>
      </c>
      <c r="BE247" s="170" t="str">
        <f t="shared" si="76"/>
        <v>3E</v>
      </c>
      <c r="BF247" s="170" t="str">
        <f t="shared" si="76"/>
        <v>D1</v>
      </c>
      <c r="BG247" s="170" t="str">
        <f t="shared" si="76"/>
        <v>C4</v>
      </c>
      <c r="BH247" s="170" t="str">
        <f t="shared" si="76"/>
        <v>C0</v>
      </c>
      <c r="BI247" s="170" t="str">
        <f t="shared" si="77"/>
        <v>4C</v>
      </c>
      <c r="BJ247" s="170" t="str">
        <f t="shared" si="77"/>
        <v/>
      </c>
      <c r="BK247" s="170" t="str">
        <f t="shared" si="77"/>
        <v/>
      </c>
      <c r="BL247" s="170" t="str">
        <f t="shared" si="77"/>
        <v/>
      </c>
    </row>
    <row r="248" spans="1:64">
      <c r="A248" s="24" t="str">
        <f>IF(ISNA(VLOOKUP(D248,D249:D$9999,1,0)),"",1)</f>
        <v/>
      </c>
      <c r="B248" s="24" t="str">
        <f>IF(ISNA(VLOOKUP(E248,E249:E$9999,1,0)),"",1)</f>
        <v/>
      </c>
      <c r="C248" s="2">
        <v>246</v>
      </c>
      <c r="D248" s="2" t="str">
        <f>VLOOKUP(C248,SOURCE!S251:Z10414,8,0)</f>
        <v>ITM_DtoDMS</v>
      </c>
      <c r="E248" s="26" t="str">
        <f>CHAR(34)&amp;VLOOKUP(C248,SOURCE!S$6:Y$10169,6,0)&amp;CHAR(34)</f>
        <v>"D&gt;D.MS"</v>
      </c>
      <c r="F248" s="22" t="str">
        <f t="shared" si="69"/>
        <v xml:space="preserve">                      if (strcompare(commandnumber,"D&gt;D.MS" )) {sprintf(commandnumber,"%d", ITM_DtoDMS);} else</v>
      </c>
      <c r="H248" t="b">
        <f>ISNA(VLOOKUP(J248,J249:J$500,1,0))</f>
        <v>1</v>
      </c>
      <c r="I248" s="27">
        <f>VLOOKUP(C248,SOURCE!S$6:Y$10169,7,0)</f>
        <v>1683</v>
      </c>
      <c r="J248" s="28" t="str">
        <f>VLOOKUP(C248,SOURCE!S$6:Y$10169,6,0)</f>
        <v>D&gt;D.MS</v>
      </c>
      <c r="K248" s="29" t="str">
        <f t="shared" si="79"/>
        <v>D&gt;D.MS</v>
      </c>
      <c r="L248" s="39" t="str">
        <f>VLOOKUP(C248,SOURCE!S$6:Y$10169,2,0)</f>
        <v>Trig</v>
      </c>
      <c r="M248" t="str">
        <f>IF(VLOOKUP(I248,SOURCE!B:M,2,0)="/  { itemToBeCoded","To be coded","")</f>
        <v/>
      </c>
      <c r="N248" s="17" t="str">
        <f>IF(AND(O248,VLOOKUP(I248,SOURCE!B:M,2,0)&lt;&gt;"/  { itemToBeCoded"),IF(ISERROR(VLOOKUP(J248,TEST!A:L,12,0)),"",   IF(VLOOKUP(J248,TEST!A:L,12,0)="","",VLOOKUP(J248,TEST!A:L,12,0)&amp;" //"&amp;U248)),"")</f>
        <v/>
      </c>
      <c r="O248" t="b">
        <f>ISNA(VLOOKUP(J248,J$3:J247,1,0))</f>
        <v>1</v>
      </c>
      <c r="Q248" s="26" t="str">
        <f>VLOOKUP(I248,SOURCE!B:M,5,0)</f>
        <v>"D" STD_RIGHT_ARROW "D.MS"</v>
      </c>
      <c r="U248">
        <f t="shared" si="80"/>
        <v>54</v>
      </c>
      <c r="V248" s="164">
        <f t="shared" si="81"/>
        <v>299797166.11813855</v>
      </c>
      <c r="W248" t="str">
        <f>IF(AND(O248,VLOOKUP(I248,SOURCE!B:M,2,0)&lt;&gt;"/  { itemToBeCoded"),IF(ISERROR(VLOOKUP(J248,TEST!A:F,5,0)),"",VLOOKUP(J248,TEST!A:F,5,0)),"")</f>
        <v/>
      </c>
      <c r="X248" t="str">
        <f>IF(VLOOKUP(I248,SOURCE!B:M,2,0)&lt;&gt;"/  { itemToBeCoded",IF(ISERROR(VLOOKUP(J248,TEST!A:F,6,0)),"",VLOOKUP(J248,TEST!A:F,6,0)),"")</f>
        <v/>
      </c>
      <c r="Y248" t="str">
        <f t="shared" si="78"/>
        <v/>
      </c>
      <c r="Z248">
        <f t="shared" si="68"/>
        <v>6</v>
      </c>
      <c r="AA248" s="172" t="str">
        <f t="shared" si="85"/>
        <v>+((uint64_t)(68) &lt;&lt; (7*8))</v>
      </c>
      <c r="AB248" s="172" t="str">
        <f t="shared" si="85"/>
        <v>+((uint64_t)(62) &lt;&lt; (6*8))</v>
      </c>
      <c r="AC248" s="172" t="str">
        <f t="shared" si="85"/>
        <v>+((uint64_t)(68) &lt;&lt; (5*8))</v>
      </c>
      <c r="AD248" s="172" t="str">
        <f t="shared" si="85"/>
        <v>+((uint64_t)(46) &lt;&lt; (4*8))</v>
      </c>
      <c r="AE248" s="172" t="str">
        <f t="shared" si="85"/>
        <v>+((uint64_t)(77) &lt;&lt; (3*8))</v>
      </c>
      <c r="AF248" s="172" t="str">
        <f t="shared" si="85"/>
        <v>+((uint64_t)(83) &lt;&lt; (2*8))</v>
      </c>
      <c r="AG248" s="172" t="str">
        <f t="shared" si="85"/>
        <v xml:space="preserve">                          </v>
      </c>
      <c r="AH248" s="172" t="str">
        <f t="shared" si="85"/>
        <v xml:space="preserve">                          </v>
      </c>
      <c r="AJ248" t="str">
        <f t="shared" si="71"/>
        <v>(uint64_t)(+((uint64_t)(68) &lt;&lt; (7*8))+((uint64_t)(62) &lt;&lt; (6*8))+((uint64_t)(68) &lt;&lt; (5*8))+((uint64_t)(46) &lt;&lt; (4*8))+((uint64_t)(77) &lt;&lt; (3*8))+((uint64_t)(83) &lt;&lt; (2*8))                                                    )</v>
      </c>
      <c r="AK248" s="2" t="str">
        <f t="shared" si="72"/>
        <v>D&gt;D.MS</v>
      </c>
      <c r="AL248" t="e">
        <f>VLOOKUP(AN248,$AN249:$AN$1000,1,0)</f>
        <v>#VALUE!</v>
      </c>
      <c r="AM248">
        <f t="shared" si="73"/>
        <v>406</v>
      </c>
      <c r="AN248" s="173" t="str">
        <f t="shared" si="74"/>
        <v xml:space="preserve">    case (uint64_t)(+((uint64_t)(68) &lt;&lt; (7*8))+((uint64_t)(62) &lt;&lt; (6*8))+((uint64_t)(68) &lt;&lt; (5*8))+((uint64_t)(46) &lt;&lt; (4*8))+((uint64_t)(77) &lt;&lt; (3*8))+((uint64_t)(83) &lt;&lt; (2*8))                                                    ): *com = ITM_DtoDMS; return true; break; //D&gt;D.MS</v>
      </c>
      <c r="AO248" t="s">
        <v>5217</v>
      </c>
      <c r="AP248" s="170" t="str">
        <f t="shared" si="84"/>
        <v>44</v>
      </c>
      <c r="AQ248" s="170" t="str">
        <f t="shared" si="84"/>
        <v>3E</v>
      </c>
      <c r="AR248" s="170" t="str">
        <f t="shared" si="84"/>
        <v>44</v>
      </c>
      <c r="AS248" s="170" t="str">
        <f t="shared" si="84"/>
        <v>2E</v>
      </c>
      <c r="AT248" s="170" t="str">
        <f t="shared" si="84"/>
        <v>4D</v>
      </c>
      <c r="AU248" s="170" t="str">
        <f t="shared" si="84"/>
        <v>53</v>
      </c>
      <c r="AV248" s="170" t="str">
        <f t="shared" si="84"/>
        <v>00</v>
      </c>
      <c r="AW248" s="170" t="str">
        <f t="shared" si="84"/>
        <v>00</v>
      </c>
      <c r="AX248" s="170" t="str">
        <f t="shared" si="75"/>
        <v xml:space="preserve">    case 0x443E442E4D530000: *com = ITM_DtoDMS; return true; break; //D&gt;D.MS</v>
      </c>
      <c r="BE248" s="170" t="str">
        <f t="shared" si="76"/>
        <v>44</v>
      </c>
      <c r="BF248" s="170" t="str">
        <f t="shared" si="76"/>
        <v>3E</v>
      </c>
      <c r="BG248" s="170" t="str">
        <f t="shared" si="76"/>
        <v>C3</v>
      </c>
      <c r="BH248" s="170" t="str">
        <f t="shared" si="76"/>
        <v>AD</v>
      </c>
      <c r="BI248" s="170" t="str">
        <f t="shared" si="77"/>
        <v>4D</v>
      </c>
      <c r="BJ248" s="170" t="str">
        <f t="shared" si="77"/>
        <v>53</v>
      </c>
      <c r="BK248" s="170" t="str">
        <f t="shared" si="77"/>
        <v/>
      </c>
      <c r="BL248" s="170" t="str">
        <f t="shared" si="77"/>
        <v/>
      </c>
    </row>
    <row r="249" spans="1:64">
      <c r="A249" s="24" t="str">
        <f>IF(ISNA(VLOOKUP(D249,D250:D$9999,1,0)),"",1)</f>
        <v/>
      </c>
      <c r="B249" s="24" t="str">
        <f>IF(ISNA(VLOOKUP(E249,E250:E$9999,1,0)),"",1)</f>
        <v/>
      </c>
      <c r="C249" s="2">
        <v>247</v>
      </c>
      <c r="D249" s="2" t="str">
        <f>VLOOKUP(C249,SOURCE!S252:Z10415,8,0)</f>
        <v>ITM_SHUFFLE</v>
      </c>
      <c r="E249" s="26" t="str">
        <f>CHAR(34)&amp;VLOOKUP(C249,SOURCE!S$6:Y$10169,6,0)&amp;CHAR(34)</f>
        <v>"&lt;&gt;"</v>
      </c>
      <c r="F249" s="22" t="str">
        <f t="shared" si="69"/>
        <v xml:space="preserve">                      if (strcompare(commandnumber,"&lt;&gt;" )) {sprintf(commandnumber,"%d", ITM_SHUFFLE);} else</v>
      </c>
      <c r="H249" t="b">
        <f>ISNA(VLOOKUP(J249,J250:J$500,1,0))</f>
        <v>1</v>
      </c>
      <c r="I249" s="27">
        <f>VLOOKUP(C249,SOURCE!S$6:Y$10169,7,0)</f>
        <v>1684</v>
      </c>
      <c r="J249" s="28" t="str">
        <f>VLOOKUP(C249,SOURCE!S$6:Y$10169,6,0)</f>
        <v>&lt;&gt;</v>
      </c>
      <c r="K249" s="29" t="str">
        <f t="shared" si="79"/>
        <v>&lt;&gt;</v>
      </c>
      <c r="L249" s="39">
        <f>VLOOKUP(C249,SOURCE!S$6:Y$10169,2,0)</f>
        <v>0</v>
      </c>
      <c r="M249" t="str">
        <f>IF(VLOOKUP(I249,SOURCE!B:M,2,0)="/  { itemToBeCoded","To be coded","")</f>
        <v/>
      </c>
      <c r="N249" s="17" t="str">
        <f>IF(AND(O249,VLOOKUP(I249,SOURCE!B:M,2,0)&lt;&gt;"/  { itemToBeCoded"),IF(ISERROR(VLOOKUP(J249,TEST!A:L,12,0)),"",   IF(VLOOKUP(J249,TEST!A:L,12,0)="","",VLOOKUP(J249,TEST!A:L,12,0)&amp;" //"&amp;U249)),"")</f>
        <v/>
      </c>
      <c r="O249" t="b">
        <f>ISNA(VLOOKUP(J249,J$3:J248,1,0))</f>
        <v>1</v>
      </c>
      <c r="Q249" s="26" t="str">
        <f>VLOOKUP(I249,SOURCE!B:M,5,0)</f>
        <v>STD_LEFT_RIGHT_ARROWS</v>
      </c>
      <c r="U249">
        <f t="shared" si="80"/>
        <v>54</v>
      </c>
      <c r="V249" s="164">
        <f t="shared" si="81"/>
        <v>299797166.11813855</v>
      </c>
      <c r="W249" t="str">
        <f>IF(AND(O249,VLOOKUP(I249,SOURCE!B:M,2,0)&lt;&gt;"/  { itemToBeCoded"),IF(ISERROR(VLOOKUP(J249,TEST!A:F,5,0)),"",VLOOKUP(J249,TEST!A:F,5,0)),"")</f>
        <v/>
      </c>
      <c r="X249" t="str">
        <f>IF(VLOOKUP(I249,SOURCE!B:M,2,0)&lt;&gt;"/  { itemToBeCoded",IF(ISERROR(VLOOKUP(J249,TEST!A:F,6,0)),"",VLOOKUP(J249,TEST!A:F,6,0)),"")</f>
        <v/>
      </c>
      <c r="Y249" t="str">
        <f t="shared" si="78"/>
        <v/>
      </c>
      <c r="Z249">
        <f t="shared" si="68"/>
        <v>2</v>
      </c>
      <c r="AA249" s="172" t="str">
        <f t="shared" si="85"/>
        <v>+((uint64_t)(60) &lt;&lt; (7*8))</v>
      </c>
      <c r="AB249" s="172" t="str">
        <f t="shared" si="85"/>
        <v>+((uint64_t)(62) &lt;&lt; (6*8))</v>
      </c>
      <c r="AC249" s="172" t="str">
        <f t="shared" si="85"/>
        <v xml:space="preserve">                          </v>
      </c>
      <c r="AD249" s="172" t="str">
        <f t="shared" si="85"/>
        <v xml:space="preserve">                          </v>
      </c>
      <c r="AE249" s="172" t="str">
        <f t="shared" si="85"/>
        <v xml:space="preserve">                          </v>
      </c>
      <c r="AF249" s="172" t="str">
        <f t="shared" si="85"/>
        <v xml:space="preserve">                          </v>
      </c>
      <c r="AG249" s="172" t="str">
        <f t="shared" si="85"/>
        <v xml:space="preserve">                          </v>
      </c>
      <c r="AH249" s="172" t="str">
        <f t="shared" si="85"/>
        <v xml:space="preserve">                          </v>
      </c>
      <c r="AJ249" t="str">
        <f t="shared" si="71"/>
        <v>(uint64_t)(+((uint64_t)(60) &lt;&lt; (7*8))+((uint64_t)(62) &lt;&lt; (6*8))                                                                                                                                                            )</v>
      </c>
      <c r="AK249" s="2" t="str">
        <f t="shared" si="72"/>
        <v>&lt;&gt;</v>
      </c>
      <c r="AL249" t="e">
        <f>VLOOKUP(AN249,$AN250:$AN$1000,1,0)</f>
        <v>#VALUE!</v>
      </c>
      <c r="AM249">
        <f t="shared" si="73"/>
        <v>407</v>
      </c>
      <c r="AN249" s="173" t="str">
        <f t="shared" si="74"/>
        <v xml:space="preserve">    case (uint64_t)(+((uint64_t)(60) &lt;&lt; (7*8))+((uint64_t)(62) &lt;&lt; (6*8))                                                                                                                                                            ): *com = ITM_SHUFFLE; return true; break; //&lt;&gt;</v>
      </c>
      <c r="AO249" t="s">
        <v>5217</v>
      </c>
      <c r="AP249" s="170" t="str">
        <f t="shared" si="84"/>
        <v>3C</v>
      </c>
      <c r="AQ249" s="170" t="str">
        <f t="shared" si="84"/>
        <v>3E</v>
      </c>
      <c r="AR249" s="170" t="str">
        <f t="shared" si="84"/>
        <v>00</v>
      </c>
      <c r="AS249" s="170" t="str">
        <f t="shared" si="84"/>
        <v>00</v>
      </c>
      <c r="AT249" s="170" t="str">
        <f t="shared" si="84"/>
        <v>00</v>
      </c>
      <c r="AU249" s="170" t="str">
        <f t="shared" si="84"/>
        <v>00</v>
      </c>
      <c r="AV249" s="170" t="str">
        <f t="shared" si="84"/>
        <v>00</v>
      </c>
      <c r="AW249" s="170" t="str">
        <f t="shared" si="84"/>
        <v>00</v>
      </c>
      <c r="AX249" s="170" t="str">
        <f t="shared" si="75"/>
        <v xml:space="preserve">    case 0x3C3E000000000000: *com = ITM_SHUFFLE; return true; break; //&lt;&gt;</v>
      </c>
      <c r="BE249" s="170" t="str">
        <f t="shared" si="76"/>
        <v>BB</v>
      </c>
      <c r="BF249" s="170" t="str">
        <f t="shared" si="76"/>
        <v>BD</v>
      </c>
      <c r="BG249" s="170" t="str">
        <f t="shared" si="76"/>
        <v>7F</v>
      </c>
      <c r="BH249" s="170" t="str">
        <f t="shared" si="76"/>
        <v>7F</v>
      </c>
      <c r="BI249" s="170" t="str">
        <f t="shared" si="77"/>
        <v/>
      </c>
      <c r="BJ249" s="170" t="str">
        <f t="shared" si="77"/>
        <v/>
      </c>
      <c r="BK249" s="170" t="str">
        <f t="shared" si="77"/>
        <v/>
      </c>
      <c r="BL249" s="170" t="str">
        <f t="shared" si="77"/>
        <v/>
      </c>
    </row>
    <row r="250" spans="1:64">
      <c r="A250" s="24" t="str">
        <f>IF(ISNA(VLOOKUP(D250,D251:D$9999,1,0)),"",1)</f>
        <v/>
      </c>
      <c r="B250" s="24" t="str">
        <f>IF(ISNA(VLOOKUP(E250,E251:E$9999,1,0)),"",1)</f>
        <v/>
      </c>
      <c r="C250" s="2">
        <v>248</v>
      </c>
      <c r="D250" s="2" t="str">
        <f>VLOOKUP(C250,SOURCE!S253:Z10416,8,0)</f>
        <v>ITM_PC</v>
      </c>
      <c r="E250" s="26" t="str">
        <f>CHAR(34)&amp;VLOOKUP(C250,SOURCE!S$6:Y$10169,6,0)&amp;CHAR(34)</f>
        <v>"%"</v>
      </c>
      <c r="F250" s="22" t="str">
        <f t="shared" si="69"/>
        <v xml:space="preserve">                      if (strcompare(commandnumber,"%" )) {sprintf(commandnumber,"%d", ITM_PC);} else</v>
      </c>
      <c r="H250" t="b">
        <f>ISNA(VLOOKUP(J250,J251:J$500,1,0))</f>
        <v>1</v>
      </c>
      <c r="I250" s="27">
        <f>VLOOKUP(C250,SOURCE!S$6:Y$10169,7,0)</f>
        <v>1685</v>
      </c>
      <c r="J250" s="28" t="str">
        <f>VLOOKUP(C250,SOURCE!S$6:Y$10169,6,0)</f>
        <v>%</v>
      </c>
      <c r="K250" s="29" t="str">
        <f t="shared" si="79"/>
        <v>%</v>
      </c>
      <c r="L250" s="39" t="str">
        <f>VLOOKUP(C250,SOURCE!S$6:Y$10169,2,0)</f>
        <v>FIN</v>
      </c>
      <c r="M250" t="str">
        <f>IF(VLOOKUP(I250,SOURCE!B:M,2,0)="/  { itemToBeCoded","To be coded","")</f>
        <v/>
      </c>
      <c r="N250" s="17" t="str">
        <f>IF(AND(O250,VLOOKUP(I250,SOURCE!B:M,2,0)&lt;&gt;"/  { itemToBeCoded"),IF(ISERROR(VLOOKUP(J250,TEST!A:L,12,0)),"",   IF(VLOOKUP(J250,TEST!A:L,12,0)="","",VLOOKUP(J250,TEST!A:L,12,0)&amp;" //"&amp;U250)),"")</f>
        <v/>
      </c>
      <c r="O250" t="b">
        <f>ISNA(VLOOKUP(J250,J$3:J249,1,0))</f>
        <v>1</v>
      </c>
      <c r="Q250" s="26" t="str">
        <f>VLOOKUP(I250,SOURCE!B:M,5,0)</f>
        <v>"%"</v>
      </c>
      <c r="U250">
        <f t="shared" si="80"/>
        <v>54</v>
      </c>
      <c r="V250" s="164">
        <f t="shared" si="81"/>
        <v>299797166.11813855</v>
      </c>
      <c r="W250" t="str">
        <f>IF(AND(O250,VLOOKUP(I250,SOURCE!B:M,2,0)&lt;&gt;"/  { itemToBeCoded"),IF(ISERROR(VLOOKUP(J250,TEST!A:F,5,0)),"",VLOOKUP(J250,TEST!A:F,5,0)),"")</f>
        <v/>
      </c>
      <c r="X250" t="str">
        <f>IF(VLOOKUP(I250,SOURCE!B:M,2,0)&lt;&gt;"/  { itemToBeCoded",IF(ISERROR(VLOOKUP(J250,TEST!A:F,6,0)),"",VLOOKUP(J250,TEST!A:F,6,0)),"")</f>
        <v/>
      </c>
      <c r="Y250" t="str">
        <f t="shared" si="78"/>
        <v/>
      </c>
      <c r="Z250">
        <f t="shared" si="68"/>
        <v>1</v>
      </c>
      <c r="AA250" s="172" t="str">
        <f t="shared" si="85"/>
        <v>+((uint64_t)(37) &lt;&lt; (7*8))</v>
      </c>
      <c r="AB250" s="172" t="str">
        <f t="shared" si="85"/>
        <v xml:space="preserve">                          </v>
      </c>
      <c r="AC250" s="172" t="str">
        <f t="shared" si="85"/>
        <v xml:space="preserve">                          </v>
      </c>
      <c r="AD250" s="172" t="str">
        <f t="shared" si="85"/>
        <v xml:space="preserve">                          </v>
      </c>
      <c r="AE250" s="172" t="str">
        <f t="shared" si="85"/>
        <v xml:space="preserve">                          </v>
      </c>
      <c r="AF250" s="172" t="str">
        <f t="shared" si="85"/>
        <v xml:space="preserve">                          </v>
      </c>
      <c r="AG250" s="172" t="str">
        <f t="shared" si="85"/>
        <v xml:space="preserve">                          </v>
      </c>
      <c r="AH250" s="172" t="str">
        <f t="shared" si="85"/>
        <v xml:space="preserve">                          </v>
      </c>
      <c r="AJ250" t="str">
        <f t="shared" si="71"/>
        <v>(uint64_t)(+((uint64_t)(37) &lt;&lt; (7*8))                                                                                                                                                                                      )</v>
      </c>
      <c r="AK250" s="2" t="str">
        <f t="shared" si="72"/>
        <v>%</v>
      </c>
      <c r="AL250" t="e">
        <f>VLOOKUP(AN250,$AN251:$AN$1000,1,0)</f>
        <v>#VALUE!</v>
      </c>
      <c r="AM250">
        <f t="shared" si="73"/>
        <v>408</v>
      </c>
      <c r="AN250" s="173" t="str">
        <f t="shared" si="74"/>
        <v xml:space="preserve">    case (uint64_t)(+((uint64_t)(37) &lt;&lt; (7*8))                                                                                                                                                                                      ): *com = ITM_PC; return true; break; //%</v>
      </c>
      <c r="AO250" t="s">
        <v>5217</v>
      </c>
      <c r="AP250" s="170" t="str">
        <f t="shared" si="84"/>
        <v>25</v>
      </c>
      <c r="AQ250" s="170" t="str">
        <f t="shared" si="84"/>
        <v>00</v>
      </c>
      <c r="AR250" s="170" t="str">
        <f t="shared" si="84"/>
        <v>00</v>
      </c>
      <c r="AS250" s="170" t="str">
        <f t="shared" si="84"/>
        <v>00</v>
      </c>
      <c r="AT250" s="170" t="str">
        <f t="shared" si="84"/>
        <v>00</v>
      </c>
      <c r="AU250" s="170" t="str">
        <f t="shared" si="84"/>
        <v>00</v>
      </c>
      <c r="AV250" s="170" t="str">
        <f t="shared" si="84"/>
        <v>00</v>
      </c>
      <c r="AW250" s="170" t="str">
        <f t="shared" si="84"/>
        <v>00</v>
      </c>
      <c r="AX250" s="170" t="str">
        <f t="shared" si="75"/>
        <v xml:space="preserve">    case 0x2500000000000000: *com = ITM_PC; return true; break; //%</v>
      </c>
      <c r="BE250" s="170" t="str">
        <f t="shared" si="76"/>
        <v>A4</v>
      </c>
      <c r="BF250" s="170" t="str">
        <f t="shared" si="76"/>
        <v>7F</v>
      </c>
      <c r="BG250" s="170" t="str">
        <f t="shared" si="76"/>
        <v>7F</v>
      </c>
      <c r="BH250" s="170" t="str">
        <f t="shared" si="76"/>
        <v>7F</v>
      </c>
      <c r="BI250" s="170" t="str">
        <f t="shared" si="77"/>
        <v/>
      </c>
      <c r="BJ250" s="170" t="str">
        <f t="shared" si="77"/>
        <v/>
      </c>
      <c r="BK250" s="170" t="str">
        <f t="shared" si="77"/>
        <v/>
      </c>
      <c r="BL250" s="170" t="str">
        <f t="shared" si="77"/>
        <v/>
      </c>
    </row>
    <row r="251" spans="1:64">
      <c r="A251" s="24" t="str">
        <f>IF(ISNA(VLOOKUP(D251,D252:D$9999,1,0)),"",1)</f>
        <v/>
      </c>
      <c r="B251" s="24" t="str">
        <f>IF(ISNA(VLOOKUP(E251,E252:E$9999,1,0)),"",1)</f>
        <v/>
      </c>
      <c r="C251" s="2">
        <v>249</v>
      </c>
      <c r="D251" s="2" t="str">
        <f>VLOOKUP(C251,SOURCE!S254:Z10417,8,0)</f>
        <v>ITM_PCMRR</v>
      </c>
      <c r="E251" s="26" t="str">
        <f>CHAR(34)&amp;VLOOKUP(C251,SOURCE!S$6:Y$10169,6,0)&amp;CHAR(34)</f>
        <v>"%MRR"</v>
      </c>
      <c r="F251" s="22" t="str">
        <f t="shared" si="69"/>
        <v xml:space="preserve">                      if (strcompare(commandnumber,"%MRR" )) {sprintf(commandnumber,"%d", ITM_PCMRR);} else</v>
      </c>
      <c r="H251" t="b">
        <f>ISNA(VLOOKUP(J251,J252:J$500,1,0))</f>
        <v>1</v>
      </c>
      <c r="I251" s="27">
        <f>VLOOKUP(C251,SOURCE!S$6:Y$10169,7,0)</f>
        <v>1686</v>
      </c>
      <c r="J251" s="28" t="str">
        <f>VLOOKUP(C251,SOURCE!S$6:Y$10169,6,0)</f>
        <v>%MRR</v>
      </c>
      <c r="K251" s="29" t="str">
        <f t="shared" si="79"/>
        <v>%MRR</v>
      </c>
      <c r="L251" s="39" t="str">
        <f>VLOOKUP(C251,SOURCE!S$6:Y$10169,2,0)</f>
        <v>FIN</v>
      </c>
      <c r="M251" t="str">
        <f>IF(VLOOKUP(I251,SOURCE!B:M,2,0)="/  { itemToBeCoded","To be coded","")</f>
        <v/>
      </c>
      <c r="N251" s="17" t="str">
        <f>IF(AND(O251,VLOOKUP(I251,SOURCE!B:M,2,0)&lt;&gt;"/  { itemToBeCoded"),IF(ISERROR(VLOOKUP(J251,TEST!A:L,12,0)),"",   IF(VLOOKUP(J251,TEST!A:L,12,0)="","",VLOOKUP(J251,TEST!A:L,12,0)&amp;" //"&amp;U251)),"")</f>
        <v/>
      </c>
      <c r="O251" t="b">
        <f>ISNA(VLOOKUP(J251,J$3:J250,1,0))</f>
        <v>1</v>
      </c>
      <c r="Q251" s="26" t="str">
        <f>VLOOKUP(I251,SOURCE!B:M,5,0)</f>
        <v>"%MRR"</v>
      </c>
      <c r="U251">
        <f t="shared" si="80"/>
        <v>54</v>
      </c>
      <c r="V251" s="164">
        <f t="shared" si="81"/>
        <v>299797166.11813855</v>
      </c>
      <c r="W251" t="str">
        <f>IF(AND(O251,VLOOKUP(I251,SOURCE!B:M,2,0)&lt;&gt;"/  { itemToBeCoded"),IF(ISERROR(VLOOKUP(J251,TEST!A:F,5,0)),"",VLOOKUP(J251,TEST!A:F,5,0)),"")</f>
        <v/>
      </c>
      <c r="X251" t="str">
        <f>IF(VLOOKUP(I251,SOURCE!B:M,2,0)&lt;&gt;"/  { itemToBeCoded",IF(ISERROR(VLOOKUP(J251,TEST!A:F,6,0)),"",VLOOKUP(J251,TEST!A:F,6,0)),"")</f>
        <v/>
      </c>
      <c r="Y251" t="str">
        <f t="shared" si="78"/>
        <v/>
      </c>
      <c r="Z251">
        <f t="shared" si="68"/>
        <v>4</v>
      </c>
      <c r="AA251" s="172" t="str">
        <f t="shared" si="85"/>
        <v>+((uint64_t)(37) &lt;&lt; (7*8))</v>
      </c>
      <c r="AB251" s="172" t="str">
        <f t="shared" si="85"/>
        <v>+((uint64_t)(77) &lt;&lt; (6*8))</v>
      </c>
      <c r="AC251" s="172" t="str">
        <f t="shared" si="85"/>
        <v>+((uint64_t)(82) &lt;&lt; (5*8))</v>
      </c>
      <c r="AD251" s="172" t="str">
        <f t="shared" si="85"/>
        <v>+((uint64_t)(82) &lt;&lt; (4*8))</v>
      </c>
      <c r="AE251" s="172" t="str">
        <f t="shared" si="85"/>
        <v xml:space="preserve">                          </v>
      </c>
      <c r="AF251" s="172" t="str">
        <f t="shared" si="85"/>
        <v xml:space="preserve">                          </v>
      </c>
      <c r="AG251" s="172" t="str">
        <f t="shared" si="85"/>
        <v xml:space="preserve">                          </v>
      </c>
      <c r="AH251" s="172" t="str">
        <f t="shared" si="85"/>
        <v xml:space="preserve">                          </v>
      </c>
      <c r="AJ251" t="str">
        <f t="shared" si="71"/>
        <v>(uint64_t)(+((uint64_t)(37) &lt;&lt; (7*8))+((uint64_t)(77) &lt;&lt; (6*8))+((uint64_t)(82) &lt;&lt; (5*8))+((uint64_t)(82) &lt;&lt; (4*8))                                                                                                        )</v>
      </c>
      <c r="AK251" s="2" t="str">
        <f t="shared" si="72"/>
        <v>%MRR</v>
      </c>
      <c r="AL251" t="e">
        <f>VLOOKUP(AN251,$AN252:$AN$1000,1,0)</f>
        <v>#VALUE!</v>
      </c>
      <c r="AM251">
        <f t="shared" si="73"/>
        <v>409</v>
      </c>
      <c r="AN251" s="173" t="str">
        <f t="shared" si="74"/>
        <v xml:space="preserve">    case (uint64_t)(+((uint64_t)(37) &lt;&lt; (7*8))+((uint64_t)(77) &lt;&lt; (6*8))+((uint64_t)(82) &lt;&lt; (5*8))+((uint64_t)(82) &lt;&lt; (4*8))                                                                                                        ): *com = ITM_PCMRR; return true; break; //%MRR</v>
      </c>
      <c r="AO251" t="s">
        <v>5217</v>
      </c>
      <c r="AP251" s="170" t="str">
        <f t="shared" si="84"/>
        <v>25</v>
      </c>
      <c r="AQ251" s="170" t="str">
        <f t="shared" si="84"/>
        <v>4D</v>
      </c>
      <c r="AR251" s="170" t="str">
        <f t="shared" si="84"/>
        <v>52</v>
      </c>
      <c r="AS251" s="170" t="str">
        <f t="shared" si="84"/>
        <v>52</v>
      </c>
      <c r="AT251" s="170" t="str">
        <f t="shared" si="84"/>
        <v>00</v>
      </c>
      <c r="AU251" s="170" t="str">
        <f t="shared" si="84"/>
        <v>00</v>
      </c>
      <c r="AV251" s="170" t="str">
        <f t="shared" si="84"/>
        <v>00</v>
      </c>
      <c r="AW251" s="170" t="str">
        <f t="shared" si="84"/>
        <v>00</v>
      </c>
      <c r="AX251" s="170" t="str">
        <f t="shared" si="75"/>
        <v xml:space="preserve">    case 0x254D525200000000: *com = ITM_PCMRR; return true; break; //%MRR</v>
      </c>
      <c r="BE251" s="170" t="str">
        <f t="shared" si="76"/>
        <v>A4</v>
      </c>
      <c r="BF251" s="170" t="str">
        <f t="shared" si="76"/>
        <v>CC</v>
      </c>
      <c r="BG251" s="170" t="str">
        <f t="shared" si="76"/>
        <v>D1</v>
      </c>
      <c r="BH251" s="170" t="str">
        <f t="shared" si="76"/>
        <v>D1</v>
      </c>
      <c r="BI251" s="170" t="str">
        <f t="shared" si="77"/>
        <v/>
      </c>
      <c r="BJ251" s="170" t="str">
        <f t="shared" si="77"/>
        <v/>
      </c>
      <c r="BK251" s="170" t="str">
        <f t="shared" si="77"/>
        <v/>
      </c>
      <c r="BL251" s="170" t="str">
        <f t="shared" si="77"/>
        <v/>
      </c>
    </row>
    <row r="252" spans="1:64">
      <c r="A252" s="24" t="str">
        <f>IF(ISNA(VLOOKUP(D252,D253:D$9999,1,0)),"",1)</f>
        <v/>
      </c>
      <c r="B252" s="24" t="str">
        <f>IF(ISNA(VLOOKUP(E252,E253:E$9999,1,0)),"",1)</f>
        <v/>
      </c>
      <c r="C252" s="2">
        <v>250</v>
      </c>
      <c r="D252" s="2" t="str">
        <f>VLOOKUP(C252,SOURCE!S255:Z10418,8,0)</f>
        <v>ITM_PCT</v>
      </c>
      <c r="E252" s="26" t="str">
        <f>CHAR(34)&amp;VLOOKUP(C252,SOURCE!S$6:Y$10169,6,0)&amp;CHAR(34)</f>
        <v>"%T"</v>
      </c>
      <c r="F252" s="22" t="str">
        <f t="shared" si="69"/>
        <v xml:space="preserve">                      if (strcompare(commandnumber,"%T" )) {sprintf(commandnumber,"%d", ITM_PCT);} else</v>
      </c>
      <c r="H252" t="b">
        <f>ISNA(VLOOKUP(J252,J253:J$500,1,0))</f>
        <v>1</v>
      </c>
      <c r="I252" s="27">
        <f>VLOOKUP(C252,SOURCE!S$6:Y$10169,7,0)</f>
        <v>1687</v>
      </c>
      <c r="J252" s="28" t="str">
        <f>VLOOKUP(C252,SOURCE!S$6:Y$10169,6,0)</f>
        <v>%T</v>
      </c>
      <c r="K252" s="29" t="str">
        <f t="shared" si="79"/>
        <v>%T</v>
      </c>
      <c r="L252" s="39" t="str">
        <f>VLOOKUP(C252,SOURCE!S$6:Y$10169,2,0)</f>
        <v>FIN</v>
      </c>
      <c r="M252" t="str">
        <f>IF(VLOOKUP(I252,SOURCE!B:M,2,0)="/  { itemToBeCoded","To be coded","")</f>
        <v/>
      </c>
      <c r="N252" s="17" t="str">
        <f>IF(AND(O252,VLOOKUP(I252,SOURCE!B:M,2,0)&lt;&gt;"/  { itemToBeCoded"),IF(ISERROR(VLOOKUP(J252,TEST!A:L,12,0)),"",   IF(VLOOKUP(J252,TEST!A:L,12,0)="","",VLOOKUP(J252,TEST!A:L,12,0)&amp;" //"&amp;U252)),"")</f>
        <v/>
      </c>
      <c r="O252" t="b">
        <f>ISNA(VLOOKUP(J252,J$3:J251,1,0))</f>
        <v>1</v>
      </c>
      <c r="Q252" s="26" t="str">
        <f>VLOOKUP(I252,SOURCE!B:M,5,0)</f>
        <v>"%T"</v>
      </c>
      <c r="U252">
        <f t="shared" si="80"/>
        <v>54</v>
      </c>
      <c r="V252" s="164">
        <f t="shared" si="81"/>
        <v>299797166.11813855</v>
      </c>
      <c r="W252" t="str">
        <f>IF(AND(O252,VLOOKUP(I252,SOURCE!B:M,2,0)&lt;&gt;"/  { itemToBeCoded"),IF(ISERROR(VLOOKUP(J252,TEST!A:F,5,0)),"",VLOOKUP(J252,TEST!A:F,5,0)),"")</f>
        <v/>
      </c>
      <c r="X252" t="str">
        <f>IF(VLOOKUP(I252,SOURCE!B:M,2,0)&lt;&gt;"/  { itemToBeCoded",IF(ISERROR(VLOOKUP(J252,TEST!A:F,6,0)),"",VLOOKUP(J252,TEST!A:F,6,0)),"")</f>
        <v/>
      </c>
      <c r="Y252" t="str">
        <f t="shared" si="78"/>
        <v/>
      </c>
      <c r="Z252">
        <f t="shared" si="68"/>
        <v>2</v>
      </c>
      <c r="AA252" s="172" t="str">
        <f t="shared" si="85"/>
        <v>+((uint64_t)(37) &lt;&lt; (7*8))</v>
      </c>
      <c r="AB252" s="172" t="str">
        <f t="shared" si="85"/>
        <v>+((uint64_t)(84) &lt;&lt; (6*8))</v>
      </c>
      <c r="AC252" s="172" t="str">
        <f t="shared" si="85"/>
        <v xml:space="preserve">                          </v>
      </c>
      <c r="AD252" s="172" t="str">
        <f t="shared" si="85"/>
        <v xml:space="preserve">                          </v>
      </c>
      <c r="AE252" s="172" t="str">
        <f t="shared" si="85"/>
        <v xml:space="preserve">                          </v>
      </c>
      <c r="AF252" s="172" t="str">
        <f t="shared" si="85"/>
        <v xml:space="preserve">                          </v>
      </c>
      <c r="AG252" s="172" t="str">
        <f t="shared" si="85"/>
        <v xml:space="preserve">                          </v>
      </c>
      <c r="AH252" s="172" t="str">
        <f t="shared" si="85"/>
        <v xml:space="preserve">                          </v>
      </c>
      <c r="AJ252" t="str">
        <f t="shared" si="71"/>
        <v>(uint64_t)(+((uint64_t)(37) &lt;&lt; (7*8))+((uint64_t)(84) &lt;&lt; (6*8))                                                                                                                                                            )</v>
      </c>
      <c r="AK252" s="2" t="str">
        <f t="shared" si="72"/>
        <v>%T</v>
      </c>
      <c r="AL252" t="e">
        <f>VLOOKUP(AN252,$AN253:$AN$1000,1,0)</f>
        <v>#VALUE!</v>
      </c>
      <c r="AM252">
        <f t="shared" si="73"/>
        <v>410</v>
      </c>
      <c r="AN252" s="173" t="str">
        <f t="shared" si="74"/>
        <v xml:space="preserve">    case (uint64_t)(+((uint64_t)(37) &lt;&lt; (7*8))+((uint64_t)(84) &lt;&lt; (6*8))                                                                                                                                                            ): *com = ITM_PCT; return true; break; //%T</v>
      </c>
      <c r="AO252" t="s">
        <v>5217</v>
      </c>
      <c r="AP252" s="170" t="str">
        <f t="shared" si="84"/>
        <v>25</v>
      </c>
      <c r="AQ252" s="170" t="str">
        <f t="shared" si="84"/>
        <v>54</v>
      </c>
      <c r="AR252" s="170" t="str">
        <f t="shared" si="84"/>
        <v>00</v>
      </c>
      <c r="AS252" s="170" t="str">
        <f t="shared" si="84"/>
        <v>00</v>
      </c>
      <c r="AT252" s="170" t="str">
        <f t="shared" si="84"/>
        <v>00</v>
      </c>
      <c r="AU252" s="170" t="str">
        <f t="shared" si="84"/>
        <v>00</v>
      </c>
      <c r="AV252" s="170" t="str">
        <f t="shared" si="84"/>
        <v>00</v>
      </c>
      <c r="AW252" s="170" t="str">
        <f t="shared" si="84"/>
        <v>00</v>
      </c>
      <c r="AX252" s="170" t="str">
        <f t="shared" si="75"/>
        <v xml:space="preserve">    case 0x2554000000000000: *com = ITM_PCT; return true; break; //%T</v>
      </c>
      <c r="BE252" s="170" t="str">
        <f t="shared" si="76"/>
        <v>A4</v>
      </c>
      <c r="BF252" s="170" t="str">
        <f t="shared" si="76"/>
        <v>D3</v>
      </c>
      <c r="BG252" s="170" t="str">
        <f t="shared" si="76"/>
        <v>7F</v>
      </c>
      <c r="BH252" s="170" t="str">
        <f t="shared" si="76"/>
        <v>7F</v>
      </c>
      <c r="BI252" s="170" t="str">
        <f t="shared" si="77"/>
        <v/>
      </c>
      <c r="BJ252" s="170" t="str">
        <f t="shared" si="77"/>
        <v/>
      </c>
      <c r="BK252" s="170" t="str">
        <f t="shared" si="77"/>
        <v/>
      </c>
      <c r="BL252" s="170" t="str">
        <f t="shared" si="77"/>
        <v/>
      </c>
    </row>
    <row r="253" spans="1:64">
      <c r="A253" s="24" t="str">
        <f>IF(ISNA(VLOOKUP(D253,D254:D$9999,1,0)),"",1)</f>
        <v/>
      </c>
      <c r="B253" s="24" t="str">
        <f>IF(ISNA(VLOOKUP(E253,E254:E$9999,1,0)),"",1)</f>
        <v/>
      </c>
      <c r="C253" s="2">
        <v>251</v>
      </c>
      <c r="D253" s="2" t="str">
        <f>VLOOKUP(C253,SOURCE!S256:Z10419,8,0)</f>
        <v>ITM_PCSIGMA</v>
      </c>
      <c r="E253" s="26" t="str">
        <f>CHAR(34)&amp;VLOOKUP(C253,SOURCE!S$6:Y$10169,6,0)&amp;CHAR(34)</f>
        <v>"%SUM"</v>
      </c>
      <c r="F253" s="22" t="str">
        <f t="shared" si="69"/>
        <v xml:space="preserve">                      if (strcompare(commandnumber,"%SUM" )) {sprintf(commandnumber,"%d", ITM_PCSIGMA);} else</v>
      </c>
      <c r="H253" t="b">
        <f>ISNA(VLOOKUP(J253,J254:J$500,1,0))</f>
        <v>1</v>
      </c>
      <c r="I253" s="27">
        <f>VLOOKUP(C253,SOURCE!S$6:Y$10169,7,0)</f>
        <v>1688</v>
      </c>
      <c r="J253" s="28" t="str">
        <f>VLOOKUP(C253,SOURCE!S$6:Y$10169,6,0)</f>
        <v>%SUM</v>
      </c>
      <c r="K253" s="29" t="str">
        <f t="shared" si="79"/>
        <v>%SUM</v>
      </c>
      <c r="L253" s="39" t="str">
        <f>VLOOKUP(C253,SOURCE!S$6:Y$10169,2,0)</f>
        <v>STAT</v>
      </c>
      <c r="M253" t="str">
        <f>IF(VLOOKUP(I253,SOURCE!B:M,2,0)="/  { itemToBeCoded","To be coded","")</f>
        <v/>
      </c>
      <c r="N253" s="17" t="str">
        <f>IF(AND(O253,VLOOKUP(I253,SOURCE!B:M,2,0)&lt;&gt;"/  { itemToBeCoded"),IF(ISERROR(VLOOKUP(J253,TEST!A:L,12,0)),"",   IF(VLOOKUP(J253,TEST!A:L,12,0)="","",VLOOKUP(J253,TEST!A:L,12,0)&amp;" //"&amp;U253)),"")</f>
        <v/>
      </c>
      <c r="O253" t="b">
        <f>ISNA(VLOOKUP(J253,J$3:J252,1,0))</f>
        <v>1</v>
      </c>
      <c r="Q253" s="26" t="str">
        <f>VLOOKUP(I253,SOURCE!B:M,5,0)</f>
        <v>"%" STD_SIGMA</v>
      </c>
      <c r="U253">
        <f t="shared" si="80"/>
        <v>54</v>
      </c>
      <c r="V253" s="164">
        <f t="shared" si="81"/>
        <v>299797166.11813855</v>
      </c>
      <c r="W253" t="str">
        <f>IF(AND(O253,VLOOKUP(I253,SOURCE!B:M,2,0)&lt;&gt;"/  { itemToBeCoded"),IF(ISERROR(VLOOKUP(J253,TEST!A:F,5,0)),"",VLOOKUP(J253,TEST!A:F,5,0)),"")</f>
        <v/>
      </c>
      <c r="X253" t="str">
        <f>IF(VLOOKUP(I253,SOURCE!B:M,2,0)&lt;&gt;"/  { itemToBeCoded",IF(ISERROR(VLOOKUP(J253,TEST!A:F,6,0)),"",VLOOKUP(J253,TEST!A:F,6,0)),"")</f>
        <v/>
      </c>
      <c r="Y253" t="str">
        <f t="shared" si="78"/>
        <v/>
      </c>
      <c r="Z253">
        <f t="shared" si="68"/>
        <v>4</v>
      </c>
      <c r="AA253" s="172" t="str">
        <f t="shared" si="85"/>
        <v>+((uint64_t)(37) &lt;&lt; (7*8))</v>
      </c>
      <c r="AB253" s="172" t="str">
        <f t="shared" si="85"/>
        <v>+((uint64_t)(83) &lt;&lt; (6*8))</v>
      </c>
      <c r="AC253" s="172" t="str">
        <f t="shared" si="85"/>
        <v>+((uint64_t)(85) &lt;&lt; (5*8))</v>
      </c>
      <c r="AD253" s="172" t="str">
        <f t="shared" si="85"/>
        <v>+((uint64_t)(77) &lt;&lt; (4*8))</v>
      </c>
      <c r="AE253" s="172" t="str">
        <f t="shared" si="85"/>
        <v xml:space="preserve">                          </v>
      </c>
      <c r="AF253" s="172" t="str">
        <f t="shared" si="85"/>
        <v xml:space="preserve">                          </v>
      </c>
      <c r="AG253" s="172" t="str">
        <f t="shared" si="85"/>
        <v xml:space="preserve">                          </v>
      </c>
      <c r="AH253" s="172" t="str">
        <f t="shared" si="85"/>
        <v xml:space="preserve">                          </v>
      </c>
      <c r="AJ253" t="str">
        <f t="shared" si="71"/>
        <v>(uint64_t)(+((uint64_t)(37) &lt;&lt; (7*8))+((uint64_t)(83) &lt;&lt; (6*8))+((uint64_t)(85) &lt;&lt; (5*8))+((uint64_t)(77) &lt;&lt; (4*8))                                                                                                        )</v>
      </c>
      <c r="AK253" s="2" t="str">
        <f t="shared" si="72"/>
        <v>%SUM</v>
      </c>
      <c r="AL253" t="e">
        <f>VLOOKUP(AN253,$AN254:$AN$1000,1,0)</f>
        <v>#VALUE!</v>
      </c>
      <c r="AM253">
        <f t="shared" si="73"/>
        <v>411</v>
      </c>
      <c r="AN253" s="173" t="str">
        <f t="shared" si="74"/>
        <v xml:space="preserve">    case (uint64_t)(+((uint64_t)(37) &lt;&lt; (7*8))+((uint64_t)(83) &lt;&lt; (6*8))+((uint64_t)(85) &lt;&lt; (5*8))+((uint64_t)(77) &lt;&lt; (4*8))                                                                                                        ): *com = ITM_PCSIGMA; return true; break; //%SUM</v>
      </c>
      <c r="AO253" t="s">
        <v>5217</v>
      </c>
      <c r="AP253" s="170" t="str">
        <f t="shared" si="84"/>
        <v>25</v>
      </c>
      <c r="AQ253" s="170" t="str">
        <f t="shared" si="84"/>
        <v>53</v>
      </c>
      <c r="AR253" s="170" t="str">
        <f t="shared" si="84"/>
        <v>55</v>
      </c>
      <c r="AS253" s="170" t="str">
        <f t="shared" si="84"/>
        <v>4D</v>
      </c>
      <c r="AT253" s="170" t="str">
        <f t="shared" si="84"/>
        <v>00</v>
      </c>
      <c r="AU253" s="170" t="str">
        <f t="shared" si="84"/>
        <v>00</v>
      </c>
      <c r="AV253" s="170" t="str">
        <f t="shared" si="84"/>
        <v>00</v>
      </c>
      <c r="AW253" s="170" t="str">
        <f t="shared" si="84"/>
        <v>00</v>
      </c>
      <c r="AX253" s="170" t="str">
        <f t="shared" si="75"/>
        <v xml:space="preserve">    case 0x2553554D00000000: *com = ITM_PCSIGMA; return true; break; //%SUM</v>
      </c>
      <c r="BE253" s="170" t="str">
        <f t="shared" si="76"/>
        <v>A4</v>
      </c>
      <c r="BF253" s="170" t="str">
        <f t="shared" si="76"/>
        <v>D2</v>
      </c>
      <c r="BG253" s="170" t="str">
        <f t="shared" si="76"/>
        <v>D4</v>
      </c>
      <c r="BH253" s="170" t="str">
        <f t="shared" si="76"/>
        <v>CC</v>
      </c>
      <c r="BI253" s="170" t="str">
        <f t="shared" si="77"/>
        <v/>
      </c>
      <c r="BJ253" s="170" t="str">
        <f t="shared" si="77"/>
        <v/>
      </c>
      <c r="BK253" s="170" t="str">
        <f t="shared" si="77"/>
        <v/>
      </c>
      <c r="BL253" s="170" t="str">
        <f t="shared" si="77"/>
        <v/>
      </c>
    </row>
    <row r="254" spans="1:64">
      <c r="A254" s="24" t="str">
        <f>IF(ISNA(VLOOKUP(D254,D255:D$9999,1,0)),"",1)</f>
        <v/>
      </c>
      <c r="B254" s="24" t="str">
        <f>IF(ISNA(VLOOKUP(E254,E255:E$9999,1,0)),"",1)</f>
        <v/>
      </c>
      <c r="C254" s="2">
        <v>252</v>
      </c>
      <c r="D254" s="2" t="str">
        <f>VLOOKUP(C254,SOURCE!S257:Z10420,8,0)</f>
        <v>ITM_PCPMG</v>
      </c>
      <c r="E254" s="26" t="str">
        <f>CHAR(34)&amp;VLOOKUP(C254,SOURCE!S$6:Y$10169,6,0)&amp;CHAR(34)</f>
        <v>"%+MG"</v>
      </c>
      <c r="F254" s="22" t="str">
        <f t="shared" si="69"/>
        <v xml:space="preserve">                      if (strcompare(commandnumber,"%+MG" )) {sprintf(commandnumber,"%d", ITM_PCPMG);} else</v>
      </c>
      <c r="H254" t="b">
        <f>ISNA(VLOOKUP(J254,J255:J$500,1,0))</f>
        <v>1</v>
      </c>
      <c r="I254" s="27">
        <f>VLOOKUP(C254,SOURCE!S$6:Y$10169,7,0)</f>
        <v>1689</v>
      </c>
      <c r="J254" s="28" t="str">
        <f>VLOOKUP(C254,SOURCE!S$6:Y$10169,6,0)</f>
        <v>%+MG</v>
      </c>
      <c r="K254" s="29" t="str">
        <f t="shared" si="79"/>
        <v>%+MG</v>
      </c>
      <c r="L254" s="39" t="str">
        <f>VLOOKUP(C254,SOURCE!S$6:Y$10169,2,0)</f>
        <v>FIN</v>
      </c>
      <c r="M254" t="str">
        <f>IF(VLOOKUP(I254,SOURCE!B:M,2,0)="/  { itemToBeCoded","To be coded","")</f>
        <v/>
      </c>
      <c r="N254" s="17" t="str">
        <f>IF(AND(O254,VLOOKUP(I254,SOURCE!B:M,2,0)&lt;&gt;"/  { itemToBeCoded"),IF(ISERROR(VLOOKUP(J254,TEST!A:L,12,0)),"",   IF(VLOOKUP(J254,TEST!A:L,12,0)="","",VLOOKUP(J254,TEST!A:L,12,0)&amp;" //"&amp;U254)),"")</f>
        <v/>
      </c>
      <c r="O254" t="b">
        <f>ISNA(VLOOKUP(J254,J$3:J253,1,0))</f>
        <v>1</v>
      </c>
      <c r="Q254" s="26" t="str">
        <f>VLOOKUP(I254,SOURCE!B:M,5,0)</f>
        <v>"%+MG"</v>
      </c>
      <c r="U254">
        <f t="shared" si="80"/>
        <v>54</v>
      </c>
      <c r="V254" s="164">
        <f t="shared" si="81"/>
        <v>299797166.11813855</v>
      </c>
      <c r="W254" t="str">
        <f>IF(AND(O254,VLOOKUP(I254,SOURCE!B:M,2,0)&lt;&gt;"/  { itemToBeCoded"),IF(ISERROR(VLOOKUP(J254,TEST!A:F,5,0)),"",VLOOKUP(J254,TEST!A:F,5,0)),"")</f>
        <v/>
      </c>
      <c r="X254" t="str">
        <f>IF(VLOOKUP(I254,SOURCE!B:M,2,0)&lt;&gt;"/  { itemToBeCoded",IF(ISERROR(VLOOKUP(J254,TEST!A:F,6,0)),"",VLOOKUP(J254,TEST!A:F,6,0)),"")</f>
        <v/>
      </c>
      <c r="Y254" t="str">
        <f t="shared" si="78"/>
        <v/>
      </c>
      <c r="Z254">
        <f t="shared" si="68"/>
        <v>4</v>
      </c>
      <c r="AA254" s="172" t="str">
        <f t="shared" si="85"/>
        <v>+((uint64_t)(37) &lt;&lt; (7*8))</v>
      </c>
      <c r="AB254" s="172" t="str">
        <f t="shared" si="85"/>
        <v>+((uint64_t)(43) &lt;&lt; (6*8))</v>
      </c>
      <c r="AC254" s="172" t="str">
        <f t="shared" si="85"/>
        <v>+((uint64_t)(77) &lt;&lt; (5*8))</v>
      </c>
      <c r="AD254" s="172" t="str">
        <f t="shared" si="85"/>
        <v>+((uint64_t)(71) &lt;&lt; (4*8))</v>
      </c>
      <c r="AE254" s="172" t="str">
        <f t="shared" si="85"/>
        <v xml:space="preserve">                          </v>
      </c>
      <c r="AF254" s="172" t="str">
        <f t="shared" si="85"/>
        <v xml:space="preserve">                          </v>
      </c>
      <c r="AG254" s="172" t="str">
        <f t="shared" si="85"/>
        <v xml:space="preserve">                          </v>
      </c>
      <c r="AH254" s="172" t="str">
        <f t="shared" si="85"/>
        <v xml:space="preserve">                          </v>
      </c>
      <c r="AJ254" t="str">
        <f t="shared" si="71"/>
        <v>(uint64_t)(+((uint64_t)(37) &lt;&lt; (7*8))+((uint64_t)(43) &lt;&lt; (6*8))+((uint64_t)(77) &lt;&lt; (5*8))+((uint64_t)(71) &lt;&lt; (4*8))                                                                                                        )</v>
      </c>
      <c r="AK254" s="2" t="str">
        <f t="shared" si="72"/>
        <v>%+MG</v>
      </c>
      <c r="AL254" t="e">
        <f>VLOOKUP(AN254,$AN255:$AN$1000,1,0)</f>
        <v>#VALUE!</v>
      </c>
      <c r="AM254">
        <f t="shared" si="73"/>
        <v>412</v>
      </c>
      <c r="AN254" s="173" t="str">
        <f t="shared" si="74"/>
        <v xml:space="preserve">    case (uint64_t)(+((uint64_t)(37) &lt;&lt; (7*8))+((uint64_t)(43) &lt;&lt; (6*8))+((uint64_t)(77) &lt;&lt; (5*8))+((uint64_t)(71) &lt;&lt; (4*8))                                                                                                        ): *com = ITM_PCPMG; return true; break; //%+MG</v>
      </c>
      <c r="AO254" t="s">
        <v>5217</v>
      </c>
      <c r="AP254" s="170" t="str">
        <f t="shared" si="84"/>
        <v>25</v>
      </c>
      <c r="AQ254" s="170" t="str">
        <f t="shared" si="84"/>
        <v>2B</v>
      </c>
      <c r="AR254" s="170" t="str">
        <f t="shared" si="84"/>
        <v>4D</v>
      </c>
      <c r="AS254" s="170" t="str">
        <f t="shared" si="84"/>
        <v>47</v>
      </c>
      <c r="AT254" s="170" t="str">
        <f t="shared" si="84"/>
        <v>00</v>
      </c>
      <c r="AU254" s="170" t="str">
        <f t="shared" si="84"/>
        <v>00</v>
      </c>
      <c r="AV254" s="170" t="str">
        <f t="shared" si="84"/>
        <v>00</v>
      </c>
      <c r="AW254" s="170" t="str">
        <f t="shared" si="84"/>
        <v>00</v>
      </c>
      <c r="AX254" s="170" t="str">
        <f t="shared" si="75"/>
        <v xml:space="preserve">    case 0x252B4D4700000000: *com = ITM_PCPMG; return true; break; //%+MG</v>
      </c>
      <c r="BE254" s="170" t="str">
        <f t="shared" si="76"/>
        <v>A4</v>
      </c>
      <c r="BF254" s="170" t="str">
        <f t="shared" si="76"/>
        <v>AA</v>
      </c>
      <c r="BG254" s="170" t="str">
        <f t="shared" si="76"/>
        <v>CC</v>
      </c>
      <c r="BH254" s="170" t="str">
        <f t="shared" si="76"/>
        <v>C6</v>
      </c>
      <c r="BI254" s="170" t="str">
        <f t="shared" si="77"/>
        <v/>
      </c>
      <c r="BJ254" s="170" t="str">
        <f t="shared" si="77"/>
        <v/>
      </c>
      <c r="BK254" s="170" t="str">
        <f t="shared" si="77"/>
        <v/>
      </c>
      <c r="BL254" s="170" t="str">
        <f t="shared" si="77"/>
        <v/>
      </c>
    </row>
    <row r="255" spans="1:64">
      <c r="A255" s="24" t="str">
        <f>IF(ISNA(VLOOKUP(D255,D256:D$9999,1,0)),"",1)</f>
        <v/>
      </c>
      <c r="B255" s="24" t="str">
        <f>IF(ISNA(VLOOKUP(E255,E256:E$9999,1,0)),"",1)</f>
        <v/>
      </c>
      <c r="C255" s="2">
        <v>253</v>
      </c>
      <c r="D255" s="2" t="str">
        <f>VLOOKUP(C255,SOURCE!S258:Z10421,8,0)</f>
        <v>ITM_PARALLEL</v>
      </c>
      <c r="E255" s="26" t="str">
        <f>CHAR(34)&amp;VLOOKUP(C255,SOURCE!S$6:Y$10169,6,0)&amp;CHAR(34)</f>
        <v>"PARL"</v>
      </c>
      <c r="F255" s="22" t="str">
        <f t="shared" si="69"/>
        <v xml:space="preserve">                      if (strcompare(commandnumber,"PARL" )) {sprintf(commandnumber,"%d", ITM_PARALLEL);} else</v>
      </c>
      <c r="H255" t="b">
        <f>ISNA(VLOOKUP(J255,J256:J$500,1,0))</f>
        <v>1</v>
      </c>
      <c r="I255" s="27">
        <f>VLOOKUP(C255,SOURCE!S$6:Y$10169,7,0)</f>
        <v>1693</v>
      </c>
      <c r="J255" s="28" t="str">
        <f>VLOOKUP(C255,SOURCE!S$6:Y$10169,6,0)</f>
        <v>PARL</v>
      </c>
      <c r="K255" s="29" t="str">
        <f t="shared" si="79"/>
        <v>||</v>
      </c>
      <c r="L255" s="39" t="str">
        <f>VLOOKUP(C255,SOURCE!S$6:Y$10169,2,0)</f>
        <v>ELEC</v>
      </c>
      <c r="M255" t="str">
        <f>IF(VLOOKUP(I255,SOURCE!B:M,2,0)="/  { itemToBeCoded","To be coded","")</f>
        <v/>
      </c>
      <c r="N255" s="17" t="str">
        <f>IF(AND(O255,VLOOKUP(I255,SOURCE!B:M,2,0)&lt;&gt;"/  { itemToBeCoded"),IF(ISERROR(VLOOKUP(J255,TEST!A:L,12,0)),"",   IF(VLOOKUP(J255,TEST!A:L,12,0)="","",VLOOKUP(J255,TEST!A:L,12,0)&amp;" //"&amp;U255)),"")</f>
        <v/>
      </c>
      <c r="O255" t="b">
        <f>ISNA(VLOOKUP(J255,J$3:J254,1,0))</f>
        <v>1</v>
      </c>
      <c r="Q255" s="26" t="str">
        <f>VLOOKUP(I255,SOURCE!B:M,5,0)</f>
        <v>"|" STD_SPACE_3_PER_EM "|"</v>
      </c>
      <c r="U255">
        <f t="shared" si="80"/>
        <v>54</v>
      </c>
      <c r="V255" s="164">
        <f t="shared" si="81"/>
        <v>299797166.11813855</v>
      </c>
      <c r="W255" t="str">
        <f>IF(AND(O255,VLOOKUP(I255,SOURCE!B:M,2,0)&lt;&gt;"/  { itemToBeCoded"),IF(ISERROR(VLOOKUP(J255,TEST!A:F,5,0)),"",VLOOKUP(J255,TEST!A:F,5,0)),"")</f>
        <v/>
      </c>
      <c r="X255" t="str">
        <f>IF(VLOOKUP(I255,SOURCE!B:M,2,0)&lt;&gt;"/  { itemToBeCoded",IF(ISERROR(VLOOKUP(J255,TEST!A:F,6,0)),"",VLOOKUP(J255,TEST!A:F,6,0)),"")</f>
        <v/>
      </c>
      <c r="Y255" t="str">
        <f t="shared" si="78"/>
        <v/>
      </c>
      <c r="Z255">
        <f t="shared" si="68"/>
        <v>4</v>
      </c>
      <c r="AA255" s="172" t="str">
        <f t="shared" si="85"/>
        <v>+((uint64_t)(80) &lt;&lt; (7*8))</v>
      </c>
      <c r="AB255" s="172" t="str">
        <f t="shared" si="85"/>
        <v>+((uint64_t)(65) &lt;&lt; (6*8))</v>
      </c>
      <c r="AC255" s="172" t="str">
        <f t="shared" si="85"/>
        <v>+((uint64_t)(82) &lt;&lt; (5*8))</v>
      </c>
      <c r="AD255" s="172" t="str">
        <f t="shared" si="85"/>
        <v>+((uint64_t)(76) &lt;&lt; (4*8))</v>
      </c>
      <c r="AE255" s="172" t="str">
        <f t="shared" si="85"/>
        <v xml:space="preserve">                          </v>
      </c>
      <c r="AF255" s="172" t="str">
        <f t="shared" si="85"/>
        <v xml:space="preserve">                          </v>
      </c>
      <c r="AG255" s="172" t="str">
        <f t="shared" si="85"/>
        <v xml:space="preserve">                          </v>
      </c>
      <c r="AH255" s="172" t="str">
        <f t="shared" si="85"/>
        <v xml:space="preserve">                          </v>
      </c>
      <c r="AJ255" t="str">
        <f t="shared" si="71"/>
        <v>(uint64_t)(+((uint64_t)(80) &lt;&lt; (7*8))+((uint64_t)(65) &lt;&lt; (6*8))+((uint64_t)(82) &lt;&lt; (5*8))+((uint64_t)(76) &lt;&lt; (4*8))                                                                                                        )</v>
      </c>
      <c r="AK255" s="2" t="str">
        <f t="shared" si="72"/>
        <v>PARL</v>
      </c>
      <c r="AL255" t="e">
        <f>VLOOKUP(AN255,$AN256:$AN$1000,1,0)</f>
        <v>#VALUE!</v>
      </c>
      <c r="AM255">
        <f t="shared" si="73"/>
        <v>413</v>
      </c>
      <c r="AN255" s="173" t="str">
        <f t="shared" si="74"/>
        <v xml:space="preserve">    case (uint64_t)(+((uint64_t)(80) &lt;&lt; (7*8))+((uint64_t)(65) &lt;&lt; (6*8))+((uint64_t)(82) &lt;&lt; (5*8))+((uint64_t)(76) &lt;&lt; (4*8))                                                                                                        ): *com = ITM_PARALLEL; return true; break; //PARL</v>
      </c>
      <c r="AO255" t="s">
        <v>5217</v>
      </c>
      <c r="AP255" s="170" t="str">
        <f t="shared" si="84"/>
        <v>50</v>
      </c>
      <c r="AQ255" s="170" t="str">
        <f t="shared" si="84"/>
        <v>41</v>
      </c>
      <c r="AR255" s="170" t="str">
        <f t="shared" si="84"/>
        <v>52</v>
      </c>
      <c r="AS255" s="170" t="str">
        <f t="shared" si="84"/>
        <v>4C</v>
      </c>
      <c r="AT255" s="170" t="str">
        <f t="shared" si="84"/>
        <v>00</v>
      </c>
      <c r="AU255" s="170" t="str">
        <f t="shared" si="84"/>
        <v>00</v>
      </c>
      <c r="AV255" s="170" t="str">
        <f t="shared" si="84"/>
        <v>00</v>
      </c>
      <c r="AW255" s="170" t="str">
        <f t="shared" si="84"/>
        <v>00</v>
      </c>
      <c r="AX255" s="170" t="str">
        <f t="shared" si="75"/>
        <v xml:space="preserve">    case 0x5041524C00000000: *com = ITM_PARALLEL; return true; break; //PARL</v>
      </c>
      <c r="BE255" s="170" t="str">
        <f t="shared" si="76"/>
        <v>CF</v>
      </c>
      <c r="BF255" s="170" t="str">
        <f t="shared" si="76"/>
        <v>C0</v>
      </c>
      <c r="BG255" s="170" t="str">
        <f t="shared" si="76"/>
        <v>D1</v>
      </c>
      <c r="BH255" s="170" t="str">
        <f t="shared" si="76"/>
        <v>CB</v>
      </c>
      <c r="BI255" s="170" t="str">
        <f t="shared" si="77"/>
        <v/>
      </c>
      <c r="BJ255" s="170" t="str">
        <f t="shared" si="77"/>
        <v/>
      </c>
      <c r="BK255" s="170" t="str">
        <f t="shared" si="77"/>
        <v/>
      </c>
      <c r="BL255" s="170" t="str">
        <f t="shared" si="77"/>
        <v/>
      </c>
    </row>
    <row r="256" spans="1:64">
      <c r="A256" s="24" t="str">
        <f>IF(ISNA(VLOOKUP(D256,D257:D$9999,1,0)),"",1)</f>
        <v/>
      </c>
      <c r="B256" s="24" t="str">
        <f>IF(ISNA(VLOOKUP(E256,E257:E$9999,1,0)),"",1)</f>
        <v/>
      </c>
      <c r="C256" s="2">
        <v>254</v>
      </c>
      <c r="D256" s="2" t="str">
        <f>VLOOKUP(C256,SOURCE!S259:Z10422,8,0)</f>
        <v>ITM_ANGLE</v>
      </c>
      <c r="E256" s="26" t="str">
        <f>CHAR(34)&amp;VLOOKUP(C256,SOURCE!S$6:Y$10169,6,0)&amp;CHAR(34)</f>
        <v>"ARG"</v>
      </c>
      <c r="F256" s="22" t="str">
        <f t="shared" si="69"/>
        <v xml:space="preserve">                      if (strcompare(commandnumber,"ARG" )) {sprintf(commandnumber,"%d", ITM_ANGLE);} else</v>
      </c>
      <c r="H256" t="b">
        <f>ISNA(VLOOKUP(J256,J257:J$500,1,0))</f>
        <v>1</v>
      </c>
      <c r="I256" s="27">
        <f>VLOOKUP(C256,SOURCE!S$6:Y$10169,7,0)</f>
        <v>1696</v>
      </c>
      <c r="J256" s="28" t="str">
        <f>VLOOKUP(C256,SOURCE!S$6:Y$10169,6,0)</f>
        <v>ARG</v>
      </c>
      <c r="K256" s="29" t="str">
        <f t="shared" si="79"/>
        <v>MEASURED_ANGLE</v>
      </c>
      <c r="L256" s="39" t="str">
        <f>VLOOKUP(C256,SOURCE!S$6:Y$10169,2,0)</f>
        <v>Complex</v>
      </c>
      <c r="M256" t="str">
        <f>IF(VLOOKUP(I256,SOURCE!B:M,2,0)="/  { itemToBeCoded","To be coded","")</f>
        <v/>
      </c>
      <c r="N256" s="17" t="str">
        <f>IF(AND(O256,VLOOKUP(I256,SOURCE!B:M,2,0)&lt;&gt;"/  { itemToBeCoded"),IF(ISERROR(VLOOKUP(J256,TEST!A:L,12,0)),"",   IF(VLOOKUP(J256,TEST!A:L,12,0)="","",VLOOKUP(J256,TEST!A:L,12,0)&amp;" //"&amp;U256)),"")</f>
        <v/>
      </c>
      <c r="O256" t="b">
        <f>ISNA(VLOOKUP(J256,J$3:J255,1,0))</f>
        <v>1</v>
      </c>
      <c r="Q256" s="26" t="str">
        <f>VLOOKUP(I256,SOURCE!B:M,5,0)</f>
        <v>STD_MEASURED_ANGLE</v>
      </c>
      <c r="U256">
        <f t="shared" si="80"/>
        <v>54</v>
      </c>
      <c r="V256" s="164">
        <f t="shared" si="81"/>
        <v>299797166.11813855</v>
      </c>
      <c r="W256" t="str">
        <f>IF(AND(O256,VLOOKUP(I256,SOURCE!B:M,2,0)&lt;&gt;"/  { itemToBeCoded"),IF(ISERROR(VLOOKUP(J256,TEST!A:F,5,0)),"",VLOOKUP(J256,TEST!A:F,5,0)),"")</f>
        <v/>
      </c>
      <c r="X256" t="str">
        <f>IF(VLOOKUP(I256,SOURCE!B:M,2,0)&lt;&gt;"/  { itemToBeCoded",IF(ISERROR(VLOOKUP(J256,TEST!A:F,6,0)),"",VLOOKUP(J256,TEST!A:F,6,0)),"")</f>
        <v/>
      </c>
      <c r="Y256" t="str">
        <f t="shared" si="78"/>
        <v/>
      </c>
      <c r="Z256">
        <f t="shared" si="68"/>
        <v>3</v>
      </c>
      <c r="AA256" s="172" t="str">
        <f t="shared" si="85"/>
        <v>+((uint64_t)(65) &lt;&lt; (7*8))</v>
      </c>
      <c r="AB256" s="172" t="str">
        <f t="shared" si="85"/>
        <v>+((uint64_t)(82) &lt;&lt; (6*8))</v>
      </c>
      <c r="AC256" s="172" t="str">
        <f t="shared" si="85"/>
        <v>+((uint64_t)(71) &lt;&lt; (5*8))</v>
      </c>
      <c r="AD256" s="172" t="str">
        <f t="shared" si="85"/>
        <v xml:space="preserve">                          </v>
      </c>
      <c r="AE256" s="172" t="str">
        <f t="shared" si="85"/>
        <v xml:space="preserve">                          </v>
      </c>
      <c r="AF256" s="172" t="str">
        <f t="shared" si="85"/>
        <v xml:space="preserve">                          </v>
      </c>
      <c r="AG256" s="172" t="str">
        <f t="shared" si="85"/>
        <v xml:space="preserve">                          </v>
      </c>
      <c r="AH256" s="172" t="str">
        <f t="shared" si="85"/>
        <v xml:space="preserve">                          </v>
      </c>
      <c r="AJ256" t="str">
        <f t="shared" si="71"/>
        <v>(uint64_t)(+((uint64_t)(65) &lt;&lt; (7*8))+((uint64_t)(82) &lt;&lt; (6*8))+((uint64_t)(71) &lt;&lt; (5*8))                                                                                                                                  )</v>
      </c>
      <c r="AK256" s="2" t="str">
        <f t="shared" si="72"/>
        <v>ARG</v>
      </c>
      <c r="AL256" t="e">
        <f>VLOOKUP(AN256,$AN257:$AN$1000,1,0)</f>
        <v>#VALUE!</v>
      </c>
      <c r="AM256">
        <f t="shared" si="73"/>
        <v>414</v>
      </c>
      <c r="AN256" s="173" t="str">
        <f t="shared" si="74"/>
        <v xml:space="preserve">    case (uint64_t)(+((uint64_t)(65) &lt;&lt; (7*8))+((uint64_t)(82) &lt;&lt; (6*8))+((uint64_t)(71) &lt;&lt; (5*8))                                                                                                                                  ): *com = ITM_ANGLE; return true; break; //ARG</v>
      </c>
      <c r="AO256" t="s">
        <v>5217</v>
      </c>
      <c r="AP256" s="170" t="str">
        <f t="shared" si="84"/>
        <v>41</v>
      </c>
      <c r="AQ256" s="170" t="str">
        <f t="shared" si="84"/>
        <v>52</v>
      </c>
      <c r="AR256" s="170" t="str">
        <f t="shared" si="84"/>
        <v>47</v>
      </c>
      <c r="AS256" s="170" t="str">
        <f t="shared" si="84"/>
        <v>00</v>
      </c>
      <c r="AT256" s="170" t="str">
        <f t="shared" si="84"/>
        <v>00</v>
      </c>
      <c r="AU256" s="170" t="str">
        <f t="shared" si="84"/>
        <v>00</v>
      </c>
      <c r="AV256" s="170" t="str">
        <f t="shared" si="84"/>
        <v>00</v>
      </c>
      <c r="AW256" s="170" t="str">
        <f t="shared" si="84"/>
        <v>00</v>
      </c>
      <c r="AX256" s="170" t="str">
        <f t="shared" si="75"/>
        <v xml:space="preserve">    case 0x4152470000000000: *com = ITM_ANGLE; return true; break; //ARG</v>
      </c>
      <c r="BE256" s="170" t="str">
        <f t="shared" si="76"/>
        <v>C0</v>
      </c>
      <c r="BF256" s="170" t="str">
        <f t="shared" si="76"/>
        <v>D1</v>
      </c>
      <c r="BG256" s="170" t="str">
        <f t="shared" si="76"/>
        <v>C6</v>
      </c>
      <c r="BH256" s="170" t="str">
        <f t="shared" si="76"/>
        <v>7F</v>
      </c>
      <c r="BI256" s="170" t="str">
        <f t="shared" si="77"/>
        <v/>
      </c>
      <c r="BJ256" s="170" t="str">
        <f t="shared" si="77"/>
        <v/>
      </c>
      <c r="BK256" s="170" t="str">
        <f t="shared" si="77"/>
        <v/>
      </c>
      <c r="BL256" s="170" t="str">
        <f t="shared" si="77"/>
        <v/>
      </c>
    </row>
    <row r="257" spans="1:64">
      <c r="A257" s="24" t="str">
        <f>IF(ISNA(VLOOKUP(D257,D258:D$9999,1,0)),"",1)</f>
        <v/>
      </c>
      <c r="B257" s="24" t="str">
        <f>IF(ISNA(VLOOKUP(E257,E258:E$9999,1,0)),"",1)</f>
        <v/>
      </c>
      <c r="C257" s="2">
        <v>255</v>
      </c>
      <c r="D257" s="2" t="str">
        <f>VLOOKUP(C257,SOURCE!S260:Z10423,8,0)</f>
        <v>ITM_MULPIto</v>
      </c>
      <c r="E257" s="26" t="str">
        <f>CHAR(34)&amp;VLOOKUP(C257,SOURCE!S$6:Y$10169,6,0)&amp;CHAR(34)</f>
        <v>"MULPI&gt;"</v>
      </c>
      <c r="F257" s="22" t="str">
        <f t="shared" si="69"/>
        <v xml:space="preserve">                      if (strcompare(commandnumber,"MULPI&gt;" )) {sprintf(commandnumber,"%d", ITM_MULPIto);} else</v>
      </c>
      <c r="H257" t="b">
        <f>ISNA(VLOOKUP(J257,J258:J$500,1,0))</f>
        <v>1</v>
      </c>
      <c r="I257" s="27">
        <f>VLOOKUP(C257,SOURCE!S$6:Y$10169,7,0)</f>
        <v>1697</v>
      </c>
      <c r="J257" s="28" t="str">
        <f>VLOOKUP(C257,SOURCE!S$6:Y$10169,6,0)</f>
        <v>MULPI&gt;</v>
      </c>
      <c r="K257" s="29" t="str">
        <f t="shared" si="79"/>
        <v>MULpi&gt;</v>
      </c>
      <c r="L257" s="39" t="str">
        <f>VLOOKUP(C257,SOURCE!S$6:Y$10169,2,0)</f>
        <v>Math</v>
      </c>
      <c r="M257" t="str">
        <f>IF(VLOOKUP(I257,SOURCE!B:M,2,0)="/  { itemToBeCoded","To be coded","")</f>
        <v/>
      </c>
      <c r="N257" s="17" t="str">
        <f>IF(AND(O257,VLOOKUP(I257,SOURCE!B:M,2,0)&lt;&gt;"/  { itemToBeCoded"),IF(ISERROR(VLOOKUP(J257,TEST!A:L,12,0)),"",   IF(VLOOKUP(J257,TEST!A:L,12,0)="","",VLOOKUP(J257,TEST!A:L,12,0)&amp;" //"&amp;U257)),"")</f>
        <v/>
      </c>
      <c r="O257" t="b">
        <f>ISNA(VLOOKUP(J257,J$3:J256,1,0))</f>
        <v>1</v>
      </c>
      <c r="Q257" s="26" t="str">
        <f>VLOOKUP(I257,SOURCE!B:M,5,0)</f>
        <v>"MUL" STD_pi STD_RIGHT_ARROW</v>
      </c>
      <c r="U257">
        <f t="shared" si="80"/>
        <v>54</v>
      </c>
      <c r="V257" s="164">
        <f t="shared" si="81"/>
        <v>299797166.11813855</v>
      </c>
      <c r="W257" t="str">
        <f>IF(AND(O257,VLOOKUP(I257,SOURCE!B:M,2,0)&lt;&gt;"/  { itemToBeCoded"),IF(ISERROR(VLOOKUP(J257,TEST!A:F,5,0)),"",VLOOKUP(J257,TEST!A:F,5,0)),"")</f>
        <v/>
      </c>
      <c r="X257" t="str">
        <f>IF(VLOOKUP(I257,SOURCE!B:M,2,0)&lt;&gt;"/  { itemToBeCoded",IF(ISERROR(VLOOKUP(J257,TEST!A:F,6,0)),"",VLOOKUP(J257,TEST!A:F,6,0)),"")</f>
        <v/>
      </c>
      <c r="Y257" t="str">
        <f t="shared" si="78"/>
        <v/>
      </c>
      <c r="Z257">
        <f t="shared" si="68"/>
        <v>6</v>
      </c>
      <c r="AA257" s="172" t="str">
        <f t="shared" si="85"/>
        <v>+((uint64_t)(77) &lt;&lt; (7*8))</v>
      </c>
      <c r="AB257" s="172" t="str">
        <f t="shared" si="85"/>
        <v>+((uint64_t)(85) &lt;&lt; (6*8))</v>
      </c>
      <c r="AC257" s="172" t="str">
        <f t="shared" si="85"/>
        <v>+((uint64_t)(76) &lt;&lt; (5*8))</v>
      </c>
      <c r="AD257" s="172" t="str">
        <f t="shared" si="85"/>
        <v>+((uint64_t)(80) &lt;&lt; (4*8))</v>
      </c>
      <c r="AE257" s="172" t="str">
        <f t="shared" si="85"/>
        <v>+((uint64_t)(73) &lt;&lt; (3*8))</v>
      </c>
      <c r="AF257" s="172" t="str">
        <f t="shared" si="85"/>
        <v>+((uint64_t)(62) &lt;&lt; (2*8))</v>
      </c>
      <c r="AG257" s="172" t="str">
        <f t="shared" si="85"/>
        <v xml:space="preserve">                          </v>
      </c>
      <c r="AH257" s="172" t="str">
        <f t="shared" si="85"/>
        <v xml:space="preserve">                          </v>
      </c>
      <c r="AJ257" t="str">
        <f t="shared" si="71"/>
        <v>(uint64_t)(+((uint64_t)(77) &lt;&lt; (7*8))+((uint64_t)(85) &lt;&lt; (6*8))+((uint64_t)(76) &lt;&lt; (5*8))+((uint64_t)(80) &lt;&lt; (4*8))+((uint64_t)(73) &lt;&lt; (3*8))+((uint64_t)(62) &lt;&lt; (2*8))                                                    )</v>
      </c>
      <c r="AK257" s="2" t="str">
        <f t="shared" si="72"/>
        <v>MULPI&gt;</v>
      </c>
      <c r="AL257" t="e">
        <f>VLOOKUP(AN257,$AN258:$AN$1000,1,0)</f>
        <v>#VALUE!</v>
      </c>
      <c r="AM257">
        <f t="shared" si="73"/>
        <v>415</v>
      </c>
      <c r="AN257" s="173" t="str">
        <f t="shared" si="74"/>
        <v xml:space="preserve">    case (uint64_t)(+((uint64_t)(77) &lt;&lt; (7*8))+((uint64_t)(85) &lt;&lt; (6*8))+((uint64_t)(76) &lt;&lt; (5*8))+((uint64_t)(80) &lt;&lt; (4*8))+((uint64_t)(73) &lt;&lt; (3*8))+((uint64_t)(62) &lt;&lt; (2*8))                                                    ): *com = ITM_MULPIto; return true; break; //MULPI&gt;</v>
      </c>
      <c r="AO257" t="s">
        <v>5217</v>
      </c>
      <c r="AP257" s="170" t="str">
        <f t="shared" si="84"/>
        <v>4D</v>
      </c>
      <c r="AQ257" s="170" t="str">
        <f t="shared" si="84"/>
        <v>55</v>
      </c>
      <c r="AR257" s="170" t="str">
        <f t="shared" si="84"/>
        <v>4C</v>
      </c>
      <c r="AS257" s="170" t="str">
        <f t="shared" si="84"/>
        <v>50</v>
      </c>
      <c r="AT257" s="170" t="str">
        <f t="shared" si="84"/>
        <v>49</v>
      </c>
      <c r="AU257" s="170" t="str">
        <f t="shared" si="84"/>
        <v>3E</v>
      </c>
      <c r="AV257" s="170" t="str">
        <f t="shared" si="84"/>
        <v>00</v>
      </c>
      <c r="AW257" s="170" t="str">
        <f t="shared" si="84"/>
        <v>00</v>
      </c>
      <c r="AX257" s="170" t="str">
        <f t="shared" si="75"/>
        <v xml:space="preserve">    case 0x4D554C50493E0000: *com = ITM_MULPIto; return true; break; //MULPI&gt;</v>
      </c>
      <c r="BE257" s="170" t="str">
        <f t="shared" si="76"/>
        <v>4D</v>
      </c>
      <c r="BF257" s="170" t="str">
        <f t="shared" si="76"/>
        <v>55</v>
      </c>
      <c r="BG257" s="170" t="str">
        <f t="shared" si="76"/>
        <v>CB</v>
      </c>
      <c r="BH257" s="170" t="str">
        <f t="shared" si="76"/>
        <v>CF</v>
      </c>
      <c r="BI257" s="170" t="str">
        <f t="shared" si="77"/>
        <v>49</v>
      </c>
      <c r="BJ257" s="170" t="str">
        <f t="shared" si="77"/>
        <v>3E</v>
      </c>
      <c r="BK257" s="170" t="str">
        <f t="shared" si="77"/>
        <v/>
      </c>
      <c r="BL257" s="170" t="str">
        <f t="shared" si="77"/>
        <v/>
      </c>
    </row>
    <row r="258" spans="1:64">
      <c r="A258" s="24" t="str">
        <f>IF(ISNA(VLOOKUP(D258,D259:D$9999,1,0)),"",1)</f>
        <v/>
      </c>
      <c r="B258" s="24" t="str">
        <f>IF(ISNA(VLOOKUP(E258,E259:E$9999,1,0)),"",1)</f>
        <v/>
      </c>
      <c r="C258" s="2">
        <v>256</v>
      </c>
      <c r="D258" s="2" t="str">
        <f>VLOOKUP(C258,SOURCE!S261:Z10424,8,0)</f>
        <v>ITM_EXIT1</v>
      </c>
      <c r="E258" s="26" t="str">
        <f>CHAR(34)&amp;VLOOKUP(C258,SOURCE!S$6:Y$10169,6,0)&amp;CHAR(34)</f>
        <v>"EXIT"</v>
      </c>
      <c r="F258" s="22" t="str">
        <f t="shared" si="69"/>
        <v xml:space="preserve">                      if (strcompare(commandnumber,"EXIT" )) {sprintf(commandnumber,"%d", ITM_EXIT1);} else</v>
      </c>
      <c r="H258" t="b">
        <f>ISNA(VLOOKUP(J258,J259:J$500,1,0))</f>
        <v>1</v>
      </c>
      <c r="I258" s="27">
        <f>VLOOKUP(C258,SOURCE!S$6:Y$10169,7,0)</f>
        <v>1727</v>
      </c>
      <c r="J258" s="28" t="str">
        <f>VLOOKUP(C258,SOURCE!S$6:Y$10169,6,0)</f>
        <v>EXIT</v>
      </c>
      <c r="K258" s="29" t="str">
        <f t="shared" si="79"/>
        <v>EXIT</v>
      </c>
      <c r="L258" s="39">
        <f>VLOOKUP(C258,SOURCE!S$6:Y$10169,2,0)</f>
        <v>0</v>
      </c>
      <c r="M258" t="str">
        <f>IF(VLOOKUP(I258,SOURCE!B:M,2,0)="/  { itemToBeCoded","To be coded","")</f>
        <v/>
      </c>
      <c r="N258" s="17" t="str">
        <f>IF(AND(O258,VLOOKUP(I258,SOURCE!B:M,2,0)&lt;&gt;"/  { itemToBeCoded"),IF(ISERROR(VLOOKUP(J258,TEST!A:L,12,0)),"",   IF(VLOOKUP(J258,TEST!A:L,12,0)="","",VLOOKUP(J258,TEST!A:L,12,0)&amp;" //"&amp;U258)),"")</f>
        <v/>
      </c>
      <c r="O258" t="b">
        <f>ISNA(VLOOKUP(J258,J$3:J257,1,0))</f>
        <v>1</v>
      </c>
      <c r="Q258" s="26" t="str">
        <f>VLOOKUP(I258,SOURCE!B:M,5,0)</f>
        <v>"EXIT"</v>
      </c>
      <c r="U258">
        <f t="shared" si="80"/>
        <v>54</v>
      </c>
      <c r="V258" s="164">
        <f t="shared" si="81"/>
        <v>299797166.11813855</v>
      </c>
      <c r="W258" t="str">
        <f>IF(AND(O258,VLOOKUP(I258,SOURCE!B:M,2,0)&lt;&gt;"/  { itemToBeCoded"),IF(ISERROR(VLOOKUP(J258,TEST!A:F,5,0)),"",VLOOKUP(J258,TEST!A:F,5,0)),"")</f>
        <v/>
      </c>
      <c r="X258" t="str">
        <f>IF(VLOOKUP(I258,SOURCE!B:M,2,0)&lt;&gt;"/  { itemToBeCoded",IF(ISERROR(VLOOKUP(J258,TEST!A:F,6,0)),"",VLOOKUP(J258,TEST!A:F,6,0)),"")</f>
        <v/>
      </c>
      <c r="Y258" t="str">
        <f t="shared" si="78"/>
        <v/>
      </c>
      <c r="Z258">
        <f t="shared" si="68"/>
        <v>4</v>
      </c>
      <c r="AA258" s="172" t="str">
        <f t="shared" si="85"/>
        <v>+((uint64_t)(69) &lt;&lt; (7*8))</v>
      </c>
      <c r="AB258" s="172" t="str">
        <f t="shared" si="85"/>
        <v>+((uint64_t)(88) &lt;&lt; (6*8))</v>
      </c>
      <c r="AC258" s="172" t="str">
        <f t="shared" si="85"/>
        <v>+((uint64_t)(73) &lt;&lt; (5*8))</v>
      </c>
      <c r="AD258" s="172" t="str">
        <f t="shared" si="85"/>
        <v>+((uint64_t)(84) &lt;&lt; (4*8))</v>
      </c>
      <c r="AE258" s="172" t="str">
        <f t="shared" si="85"/>
        <v xml:space="preserve">                          </v>
      </c>
      <c r="AF258" s="172" t="str">
        <f t="shared" si="85"/>
        <v xml:space="preserve">                          </v>
      </c>
      <c r="AG258" s="172" t="str">
        <f t="shared" si="85"/>
        <v xml:space="preserve">                          </v>
      </c>
      <c r="AH258" s="172" t="str">
        <f t="shared" si="85"/>
        <v xml:space="preserve">                          </v>
      </c>
      <c r="AJ258" t="str">
        <f t="shared" si="71"/>
        <v>(uint64_t)(+((uint64_t)(69) &lt;&lt; (7*8))+((uint64_t)(88) &lt;&lt; (6*8))+((uint64_t)(73) &lt;&lt; (5*8))+((uint64_t)(84) &lt;&lt; (4*8))                                                                                                        )</v>
      </c>
      <c r="AK258" s="2" t="str">
        <f t="shared" si="72"/>
        <v>EXIT</v>
      </c>
      <c r="AL258" t="e">
        <f>VLOOKUP(AN258,$AN259:$AN$1000,1,0)</f>
        <v>#VALUE!</v>
      </c>
      <c r="AM258">
        <f t="shared" si="73"/>
        <v>416</v>
      </c>
      <c r="AN258" s="173" t="str">
        <f t="shared" si="74"/>
        <v xml:space="preserve">    case (uint64_t)(+((uint64_t)(69) &lt;&lt; (7*8))+((uint64_t)(88) &lt;&lt; (6*8))+((uint64_t)(73) &lt;&lt; (5*8))+((uint64_t)(84) &lt;&lt; (4*8))                                                                                                        ): *com = ITM_EXIT1; return true; break; //EXIT</v>
      </c>
      <c r="AO258" t="s">
        <v>5217</v>
      </c>
      <c r="AP258" s="170" t="str">
        <f t="shared" si="84"/>
        <v>45</v>
      </c>
      <c r="AQ258" s="170" t="str">
        <f t="shared" si="84"/>
        <v>58</v>
      </c>
      <c r="AR258" s="170" t="str">
        <f t="shared" si="84"/>
        <v>49</v>
      </c>
      <c r="AS258" s="170" t="str">
        <f t="shared" si="84"/>
        <v>54</v>
      </c>
      <c r="AT258" s="170" t="str">
        <f t="shared" si="84"/>
        <v>00</v>
      </c>
      <c r="AU258" s="170" t="str">
        <f t="shared" si="84"/>
        <v>00</v>
      </c>
      <c r="AV258" s="170" t="str">
        <f t="shared" si="84"/>
        <v>00</v>
      </c>
      <c r="AW258" s="170" t="str">
        <f t="shared" si="84"/>
        <v>00</v>
      </c>
      <c r="AX258" s="170" t="str">
        <f t="shared" si="75"/>
        <v xml:space="preserve">    case 0x4558495400000000: *com = ITM_EXIT1; return true; break; //EXIT</v>
      </c>
      <c r="BE258" s="170" t="str">
        <f t="shared" si="76"/>
        <v>C4</v>
      </c>
      <c r="BF258" s="170" t="str">
        <f t="shared" si="76"/>
        <v>D7</v>
      </c>
      <c r="BG258" s="170" t="str">
        <f t="shared" si="76"/>
        <v>C8</v>
      </c>
      <c r="BH258" s="170" t="str">
        <f t="shared" si="76"/>
        <v>D3</v>
      </c>
      <c r="BI258" s="170" t="str">
        <f t="shared" si="77"/>
        <v/>
      </c>
      <c r="BJ258" s="170" t="str">
        <f t="shared" si="77"/>
        <v/>
      </c>
      <c r="BK258" s="170" t="str">
        <f t="shared" si="77"/>
        <v/>
      </c>
      <c r="BL258" s="170" t="str">
        <f t="shared" si="77"/>
        <v/>
      </c>
    </row>
    <row r="259" spans="1:64">
      <c r="A259" s="24" t="str">
        <f>IF(ISNA(VLOOKUP(D259,D260:D$9999,1,0)),"",1)</f>
        <v/>
      </c>
      <c r="B259" s="24" t="str">
        <f>IF(ISNA(VLOOKUP(E259,E260:E$9999,1,0)),"",1)</f>
        <v/>
      </c>
      <c r="C259" s="2">
        <v>257</v>
      </c>
      <c r="D259" s="2" t="str">
        <f>VLOOKUP(C259,SOURCE!S262:Z10425,8,0)</f>
        <v>ITM_AIM</v>
      </c>
      <c r="E259" s="26" t="str">
        <f>CHAR(34)&amp;VLOOKUP(C259,SOURCE!S$6:Y$10169,6,0)&amp;CHAR(34)</f>
        <v>"ALPHA"</v>
      </c>
      <c r="F259" s="22" t="str">
        <f t="shared" si="69"/>
        <v xml:space="preserve">                      if (strcompare(commandnumber,"ALPHA" )) {sprintf(commandnumber,"%d", ITM_AIM);} else</v>
      </c>
      <c r="H259" t="b">
        <f>ISNA(VLOOKUP(J259,J260:J$500,1,0))</f>
        <v>1</v>
      </c>
      <c r="I259" s="27">
        <f>VLOOKUP(C259,SOURCE!S$6:Y$10169,7,0)</f>
        <v>1730</v>
      </c>
      <c r="J259" s="28" t="str">
        <f>VLOOKUP(C259,SOURCE!S$6:Y$10169,6,0)</f>
        <v>ALPHA</v>
      </c>
      <c r="K259" s="29" t="str">
        <f t="shared" si="79"/>
        <v>ALPHA</v>
      </c>
      <c r="L259" s="39" t="str">
        <f>VLOOKUP(C259,SOURCE!S$6:Y$10169,2,0)</f>
        <v/>
      </c>
      <c r="M259" t="str">
        <f>IF(VLOOKUP(I259,SOURCE!B:M,2,0)="/  { itemToBeCoded","To be coded","")</f>
        <v/>
      </c>
      <c r="N259" s="17" t="str">
        <f>IF(AND(O259,VLOOKUP(I259,SOURCE!B:M,2,0)&lt;&gt;"/  { itemToBeCoded"),IF(ISERROR(VLOOKUP(J259,TEST!A:L,12,0)),"",   IF(VLOOKUP(J259,TEST!A:L,12,0)="","",VLOOKUP(J259,TEST!A:L,12,0)&amp;" //"&amp;U259)),"")</f>
        <v/>
      </c>
      <c r="O259" t="b">
        <f>ISNA(VLOOKUP(J259,J$3:J258,1,0))</f>
        <v>1</v>
      </c>
      <c r="Q259" s="26" t="str">
        <f>VLOOKUP(I259,SOURCE!B:M,5,0)</f>
        <v>"ALPHA"</v>
      </c>
      <c r="U259">
        <f t="shared" si="80"/>
        <v>54</v>
      </c>
      <c r="V259" s="164">
        <f t="shared" si="81"/>
        <v>299797166.11813855</v>
      </c>
      <c r="W259" t="str">
        <f>IF(AND(O259,VLOOKUP(I259,SOURCE!B:M,2,0)&lt;&gt;"/  { itemToBeCoded"),IF(ISERROR(VLOOKUP(J259,TEST!A:F,5,0)),"",VLOOKUP(J259,TEST!A:F,5,0)),"")</f>
        <v/>
      </c>
      <c r="X259" t="str">
        <f>IF(VLOOKUP(I259,SOURCE!B:M,2,0)&lt;&gt;"/  { itemToBeCoded",IF(ISERROR(VLOOKUP(J259,TEST!A:F,6,0)),"",VLOOKUP(J259,TEST!A:F,6,0)),"")</f>
        <v/>
      </c>
      <c r="Y259" t="str">
        <f t="shared" si="78"/>
        <v/>
      </c>
      <c r="Z259">
        <f t="shared" ref="Z259:Z322" si="86">IF(ISNA(J259),"",LEN(J259))</f>
        <v>5</v>
      </c>
      <c r="AA259" s="172" t="str">
        <f t="shared" si="85"/>
        <v>+((uint64_t)(65) &lt;&lt; (7*8))</v>
      </c>
      <c r="AB259" s="172" t="str">
        <f t="shared" si="85"/>
        <v>+((uint64_t)(76) &lt;&lt; (6*8))</v>
      </c>
      <c r="AC259" s="172" t="str">
        <f t="shared" si="85"/>
        <v>+((uint64_t)(80) &lt;&lt; (5*8))</v>
      </c>
      <c r="AD259" s="172" t="str">
        <f t="shared" si="85"/>
        <v>+((uint64_t)(72) &lt;&lt; (4*8))</v>
      </c>
      <c r="AE259" s="172" t="str">
        <f t="shared" si="85"/>
        <v>+((uint64_t)(65) &lt;&lt; (3*8))</v>
      </c>
      <c r="AF259" s="172" t="str">
        <f t="shared" si="85"/>
        <v xml:space="preserve">                          </v>
      </c>
      <c r="AG259" s="172" t="str">
        <f t="shared" si="85"/>
        <v xml:space="preserve">                          </v>
      </c>
      <c r="AH259" s="172" t="str">
        <f t="shared" si="85"/>
        <v xml:space="preserve">                          </v>
      </c>
      <c r="AJ259" t="str">
        <f t="shared" si="71"/>
        <v>(uint64_t)(+((uint64_t)(65) &lt;&lt; (7*8))+((uint64_t)(76) &lt;&lt; (6*8))+((uint64_t)(80) &lt;&lt; (5*8))+((uint64_t)(72) &lt;&lt; (4*8))+((uint64_t)(65) &lt;&lt; (3*8))                                                                              )</v>
      </c>
      <c r="AK259" s="2" t="str">
        <f t="shared" si="72"/>
        <v>ALPHA</v>
      </c>
      <c r="AL259" t="e">
        <f>VLOOKUP(AN259,$AN260:$AN$1000,1,0)</f>
        <v>#VALUE!</v>
      </c>
      <c r="AM259">
        <f t="shared" si="73"/>
        <v>417</v>
      </c>
      <c r="AN259" s="173" t="str">
        <f t="shared" si="74"/>
        <v xml:space="preserve">    case (uint64_t)(+((uint64_t)(65) &lt;&lt; (7*8))+((uint64_t)(76) &lt;&lt; (6*8))+((uint64_t)(80) &lt;&lt; (5*8))+((uint64_t)(72) &lt;&lt; (4*8))+((uint64_t)(65) &lt;&lt; (3*8))                                                                              ): *com = ITM_AIM; return true; break; //ALPHA</v>
      </c>
      <c r="AO259" t="s">
        <v>5217</v>
      </c>
      <c r="AP259" s="170" t="str">
        <f t="shared" si="84"/>
        <v>41</v>
      </c>
      <c r="AQ259" s="170" t="str">
        <f t="shared" si="84"/>
        <v>4C</v>
      </c>
      <c r="AR259" s="170" t="str">
        <f t="shared" si="84"/>
        <v>50</v>
      </c>
      <c r="AS259" s="170" t="str">
        <f t="shared" si="84"/>
        <v>48</v>
      </c>
      <c r="AT259" s="170" t="str">
        <f t="shared" si="84"/>
        <v>41</v>
      </c>
      <c r="AU259" s="170" t="str">
        <f t="shared" si="84"/>
        <v>00</v>
      </c>
      <c r="AV259" s="170" t="str">
        <f t="shared" si="84"/>
        <v>00</v>
      </c>
      <c r="AW259" s="170" t="str">
        <f t="shared" si="84"/>
        <v>00</v>
      </c>
      <c r="AX259" s="170" t="str">
        <f t="shared" si="75"/>
        <v xml:space="preserve">    case 0x414C504841000000: *com = ITM_AIM; return true; break; //ALPHA</v>
      </c>
      <c r="BE259" s="170" t="str">
        <f t="shared" si="76"/>
        <v>41</v>
      </c>
      <c r="BF259" s="170" t="str">
        <f t="shared" si="76"/>
        <v>CB</v>
      </c>
      <c r="BG259" s="170" t="str">
        <f t="shared" si="76"/>
        <v>CF</v>
      </c>
      <c r="BH259" s="170" t="str">
        <f t="shared" ref="BH259:BH322" si="87">DEC2HEX((IF(HEX2DEC(AS259)&gt;127,HEX2DEC(AS259)-127,HEX2DEC(AS259)))+IF(AW259="00",127,0),2)</f>
        <v>C7</v>
      </c>
      <c r="BI259" s="170" t="str">
        <f t="shared" si="77"/>
        <v>41</v>
      </c>
      <c r="BJ259" s="170" t="str">
        <f t="shared" si="77"/>
        <v/>
      </c>
      <c r="BK259" s="170" t="str">
        <f t="shared" si="77"/>
        <v/>
      </c>
      <c r="BL259" s="170" t="str">
        <f t="shared" ref="BL259:BL322" si="88">IF(AW259="00","",DEC2HEX(IF(HEX2DEC(AW259)&gt;127,HEX2DEC(AW259)-127,HEX2DEC(AW259)),2))</f>
        <v/>
      </c>
    </row>
    <row r="260" spans="1:64">
      <c r="A260" s="24" t="str">
        <f>IF(ISNA(VLOOKUP(D260,D261:D$9999,1,0)),"",1)</f>
        <v/>
      </c>
      <c r="B260" s="24" t="str">
        <f>IF(ISNA(VLOOKUP(E260,E261:E$9999,1,0)),"",1)</f>
        <v/>
      </c>
      <c r="C260" s="2">
        <v>258</v>
      </c>
      <c r="D260" s="2" t="str">
        <f>VLOOKUP(C260,SOURCE!S263:Z10426,8,0)</f>
        <v>ITM_dotD</v>
      </c>
      <c r="E260" s="26" t="str">
        <f>CHAR(34)&amp;VLOOKUP(C260,SOURCE!S$6:Y$10169,6,0)&amp;CHAR(34)</f>
        <v>"DOTD"</v>
      </c>
      <c r="F260" s="22" t="str">
        <f t="shared" ref="F260:F323" si="89">IF(MID(E260,2,4)="XEQM",
"                      if (strcompare(commandnumber,"&amp;E260&amp;" ) &amp;&amp; exec) {sprintf(commandnumber,"&amp;CHAR(34)&amp;CHAR(37)&amp;"d"&amp;CHAR(34)&amp;", "&amp;D260&amp;");} else",
SUBSTITUTE("                      if (strcompare(commandnumber,"&amp;E260&amp;" )) {sprintf(commandnumber,"&amp;CHAR(34)&amp;CHAR(37)&amp;"d"&amp;CHAR(34)&amp;", "&amp;D260&amp;");} else","MNU_","-MNU_")
)</f>
        <v xml:space="preserve">                      if (strcompare(commandnumber,"DOTD" )) {sprintf(commandnumber,"%d", ITM_dotD);} else</v>
      </c>
      <c r="H260" t="b">
        <f>ISNA(VLOOKUP(J260,J261:J$500,1,0))</f>
        <v>1</v>
      </c>
      <c r="I260" s="27">
        <f>VLOOKUP(C260,SOURCE!S$6:Y$10169,7,0)</f>
        <v>1731</v>
      </c>
      <c r="J260" s="28" t="str">
        <f>VLOOKUP(C260,SOURCE!S$6:Y$10169,6,0)</f>
        <v>DOTD</v>
      </c>
      <c r="K260" s="29" t="str">
        <f t="shared" si="79"/>
        <v>.d</v>
      </c>
      <c r="L260" s="39">
        <f>VLOOKUP(C260,SOURCE!S$6:Y$10169,2,0)</f>
        <v>0</v>
      </c>
      <c r="M260" t="str">
        <f>IF(VLOOKUP(I260,SOURCE!B:M,2,0)="/  { itemToBeCoded","To be coded","")</f>
        <v/>
      </c>
      <c r="N260" s="17" t="str">
        <f>IF(AND(O260,VLOOKUP(I260,SOURCE!B:M,2,0)&lt;&gt;"/  { itemToBeCoded"),IF(ISERROR(VLOOKUP(J260,TEST!A:L,12,0)),"",   IF(VLOOKUP(J260,TEST!A:L,12,0)="","",VLOOKUP(J260,TEST!A:L,12,0)&amp;" //"&amp;U260)),"")</f>
        <v/>
      </c>
      <c r="O260" t="b">
        <f>ISNA(VLOOKUP(J260,J$3:J259,1,0))</f>
        <v>1</v>
      </c>
      <c r="Q260" s="26" t="str">
        <f>VLOOKUP(I260,SOURCE!B:M,5,0)</f>
        <v>".d"</v>
      </c>
      <c r="U260">
        <f t="shared" si="80"/>
        <v>54</v>
      </c>
      <c r="V260" s="164">
        <f t="shared" si="81"/>
        <v>299797166.11813855</v>
      </c>
      <c r="W260" t="str">
        <f>IF(AND(O260,VLOOKUP(I260,SOURCE!B:M,2,0)&lt;&gt;"/  { itemToBeCoded"),IF(ISERROR(VLOOKUP(J260,TEST!A:F,5,0)),"",VLOOKUP(J260,TEST!A:F,5,0)),"")</f>
        <v/>
      </c>
      <c r="X260" t="str">
        <f>IF(VLOOKUP(I260,SOURCE!B:M,2,0)&lt;&gt;"/  { itemToBeCoded",IF(ISERROR(VLOOKUP(J260,TEST!A:F,6,0)),"",VLOOKUP(J260,TEST!A:F,6,0)),"")</f>
        <v/>
      </c>
      <c r="Y260" t="str">
        <f t="shared" si="78"/>
        <v/>
      </c>
      <c r="Z260">
        <f t="shared" si="86"/>
        <v>4</v>
      </c>
      <c r="AA260" s="172" t="str">
        <f t="shared" ref="AA260:AH275" si="90">IF(LEN($J260)&gt;=8-AA$2,"+((uint64_t)("&amp;CODE(MID($J260,8-AA$2,1))  &amp;") &lt;&lt; ("&amp;AA$2&amp;"*8))","                          ")</f>
        <v>+((uint64_t)(68) &lt;&lt; (7*8))</v>
      </c>
      <c r="AB260" s="172" t="str">
        <f t="shared" si="90"/>
        <v>+((uint64_t)(79) &lt;&lt; (6*8))</v>
      </c>
      <c r="AC260" s="172" t="str">
        <f t="shared" si="90"/>
        <v>+((uint64_t)(84) &lt;&lt; (5*8))</v>
      </c>
      <c r="AD260" s="172" t="str">
        <f t="shared" si="90"/>
        <v>+((uint64_t)(68) &lt;&lt; (4*8))</v>
      </c>
      <c r="AE260" s="172" t="str">
        <f t="shared" si="90"/>
        <v xml:space="preserve">                          </v>
      </c>
      <c r="AF260" s="172" t="str">
        <f t="shared" si="90"/>
        <v xml:space="preserve">                          </v>
      </c>
      <c r="AG260" s="172" t="str">
        <f t="shared" si="90"/>
        <v xml:space="preserve">                          </v>
      </c>
      <c r="AH260" s="172" t="str">
        <f t="shared" si="90"/>
        <v xml:space="preserve">                          </v>
      </c>
      <c r="AJ260" t="str">
        <f t="shared" ref="AJ260:AJ323" si="91">"(uint64_t)("&amp;AA260&amp;AB260&amp;AC260&amp;AD260&amp;AE260&amp;AF260&amp;AG260&amp;AH260&amp;")"</f>
        <v>(uint64_t)(+((uint64_t)(68) &lt;&lt; (7*8))+((uint64_t)(79) &lt;&lt; (6*8))+((uint64_t)(84) &lt;&lt; (5*8))+((uint64_t)(68) &lt;&lt; (4*8))                                                                                                        )</v>
      </c>
      <c r="AK260" s="2" t="str">
        <f t="shared" ref="AK260:AK323" si="92">J260</f>
        <v>DOTD</v>
      </c>
      <c r="AL260" t="e">
        <f>VLOOKUP(AN260,$AN261:$AN$1000,1,0)</f>
        <v>#VALUE!</v>
      </c>
      <c r="AM260">
        <f t="shared" ref="AM260:AM323" si="93">AM259+1</f>
        <v>418</v>
      </c>
      <c r="AN260" s="173" t="str">
        <f t="shared" ref="AN260:AN323" si="94">"    case "&amp;AJ260&amp;": *com = "&amp;D260&amp;"; return true; break; //"&amp;AK260</f>
        <v xml:space="preserve">    case (uint64_t)(+((uint64_t)(68) &lt;&lt; (7*8))+((uint64_t)(79) &lt;&lt; (6*8))+((uint64_t)(84) &lt;&lt; (5*8))+((uint64_t)(68) &lt;&lt; (4*8))                                                                                                        ): *com = ITM_dotD; return true; break; //DOTD</v>
      </c>
      <c r="AO260" t="s">
        <v>5217</v>
      </c>
      <c r="AP260" s="170" t="str">
        <f t="shared" si="84"/>
        <v>44</v>
      </c>
      <c r="AQ260" s="170" t="str">
        <f t="shared" si="84"/>
        <v>4F</v>
      </c>
      <c r="AR260" s="170" t="str">
        <f t="shared" si="84"/>
        <v>54</v>
      </c>
      <c r="AS260" s="170" t="str">
        <f t="shared" si="84"/>
        <v>44</v>
      </c>
      <c r="AT260" s="170" t="str">
        <f t="shared" si="84"/>
        <v>00</v>
      </c>
      <c r="AU260" s="170" t="str">
        <f t="shared" si="84"/>
        <v>00</v>
      </c>
      <c r="AV260" s="170" t="str">
        <f t="shared" si="84"/>
        <v>00</v>
      </c>
      <c r="AW260" s="170" t="str">
        <f t="shared" si="84"/>
        <v>00</v>
      </c>
      <c r="AX260" s="170" t="str">
        <f t="shared" ref="AX260:AX323" si="95">"    case 0x"&amp;AP260&amp;AQ260&amp;AR260&amp;AS260&amp;AT260&amp;AU260&amp;AV260&amp;AW260&amp;": *com = "&amp;D260&amp;"; return true; break; //"&amp;AK260</f>
        <v xml:space="preserve">    case 0x444F544400000000: *com = ITM_dotD; return true; break; //DOTD</v>
      </c>
      <c r="BE260" s="170" t="str">
        <f t="shared" ref="BE260:BH323" si="96">DEC2HEX((IF(HEX2DEC(AP260)&gt;127,HEX2DEC(AP260)-127,HEX2DEC(AP260)))+IF(AT260="00",127,0),2)</f>
        <v>C3</v>
      </c>
      <c r="BF260" s="170" t="str">
        <f t="shared" si="96"/>
        <v>CE</v>
      </c>
      <c r="BG260" s="170" t="str">
        <f t="shared" si="96"/>
        <v>D3</v>
      </c>
      <c r="BH260" s="170" t="str">
        <f t="shared" si="87"/>
        <v>C3</v>
      </c>
      <c r="BI260" s="170" t="str">
        <f t="shared" ref="BI260:BL323" si="97">IF(AT260="00","",DEC2HEX(IF(HEX2DEC(AT260)&gt;127,HEX2DEC(AT260)-127,HEX2DEC(AT260)),2))</f>
        <v/>
      </c>
      <c r="BJ260" s="170" t="str">
        <f t="shared" si="97"/>
        <v/>
      </c>
      <c r="BK260" s="170" t="str">
        <f t="shared" si="97"/>
        <v/>
      </c>
      <c r="BL260" s="170" t="str">
        <f t="shared" si="88"/>
        <v/>
      </c>
    </row>
    <row r="261" spans="1:64">
      <c r="A261" s="24" t="str">
        <f>IF(ISNA(VLOOKUP(D261,D262:D$9999,1,0)),"",1)</f>
        <v/>
      </c>
      <c r="B261" s="24" t="str">
        <f>IF(ISNA(VLOOKUP(E261,E262:E$9999,1,0)),"",1)</f>
        <v/>
      </c>
      <c r="C261" s="2">
        <v>259</v>
      </c>
      <c r="D261" s="2" t="str">
        <f>VLOOKUP(C261,SOURCE!S264:Z10427,8,0)</f>
        <v>ITM_DMStoD</v>
      </c>
      <c r="E261" s="26" t="str">
        <f>CHAR(34)&amp;VLOOKUP(C261,SOURCE!S$6:Y$10169,6,0)&amp;CHAR(34)</f>
        <v>"D.MS&gt;D"</v>
      </c>
      <c r="F261" s="22" t="str">
        <f t="shared" si="89"/>
        <v xml:space="preserve">                      if (strcompare(commandnumber,"D.MS&gt;D" )) {sprintf(commandnumber,"%d", ITM_DMStoD);} else</v>
      </c>
      <c r="H261" t="b">
        <f>ISNA(VLOOKUP(J261,J262:J$500,1,0))</f>
        <v>1</v>
      </c>
      <c r="I261" s="27">
        <f>VLOOKUP(C261,SOURCE!S$6:Y$10169,7,0)</f>
        <v>1734</v>
      </c>
      <c r="J261" s="28" t="str">
        <f>VLOOKUP(C261,SOURCE!S$6:Y$10169,6,0)</f>
        <v>D.MS&gt;D</v>
      </c>
      <c r="K261" s="29" t="str">
        <f t="shared" si="79"/>
        <v>D.MS&gt;D</v>
      </c>
      <c r="L261" s="39" t="str">
        <f>VLOOKUP(C261,SOURCE!S$6:Y$10169,2,0)</f>
        <v>Trig</v>
      </c>
      <c r="M261" t="str">
        <f>IF(VLOOKUP(I261,SOURCE!B:M,2,0)="/  { itemToBeCoded","To be coded","")</f>
        <v/>
      </c>
      <c r="N261" s="17" t="str">
        <f>IF(AND(O261,VLOOKUP(I261,SOURCE!B:M,2,0)&lt;&gt;"/  { itemToBeCoded"),IF(ISERROR(VLOOKUP(J261,TEST!A:L,12,0)),"",   IF(VLOOKUP(J261,TEST!A:L,12,0)="","",VLOOKUP(J261,TEST!A:L,12,0)&amp;" //"&amp;U261)),"")</f>
        <v/>
      </c>
      <c r="O261" t="b">
        <f>ISNA(VLOOKUP(J261,J$3:J260,1,0))</f>
        <v>1</v>
      </c>
      <c r="Q261" s="26" t="str">
        <f>VLOOKUP(I261,SOURCE!B:M,5,0)</f>
        <v>"D.MS" STD_RIGHT_ARROW "D"</v>
      </c>
      <c r="U261">
        <f t="shared" si="80"/>
        <v>54</v>
      </c>
      <c r="V261" s="164">
        <f t="shared" si="81"/>
        <v>299797166.11813855</v>
      </c>
      <c r="W261" t="str">
        <f>IF(AND(O261,VLOOKUP(I261,SOURCE!B:M,2,0)&lt;&gt;"/  { itemToBeCoded"),IF(ISERROR(VLOOKUP(J261,TEST!A:F,5,0)),"",VLOOKUP(J261,TEST!A:F,5,0)),"")</f>
        <v/>
      </c>
      <c r="X261" t="str">
        <f>IF(VLOOKUP(I261,SOURCE!B:M,2,0)&lt;&gt;"/  { itemToBeCoded",IF(ISERROR(VLOOKUP(J261,TEST!A:F,6,0)),"",VLOOKUP(J261,TEST!A:F,6,0)),"")</f>
        <v/>
      </c>
      <c r="Y261" t="str">
        <f t="shared" si="78"/>
        <v/>
      </c>
      <c r="Z261">
        <f t="shared" si="86"/>
        <v>6</v>
      </c>
      <c r="AA261" s="172" t="str">
        <f t="shared" si="90"/>
        <v>+((uint64_t)(68) &lt;&lt; (7*8))</v>
      </c>
      <c r="AB261" s="172" t="str">
        <f t="shared" si="90"/>
        <v>+((uint64_t)(46) &lt;&lt; (6*8))</v>
      </c>
      <c r="AC261" s="172" t="str">
        <f t="shared" si="90"/>
        <v>+((uint64_t)(77) &lt;&lt; (5*8))</v>
      </c>
      <c r="AD261" s="172" t="str">
        <f t="shared" si="90"/>
        <v>+((uint64_t)(83) &lt;&lt; (4*8))</v>
      </c>
      <c r="AE261" s="172" t="str">
        <f t="shared" si="90"/>
        <v>+((uint64_t)(62) &lt;&lt; (3*8))</v>
      </c>
      <c r="AF261" s="172" t="str">
        <f t="shared" si="90"/>
        <v>+((uint64_t)(68) &lt;&lt; (2*8))</v>
      </c>
      <c r="AG261" s="172" t="str">
        <f t="shared" si="90"/>
        <v xml:space="preserve">                          </v>
      </c>
      <c r="AH261" s="172" t="str">
        <f t="shared" si="90"/>
        <v xml:space="preserve">                          </v>
      </c>
      <c r="AJ261" t="str">
        <f t="shared" si="91"/>
        <v>(uint64_t)(+((uint64_t)(68) &lt;&lt; (7*8))+((uint64_t)(46) &lt;&lt; (6*8))+((uint64_t)(77) &lt;&lt; (5*8))+((uint64_t)(83) &lt;&lt; (4*8))+((uint64_t)(62) &lt;&lt; (3*8))+((uint64_t)(68) &lt;&lt; (2*8))                                                    )</v>
      </c>
      <c r="AK261" s="2" t="str">
        <f t="shared" si="92"/>
        <v>D.MS&gt;D</v>
      </c>
      <c r="AL261" t="e">
        <f>VLOOKUP(AN261,$AN262:$AN$1000,1,0)</f>
        <v>#VALUE!</v>
      </c>
      <c r="AM261">
        <f t="shared" si="93"/>
        <v>419</v>
      </c>
      <c r="AN261" s="173" t="str">
        <f t="shared" si="94"/>
        <v xml:space="preserve">    case (uint64_t)(+((uint64_t)(68) &lt;&lt; (7*8))+((uint64_t)(46) &lt;&lt; (6*8))+((uint64_t)(77) &lt;&lt; (5*8))+((uint64_t)(83) &lt;&lt; (4*8))+((uint64_t)(62) &lt;&lt; (3*8))+((uint64_t)(68) &lt;&lt; (2*8))                                                    ): *com = ITM_DMStoD; return true; break; //D.MS&gt;D</v>
      </c>
      <c r="AO261" t="s">
        <v>5217</v>
      </c>
      <c r="AP261" s="170" t="str">
        <f t="shared" si="84"/>
        <v>44</v>
      </c>
      <c r="AQ261" s="170" t="str">
        <f t="shared" si="84"/>
        <v>2E</v>
      </c>
      <c r="AR261" s="170" t="str">
        <f t="shared" si="84"/>
        <v>4D</v>
      </c>
      <c r="AS261" s="170" t="str">
        <f t="shared" si="84"/>
        <v>53</v>
      </c>
      <c r="AT261" s="170" t="str">
        <f t="shared" si="84"/>
        <v>3E</v>
      </c>
      <c r="AU261" s="170" t="str">
        <f t="shared" si="84"/>
        <v>44</v>
      </c>
      <c r="AV261" s="170" t="str">
        <f t="shared" si="84"/>
        <v>00</v>
      </c>
      <c r="AW261" s="170" t="str">
        <f t="shared" si="84"/>
        <v>00</v>
      </c>
      <c r="AX261" s="170" t="str">
        <f t="shared" si="95"/>
        <v xml:space="preserve">    case 0x442E4D533E440000: *com = ITM_DMStoD; return true; break; //D.MS&gt;D</v>
      </c>
      <c r="BE261" s="170" t="str">
        <f t="shared" si="96"/>
        <v>44</v>
      </c>
      <c r="BF261" s="170" t="str">
        <f t="shared" si="96"/>
        <v>2E</v>
      </c>
      <c r="BG261" s="170" t="str">
        <f t="shared" si="96"/>
        <v>CC</v>
      </c>
      <c r="BH261" s="170" t="str">
        <f t="shared" si="87"/>
        <v>D2</v>
      </c>
      <c r="BI261" s="170" t="str">
        <f t="shared" si="97"/>
        <v>3E</v>
      </c>
      <c r="BJ261" s="170" t="str">
        <f t="shared" si="97"/>
        <v>44</v>
      </c>
      <c r="BK261" s="170" t="str">
        <f t="shared" si="97"/>
        <v/>
      </c>
      <c r="BL261" s="170" t="str">
        <f t="shared" si="88"/>
        <v/>
      </c>
    </row>
    <row r="262" spans="1:64">
      <c r="A262" s="24" t="str">
        <f>IF(ISNA(VLOOKUP(D262,D263:D$9999,1,0)),"",1)</f>
        <v/>
      </c>
      <c r="B262" s="24" t="str">
        <f>IF(ISNA(VLOOKUP(E262,E263:E$9999,1,0)),"",1)</f>
        <v/>
      </c>
      <c r="C262" s="2">
        <v>260</v>
      </c>
      <c r="D262" s="2" t="str">
        <f>VLOOKUP(C262,SOURCE!S265:Z10428,8,0)</f>
        <v>ITM_XH</v>
      </c>
      <c r="E262" s="26" t="str">
        <f>CHAR(34)&amp;VLOOKUP(C262,SOURCE!S$6:Y$10169,6,0)&amp;CHAR(34)</f>
        <v>"X_HARM"</v>
      </c>
      <c r="F262" s="22" t="str">
        <f t="shared" si="89"/>
        <v xml:space="preserve">                      if (strcompare(commandnumber,"X_HARM" )) {sprintf(commandnumber,"%d", ITM_XH);} else</v>
      </c>
      <c r="H262" t="b">
        <f>ISNA(VLOOKUP(J262,J263:J$500,1,0))</f>
        <v>1</v>
      </c>
      <c r="I262" s="27">
        <f>VLOOKUP(C262,SOURCE!S$6:Y$10169,7,0)</f>
        <v>1736</v>
      </c>
      <c r="J262" s="28" t="str">
        <f>VLOOKUP(C262,SOURCE!S$6:Y$10169,6,0)</f>
        <v>X_HARM</v>
      </c>
      <c r="K262" s="29" t="str">
        <f t="shared" si="79"/>
        <v>x_BARH</v>
      </c>
      <c r="L262" s="39" t="str">
        <f>VLOOKUP(C262,SOURCE!S$6:Y$10169,2,0)</f>
        <v>Stat</v>
      </c>
      <c r="M262" t="str">
        <f>IF(VLOOKUP(I262,SOURCE!B:M,2,0)="/  { itemToBeCoded","To be coded","")</f>
        <v/>
      </c>
      <c r="N262" s="17" t="str">
        <f>IF(AND(O262,VLOOKUP(I262,SOURCE!B:M,2,0)&lt;&gt;"/  { itemToBeCoded"),IF(ISERROR(VLOOKUP(J262,TEST!A:L,12,0)),"",   IF(VLOOKUP(J262,TEST!A:L,12,0)="","",VLOOKUP(J262,TEST!A:L,12,0)&amp;" //"&amp;U262)),"")</f>
        <v/>
      </c>
      <c r="O262" t="b">
        <f>ISNA(VLOOKUP(J262,J$3:J261,1,0))</f>
        <v>1</v>
      </c>
      <c r="Q262" s="26" t="str">
        <f>VLOOKUP(I262,SOURCE!B:M,5,0)</f>
        <v>STD_x_BAR STD_SUB_H</v>
      </c>
      <c r="U262">
        <f t="shared" si="80"/>
        <v>54</v>
      </c>
      <c r="V262" s="164">
        <f t="shared" si="81"/>
        <v>299797166.11813855</v>
      </c>
      <c r="W262" t="str">
        <f>IF(AND(O262,VLOOKUP(I262,SOURCE!B:M,2,0)&lt;&gt;"/  { itemToBeCoded"),IF(ISERROR(VLOOKUP(J262,TEST!A:F,5,0)),"",VLOOKUP(J262,TEST!A:F,5,0)),"")</f>
        <v/>
      </c>
      <c r="X262" t="str">
        <f>IF(VLOOKUP(I262,SOURCE!B:M,2,0)&lt;&gt;"/  { itemToBeCoded",IF(ISERROR(VLOOKUP(J262,TEST!A:F,6,0)),"",VLOOKUP(J262,TEST!A:F,6,0)),"")</f>
        <v/>
      </c>
      <c r="Y262" t="str">
        <f t="shared" ref="Y262:Y325" si="98">IF(AND(N262&lt;&gt;"",X262&lt;&gt;""),"both","")</f>
        <v/>
      </c>
      <c r="Z262">
        <f t="shared" si="86"/>
        <v>6</v>
      </c>
      <c r="AA262" s="172" t="str">
        <f t="shared" si="90"/>
        <v>+((uint64_t)(88) &lt;&lt; (7*8))</v>
      </c>
      <c r="AB262" s="172" t="str">
        <f t="shared" si="90"/>
        <v>+((uint64_t)(95) &lt;&lt; (6*8))</v>
      </c>
      <c r="AC262" s="172" t="str">
        <f t="shared" si="90"/>
        <v>+((uint64_t)(72) &lt;&lt; (5*8))</v>
      </c>
      <c r="AD262" s="172" t="str">
        <f t="shared" si="90"/>
        <v>+((uint64_t)(65) &lt;&lt; (4*8))</v>
      </c>
      <c r="AE262" s="172" t="str">
        <f t="shared" si="90"/>
        <v>+((uint64_t)(82) &lt;&lt; (3*8))</v>
      </c>
      <c r="AF262" s="172" t="str">
        <f t="shared" si="90"/>
        <v>+((uint64_t)(77) &lt;&lt; (2*8))</v>
      </c>
      <c r="AG262" s="172" t="str">
        <f t="shared" si="90"/>
        <v xml:space="preserve">                          </v>
      </c>
      <c r="AH262" s="172" t="str">
        <f t="shared" si="90"/>
        <v xml:space="preserve">                          </v>
      </c>
      <c r="AJ262" t="str">
        <f t="shared" si="91"/>
        <v>(uint64_t)(+((uint64_t)(88) &lt;&lt; (7*8))+((uint64_t)(95) &lt;&lt; (6*8))+((uint64_t)(72) &lt;&lt; (5*8))+((uint64_t)(65) &lt;&lt; (4*8))+((uint64_t)(82) &lt;&lt; (3*8))+((uint64_t)(77) &lt;&lt; (2*8))                                                    )</v>
      </c>
      <c r="AK262" s="2" t="str">
        <f t="shared" si="92"/>
        <v>X_HARM</v>
      </c>
      <c r="AL262" t="e">
        <f>VLOOKUP(AN262,$AN263:$AN$1000,1,0)</f>
        <v>#VALUE!</v>
      </c>
      <c r="AM262">
        <f t="shared" si="93"/>
        <v>420</v>
      </c>
      <c r="AN262" s="173" t="str">
        <f t="shared" si="94"/>
        <v xml:space="preserve">    case (uint64_t)(+((uint64_t)(88) &lt;&lt; (7*8))+((uint64_t)(95) &lt;&lt; (6*8))+((uint64_t)(72) &lt;&lt; (5*8))+((uint64_t)(65) &lt;&lt; (4*8))+((uint64_t)(82) &lt;&lt; (3*8))+((uint64_t)(77) &lt;&lt; (2*8))                                                    ): *com = ITM_XH; return true; break; //X_HARM</v>
      </c>
      <c r="AO262" t="s">
        <v>5217</v>
      </c>
      <c r="AP262" s="170" t="str">
        <f t="shared" si="84"/>
        <v>58</v>
      </c>
      <c r="AQ262" s="170" t="str">
        <f t="shared" si="84"/>
        <v>5F</v>
      </c>
      <c r="AR262" s="170" t="str">
        <f t="shared" si="84"/>
        <v>48</v>
      </c>
      <c r="AS262" s="170" t="str">
        <f t="shared" si="84"/>
        <v>41</v>
      </c>
      <c r="AT262" s="170" t="str">
        <f t="shared" si="84"/>
        <v>52</v>
      </c>
      <c r="AU262" s="170" t="str">
        <f t="shared" si="84"/>
        <v>4D</v>
      </c>
      <c r="AV262" s="170" t="str">
        <f t="shared" si="84"/>
        <v>00</v>
      </c>
      <c r="AW262" s="170" t="str">
        <f t="shared" si="84"/>
        <v>00</v>
      </c>
      <c r="AX262" s="170" t="str">
        <f t="shared" si="95"/>
        <v xml:space="preserve">    case 0x585F4841524D0000: *com = ITM_XH; return true; break; //X_HARM</v>
      </c>
      <c r="BE262" s="170" t="str">
        <f t="shared" si="96"/>
        <v>58</v>
      </c>
      <c r="BF262" s="170" t="str">
        <f t="shared" si="96"/>
        <v>5F</v>
      </c>
      <c r="BG262" s="170" t="str">
        <f t="shared" si="96"/>
        <v>C7</v>
      </c>
      <c r="BH262" s="170" t="str">
        <f t="shared" si="87"/>
        <v>C0</v>
      </c>
      <c r="BI262" s="170" t="str">
        <f t="shared" si="97"/>
        <v>52</v>
      </c>
      <c r="BJ262" s="170" t="str">
        <f t="shared" si="97"/>
        <v>4D</v>
      </c>
      <c r="BK262" s="170" t="str">
        <f t="shared" si="97"/>
        <v/>
      </c>
      <c r="BL262" s="170" t="str">
        <f t="shared" si="88"/>
        <v/>
      </c>
    </row>
    <row r="263" spans="1:64">
      <c r="A263" s="24" t="str">
        <f>IF(ISNA(VLOOKUP(D263,D264:D$9999,1,0)),"",1)</f>
        <v/>
      </c>
      <c r="B263" s="24" t="str">
        <f>IF(ISNA(VLOOKUP(E263,E264:E$9999,1,0)),"",1)</f>
        <v/>
      </c>
      <c r="C263" s="2">
        <v>261</v>
      </c>
      <c r="D263" s="2" t="str">
        <f>VLOOKUP(C263,SOURCE!S266:Z10429,8,0)</f>
        <v>ITM_XRMS</v>
      </c>
      <c r="E263" s="26" t="str">
        <f>CHAR(34)&amp;VLOOKUP(C263,SOURCE!S$6:Y$10169,6,0)&amp;CHAR(34)</f>
        <v>"X_RMS"</v>
      </c>
      <c r="F263" s="22" t="str">
        <f t="shared" si="89"/>
        <v xml:space="preserve">                      if (strcompare(commandnumber,"X_RMS" )) {sprintf(commandnumber,"%d", ITM_XRMS);} else</v>
      </c>
      <c r="H263" t="b">
        <f>ISNA(VLOOKUP(J263,J264:J$500,1,0))</f>
        <v>1</v>
      </c>
      <c r="I263" s="27">
        <f>VLOOKUP(C263,SOURCE!S$6:Y$10169,7,0)</f>
        <v>1737</v>
      </c>
      <c r="J263" s="28" t="str">
        <f>VLOOKUP(C263,SOURCE!S$6:Y$10169,6,0)</f>
        <v>X_RMS</v>
      </c>
      <c r="K263" s="29" t="str">
        <f t="shared" si="79"/>
        <v>x_BARRMS</v>
      </c>
      <c r="L263" s="39" t="str">
        <f>VLOOKUP(C263,SOURCE!S$6:Y$10169,2,0)</f>
        <v>Stat</v>
      </c>
      <c r="M263" t="str">
        <f>IF(VLOOKUP(I263,SOURCE!B:M,2,0)="/  { itemToBeCoded","To be coded","")</f>
        <v/>
      </c>
      <c r="N263" s="17" t="str">
        <f>IF(AND(O263,VLOOKUP(I263,SOURCE!B:M,2,0)&lt;&gt;"/  { itemToBeCoded"),IF(ISERROR(VLOOKUP(J263,TEST!A:L,12,0)),"",   IF(VLOOKUP(J263,TEST!A:L,12,0)="","",VLOOKUP(J263,TEST!A:L,12,0)&amp;" //"&amp;U263)),"")</f>
        <v/>
      </c>
      <c r="O263" t="b">
        <f>ISNA(VLOOKUP(J263,J$3:J262,1,0))</f>
        <v>1</v>
      </c>
      <c r="Q263" s="26" t="str">
        <f>VLOOKUP(I263,SOURCE!B:M,5,0)</f>
        <v>STD_x_BAR STD_SUB_R STD_SUB_M STD_SUB_S</v>
      </c>
      <c r="U263">
        <f t="shared" si="80"/>
        <v>54</v>
      </c>
      <c r="V263" s="164">
        <f t="shared" si="81"/>
        <v>299797166.11813855</v>
      </c>
      <c r="W263" t="str">
        <f>IF(AND(O263,VLOOKUP(I263,SOURCE!B:M,2,0)&lt;&gt;"/  { itemToBeCoded"),IF(ISERROR(VLOOKUP(J263,TEST!A:F,5,0)),"",VLOOKUP(J263,TEST!A:F,5,0)),"")</f>
        <v/>
      </c>
      <c r="X263" t="str">
        <f>IF(VLOOKUP(I263,SOURCE!B:M,2,0)&lt;&gt;"/  { itemToBeCoded",IF(ISERROR(VLOOKUP(J263,TEST!A:F,6,0)),"",VLOOKUP(J263,TEST!A:F,6,0)),"")</f>
        <v/>
      </c>
      <c r="Y263" t="str">
        <f t="shared" si="98"/>
        <v/>
      </c>
      <c r="Z263">
        <f t="shared" si="86"/>
        <v>5</v>
      </c>
      <c r="AA263" s="172" t="str">
        <f t="shared" si="90"/>
        <v>+((uint64_t)(88) &lt;&lt; (7*8))</v>
      </c>
      <c r="AB263" s="172" t="str">
        <f t="shared" si="90"/>
        <v>+((uint64_t)(95) &lt;&lt; (6*8))</v>
      </c>
      <c r="AC263" s="172" t="str">
        <f t="shared" si="90"/>
        <v>+((uint64_t)(82) &lt;&lt; (5*8))</v>
      </c>
      <c r="AD263" s="172" t="str">
        <f t="shared" si="90"/>
        <v>+((uint64_t)(77) &lt;&lt; (4*8))</v>
      </c>
      <c r="AE263" s="172" t="str">
        <f t="shared" si="90"/>
        <v>+((uint64_t)(83) &lt;&lt; (3*8))</v>
      </c>
      <c r="AF263" s="172" t="str">
        <f t="shared" si="90"/>
        <v xml:space="preserve">                          </v>
      </c>
      <c r="AG263" s="172" t="str">
        <f t="shared" si="90"/>
        <v xml:space="preserve">                          </v>
      </c>
      <c r="AH263" s="172" t="str">
        <f t="shared" si="90"/>
        <v xml:space="preserve">                          </v>
      </c>
      <c r="AJ263" t="str">
        <f t="shared" si="91"/>
        <v>(uint64_t)(+((uint64_t)(88) &lt;&lt; (7*8))+((uint64_t)(95) &lt;&lt; (6*8))+((uint64_t)(82) &lt;&lt; (5*8))+((uint64_t)(77) &lt;&lt; (4*8))+((uint64_t)(83) &lt;&lt; (3*8))                                                                              )</v>
      </c>
      <c r="AK263" s="2" t="str">
        <f t="shared" si="92"/>
        <v>X_RMS</v>
      </c>
      <c r="AL263" t="e">
        <f>VLOOKUP(AN263,$AN264:$AN$1000,1,0)</f>
        <v>#VALUE!</v>
      </c>
      <c r="AM263">
        <f t="shared" si="93"/>
        <v>421</v>
      </c>
      <c r="AN263" s="173" t="str">
        <f t="shared" si="94"/>
        <v xml:space="preserve">    case (uint64_t)(+((uint64_t)(88) &lt;&lt; (7*8))+((uint64_t)(95) &lt;&lt; (6*8))+((uint64_t)(82) &lt;&lt; (5*8))+((uint64_t)(77) &lt;&lt; (4*8))+((uint64_t)(83) &lt;&lt; (3*8))                                                                              ): *com = ITM_XRMS; return true; break; //X_RMS</v>
      </c>
      <c r="AO263" t="s">
        <v>5217</v>
      </c>
      <c r="AP263" s="170" t="str">
        <f t="shared" si="84"/>
        <v>58</v>
      </c>
      <c r="AQ263" s="170" t="str">
        <f t="shared" si="84"/>
        <v>5F</v>
      </c>
      <c r="AR263" s="170" t="str">
        <f t="shared" si="84"/>
        <v>52</v>
      </c>
      <c r="AS263" s="170" t="str">
        <f t="shared" si="84"/>
        <v>4D</v>
      </c>
      <c r="AT263" s="170" t="str">
        <f t="shared" si="84"/>
        <v>53</v>
      </c>
      <c r="AU263" s="170" t="str">
        <f t="shared" si="84"/>
        <v>00</v>
      </c>
      <c r="AV263" s="170" t="str">
        <f t="shared" si="84"/>
        <v>00</v>
      </c>
      <c r="AW263" s="170" t="str">
        <f t="shared" si="84"/>
        <v>00</v>
      </c>
      <c r="AX263" s="170" t="str">
        <f t="shared" si="95"/>
        <v xml:space="preserve">    case 0x585F524D53000000: *com = ITM_XRMS; return true; break; //X_RMS</v>
      </c>
      <c r="BE263" s="170" t="str">
        <f t="shared" si="96"/>
        <v>58</v>
      </c>
      <c r="BF263" s="170" t="str">
        <f t="shared" si="96"/>
        <v>DE</v>
      </c>
      <c r="BG263" s="170" t="str">
        <f t="shared" si="96"/>
        <v>D1</v>
      </c>
      <c r="BH263" s="170" t="str">
        <f t="shared" si="87"/>
        <v>CC</v>
      </c>
      <c r="BI263" s="170" t="str">
        <f t="shared" si="97"/>
        <v>53</v>
      </c>
      <c r="BJ263" s="170" t="str">
        <f t="shared" si="97"/>
        <v/>
      </c>
      <c r="BK263" s="170" t="str">
        <f t="shared" si="97"/>
        <v/>
      </c>
      <c r="BL263" s="170" t="str">
        <f t="shared" si="88"/>
        <v/>
      </c>
    </row>
    <row r="264" spans="1:64">
      <c r="A264" s="24" t="str">
        <f>IF(ISNA(VLOOKUP(D264,D265:D$9999,1,0)),"",1)</f>
        <v/>
      </c>
      <c r="B264" s="24" t="str">
        <f>IF(ISNA(VLOOKUP(E264,E265:E$9999,1,0)),"",1)</f>
        <v/>
      </c>
      <c r="C264" s="2">
        <v>262</v>
      </c>
      <c r="D264" s="2" t="str">
        <f>VLOOKUP(C264,SOURCE!S267:Z10430,8,0)</f>
        <v>ITM_DET</v>
      </c>
      <c r="E264" s="26" t="str">
        <f>CHAR(34)&amp;VLOOKUP(C264,SOURCE!S$6:Y$10169,6,0)&amp;CHAR(34)</f>
        <v>"DET"</v>
      </c>
      <c r="F264" s="22" t="str">
        <f t="shared" si="89"/>
        <v xml:space="preserve">                      if (strcompare(commandnumber,"DET" )) {sprintf(commandnumber,"%d", ITM_DET);} else</v>
      </c>
      <c r="H264" t="b">
        <f>ISNA(VLOOKUP(J264,J265:J$500,1,0))</f>
        <v>1</v>
      </c>
      <c r="I264" s="27">
        <f>VLOOKUP(C264,SOURCE!S$6:Y$10169,7,0)</f>
        <v>1741</v>
      </c>
      <c r="J264" s="28" t="str">
        <f>VLOOKUP(C264,SOURCE!S$6:Y$10169,6,0)</f>
        <v>DET</v>
      </c>
      <c r="K264" s="29" t="str">
        <f t="shared" si="79"/>
        <v>DET</v>
      </c>
      <c r="L264" s="39" t="str">
        <f>VLOOKUP(C264,SOURCE!S$6:Y$10169,2,0)</f>
        <v>Math</v>
      </c>
      <c r="M264" t="str">
        <f>IF(VLOOKUP(I264,SOURCE!B:M,2,0)="/  { itemToBeCoded","To be coded","")</f>
        <v>To be coded</v>
      </c>
      <c r="N264" s="17" t="str">
        <f>IF(AND(O264,VLOOKUP(I264,SOURCE!B:M,2,0)&lt;&gt;"/  { itemToBeCoded"),IF(ISERROR(VLOOKUP(J264,TEST!A:L,12,0)),"",   IF(VLOOKUP(J264,TEST!A:L,12,0)="","",VLOOKUP(J264,TEST!A:L,12,0)&amp;" //"&amp;U264)),"")</f>
        <v/>
      </c>
      <c r="O264" t="b">
        <f>ISNA(VLOOKUP(J264,J$3:J263,1,0))</f>
        <v>1</v>
      </c>
      <c r="Q264" s="26" t="str">
        <f>VLOOKUP(I264,SOURCE!B:M,5,0)</f>
        <v>"DET"</v>
      </c>
      <c r="U264">
        <f t="shared" si="80"/>
        <v>54</v>
      </c>
      <c r="V264" s="164">
        <f t="shared" si="81"/>
        <v>299797166.11813855</v>
      </c>
      <c r="W264" t="str">
        <f>IF(AND(O264,VLOOKUP(I264,SOURCE!B:M,2,0)&lt;&gt;"/  { itemToBeCoded"),IF(ISERROR(VLOOKUP(J264,TEST!A:F,5,0)),"",VLOOKUP(J264,TEST!A:F,5,0)),"")</f>
        <v/>
      </c>
      <c r="X264" t="str">
        <f>IF(VLOOKUP(I264,SOURCE!B:M,2,0)&lt;&gt;"/  { itemToBeCoded",IF(ISERROR(VLOOKUP(J264,TEST!A:F,6,0)),"",VLOOKUP(J264,TEST!A:F,6,0)),"")</f>
        <v/>
      </c>
      <c r="Y264" t="str">
        <f t="shared" si="98"/>
        <v/>
      </c>
      <c r="Z264">
        <f t="shared" si="86"/>
        <v>3</v>
      </c>
      <c r="AA264" s="172" t="str">
        <f t="shared" si="90"/>
        <v>+((uint64_t)(68) &lt;&lt; (7*8))</v>
      </c>
      <c r="AB264" s="172" t="str">
        <f t="shared" si="90"/>
        <v>+((uint64_t)(69) &lt;&lt; (6*8))</v>
      </c>
      <c r="AC264" s="172" t="str">
        <f t="shared" si="90"/>
        <v>+((uint64_t)(84) &lt;&lt; (5*8))</v>
      </c>
      <c r="AD264" s="172" t="str">
        <f t="shared" si="90"/>
        <v xml:space="preserve">                          </v>
      </c>
      <c r="AE264" s="172" t="str">
        <f t="shared" si="90"/>
        <v xml:space="preserve">                          </v>
      </c>
      <c r="AF264" s="172" t="str">
        <f t="shared" si="90"/>
        <v xml:space="preserve">                          </v>
      </c>
      <c r="AG264" s="172" t="str">
        <f t="shared" si="90"/>
        <v xml:space="preserve">                          </v>
      </c>
      <c r="AH264" s="172" t="str">
        <f t="shared" si="90"/>
        <v xml:space="preserve">                          </v>
      </c>
      <c r="AJ264" t="str">
        <f t="shared" si="91"/>
        <v>(uint64_t)(+((uint64_t)(68) &lt;&lt; (7*8))+((uint64_t)(69) &lt;&lt; (6*8))+((uint64_t)(84) &lt;&lt; (5*8))                                                                                                                                  )</v>
      </c>
      <c r="AK264" s="2" t="str">
        <f t="shared" si="92"/>
        <v>DET</v>
      </c>
      <c r="AL264" t="e">
        <f>VLOOKUP(AN264,$AN265:$AN$1000,1,0)</f>
        <v>#VALUE!</v>
      </c>
      <c r="AM264">
        <f t="shared" si="93"/>
        <v>422</v>
      </c>
      <c r="AN264" s="173" t="str">
        <f t="shared" si="94"/>
        <v xml:space="preserve">    case (uint64_t)(+((uint64_t)(68) &lt;&lt; (7*8))+((uint64_t)(69) &lt;&lt; (6*8))+((uint64_t)(84) &lt;&lt; (5*8))                                                                                                                                  ): *com = ITM_DET; return true; break; //DET</v>
      </c>
      <c r="AO264" t="s">
        <v>5217</v>
      </c>
      <c r="AP264" s="170" t="str">
        <f t="shared" si="84"/>
        <v>44</v>
      </c>
      <c r="AQ264" s="170" t="str">
        <f t="shared" si="84"/>
        <v>45</v>
      </c>
      <c r="AR264" s="170" t="str">
        <f t="shared" si="84"/>
        <v>54</v>
      </c>
      <c r="AS264" s="170" t="str">
        <f t="shared" si="84"/>
        <v>00</v>
      </c>
      <c r="AT264" s="170" t="str">
        <f t="shared" si="84"/>
        <v>00</v>
      </c>
      <c r="AU264" s="170" t="str">
        <f t="shared" si="84"/>
        <v>00</v>
      </c>
      <c r="AV264" s="170" t="str">
        <f t="shared" si="84"/>
        <v>00</v>
      </c>
      <c r="AW264" s="170" t="str">
        <f t="shared" si="84"/>
        <v>00</v>
      </c>
      <c r="AX264" s="170" t="str">
        <f t="shared" si="95"/>
        <v xml:space="preserve">    case 0x4445540000000000: *com = ITM_DET; return true; break; //DET</v>
      </c>
      <c r="BE264" s="170" t="str">
        <f t="shared" si="96"/>
        <v>C3</v>
      </c>
      <c r="BF264" s="170" t="str">
        <f t="shared" si="96"/>
        <v>C4</v>
      </c>
      <c r="BG264" s="170" t="str">
        <f t="shared" si="96"/>
        <v>D3</v>
      </c>
      <c r="BH264" s="170" t="str">
        <f t="shared" si="87"/>
        <v>7F</v>
      </c>
      <c r="BI264" s="170" t="str">
        <f t="shared" si="97"/>
        <v/>
      </c>
      <c r="BJ264" s="170" t="str">
        <f t="shared" si="97"/>
        <v/>
      </c>
      <c r="BK264" s="170" t="str">
        <f t="shared" si="97"/>
        <v/>
      </c>
      <c r="BL264" s="170" t="str">
        <f t="shared" si="88"/>
        <v/>
      </c>
    </row>
    <row r="265" spans="1:64">
      <c r="A265" s="24" t="str">
        <f>IF(ISNA(VLOOKUP(D265,D266:D$9999,1,0)),"",1)</f>
        <v/>
      </c>
      <c r="B265" s="24" t="str">
        <f>IF(ISNA(VLOOKUP(E265,E266:E$9999,1,0)),"",1)</f>
        <v/>
      </c>
      <c r="C265" s="2">
        <v>263</v>
      </c>
      <c r="D265" s="2" t="str">
        <f>VLOOKUP(C265,SOURCE!S268:Z10431,8,0)</f>
        <v>ITM_INVRT</v>
      </c>
      <c r="E265" s="26" t="str">
        <f>CHAR(34)&amp;VLOOKUP(C265,SOURCE!S$6:Y$10169,6,0)&amp;CHAR(34)</f>
        <v>"INVRT"</v>
      </c>
      <c r="F265" s="22" t="str">
        <f t="shared" si="89"/>
        <v xml:space="preserve">                      if (strcompare(commandnumber,"INVRT" )) {sprintf(commandnumber,"%d", ITM_INVRT);} else</v>
      </c>
      <c r="H265" t="b">
        <f>ISNA(VLOOKUP(J265,J266:J$500,1,0))</f>
        <v>1</v>
      </c>
      <c r="I265" s="27">
        <f>VLOOKUP(C265,SOURCE!S$6:Y$10169,7,0)</f>
        <v>1742</v>
      </c>
      <c r="J265" s="28" t="str">
        <f>VLOOKUP(C265,SOURCE!S$6:Y$10169,6,0)</f>
        <v>INVRT</v>
      </c>
      <c r="K265" s="29" t="str">
        <f t="shared" ref="K265:K328" si="99">SUBSTITUTE(SUBSTITUTE(SUBSTITUTE(SUBSTITUTE(SUBSTITUTE(SUBSTITUTE(SUBSTITUTE(SUBSTITUTE(SUBSTITUTE(SUBSTITUTE(SUBSTITUTE(SUBSTITUTE((SUBSTITUTE(SUBSTITUTE(SUBSTITUTE(SUBSTITUTE(Q265,"STD_SIGMA","SUM"),"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INVRT</v>
      </c>
      <c r="L265" s="39" t="str">
        <f>VLOOKUP(C265,SOURCE!S$6:Y$10169,2,0)</f>
        <v>Math</v>
      </c>
      <c r="M265" t="str">
        <f>IF(VLOOKUP(I265,SOURCE!B:M,2,0)="/  { itemToBeCoded","To be coded","")</f>
        <v>To be coded</v>
      </c>
      <c r="N265" s="17" t="str">
        <f>IF(AND(O265,VLOOKUP(I265,SOURCE!B:M,2,0)&lt;&gt;"/  { itemToBeCoded"),IF(ISERROR(VLOOKUP(J265,TEST!A:L,12,0)),"",   IF(VLOOKUP(J265,TEST!A:L,12,0)="","",VLOOKUP(J265,TEST!A:L,12,0)&amp;" //"&amp;U265)),"")</f>
        <v/>
      </c>
      <c r="O265" t="b">
        <f>ISNA(VLOOKUP(J265,J$3:J264,1,0))</f>
        <v>1</v>
      </c>
      <c r="Q265" s="26" t="str">
        <f>VLOOKUP(I265,SOURCE!B:M,5,0)</f>
        <v>"INVRT"</v>
      </c>
      <c r="U265">
        <f t="shared" si="80"/>
        <v>54</v>
      </c>
      <c r="V265" s="164">
        <f t="shared" si="81"/>
        <v>299797166.11813855</v>
      </c>
      <c r="W265" t="str">
        <f>IF(AND(O265,VLOOKUP(I265,SOURCE!B:M,2,0)&lt;&gt;"/  { itemToBeCoded"),IF(ISERROR(VLOOKUP(J265,TEST!A:F,5,0)),"",VLOOKUP(J265,TEST!A:F,5,0)),"")</f>
        <v/>
      </c>
      <c r="X265" t="str">
        <f>IF(VLOOKUP(I265,SOURCE!B:M,2,0)&lt;&gt;"/  { itemToBeCoded",IF(ISERROR(VLOOKUP(J265,TEST!A:F,6,0)),"",VLOOKUP(J265,TEST!A:F,6,0)),"")</f>
        <v/>
      </c>
      <c r="Y265" t="str">
        <f t="shared" si="98"/>
        <v/>
      </c>
      <c r="Z265">
        <f t="shared" si="86"/>
        <v>5</v>
      </c>
      <c r="AA265" s="172" t="str">
        <f t="shared" si="90"/>
        <v>+((uint64_t)(73) &lt;&lt; (7*8))</v>
      </c>
      <c r="AB265" s="172" t="str">
        <f t="shared" si="90"/>
        <v>+((uint64_t)(78) &lt;&lt; (6*8))</v>
      </c>
      <c r="AC265" s="172" t="str">
        <f t="shared" si="90"/>
        <v>+((uint64_t)(86) &lt;&lt; (5*8))</v>
      </c>
      <c r="AD265" s="172" t="str">
        <f t="shared" si="90"/>
        <v>+((uint64_t)(82) &lt;&lt; (4*8))</v>
      </c>
      <c r="AE265" s="172" t="str">
        <f t="shared" si="90"/>
        <v>+((uint64_t)(84) &lt;&lt; (3*8))</v>
      </c>
      <c r="AF265" s="172" t="str">
        <f t="shared" si="90"/>
        <v xml:space="preserve">                          </v>
      </c>
      <c r="AG265" s="172" t="str">
        <f t="shared" si="90"/>
        <v xml:space="preserve">                          </v>
      </c>
      <c r="AH265" s="172" t="str">
        <f t="shared" si="90"/>
        <v xml:space="preserve">                          </v>
      </c>
      <c r="AJ265" t="str">
        <f t="shared" si="91"/>
        <v>(uint64_t)(+((uint64_t)(73) &lt;&lt; (7*8))+((uint64_t)(78) &lt;&lt; (6*8))+((uint64_t)(86) &lt;&lt; (5*8))+((uint64_t)(82) &lt;&lt; (4*8))+((uint64_t)(84) &lt;&lt; (3*8))                                                                              )</v>
      </c>
      <c r="AK265" s="2" t="str">
        <f t="shared" si="92"/>
        <v>INVRT</v>
      </c>
      <c r="AL265" t="e">
        <f>VLOOKUP(AN265,$AN266:$AN$1000,1,0)</f>
        <v>#VALUE!</v>
      </c>
      <c r="AM265">
        <f t="shared" si="93"/>
        <v>423</v>
      </c>
      <c r="AN265" s="173" t="str">
        <f t="shared" si="94"/>
        <v xml:space="preserve">    case (uint64_t)(+((uint64_t)(73) &lt;&lt; (7*8))+((uint64_t)(78) &lt;&lt; (6*8))+((uint64_t)(86) &lt;&lt; (5*8))+((uint64_t)(82) &lt;&lt; (4*8))+((uint64_t)(84) &lt;&lt; (3*8))                                                                              ): *com = ITM_INVRT; return true; break; //INVRT</v>
      </c>
      <c r="AO265" t="s">
        <v>5217</v>
      </c>
      <c r="AP265" s="170" t="str">
        <f t="shared" si="84"/>
        <v>49</v>
      </c>
      <c r="AQ265" s="170" t="str">
        <f t="shared" si="84"/>
        <v>4E</v>
      </c>
      <c r="AR265" s="170" t="str">
        <f t="shared" si="84"/>
        <v>56</v>
      </c>
      <c r="AS265" s="170" t="str">
        <f t="shared" si="84"/>
        <v>52</v>
      </c>
      <c r="AT265" s="170" t="str">
        <f t="shared" si="84"/>
        <v>54</v>
      </c>
      <c r="AU265" s="170" t="str">
        <f t="shared" si="84"/>
        <v>00</v>
      </c>
      <c r="AV265" s="170" t="str">
        <f t="shared" si="84"/>
        <v>00</v>
      </c>
      <c r="AW265" s="170" t="str">
        <f t="shared" si="84"/>
        <v>00</v>
      </c>
      <c r="AX265" s="170" t="str">
        <f t="shared" si="95"/>
        <v xml:space="preserve">    case 0x494E565254000000: *com = ITM_INVRT; return true; break; //INVRT</v>
      </c>
      <c r="BE265" s="170" t="str">
        <f t="shared" si="96"/>
        <v>49</v>
      </c>
      <c r="BF265" s="170" t="str">
        <f t="shared" si="96"/>
        <v>CD</v>
      </c>
      <c r="BG265" s="170" t="str">
        <f t="shared" si="96"/>
        <v>D5</v>
      </c>
      <c r="BH265" s="170" t="str">
        <f t="shared" si="87"/>
        <v>D1</v>
      </c>
      <c r="BI265" s="170" t="str">
        <f t="shared" si="97"/>
        <v>54</v>
      </c>
      <c r="BJ265" s="170" t="str">
        <f t="shared" si="97"/>
        <v/>
      </c>
      <c r="BK265" s="170" t="str">
        <f t="shared" si="97"/>
        <v/>
      </c>
      <c r="BL265" s="170" t="str">
        <f t="shared" si="88"/>
        <v/>
      </c>
    </row>
    <row r="266" spans="1:64">
      <c r="A266" s="24" t="str">
        <f>IF(ISNA(VLOOKUP(D266,D267:D$9999,1,0)),"",1)</f>
        <v/>
      </c>
      <c r="B266" s="24" t="str">
        <f>IF(ISNA(VLOOKUP(E266,E267:E$9999,1,0)),"",1)</f>
        <v/>
      </c>
      <c r="C266" s="2">
        <v>264</v>
      </c>
      <c r="D266" s="2" t="str">
        <f>VLOOKUP(C266,SOURCE!S269:Z10432,8,0)</f>
        <v>ITM_TRANS</v>
      </c>
      <c r="E266" s="26" t="str">
        <f>CHAR(34)&amp;VLOOKUP(C266,SOURCE!S$6:Y$10169,6,0)&amp;CHAR(34)</f>
        <v>"TRANS"</v>
      </c>
      <c r="F266" s="22" t="str">
        <f t="shared" si="89"/>
        <v xml:space="preserve">                      if (strcompare(commandnumber,"TRANS" )) {sprintf(commandnumber,"%d", ITM_TRANS);} else</v>
      </c>
      <c r="H266" t="b">
        <f>ISNA(VLOOKUP(J266,J267:J$500,1,0))</f>
        <v>1</v>
      </c>
      <c r="I266" s="27">
        <f>VLOOKUP(C266,SOURCE!S$6:Y$10169,7,0)</f>
        <v>1743</v>
      </c>
      <c r="J266" s="28" t="str">
        <f>VLOOKUP(C266,SOURCE!S$6:Y$10169,6,0)</f>
        <v>TRANS</v>
      </c>
      <c r="K266" s="29" t="str">
        <f t="shared" si="99"/>
        <v>TRANS</v>
      </c>
      <c r="L266" s="39" t="str">
        <f>VLOOKUP(C266,SOURCE!S$6:Y$10169,2,0)</f>
        <v>Math</v>
      </c>
      <c r="M266" t="str">
        <f>IF(VLOOKUP(I266,SOURCE!B:M,2,0)="/  { itemToBeCoded","To be coded","")</f>
        <v>To be coded</v>
      </c>
      <c r="N266" s="17" t="str">
        <f>IF(AND(O266,VLOOKUP(I266,SOURCE!B:M,2,0)&lt;&gt;"/  { itemToBeCoded"),IF(ISERROR(VLOOKUP(J266,TEST!A:L,12,0)),"",   IF(VLOOKUP(J266,TEST!A:L,12,0)="","",VLOOKUP(J266,TEST!A:L,12,0)&amp;" //"&amp;U266)),"")</f>
        <v/>
      </c>
      <c r="O266" t="b">
        <f>ISNA(VLOOKUP(J266,J$3:J265,1,0))</f>
        <v>1</v>
      </c>
      <c r="Q266" s="26" t="str">
        <f>VLOOKUP(I266,SOURCE!B:M,5,0)</f>
        <v>"TRANS"</v>
      </c>
      <c r="U266">
        <f t="shared" si="80"/>
        <v>54</v>
      </c>
      <c r="V266" s="164">
        <f t="shared" si="81"/>
        <v>299797166.11813855</v>
      </c>
      <c r="W266" t="str">
        <f>IF(AND(O266,VLOOKUP(I266,SOURCE!B:M,2,0)&lt;&gt;"/  { itemToBeCoded"),IF(ISERROR(VLOOKUP(J266,TEST!A:F,5,0)),"",VLOOKUP(J266,TEST!A:F,5,0)),"")</f>
        <v/>
      </c>
      <c r="X266" t="str">
        <f>IF(VLOOKUP(I266,SOURCE!B:M,2,0)&lt;&gt;"/  { itemToBeCoded",IF(ISERROR(VLOOKUP(J266,TEST!A:F,6,0)),"",VLOOKUP(J266,TEST!A:F,6,0)),"")</f>
        <v/>
      </c>
      <c r="Y266" t="str">
        <f t="shared" si="98"/>
        <v/>
      </c>
      <c r="Z266">
        <f t="shared" si="86"/>
        <v>5</v>
      </c>
      <c r="AA266" s="172" t="str">
        <f t="shared" si="90"/>
        <v>+((uint64_t)(84) &lt;&lt; (7*8))</v>
      </c>
      <c r="AB266" s="172" t="str">
        <f t="shared" si="90"/>
        <v>+((uint64_t)(82) &lt;&lt; (6*8))</v>
      </c>
      <c r="AC266" s="172" t="str">
        <f t="shared" si="90"/>
        <v>+((uint64_t)(65) &lt;&lt; (5*8))</v>
      </c>
      <c r="AD266" s="172" t="str">
        <f t="shared" si="90"/>
        <v>+((uint64_t)(78) &lt;&lt; (4*8))</v>
      </c>
      <c r="AE266" s="172" t="str">
        <f t="shared" si="90"/>
        <v>+((uint64_t)(83) &lt;&lt; (3*8))</v>
      </c>
      <c r="AF266" s="172" t="str">
        <f t="shared" si="90"/>
        <v xml:space="preserve">                          </v>
      </c>
      <c r="AG266" s="172" t="str">
        <f t="shared" si="90"/>
        <v xml:space="preserve">                          </v>
      </c>
      <c r="AH266" s="172" t="str">
        <f t="shared" si="90"/>
        <v xml:space="preserve">                          </v>
      </c>
      <c r="AJ266" t="str">
        <f t="shared" si="91"/>
        <v>(uint64_t)(+((uint64_t)(84) &lt;&lt; (7*8))+((uint64_t)(82) &lt;&lt; (6*8))+((uint64_t)(65) &lt;&lt; (5*8))+((uint64_t)(78) &lt;&lt; (4*8))+((uint64_t)(83) &lt;&lt; (3*8))                                                                              )</v>
      </c>
      <c r="AK266" s="2" t="str">
        <f t="shared" si="92"/>
        <v>TRANS</v>
      </c>
      <c r="AL266" t="e">
        <f>VLOOKUP(AN266,$AN267:$AN$1000,1,0)</f>
        <v>#VALUE!</v>
      </c>
      <c r="AM266">
        <f t="shared" si="93"/>
        <v>424</v>
      </c>
      <c r="AN266" s="173" t="str">
        <f t="shared" si="94"/>
        <v xml:space="preserve">    case (uint64_t)(+((uint64_t)(84) &lt;&lt; (7*8))+((uint64_t)(82) &lt;&lt; (6*8))+((uint64_t)(65) &lt;&lt; (5*8))+((uint64_t)(78) &lt;&lt; (4*8))+((uint64_t)(83) &lt;&lt; (3*8))                                                                              ): *com = ITM_TRANS; return true; break; //TRANS</v>
      </c>
      <c r="AO266" t="s">
        <v>5217</v>
      </c>
      <c r="AP266" s="170" t="str">
        <f t="shared" si="84"/>
        <v>54</v>
      </c>
      <c r="AQ266" s="170" t="str">
        <f t="shared" si="84"/>
        <v>52</v>
      </c>
      <c r="AR266" s="170" t="str">
        <f t="shared" si="84"/>
        <v>41</v>
      </c>
      <c r="AS266" s="170" t="str">
        <f t="shared" si="84"/>
        <v>4E</v>
      </c>
      <c r="AT266" s="170" t="str">
        <f t="shared" si="84"/>
        <v>53</v>
      </c>
      <c r="AU266" s="170" t="str">
        <f t="shared" si="84"/>
        <v>00</v>
      </c>
      <c r="AV266" s="170" t="str">
        <f t="shared" si="84"/>
        <v>00</v>
      </c>
      <c r="AW266" s="170" t="str">
        <f t="shared" si="84"/>
        <v>00</v>
      </c>
      <c r="AX266" s="170" t="str">
        <f t="shared" si="95"/>
        <v xml:space="preserve">    case 0x5452414E53000000: *com = ITM_TRANS; return true; break; //TRANS</v>
      </c>
      <c r="BE266" s="170" t="str">
        <f t="shared" si="96"/>
        <v>54</v>
      </c>
      <c r="BF266" s="170" t="str">
        <f t="shared" si="96"/>
        <v>D1</v>
      </c>
      <c r="BG266" s="170" t="str">
        <f t="shared" si="96"/>
        <v>C0</v>
      </c>
      <c r="BH266" s="170" t="str">
        <f t="shared" si="87"/>
        <v>CD</v>
      </c>
      <c r="BI266" s="170" t="str">
        <f t="shared" si="97"/>
        <v>53</v>
      </c>
      <c r="BJ266" s="170" t="str">
        <f t="shared" si="97"/>
        <v/>
      </c>
      <c r="BK266" s="170" t="str">
        <f t="shared" si="97"/>
        <v/>
      </c>
      <c r="BL266" s="170" t="str">
        <f t="shared" si="88"/>
        <v/>
      </c>
    </row>
    <row r="267" spans="1:64">
      <c r="A267" s="24" t="str">
        <f>IF(ISNA(VLOOKUP(D267,D268:D$9999,1,0)),"",1)</f>
        <v/>
      </c>
      <c r="B267" s="24" t="str">
        <f>IF(ISNA(VLOOKUP(E267,E268:E$9999,1,0)),"",1)</f>
        <v/>
      </c>
      <c r="C267" s="2">
        <v>265</v>
      </c>
      <c r="D267" s="2" t="str">
        <f>VLOOKUP(C267,SOURCE!S270:Z10433,8,0)</f>
        <v>ITM_XOUT</v>
      </c>
      <c r="E267" s="26" t="str">
        <f>CHAR(34)&amp;VLOOKUP(C267,SOURCE!S$6:Y$10169,6,0)&amp;CHAR(34)</f>
        <v>"XOUT"</v>
      </c>
      <c r="F267" s="22" t="str">
        <f t="shared" si="89"/>
        <v xml:space="preserve">                      if (strcompare(commandnumber,"XOUT" )) {sprintf(commandnumber,"%d", ITM_XOUT);} else</v>
      </c>
      <c r="H267" t="b">
        <f>ISNA(VLOOKUP(J267,J268:J$500,1,0))</f>
        <v>1</v>
      </c>
      <c r="I267" s="27">
        <f>VLOOKUP(C267,SOURCE!S$6:Y$10169,7,0)</f>
        <v>1745</v>
      </c>
      <c r="J267" s="28" t="str">
        <f>VLOOKUP(C267,SOURCE!S$6:Y$10169,6,0)</f>
        <v>XOUT</v>
      </c>
      <c r="K267" s="29" t="str">
        <f t="shared" si="99"/>
        <v>xOUT</v>
      </c>
      <c r="L267" s="39">
        <f>VLOOKUP(C267,SOURCE!S$6:Y$10169,2,0)</f>
        <v>0</v>
      </c>
      <c r="M267" t="str">
        <f>IF(VLOOKUP(I267,SOURCE!B:M,2,0)="/  { itemToBeCoded","To be coded","")</f>
        <v>To be coded</v>
      </c>
      <c r="N267" s="17" t="str">
        <f>IF(AND(O267,VLOOKUP(I267,SOURCE!B:M,2,0)&lt;&gt;"/  { itemToBeCoded"),IF(ISERROR(VLOOKUP(J267,TEST!A:L,12,0)),"",   IF(VLOOKUP(J267,TEST!A:L,12,0)="","",VLOOKUP(J267,TEST!A:L,12,0)&amp;" //"&amp;U267)),"")</f>
        <v/>
      </c>
      <c r="O267" t="b">
        <f>ISNA(VLOOKUP(J267,J$3:J266,1,0))</f>
        <v>1</v>
      </c>
      <c r="Q267" s="26" t="str">
        <f>VLOOKUP(I267,SOURCE!B:M,5,0)</f>
        <v>"xOUT"</v>
      </c>
      <c r="U267">
        <f t="shared" si="80"/>
        <v>54</v>
      </c>
      <c r="V267" s="164">
        <f t="shared" si="81"/>
        <v>299797166.11813855</v>
      </c>
      <c r="W267" t="str">
        <f>IF(AND(O267,VLOOKUP(I267,SOURCE!B:M,2,0)&lt;&gt;"/  { itemToBeCoded"),IF(ISERROR(VLOOKUP(J267,TEST!A:F,5,0)),"",VLOOKUP(J267,TEST!A:F,5,0)),"")</f>
        <v/>
      </c>
      <c r="X267" t="str">
        <f>IF(VLOOKUP(I267,SOURCE!B:M,2,0)&lt;&gt;"/  { itemToBeCoded",IF(ISERROR(VLOOKUP(J267,TEST!A:F,6,0)),"",VLOOKUP(J267,TEST!A:F,6,0)),"")</f>
        <v/>
      </c>
      <c r="Y267" t="str">
        <f t="shared" si="98"/>
        <v/>
      </c>
      <c r="Z267">
        <f t="shared" si="86"/>
        <v>4</v>
      </c>
      <c r="AA267" s="172" t="str">
        <f t="shared" si="90"/>
        <v>+((uint64_t)(88) &lt;&lt; (7*8))</v>
      </c>
      <c r="AB267" s="172" t="str">
        <f t="shared" si="90"/>
        <v>+((uint64_t)(79) &lt;&lt; (6*8))</v>
      </c>
      <c r="AC267" s="172" t="str">
        <f t="shared" si="90"/>
        <v>+((uint64_t)(85) &lt;&lt; (5*8))</v>
      </c>
      <c r="AD267" s="172" t="str">
        <f t="shared" si="90"/>
        <v>+((uint64_t)(84) &lt;&lt; (4*8))</v>
      </c>
      <c r="AE267" s="172" t="str">
        <f t="shared" si="90"/>
        <v xml:space="preserve">                          </v>
      </c>
      <c r="AF267" s="172" t="str">
        <f t="shared" si="90"/>
        <v xml:space="preserve">                          </v>
      </c>
      <c r="AG267" s="172" t="str">
        <f t="shared" si="90"/>
        <v xml:space="preserve">                          </v>
      </c>
      <c r="AH267" s="172" t="str">
        <f t="shared" si="90"/>
        <v xml:space="preserve">                          </v>
      </c>
      <c r="AJ267" t="str">
        <f t="shared" si="91"/>
        <v>(uint64_t)(+((uint64_t)(88) &lt;&lt; (7*8))+((uint64_t)(79) &lt;&lt; (6*8))+((uint64_t)(85) &lt;&lt; (5*8))+((uint64_t)(84) &lt;&lt; (4*8))                                                                                                        )</v>
      </c>
      <c r="AK267" s="2" t="str">
        <f t="shared" si="92"/>
        <v>XOUT</v>
      </c>
      <c r="AL267" t="e">
        <f>VLOOKUP(AN267,$AN268:$AN$1000,1,0)</f>
        <v>#VALUE!</v>
      </c>
      <c r="AM267">
        <f t="shared" si="93"/>
        <v>425</v>
      </c>
      <c r="AN267" s="173" t="str">
        <f t="shared" si="94"/>
        <v xml:space="preserve">    case (uint64_t)(+((uint64_t)(88) &lt;&lt; (7*8))+((uint64_t)(79) &lt;&lt; (6*8))+((uint64_t)(85) &lt;&lt; (5*8))+((uint64_t)(84) &lt;&lt; (4*8))                                                                                                        ): *com = ITM_XOUT; return true; break; //XOUT</v>
      </c>
      <c r="AO267" t="s">
        <v>5217</v>
      </c>
      <c r="AP267" s="170" t="str">
        <f t="shared" si="84"/>
        <v>58</v>
      </c>
      <c r="AQ267" s="170" t="str">
        <f t="shared" si="84"/>
        <v>4F</v>
      </c>
      <c r="AR267" s="170" t="str">
        <f t="shared" si="84"/>
        <v>55</v>
      </c>
      <c r="AS267" s="170" t="str">
        <f t="shared" si="84"/>
        <v>54</v>
      </c>
      <c r="AT267" s="170" t="str">
        <f t="shared" si="84"/>
        <v>00</v>
      </c>
      <c r="AU267" s="170" t="str">
        <f t="shared" si="84"/>
        <v>00</v>
      </c>
      <c r="AV267" s="170" t="str">
        <f t="shared" si="84"/>
        <v>00</v>
      </c>
      <c r="AW267" s="170" t="str">
        <f t="shared" si="84"/>
        <v>00</v>
      </c>
      <c r="AX267" s="170" t="str">
        <f t="shared" si="95"/>
        <v xml:space="preserve">    case 0x584F555400000000: *com = ITM_XOUT; return true; break; //XOUT</v>
      </c>
      <c r="BE267" s="170" t="str">
        <f t="shared" si="96"/>
        <v>D7</v>
      </c>
      <c r="BF267" s="170" t="str">
        <f t="shared" si="96"/>
        <v>CE</v>
      </c>
      <c r="BG267" s="170" t="str">
        <f t="shared" si="96"/>
        <v>D4</v>
      </c>
      <c r="BH267" s="170" t="str">
        <f t="shared" si="87"/>
        <v>D3</v>
      </c>
      <c r="BI267" s="170" t="str">
        <f t="shared" si="97"/>
        <v/>
      </c>
      <c r="BJ267" s="170" t="str">
        <f t="shared" si="97"/>
        <v/>
      </c>
      <c r="BK267" s="170" t="str">
        <f t="shared" si="97"/>
        <v/>
      </c>
      <c r="BL267" s="170" t="str">
        <f t="shared" si="88"/>
        <v/>
      </c>
    </row>
    <row r="268" spans="1:64">
      <c r="A268" s="24" t="str">
        <f>IF(ISNA(VLOOKUP(D268,D269:D$9999,1,0)),"",1)</f>
        <v/>
      </c>
      <c r="B268" s="24" t="str">
        <f>IF(ISNA(VLOOKUP(E268,E269:E$9999,1,0)),"",1)</f>
        <v/>
      </c>
      <c r="C268" s="2">
        <v>266</v>
      </c>
      <c r="D268" s="2" t="str">
        <f>VLOOKUP(C268,SOURCE!S271:Z10434,8,0)</f>
        <v>KEY_COMPLEX</v>
      </c>
      <c r="E268" s="26" t="str">
        <f>CHAR(34)&amp;VLOOKUP(C268,SOURCE!S$6:Y$10169,6,0)&amp;CHAR(34)</f>
        <v>"COMPLEX"</v>
      </c>
      <c r="F268" s="22" t="str">
        <f t="shared" si="89"/>
        <v xml:space="preserve">                      if (strcompare(commandnumber,"COMPLEX" )) {sprintf(commandnumber,"%d", KEY_COMPLEX);} else</v>
      </c>
      <c r="H268" t="b">
        <f>ISNA(VLOOKUP(J268,J269:J$500,1,0))</f>
        <v>1</v>
      </c>
      <c r="I268" s="27">
        <f>VLOOKUP(C268,SOURCE!S$6:Y$10169,7,0)</f>
        <v>1799</v>
      </c>
      <c r="J268" s="28" t="str">
        <f>VLOOKUP(C268,SOURCE!S$6:Y$10169,6,0)</f>
        <v>COMPLEX</v>
      </c>
      <c r="K268" s="29" t="str">
        <f t="shared" si="99"/>
        <v>COMPLEX</v>
      </c>
      <c r="L268" s="39" t="str">
        <f>VLOOKUP(C268,SOURCE!S$6:Y$10169,2,0)</f>
        <v>Complex</v>
      </c>
      <c r="M268" t="str">
        <f>IF(VLOOKUP(I268,SOURCE!B:M,2,0)="/  { itemToBeCoded","To be coded","")</f>
        <v/>
      </c>
      <c r="N268" s="17" t="str">
        <f>IF(AND(O268,VLOOKUP(I268,SOURCE!B:M,2,0)&lt;&gt;"/  { itemToBeCoded"),IF(ISERROR(VLOOKUP(J268,TEST!A:L,12,0)),"",   IF(VLOOKUP(J268,TEST!A:L,12,0)="","",VLOOKUP(J268,TEST!A:L,12,0)&amp;" //"&amp;U268)),"")</f>
        <v/>
      </c>
      <c r="O268" t="b">
        <f>ISNA(VLOOKUP(J268,J$3:J267,1,0))</f>
        <v>1</v>
      </c>
      <c r="Q268" s="26" t="str">
        <f>VLOOKUP(I268,SOURCE!B:M,5,0)</f>
        <v>"COMPLEX"</v>
      </c>
      <c r="U268">
        <f t="shared" si="80"/>
        <v>54</v>
      </c>
      <c r="V268" s="164">
        <f t="shared" si="81"/>
        <v>299797166.11813855</v>
      </c>
      <c r="W268" t="str">
        <f>IF(AND(O268,VLOOKUP(I268,SOURCE!B:M,2,0)&lt;&gt;"/  { itemToBeCoded"),IF(ISERROR(VLOOKUP(J268,TEST!A:F,5,0)),"",VLOOKUP(J268,TEST!A:F,5,0)),"")</f>
        <v/>
      </c>
      <c r="X268" t="str">
        <f>IF(VLOOKUP(I268,SOURCE!B:M,2,0)&lt;&gt;"/  { itemToBeCoded",IF(ISERROR(VLOOKUP(J268,TEST!A:F,6,0)),"",VLOOKUP(J268,TEST!A:F,6,0)),"")</f>
        <v/>
      </c>
      <c r="Y268" t="str">
        <f t="shared" si="98"/>
        <v/>
      </c>
      <c r="Z268">
        <f t="shared" si="86"/>
        <v>7</v>
      </c>
      <c r="AA268" s="172" t="str">
        <f t="shared" si="90"/>
        <v>+((uint64_t)(67) &lt;&lt; (7*8))</v>
      </c>
      <c r="AB268" s="172" t="str">
        <f t="shared" si="90"/>
        <v>+((uint64_t)(79) &lt;&lt; (6*8))</v>
      </c>
      <c r="AC268" s="172" t="str">
        <f t="shared" si="90"/>
        <v>+((uint64_t)(77) &lt;&lt; (5*8))</v>
      </c>
      <c r="AD268" s="172" t="str">
        <f t="shared" si="90"/>
        <v>+((uint64_t)(80) &lt;&lt; (4*8))</v>
      </c>
      <c r="AE268" s="172" t="str">
        <f t="shared" si="90"/>
        <v>+((uint64_t)(76) &lt;&lt; (3*8))</v>
      </c>
      <c r="AF268" s="172" t="str">
        <f t="shared" si="90"/>
        <v>+((uint64_t)(69) &lt;&lt; (2*8))</v>
      </c>
      <c r="AG268" s="172" t="str">
        <f t="shared" si="90"/>
        <v>+((uint64_t)(88) &lt;&lt; (1*8))</v>
      </c>
      <c r="AH268" s="172" t="str">
        <f t="shared" si="90"/>
        <v xml:space="preserve">                          </v>
      </c>
      <c r="AJ268" t="str">
        <f t="shared" si="91"/>
        <v>(uint64_t)(+((uint64_t)(67) &lt;&lt; (7*8))+((uint64_t)(79) &lt;&lt; (6*8))+((uint64_t)(77) &lt;&lt; (5*8))+((uint64_t)(80) &lt;&lt; (4*8))+((uint64_t)(76) &lt;&lt; (3*8))+((uint64_t)(69) &lt;&lt; (2*8))+((uint64_t)(88) &lt;&lt; (1*8))                          )</v>
      </c>
      <c r="AK268" s="2" t="str">
        <f t="shared" si="92"/>
        <v>COMPLEX</v>
      </c>
      <c r="AL268" t="e">
        <f>VLOOKUP(AN268,$AN269:$AN$1000,1,0)</f>
        <v>#VALUE!</v>
      </c>
      <c r="AM268">
        <f t="shared" si="93"/>
        <v>426</v>
      </c>
      <c r="AN268" s="173" t="str">
        <f t="shared" si="94"/>
        <v xml:space="preserve">    case (uint64_t)(+((uint64_t)(67) &lt;&lt; (7*8))+((uint64_t)(79) &lt;&lt; (6*8))+((uint64_t)(77) &lt;&lt; (5*8))+((uint64_t)(80) &lt;&lt; (4*8))+((uint64_t)(76) &lt;&lt; (3*8))+((uint64_t)(69) &lt;&lt; (2*8))+((uint64_t)(88) &lt;&lt; (1*8))                          ): *com = KEY_COMPLEX; return true; break; //COMPLEX</v>
      </c>
      <c r="AO268" t="s">
        <v>5217</v>
      </c>
      <c r="AP268" s="170" t="str">
        <f t="shared" si="84"/>
        <v>43</v>
      </c>
      <c r="AQ268" s="170" t="str">
        <f t="shared" si="84"/>
        <v>4F</v>
      </c>
      <c r="AR268" s="170" t="str">
        <f t="shared" si="84"/>
        <v>4D</v>
      </c>
      <c r="AS268" s="170" t="str">
        <f t="shared" si="84"/>
        <v>50</v>
      </c>
      <c r="AT268" s="170" t="str">
        <f t="shared" si="84"/>
        <v>4C</v>
      </c>
      <c r="AU268" s="170" t="str">
        <f t="shared" si="84"/>
        <v>45</v>
      </c>
      <c r="AV268" s="170" t="str">
        <f t="shared" si="84"/>
        <v>58</v>
      </c>
      <c r="AW268" s="170" t="str">
        <f t="shared" si="84"/>
        <v>00</v>
      </c>
      <c r="AX268" s="170" t="str">
        <f t="shared" si="95"/>
        <v xml:space="preserve">    case 0x434F4D504C455800: *com = KEY_COMPLEX; return true; break; //COMPLEX</v>
      </c>
      <c r="BE268" s="170" t="str">
        <f t="shared" si="96"/>
        <v>43</v>
      </c>
      <c r="BF268" s="170" t="str">
        <f t="shared" si="96"/>
        <v>4F</v>
      </c>
      <c r="BG268" s="170" t="str">
        <f t="shared" si="96"/>
        <v>4D</v>
      </c>
      <c r="BH268" s="170" t="str">
        <f t="shared" si="87"/>
        <v>CF</v>
      </c>
      <c r="BI268" s="170" t="str">
        <f t="shared" si="97"/>
        <v>4C</v>
      </c>
      <c r="BJ268" s="170" t="str">
        <f t="shared" si="97"/>
        <v>45</v>
      </c>
      <c r="BK268" s="170" t="str">
        <f t="shared" si="97"/>
        <v>58</v>
      </c>
      <c r="BL268" s="170" t="str">
        <f t="shared" si="88"/>
        <v/>
      </c>
    </row>
    <row r="269" spans="1:64">
      <c r="A269" s="24" t="str">
        <f>IF(ISNA(VLOOKUP(D269,D270:D$9999,1,0)),"",1)</f>
        <v/>
      </c>
      <c r="B269" s="24" t="str">
        <f>IF(ISNA(VLOOKUP(E269,E270:E$9999,1,0)),"",1)</f>
        <v/>
      </c>
      <c r="C269" s="2">
        <v>267</v>
      </c>
      <c r="D269" s="2" t="str">
        <f>VLOOKUP(C269,SOURCE!S272:Z10435,8,0)</f>
        <v>ITM_toPOL2</v>
      </c>
      <c r="E269" s="26" t="str">
        <f>CHAR(34)&amp;VLOOKUP(C269,SOURCE!S$6:Y$10169,6,0)&amp;CHAR(34)</f>
        <v>"&gt;POLAR"</v>
      </c>
      <c r="F269" s="22" t="str">
        <f t="shared" si="89"/>
        <v xml:space="preserve">                      if (strcompare(commandnumber,"&gt;POLAR" )) {sprintf(commandnumber,"%d", ITM_toPOL2);} else</v>
      </c>
      <c r="H269" t="b">
        <f>ISNA(VLOOKUP(J269,J270:J$500,1,0))</f>
        <v>1</v>
      </c>
      <c r="I269" s="27">
        <f>VLOOKUP(C269,SOURCE!S$6:Y$10169,7,0)</f>
        <v>1800</v>
      </c>
      <c r="J269" s="28" t="str">
        <f>VLOOKUP(C269,SOURCE!S$6:Y$10169,6,0)</f>
        <v>&gt;POLAR</v>
      </c>
      <c r="K269" s="29" t="str">
        <f t="shared" si="99"/>
        <v>&gt;P</v>
      </c>
      <c r="L269" s="39" t="str">
        <f>VLOOKUP(C269,SOURCE!S$6:Y$10169,2,0)</f>
        <v>Complex</v>
      </c>
      <c r="M269" t="str">
        <f>IF(VLOOKUP(I269,SOURCE!B:M,2,0)="/  { itemToBeCoded","To be coded","")</f>
        <v/>
      </c>
      <c r="N269" s="17" t="str">
        <f>IF(AND(O269,VLOOKUP(I269,SOURCE!B:M,2,0)&lt;&gt;"/  { itemToBeCoded"),IF(ISERROR(VLOOKUP(J269,TEST!A:L,12,0)),"",   IF(VLOOKUP(J269,TEST!A:L,12,0)="","",VLOOKUP(J269,TEST!A:L,12,0)&amp;" //"&amp;U269)),"")</f>
        <v/>
      </c>
      <c r="O269" t="b">
        <f>ISNA(VLOOKUP(J269,J$3:J268,1,0))</f>
        <v>1</v>
      </c>
      <c r="Q269" s="26" t="str">
        <f>VLOOKUP(I269,SOURCE!B:M,5,0)</f>
        <v>STD_RIGHT_ARROW "P"</v>
      </c>
      <c r="U269">
        <f t="shared" si="80"/>
        <v>54</v>
      </c>
      <c r="V269" s="164">
        <f t="shared" si="81"/>
        <v>299797166.11813855</v>
      </c>
      <c r="W269" t="str">
        <f>IF(AND(O269,VLOOKUP(I269,SOURCE!B:M,2,0)&lt;&gt;"/  { itemToBeCoded"),IF(ISERROR(VLOOKUP(J269,TEST!A:F,5,0)),"",VLOOKUP(J269,TEST!A:F,5,0)),"")</f>
        <v/>
      </c>
      <c r="X269" t="str">
        <f>IF(VLOOKUP(I269,SOURCE!B:M,2,0)&lt;&gt;"/  { itemToBeCoded",IF(ISERROR(VLOOKUP(J269,TEST!A:F,6,0)),"",VLOOKUP(J269,TEST!A:F,6,0)),"")</f>
        <v/>
      </c>
      <c r="Y269" t="str">
        <f t="shared" si="98"/>
        <v/>
      </c>
      <c r="Z269">
        <f t="shared" si="86"/>
        <v>6</v>
      </c>
      <c r="AA269" s="172" t="str">
        <f t="shared" si="90"/>
        <v>+((uint64_t)(62) &lt;&lt; (7*8))</v>
      </c>
      <c r="AB269" s="172" t="str">
        <f t="shared" si="90"/>
        <v>+((uint64_t)(80) &lt;&lt; (6*8))</v>
      </c>
      <c r="AC269" s="172" t="str">
        <f t="shared" si="90"/>
        <v>+((uint64_t)(79) &lt;&lt; (5*8))</v>
      </c>
      <c r="AD269" s="172" t="str">
        <f t="shared" si="90"/>
        <v>+((uint64_t)(76) &lt;&lt; (4*8))</v>
      </c>
      <c r="AE269" s="172" t="str">
        <f t="shared" si="90"/>
        <v>+((uint64_t)(65) &lt;&lt; (3*8))</v>
      </c>
      <c r="AF269" s="172" t="str">
        <f t="shared" si="90"/>
        <v>+((uint64_t)(82) &lt;&lt; (2*8))</v>
      </c>
      <c r="AG269" s="172" t="str">
        <f t="shared" si="90"/>
        <v xml:space="preserve">                          </v>
      </c>
      <c r="AH269" s="172" t="str">
        <f t="shared" si="90"/>
        <v xml:space="preserve">                          </v>
      </c>
      <c r="AJ269" t="str">
        <f t="shared" si="91"/>
        <v>(uint64_t)(+((uint64_t)(62) &lt;&lt; (7*8))+((uint64_t)(80) &lt;&lt; (6*8))+((uint64_t)(79) &lt;&lt; (5*8))+((uint64_t)(76) &lt;&lt; (4*8))+((uint64_t)(65) &lt;&lt; (3*8))+((uint64_t)(82) &lt;&lt; (2*8))                                                    )</v>
      </c>
      <c r="AK269" s="2" t="str">
        <f t="shared" si="92"/>
        <v>&gt;POLAR</v>
      </c>
      <c r="AL269" t="e">
        <f>VLOOKUP(AN269,$AN270:$AN$1000,1,0)</f>
        <v>#VALUE!</v>
      </c>
      <c r="AM269">
        <f t="shared" si="93"/>
        <v>427</v>
      </c>
      <c r="AN269" s="173" t="str">
        <f t="shared" si="94"/>
        <v xml:space="preserve">    case (uint64_t)(+((uint64_t)(62) &lt;&lt; (7*8))+((uint64_t)(80) &lt;&lt; (6*8))+((uint64_t)(79) &lt;&lt; (5*8))+((uint64_t)(76) &lt;&lt; (4*8))+((uint64_t)(65) &lt;&lt; (3*8))+((uint64_t)(82) &lt;&lt; (2*8))                                                    ): *com = ITM_toPOL2; return true; break; //&gt;POLAR</v>
      </c>
      <c r="AO269" t="s">
        <v>5217</v>
      </c>
      <c r="AP269" s="170" t="str">
        <f t="shared" si="84"/>
        <v>3E</v>
      </c>
      <c r="AQ269" s="170" t="str">
        <f t="shared" si="84"/>
        <v>50</v>
      </c>
      <c r="AR269" s="170" t="str">
        <f t="shared" si="84"/>
        <v>4F</v>
      </c>
      <c r="AS269" s="170" t="str">
        <f t="shared" si="84"/>
        <v>4C</v>
      </c>
      <c r="AT269" s="170" t="str">
        <f t="shared" si="84"/>
        <v>41</v>
      </c>
      <c r="AU269" s="170" t="str">
        <f t="shared" si="84"/>
        <v>52</v>
      </c>
      <c r="AV269" s="170" t="str">
        <f t="shared" si="84"/>
        <v>00</v>
      </c>
      <c r="AW269" s="170" t="str">
        <f t="shared" ref="AW269:AW332" si="100">IF(LEN($J269)&gt;=8-AH$2,DEC2HEX(CODE(MID($J269,8-AH$2,1)),2),"00")</f>
        <v>00</v>
      </c>
      <c r="AX269" s="170" t="str">
        <f t="shared" si="95"/>
        <v xml:space="preserve">    case 0x3E504F4C41520000: *com = ITM_toPOL2; return true; break; //&gt;POLAR</v>
      </c>
      <c r="BE269" s="170" t="str">
        <f t="shared" si="96"/>
        <v>3E</v>
      </c>
      <c r="BF269" s="170" t="str">
        <f t="shared" si="96"/>
        <v>50</v>
      </c>
      <c r="BG269" s="170" t="str">
        <f t="shared" si="96"/>
        <v>CE</v>
      </c>
      <c r="BH269" s="170" t="str">
        <f t="shared" si="87"/>
        <v>CB</v>
      </c>
      <c r="BI269" s="170" t="str">
        <f t="shared" si="97"/>
        <v>41</v>
      </c>
      <c r="BJ269" s="170" t="str">
        <f t="shared" si="97"/>
        <v>52</v>
      </c>
      <c r="BK269" s="170" t="str">
        <f t="shared" si="97"/>
        <v/>
      </c>
      <c r="BL269" s="170" t="str">
        <f t="shared" si="88"/>
        <v/>
      </c>
    </row>
    <row r="270" spans="1:64">
      <c r="A270" s="24" t="str">
        <f>IF(ISNA(VLOOKUP(D270,D271:D$9999,1,0)),"",1)</f>
        <v/>
      </c>
      <c r="B270" s="24" t="str">
        <f>IF(ISNA(VLOOKUP(E270,E271:E$9999,1,0)),"",1)</f>
        <v/>
      </c>
      <c r="C270" s="2">
        <v>268</v>
      </c>
      <c r="D270" s="2" t="str">
        <f>VLOOKUP(C270,SOURCE!S273:Z10436,8,0)</f>
        <v>ITM_toREC2</v>
      </c>
      <c r="E270" s="26" t="str">
        <f>CHAR(34)&amp;VLOOKUP(C270,SOURCE!S$6:Y$10169,6,0)&amp;CHAR(34)</f>
        <v>"&gt;RECT"</v>
      </c>
      <c r="F270" s="22" t="str">
        <f t="shared" si="89"/>
        <v xml:space="preserve">                      if (strcompare(commandnumber,"&gt;RECT" )) {sprintf(commandnumber,"%d", ITM_toREC2);} else</v>
      </c>
      <c r="H270" t="b">
        <f>ISNA(VLOOKUP(J270,J271:J$500,1,0))</f>
        <v>1</v>
      </c>
      <c r="I270" s="27">
        <f>VLOOKUP(C270,SOURCE!S$6:Y$10169,7,0)</f>
        <v>1801</v>
      </c>
      <c r="J270" s="28" t="str">
        <f>VLOOKUP(C270,SOURCE!S$6:Y$10169,6,0)</f>
        <v>&gt;RECT</v>
      </c>
      <c r="K270" s="29" t="str">
        <f t="shared" si="99"/>
        <v>&gt;R</v>
      </c>
      <c r="L270" s="39" t="str">
        <f>VLOOKUP(C270,SOURCE!S$6:Y$10169,2,0)</f>
        <v>Complex</v>
      </c>
      <c r="M270" t="str">
        <f>IF(VLOOKUP(I270,SOURCE!B:M,2,0)="/  { itemToBeCoded","To be coded","")</f>
        <v/>
      </c>
      <c r="N270" s="17" t="str">
        <f>IF(AND(O270,VLOOKUP(I270,SOURCE!B:M,2,0)&lt;&gt;"/  { itemToBeCoded"),IF(ISERROR(VLOOKUP(J270,TEST!A:L,12,0)),"",   IF(VLOOKUP(J270,TEST!A:L,12,0)="","",VLOOKUP(J270,TEST!A:L,12,0)&amp;" //"&amp;U270)),"")</f>
        <v/>
      </c>
      <c r="O270" t="b">
        <f>ISNA(VLOOKUP(J270,J$3:J269,1,0))</f>
        <v>1</v>
      </c>
      <c r="Q270" s="26" t="str">
        <f>VLOOKUP(I270,SOURCE!B:M,5,0)</f>
        <v>STD_RIGHT_ARROW "R"</v>
      </c>
      <c r="U270">
        <f t="shared" si="80"/>
        <v>54</v>
      </c>
      <c r="V270" s="164">
        <f t="shared" si="81"/>
        <v>299797166.11813855</v>
      </c>
      <c r="W270" t="str">
        <f>IF(AND(O270,VLOOKUP(I270,SOURCE!B:M,2,0)&lt;&gt;"/  { itemToBeCoded"),IF(ISERROR(VLOOKUP(J270,TEST!A:F,5,0)),"",VLOOKUP(J270,TEST!A:F,5,0)),"")</f>
        <v/>
      </c>
      <c r="X270" t="str">
        <f>IF(VLOOKUP(I270,SOURCE!B:M,2,0)&lt;&gt;"/  { itemToBeCoded",IF(ISERROR(VLOOKUP(J270,TEST!A:F,6,0)),"",VLOOKUP(J270,TEST!A:F,6,0)),"")</f>
        <v/>
      </c>
      <c r="Y270" t="str">
        <f t="shared" si="98"/>
        <v/>
      </c>
      <c r="Z270">
        <f t="shared" si="86"/>
        <v>5</v>
      </c>
      <c r="AA270" s="172" t="str">
        <f t="shared" si="90"/>
        <v>+((uint64_t)(62) &lt;&lt; (7*8))</v>
      </c>
      <c r="AB270" s="172" t="str">
        <f t="shared" si="90"/>
        <v>+((uint64_t)(82) &lt;&lt; (6*8))</v>
      </c>
      <c r="AC270" s="172" t="str">
        <f t="shared" si="90"/>
        <v>+((uint64_t)(69) &lt;&lt; (5*8))</v>
      </c>
      <c r="AD270" s="172" t="str">
        <f t="shared" si="90"/>
        <v>+((uint64_t)(67) &lt;&lt; (4*8))</v>
      </c>
      <c r="AE270" s="172" t="str">
        <f t="shared" si="90"/>
        <v>+((uint64_t)(84) &lt;&lt; (3*8))</v>
      </c>
      <c r="AF270" s="172" t="str">
        <f t="shared" si="90"/>
        <v xml:space="preserve">                          </v>
      </c>
      <c r="AG270" s="172" t="str">
        <f t="shared" si="90"/>
        <v xml:space="preserve">                          </v>
      </c>
      <c r="AH270" s="172" t="str">
        <f t="shared" si="90"/>
        <v xml:space="preserve">                          </v>
      </c>
      <c r="AJ270" t="str">
        <f t="shared" si="91"/>
        <v>(uint64_t)(+((uint64_t)(62) &lt;&lt; (7*8))+((uint64_t)(82) &lt;&lt; (6*8))+((uint64_t)(69) &lt;&lt; (5*8))+((uint64_t)(67) &lt;&lt; (4*8))+((uint64_t)(84) &lt;&lt; (3*8))                                                                              )</v>
      </c>
      <c r="AK270" s="2" t="str">
        <f t="shared" si="92"/>
        <v>&gt;RECT</v>
      </c>
      <c r="AL270" t="e">
        <f>VLOOKUP(AN270,$AN271:$AN$1000,1,0)</f>
        <v>#VALUE!</v>
      </c>
      <c r="AM270">
        <f t="shared" si="93"/>
        <v>428</v>
      </c>
      <c r="AN270" s="173" t="str">
        <f t="shared" si="94"/>
        <v xml:space="preserve">    case (uint64_t)(+((uint64_t)(62) &lt;&lt; (7*8))+((uint64_t)(82) &lt;&lt; (6*8))+((uint64_t)(69) &lt;&lt; (5*8))+((uint64_t)(67) &lt;&lt; (4*8))+((uint64_t)(84) &lt;&lt; (3*8))                                                                              ): *com = ITM_toREC2; return true; break; //&gt;RECT</v>
      </c>
      <c r="AO270" t="s">
        <v>5217</v>
      </c>
      <c r="AP270" s="170" t="str">
        <f t="shared" ref="AP270:AV306" si="101">IF(LEN($J270)&gt;=8-AA$2,DEC2HEX(CODE(MID($J270,8-AA$2,1)),2),"00")</f>
        <v>3E</v>
      </c>
      <c r="AQ270" s="170" t="str">
        <f t="shared" si="101"/>
        <v>52</v>
      </c>
      <c r="AR270" s="170" t="str">
        <f t="shared" si="101"/>
        <v>45</v>
      </c>
      <c r="AS270" s="170" t="str">
        <f t="shared" si="101"/>
        <v>43</v>
      </c>
      <c r="AT270" s="170" t="str">
        <f t="shared" si="101"/>
        <v>54</v>
      </c>
      <c r="AU270" s="170" t="str">
        <f t="shared" si="101"/>
        <v>00</v>
      </c>
      <c r="AV270" s="170" t="str">
        <f t="shared" si="101"/>
        <v>00</v>
      </c>
      <c r="AW270" s="170" t="str">
        <f t="shared" si="100"/>
        <v>00</v>
      </c>
      <c r="AX270" s="170" t="str">
        <f t="shared" si="95"/>
        <v xml:space="preserve">    case 0x3E52454354000000: *com = ITM_toREC2; return true; break; //&gt;RECT</v>
      </c>
      <c r="BE270" s="170" t="str">
        <f t="shared" si="96"/>
        <v>3E</v>
      </c>
      <c r="BF270" s="170" t="str">
        <f t="shared" si="96"/>
        <v>D1</v>
      </c>
      <c r="BG270" s="170" t="str">
        <f t="shared" si="96"/>
        <v>C4</v>
      </c>
      <c r="BH270" s="170" t="str">
        <f t="shared" si="87"/>
        <v>C2</v>
      </c>
      <c r="BI270" s="170" t="str">
        <f t="shared" si="97"/>
        <v>54</v>
      </c>
      <c r="BJ270" s="170" t="str">
        <f t="shared" si="97"/>
        <v/>
      </c>
      <c r="BK270" s="170" t="str">
        <f t="shared" si="97"/>
        <v/>
      </c>
      <c r="BL270" s="170" t="str">
        <f t="shared" si="88"/>
        <v/>
      </c>
    </row>
    <row r="271" spans="1:64">
      <c r="A271" s="24" t="str">
        <f>IF(ISNA(VLOOKUP(D271,D272:D$9999,1,0)),"",1)</f>
        <v/>
      </c>
      <c r="B271" s="24" t="str">
        <f>IF(ISNA(VLOOKUP(E271,E272:E$9999,1,0)),"",1)</f>
        <v/>
      </c>
      <c r="C271" s="2">
        <v>269</v>
      </c>
      <c r="D271" s="2" t="str">
        <f>VLOOKUP(C271,SOURCE!S274:Z10437,8,0)</f>
        <v>ITM_eRPN_ON</v>
      </c>
      <c r="E271" s="26" t="str">
        <f>CHAR(34)&amp;VLOOKUP(C271,SOURCE!S$6:Y$10169,6,0)&amp;CHAR(34)</f>
        <v>"ERPN"</v>
      </c>
      <c r="F271" s="22" t="str">
        <f t="shared" si="89"/>
        <v xml:space="preserve">                      if (strcompare(commandnumber,"ERPN" )) {sprintf(commandnumber,"%d", ITM_eRPN_ON);} else</v>
      </c>
      <c r="H271" t="b">
        <f>ISNA(VLOOKUP(J271,J272:J$500,1,0))</f>
        <v>1</v>
      </c>
      <c r="I271" s="27">
        <f>VLOOKUP(C271,SOURCE!S$6:Y$10169,7,0)</f>
        <v>1802</v>
      </c>
      <c r="J271" s="28" t="str">
        <f>VLOOKUP(C271,SOURCE!S$6:Y$10169,6,0)</f>
        <v>ERPN</v>
      </c>
      <c r="K271" s="29" t="str">
        <f t="shared" si="99"/>
        <v>eRPN</v>
      </c>
      <c r="L271" s="39" t="str">
        <f>VLOOKUP(C271,SOURCE!S$6:Y$10169,2,0)</f>
        <v>CONF</v>
      </c>
      <c r="M271" t="str">
        <f>IF(VLOOKUP(I271,SOURCE!B:M,2,0)="/  { itemToBeCoded","To be coded","")</f>
        <v/>
      </c>
      <c r="N271" s="17" t="str">
        <f>IF(AND(O271,VLOOKUP(I271,SOURCE!B:M,2,0)&lt;&gt;"/  { itemToBeCoded"),IF(ISERROR(VLOOKUP(J271,TEST!A:L,12,0)),"",   IF(VLOOKUP(J271,TEST!A:L,12,0)="","",VLOOKUP(J271,TEST!A:L,12,0)&amp;" //"&amp;U271)),"")</f>
        <v/>
      </c>
      <c r="O271" t="b">
        <f>ISNA(VLOOKUP(J271,J$3:J270,1,0))</f>
        <v>1</v>
      </c>
      <c r="Q271" s="26" t="str">
        <f>VLOOKUP(I271,SOURCE!B:M,5,0)</f>
        <v>"eRPN"</v>
      </c>
      <c r="U271">
        <f t="shared" si="80"/>
        <v>54</v>
      </c>
      <c r="V271" s="164">
        <f t="shared" si="81"/>
        <v>299797166.11813855</v>
      </c>
      <c r="W271" t="str">
        <f>IF(AND(O271,VLOOKUP(I271,SOURCE!B:M,2,0)&lt;&gt;"/  { itemToBeCoded"),IF(ISERROR(VLOOKUP(J271,TEST!A:F,5,0)),"",VLOOKUP(J271,TEST!A:F,5,0)),"")</f>
        <v/>
      </c>
      <c r="X271" t="str">
        <f>IF(VLOOKUP(I271,SOURCE!B:M,2,0)&lt;&gt;"/  { itemToBeCoded",IF(ISERROR(VLOOKUP(J271,TEST!A:F,6,0)),"",VLOOKUP(J271,TEST!A:F,6,0)),"")</f>
        <v/>
      </c>
      <c r="Y271" t="str">
        <f t="shared" si="98"/>
        <v/>
      </c>
      <c r="Z271">
        <f t="shared" si="86"/>
        <v>4</v>
      </c>
      <c r="AA271" s="172" t="str">
        <f t="shared" si="90"/>
        <v>+((uint64_t)(69) &lt;&lt; (7*8))</v>
      </c>
      <c r="AB271" s="172" t="str">
        <f t="shared" si="90"/>
        <v>+((uint64_t)(82) &lt;&lt; (6*8))</v>
      </c>
      <c r="AC271" s="172" t="str">
        <f t="shared" si="90"/>
        <v>+((uint64_t)(80) &lt;&lt; (5*8))</v>
      </c>
      <c r="AD271" s="172" t="str">
        <f t="shared" si="90"/>
        <v>+((uint64_t)(78) &lt;&lt; (4*8))</v>
      </c>
      <c r="AE271" s="172" t="str">
        <f t="shared" si="90"/>
        <v xml:space="preserve">                          </v>
      </c>
      <c r="AF271" s="172" t="str">
        <f t="shared" si="90"/>
        <v xml:space="preserve">                          </v>
      </c>
      <c r="AG271" s="172" t="str">
        <f t="shared" si="90"/>
        <v xml:space="preserve">                          </v>
      </c>
      <c r="AH271" s="172" t="str">
        <f t="shared" si="90"/>
        <v xml:space="preserve">                          </v>
      </c>
      <c r="AJ271" t="str">
        <f t="shared" si="91"/>
        <v>(uint64_t)(+((uint64_t)(69) &lt;&lt; (7*8))+((uint64_t)(82) &lt;&lt; (6*8))+((uint64_t)(80) &lt;&lt; (5*8))+((uint64_t)(78) &lt;&lt; (4*8))                                                                                                        )</v>
      </c>
      <c r="AK271" s="2" t="str">
        <f t="shared" si="92"/>
        <v>ERPN</v>
      </c>
      <c r="AL271" t="e">
        <f>VLOOKUP(AN271,$AN272:$AN$1000,1,0)</f>
        <v>#VALUE!</v>
      </c>
      <c r="AM271">
        <f t="shared" si="93"/>
        <v>429</v>
      </c>
      <c r="AN271" s="173" t="str">
        <f t="shared" si="94"/>
        <v xml:space="preserve">    case (uint64_t)(+((uint64_t)(69) &lt;&lt; (7*8))+((uint64_t)(82) &lt;&lt; (6*8))+((uint64_t)(80) &lt;&lt; (5*8))+((uint64_t)(78) &lt;&lt; (4*8))                                                                                                        ): *com = ITM_eRPN_ON; return true; break; //ERPN</v>
      </c>
      <c r="AO271" t="s">
        <v>5217</v>
      </c>
      <c r="AP271" s="170" t="str">
        <f t="shared" si="101"/>
        <v>45</v>
      </c>
      <c r="AQ271" s="170" t="str">
        <f t="shared" si="101"/>
        <v>52</v>
      </c>
      <c r="AR271" s="170" t="str">
        <f t="shared" si="101"/>
        <v>50</v>
      </c>
      <c r="AS271" s="170" t="str">
        <f t="shared" si="101"/>
        <v>4E</v>
      </c>
      <c r="AT271" s="170" t="str">
        <f t="shared" si="101"/>
        <v>00</v>
      </c>
      <c r="AU271" s="170" t="str">
        <f t="shared" si="101"/>
        <v>00</v>
      </c>
      <c r="AV271" s="170" t="str">
        <f t="shared" si="101"/>
        <v>00</v>
      </c>
      <c r="AW271" s="170" t="str">
        <f t="shared" si="100"/>
        <v>00</v>
      </c>
      <c r="AX271" s="170" t="str">
        <f t="shared" si="95"/>
        <v xml:space="preserve">    case 0x4552504E00000000: *com = ITM_eRPN_ON; return true; break; //ERPN</v>
      </c>
      <c r="BE271" s="170" t="str">
        <f t="shared" si="96"/>
        <v>C4</v>
      </c>
      <c r="BF271" s="170" t="str">
        <f t="shared" si="96"/>
        <v>D1</v>
      </c>
      <c r="BG271" s="170" t="str">
        <f t="shared" si="96"/>
        <v>CF</v>
      </c>
      <c r="BH271" s="170" t="str">
        <f t="shared" si="87"/>
        <v>CD</v>
      </c>
      <c r="BI271" s="170" t="str">
        <f t="shared" si="97"/>
        <v/>
      </c>
      <c r="BJ271" s="170" t="str">
        <f t="shared" si="97"/>
        <v/>
      </c>
      <c r="BK271" s="170" t="str">
        <f t="shared" si="97"/>
        <v/>
      </c>
      <c r="BL271" s="170" t="str">
        <f t="shared" si="88"/>
        <v/>
      </c>
    </row>
    <row r="272" spans="1:64">
      <c r="A272" s="24" t="str">
        <f>IF(ISNA(VLOOKUP(D272,D273:D$9999,1,0)),"",1)</f>
        <v/>
      </c>
      <c r="B272" s="24" t="str">
        <f>IF(ISNA(VLOOKUP(E272,E273:E$9999,1,0)),"",1)</f>
        <v/>
      </c>
      <c r="C272" s="2">
        <v>270</v>
      </c>
      <c r="D272" s="2" t="str">
        <f>VLOOKUP(C272,SOURCE!S275:Z10438,8,0)</f>
        <v>ITM_eRPN_OFF</v>
      </c>
      <c r="E272" s="26" t="str">
        <f>CHAR(34)&amp;VLOOKUP(C272,SOURCE!S$6:Y$10169,6,0)&amp;CHAR(34)</f>
        <v>"RPN"</v>
      </c>
      <c r="F272" s="22" t="str">
        <f t="shared" si="89"/>
        <v xml:space="preserve">                      if (strcompare(commandnumber,"RPN" )) {sprintf(commandnumber,"%d", ITM_eRPN_OFF);} else</v>
      </c>
      <c r="H272" t="b">
        <f>ISNA(VLOOKUP(J272,J273:J$500,1,0))</f>
        <v>1</v>
      </c>
      <c r="I272" s="27">
        <f>VLOOKUP(C272,SOURCE!S$6:Y$10169,7,0)</f>
        <v>1803</v>
      </c>
      <c r="J272" s="28" t="str">
        <f>VLOOKUP(C272,SOURCE!S$6:Y$10169,6,0)</f>
        <v>RPN</v>
      </c>
      <c r="K272" s="29" t="str">
        <f t="shared" si="99"/>
        <v>RPN</v>
      </c>
      <c r="L272" s="39" t="str">
        <f>VLOOKUP(C272,SOURCE!S$6:Y$10169,2,0)</f>
        <v>CONF</v>
      </c>
      <c r="M272" t="str">
        <f>IF(VLOOKUP(I272,SOURCE!B:M,2,0)="/  { itemToBeCoded","To be coded","")</f>
        <v/>
      </c>
      <c r="N272" s="17" t="str">
        <f>IF(AND(O272,VLOOKUP(I272,SOURCE!B:M,2,0)&lt;&gt;"/  { itemToBeCoded"),IF(ISERROR(VLOOKUP(J272,TEST!A:L,12,0)),"",   IF(VLOOKUP(J272,TEST!A:L,12,0)="","",VLOOKUP(J272,TEST!A:L,12,0)&amp;" //"&amp;U272)),"")</f>
        <v/>
      </c>
      <c r="O272" t="b">
        <f>ISNA(VLOOKUP(J272,J$3:J271,1,0))</f>
        <v>1</v>
      </c>
      <c r="Q272" s="26" t="str">
        <f>VLOOKUP(I272,SOURCE!B:M,5,0)</f>
        <v>"RPN"</v>
      </c>
      <c r="U272">
        <f t="shared" ref="U272:U335" si="102">SUM(U271,W272)</f>
        <v>54</v>
      </c>
      <c r="V272" s="164">
        <f t="shared" ref="V272:V335" si="103">SUM(V271,IF($O272,X272,0))</f>
        <v>299797166.11813855</v>
      </c>
      <c r="W272" t="str">
        <f>IF(AND(O272,VLOOKUP(I272,SOURCE!B:M,2,0)&lt;&gt;"/  { itemToBeCoded"),IF(ISERROR(VLOOKUP(J272,TEST!A:F,5,0)),"",VLOOKUP(J272,TEST!A:F,5,0)),"")</f>
        <v/>
      </c>
      <c r="X272" t="str">
        <f>IF(VLOOKUP(I272,SOURCE!B:M,2,0)&lt;&gt;"/  { itemToBeCoded",IF(ISERROR(VLOOKUP(J272,TEST!A:F,6,0)),"",VLOOKUP(J272,TEST!A:F,6,0)),"")</f>
        <v/>
      </c>
      <c r="Y272" t="str">
        <f t="shared" si="98"/>
        <v/>
      </c>
      <c r="Z272">
        <f t="shared" si="86"/>
        <v>3</v>
      </c>
      <c r="AA272" s="172" t="str">
        <f t="shared" si="90"/>
        <v>+((uint64_t)(82) &lt;&lt; (7*8))</v>
      </c>
      <c r="AB272" s="172" t="str">
        <f t="shared" si="90"/>
        <v>+((uint64_t)(80) &lt;&lt; (6*8))</v>
      </c>
      <c r="AC272" s="172" t="str">
        <f t="shared" si="90"/>
        <v>+((uint64_t)(78) &lt;&lt; (5*8))</v>
      </c>
      <c r="AD272" s="172" t="str">
        <f t="shared" si="90"/>
        <v xml:space="preserve">                          </v>
      </c>
      <c r="AE272" s="172" t="str">
        <f t="shared" si="90"/>
        <v xml:space="preserve">                          </v>
      </c>
      <c r="AF272" s="172" t="str">
        <f t="shared" si="90"/>
        <v xml:space="preserve">                          </v>
      </c>
      <c r="AG272" s="172" t="str">
        <f t="shared" si="90"/>
        <v xml:space="preserve">                          </v>
      </c>
      <c r="AH272" s="172" t="str">
        <f t="shared" si="90"/>
        <v xml:space="preserve">                          </v>
      </c>
      <c r="AJ272" t="str">
        <f t="shared" si="91"/>
        <v>(uint64_t)(+((uint64_t)(82) &lt;&lt; (7*8))+((uint64_t)(80) &lt;&lt; (6*8))+((uint64_t)(78) &lt;&lt; (5*8))                                                                                                                                  )</v>
      </c>
      <c r="AK272" s="2" t="str">
        <f t="shared" si="92"/>
        <v>RPN</v>
      </c>
      <c r="AL272" t="e">
        <f>VLOOKUP(AN272,$AN273:$AN$1000,1,0)</f>
        <v>#VALUE!</v>
      </c>
      <c r="AM272">
        <f t="shared" si="93"/>
        <v>430</v>
      </c>
      <c r="AN272" s="173" t="str">
        <f t="shared" si="94"/>
        <v xml:space="preserve">    case (uint64_t)(+((uint64_t)(82) &lt;&lt; (7*8))+((uint64_t)(80) &lt;&lt; (6*8))+((uint64_t)(78) &lt;&lt; (5*8))                                                                                                                                  ): *com = ITM_eRPN_OFF; return true; break; //RPN</v>
      </c>
      <c r="AO272" t="s">
        <v>5217</v>
      </c>
      <c r="AP272" s="170" t="str">
        <f t="shared" si="101"/>
        <v>52</v>
      </c>
      <c r="AQ272" s="170" t="str">
        <f t="shared" si="101"/>
        <v>50</v>
      </c>
      <c r="AR272" s="170" t="str">
        <f t="shared" si="101"/>
        <v>4E</v>
      </c>
      <c r="AS272" s="170" t="str">
        <f t="shared" si="101"/>
        <v>00</v>
      </c>
      <c r="AT272" s="170" t="str">
        <f t="shared" si="101"/>
        <v>00</v>
      </c>
      <c r="AU272" s="170" t="str">
        <f t="shared" si="101"/>
        <v>00</v>
      </c>
      <c r="AV272" s="170" t="str">
        <f t="shared" si="101"/>
        <v>00</v>
      </c>
      <c r="AW272" s="170" t="str">
        <f t="shared" si="100"/>
        <v>00</v>
      </c>
      <c r="AX272" s="170" t="str">
        <f t="shared" si="95"/>
        <v xml:space="preserve">    case 0x52504E0000000000: *com = ITM_eRPN_OFF; return true; break; //RPN</v>
      </c>
      <c r="BE272" s="170" t="str">
        <f t="shared" si="96"/>
        <v>D1</v>
      </c>
      <c r="BF272" s="170" t="str">
        <f t="shared" si="96"/>
        <v>CF</v>
      </c>
      <c r="BG272" s="170" t="str">
        <f t="shared" si="96"/>
        <v>CD</v>
      </c>
      <c r="BH272" s="170" t="str">
        <f t="shared" si="87"/>
        <v>7F</v>
      </c>
      <c r="BI272" s="170" t="str">
        <f t="shared" si="97"/>
        <v/>
      </c>
      <c r="BJ272" s="170" t="str">
        <f t="shared" si="97"/>
        <v/>
      </c>
      <c r="BK272" s="170" t="str">
        <f t="shared" si="97"/>
        <v/>
      </c>
      <c r="BL272" s="170" t="str">
        <f t="shared" si="88"/>
        <v/>
      </c>
    </row>
    <row r="273" spans="1:64">
      <c r="A273" s="24" t="str">
        <f>IF(ISNA(VLOOKUP(D273,D274:D$9999,1,0)),"",1)</f>
        <v/>
      </c>
      <c r="B273" s="24" t="str">
        <f>IF(ISNA(VLOOKUP(E273,E274:E$9999,1,0)),"",1)</f>
        <v/>
      </c>
      <c r="C273" s="2">
        <v>271</v>
      </c>
      <c r="D273" s="2" t="str">
        <f>VLOOKUP(C273,SOURCE!S276:Z10439,8,0)</f>
        <v>ITM_PGMTST</v>
      </c>
      <c r="E273" s="26" t="str">
        <f>CHAR(34)&amp;VLOOKUP(C273,SOURCE!S$6:Y$10169,6,0)&amp;CHAR(34)</f>
        <v>"TEST_45"</v>
      </c>
      <c r="F273" s="22" t="str">
        <f t="shared" si="89"/>
        <v xml:space="preserve">                      if (strcompare(commandnumber,"TEST_45" )) {sprintf(commandnumber,"%d", ITM_PGMTST);} else</v>
      </c>
      <c r="H273" t="b">
        <f>ISNA(VLOOKUP(J273,J274:J$500,1,0))</f>
        <v>1</v>
      </c>
      <c r="I273" s="27">
        <f>VLOOKUP(C273,SOURCE!S$6:Y$10169,7,0)</f>
        <v>1817</v>
      </c>
      <c r="J273" s="28" t="str">
        <f>VLOOKUP(C273,SOURCE!S$6:Y$10169,6,0)</f>
        <v>TEST_45</v>
      </c>
      <c r="K273" s="29" t="str">
        <f t="shared" si="99"/>
        <v>TEST_45</v>
      </c>
      <c r="L273" s="39" t="str">
        <f>VLOOKUP(C273,SOURCE!S$6:Y$10169,2,0)</f>
        <v>CUSTOM TEMP</v>
      </c>
      <c r="M273" t="str">
        <f>IF(VLOOKUP(I273,SOURCE!B:M,2,0)="/  { itemToBeCoded","To be coded","")</f>
        <v/>
      </c>
      <c r="N273" s="17" t="str">
        <f>IF(AND(O273,VLOOKUP(I273,SOURCE!B:M,2,0)&lt;&gt;"/  { itemToBeCoded"),IF(ISERROR(VLOOKUP(J273,TEST!A:L,12,0)),"",   IF(VLOOKUP(J273,TEST!A:L,12,0)="","",VLOOKUP(J273,TEST!A:L,12,0)&amp;" //"&amp;U273)),"")</f>
        <v/>
      </c>
      <c r="O273" t="b">
        <f>ISNA(VLOOKUP(J273,J$3:J272,1,0))</f>
        <v>1</v>
      </c>
      <c r="Q273" s="26" t="str">
        <f>VLOOKUP(I273,SOURCE!B:M,5,0)</f>
        <v>"TEST_45"</v>
      </c>
      <c r="T273" s="159"/>
      <c r="U273">
        <f t="shared" si="102"/>
        <v>54</v>
      </c>
      <c r="V273" s="164">
        <f t="shared" si="103"/>
        <v>299797166.11813855</v>
      </c>
      <c r="W273" t="str">
        <f>IF(AND(O273,VLOOKUP(I273,SOURCE!B:M,2,0)&lt;&gt;"/  { itemToBeCoded"),IF(ISERROR(VLOOKUP(J273,TEST!A:F,5,0)),"",VLOOKUP(J273,TEST!A:F,5,0)),"")</f>
        <v/>
      </c>
      <c r="X273" t="str">
        <f>IF(VLOOKUP(I273,SOURCE!B:M,2,0)&lt;&gt;"/  { itemToBeCoded",IF(ISERROR(VLOOKUP(J273,TEST!A:F,6,0)),"",VLOOKUP(J273,TEST!A:F,6,0)),"")</f>
        <v/>
      </c>
      <c r="Y273" t="str">
        <f t="shared" si="98"/>
        <v/>
      </c>
      <c r="Z273">
        <f t="shared" si="86"/>
        <v>7</v>
      </c>
      <c r="AA273" s="172" t="str">
        <f t="shared" si="90"/>
        <v>+((uint64_t)(84) &lt;&lt; (7*8))</v>
      </c>
      <c r="AB273" s="172" t="str">
        <f t="shared" si="90"/>
        <v>+((uint64_t)(69) &lt;&lt; (6*8))</v>
      </c>
      <c r="AC273" s="172" t="str">
        <f t="shared" si="90"/>
        <v>+((uint64_t)(83) &lt;&lt; (5*8))</v>
      </c>
      <c r="AD273" s="172" t="str">
        <f t="shared" si="90"/>
        <v>+((uint64_t)(84) &lt;&lt; (4*8))</v>
      </c>
      <c r="AE273" s="172" t="str">
        <f t="shared" si="90"/>
        <v>+((uint64_t)(95) &lt;&lt; (3*8))</v>
      </c>
      <c r="AF273" s="172" t="str">
        <f t="shared" si="90"/>
        <v>+((uint64_t)(52) &lt;&lt; (2*8))</v>
      </c>
      <c r="AG273" s="172" t="str">
        <f t="shared" si="90"/>
        <v>+((uint64_t)(53) &lt;&lt; (1*8))</v>
      </c>
      <c r="AH273" s="172" t="str">
        <f t="shared" si="90"/>
        <v xml:space="preserve">                          </v>
      </c>
      <c r="AJ273" t="str">
        <f t="shared" si="91"/>
        <v>(uint64_t)(+((uint64_t)(84) &lt;&lt; (7*8))+((uint64_t)(69) &lt;&lt; (6*8))+((uint64_t)(83) &lt;&lt; (5*8))+((uint64_t)(84) &lt;&lt; (4*8))+((uint64_t)(95) &lt;&lt; (3*8))+((uint64_t)(52) &lt;&lt; (2*8))+((uint64_t)(53) &lt;&lt; (1*8))                          )</v>
      </c>
      <c r="AK273" s="2" t="str">
        <f t="shared" si="92"/>
        <v>TEST_45</v>
      </c>
      <c r="AL273" t="e">
        <f>VLOOKUP(AN273,$AN274:$AN$1000,1,0)</f>
        <v>#VALUE!</v>
      </c>
      <c r="AM273">
        <f t="shared" si="93"/>
        <v>431</v>
      </c>
      <c r="AN273" s="173" t="str">
        <f t="shared" si="94"/>
        <v xml:space="preserve">    case (uint64_t)(+((uint64_t)(84) &lt;&lt; (7*8))+((uint64_t)(69) &lt;&lt; (6*8))+((uint64_t)(83) &lt;&lt; (5*8))+((uint64_t)(84) &lt;&lt; (4*8))+((uint64_t)(95) &lt;&lt; (3*8))+((uint64_t)(52) &lt;&lt; (2*8))+((uint64_t)(53) &lt;&lt; (1*8))                          ): *com = ITM_PGMTST; return true; break; //TEST_45</v>
      </c>
      <c r="AO273" t="s">
        <v>5217</v>
      </c>
      <c r="AP273" s="170" t="str">
        <f t="shared" si="101"/>
        <v>54</v>
      </c>
      <c r="AQ273" s="170" t="str">
        <f t="shared" si="101"/>
        <v>45</v>
      </c>
      <c r="AR273" s="170" t="str">
        <f t="shared" si="101"/>
        <v>53</v>
      </c>
      <c r="AS273" s="170" t="str">
        <f t="shared" si="101"/>
        <v>54</v>
      </c>
      <c r="AT273" s="170" t="str">
        <f t="shared" si="101"/>
        <v>5F</v>
      </c>
      <c r="AU273" s="170" t="str">
        <f t="shared" si="101"/>
        <v>34</v>
      </c>
      <c r="AV273" s="170" t="str">
        <f t="shared" si="101"/>
        <v>35</v>
      </c>
      <c r="AW273" s="170" t="str">
        <f t="shared" si="100"/>
        <v>00</v>
      </c>
      <c r="AX273" s="170" t="str">
        <f t="shared" si="95"/>
        <v xml:space="preserve">    case 0x544553545F343500: *com = ITM_PGMTST; return true; break; //TEST_45</v>
      </c>
      <c r="BE273" s="170" t="str">
        <f t="shared" si="96"/>
        <v>54</v>
      </c>
      <c r="BF273" s="170" t="str">
        <f t="shared" si="96"/>
        <v>45</v>
      </c>
      <c r="BG273" s="170" t="str">
        <f t="shared" si="96"/>
        <v>53</v>
      </c>
      <c r="BH273" s="170" t="str">
        <f t="shared" si="87"/>
        <v>D3</v>
      </c>
      <c r="BI273" s="170" t="str">
        <f t="shared" si="97"/>
        <v>5F</v>
      </c>
      <c r="BJ273" s="170" t="str">
        <f t="shared" si="97"/>
        <v>34</v>
      </c>
      <c r="BK273" s="170" t="str">
        <f t="shared" si="97"/>
        <v>35</v>
      </c>
      <c r="BL273" s="170" t="str">
        <f t="shared" si="88"/>
        <v/>
      </c>
    </row>
    <row r="274" spans="1:64">
      <c r="A274" s="24" t="str">
        <f>IF(ISNA(VLOOKUP(D274,D275:D$9999,1,0)),"",1)</f>
        <v/>
      </c>
      <c r="B274" s="24" t="str">
        <f>IF(ISNA(VLOOKUP(E274,E275:E$9999,1,0)),"",1)</f>
        <v/>
      </c>
      <c r="C274" s="2">
        <v>272</v>
      </c>
      <c r="D274" s="2" t="str">
        <f>VLOOKUP(C274,SOURCE!S277:Z10440,8,0)</f>
        <v>ITM_SIGFIG</v>
      </c>
      <c r="E274" s="26" t="str">
        <f>CHAR(34)&amp;VLOOKUP(C274,SOURCE!S$6:Y$10169,6,0)&amp;CHAR(34)</f>
        <v>"SIG"</v>
      </c>
      <c r="F274" s="22" t="str">
        <f t="shared" si="89"/>
        <v xml:space="preserve">                      if (strcompare(commandnumber,"SIG" )) {sprintf(commandnumber,"%d", ITM_SIGFIG);} else</v>
      </c>
      <c r="H274" t="b">
        <f>ISNA(VLOOKUP(J274,J275:J$500,1,0))</f>
        <v>1</v>
      </c>
      <c r="I274" s="27">
        <f>VLOOKUP(C274,SOURCE!S$6:Y$10169,7,0)</f>
        <v>1818</v>
      </c>
      <c r="J274" s="28" t="str">
        <f>VLOOKUP(C274,SOURCE!S$6:Y$10169,6,0)</f>
        <v>SIG</v>
      </c>
      <c r="K274" s="29" t="str">
        <f t="shared" si="99"/>
        <v>SIG</v>
      </c>
      <c r="L274" s="39" t="str">
        <f>VLOOKUP(C274,SOURCE!S$6:Y$10169,2,0)</f>
        <v>DISP</v>
      </c>
      <c r="M274" t="str">
        <f>IF(VLOOKUP(I274,SOURCE!B:M,2,0)="/  { itemToBeCoded","To be coded","")</f>
        <v/>
      </c>
      <c r="N274" s="17" t="str">
        <f>IF(AND(O274,VLOOKUP(I274,SOURCE!B:M,2,0)&lt;&gt;"/  { itemToBeCoded"),IF(ISERROR(VLOOKUP(J274,TEST!A:L,12,0)),"",   IF(VLOOKUP(J274,TEST!A:L,12,0)="","",VLOOKUP(J274,TEST!A:L,12,0)&amp;" //"&amp;U274)),"")</f>
        <v/>
      </c>
      <c r="O274" t="b">
        <f>ISNA(VLOOKUP(J274,J$3:J273,1,0))</f>
        <v>1</v>
      </c>
      <c r="Q274" s="26" t="str">
        <f>VLOOKUP(I274,SOURCE!B:M,5,0)</f>
        <v>"SIG"</v>
      </c>
      <c r="T274" s="159"/>
      <c r="U274">
        <f t="shared" si="102"/>
        <v>54</v>
      </c>
      <c r="V274" s="164">
        <f t="shared" si="103"/>
        <v>299797166.11813855</v>
      </c>
      <c r="W274" t="str">
        <f>IF(AND(O274,VLOOKUP(I274,SOURCE!B:M,2,0)&lt;&gt;"/  { itemToBeCoded"),IF(ISERROR(VLOOKUP(J274,TEST!A:F,5,0)),"",VLOOKUP(J274,TEST!A:F,5,0)),"")</f>
        <v/>
      </c>
      <c r="X274" t="str">
        <f>IF(VLOOKUP(I274,SOURCE!B:M,2,0)&lt;&gt;"/  { itemToBeCoded",IF(ISERROR(VLOOKUP(J274,TEST!A:F,6,0)),"",VLOOKUP(J274,TEST!A:F,6,0)),"")</f>
        <v/>
      </c>
      <c r="Y274" t="str">
        <f t="shared" si="98"/>
        <v/>
      </c>
      <c r="Z274">
        <f t="shared" si="86"/>
        <v>3</v>
      </c>
      <c r="AA274" s="172" t="str">
        <f t="shared" si="90"/>
        <v>+((uint64_t)(83) &lt;&lt; (7*8))</v>
      </c>
      <c r="AB274" s="172" t="str">
        <f t="shared" si="90"/>
        <v>+((uint64_t)(73) &lt;&lt; (6*8))</v>
      </c>
      <c r="AC274" s="172" t="str">
        <f t="shared" si="90"/>
        <v>+((uint64_t)(71) &lt;&lt; (5*8))</v>
      </c>
      <c r="AD274" s="172" t="str">
        <f t="shared" si="90"/>
        <v xml:space="preserve">                          </v>
      </c>
      <c r="AE274" s="172" t="str">
        <f t="shared" si="90"/>
        <v xml:space="preserve">                          </v>
      </c>
      <c r="AF274" s="172" t="str">
        <f t="shared" si="90"/>
        <v xml:space="preserve">                          </v>
      </c>
      <c r="AG274" s="172" t="str">
        <f t="shared" si="90"/>
        <v xml:space="preserve">                          </v>
      </c>
      <c r="AH274" s="172" t="str">
        <f t="shared" si="90"/>
        <v xml:space="preserve">                          </v>
      </c>
      <c r="AJ274" t="str">
        <f t="shared" si="91"/>
        <v>(uint64_t)(+((uint64_t)(83) &lt;&lt; (7*8))+((uint64_t)(73) &lt;&lt; (6*8))+((uint64_t)(71) &lt;&lt; (5*8))                                                                                                                                  )</v>
      </c>
      <c r="AK274" s="2" t="str">
        <f t="shared" si="92"/>
        <v>SIG</v>
      </c>
      <c r="AL274" t="e">
        <f>VLOOKUP(AN274,$AN275:$AN$1000,1,0)</f>
        <v>#VALUE!</v>
      </c>
      <c r="AM274">
        <f t="shared" si="93"/>
        <v>432</v>
      </c>
      <c r="AN274" s="173" t="str">
        <f t="shared" si="94"/>
        <v xml:space="preserve">    case (uint64_t)(+((uint64_t)(83) &lt;&lt; (7*8))+((uint64_t)(73) &lt;&lt; (6*8))+((uint64_t)(71) &lt;&lt; (5*8))                                                                                                                                  ): *com = ITM_SIGFIG; return true; break; //SIG</v>
      </c>
      <c r="AO274" t="s">
        <v>5217</v>
      </c>
      <c r="AP274" s="170" t="str">
        <f t="shared" si="101"/>
        <v>53</v>
      </c>
      <c r="AQ274" s="170" t="str">
        <f t="shared" si="101"/>
        <v>49</v>
      </c>
      <c r="AR274" s="170" t="str">
        <f t="shared" si="101"/>
        <v>47</v>
      </c>
      <c r="AS274" s="170" t="str">
        <f t="shared" si="101"/>
        <v>00</v>
      </c>
      <c r="AT274" s="170" t="str">
        <f t="shared" si="101"/>
        <v>00</v>
      </c>
      <c r="AU274" s="170" t="str">
        <f t="shared" si="101"/>
        <v>00</v>
      </c>
      <c r="AV274" s="170" t="str">
        <f t="shared" si="101"/>
        <v>00</v>
      </c>
      <c r="AW274" s="170" t="str">
        <f t="shared" si="100"/>
        <v>00</v>
      </c>
      <c r="AX274" s="170" t="str">
        <f t="shared" si="95"/>
        <v xml:space="preserve">    case 0x5349470000000000: *com = ITM_SIGFIG; return true; break; //SIG</v>
      </c>
      <c r="BE274" s="170" t="str">
        <f t="shared" si="96"/>
        <v>D2</v>
      </c>
      <c r="BF274" s="170" t="str">
        <f t="shared" si="96"/>
        <v>C8</v>
      </c>
      <c r="BG274" s="170" t="str">
        <f t="shared" si="96"/>
        <v>C6</v>
      </c>
      <c r="BH274" s="170" t="str">
        <f t="shared" si="87"/>
        <v>7F</v>
      </c>
      <c r="BI274" s="170" t="str">
        <f t="shared" si="97"/>
        <v/>
      </c>
      <c r="BJ274" s="170" t="str">
        <f t="shared" si="97"/>
        <v/>
      </c>
      <c r="BK274" s="170" t="str">
        <f t="shared" si="97"/>
        <v/>
      </c>
      <c r="BL274" s="170" t="str">
        <f t="shared" si="88"/>
        <v/>
      </c>
    </row>
    <row r="275" spans="1:64">
      <c r="A275" s="24" t="str">
        <f>IF(ISNA(VLOOKUP(D275,D276:D$9999,1,0)),"",1)</f>
        <v/>
      </c>
      <c r="B275" s="24" t="str">
        <f>IF(ISNA(VLOOKUP(E275,E276:E$9999,1,0)),"",1)</f>
        <v/>
      </c>
      <c r="C275" s="2">
        <v>273</v>
      </c>
      <c r="D275" s="2" t="str">
        <f>VLOOKUP(C275,SOURCE!S278:Z10441,8,0)</f>
        <v>ITM_UNIT</v>
      </c>
      <c r="E275" s="26" t="str">
        <f>CHAR(34)&amp;VLOOKUP(C275,SOURCE!S$6:Y$10169,6,0)&amp;CHAR(34)</f>
        <v>"UNIT"</v>
      </c>
      <c r="F275" s="22" t="str">
        <f t="shared" si="89"/>
        <v xml:space="preserve">                      if (strcompare(commandnumber,"UNIT" )) {sprintf(commandnumber,"%d", ITM_UNIT);} else</v>
      </c>
      <c r="H275" t="b">
        <f>ISNA(VLOOKUP(J275,J276:J$500,1,0))</f>
        <v>1</v>
      </c>
      <c r="I275" s="27">
        <f>VLOOKUP(C275,SOURCE!S$6:Y$10169,7,0)</f>
        <v>1819</v>
      </c>
      <c r="J275" s="28" t="str">
        <f>VLOOKUP(C275,SOURCE!S$6:Y$10169,6,0)</f>
        <v>UNIT</v>
      </c>
      <c r="K275" s="29" t="str">
        <f t="shared" si="99"/>
        <v>UNIT</v>
      </c>
      <c r="L275" s="39" t="str">
        <f>VLOOKUP(C275,SOURCE!S$6:Y$10169,2,0)</f>
        <v>DISP</v>
      </c>
      <c r="M275" t="str">
        <f>IF(VLOOKUP(I275,SOURCE!B:M,2,0)="/  { itemToBeCoded","To be coded","")</f>
        <v/>
      </c>
      <c r="N275" s="17" t="str">
        <f>IF(AND(O275,VLOOKUP(I275,SOURCE!B:M,2,0)&lt;&gt;"/  { itemToBeCoded"),IF(ISERROR(VLOOKUP(J275,TEST!A:L,12,0)),"",   IF(VLOOKUP(J275,TEST!A:L,12,0)="","",VLOOKUP(J275,TEST!A:L,12,0)&amp;" //"&amp;U275)),"")</f>
        <v/>
      </c>
      <c r="O275" t="b">
        <f>ISNA(VLOOKUP(J275,J$3:J274,1,0))</f>
        <v>1</v>
      </c>
      <c r="Q275" s="26" t="str">
        <f>VLOOKUP(I275,SOURCE!B:M,5,0)</f>
        <v>"UNIT"</v>
      </c>
      <c r="T275" s="159"/>
      <c r="U275">
        <f t="shared" si="102"/>
        <v>54</v>
      </c>
      <c r="V275" s="164">
        <f t="shared" si="103"/>
        <v>299797166.11813855</v>
      </c>
      <c r="W275" t="str">
        <f>IF(AND(O275,VLOOKUP(I275,SOURCE!B:M,2,0)&lt;&gt;"/  { itemToBeCoded"),IF(ISERROR(VLOOKUP(J275,TEST!A:F,5,0)),"",VLOOKUP(J275,TEST!A:F,5,0)),"")</f>
        <v/>
      </c>
      <c r="X275" t="str">
        <f>IF(VLOOKUP(I275,SOURCE!B:M,2,0)&lt;&gt;"/  { itemToBeCoded",IF(ISERROR(VLOOKUP(J275,TEST!A:F,6,0)),"",VLOOKUP(J275,TEST!A:F,6,0)),"")</f>
        <v/>
      </c>
      <c r="Y275" t="str">
        <f t="shared" si="98"/>
        <v/>
      </c>
      <c r="Z275">
        <f t="shared" si="86"/>
        <v>4</v>
      </c>
      <c r="AA275" s="172" t="str">
        <f t="shared" si="90"/>
        <v>+((uint64_t)(85) &lt;&lt; (7*8))</v>
      </c>
      <c r="AB275" s="172" t="str">
        <f t="shared" si="90"/>
        <v>+((uint64_t)(78) &lt;&lt; (6*8))</v>
      </c>
      <c r="AC275" s="172" t="str">
        <f t="shared" si="90"/>
        <v>+((uint64_t)(73) &lt;&lt; (5*8))</v>
      </c>
      <c r="AD275" s="172" t="str">
        <f t="shared" si="90"/>
        <v>+((uint64_t)(84) &lt;&lt; (4*8))</v>
      </c>
      <c r="AE275" s="172" t="str">
        <f t="shared" si="90"/>
        <v xml:space="preserve">                          </v>
      </c>
      <c r="AF275" s="172" t="str">
        <f t="shared" si="90"/>
        <v xml:space="preserve">                          </v>
      </c>
      <c r="AG275" s="172" t="str">
        <f t="shared" si="90"/>
        <v xml:space="preserve">                          </v>
      </c>
      <c r="AH275" s="172" t="str">
        <f t="shared" si="90"/>
        <v xml:space="preserve">                          </v>
      </c>
      <c r="AJ275" t="str">
        <f t="shared" si="91"/>
        <v>(uint64_t)(+((uint64_t)(85) &lt;&lt; (7*8))+((uint64_t)(78) &lt;&lt; (6*8))+((uint64_t)(73) &lt;&lt; (5*8))+((uint64_t)(84) &lt;&lt; (4*8))                                                                                                        )</v>
      </c>
      <c r="AK275" s="2" t="str">
        <f t="shared" si="92"/>
        <v>UNIT</v>
      </c>
      <c r="AL275" t="e">
        <f>VLOOKUP(AN275,$AN276:$AN$1000,1,0)</f>
        <v>#VALUE!</v>
      </c>
      <c r="AM275">
        <f t="shared" si="93"/>
        <v>433</v>
      </c>
      <c r="AN275" s="173" t="str">
        <f t="shared" si="94"/>
        <v xml:space="preserve">    case (uint64_t)(+((uint64_t)(85) &lt;&lt; (7*8))+((uint64_t)(78) &lt;&lt; (6*8))+((uint64_t)(73) &lt;&lt; (5*8))+((uint64_t)(84) &lt;&lt; (4*8))                                                                                                        ): *com = ITM_UNIT; return true; break; //UNIT</v>
      </c>
      <c r="AO275" t="s">
        <v>5217</v>
      </c>
      <c r="AP275" s="170" t="str">
        <f t="shared" si="101"/>
        <v>55</v>
      </c>
      <c r="AQ275" s="170" t="str">
        <f t="shared" si="101"/>
        <v>4E</v>
      </c>
      <c r="AR275" s="170" t="str">
        <f t="shared" si="101"/>
        <v>49</v>
      </c>
      <c r="AS275" s="170" t="str">
        <f t="shared" si="101"/>
        <v>54</v>
      </c>
      <c r="AT275" s="170" t="str">
        <f t="shared" si="101"/>
        <v>00</v>
      </c>
      <c r="AU275" s="170" t="str">
        <f t="shared" si="101"/>
        <v>00</v>
      </c>
      <c r="AV275" s="170" t="str">
        <f t="shared" si="101"/>
        <v>00</v>
      </c>
      <c r="AW275" s="170" t="str">
        <f t="shared" si="100"/>
        <v>00</v>
      </c>
      <c r="AX275" s="170" t="str">
        <f t="shared" si="95"/>
        <v xml:space="preserve">    case 0x554E495400000000: *com = ITM_UNIT; return true; break; //UNIT</v>
      </c>
      <c r="BE275" s="170" t="str">
        <f t="shared" si="96"/>
        <v>D4</v>
      </c>
      <c r="BF275" s="170" t="str">
        <f t="shared" si="96"/>
        <v>CD</v>
      </c>
      <c r="BG275" s="170" t="str">
        <f t="shared" si="96"/>
        <v>C8</v>
      </c>
      <c r="BH275" s="170" t="str">
        <f t="shared" si="87"/>
        <v>D3</v>
      </c>
      <c r="BI275" s="170" t="str">
        <f t="shared" si="97"/>
        <v/>
      </c>
      <c r="BJ275" s="170" t="str">
        <f t="shared" si="97"/>
        <v/>
      </c>
      <c r="BK275" s="170" t="str">
        <f t="shared" si="97"/>
        <v/>
      </c>
      <c r="BL275" s="170" t="str">
        <f t="shared" si="88"/>
        <v/>
      </c>
    </row>
    <row r="276" spans="1:64">
      <c r="A276" s="24" t="str">
        <f>IF(ISNA(VLOOKUP(D276,D277:D$9999,1,0)),"",1)</f>
        <v/>
      </c>
      <c r="B276" s="24" t="str">
        <f>IF(ISNA(VLOOKUP(E276,E277:E$9999,1,0)),"",1)</f>
        <v/>
      </c>
      <c r="C276" s="2">
        <v>274</v>
      </c>
      <c r="D276" s="2" t="str">
        <f>VLOOKUP(C276,SOURCE!S279:Z10442,8,0)</f>
        <v>ITM_ROUND2</v>
      </c>
      <c r="E276" s="26" t="str">
        <f>CHAR(34)&amp;VLOOKUP(C276,SOURCE!S$6:Y$10169,6,0)&amp;CHAR(34)</f>
        <v>"ROUND"</v>
      </c>
      <c r="F276" s="22" t="str">
        <f t="shared" si="89"/>
        <v xml:space="preserve">                      if (strcompare(commandnumber,"ROUND" )) {sprintf(commandnumber,"%d", ITM_ROUND2);} else</v>
      </c>
      <c r="H276" t="b">
        <f>ISNA(VLOOKUP(J276,J277:J$500,1,0))</f>
        <v>1</v>
      </c>
      <c r="I276" s="27">
        <f>VLOOKUP(C276,SOURCE!S$6:Y$10169,7,0)</f>
        <v>1820</v>
      </c>
      <c r="J276" s="28" t="str">
        <f>VLOOKUP(C276,SOURCE!S$6:Y$10169,6,0)</f>
        <v>ROUND</v>
      </c>
      <c r="K276" s="29" t="str">
        <f t="shared" si="99"/>
        <v>ROUND</v>
      </c>
      <c r="L276" s="39" t="str">
        <f>VLOOKUP(C276,SOURCE!S$6:Y$10169,2,0)</f>
        <v>DISP</v>
      </c>
      <c r="M276" t="str">
        <f>IF(VLOOKUP(I276,SOURCE!B:M,2,0)="/  { itemToBeCoded","To be coded","")</f>
        <v/>
      </c>
      <c r="N276" s="17" t="str">
        <f>IF(AND(O276,VLOOKUP(I276,SOURCE!B:M,2,0)&lt;&gt;"/  { itemToBeCoded"),IF(ISERROR(VLOOKUP(J276,TEST!A:L,12,0)),"",   IF(VLOOKUP(J276,TEST!A:L,12,0)="","",VLOOKUP(J276,TEST!A:L,12,0)&amp;" //"&amp;U276)),"")</f>
        <v>FIX 01 0.9811111111 ROUND ALL 00 0.9 GSB M2 //55</v>
      </c>
      <c r="O276" t="b">
        <f>ISNA(VLOOKUP(J276,J$3:J275,1,0))</f>
        <v>1</v>
      </c>
      <c r="Q276" s="26" t="str">
        <f>VLOOKUP(I276,SOURCE!B:M,5,0)</f>
        <v>"ROUND"</v>
      </c>
      <c r="U276">
        <f t="shared" si="102"/>
        <v>55</v>
      </c>
      <c r="V276" s="164">
        <f t="shared" si="103"/>
        <v>299797167.01813853</v>
      </c>
      <c r="W276">
        <f>IF(AND(O276,VLOOKUP(I276,SOURCE!B:M,2,0)&lt;&gt;"/  { itemToBeCoded"),IF(ISERROR(VLOOKUP(J276,TEST!A:F,5,0)),"",VLOOKUP(J276,TEST!A:F,5,0)),"")</f>
        <v>1</v>
      </c>
      <c r="X276">
        <f>IF(VLOOKUP(I276,SOURCE!B:M,2,0)&lt;&gt;"/  { itemToBeCoded",IF(ISERROR(VLOOKUP(J276,TEST!A:F,6,0)),"",VLOOKUP(J276,TEST!A:F,6,0)),"")</f>
        <v>0.9</v>
      </c>
      <c r="Y276" t="str">
        <f t="shared" si="98"/>
        <v>both</v>
      </c>
      <c r="Z276">
        <f t="shared" si="86"/>
        <v>5</v>
      </c>
      <c r="AA276" s="172" t="str">
        <f t="shared" ref="AA276:AH291" si="104">IF(LEN($J276)&gt;=8-AA$2,"+((uint64_t)("&amp;CODE(MID($J276,8-AA$2,1))  &amp;") &lt;&lt; ("&amp;AA$2&amp;"*8))","                          ")</f>
        <v>+((uint64_t)(82) &lt;&lt; (7*8))</v>
      </c>
      <c r="AB276" s="172" t="str">
        <f t="shared" si="104"/>
        <v>+((uint64_t)(79) &lt;&lt; (6*8))</v>
      </c>
      <c r="AC276" s="172" t="str">
        <f t="shared" si="104"/>
        <v>+((uint64_t)(85) &lt;&lt; (5*8))</v>
      </c>
      <c r="AD276" s="172" t="str">
        <f t="shared" si="104"/>
        <v>+((uint64_t)(78) &lt;&lt; (4*8))</v>
      </c>
      <c r="AE276" s="172" t="str">
        <f t="shared" si="104"/>
        <v>+((uint64_t)(68) &lt;&lt; (3*8))</v>
      </c>
      <c r="AF276" s="172" t="str">
        <f t="shared" si="104"/>
        <v xml:space="preserve">                          </v>
      </c>
      <c r="AG276" s="172" t="str">
        <f t="shared" si="104"/>
        <v xml:space="preserve">                          </v>
      </c>
      <c r="AH276" s="172" t="str">
        <f t="shared" si="104"/>
        <v xml:space="preserve">                          </v>
      </c>
      <c r="AJ276" t="str">
        <f t="shared" si="91"/>
        <v>(uint64_t)(+((uint64_t)(82) &lt;&lt; (7*8))+((uint64_t)(79) &lt;&lt; (6*8))+((uint64_t)(85) &lt;&lt; (5*8))+((uint64_t)(78) &lt;&lt; (4*8))+((uint64_t)(68) &lt;&lt; (3*8))                                                                              )</v>
      </c>
      <c r="AK276" s="2" t="str">
        <f t="shared" si="92"/>
        <v>ROUND</v>
      </c>
      <c r="AL276" t="e">
        <f>VLOOKUP(AN276,$AN277:$AN$1000,1,0)</f>
        <v>#VALUE!</v>
      </c>
      <c r="AM276">
        <f t="shared" si="93"/>
        <v>434</v>
      </c>
      <c r="AN276" s="173" t="str">
        <f t="shared" si="94"/>
        <v xml:space="preserve">    case (uint64_t)(+((uint64_t)(82) &lt;&lt; (7*8))+((uint64_t)(79) &lt;&lt; (6*8))+((uint64_t)(85) &lt;&lt; (5*8))+((uint64_t)(78) &lt;&lt; (4*8))+((uint64_t)(68) &lt;&lt; (3*8))                                                                              ): *com = ITM_ROUND2; return true; break; //ROUND</v>
      </c>
      <c r="AO276" t="s">
        <v>5217</v>
      </c>
      <c r="AP276" s="170" t="str">
        <f t="shared" si="101"/>
        <v>52</v>
      </c>
      <c r="AQ276" s="170" t="str">
        <f t="shared" si="101"/>
        <v>4F</v>
      </c>
      <c r="AR276" s="170" t="str">
        <f t="shared" si="101"/>
        <v>55</v>
      </c>
      <c r="AS276" s="170" t="str">
        <f t="shared" si="101"/>
        <v>4E</v>
      </c>
      <c r="AT276" s="170" t="str">
        <f t="shared" si="101"/>
        <v>44</v>
      </c>
      <c r="AU276" s="170" t="str">
        <f t="shared" si="101"/>
        <v>00</v>
      </c>
      <c r="AV276" s="170" t="str">
        <f t="shared" si="101"/>
        <v>00</v>
      </c>
      <c r="AW276" s="170" t="str">
        <f t="shared" si="100"/>
        <v>00</v>
      </c>
      <c r="AX276" s="170" t="str">
        <f t="shared" si="95"/>
        <v xml:space="preserve">    case 0x524F554E44000000: *com = ITM_ROUND2; return true; break; //ROUND</v>
      </c>
      <c r="BE276" s="170" t="str">
        <f t="shared" si="96"/>
        <v>52</v>
      </c>
      <c r="BF276" s="170" t="str">
        <f t="shared" si="96"/>
        <v>CE</v>
      </c>
      <c r="BG276" s="170" t="str">
        <f t="shared" si="96"/>
        <v>D4</v>
      </c>
      <c r="BH276" s="170" t="str">
        <f t="shared" si="87"/>
        <v>CD</v>
      </c>
      <c r="BI276" s="170" t="str">
        <f t="shared" si="97"/>
        <v>44</v>
      </c>
      <c r="BJ276" s="170" t="str">
        <f t="shared" si="97"/>
        <v/>
      </c>
      <c r="BK276" s="170" t="str">
        <f t="shared" si="97"/>
        <v/>
      </c>
      <c r="BL276" s="170" t="str">
        <f t="shared" si="88"/>
        <v/>
      </c>
    </row>
    <row r="277" spans="1:64">
      <c r="A277" s="24" t="str">
        <f>IF(ISNA(VLOOKUP(D277,D278:D$9999,1,0)),"",1)</f>
        <v/>
      </c>
      <c r="B277" s="24" t="str">
        <f>IF(ISNA(VLOOKUP(E277,E278:E$9999,1,0)),"",1)</f>
        <v/>
      </c>
      <c r="C277" s="2">
        <v>275</v>
      </c>
      <c r="D277" s="2" t="str">
        <f>VLOOKUP(C277,SOURCE!S280:Z10443,8,0)</f>
        <v>ITM_ROUNDI2</v>
      </c>
      <c r="E277" s="26" t="str">
        <f>CHAR(34)&amp;VLOOKUP(C277,SOURCE!S$6:Y$10169,6,0)&amp;CHAR(34)</f>
        <v>"ROUNDI"</v>
      </c>
      <c r="F277" s="22" t="str">
        <f t="shared" si="89"/>
        <v xml:space="preserve">                      if (strcompare(commandnumber,"ROUNDI" )) {sprintf(commandnumber,"%d", ITM_ROUNDI2);} else</v>
      </c>
      <c r="H277" t="b">
        <f>ISNA(VLOOKUP(J277,J278:J$500,1,0))</f>
        <v>1</v>
      </c>
      <c r="I277" s="27">
        <f>VLOOKUP(C277,SOURCE!S$6:Y$10169,7,0)</f>
        <v>1821</v>
      </c>
      <c r="J277" s="28" t="str">
        <f>VLOOKUP(C277,SOURCE!S$6:Y$10169,6,0)</f>
        <v>ROUNDI</v>
      </c>
      <c r="K277" s="29" t="str">
        <f t="shared" si="99"/>
        <v>ROUNDI</v>
      </c>
      <c r="L277" s="39" t="str">
        <f>VLOOKUP(C277,SOURCE!S$6:Y$10169,2,0)</f>
        <v>DISP</v>
      </c>
      <c r="M277" t="str">
        <f>IF(VLOOKUP(I277,SOURCE!B:M,2,0)="/  { itemToBeCoded","To be coded","")</f>
        <v/>
      </c>
      <c r="N277" s="17" t="str">
        <f>IF(AND(O277,VLOOKUP(I277,SOURCE!B:M,2,0)&lt;&gt;"/  { itemToBeCoded"),IF(ISERROR(VLOOKUP(J277,TEST!A:L,12,0)),"",   IF(VLOOKUP(J277,TEST!A:L,12,0)="","",VLOOKUP(J277,TEST!A:L,12,0)&amp;" //"&amp;U277)),"")</f>
        <v>0.98 ROUNDI 1 GSB M2 //56</v>
      </c>
      <c r="O277" t="b">
        <f>ISNA(VLOOKUP(J277,J$3:J276,1,0))</f>
        <v>1</v>
      </c>
      <c r="Q277" s="26" t="str">
        <f>VLOOKUP(I277,SOURCE!B:M,5,0)</f>
        <v>"ROUNDI"</v>
      </c>
      <c r="U277">
        <f t="shared" si="102"/>
        <v>56</v>
      </c>
      <c r="V277" s="164">
        <f t="shared" si="103"/>
        <v>299797168.01813853</v>
      </c>
      <c r="W277">
        <f>IF(AND(O277,VLOOKUP(I277,SOURCE!B:M,2,0)&lt;&gt;"/  { itemToBeCoded"),IF(ISERROR(VLOOKUP(J277,TEST!A:F,5,0)),"",VLOOKUP(J277,TEST!A:F,5,0)),"")</f>
        <v>1</v>
      </c>
      <c r="X277">
        <f>IF(VLOOKUP(I277,SOURCE!B:M,2,0)&lt;&gt;"/  { itemToBeCoded",IF(ISERROR(VLOOKUP(J277,TEST!A:F,6,0)),"",VLOOKUP(J277,TEST!A:F,6,0)),"")</f>
        <v>1</v>
      </c>
      <c r="Y277" t="str">
        <f t="shared" si="98"/>
        <v>both</v>
      </c>
      <c r="Z277">
        <f t="shared" si="86"/>
        <v>6</v>
      </c>
      <c r="AA277" s="172" t="str">
        <f t="shared" si="104"/>
        <v>+((uint64_t)(82) &lt;&lt; (7*8))</v>
      </c>
      <c r="AB277" s="172" t="str">
        <f t="shared" si="104"/>
        <v>+((uint64_t)(79) &lt;&lt; (6*8))</v>
      </c>
      <c r="AC277" s="172" t="str">
        <f t="shared" si="104"/>
        <v>+((uint64_t)(85) &lt;&lt; (5*8))</v>
      </c>
      <c r="AD277" s="172" t="str">
        <f t="shared" si="104"/>
        <v>+((uint64_t)(78) &lt;&lt; (4*8))</v>
      </c>
      <c r="AE277" s="172" t="str">
        <f t="shared" si="104"/>
        <v>+((uint64_t)(68) &lt;&lt; (3*8))</v>
      </c>
      <c r="AF277" s="172" t="str">
        <f t="shared" si="104"/>
        <v>+((uint64_t)(73) &lt;&lt; (2*8))</v>
      </c>
      <c r="AG277" s="172" t="str">
        <f t="shared" si="104"/>
        <v xml:space="preserve">                          </v>
      </c>
      <c r="AH277" s="172" t="str">
        <f t="shared" si="104"/>
        <v xml:space="preserve">                          </v>
      </c>
      <c r="AJ277" t="str">
        <f t="shared" si="91"/>
        <v>(uint64_t)(+((uint64_t)(82) &lt;&lt; (7*8))+((uint64_t)(79) &lt;&lt; (6*8))+((uint64_t)(85) &lt;&lt; (5*8))+((uint64_t)(78) &lt;&lt; (4*8))+((uint64_t)(68) &lt;&lt; (3*8))+((uint64_t)(73) &lt;&lt; (2*8))                                                    )</v>
      </c>
      <c r="AK277" s="2" t="str">
        <f t="shared" si="92"/>
        <v>ROUNDI</v>
      </c>
      <c r="AL277" t="e">
        <f>VLOOKUP(AN277,$AN278:$AN$1000,1,0)</f>
        <v>#VALUE!</v>
      </c>
      <c r="AM277">
        <f t="shared" si="93"/>
        <v>435</v>
      </c>
      <c r="AN277" s="173" t="str">
        <f t="shared" si="94"/>
        <v xml:space="preserve">    case (uint64_t)(+((uint64_t)(82) &lt;&lt; (7*8))+((uint64_t)(79) &lt;&lt; (6*8))+((uint64_t)(85) &lt;&lt; (5*8))+((uint64_t)(78) &lt;&lt; (4*8))+((uint64_t)(68) &lt;&lt; (3*8))+((uint64_t)(73) &lt;&lt; (2*8))                                                    ): *com = ITM_ROUNDI2; return true; break; //ROUNDI</v>
      </c>
      <c r="AO277" t="s">
        <v>5217</v>
      </c>
      <c r="AP277" s="170" t="str">
        <f t="shared" si="101"/>
        <v>52</v>
      </c>
      <c r="AQ277" s="170" t="str">
        <f t="shared" si="101"/>
        <v>4F</v>
      </c>
      <c r="AR277" s="170" t="str">
        <f t="shared" si="101"/>
        <v>55</v>
      </c>
      <c r="AS277" s="170" t="str">
        <f t="shared" si="101"/>
        <v>4E</v>
      </c>
      <c r="AT277" s="170" t="str">
        <f t="shared" si="101"/>
        <v>44</v>
      </c>
      <c r="AU277" s="170" t="str">
        <f t="shared" si="101"/>
        <v>49</v>
      </c>
      <c r="AV277" s="170" t="str">
        <f t="shared" si="101"/>
        <v>00</v>
      </c>
      <c r="AW277" s="170" t="str">
        <f t="shared" si="100"/>
        <v>00</v>
      </c>
      <c r="AX277" s="170" t="str">
        <f t="shared" si="95"/>
        <v xml:space="preserve">    case 0x524F554E44490000: *com = ITM_ROUNDI2; return true; break; //ROUNDI</v>
      </c>
      <c r="BE277" s="170" t="str">
        <f t="shared" si="96"/>
        <v>52</v>
      </c>
      <c r="BF277" s="170" t="str">
        <f t="shared" si="96"/>
        <v>4F</v>
      </c>
      <c r="BG277" s="170" t="str">
        <f t="shared" si="96"/>
        <v>D4</v>
      </c>
      <c r="BH277" s="170" t="str">
        <f t="shared" si="87"/>
        <v>CD</v>
      </c>
      <c r="BI277" s="170" t="str">
        <f t="shared" si="97"/>
        <v>44</v>
      </c>
      <c r="BJ277" s="170" t="str">
        <f t="shared" si="97"/>
        <v>49</v>
      </c>
      <c r="BK277" s="170" t="str">
        <f t="shared" si="97"/>
        <v/>
      </c>
      <c r="BL277" s="170" t="str">
        <f t="shared" si="88"/>
        <v/>
      </c>
    </row>
    <row r="278" spans="1:64">
      <c r="A278" s="24" t="str">
        <f>IF(ISNA(VLOOKUP(D278,D279:D$9999,1,0)),"",1)</f>
        <v/>
      </c>
      <c r="B278" s="24" t="str">
        <f>IF(ISNA(VLOOKUP(E278,E279:E$9999,1,0)),"",1)</f>
        <v/>
      </c>
      <c r="C278" s="2">
        <v>276</v>
      </c>
      <c r="D278" s="2" t="str">
        <f>VLOOKUP(C278,SOURCE!S281:Z10444,8,0)</f>
        <v>ITM_op_a</v>
      </c>
      <c r="E278" s="26" t="str">
        <f>CHAR(34)&amp;VLOOKUP(C278,SOURCE!S$6:Y$10169,6,0)&amp;CHAR(34)</f>
        <v>"OP_A"</v>
      </c>
      <c r="F278" s="22" t="str">
        <f t="shared" si="89"/>
        <v xml:space="preserve">                      if (strcompare(commandnumber,"OP_A" )) {sprintf(commandnumber,"%d", ITM_op_a);} else</v>
      </c>
      <c r="H278" t="b">
        <f>ISNA(VLOOKUP(J278,J279:J$500,1,0))</f>
        <v>1</v>
      </c>
      <c r="I278" s="27">
        <f>VLOOKUP(C278,SOURCE!S$6:Y$10169,7,0)</f>
        <v>1822</v>
      </c>
      <c r="J278" s="28" t="str">
        <f>VLOOKUP(C278,SOURCE!S$6:Y$10169,6,0)</f>
        <v>OP_A</v>
      </c>
      <c r="K278" s="29" t="str">
        <f t="shared" si="99"/>
        <v>a</v>
      </c>
      <c r="L278" s="39" t="str">
        <f>VLOOKUP(C278,SOURCE!S$6:Y$10169,2,0)</f>
        <v>Elec</v>
      </c>
      <c r="M278" t="str">
        <f>IF(VLOOKUP(I278,SOURCE!B:M,2,0)="/  { itemToBeCoded","To be coded","")</f>
        <v/>
      </c>
      <c r="N278" s="17" t="str">
        <f>IF(AND(O278,VLOOKUP(I278,SOURCE!B:M,2,0)&lt;&gt;"/  { itemToBeCoded"),IF(ISERROR(VLOOKUP(J278,TEST!A:L,12,0)),"",   IF(VLOOKUP(J278,TEST!A:L,12,0)="","",VLOOKUP(J278,TEST!A:L,12,0)&amp;" //"&amp;U278)),"")</f>
        <v/>
      </c>
      <c r="O278" t="b">
        <f>ISNA(VLOOKUP(J278,J$3:J277,1,0))</f>
        <v>1</v>
      </c>
      <c r="Q278" s="26" t="str">
        <f>VLOOKUP(I278,SOURCE!B:M,5,0)</f>
        <v>"a"</v>
      </c>
      <c r="U278">
        <f t="shared" si="102"/>
        <v>56</v>
      </c>
      <c r="V278" s="164">
        <f t="shared" si="103"/>
        <v>299797168.01813853</v>
      </c>
      <c r="W278" t="str">
        <f>IF(AND(O278,VLOOKUP(I278,SOURCE!B:M,2,0)&lt;&gt;"/  { itemToBeCoded"),IF(ISERROR(VLOOKUP(J278,TEST!A:F,5,0)),"",VLOOKUP(J278,TEST!A:F,5,0)),"")</f>
        <v/>
      </c>
      <c r="X278" t="str">
        <f>IF(VLOOKUP(I278,SOURCE!B:M,2,0)&lt;&gt;"/  { itemToBeCoded",IF(ISERROR(VLOOKUP(J278,TEST!A:F,6,0)),"",VLOOKUP(J278,TEST!A:F,6,0)),"")</f>
        <v/>
      </c>
      <c r="Y278" t="str">
        <f t="shared" si="98"/>
        <v/>
      </c>
      <c r="Z278">
        <f t="shared" si="86"/>
        <v>4</v>
      </c>
      <c r="AA278" s="172" t="str">
        <f t="shared" si="104"/>
        <v>+((uint64_t)(79) &lt;&lt; (7*8))</v>
      </c>
      <c r="AB278" s="172" t="str">
        <f t="shared" si="104"/>
        <v>+((uint64_t)(80) &lt;&lt; (6*8))</v>
      </c>
      <c r="AC278" s="172" t="str">
        <f t="shared" si="104"/>
        <v>+((uint64_t)(95) &lt;&lt; (5*8))</v>
      </c>
      <c r="AD278" s="172" t="str">
        <f t="shared" si="104"/>
        <v>+((uint64_t)(65) &lt;&lt; (4*8))</v>
      </c>
      <c r="AE278" s="172" t="str">
        <f t="shared" si="104"/>
        <v xml:space="preserve">                          </v>
      </c>
      <c r="AF278" s="172" t="str">
        <f t="shared" si="104"/>
        <v xml:space="preserve">                          </v>
      </c>
      <c r="AG278" s="172" t="str">
        <f t="shared" si="104"/>
        <v xml:space="preserve">                          </v>
      </c>
      <c r="AH278" s="172" t="str">
        <f t="shared" si="104"/>
        <v xml:space="preserve">                          </v>
      </c>
      <c r="AJ278" t="str">
        <f t="shared" si="91"/>
        <v>(uint64_t)(+((uint64_t)(79) &lt;&lt; (7*8))+((uint64_t)(80) &lt;&lt; (6*8))+((uint64_t)(95) &lt;&lt; (5*8))+((uint64_t)(65) &lt;&lt; (4*8))                                                                                                        )</v>
      </c>
      <c r="AK278" s="2" t="str">
        <f t="shared" si="92"/>
        <v>OP_A</v>
      </c>
      <c r="AL278" t="e">
        <f>VLOOKUP(AN278,$AN279:$AN$1000,1,0)</f>
        <v>#VALUE!</v>
      </c>
      <c r="AM278">
        <f t="shared" si="93"/>
        <v>436</v>
      </c>
      <c r="AN278" s="173" t="str">
        <f t="shared" si="94"/>
        <v xml:space="preserve">    case (uint64_t)(+((uint64_t)(79) &lt;&lt; (7*8))+((uint64_t)(80) &lt;&lt; (6*8))+((uint64_t)(95) &lt;&lt; (5*8))+((uint64_t)(65) &lt;&lt; (4*8))                                                                                                        ): *com = ITM_op_a; return true; break; //OP_A</v>
      </c>
      <c r="AO278" t="s">
        <v>5217</v>
      </c>
      <c r="AP278" s="170" t="str">
        <f t="shared" si="101"/>
        <v>4F</v>
      </c>
      <c r="AQ278" s="170" t="str">
        <f t="shared" si="101"/>
        <v>50</v>
      </c>
      <c r="AR278" s="170" t="str">
        <f t="shared" si="101"/>
        <v>5F</v>
      </c>
      <c r="AS278" s="170" t="str">
        <f t="shared" si="101"/>
        <v>41</v>
      </c>
      <c r="AT278" s="170" t="str">
        <f t="shared" si="101"/>
        <v>00</v>
      </c>
      <c r="AU278" s="170" t="str">
        <f t="shared" si="101"/>
        <v>00</v>
      </c>
      <c r="AV278" s="170" t="str">
        <f t="shared" si="101"/>
        <v>00</v>
      </c>
      <c r="AW278" s="170" t="str">
        <f t="shared" si="100"/>
        <v>00</v>
      </c>
      <c r="AX278" s="170" t="str">
        <f t="shared" si="95"/>
        <v xml:space="preserve">    case 0x4F505F4100000000: *com = ITM_op_a; return true; break; //OP_A</v>
      </c>
      <c r="BE278" s="170" t="str">
        <f t="shared" si="96"/>
        <v>CE</v>
      </c>
      <c r="BF278" s="170" t="str">
        <f t="shared" si="96"/>
        <v>CF</v>
      </c>
      <c r="BG278" s="170" t="str">
        <f t="shared" si="96"/>
        <v>DE</v>
      </c>
      <c r="BH278" s="170" t="str">
        <f t="shared" si="87"/>
        <v>C0</v>
      </c>
      <c r="BI278" s="170" t="str">
        <f t="shared" si="97"/>
        <v/>
      </c>
      <c r="BJ278" s="170" t="str">
        <f t="shared" si="97"/>
        <v/>
      </c>
      <c r="BK278" s="170" t="str">
        <f t="shared" si="97"/>
        <v/>
      </c>
      <c r="BL278" s="170" t="str">
        <f t="shared" si="88"/>
        <v/>
      </c>
    </row>
    <row r="279" spans="1:64">
      <c r="A279" s="24" t="str">
        <f>IF(ISNA(VLOOKUP(D279,D280:D$9999,1,0)),"",1)</f>
        <v/>
      </c>
      <c r="B279" s="24" t="str">
        <f>IF(ISNA(VLOOKUP(E279,E280:E$9999,1,0)),"",1)</f>
        <v/>
      </c>
      <c r="C279" s="2">
        <v>277</v>
      </c>
      <c r="D279" s="2" t="str">
        <f>VLOOKUP(C279,SOURCE!S282:Z10445,8,0)</f>
        <v>ITM_op_a2</v>
      </c>
      <c r="E279" s="26" t="str">
        <f>CHAR(34)&amp;VLOOKUP(C279,SOURCE!S$6:Y$10169,6,0)&amp;CHAR(34)</f>
        <v>"OP_A^2"</v>
      </c>
      <c r="F279" s="22" t="str">
        <f t="shared" si="89"/>
        <v xml:space="preserve">                      if (strcompare(commandnumber,"OP_A^2" )) {sprintf(commandnumber,"%d", ITM_op_a2);} else</v>
      </c>
      <c r="H279" t="b">
        <f>ISNA(VLOOKUP(J279,J280:J$500,1,0))</f>
        <v>1</v>
      </c>
      <c r="I279" s="27">
        <f>VLOOKUP(C279,SOURCE!S$6:Y$10169,7,0)</f>
        <v>1823</v>
      </c>
      <c r="J279" s="28" t="str">
        <f>VLOOKUP(C279,SOURCE!S$6:Y$10169,6,0)</f>
        <v>OP_A^2</v>
      </c>
      <c r="K279" s="29" t="str">
        <f t="shared" si="99"/>
        <v>a^2</v>
      </c>
      <c r="L279" s="39" t="str">
        <f>VLOOKUP(C279,SOURCE!S$6:Y$10169,2,0)</f>
        <v>Elec</v>
      </c>
      <c r="M279" t="str">
        <f>IF(VLOOKUP(I279,SOURCE!B:M,2,0)="/  { itemToBeCoded","To be coded","")</f>
        <v/>
      </c>
      <c r="N279" s="17" t="str">
        <f>IF(AND(O279,VLOOKUP(I279,SOURCE!B:M,2,0)&lt;&gt;"/  { itemToBeCoded"),IF(ISERROR(VLOOKUP(J279,TEST!A:L,12,0)),"",   IF(VLOOKUP(J279,TEST!A:L,12,0)="","",VLOOKUP(J279,TEST!A:L,12,0)&amp;" //"&amp;U279)),"")</f>
        <v/>
      </c>
      <c r="O279" t="b">
        <f>ISNA(VLOOKUP(J279,J$3:J278,1,0))</f>
        <v>1</v>
      </c>
      <c r="Q279" s="26" t="str">
        <f>VLOOKUP(I279,SOURCE!B:M,5,0)</f>
        <v>"a" STD_SUP_2</v>
      </c>
      <c r="U279">
        <f t="shared" si="102"/>
        <v>56</v>
      </c>
      <c r="V279" s="164">
        <f t="shared" si="103"/>
        <v>299797168.01813853</v>
      </c>
      <c r="W279" t="str">
        <f>IF(AND(O279,VLOOKUP(I279,SOURCE!B:M,2,0)&lt;&gt;"/  { itemToBeCoded"),IF(ISERROR(VLOOKUP(J279,TEST!A:F,5,0)),"",VLOOKUP(J279,TEST!A:F,5,0)),"")</f>
        <v/>
      </c>
      <c r="X279" t="str">
        <f>IF(VLOOKUP(I279,SOURCE!B:M,2,0)&lt;&gt;"/  { itemToBeCoded",IF(ISERROR(VLOOKUP(J279,TEST!A:F,6,0)),"",VLOOKUP(J279,TEST!A:F,6,0)),"")</f>
        <v/>
      </c>
      <c r="Y279" t="str">
        <f t="shared" si="98"/>
        <v/>
      </c>
      <c r="Z279">
        <f t="shared" si="86"/>
        <v>6</v>
      </c>
      <c r="AA279" s="172" t="str">
        <f t="shared" si="104"/>
        <v>+((uint64_t)(79) &lt;&lt; (7*8))</v>
      </c>
      <c r="AB279" s="172" t="str">
        <f t="shared" si="104"/>
        <v>+((uint64_t)(80) &lt;&lt; (6*8))</v>
      </c>
      <c r="AC279" s="172" t="str">
        <f t="shared" si="104"/>
        <v>+((uint64_t)(95) &lt;&lt; (5*8))</v>
      </c>
      <c r="AD279" s="172" t="str">
        <f t="shared" si="104"/>
        <v>+((uint64_t)(65) &lt;&lt; (4*8))</v>
      </c>
      <c r="AE279" s="172" t="str">
        <f t="shared" si="104"/>
        <v>+((uint64_t)(94) &lt;&lt; (3*8))</v>
      </c>
      <c r="AF279" s="172" t="str">
        <f t="shared" si="104"/>
        <v>+((uint64_t)(50) &lt;&lt; (2*8))</v>
      </c>
      <c r="AG279" s="172" t="str">
        <f t="shared" si="104"/>
        <v xml:space="preserve">                          </v>
      </c>
      <c r="AH279" s="172" t="str">
        <f t="shared" si="104"/>
        <v xml:space="preserve">                          </v>
      </c>
      <c r="AJ279" t="str">
        <f t="shared" si="91"/>
        <v>(uint64_t)(+((uint64_t)(79) &lt;&lt; (7*8))+((uint64_t)(80) &lt;&lt; (6*8))+((uint64_t)(95) &lt;&lt; (5*8))+((uint64_t)(65) &lt;&lt; (4*8))+((uint64_t)(94) &lt;&lt; (3*8))+((uint64_t)(50) &lt;&lt; (2*8))                                                    )</v>
      </c>
      <c r="AK279" s="2" t="str">
        <f t="shared" si="92"/>
        <v>OP_A^2</v>
      </c>
      <c r="AL279" t="e">
        <f>VLOOKUP(AN279,$AN280:$AN$1000,1,0)</f>
        <v>#VALUE!</v>
      </c>
      <c r="AM279">
        <f t="shared" si="93"/>
        <v>437</v>
      </c>
      <c r="AN279" s="173" t="str">
        <f t="shared" si="94"/>
        <v xml:space="preserve">    case (uint64_t)(+((uint64_t)(79) &lt;&lt; (7*8))+((uint64_t)(80) &lt;&lt; (6*8))+((uint64_t)(95) &lt;&lt; (5*8))+((uint64_t)(65) &lt;&lt; (4*8))+((uint64_t)(94) &lt;&lt; (3*8))+((uint64_t)(50) &lt;&lt; (2*8))                                                    ): *com = ITM_op_a2; return true; break; //OP_A^2</v>
      </c>
      <c r="AO279" t="s">
        <v>5217</v>
      </c>
      <c r="AP279" s="170" t="str">
        <f t="shared" si="101"/>
        <v>4F</v>
      </c>
      <c r="AQ279" s="170" t="str">
        <f t="shared" si="101"/>
        <v>50</v>
      </c>
      <c r="AR279" s="170" t="str">
        <f t="shared" si="101"/>
        <v>5F</v>
      </c>
      <c r="AS279" s="170" t="str">
        <f t="shared" si="101"/>
        <v>41</v>
      </c>
      <c r="AT279" s="170" t="str">
        <f t="shared" si="101"/>
        <v>5E</v>
      </c>
      <c r="AU279" s="170" t="str">
        <f t="shared" si="101"/>
        <v>32</v>
      </c>
      <c r="AV279" s="170" t="str">
        <f t="shared" si="101"/>
        <v>00</v>
      </c>
      <c r="AW279" s="170" t="str">
        <f t="shared" si="100"/>
        <v>00</v>
      </c>
      <c r="AX279" s="170" t="str">
        <f t="shared" si="95"/>
        <v xml:space="preserve">    case 0x4F505F415E320000: *com = ITM_op_a2; return true; break; //OP_A^2</v>
      </c>
      <c r="BE279" s="170" t="str">
        <f t="shared" si="96"/>
        <v>4F</v>
      </c>
      <c r="BF279" s="170" t="str">
        <f t="shared" si="96"/>
        <v>50</v>
      </c>
      <c r="BG279" s="170" t="str">
        <f t="shared" si="96"/>
        <v>DE</v>
      </c>
      <c r="BH279" s="170" t="str">
        <f t="shared" si="87"/>
        <v>C0</v>
      </c>
      <c r="BI279" s="170" t="str">
        <f t="shared" si="97"/>
        <v>5E</v>
      </c>
      <c r="BJ279" s="170" t="str">
        <f t="shared" si="97"/>
        <v>32</v>
      </c>
      <c r="BK279" s="170" t="str">
        <f t="shared" si="97"/>
        <v/>
      </c>
      <c r="BL279" s="170" t="str">
        <f t="shared" si="88"/>
        <v/>
      </c>
    </row>
    <row r="280" spans="1:64">
      <c r="A280" s="24" t="str">
        <f>IF(ISNA(VLOOKUP(D280,D281:D$9999,1,0)),"",1)</f>
        <v/>
      </c>
      <c r="B280" s="24" t="str">
        <f>IF(ISNA(VLOOKUP(E280,E281:E$9999,1,0)),"",1)</f>
        <v/>
      </c>
      <c r="C280" s="2">
        <v>278</v>
      </c>
      <c r="D280" s="2" t="str">
        <f>VLOOKUP(C280,SOURCE!S283:Z10446,8,0)</f>
        <v>ITM_op_j</v>
      </c>
      <c r="E280" s="26" t="str">
        <f>CHAR(34)&amp;VLOOKUP(C280,SOURCE!S$6:Y$10169,6,0)&amp;CHAR(34)</f>
        <v>"OP_J"</v>
      </c>
      <c r="F280" s="22" t="str">
        <f t="shared" si="89"/>
        <v xml:space="preserve">                      if (strcompare(commandnumber,"OP_J" )) {sprintf(commandnumber,"%d", ITM_op_j);} else</v>
      </c>
      <c r="H280" t="b">
        <f>ISNA(VLOOKUP(J280,J281:J$500,1,0))</f>
        <v>1</v>
      </c>
      <c r="I280" s="27">
        <f>VLOOKUP(C280,SOURCE!S$6:Y$10169,7,0)</f>
        <v>1824</v>
      </c>
      <c r="J280" s="28" t="str">
        <f>VLOOKUP(C280,SOURCE!S$6:Y$10169,6,0)</f>
        <v>OP_J</v>
      </c>
      <c r="K280" s="29" t="str">
        <f t="shared" si="99"/>
        <v>j</v>
      </c>
      <c r="L280" s="39" t="str">
        <f>VLOOKUP(C280,SOURCE!S$6:Y$10169,2,0)</f>
        <v>Elec</v>
      </c>
      <c r="M280" t="str">
        <f>IF(VLOOKUP(I280,SOURCE!B:M,2,0)="/  { itemToBeCoded","To be coded","")</f>
        <v/>
      </c>
      <c r="N280" s="17" t="str">
        <f>IF(AND(O280,VLOOKUP(I280,SOURCE!B:M,2,0)&lt;&gt;"/  { itemToBeCoded"),IF(ISERROR(VLOOKUP(J280,TEST!A:L,12,0)),"",   IF(VLOOKUP(J280,TEST!A:L,12,0)="","",VLOOKUP(J280,TEST!A:L,12,0)&amp;" //"&amp;U280)),"")</f>
        <v/>
      </c>
      <c r="O280" t="b">
        <f>ISNA(VLOOKUP(J280,J$3:J279,1,0))</f>
        <v>1</v>
      </c>
      <c r="Q280" s="26" t="str">
        <f>VLOOKUP(I280,SOURCE!B:M,5,0)</f>
        <v>"j"</v>
      </c>
      <c r="U280">
        <f t="shared" si="102"/>
        <v>56</v>
      </c>
      <c r="V280" s="164">
        <f t="shared" si="103"/>
        <v>299797168.01813853</v>
      </c>
      <c r="W280" t="str">
        <f>IF(AND(O280,VLOOKUP(I280,SOURCE!B:M,2,0)&lt;&gt;"/  { itemToBeCoded"),IF(ISERROR(VLOOKUP(J280,TEST!A:F,5,0)),"",VLOOKUP(J280,TEST!A:F,5,0)),"")</f>
        <v/>
      </c>
      <c r="X280" t="str">
        <f>IF(VLOOKUP(I280,SOURCE!B:M,2,0)&lt;&gt;"/  { itemToBeCoded",IF(ISERROR(VLOOKUP(J280,TEST!A:F,6,0)),"",VLOOKUP(J280,TEST!A:F,6,0)),"")</f>
        <v/>
      </c>
      <c r="Y280" t="str">
        <f t="shared" si="98"/>
        <v/>
      </c>
      <c r="Z280">
        <f t="shared" si="86"/>
        <v>4</v>
      </c>
      <c r="AA280" s="172" t="str">
        <f t="shared" si="104"/>
        <v>+((uint64_t)(79) &lt;&lt; (7*8))</v>
      </c>
      <c r="AB280" s="172" t="str">
        <f t="shared" si="104"/>
        <v>+((uint64_t)(80) &lt;&lt; (6*8))</v>
      </c>
      <c r="AC280" s="172" t="str">
        <f t="shared" si="104"/>
        <v>+((uint64_t)(95) &lt;&lt; (5*8))</v>
      </c>
      <c r="AD280" s="172" t="str">
        <f t="shared" si="104"/>
        <v>+((uint64_t)(74) &lt;&lt; (4*8))</v>
      </c>
      <c r="AE280" s="172" t="str">
        <f t="shared" si="104"/>
        <v xml:space="preserve">                          </v>
      </c>
      <c r="AF280" s="172" t="str">
        <f t="shared" si="104"/>
        <v xml:space="preserve">                          </v>
      </c>
      <c r="AG280" s="172" t="str">
        <f t="shared" si="104"/>
        <v xml:space="preserve">                          </v>
      </c>
      <c r="AH280" s="172" t="str">
        <f t="shared" si="104"/>
        <v xml:space="preserve">                          </v>
      </c>
      <c r="AJ280" t="str">
        <f t="shared" si="91"/>
        <v>(uint64_t)(+((uint64_t)(79) &lt;&lt; (7*8))+((uint64_t)(80) &lt;&lt; (6*8))+((uint64_t)(95) &lt;&lt; (5*8))+((uint64_t)(74) &lt;&lt; (4*8))                                                                                                        )</v>
      </c>
      <c r="AK280" s="2" t="str">
        <f t="shared" si="92"/>
        <v>OP_J</v>
      </c>
      <c r="AL280" t="e">
        <f>VLOOKUP(AN280,$AN281:$AN$1000,1,0)</f>
        <v>#VALUE!</v>
      </c>
      <c r="AM280">
        <f t="shared" si="93"/>
        <v>438</v>
      </c>
      <c r="AN280" s="173" t="str">
        <f t="shared" si="94"/>
        <v xml:space="preserve">    case (uint64_t)(+((uint64_t)(79) &lt;&lt; (7*8))+((uint64_t)(80) &lt;&lt; (6*8))+((uint64_t)(95) &lt;&lt; (5*8))+((uint64_t)(74) &lt;&lt; (4*8))                                                                                                        ): *com = ITM_op_j; return true; break; //OP_J</v>
      </c>
      <c r="AO280" t="s">
        <v>5217</v>
      </c>
      <c r="AP280" s="170" t="str">
        <f t="shared" si="101"/>
        <v>4F</v>
      </c>
      <c r="AQ280" s="170" t="str">
        <f t="shared" si="101"/>
        <v>50</v>
      </c>
      <c r="AR280" s="170" t="str">
        <f t="shared" si="101"/>
        <v>5F</v>
      </c>
      <c r="AS280" s="170" t="str">
        <f t="shared" si="101"/>
        <v>4A</v>
      </c>
      <c r="AT280" s="170" t="str">
        <f t="shared" si="101"/>
        <v>00</v>
      </c>
      <c r="AU280" s="170" t="str">
        <f t="shared" si="101"/>
        <v>00</v>
      </c>
      <c r="AV280" s="170" t="str">
        <f t="shared" si="101"/>
        <v>00</v>
      </c>
      <c r="AW280" s="170" t="str">
        <f t="shared" si="100"/>
        <v>00</v>
      </c>
      <c r="AX280" s="170" t="str">
        <f t="shared" si="95"/>
        <v xml:space="preserve">    case 0x4F505F4A00000000: *com = ITM_op_j; return true; break; //OP_J</v>
      </c>
      <c r="BE280" s="170" t="str">
        <f t="shared" si="96"/>
        <v>CE</v>
      </c>
      <c r="BF280" s="170" t="str">
        <f t="shared" si="96"/>
        <v>CF</v>
      </c>
      <c r="BG280" s="170" t="str">
        <f t="shared" si="96"/>
        <v>DE</v>
      </c>
      <c r="BH280" s="170" t="str">
        <f t="shared" si="87"/>
        <v>C9</v>
      </c>
      <c r="BI280" s="170" t="str">
        <f t="shared" si="97"/>
        <v/>
      </c>
      <c r="BJ280" s="170" t="str">
        <f t="shared" si="97"/>
        <v/>
      </c>
      <c r="BK280" s="170" t="str">
        <f t="shared" si="97"/>
        <v/>
      </c>
      <c r="BL280" s="170" t="str">
        <f t="shared" si="88"/>
        <v/>
      </c>
    </row>
    <row r="281" spans="1:64">
      <c r="A281" s="24" t="str">
        <f>IF(ISNA(VLOOKUP(D281,D282:D$9999,1,0)),"",1)</f>
        <v/>
      </c>
      <c r="B281" s="24" t="str">
        <f>IF(ISNA(VLOOKUP(E281,E282:E$9999,1,0)),"",1)</f>
        <v/>
      </c>
      <c r="C281" s="2">
        <v>279</v>
      </c>
      <c r="D281" s="2" t="str">
        <f>VLOOKUP(C281,SOURCE!S284:Z10447,8,0)</f>
        <v>ITM_EE_D2Y</v>
      </c>
      <c r="E281" s="26" t="str">
        <f>CHAR(34)&amp;VLOOKUP(C281,SOURCE!S$6:Y$10169,6,0)&amp;CHAR(34)</f>
        <v>"D&gt;Y"</v>
      </c>
      <c r="F281" s="22" t="str">
        <f t="shared" si="89"/>
        <v xml:space="preserve">                      if (strcompare(commandnumber,"D&gt;Y" )) {sprintf(commandnumber,"%d", ITM_EE_D2Y);} else</v>
      </c>
      <c r="H281" t="b">
        <f>ISNA(VLOOKUP(J281,J282:J$500,1,0))</f>
        <v>1</v>
      </c>
      <c r="I281" s="27">
        <f>VLOOKUP(C281,SOURCE!S$6:Y$10169,7,0)</f>
        <v>1825</v>
      </c>
      <c r="J281" s="28" t="str">
        <f>VLOOKUP(C281,SOURCE!S$6:Y$10169,6,0)</f>
        <v>D&gt;Y</v>
      </c>
      <c r="K281" s="29" t="str">
        <f t="shared" si="99"/>
        <v>Y&gt;DELTA</v>
      </c>
      <c r="L281" s="39" t="str">
        <f>VLOOKUP(C281,SOURCE!S$6:Y$10169,2,0)</f>
        <v>Elec</v>
      </c>
      <c r="M281" t="str">
        <f>IF(VLOOKUP(I281,SOURCE!B:M,2,0)="/  { itemToBeCoded","To be coded","")</f>
        <v/>
      </c>
      <c r="N281" s="17" t="str">
        <f>IF(AND(O281,VLOOKUP(I281,SOURCE!B:M,2,0)&lt;&gt;"/  { itemToBeCoded"),IF(ISERROR(VLOOKUP(J281,TEST!A:L,12,0)),"",   IF(VLOOKUP(J281,TEST!A:L,12,0)="","",VLOOKUP(J281,TEST!A:L,12,0)&amp;" //"&amp;U281)),"")</f>
        <v/>
      </c>
      <c r="O281" t="b">
        <f>ISNA(VLOOKUP(J281,J$3:J280,1,0))</f>
        <v>1</v>
      </c>
      <c r="Q281" s="26" t="str">
        <f>VLOOKUP(I281,SOURCE!B:M,5,0)</f>
        <v>"Y" STD_SPACE_3_PER_EM STD_RIGHT_ARROW STD_SPACE_3_PER_EM STD_DELTA</v>
      </c>
      <c r="U281">
        <f t="shared" si="102"/>
        <v>56</v>
      </c>
      <c r="V281" s="164">
        <f t="shared" si="103"/>
        <v>299797168.01813853</v>
      </c>
      <c r="W281" t="str">
        <f>IF(AND(O281,VLOOKUP(I281,SOURCE!B:M,2,0)&lt;&gt;"/  { itemToBeCoded"),IF(ISERROR(VLOOKUP(J281,TEST!A:F,5,0)),"",VLOOKUP(J281,TEST!A:F,5,0)),"")</f>
        <v/>
      </c>
      <c r="X281" t="str">
        <f>IF(VLOOKUP(I281,SOURCE!B:M,2,0)&lt;&gt;"/  { itemToBeCoded",IF(ISERROR(VLOOKUP(J281,TEST!A:F,6,0)),"",VLOOKUP(J281,TEST!A:F,6,0)),"")</f>
        <v/>
      </c>
      <c r="Y281" t="str">
        <f t="shared" si="98"/>
        <v/>
      </c>
      <c r="Z281">
        <f t="shared" si="86"/>
        <v>3</v>
      </c>
      <c r="AA281" s="172" t="str">
        <f t="shared" si="104"/>
        <v>+((uint64_t)(68) &lt;&lt; (7*8))</v>
      </c>
      <c r="AB281" s="172" t="str">
        <f t="shared" si="104"/>
        <v>+((uint64_t)(62) &lt;&lt; (6*8))</v>
      </c>
      <c r="AC281" s="172" t="str">
        <f t="shared" si="104"/>
        <v>+((uint64_t)(89) &lt;&lt; (5*8))</v>
      </c>
      <c r="AD281" s="172" t="str">
        <f t="shared" si="104"/>
        <v xml:space="preserve">                          </v>
      </c>
      <c r="AE281" s="172" t="str">
        <f t="shared" si="104"/>
        <v xml:space="preserve">                          </v>
      </c>
      <c r="AF281" s="172" t="str">
        <f t="shared" si="104"/>
        <v xml:space="preserve">                          </v>
      </c>
      <c r="AG281" s="172" t="str">
        <f t="shared" si="104"/>
        <v xml:space="preserve">                          </v>
      </c>
      <c r="AH281" s="172" t="str">
        <f t="shared" si="104"/>
        <v xml:space="preserve">                          </v>
      </c>
      <c r="AJ281" t="str">
        <f t="shared" si="91"/>
        <v>(uint64_t)(+((uint64_t)(68) &lt;&lt; (7*8))+((uint64_t)(62) &lt;&lt; (6*8))+((uint64_t)(89) &lt;&lt; (5*8))                                                                                                                                  )</v>
      </c>
      <c r="AK281" s="2" t="str">
        <f t="shared" si="92"/>
        <v>D&gt;Y</v>
      </c>
      <c r="AL281" t="e">
        <f>VLOOKUP(AN281,$AN282:$AN$1000,1,0)</f>
        <v>#VALUE!</v>
      </c>
      <c r="AM281">
        <f t="shared" si="93"/>
        <v>439</v>
      </c>
      <c r="AN281" s="173" t="str">
        <f t="shared" si="94"/>
        <v xml:space="preserve">    case (uint64_t)(+((uint64_t)(68) &lt;&lt; (7*8))+((uint64_t)(62) &lt;&lt; (6*8))+((uint64_t)(89) &lt;&lt; (5*8))                                                                                                                                  ): *com = ITM_EE_D2Y; return true; break; //D&gt;Y</v>
      </c>
      <c r="AO281" t="s">
        <v>5217</v>
      </c>
      <c r="AP281" s="170" t="str">
        <f t="shared" si="101"/>
        <v>44</v>
      </c>
      <c r="AQ281" s="170" t="str">
        <f t="shared" si="101"/>
        <v>3E</v>
      </c>
      <c r="AR281" s="170" t="str">
        <f t="shared" si="101"/>
        <v>59</v>
      </c>
      <c r="AS281" s="170" t="str">
        <f t="shared" si="101"/>
        <v>00</v>
      </c>
      <c r="AT281" s="170" t="str">
        <f t="shared" si="101"/>
        <v>00</v>
      </c>
      <c r="AU281" s="170" t="str">
        <f t="shared" si="101"/>
        <v>00</v>
      </c>
      <c r="AV281" s="170" t="str">
        <f t="shared" si="101"/>
        <v>00</v>
      </c>
      <c r="AW281" s="170" t="str">
        <f t="shared" si="100"/>
        <v>00</v>
      </c>
      <c r="AX281" s="170" t="str">
        <f t="shared" si="95"/>
        <v xml:space="preserve">    case 0x443E590000000000: *com = ITM_EE_D2Y; return true; break; //D&gt;Y</v>
      </c>
      <c r="BE281" s="170" t="str">
        <f t="shared" si="96"/>
        <v>C3</v>
      </c>
      <c r="BF281" s="170" t="str">
        <f t="shared" si="96"/>
        <v>BD</v>
      </c>
      <c r="BG281" s="170" t="str">
        <f t="shared" si="96"/>
        <v>D8</v>
      </c>
      <c r="BH281" s="170" t="str">
        <f t="shared" si="87"/>
        <v>7F</v>
      </c>
      <c r="BI281" s="170" t="str">
        <f t="shared" si="97"/>
        <v/>
      </c>
      <c r="BJ281" s="170" t="str">
        <f t="shared" si="97"/>
        <v/>
      </c>
      <c r="BK281" s="170" t="str">
        <f t="shared" si="97"/>
        <v/>
      </c>
      <c r="BL281" s="170" t="str">
        <f t="shared" si="88"/>
        <v/>
      </c>
    </row>
    <row r="282" spans="1:64">
      <c r="A282" s="24" t="str">
        <f>IF(ISNA(VLOOKUP(D282,D283:D$9999,1,0)),"",1)</f>
        <v/>
      </c>
      <c r="B282" s="24" t="str">
        <f>IF(ISNA(VLOOKUP(E282,E283:E$9999,1,0)),"",1)</f>
        <v/>
      </c>
      <c r="C282" s="2">
        <v>280</v>
      </c>
      <c r="D282" s="2" t="str">
        <f>VLOOKUP(C282,SOURCE!S285:Z10448,8,0)</f>
        <v>ITM_EE_Y2D</v>
      </c>
      <c r="E282" s="26" t="str">
        <f>CHAR(34)&amp;VLOOKUP(C282,SOURCE!S$6:Y$10169,6,0)&amp;CHAR(34)</f>
        <v>"Y&gt;D"</v>
      </c>
      <c r="F282" s="22" t="str">
        <f t="shared" si="89"/>
        <v xml:space="preserve">                      if (strcompare(commandnumber,"Y&gt;D" )) {sprintf(commandnumber,"%d", ITM_EE_Y2D);} else</v>
      </c>
      <c r="H282" t="b">
        <f>ISNA(VLOOKUP(J282,J283:J$500,1,0))</f>
        <v>1</v>
      </c>
      <c r="I282" s="27">
        <f>VLOOKUP(C282,SOURCE!S$6:Y$10169,7,0)</f>
        <v>1826</v>
      </c>
      <c r="J282" s="28" t="str">
        <f>VLOOKUP(C282,SOURCE!S$6:Y$10169,6,0)</f>
        <v>Y&gt;D</v>
      </c>
      <c r="K282" s="29" t="str">
        <f t="shared" si="99"/>
        <v>DELTA&gt;Y</v>
      </c>
      <c r="L282" s="39" t="str">
        <f>VLOOKUP(C282,SOURCE!S$6:Y$10169,2,0)</f>
        <v>Elec</v>
      </c>
      <c r="M282" t="str">
        <f>IF(VLOOKUP(I282,SOURCE!B:M,2,0)="/  { itemToBeCoded","To be coded","")</f>
        <v/>
      </c>
      <c r="N282" s="17" t="str">
        <f>IF(AND(O282,VLOOKUP(I282,SOURCE!B:M,2,0)&lt;&gt;"/  { itemToBeCoded"),IF(ISERROR(VLOOKUP(J282,TEST!A:L,12,0)),"",   IF(VLOOKUP(J282,TEST!A:L,12,0)="","",VLOOKUP(J282,TEST!A:L,12,0)&amp;" //"&amp;U282)),"")</f>
        <v/>
      </c>
      <c r="O282" t="b">
        <f>ISNA(VLOOKUP(J282,J$3:J281,1,0))</f>
        <v>1</v>
      </c>
      <c r="Q282" s="26" t="str">
        <f>VLOOKUP(I282,SOURCE!B:M,5,0)</f>
        <v>STD_DELTA STD_SPACE_3_PER_EM STD_RIGHT_ARROW STD_SPACE_3_PER_EM "Y"</v>
      </c>
      <c r="U282">
        <f t="shared" si="102"/>
        <v>56</v>
      </c>
      <c r="V282" s="164">
        <f t="shared" si="103"/>
        <v>299797168.01813853</v>
      </c>
      <c r="W282" t="str">
        <f>IF(AND(O282,VLOOKUP(I282,SOURCE!B:M,2,0)&lt;&gt;"/  { itemToBeCoded"),IF(ISERROR(VLOOKUP(J282,TEST!A:F,5,0)),"",VLOOKUP(J282,TEST!A:F,5,0)),"")</f>
        <v/>
      </c>
      <c r="X282" t="str">
        <f>IF(VLOOKUP(I282,SOURCE!B:M,2,0)&lt;&gt;"/  { itemToBeCoded",IF(ISERROR(VLOOKUP(J282,TEST!A:F,6,0)),"",VLOOKUP(J282,TEST!A:F,6,0)),"")</f>
        <v/>
      </c>
      <c r="Y282" t="str">
        <f t="shared" si="98"/>
        <v/>
      </c>
      <c r="Z282">
        <f t="shared" si="86"/>
        <v>3</v>
      </c>
      <c r="AA282" s="172" t="str">
        <f t="shared" si="104"/>
        <v>+((uint64_t)(89) &lt;&lt; (7*8))</v>
      </c>
      <c r="AB282" s="172" t="str">
        <f t="shared" si="104"/>
        <v>+((uint64_t)(62) &lt;&lt; (6*8))</v>
      </c>
      <c r="AC282" s="172" t="str">
        <f t="shared" si="104"/>
        <v>+((uint64_t)(68) &lt;&lt; (5*8))</v>
      </c>
      <c r="AD282" s="172" t="str">
        <f t="shared" si="104"/>
        <v xml:space="preserve">                          </v>
      </c>
      <c r="AE282" s="172" t="str">
        <f t="shared" si="104"/>
        <v xml:space="preserve">                          </v>
      </c>
      <c r="AF282" s="172" t="str">
        <f t="shared" si="104"/>
        <v xml:space="preserve">                          </v>
      </c>
      <c r="AG282" s="172" t="str">
        <f t="shared" si="104"/>
        <v xml:space="preserve">                          </v>
      </c>
      <c r="AH282" s="172" t="str">
        <f t="shared" si="104"/>
        <v xml:space="preserve">                          </v>
      </c>
      <c r="AJ282" t="str">
        <f t="shared" si="91"/>
        <v>(uint64_t)(+((uint64_t)(89) &lt;&lt; (7*8))+((uint64_t)(62) &lt;&lt; (6*8))+((uint64_t)(68) &lt;&lt; (5*8))                                                                                                                                  )</v>
      </c>
      <c r="AK282" s="2" t="str">
        <f t="shared" si="92"/>
        <v>Y&gt;D</v>
      </c>
      <c r="AL282" t="e">
        <f>VLOOKUP(AN282,$AN283:$AN$1000,1,0)</f>
        <v>#VALUE!</v>
      </c>
      <c r="AM282">
        <f t="shared" si="93"/>
        <v>440</v>
      </c>
      <c r="AN282" s="173" t="str">
        <f t="shared" si="94"/>
        <v xml:space="preserve">    case (uint64_t)(+((uint64_t)(89) &lt;&lt; (7*8))+((uint64_t)(62) &lt;&lt; (6*8))+((uint64_t)(68) &lt;&lt; (5*8))                                                                                                                                  ): *com = ITM_EE_Y2D; return true; break; //Y&gt;D</v>
      </c>
      <c r="AO282" t="s">
        <v>5217</v>
      </c>
      <c r="AP282" s="170" t="str">
        <f t="shared" si="101"/>
        <v>59</v>
      </c>
      <c r="AQ282" s="170" t="str">
        <f t="shared" si="101"/>
        <v>3E</v>
      </c>
      <c r="AR282" s="170" t="str">
        <f t="shared" si="101"/>
        <v>44</v>
      </c>
      <c r="AS282" s="170" t="str">
        <f t="shared" si="101"/>
        <v>00</v>
      </c>
      <c r="AT282" s="170" t="str">
        <f t="shared" si="101"/>
        <v>00</v>
      </c>
      <c r="AU282" s="170" t="str">
        <f t="shared" si="101"/>
        <v>00</v>
      </c>
      <c r="AV282" s="170" t="str">
        <f t="shared" si="101"/>
        <v>00</v>
      </c>
      <c r="AW282" s="170" t="str">
        <f t="shared" si="100"/>
        <v>00</v>
      </c>
      <c r="AX282" s="170" t="str">
        <f t="shared" si="95"/>
        <v xml:space="preserve">    case 0x593E440000000000: *com = ITM_EE_Y2D; return true; break; //Y&gt;D</v>
      </c>
      <c r="BE282" s="170" t="str">
        <f t="shared" si="96"/>
        <v>D8</v>
      </c>
      <c r="BF282" s="170" t="str">
        <f t="shared" si="96"/>
        <v>BD</v>
      </c>
      <c r="BG282" s="170" t="str">
        <f t="shared" si="96"/>
        <v>C3</v>
      </c>
      <c r="BH282" s="170" t="str">
        <f t="shared" si="87"/>
        <v>7F</v>
      </c>
      <c r="BI282" s="170" t="str">
        <f t="shared" si="97"/>
        <v/>
      </c>
      <c r="BJ282" s="170" t="str">
        <f t="shared" si="97"/>
        <v/>
      </c>
      <c r="BK282" s="170" t="str">
        <f t="shared" si="97"/>
        <v/>
      </c>
      <c r="BL282" s="170" t="str">
        <f t="shared" si="88"/>
        <v/>
      </c>
    </row>
    <row r="283" spans="1:64">
      <c r="A283" s="24" t="str">
        <f>IF(ISNA(VLOOKUP(D283,D284:D$9999,1,0)),"",1)</f>
        <v/>
      </c>
      <c r="B283" s="24" t="str">
        <f>IF(ISNA(VLOOKUP(E283,E284:E$9999,1,0)),"",1)</f>
        <v/>
      </c>
      <c r="C283" s="2">
        <v>281</v>
      </c>
      <c r="D283" s="2" t="str">
        <f>VLOOKUP(C283,SOURCE!S286:Z10449,8,0)</f>
        <v>ITM_EE_A2S</v>
      </c>
      <c r="E283" s="26" t="str">
        <f>CHAR(34)&amp;VLOOKUP(C283,SOURCE!S$6:Y$10169,6,0)&amp;CHAR(34)</f>
        <v>"ATOSYM"</v>
      </c>
      <c r="F283" s="22" t="str">
        <f t="shared" si="89"/>
        <v xml:space="preserve">                      if (strcompare(commandnumber,"ATOSYM" )) {sprintf(commandnumber,"%d", ITM_EE_A2S);} else</v>
      </c>
      <c r="H283" t="b">
        <f>ISNA(VLOOKUP(J283,J284:J$500,1,0))</f>
        <v>1</v>
      </c>
      <c r="I283" s="27">
        <f>VLOOKUP(C283,SOURCE!S$6:Y$10169,7,0)</f>
        <v>1827</v>
      </c>
      <c r="J283" s="28" t="str">
        <f>VLOOKUP(C283,SOURCE!S$6:Y$10169,6,0)</f>
        <v>ATOSYM</v>
      </c>
      <c r="K283" s="29" t="str">
        <f t="shared" si="99"/>
        <v>&gt;012</v>
      </c>
      <c r="L283" s="39" t="str">
        <f>VLOOKUP(C283,SOURCE!S$6:Y$10169,2,0)</f>
        <v>Elec</v>
      </c>
      <c r="M283" t="str">
        <f>IF(VLOOKUP(I283,SOURCE!B:M,2,0)="/  { itemToBeCoded","To be coded","")</f>
        <v/>
      </c>
      <c r="N283" s="17" t="str">
        <f>IF(AND(O283,VLOOKUP(I283,SOURCE!B:M,2,0)&lt;&gt;"/  { itemToBeCoded"),IF(ISERROR(VLOOKUP(J283,TEST!A:L,12,0)),"",   IF(VLOOKUP(J283,TEST!A:L,12,0)="","",VLOOKUP(J283,TEST!A:L,12,0)&amp;" //"&amp;U283)),"")</f>
        <v/>
      </c>
      <c r="O283" t="b">
        <f>ISNA(VLOOKUP(J283,J$3:J282,1,0))</f>
        <v>1</v>
      </c>
      <c r="Q283" s="26" t="str">
        <f>VLOOKUP(I283,SOURCE!B:M,5,0)</f>
        <v>STD_RIGHT_ARROW STD_SPACE_3_PER_EM "012"</v>
      </c>
      <c r="U283">
        <f t="shared" si="102"/>
        <v>56</v>
      </c>
      <c r="V283" s="164">
        <f t="shared" si="103"/>
        <v>299797168.01813853</v>
      </c>
      <c r="W283" t="str">
        <f>IF(AND(O283,VLOOKUP(I283,SOURCE!B:M,2,0)&lt;&gt;"/  { itemToBeCoded"),IF(ISERROR(VLOOKUP(J283,TEST!A:F,5,0)),"",VLOOKUP(J283,TEST!A:F,5,0)),"")</f>
        <v/>
      </c>
      <c r="X283" t="str">
        <f>IF(VLOOKUP(I283,SOURCE!B:M,2,0)&lt;&gt;"/  { itemToBeCoded",IF(ISERROR(VLOOKUP(J283,TEST!A:F,6,0)),"",VLOOKUP(J283,TEST!A:F,6,0)),"")</f>
        <v/>
      </c>
      <c r="Y283" t="str">
        <f t="shared" si="98"/>
        <v/>
      </c>
      <c r="Z283">
        <f t="shared" si="86"/>
        <v>6</v>
      </c>
      <c r="AA283" s="172" t="str">
        <f t="shared" si="104"/>
        <v>+((uint64_t)(65) &lt;&lt; (7*8))</v>
      </c>
      <c r="AB283" s="172" t="str">
        <f t="shared" si="104"/>
        <v>+((uint64_t)(84) &lt;&lt; (6*8))</v>
      </c>
      <c r="AC283" s="172" t="str">
        <f t="shared" si="104"/>
        <v>+((uint64_t)(79) &lt;&lt; (5*8))</v>
      </c>
      <c r="AD283" s="172" t="str">
        <f t="shared" si="104"/>
        <v>+((uint64_t)(83) &lt;&lt; (4*8))</v>
      </c>
      <c r="AE283" s="172" t="str">
        <f t="shared" si="104"/>
        <v>+((uint64_t)(89) &lt;&lt; (3*8))</v>
      </c>
      <c r="AF283" s="172" t="str">
        <f t="shared" si="104"/>
        <v>+((uint64_t)(77) &lt;&lt; (2*8))</v>
      </c>
      <c r="AG283" s="172" t="str">
        <f t="shared" si="104"/>
        <v xml:space="preserve">                          </v>
      </c>
      <c r="AH283" s="172" t="str">
        <f t="shared" si="104"/>
        <v xml:space="preserve">                          </v>
      </c>
      <c r="AJ283" t="str">
        <f t="shared" si="91"/>
        <v>(uint64_t)(+((uint64_t)(65) &lt;&lt; (7*8))+((uint64_t)(84) &lt;&lt; (6*8))+((uint64_t)(79) &lt;&lt; (5*8))+((uint64_t)(83) &lt;&lt; (4*8))+((uint64_t)(89) &lt;&lt; (3*8))+((uint64_t)(77) &lt;&lt; (2*8))                                                    )</v>
      </c>
      <c r="AK283" s="2" t="str">
        <f t="shared" si="92"/>
        <v>ATOSYM</v>
      </c>
      <c r="AL283" t="e">
        <f>VLOOKUP(AN283,$AN284:$AN$1000,1,0)</f>
        <v>#VALUE!</v>
      </c>
      <c r="AM283">
        <f t="shared" si="93"/>
        <v>441</v>
      </c>
      <c r="AN283" s="173" t="str">
        <f t="shared" si="94"/>
        <v xml:space="preserve">    case (uint64_t)(+((uint64_t)(65) &lt;&lt; (7*8))+((uint64_t)(84) &lt;&lt; (6*8))+((uint64_t)(79) &lt;&lt; (5*8))+((uint64_t)(83) &lt;&lt; (4*8))+((uint64_t)(89) &lt;&lt; (3*8))+((uint64_t)(77) &lt;&lt; (2*8))                                                    ): *com = ITM_EE_A2S; return true; break; //ATOSYM</v>
      </c>
      <c r="AO283" t="s">
        <v>5217</v>
      </c>
      <c r="AP283" s="170" t="str">
        <f t="shared" si="101"/>
        <v>41</v>
      </c>
      <c r="AQ283" s="170" t="str">
        <f t="shared" si="101"/>
        <v>54</v>
      </c>
      <c r="AR283" s="170" t="str">
        <f t="shared" si="101"/>
        <v>4F</v>
      </c>
      <c r="AS283" s="170" t="str">
        <f t="shared" si="101"/>
        <v>53</v>
      </c>
      <c r="AT283" s="170" t="str">
        <f t="shared" si="101"/>
        <v>59</v>
      </c>
      <c r="AU283" s="170" t="str">
        <f t="shared" si="101"/>
        <v>4D</v>
      </c>
      <c r="AV283" s="170" t="str">
        <f t="shared" si="101"/>
        <v>00</v>
      </c>
      <c r="AW283" s="170" t="str">
        <f t="shared" si="100"/>
        <v>00</v>
      </c>
      <c r="AX283" s="170" t="str">
        <f t="shared" si="95"/>
        <v xml:space="preserve">    case 0x41544F53594D0000: *com = ITM_EE_A2S; return true; break; //ATOSYM</v>
      </c>
      <c r="BE283" s="170" t="str">
        <f t="shared" si="96"/>
        <v>41</v>
      </c>
      <c r="BF283" s="170" t="str">
        <f t="shared" si="96"/>
        <v>54</v>
      </c>
      <c r="BG283" s="170" t="str">
        <f t="shared" si="96"/>
        <v>CE</v>
      </c>
      <c r="BH283" s="170" t="str">
        <f t="shared" si="87"/>
        <v>D2</v>
      </c>
      <c r="BI283" s="170" t="str">
        <f t="shared" si="97"/>
        <v>59</v>
      </c>
      <c r="BJ283" s="170" t="str">
        <f t="shared" si="97"/>
        <v>4D</v>
      </c>
      <c r="BK283" s="170" t="str">
        <f t="shared" si="97"/>
        <v/>
      </c>
      <c r="BL283" s="170" t="str">
        <f t="shared" si="88"/>
        <v/>
      </c>
    </row>
    <row r="284" spans="1:64">
      <c r="A284" s="24" t="str">
        <f>IF(ISNA(VLOOKUP(D284,D285:D$9999,1,0)),"",1)</f>
        <v/>
      </c>
      <c r="B284" s="24" t="str">
        <f>IF(ISNA(VLOOKUP(E284,E285:E$9999,1,0)),"",1)</f>
        <v/>
      </c>
      <c r="C284" s="2">
        <v>282</v>
      </c>
      <c r="D284" s="2" t="str">
        <f>VLOOKUP(C284,SOURCE!S287:Z10450,8,0)</f>
        <v>ITM_EE_S2A</v>
      </c>
      <c r="E284" s="26" t="str">
        <f>CHAR(34)&amp;VLOOKUP(C284,SOURCE!S$6:Y$10169,6,0)&amp;CHAR(34)</f>
        <v>"SYMTOA"</v>
      </c>
      <c r="F284" s="22" t="str">
        <f t="shared" si="89"/>
        <v xml:space="preserve">                      if (strcompare(commandnumber,"SYMTOA" )) {sprintf(commandnumber,"%d", ITM_EE_S2A);} else</v>
      </c>
      <c r="H284" t="b">
        <f>ISNA(VLOOKUP(J284,J285:J$500,1,0))</f>
        <v>1</v>
      </c>
      <c r="I284" s="27">
        <f>VLOOKUP(C284,SOURCE!S$6:Y$10169,7,0)</f>
        <v>1828</v>
      </c>
      <c r="J284" s="28" t="str">
        <f>VLOOKUP(C284,SOURCE!S$6:Y$10169,6,0)</f>
        <v>SYMTOA</v>
      </c>
      <c r="K284" s="29" t="str">
        <f t="shared" si="99"/>
        <v>&gt;abc</v>
      </c>
      <c r="L284" s="39" t="str">
        <f>VLOOKUP(C284,SOURCE!S$6:Y$10169,2,0)</f>
        <v>Elec</v>
      </c>
      <c r="M284" t="str">
        <f>IF(VLOOKUP(I284,SOURCE!B:M,2,0)="/  { itemToBeCoded","To be coded","")</f>
        <v/>
      </c>
      <c r="N284" s="17" t="str">
        <f>IF(AND(O284,VLOOKUP(I284,SOURCE!B:M,2,0)&lt;&gt;"/  { itemToBeCoded"),IF(ISERROR(VLOOKUP(J284,TEST!A:L,12,0)),"",   IF(VLOOKUP(J284,TEST!A:L,12,0)="","",VLOOKUP(J284,TEST!A:L,12,0)&amp;" //"&amp;U284)),"")</f>
        <v/>
      </c>
      <c r="O284" t="b">
        <f>ISNA(VLOOKUP(J284,J$3:J283,1,0))</f>
        <v>1</v>
      </c>
      <c r="Q284" s="26" t="str">
        <f>VLOOKUP(I284,SOURCE!B:M,5,0)</f>
        <v>STD_RIGHT_ARROW STD_SPACE_3_PER_EM "abc"</v>
      </c>
      <c r="U284">
        <f t="shared" si="102"/>
        <v>56</v>
      </c>
      <c r="V284" s="164">
        <f t="shared" si="103"/>
        <v>299797168.01813853</v>
      </c>
      <c r="W284" t="str">
        <f>IF(AND(O284,VLOOKUP(I284,SOURCE!B:M,2,0)&lt;&gt;"/  { itemToBeCoded"),IF(ISERROR(VLOOKUP(J284,TEST!A:F,5,0)),"",VLOOKUP(J284,TEST!A:F,5,0)),"")</f>
        <v/>
      </c>
      <c r="X284" t="str">
        <f>IF(VLOOKUP(I284,SOURCE!B:M,2,0)&lt;&gt;"/  { itemToBeCoded",IF(ISERROR(VLOOKUP(J284,TEST!A:F,6,0)),"",VLOOKUP(J284,TEST!A:F,6,0)),"")</f>
        <v/>
      </c>
      <c r="Y284" t="str">
        <f t="shared" si="98"/>
        <v/>
      </c>
      <c r="Z284">
        <f t="shared" si="86"/>
        <v>6</v>
      </c>
      <c r="AA284" s="172" t="str">
        <f t="shared" si="104"/>
        <v>+((uint64_t)(83) &lt;&lt; (7*8))</v>
      </c>
      <c r="AB284" s="172" t="str">
        <f t="shared" si="104"/>
        <v>+((uint64_t)(89) &lt;&lt; (6*8))</v>
      </c>
      <c r="AC284" s="172" t="str">
        <f t="shared" si="104"/>
        <v>+((uint64_t)(77) &lt;&lt; (5*8))</v>
      </c>
      <c r="AD284" s="172" t="str">
        <f t="shared" si="104"/>
        <v>+((uint64_t)(84) &lt;&lt; (4*8))</v>
      </c>
      <c r="AE284" s="172" t="str">
        <f t="shared" si="104"/>
        <v>+((uint64_t)(79) &lt;&lt; (3*8))</v>
      </c>
      <c r="AF284" s="172" t="str">
        <f t="shared" si="104"/>
        <v>+((uint64_t)(65) &lt;&lt; (2*8))</v>
      </c>
      <c r="AG284" s="172" t="str">
        <f t="shared" si="104"/>
        <v xml:space="preserve">                          </v>
      </c>
      <c r="AH284" s="172" t="str">
        <f t="shared" si="104"/>
        <v xml:space="preserve">                          </v>
      </c>
      <c r="AJ284" t="str">
        <f t="shared" si="91"/>
        <v>(uint64_t)(+((uint64_t)(83) &lt;&lt; (7*8))+((uint64_t)(89) &lt;&lt; (6*8))+((uint64_t)(77) &lt;&lt; (5*8))+((uint64_t)(84) &lt;&lt; (4*8))+((uint64_t)(79) &lt;&lt; (3*8))+((uint64_t)(65) &lt;&lt; (2*8))                                                    )</v>
      </c>
      <c r="AK284" s="2" t="str">
        <f t="shared" si="92"/>
        <v>SYMTOA</v>
      </c>
      <c r="AL284" t="e">
        <f>VLOOKUP(AN284,$AN285:$AN$1000,1,0)</f>
        <v>#VALUE!</v>
      </c>
      <c r="AM284">
        <f t="shared" si="93"/>
        <v>442</v>
      </c>
      <c r="AN284" s="173" t="str">
        <f t="shared" si="94"/>
        <v xml:space="preserve">    case (uint64_t)(+((uint64_t)(83) &lt;&lt; (7*8))+((uint64_t)(89) &lt;&lt; (6*8))+((uint64_t)(77) &lt;&lt; (5*8))+((uint64_t)(84) &lt;&lt; (4*8))+((uint64_t)(79) &lt;&lt; (3*8))+((uint64_t)(65) &lt;&lt; (2*8))                                                    ): *com = ITM_EE_S2A; return true; break; //SYMTOA</v>
      </c>
      <c r="AO284" t="s">
        <v>5217</v>
      </c>
      <c r="AP284" s="170" t="str">
        <f t="shared" si="101"/>
        <v>53</v>
      </c>
      <c r="AQ284" s="170" t="str">
        <f t="shared" si="101"/>
        <v>59</v>
      </c>
      <c r="AR284" s="170" t="str">
        <f t="shared" si="101"/>
        <v>4D</v>
      </c>
      <c r="AS284" s="170" t="str">
        <f t="shared" si="101"/>
        <v>54</v>
      </c>
      <c r="AT284" s="170" t="str">
        <f t="shared" si="101"/>
        <v>4F</v>
      </c>
      <c r="AU284" s="170" t="str">
        <f t="shared" si="101"/>
        <v>41</v>
      </c>
      <c r="AV284" s="170" t="str">
        <f t="shared" si="101"/>
        <v>00</v>
      </c>
      <c r="AW284" s="170" t="str">
        <f t="shared" si="100"/>
        <v>00</v>
      </c>
      <c r="AX284" s="170" t="str">
        <f t="shared" si="95"/>
        <v xml:space="preserve">    case 0x53594D544F410000: *com = ITM_EE_S2A; return true; break; //SYMTOA</v>
      </c>
      <c r="BE284" s="170" t="str">
        <f t="shared" si="96"/>
        <v>53</v>
      </c>
      <c r="BF284" s="170" t="str">
        <f t="shared" si="96"/>
        <v>59</v>
      </c>
      <c r="BG284" s="170" t="str">
        <f t="shared" si="96"/>
        <v>CC</v>
      </c>
      <c r="BH284" s="170" t="str">
        <f t="shared" si="87"/>
        <v>D3</v>
      </c>
      <c r="BI284" s="170" t="str">
        <f t="shared" si="97"/>
        <v>4F</v>
      </c>
      <c r="BJ284" s="170" t="str">
        <f t="shared" si="97"/>
        <v>41</v>
      </c>
      <c r="BK284" s="170" t="str">
        <f t="shared" si="97"/>
        <v/>
      </c>
      <c r="BL284" s="170" t="str">
        <f t="shared" si="88"/>
        <v/>
      </c>
    </row>
    <row r="285" spans="1:64">
      <c r="A285" s="24" t="str">
        <f>IF(ISNA(VLOOKUP(D285,D286:D$9999,1,0)),"",1)</f>
        <v/>
      </c>
      <c r="B285" s="24" t="str">
        <f>IF(ISNA(VLOOKUP(E285,E286:E$9999,1,0)),"",1)</f>
        <v/>
      </c>
      <c r="C285" s="2">
        <v>283</v>
      </c>
      <c r="D285" s="2" t="str">
        <f>VLOOKUP(C285,SOURCE!S288:Z10451,8,0)</f>
        <v>ITM_EE_EXP_TH</v>
      </c>
      <c r="E285" s="26" t="str">
        <f>CHAR(34)&amp;VLOOKUP(C285,SOURCE!S$6:Y$10169,6,0)&amp;CHAR(34)</f>
        <v>"E^THETAJ"</v>
      </c>
      <c r="F285" s="22" t="str">
        <f t="shared" si="89"/>
        <v xml:space="preserve">                      if (strcompare(commandnumber,"E^THETAJ" )) {sprintf(commandnumber,"%d", ITM_EE_EXP_TH);} else</v>
      </c>
      <c r="H285" t="b">
        <f>ISNA(VLOOKUP(J285,J286:J$500,1,0))</f>
        <v>1</v>
      </c>
      <c r="I285" s="27">
        <f>VLOOKUP(C285,SOURCE!S$6:Y$10169,7,0)</f>
        <v>1829</v>
      </c>
      <c r="J285" s="28" t="str">
        <f>VLOOKUP(C285,SOURCE!S$6:Y$10169,6,0)</f>
        <v>E^THETAJ</v>
      </c>
      <c r="K285" s="29" t="str">
        <f t="shared" si="99"/>
        <v>e^THETAj</v>
      </c>
      <c r="L285" s="39" t="str">
        <f>VLOOKUP(C285,SOURCE!S$6:Y$10169,2,0)</f>
        <v>Elec</v>
      </c>
      <c r="M285" t="str">
        <f>IF(VLOOKUP(I285,SOURCE!B:M,2,0)="/  { itemToBeCoded","To be coded","")</f>
        <v/>
      </c>
      <c r="N285" s="17" t="str">
        <f>IF(AND(O285,VLOOKUP(I285,SOURCE!B:M,2,0)&lt;&gt;"/  { itemToBeCoded"),IF(ISERROR(VLOOKUP(J285,TEST!A:L,12,0)),"",   IF(VLOOKUP(J285,TEST!A:L,12,0)="","",VLOOKUP(J285,TEST!A:L,12,0)&amp;" //"&amp;U285)),"")</f>
        <v/>
      </c>
      <c r="O285" t="b">
        <f>ISNA(VLOOKUP(J285,J$3:J284,1,0))</f>
        <v>1</v>
      </c>
      <c r="Q285" s="26" t="str">
        <f>VLOOKUP(I285,SOURCE!B:M,5,0)</f>
        <v>"e^" STD_THETA "j"</v>
      </c>
      <c r="U285">
        <f t="shared" si="102"/>
        <v>56</v>
      </c>
      <c r="V285" s="164">
        <f t="shared" si="103"/>
        <v>299797168.01813853</v>
      </c>
      <c r="W285" t="str">
        <f>IF(AND(O285,VLOOKUP(I285,SOURCE!B:M,2,0)&lt;&gt;"/  { itemToBeCoded"),IF(ISERROR(VLOOKUP(J285,TEST!A:F,5,0)),"",VLOOKUP(J285,TEST!A:F,5,0)),"")</f>
        <v/>
      </c>
      <c r="X285" t="str">
        <f>IF(VLOOKUP(I285,SOURCE!B:M,2,0)&lt;&gt;"/  { itemToBeCoded",IF(ISERROR(VLOOKUP(J285,TEST!A:F,6,0)),"",VLOOKUP(J285,TEST!A:F,6,0)),"")</f>
        <v/>
      </c>
      <c r="Y285" t="str">
        <f t="shared" si="98"/>
        <v/>
      </c>
      <c r="Z285">
        <f t="shared" si="86"/>
        <v>8</v>
      </c>
      <c r="AA285" s="172" t="str">
        <f t="shared" si="104"/>
        <v>+((uint64_t)(69) &lt;&lt; (7*8))</v>
      </c>
      <c r="AB285" s="172" t="str">
        <f t="shared" si="104"/>
        <v>+((uint64_t)(94) &lt;&lt; (6*8))</v>
      </c>
      <c r="AC285" s="172" t="str">
        <f t="shared" si="104"/>
        <v>+((uint64_t)(84) &lt;&lt; (5*8))</v>
      </c>
      <c r="AD285" s="172" t="str">
        <f t="shared" si="104"/>
        <v>+((uint64_t)(72) &lt;&lt; (4*8))</v>
      </c>
      <c r="AE285" s="172" t="str">
        <f t="shared" si="104"/>
        <v>+((uint64_t)(69) &lt;&lt; (3*8))</v>
      </c>
      <c r="AF285" s="172" t="str">
        <f t="shared" si="104"/>
        <v>+((uint64_t)(84) &lt;&lt; (2*8))</v>
      </c>
      <c r="AG285" s="172" t="str">
        <f t="shared" si="104"/>
        <v>+((uint64_t)(65) &lt;&lt; (1*8))</v>
      </c>
      <c r="AH285" s="172" t="str">
        <f t="shared" si="104"/>
        <v>+((uint64_t)(74) &lt;&lt; (0*8))</v>
      </c>
      <c r="AJ285" t="str">
        <f t="shared" si="91"/>
        <v>(uint64_t)(+((uint64_t)(69) &lt;&lt; (7*8))+((uint64_t)(94) &lt;&lt; (6*8))+((uint64_t)(84) &lt;&lt; (5*8))+((uint64_t)(72) &lt;&lt; (4*8))+((uint64_t)(69) &lt;&lt; (3*8))+((uint64_t)(84) &lt;&lt; (2*8))+((uint64_t)(65) &lt;&lt; (1*8))+((uint64_t)(74) &lt;&lt; (0*8)))</v>
      </c>
      <c r="AK285" s="2" t="str">
        <f t="shared" si="92"/>
        <v>E^THETAJ</v>
      </c>
      <c r="AL285" t="e">
        <f>VLOOKUP(AN285,$AN286:$AN$1000,1,0)</f>
        <v>#VALUE!</v>
      </c>
      <c r="AM285">
        <f t="shared" si="93"/>
        <v>443</v>
      </c>
      <c r="AN285" s="173" t="str">
        <f t="shared" si="94"/>
        <v xml:space="preserve">    case (uint64_t)(+((uint64_t)(69) &lt;&lt; (7*8))+((uint64_t)(94) &lt;&lt; (6*8))+((uint64_t)(84) &lt;&lt; (5*8))+((uint64_t)(72) &lt;&lt; (4*8))+((uint64_t)(69) &lt;&lt; (3*8))+((uint64_t)(84) &lt;&lt; (2*8))+((uint64_t)(65) &lt;&lt; (1*8))+((uint64_t)(74) &lt;&lt; (0*8))): *com = ITM_EE_EXP_TH; return true; break; //E^THETAJ</v>
      </c>
      <c r="AO285" t="s">
        <v>5217</v>
      </c>
      <c r="AP285" s="170" t="str">
        <f t="shared" si="101"/>
        <v>45</v>
      </c>
      <c r="AQ285" s="170" t="str">
        <f t="shared" si="101"/>
        <v>5E</v>
      </c>
      <c r="AR285" s="170" t="str">
        <f t="shared" si="101"/>
        <v>54</v>
      </c>
      <c r="AS285" s="170" t="str">
        <f t="shared" si="101"/>
        <v>48</v>
      </c>
      <c r="AT285" s="170" t="str">
        <f t="shared" si="101"/>
        <v>45</v>
      </c>
      <c r="AU285" s="170" t="str">
        <f t="shared" si="101"/>
        <v>54</v>
      </c>
      <c r="AV285" s="170" t="str">
        <f t="shared" si="101"/>
        <v>41</v>
      </c>
      <c r="AW285" s="170" t="str">
        <f t="shared" si="100"/>
        <v>4A</v>
      </c>
      <c r="AX285" s="170" t="str">
        <f t="shared" si="95"/>
        <v xml:space="preserve">    case 0x455E54484554414A: *com = ITM_EE_EXP_TH; return true; break; //E^THETAJ</v>
      </c>
      <c r="BE285" s="170" t="str">
        <f t="shared" si="96"/>
        <v>45</v>
      </c>
      <c r="BF285" s="170" t="str">
        <f t="shared" si="96"/>
        <v>5E</v>
      </c>
      <c r="BG285" s="170" t="str">
        <f t="shared" si="96"/>
        <v>54</v>
      </c>
      <c r="BH285" s="170" t="str">
        <f t="shared" si="87"/>
        <v>48</v>
      </c>
      <c r="BI285" s="170" t="str">
        <f t="shared" si="97"/>
        <v>45</v>
      </c>
      <c r="BJ285" s="170" t="str">
        <f t="shared" si="97"/>
        <v>54</v>
      </c>
      <c r="BK285" s="170" t="str">
        <f t="shared" si="97"/>
        <v>41</v>
      </c>
      <c r="BL285" s="170" t="str">
        <f t="shared" si="88"/>
        <v>4A</v>
      </c>
    </row>
    <row r="286" spans="1:64">
      <c r="A286" s="24" t="str">
        <f>IF(ISNA(VLOOKUP(D286,D287:D$9999,1,0)),"",1)</f>
        <v/>
      </c>
      <c r="B286" s="24" t="str">
        <f>IF(ISNA(VLOOKUP(E286,E287:E$9999,1,0)),"",1)</f>
        <v/>
      </c>
      <c r="C286" s="2">
        <v>284</v>
      </c>
      <c r="D286" s="2" t="str">
        <f>VLOOKUP(C286,SOURCE!S289:Z10452,8,0)</f>
        <v>ITM_EE_STO_Z</v>
      </c>
      <c r="E286" s="26" t="str">
        <f>CHAR(34)&amp;VLOOKUP(C286,SOURCE!S$6:Y$10169,6,0)&amp;CHAR(34)</f>
        <v>"STO3Z"</v>
      </c>
      <c r="F286" s="22" t="str">
        <f t="shared" si="89"/>
        <v xml:space="preserve">                      if (strcompare(commandnumber,"STO3Z" )) {sprintf(commandnumber,"%d", ITM_EE_STO_Z);} else</v>
      </c>
      <c r="H286" t="b">
        <f>ISNA(VLOOKUP(J286,J287:J$500,1,0))</f>
        <v>1</v>
      </c>
      <c r="I286" s="27">
        <f>VLOOKUP(C286,SOURCE!S$6:Y$10169,7,0)</f>
        <v>1830</v>
      </c>
      <c r="J286" s="28" t="str">
        <f>VLOOKUP(C286,SOURCE!S$6:Y$10169,6,0)</f>
        <v>STO3Z</v>
      </c>
      <c r="K286" s="29" t="str">
        <f t="shared" si="99"/>
        <v>STO3Z</v>
      </c>
      <c r="L286" s="39" t="str">
        <f>VLOOKUP(C286,SOURCE!S$6:Y$10169,2,0)</f>
        <v>Elec</v>
      </c>
      <c r="M286" t="str">
        <f>IF(VLOOKUP(I286,SOURCE!B:M,2,0)="/  { itemToBeCoded","To be coded","")</f>
        <v/>
      </c>
      <c r="N286" s="17" t="str">
        <f>IF(AND(O286,VLOOKUP(I286,SOURCE!B:M,2,0)&lt;&gt;"/  { itemToBeCoded"),IF(ISERROR(VLOOKUP(J286,TEST!A:L,12,0)),"",   IF(VLOOKUP(J286,TEST!A:L,12,0)="","",VLOOKUP(J286,TEST!A:L,12,0)&amp;" //"&amp;U286)),"")</f>
        <v/>
      </c>
      <c r="O286" t="b">
        <f>ISNA(VLOOKUP(J286,J$3:J285,1,0))</f>
        <v>1</v>
      </c>
      <c r="Q286" s="26" t="str">
        <f>VLOOKUP(I286,SOURCE!B:M,5,0)</f>
        <v>"STO" STD_SPACE_3_PER_EM "3Z"</v>
      </c>
      <c r="U286">
        <f t="shared" si="102"/>
        <v>56</v>
      </c>
      <c r="V286" s="164">
        <f t="shared" si="103"/>
        <v>299797168.01813853</v>
      </c>
      <c r="W286" t="str">
        <f>IF(AND(O286,VLOOKUP(I286,SOURCE!B:M,2,0)&lt;&gt;"/  { itemToBeCoded"),IF(ISERROR(VLOOKUP(J286,TEST!A:F,5,0)),"",VLOOKUP(J286,TEST!A:F,5,0)),"")</f>
        <v/>
      </c>
      <c r="X286" t="str">
        <f>IF(VLOOKUP(I286,SOURCE!B:M,2,0)&lt;&gt;"/  { itemToBeCoded",IF(ISERROR(VLOOKUP(J286,TEST!A:F,6,0)),"",VLOOKUP(J286,TEST!A:F,6,0)),"")</f>
        <v/>
      </c>
      <c r="Y286" t="str">
        <f t="shared" si="98"/>
        <v/>
      </c>
      <c r="Z286">
        <f t="shared" si="86"/>
        <v>5</v>
      </c>
      <c r="AA286" s="172" t="str">
        <f t="shared" si="104"/>
        <v>+((uint64_t)(83) &lt;&lt; (7*8))</v>
      </c>
      <c r="AB286" s="172" t="str">
        <f t="shared" si="104"/>
        <v>+((uint64_t)(84) &lt;&lt; (6*8))</v>
      </c>
      <c r="AC286" s="172" t="str">
        <f t="shared" si="104"/>
        <v>+((uint64_t)(79) &lt;&lt; (5*8))</v>
      </c>
      <c r="AD286" s="172" t="str">
        <f t="shared" si="104"/>
        <v>+((uint64_t)(51) &lt;&lt; (4*8))</v>
      </c>
      <c r="AE286" s="172" t="str">
        <f t="shared" si="104"/>
        <v>+((uint64_t)(90) &lt;&lt; (3*8))</v>
      </c>
      <c r="AF286" s="172" t="str">
        <f t="shared" si="104"/>
        <v xml:space="preserve">                          </v>
      </c>
      <c r="AG286" s="172" t="str">
        <f t="shared" si="104"/>
        <v xml:space="preserve">                          </v>
      </c>
      <c r="AH286" s="172" t="str">
        <f t="shared" si="104"/>
        <v xml:space="preserve">                          </v>
      </c>
      <c r="AJ286" t="str">
        <f t="shared" si="91"/>
        <v>(uint64_t)(+((uint64_t)(83) &lt;&lt; (7*8))+((uint64_t)(84) &lt;&lt; (6*8))+((uint64_t)(79) &lt;&lt; (5*8))+((uint64_t)(51) &lt;&lt; (4*8))+((uint64_t)(90) &lt;&lt; (3*8))                                                                              )</v>
      </c>
      <c r="AK286" s="2" t="str">
        <f t="shared" si="92"/>
        <v>STO3Z</v>
      </c>
      <c r="AL286" t="e">
        <f>VLOOKUP(AN286,$AN287:$AN$1000,1,0)</f>
        <v>#VALUE!</v>
      </c>
      <c r="AM286">
        <f t="shared" si="93"/>
        <v>444</v>
      </c>
      <c r="AN286" s="173" t="str">
        <f t="shared" si="94"/>
        <v xml:space="preserve">    case (uint64_t)(+((uint64_t)(83) &lt;&lt; (7*8))+((uint64_t)(84) &lt;&lt; (6*8))+((uint64_t)(79) &lt;&lt; (5*8))+((uint64_t)(51) &lt;&lt; (4*8))+((uint64_t)(90) &lt;&lt; (3*8))                                                                              ): *com = ITM_EE_STO_Z; return true; break; //STO3Z</v>
      </c>
      <c r="AO286" t="s">
        <v>5217</v>
      </c>
      <c r="AP286" s="170" t="str">
        <f t="shared" si="101"/>
        <v>53</v>
      </c>
      <c r="AQ286" s="170" t="str">
        <f t="shared" si="101"/>
        <v>54</v>
      </c>
      <c r="AR286" s="170" t="str">
        <f t="shared" si="101"/>
        <v>4F</v>
      </c>
      <c r="AS286" s="170" t="str">
        <f t="shared" si="101"/>
        <v>33</v>
      </c>
      <c r="AT286" s="170" t="str">
        <f t="shared" si="101"/>
        <v>5A</v>
      </c>
      <c r="AU286" s="170" t="str">
        <f t="shared" si="101"/>
        <v>00</v>
      </c>
      <c r="AV286" s="170" t="str">
        <f t="shared" si="101"/>
        <v>00</v>
      </c>
      <c r="AW286" s="170" t="str">
        <f t="shared" si="100"/>
        <v>00</v>
      </c>
      <c r="AX286" s="170" t="str">
        <f t="shared" si="95"/>
        <v xml:space="preserve">    case 0x53544F335A000000: *com = ITM_EE_STO_Z; return true; break; //STO3Z</v>
      </c>
      <c r="BE286" s="170" t="str">
        <f t="shared" si="96"/>
        <v>53</v>
      </c>
      <c r="BF286" s="170" t="str">
        <f t="shared" si="96"/>
        <v>D3</v>
      </c>
      <c r="BG286" s="170" t="str">
        <f t="shared" si="96"/>
        <v>CE</v>
      </c>
      <c r="BH286" s="170" t="str">
        <f t="shared" si="87"/>
        <v>B2</v>
      </c>
      <c r="BI286" s="170" t="str">
        <f t="shared" si="97"/>
        <v>5A</v>
      </c>
      <c r="BJ286" s="170" t="str">
        <f t="shared" si="97"/>
        <v/>
      </c>
      <c r="BK286" s="170" t="str">
        <f t="shared" si="97"/>
        <v/>
      </c>
      <c r="BL286" s="170" t="str">
        <f t="shared" si="88"/>
        <v/>
      </c>
    </row>
    <row r="287" spans="1:64">
      <c r="A287" s="24" t="str">
        <f>IF(ISNA(VLOOKUP(D287,D288:D$9999,1,0)),"",1)</f>
        <v/>
      </c>
      <c r="B287" s="24" t="str">
        <f>IF(ISNA(VLOOKUP(E287,E288:E$9999,1,0)),"",1)</f>
        <v/>
      </c>
      <c r="C287" s="2">
        <v>285</v>
      </c>
      <c r="D287" s="2" t="str">
        <f>VLOOKUP(C287,SOURCE!S290:Z10453,8,0)</f>
        <v>ITM_EE_RCL_Z</v>
      </c>
      <c r="E287" s="26" t="str">
        <f>CHAR(34)&amp;VLOOKUP(C287,SOURCE!S$6:Y$10169,6,0)&amp;CHAR(34)</f>
        <v>"RCL3Z"</v>
      </c>
      <c r="F287" s="22" t="str">
        <f t="shared" si="89"/>
        <v xml:space="preserve">                      if (strcompare(commandnumber,"RCL3Z" )) {sprintf(commandnumber,"%d", ITM_EE_RCL_Z);} else</v>
      </c>
      <c r="H287" t="b">
        <f>ISNA(VLOOKUP(J287,J288:J$500,1,0))</f>
        <v>1</v>
      </c>
      <c r="I287" s="27">
        <f>VLOOKUP(C287,SOURCE!S$6:Y$10169,7,0)</f>
        <v>1831</v>
      </c>
      <c r="J287" s="28" t="str">
        <f>VLOOKUP(C287,SOURCE!S$6:Y$10169,6,0)</f>
        <v>RCL3Z</v>
      </c>
      <c r="K287" s="29" t="str">
        <f t="shared" si="99"/>
        <v>RCL3Z</v>
      </c>
      <c r="L287" s="39" t="str">
        <f>VLOOKUP(C287,SOURCE!S$6:Y$10169,2,0)</f>
        <v>Elec</v>
      </c>
      <c r="M287" t="str">
        <f>IF(VLOOKUP(I287,SOURCE!B:M,2,0)="/  { itemToBeCoded","To be coded","")</f>
        <v/>
      </c>
      <c r="N287" s="17" t="str">
        <f>IF(AND(O287,VLOOKUP(I287,SOURCE!B:M,2,0)&lt;&gt;"/  { itemToBeCoded"),IF(ISERROR(VLOOKUP(J287,TEST!A:L,12,0)),"",   IF(VLOOKUP(J287,TEST!A:L,12,0)="","",VLOOKUP(J287,TEST!A:L,12,0)&amp;" //"&amp;U287)),"")</f>
        <v/>
      </c>
      <c r="O287" t="b">
        <f>ISNA(VLOOKUP(J287,J$3:J286,1,0))</f>
        <v>1</v>
      </c>
      <c r="Q287" s="26" t="str">
        <f>VLOOKUP(I287,SOURCE!B:M,5,0)</f>
        <v>"RCL" STD_SPACE_3_PER_EM "3Z"</v>
      </c>
      <c r="U287">
        <f t="shared" si="102"/>
        <v>56</v>
      </c>
      <c r="V287" s="164">
        <f t="shared" si="103"/>
        <v>299797168.01813853</v>
      </c>
      <c r="W287" t="str">
        <f>IF(AND(O287,VLOOKUP(I287,SOURCE!B:M,2,0)&lt;&gt;"/  { itemToBeCoded"),IF(ISERROR(VLOOKUP(J287,TEST!A:F,5,0)),"",VLOOKUP(J287,TEST!A:F,5,0)),"")</f>
        <v/>
      </c>
      <c r="X287" t="str">
        <f>IF(VLOOKUP(I287,SOURCE!B:M,2,0)&lt;&gt;"/  { itemToBeCoded",IF(ISERROR(VLOOKUP(J287,TEST!A:F,6,0)),"",VLOOKUP(J287,TEST!A:F,6,0)),"")</f>
        <v/>
      </c>
      <c r="Y287" t="str">
        <f t="shared" si="98"/>
        <v/>
      </c>
      <c r="Z287">
        <f t="shared" si="86"/>
        <v>5</v>
      </c>
      <c r="AA287" s="172" t="str">
        <f t="shared" si="104"/>
        <v>+((uint64_t)(82) &lt;&lt; (7*8))</v>
      </c>
      <c r="AB287" s="172" t="str">
        <f t="shared" si="104"/>
        <v>+((uint64_t)(67) &lt;&lt; (6*8))</v>
      </c>
      <c r="AC287" s="172" t="str">
        <f t="shared" si="104"/>
        <v>+((uint64_t)(76) &lt;&lt; (5*8))</v>
      </c>
      <c r="AD287" s="172" t="str">
        <f t="shared" si="104"/>
        <v>+((uint64_t)(51) &lt;&lt; (4*8))</v>
      </c>
      <c r="AE287" s="172" t="str">
        <f t="shared" si="104"/>
        <v>+((uint64_t)(90) &lt;&lt; (3*8))</v>
      </c>
      <c r="AF287" s="172" t="str">
        <f t="shared" si="104"/>
        <v xml:space="preserve">                          </v>
      </c>
      <c r="AG287" s="172" t="str">
        <f t="shared" si="104"/>
        <v xml:space="preserve">                          </v>
      </c>
      <c r="AH287" s="172" t="str">
        <f t="shared" si="104"/>
        <v xml:space="preserve">                          </v>
      </c>
      <c r="AJ287" t="str">
        <f t="shared" si="91"/>
        <v>(uint64_t)(+((uint64_t)(82) &lt;&lt; (7*8))+((uint64_t)(67) &lt;&lt; (6*8))+((uint64_t)(76) &lt;&lt; (5*8))+((uint64_t)(51) &lt;&lt; (4*8))+((uint64_t)(90) &lt;&lt; (3*8))                                                                              )</v>
      </c>
      <c r="AK287" s="2" t="str">
        <f t="shared" si="92"/>
        <v>RCL3Z</v>
      </c>
      <c r="AL287" t="e">
        <f>VLOOKUP(AN287,$AN288:$AN$1000,1,0)</f>
        <v>#VALUE!</v>
      </c>
      <c r="AM287">
        <f t="shared" si="93"/>
        <v>445</v>
      </c>
      <c r="AN287" s="173" t="str">
        <f t="shared" si="94"/>
        <v xml:space="preserve">    case (uint64_t)(+((uint64_t)(82) &lt;&lt; (7*8))+((uint64_t)(67) &lt;&lt; (6*8))+((uint64_t)(76) &lt;&lt; (5*8))+((uint64_t)(51) &lt;&lt; (4*8))+((uint64_t)(90) &lt;&lt; (3*8))                                                                              ): *com = ITM_EE_RCL_Z; return true; break; //RCL3Z</v>
      </c>
      <c r="AO287" t="s">
        <v>5217</v>
      </c>
      <c r="AP287" s="170" t="str">
        <f t="shared" si="101"/>
        <v>52</v>
      </c>
      <c r="AQ287" s="170" t="str">
        <f t="shared" si="101"/>
        <v>43</v>
      </c>
      <c r="AR287" s="170" t="str">
        <f t="shared" si="101"/>
        <v>4C</v>
      </c>
      <c r="AS287" s="170" t="str">
        <f t="shared" si="101"/>
        <v>33</v>
      </c>
      <c r="AT287" s="170" t="str">
        <f t="shared" si="101"/>
        <v>5A</v>
      </c>
      <c r="AU287" s="170" t="str">
        <f t="shared" si="101"/>
        <v>00</v>
      </c>
      <c r="AV287" s="170" t="str">
        <f t="shared" si="101"/>
        <v>00</v>
      </c>
      <c r="AW287" s="170" t="str">
        <f t="shared" si="100"/>
        <v>00</v>
      </c>
      <c r="AX287" s="170" t="str">
        <f t="shared" si="95"/>
        <v xml:space="preserve">    case 0x52434C335A000000: *com = ITM_EE_RCL_Z; return true; break; //RCL3Z</v>
      </c>
      <c r="BE287" s="170" t="str">
        <f t="shared" si="96"/>
        <v>52</v>
      </c>
      <c r="BF287" s="170" t="str">
        <f t="shared" si="96"/>
        <v>C2</v>
      </c>
      <c r="BG287" s="170" t="str">
        <f t="shared" si="96"/>
        <v>CB</v>
      </c>
      <c r="BH287" s="170" t="str">
        <f t="shared" si="87"/>
        <v>B2</v>
      </c>
      <c r="BI287" s="170" t="str">
        <f t="shared" si="97"/>
        <v>5A</v>
      </c>
      <c r="BJ287" s="170" t="str">
        <f t="shared" si="97"/>
        <v/>
      </c>
      <c r="BK287" s="170" t="str">
        <f t="shared" si="97"/>
        <v/>
      </c>
      <c r="BL287" s="170" t="str">
        <f t="shared" si="88"/>
        <v/>
      </c>
    </row>
    <row r="288" spans="1:64">
      <c r="A288" s="24" t="str">
        <f>IF(ISNA(VLOOKUP(D288,D289:D$9999,1,0)),"",1)</f>
        <v/>
      </c>
      <c r="B288" s="24" t="str">
        <f>IF(ISNA(VLOOKUP(E288,E289:E$9999,1,0)),"",1)</f>
        <v/>
      </c>
      <c r="C288" s="2">
        <v>286</v>
      </c>
      <c r="D288" s="2" t="str">
        <f>VLOOKUP(C288,SOURCE!S291:Z10454,8,0)</f>
        <v>ITM_EE_STO_V</v>
      </c>
      <c r="E288" s="26" t="str">
        <f>CHAR(34)&amp;VLOOKUP(C288,SOURCE!S$6:Y$10169,6,0)&amp;CHAR(34)</f>
        <v>"STO3V"</v>
      </c>
      <c r="F288" s="22" t="str">
        <f t="shared" si="89"/>
        <v xml:space="preserve">                      if (strcompare(commandnumber,"STO3V" )) {sprintf(commandnumber,"%d", ITM_EE_STO_V);} else</v>
      </c>
      <c r="H288" t="b">
        <f>ISNA(VLOOKUP(J288,J289:J$500,1,0))</f>
        <v>1</v>
      </c>
      <c r="I288" s="27">
        <f>VLOOKUP(C288,SOURCE!S$6:Y$10169,7,0)</f>
        <v>1832</v>
      </c>
      <c r="J288" s="28" t="str">
        <f>VLOOKUP(C288,SOURCE!S$6:Y$10169,6,0)</f>
        <v>STO3V</v>
      </c>
      <c r="K288" s="29" t="str">
        <f t="shared" si="99"/>
        <v>STO3V</v>
      </c>
      <c r="L288" s="39" t="str">
        <f>VLOOKUP(C288,SOURCE!S$6:Y$10169,2,0)</f>
        <v>Elec</v>
      </c>
      <c r="M288" t="str">
        <f>IF(VLOOKUP(I288,SOURCE!B:M,2,0)="/  { itemToBeCoded","To be coded","")</f>
        <v/>
      </c>
      <c r="N288" s="17" t="str">
        <f>IF(AND(O288,VLOOKUP(I288,SOURCE!B:M,2,0)&lt;&gt;"/  { itemToBeCoded"),IF(ISERROR(VLOOKUP(J288,TEST!A:L,12,0)),"",   IF(VLOOKUP(J288,TEST!A:L,12,0)="","",VLOOKUP(J288,TEST!A:L,12,0)&amp;" //"&amp;U288)),"")</f>
        <v/>
      </c>
      <c r="O288" t="b">
        <f>ISNA(VLOOKUP(J288,J$3:J287,1,0))</f>
        <v>1</v>
      </c>
      <c r="Q288" s="26" t="str">
        <f>VLOOKUP(I288,SOURCE!B:M,5,0)</f>
        <v>"STO" STD_SPACE_3_PER_EM "3V"</v>
      </c>
      <c r="U288">
        <f t="shared" si="102"/>
        <v>56</v>
      </c>
      <c r="V288" s="164">
        <f t="shared" si="103"/>
        <v>299797168.01813853</v>
      </c>
      <c r="W288" t="str">
        <f>IF(AND(O288,VLOOKUP(I288,SOURCE!B:M,2,0)&lt;&gt;"/  { itemToBeCoded"),IF(ISERROR(VLOOKUP(J288,TEST!A:F,5,0)),"",VLOOKUP(J288,TEST!A:F,5,0)),"")</f>
        <v/>
      </c>
      <c r="X288" t="str">
        <f>IF(VLOOKUP(I288,SOURCE!B:M,2,0)&lt;&gt;"/  { itemToBeCoded",IF(ISERROR(VLOOKUP(J288,TEST!A:F,6,0)),"",VLOOKUP(J288,TEST!A:F,6,0)),"")</f>
        <v/>
      </c>
      <c r="Y288" t="str">
        <f t="shared" si="98"/>
        <v/>
      </c>
      <c r="Z288">
        <f t="shared" si="86"/>
        <v>5</v>
      </c>
      <c r="AA288" s="172" t="str">
        <f t="shared" si="104"/>
        <v>+((uint64_t)(83) &lt;&lt; (7*8))</v>
      </c>
      <c r="AB288" s="172" t="str">
        <f t="shared" si="104"/>
        <v>+((uint64_t)(84) &lt;&lt; (6*8))</v>
      </c>
      <c r="AC288" s="172" t="str">
        <f t="shared" si="104"/>
        <v>+((uint64_t)(79) &lt;&lt; (5*8))</v>
      </c>
      <c r="AD288" s="172" t="str">
        <f t="shared" si="104"/>
        <v>+((uint64_t)(51) &lt;&lt; (4*8))</v>
      </c>
      <c r="AE288" s="172" t="str">
        <f t="shared" si="104"/>
        <v>+((uint64_t)(86) &lt;&lt; (3*8))</v>
      </c>
      <c r="AF288" s="172" t="str">
        <f t="shared" si="104"/>
        <v xml:space="preserve">                          </v>
      </c>
      <c r="AG288" s="172" t="str">
        <f t="shared" si="104"/>
        <v xml:space="preserve">                          </v>
      </c>
      <c r="AH288" s="172" t="str">
        <f t="shared" si="104"/>
        <v xml:space="preserve">                          </v>
      </c>
      <c r="AJ288" t="str">
        <f t="shared" si="91"/>
        <v>(uint64_t)(+((uint64_t)(83) &lt;&lt; (7*8))+((uint64_t)(84) &lt;&lt; (6*8))+((uint64_t)(79) &lt;&lt; (5*8))+((uint64_t)(51) &lt;&lt; (4*8))+((uint64_t)(86) &lt;&lt; (3*8))                                                                              )</v>
      </c>
      <c r="AK288" s="2" t="str">
        <f t="shared" si="92"/>
        <v>STO3V</v>
      </c>
      <c r="AL288" t="e">
        <f>VLOOKUP(AN288,$AN289:$AN$1000,1,0)</f>
        <v>#VALUE!</v>
      </c>
      <c r="AM288">
        <f t="shared" si="93"/>
        <v>446</v>
      </c>
      <c r="AN288" s="173" t="str">
        <f t="shared" si="94"/>
        <v xml:space="preserve">    case (uint64_t)(+((uint64_t)(83) &lt;&lt; (7*8))+((uint64_t)(84) &lt;&lt; (6*8))+((uint64_t)(79) &lt;&lt; (5*8))+((uint64_t)(51) &lt;&lt; (4*8))+((uint64_t)(86) &lt;&lt; (3*8))                                                                              ): *com = ITM_EE_STO_V; return true; break; //STO3V</v>
      </c>
      <c r="AO288" t="s">
        <v>5217</v>
      </c>
      <c r="AP288" s="170" t="str">
        <f t="shared" si="101"/>
        <v>53</v>
      </c>
      <c r="AQ288" s="170" t="str">
        <f t="shared" si="101"/>
        <v>54</v>
      </c>
      <c r="AR288" s="170" t="str">
        <f t="shared" si="101"/>
        <v>4F</v>
      </c>
      <c r="AS288" s="170" t="str">
        <f t="shared" si="101"/>
        <v>33</v>
      </c>
      <c r="AT288" s="170" t="str">
        <f t="shared" si="101"/>
        <v>56</v>
      </c>
      <c r="AU288" s="170" t="str">
        <f t="shared" si="101"/>
        <v>00</v>
      </c>
      <c r="AV288" s="170" t="str">
        <f t="shared" si="101"/>
        <v>00</v>
      </c>
      <c r="AW288" s="170" t="str">
        <f t="shared" si="100"/>
        <v>00</v>
      </c>
      <c r="AX288" s="170" t="str">
        <f t="shared" si="95"/>
        <v xml:space="preserve">    case 0x53544F3356000000: *com = ITM_EE_STO_V; return true; break; //STO3V</v>
      </c>
      <c r="BE288" s="170" t="str">
        <f t="shared" si="96"/>
        <v>53</v>
      </c>
      <c r="BF288" s="170" t="str">
        <f t="shared" si="96"/>
        <v>D3</v>
      </c>
      <c r="BG288" s="170" t="str">
        <f t="shared" si="96"/>
        <v>CE</v>
      </c>
      <c r="BH288" s="170" t="str">
        <f t="shared" si="87"/>
        <v>B2</v>
      </c>
      <c r="BI288" s="170" t="str">
        <f t="shared" si="97"/>
        <v>56</v>
      </c>
      <c r="BJ288" s="170" t="str">
        <f t="shared" si="97"/>
        <v/>
      </c>
      <c r="BK288" s="170" t="str">
        <f t="shared" si="97"/>
        <v/>
      </c>
      <c r="BL288" s="170" t="str">
        <f t="shared" si="88"/>
        <v/>
      </c>
    </row>
    <row r="289" spans="1:64">
      <c r="A289" s="24" t="str">
        <f>IF(ISNA(VLOOKUP(D289,D290:D$9999,1,0)),"",1)</f>
        <v/>
      </c>
      <c r="B289" s="24" t="str">
        <f>IF(ISNA(VLOOKUP(E289,E290:E$9999,1,0)),"",1)</f>
        <v/>
      </c>
      <c r="C289" s="2">
        <v>287</v>
      </c>
      <c r="D289" s="2" t="str">
        <f>VLOOKUP(C289,SOURCE!S292:Z10455,8,0)</f>
        <v>ITM_EE_RCL_V</v>
      </c>
      <c r="E289" s="26" t="str">
        <f>CHAR(34)&amp;VLOOKUP(C289,SOURCE!S$6:Y$10169,6,0)&amp;CHAR(34)</f>
        <v>"RCL3V"</v>
      </c>
      <c r="F289" s="22" t="str">
        <f t="shared" si="89"/>
        <v xml:space="preserve">                      if (strcompare(commandnumber,"RCL3V" )) {sprintf(commandnumber,"%d", ITM_EE_RCL_V);} else</v>
      </c>
      <c r="H289" t="b">
        <f>ISNA(VLOOKUP(J289,J290:J$500,1,0))</f>
        <v>1</v>
      </c>
      <c r="I289" s="27">
        <f>VLOOKUP(C289,SOURCE!S$6:Y$10169,7,0)</f>
        <v>1833</v>
      </c>
      <c r="J289" s="28" t="str">
        <f>VLOOKUP(C289,SOURCE!S$6:Y$10169,6,0)</f>
        <v>RCL3V</v>
      </c>
      <c r="K289" s="29" t="str">
        <f t="shared" si="99"/>
        <v>RCL3V</v>
      </c>
      <c r="L289" s="39" t="str">
        <f>VLOOKUP(C289,SOURCE!S$6:Y$10169,2,0)</f>
        <v>Elec</v>
      </c>
      <c r="M289" t="str">
        <f>IF(VLOOKUP(I289,SOURCE!B:M,2,0)="/  { itemToBeCoded","To be coded","")</f>
        <v/>
      </c>
      <c r="N289" s="17" t="str">
        <f>IF(AND(O289,VLOOKUP(I289,SOURCE!B:M,2,0)&lt;&gt;"/  { itemToBeCoded"),IF(ISERROR(VLOOKUP(J289,TEST!A:L,12,0)),"",   IF(VLOOKUP(J289,TEST!A:L,12,0)="","",VLOOKUP(J289,TEST!A:L,12,0)&amp;" //"&amp;U289)),"")</f>
        <v/>
      </c>
      <c r="O289" t="b">
        <f>ISNA(VLOOKUP(J289,J$3:J288,1,0))</f>
        <v>1</v>
      </c>
      <c r="Q289" s="26" t="str">
        <f>VLOOKUP(I289,SOURCE!B:M,5,0)</f>
        <v>"RCL" STD_SPACE_3_PER_EM "3V"</v>
      </c>
      <c r="U289">
        <f t="shared" si="102"/>
        <v>56</v>
      </c>
      <c r="V289" s="164">
        <f t="shared" si="103"/>
        <v>299797168.01813853</v>
      </c>
      <c r="W289" t="str">
        <f>IF(AND(O289,VLOOKUP(I289,SOURCE!B:M,2,0)&lt;&gt;"/  { itemToBeCoded"),IF(ISERROR(VLOOKUP(J289,TEST!A:F,5,0)),"",VLOOKUP(J289,TEST!A:F,5,0)),"")</f>
        <v/>
      </c>
      <c r="X289" t="str">
        <f>IF(VLOOKUP(I289,SOURCE!B:M,2,0)&lt;&gt;"/  { itemToBeCoded",IF(ISERROR(VLOOKUP(J289,TEST!A:F,6,0)),"",VLOOKUP(J289,TEST!A:F,6,0)),"")</f>
        <v/>
      </c>
      <c r="Y289" t="str">
        <f t="shared" si="98"/>
        <v/>
      </c>
      <c r="Z289">
        <f t="shared" si="86"/>
        <v>5</v>
      </c>
      <c r="AA289" s="172" t="str">
        <f t="shared" si="104"/>
        <v>+((uint64_t)(82) &lt;&lt; (7*8))</v>
      </c>
      <c r="AB289" s="172" t="str">
        <f t="shared" si="104"/>
        <v>+((uint64_t)(67) &lt;&lt; (6*8))</v>
      </c>
      <c r="AC289" s="172" t="str">
        <f t="shared" si="104"/>
        <v>+((uint64_t)(76) &lt;&lt; (5*8))</v>
      </c>
      <c r="AD289" s="172" t="str">
        <f t="shared" si="104"/>
        <v>+((uint64_t)(51) &lt;&lt; (4*8))</v>
      </c>
      <c r="AE289" s="172" t="str">
        <f t="shared" si="104"/>
        <v>+((uint64_t)(86) &lt;&lt; (3*8))</v>
      </c>
      <c r="AF289" s="172" t="str">
        <f t="shared" si="104"/>
        <v xml:space="preserve">                          </v>
      </c>
      <c r="AG289" s="172" t="str">
        <f t="shared" si="104"/>
        <v xml:space="preserve">                          </v>
      </c>
      <c r="AH289" s="172" t="str">
        <f t="shared" si="104"/>
        <v xml:space="preserve">                          </v>
      </c>
      <c r="AJ289" t="str">
        <f t="shared" si="91"/>
        <v>(uint64_t)(+((uint64_t)(82) &lt;&lt; (7*8))+((uint64_t)(67) &lt;&lt; (6*8))+((uint64_t)(76) &lt;&lt; (5*8))+((uint64_t)(51) &lt;&lt; (4*8))+((uint64_t)(86) &lt;&lt; (3*8))                                                                              )</v>
      </c>
      <c r="AK289" s="2" t="str">
        <f t="shared" si="92"/>
        <v>RCL3V</v>
      </c>
      <c r="AL289" t="e">
        <f>VLOOKUP(AN289,$AN290:$AN$1000,1,0)</f>
        <v>#VALUE!</v>
      </c>
      <c r="AM289">
        <f t="shared" si="93"/>
        <v>447</v>
      </c>
      <c r="AN289" s="173" t="str">
        <f t="shared" si="94"/>
        <v xml:space="preserve">    case (uint64_t)(+((uint64_t)(82) &lt;&lt; (7*8))+((uint64_t)(67) &lt;&lt; (6*8))+((uint64_t)(76) &lt;&lt; (5*8))+((uint64_t)(51) &lt;&lt; (4*8))+((uint64_t)(86) &lt;&lt; (3*8))                                                                              ): *com = ITM_EE_RCL_V; return true; break; //RCL3V</v>
      </c>
      <c r="AO289" t="s">
        <v>5217</v>
      </c>
      <c r="AP289" s="170" t="str">
        <f t="shared" si="101"/>
        <v>52</v>
      </c>
      <c r="AQ289" s="170" t="str">
        <f t="shared" si="101"/>
        <v>43</v>
      </c>
      <c r="AR289" s="170" t="str">
        <f t="shared" si="101"/>
        <v>4C</v>
      </c>
      <c r="AS289" s="170" t="str">
        <f t="shared" si="101"/>
        <v>33</v>
      </c>
      <c r="AT289" s="170" t="str">
        <f t="shared" si="101"/>
        <v>56</v>
      </c>
      <c r="AU289" s="170" t="str">
        <f t="shared" si="101"/>
        <v>00</v>
      </c>
      <c r="AV289" s="170" t="str">
        <f t="shared" si="101"/>
        <v>00</v>
      </c>
      <c r="AW289" s="170" t="str">
        <f t="shared" si="100"/>
        <v>00</v>
      </c>
      <c r="AX289" s="170" t="str">
        <f t="shared" si="95"/>
        <v xml:space="preserve">    case 0x52434C3356000000: *com = ITM_EE_RCL_V; return true; break; //RCL3V</v>
      </c>
      <c r="BE289" s="170" t="str">
        <f t="shared" si="96"/>
        <v>52</v>
      </c>
      <c r="BF289" s="170" t="str">
        <f t="shared" si="96"/>
        <v>C2</v>
      </c>
      <c r="BG289" s="170" t="str">
        <f t="shared" si="96"/>
        <v>CB</v>
      </c>
      <c r="BH289" s="170" t="str">
        <f t="shared" si="87"/>
        <v>B2</v>
      </c>
      <c r="BI289" s="170" t="str">
        <f t="shared" si="97"/>
        <v>56</v>
      </c>
      <c r="BJ289" s="170" t="str">
        <f t="shared" si="97"/>
        <v/>
      </c>
      <c r="BK289" s="170" t="str">
        <f t="shared" si="97"/>
        <v/>
      </c>
      <c r="BL289" s="170" t="str">
        <f t="shared" si="88"/>
        <v/>
      </c>
    </row>
    <row r="290" spans="1:64">
      <c r="A290" s="24" t="str">
        <f>IF(ISNA(VLOOKUP(D290,D291:D$9999,1,0)),"",1)</f>
        <v/>
      </c>
      <c r="B290" s="24" t="str">
        <f>IF(ISNA(VLOOKUP(E290,E291:E$9999,1,0)),"",1)</f>
        <v/>
      </c>
      <c r="C290" s="2">
        <v>288</v>
      </c>
      <c r="D290" s="2" t="str">
        <f>VLOOKUP(C290,SOURCE!S293:Z10456,8,0)</f>
        <v>ITM_EE_STO_I</v>
      </c>
      <c r="E290" s="26" t="str">
        <f>CHAR(34)&amp;VLOOKUP(C290,SOURCE!S$6:Y$10169,6,0)&amp;CHAR(34)</f>
        <v>"STO3I"</v>
      </c>
      <c r="F290" s="22" t="str">
        <f t="shared" si="89"/>
        <v xml:space="preserve">                      if (strcompare(commandnumber,"STO3I" )) {sprintf(commandnumber,"%d", ITM_EE_STO_I);} else</v>
      </c>
      <c r="H290" t="b">
        <f>ISNA(VLOOKUP(J290,J291:J$500,1,0))</f>
        <v>1</v>
      </c>
      <c r="I290" s="27">
        <f>VLOOKUP(C290,SOURCE!S$6:Y$10169,7,0)</f>
        <v>1834</v>
      </c>
      <c r="J290" s="28" t="str">
        <f>VLOOKUP(C290,SOURCE!S$6:Y$10169,6,0)</f>
        <v>STO3I</v>
      </c>
      <c r="K290" s="29" t="str">
        <f t="shared" si="99"/>
        <v>STO3I</v>
      </c>
      <c r="L290" s="39" t="str">
        <f>VLOOKUP(C290,SOURCE!S$6:Y$10169,2,0)</f>
        <v>Elec</v>
      </c>
      <c r="M290" t="str">
        <f>IF(VLOOKUP(I290,SOURCE!B:M,2,0)="/  { itemToBeCoded","To be coded","")</f>
        <v/>
      </c>
      <c r="N290" s="17" t="str">
        <f>IF(AND(O290,VLOOKUP(I290,SOURCE!B:M,2,0)&lt;&gt;"/  { itemToBeCoded"),IF(ISERROR(VLOOKUP(J290,TEST!A:L,12,0)),"",   IF(VLOOKUP(J290,TEST!A:L,12,0)="","",VLOOKUP(J290,TEST!A:L,12,0)&amp;" //"&amp;U290)),"")</f>
        <v/>
      </c>
      <c r="O290" t="b">
        <f>ISNA(VLOOKUP(J290,J$3:J289,1,0))</f>
        <v>1</v>
      </c>
      <c r="Q290" s="26" t="str">
        <f>VLOOKUP(I290,SOURCE!B:M,5,0)</f>
        <v>"STO" STD_SPACE_3_PER_EM "3I"</v>
      </c>
      <c r="U290">
        <f t="shared" si="102"/>
        <v>56</v>
      </c>
      <c r="V290" s="164">
        <f t="shared" si="103"/>
        <v>299797168.01813853</v>
      </c>
      <c r="W290" t="str">
        <f>IF(AND(O290,VLOOKUP(I290,SOURCE!B:M,2,0)&lt;&gt;"/  { itemToBeCoded"),IF(ISERROR(VLOOKUP(J290,TEST!A:F,5,0)),"",VLOOKUP(J290,TEST!A:F,5,0)),"")</f>
        <v/>
      </c>
      <c r="X290" t="str">
        <f>IF(VLOOKUP(I290,SOURCE!B:M,2,0)&lt;&gt;"/  { itemToBeCoded",IF(ISERROR(VLOOKUP(J290,TEST!A:F,6,0)),"",VLOOKUP(J290,TEST!A:F,6,0)),"")</f>
        <v/>
      </c>
      <c r="Y290" t="str">
        <f t="shared" si="98"/>
        <v/>
      </c>
      <c r="Z290">
        <f t="shared" si="86"/>
        <v>5</v>
      </c>
      <c r="AA290" s="172" t="str">
        <f t="shared" si="104"/>
        <v>+((uint64_t)(83) &lt;&lt; (7*8))</v>
      </c>
      <c r="AB290" s="172" t="str">
        <f t="shared" si="104"/>
        <v>+((uint64_t)(84) &lt;&lt; (6*8))</v>
      </c>
      <c r="AC290" s="172" t="str">
        <f t="shared" si="104"/>
        <v>+((uint64_t)(79) &lt;&lt; (5*8))</v>
      </c>
      <c r="AD290" s="172" t="str">
        <f t="shared" si="104"/>
        <v>+((uint64_t)(51) &lt;&lt; (4*8))</v>
      </c>
      <c r="AE290" s="172" t="str">
        <f t="shared" si="104"/>
        <v>+((uint64_t)(73) &lt;&lt; (3*8))</v>
      </c>
      <c r="AF290" s="172" t="str">
        <f t="shared" si="104"/>
        <v xml:space="preserve">                          </v>
      </c>
      <c r="AG290" s="172" t="str">
        <f t="shared" si="104"/>
        <v xml:space="preserve">                          </v>
      </c>
      <c r="AH290" s="172" t="str">
        <f t="shared" si="104"/>
        <v xml:space="preserve">                          </v>
      </c>
      <c r="AJ290" t="str">
        <f t="shared" si="91"/>
        <v>(uint64_t)(+((uint64_t)(83) &lt;&lt; (7*8))+((uint64_t)(84) &lt;&lt; (6*8))+((uint64_t)(79) &lt;&lt; (5*8))+((uint64_t)(51) &lt;&lt; (4*8))+((uint64_t)(73) &lt;&lt; (3*8))                                                                              )</v>
      </c>
      <c r="AK290" s="2" t="str">
        <f t="shared" si="92"/>
        <v>STO3I</v>
      </c>
      <c r="AL290" t="e">
        <f>VLOOKUP(AN290,$AN291:$AN$1000,1,0)</f>
        <v>#VALUE!</v>
      </c>
      <c r="AM290">
        <f t="shared" si="93"/>
        <v>448</v>
      </c>
      <c r="AN290" s="173" t="str">
        <f t="shared" si="94"/>
        <v xml:space="preserve">    case (uint64_t)(+((uint64_t)(83) &lt;&lt; (7*8))+((uint64_t)(84) &lt;&lt; (6*8))+((uint64_t)(79) &lt;&lt; (5*8))+((uint64_t)(51) &lt;&lt; (4*8))+((uint64_t)(73) &lt;&lt; (3*8))                                                                              ): *com = ITM_EE_STO_I; return true; break; //STO3I</v>
      </c>
      <c r="AO290" t="s">
        <v>5217</v>
      </c>
      <c r="AP290" s="170" t="str">
        <f t="shared" si="101"/>
        <v>53</v>
      </c>
      <c r="AQ290" s="170" t="str">
        <f t="shared" si="101"/>
        <v>54</v>
      </c>
      <c r="AR290" s="170" t="str">
        <f t="shared" si="101"/>
        <v>4F</v>
      </c>
      <c r="AS290" s="170" t="str">
        <f t="shared" si="101"/>
        <v>33</v>
      </c>
      <c r="AT290" s="170" t="str">
        <f t="shared" si="101"/>
        <v>49</v>
      </c>
      <c r="AU290" s="170" t="str">
        <f t="shared" si="101"/>
        <v>00</v>
      </c>
      <c r="AV290" s="170" t="str">
        <f t="shared" si="101"/>
        <v>00</v>
      </c>
      <c r="AW290" s="170" t="str">
        <f t="shared" si="100"/>
        <v>00</v>
      </c>
      <c r="AX290" s="170" t="str">
        <f t="shared" si="95"/>
        <v xml:space="preserve">    case 0x53544F3349000000: *com = ITM_EE_STO_I; return true; break; //STO3I</v>
      </c>
      <c r="BE290" s="170" t="str">
        <f t="shared" si="96"/>
        <v>53</v>
      </c>
      <c r="BF290" s="170" t="str">
        <f t="shared" si="96"/>
        <v>D3</v>
      </c>
      <c r="BG290" s="170" t="str">
        <f t="shared" si="96"/>
        <v>CE</v>
      </c>
      <c r="BH290" s="170" t="str">
        <f t="shared" si="87"/>
        <v>B2</v>
      </c>
      <c r="BI290" s="170" t="str">
        <f t="shared" si="97"/>
        <v>49</v>
      </c>
      <c r="BJ290" s="170" t="str">
        <f t="shared" si="97"/>
        <v/>
      </c>
      <c r="BK290" s="170" t="str">
        <f t="shared" si="97"/>
        <v/>
      </c>
      <c r="BL290" s="170" t="str">
        <f t="shared" si="88"/>
        <v/>
      </c>
    </row>
    <row r="291" spans="1:64">
      <c r="A291" s="24" t="str">
        <f>IF(ISNA(VLOOKUP(D291,D292:D$9999,1,0)),"",1)</f>
        <v/>
      </c>
      <c r="B291" s="24" t="str">
        <f>IF(ISNA(VLOOKUP(E291,E292:E$9999,1,0)),"",1)</f>
        <v/>
      </c>
      <c r="C291" s="2">
        <v>289</v>
      </c>
      <c r="D291" s="2" t="str">
        <f>VLOOKUP(C291,SOURCE!S294:Z10457,8,0)</f>
        <v>ITM_EE_RCL_I</v>
      </c>
      <c r="E291" s="26" t="str">
        <f>CHAR(34)&amp;VLOOKUP(C291,SOURCE!S$6:Y$10169,6,0)&amp;CHAR(34)</f>
        <v>"RCL3I"</v>
      </c>
      <c r="F291" s="22" t="str">
        <f t="shared" si="89"/>
        <v xml:space="preserve">                      if (strcompare(commandnumber,"RCL3I" )) {sprintf(commandnumber,"%d", ITM_EE_RCL_I);} else</v>
      </c>
      <c r="H291" t="b">
        <f>ISNA(VLOOKUP(J291,J292:J$500,1,0))</f>
        <v>1</v>
      </c>
      <c r="I291" s="27">
        <f>VLOOKUP(C291,SOURCE!S$6:Y$10169,7,0)</f>
        <v>1835</v>
      </c>
      <c r="J291" s="28" t="str">
        <f>VLOOKUP(C291,SOURCE!S$6:Y$10169,6,0)</f>
        <v>RCL3I</v>
      </c>
      <c r="K291" s="29" t="str">
        <f t="shared" si="99"/>
        <v>RCL3I</v>
      </c>
      <c r="L291" s="39" t="str">
        <f>VLOOKUP(C291,SOURCE!S$6:Y$10169,2,0)</f>
        <v>Elec</v>
      </c>
      <c r="M291" t="str">
        <f>IF(VLOOKUP(I291,SOURCE!B:M,2,0)="/  { itemToBeCoded","To be coded","")</f>
        <v/>
      </c>
      <c r="N291" s="17" t="str">
        <f>IF(AND(O291,VLOOKUP(I291,SOURCE!B:M,2,0)&lt;&gt;"/  { itemToBeCoded"),IF(ISERROR(VLOOKUP(J291,TEST!A:L,12,0)),"",   IF(VLOOKUP(J291,TEST!A:L,12,0)="","",VLOOKUP(J291,TEST!A:L,12,0)&amp;" //"&amp;U291)),"")</f>
        <v/>
      </c>
      <c r="O291" t="b">
        <f>ISNA(VLOOKUP(J291,J$3:J290,1,0))</f>
        <v>1</v>
      </c>
      <c r="Q291" s="26" t="str">
        <f>VLOOKUP(I291,SOURCE!B:M,5,0)</f>
        <v>"RCL" STD_SPACE_3_PER_EM "3I"</v>
      </c>
      <c r="U291">
        <f t="shared" si="102"/>
        <v>56</v>
      </c>
      <c r="V291" s="164">
        <f t="shared" si="103"/>
        <v>299797168.01813853</v>
      </c>
      <c r="W291" t="str">
        <f>IF(AND(O291,VLOOKUP(I291,SOURCE!B:M,2,0)&lt;&gt;"/  { itemToBeCoded"),IF(ISERROR(VLOOKUP(J291,TEST!A:F,5,0)),"",VLOOKUP(J291,TEST!A:F,5,0)),"")</f>
        <v/>
      </c>
      <c r="X291" t="str">
        <f>IF(VLOOKUP(I291,SOURCE!B:M,2,0)&lt;&gt;"/  { itemToBeCoded",IF(ISERROR(VLOOKUP(J291,TEST!A:F,6,0)),"",VLOOKUP(J291,TEST!A:F,6,0)),"")</f>
        <v/>
      </c>
      <c r="Y291" t="str">
        <f t="shared" si="98"/>
        <v/>
      </c>
      <c r="Z291">
        <f t="shared" si="86"/>
        <v>5</v>
      </c>
      <c r="AA291" s="172" t="str">
        <f t="shared" si="104"/>
        <v>+((uint64_t)(82) &lt;&lt; (7*8))</v>
      </c>
      <c r="AB291" s="172" t="str">
        <f t="shared" si="104"/>
        <v>+((uint64_t)(67) &lt;&lt; (6*8))</v>
      </c>
      <c r="AC291" s="172" t="str">
        <f t="shared" si="104"/>
        <v>+((uint64_t)(76) &lt;&lt; (5*8))</v>
      </c>
      <c r="AD291" s="172" t="str">
        <f t="shared" si="104"/>
        <v>+((uint64_t)(51) &lt;&lt; (4*8))</v>
      </c>
      <c r="AE291" s="172" t="str">
        <f t="shared" si="104"/>
        <v>+((uint64_t)(73) &lt;&lt; (3*8))</v>
      </c>
      <c r="AF291" s="172" t="str">
        <f t="shared" si="104"/>
        <v xml:space="preserve">                          </v>
      </c>
      <c r="AG291" s="172" t="str">
        <f t="shared" si="104"/>
        <v xml:space="preserve">                          </v>
      </c>
      <c r="AH291" s="172" t="str">
        <f t="shared" si="104"/>
        <v xml:space="preserve">                          </v>
      </c>
      <c r="AJ291" t="str">
        <f t="shared" si="91"/>
        <v>(uint64_t)(+((uint64_t)(82) &lt;&lt; (7*8))+((uint64_t)(67) &lt;&lt; (6*8))+((uint64_t)(76) &lt;&lt; (5*8))+((uint64_t)(51) &lt;&lt; (4*8))+((uint64_t)(73) &lt;&lt; (3*8))                                                                              )</v>
      </c>
      <c r="AK291" s="2" t="str">
        <f t="shared" si="92"/>
        <v>RCL3I</v>
      </c>
      <c r="AL291" t="e">
        <f>VLOOKUP(AN291,$AN292:$AN$1000,1,0)</f>
        <v>#VALUE!</v>
      </c>
      <c r="AM291">
        <f t="shared" si="93"/>
        <v>449</v>
      </c>
      <c r="AN291" s="173" t="str">
        <f t="shared" si="94"/>
        <v xml:space="preserve">    case (uint64_t)(+((uint64_t)(82) &lt;&lt; (7*8))+((uint64_t)(67) &lt;&lt; (6*8))+((uint64_t)(76) &lt;&lt; (5*8))+((uint64_t)(51) &lt;&lt; (4*8))+((uint64_t)(73) &lt;&lt; (3*8))                                                                              ): *com = ITM_EE_RCL_I; return true; break; //RCL3I</v>
      </c>
      <c r="AO291" t="s">
        <v>5217</v>
      </c>
      <c r="AP291" s="170" t="str">
        <f t="shared" si="101"/>
        <v>52</v>
      </c>
      <c r="AQ291" s="170" t="str">
        <f t="shared" si="101"/>
        <v>43</v>
      </c>
      <c r="AR291" s="170" t="str">
        <f t="shared" si="101"/>
        <v>4C</v>
      </c>
      <c r="AS291" s="170" t="str">
        <f t="shared" si="101"/>
        <v>33</v>
      </c>
      <c r="AT291" s="170" t="str">
        <f t="shared" si="101"/>
        <v>49</v>
      </c>
      <c r="AU291" s="170" t="str">
        <f t="shared" si="101"/>
        <v>00</v>
      </c>
      <c r="AV291" s="170" t="str">
        <f t="shared" si="101"/>
        <v>00</v>
      </c>
      <c r="AW291" s="170" t="str">
        <f t="shared" si="100"/>
        <v>00</v>
      </c>
      <c r="AX291" s="170" t="str">
        <f t="shared" si="95"/>
        <v xml:space="preserve">    case 0x52434C3349000000: *com = ITM_EE_RCL_I; return true; break; //RCL3I</v>
      </c>
      <c r="BE291" s="170" t="str">
        <f t="shared" si="96"/>
        <v>52</v>
      </c>
      <c r="BF291" s="170" t="str">
        <f t="shared" si="96"/>
        <v>C2</v>
      </c>
      <c r="BG291" s="170" t="str">
        <f t="shared" si="96"/>
        <v>CB</v>
      </c>
      <c r="BH291" s="170" t="str">
        <f t="shared" si="87"/>
        <v>B2</v>
      </c>
      <c r="BI291" s="170" t="str">
        <f t="shared" si="97"/>
        <v>49</v>
      </c>
      <c r="BJ291" s="170" t="str">
        <f t="shared" si="97"/>
        <v/>
      </c>
      <c r="BK291" s="170" t="str">
        <f t="shared" si="97"/>
        <v/>
      </c>
      <c r="BL291" s="170" t="str">
        <f t="shared" si="88"/>
        <v/>
      </c>
    </row>
    <row r="292" spans="1:64">
      <c r="A292" s="24" t="str">
        <f>IF(ISNA(VLOOKUP(D292,D293:D$9999,1,0)),"",1)</f>
        <v/>
      </c>
      <c r="B292" s="24" t="str">
        <f>IF(ISNA(VLOOKUP(E292,E293:E$9999,1,0)),"",1)</f>
        <v/>
      </c>
      <c r="C292" s="2">
        <v>290</v>
      </c>
      <c r="D292" s="2" t="str">
        <f>VLOOKUP(C292,SOURCE!S295:Z10458,8,0)</f>
        <v>ITM_EE_STO_V_I</v>
      </c>
      <c r="E292" s="26" t="str">
        <f>CHAR(34)&amp;VLOOKUP(C292,SOURCE!S$6:Y$10169,6,0)&amp;CHAR(34)</f>
        <v>"3V/3I"</v>
      </c>
      <c r="F292" s="22" t="str">
        <f t="shared" si="89"/>
        <v xml:space="preserve">                      if (strcompare(commandnumber,"3V/3I" )) {sprintf(commandnumber,"%d", ITM_EE_STO_V_I);} else</v>
      </c>
      <c r="H292" t="b">
        <f>ISNA(VLOOKUP(J292,J293:J$500,1,0))</f>
        <v>1</v>
      </c>
      <c r="I292" s="27">
        <f>VLOOKUP(C292,SOURCE!S$6:Y$10169,7,0)</f>
        <v>1836</v>
      </c>
      <c r="J292" s="28" t="str">
        <f>VLOOKUP(C292,SOURCE!S$6:Y$10169,6,0)</f>
        <v>3V/3I</v>
      </c>
      <c r="K292" s="29" t="str">
        <f t="shared" si="99"/>
        <v>V/I</v>
      </c>
      <c r="L292" s="39" t="str">
        <f>VLOOKUP(C292,SOURCE!S$6:Y$10169,2,0)</f>
        <v>Elec</v>
      </c>
      <c r="M292" t="str">
        <f>IF(VLOOKUP(I292,SOURCE!B:M,2,0)="/  { itemToBeCoded","To be coded","")</f>
        <v/>
      </c>
      <c r="N292" s="17" t="str">
        <f>IF(AND(O292,VLOOKUP(I292,SOURCE!B:M,2,0)&lt;&gt;"/  { itemToBeCoded"),IF(ISERROR(VLOOKUP(J292,TEST!A:L,12,0)),"",   IF(VLOOKUP(J292,TEST!A:L,12,0)="","",VLOOKUP(J292,TEST!A:L,12,0)&amp;" //"&amp;U292)),"")</f>
        <v/>
      </c>
      <c r="O292" t="b">
        <f>ISNA(VLOOKUP(J292,J$3:J291,1,0))</f>
        <v>1</v>
      </c>
      <c r="Q292" s="26" t="str">
        <f>VLOOKUP(I292,SOURCE!B:M,5,0)</f>
        <v>"V" STD_DIVIDE "I"</v>
      </c>
      <c r="U292">
        <f t="shared" si="102"/>
        <v>56</v>
      </c>
      <c r="V292" s="164">
        <f t="shared" si="103"/>
        <v>299797168.01813853</v>
      </c>
      <c r="W292" t="str">
        <f>IF(AND(O292,VLOOKUP(I292,SOURCE!B:M,2,0)&lt;&gt;"/  { itemToBeCoded"),IF(ISERROR(VLOOKUP(J292,TEST!A:F,5,0)),"",VLOOKUP(J292,TEST!A:F,5,0)),"")</f>
        <v/>
      </c>
      <c r="X292" t="str">
        <f>IF(VLOOKUP(I292,SOURCE!B:M,2,0)&lt;&gt;"/  { itemToBeCoded",IF(ISERROR(VLOOKUP(J292,TEST!A:F,6,0)),"",VLOOKUP(J292,TEST!A:F,6,0)),"")</f>
        <v/>
      </c>
      <c r="Y292" t="str">
        <f t="shared" si="98"/>
        <v/>
      </c>
      <c r="Z292">
        <f t="shared" si="86"/>
        <v>5</v>
      </c>
      <c r="AA292" s="172" t="str">
        <f t="shared" ref="AA292:AH307" si="105">IF(LEN($J292)&gt;=8-AA$2,"+((uint64_t)("&amp;CODE(MID($J292,8-AA$2,1))  &amp;") &lt;&lt; ("&amp;AA$2&amp;"*8))","                          ")</f>
        <v>+((uint64_t)(51) &lt;&lt; (7*8))</v>
      </c>
      <c r="AB292" s="172" t="str">
        <f t="shared" si="105"/>
        <v>+((uint64_t)(86) &lt;&lt; (6*8))</v>
      </c>
      <c r="AC292" s="172" t="str">
        <f t="shared" si="105"/>
        <v>+((uint64_t)(47) &lt;&lt; (5*8))</v>
      </c>
      <c r="AD292" s="172" t="str">
        <f t="shared" si="105"/>
        <v>+((uint64_t)(51) &lt;&lt; (4*8))</v>
      </c>
      <c r="AE292" s="172" t="str">
        <f t="shared" si="105"/>
        <v>+((uint64_t)(73) &lt;&lt; (3*8))</v>
      </c>
      <c r="AF292" s="172" t="str">
        <f t="shared" si="105"/>
        <v xml:space="preserve">                          </v>
      </c>
      <c r="AG292" s="172" t="str">
        <f t="shared" si="105"/>
        <v xml:space="preserve">                          </v>
      </c>
      <c r="AH292" s="172" t="str">
        <f t="shared" si="105"/>
        <v xml:space="preserve">                          </v>
      </c>
      <c r="AJ292" t="str">
        <f t="shared" si="91"/>
        <v>(uint64_t)(+((uint64_t)(51) &lt;&lt; (7*8))+((uint64_t)(86) &lt;&lt; (6*8))+((uint64_t)(47) &lt;&lt; (5*8))+((uint64_t)(51) &lt;&lt; (4*8))+((uint64_t)(73) &lt;&lt; (3*8))                                                                              )</v>
      </c>
      <c r="AK292" s="2" t="str">
        <f t="shared" si="92"/>
        <v>3V/3I</v>
      </c>
      <c r="AL292" t="e">
        <f>VLOOKUP(AN292,$AN293:$AN$1000,1,0)</f>
        <v>#VALUE!</v>
      </c>
      <c r="AM292">
        <f t="shared" si="93"/>
        <v>450</v>
      </c>
      <c r="AN292" s="173" t="str">
        <f t="shared" si="94"/>
        <v xml:space="preserve">    case (uint64_t)(+((uint64_t)(51) &lt;&lt; (7*8))+((uint64_t)(86) &lt;&lt; (6*8))+((uint64_t)(47) &lt;&lt; (5*8))+((uint64_t)(51) &lt;&lt; (4*8))+((uint64_t)(73) &lt;&lt; (3*8))                                                                              ): *com = ITM_EE_STO_V_I; return true; break; //3V/3I</v>
      </c>
      <c r="AO292" t="s">
        <v>5217</v>
      </c>
      <c r="AP292" s="170" t="str">
        <f t="shared" si="101"/>
        <v>33</v>
      </c>
      <c r="AQ292" s="170" t="str">
        <f t="shared" si="101"/>
        <v>56</v>
      </c>
      <c r="AR292" s="170" t="str">
        <f t="shared" si="101"/>
        <v>2F</v>
      </c>
      <c r="AS292" s="170" t="str">
        <f t="shared" si="101"/>
        <v>33</v>
      </c>
      <c r="AT292" s="170" t="str">
        <f t="shared" si="101"/>
        <v>49</v>
      </c>
      <c r="AU292" s="170" t="str">
        <f t="shared" si="101"/>
        <v>00</v>
      </c>
      <c r="AV292" s="170" t="str">
        <f t="shared" si="101"/>
        <v>00</v>
      </c>
      <c r="AW292" s="170" t="str">
        <f t="shared" si="100"/>
        <v>00</v>
      </c>
      <c r="AX292" s="170" t="str">
        <f t="shared" si="95"/>
        <v xml:space="preserve">    case 0x33562F3349000000: *com = ITM_EE_STO_V_I; return true; break; //3V/3I</v>
      </c>
      <c r="BE292" s="170" t="str">
        <f t="shared" si="96"/>
        <v>33</v>
      </c>
      <c r="BF292" s="170" t="str">
        <f t="shared" si="96"/>
        <v>D5</v>
      </c>
      <c r="BG292" s="170" t="str">
        <f t="shared" si="96"/>
        <v>AE</v>
      </c>
      <c r="BH292" s="170" t="str">
        <f t="shared" si="87"/>
        <v>B2</v>
      </c>
      <c r="BI292" s="170" t="str">
        <f t="shared" si="97"/>
        <v>49</v>
      </c>
      <c r="BJ292" s="170" t="str">
        <f t="shared" si="97"/>
        <v/>
      </c>
      <c r="BK292" s="170" t="str">
        <f t="shared" si="97"/>
        <v/>
      </c>
      <c r="BL292" s="170" t="str">
        <f t="shared" si="88"/>
        <v/>
      </c>
    </row>
    <row r="293" spans="1:64">
      <c r="A293" s="24" t="str">
        <f>IF(ISNA(VLOOKUP(D293,D294:D$9999,1,0)),"",1)</f>
        <v/>
      </c>
      <c r="B293" s="24" t="str">
        <f>IF(ISNA(VLOOKUP(E293,E294:E$9999,1,0)),"",1)</f>
        <v/>
      </c>
      <c r="C293" s="2">
        <v>291</v>
      </c>
      <c r="D293" s="2" t="str">
        <f>VLOOKUP(C293,SOURCE!S296:Z10459,8,0)</f>
        <v>ITM_EE_STO_IR</v>
      </c>
      <c r="E293" s="26" t="str">
        <f>CHAR(34)&amp;VLOOKUP(C293,SOURCE!S$6:Y$10169,6,0)&amp;CHAR(34)</f>
        <v>"3Ix3Z"</v>
      </c>
      <c r="F293" s="22" t="str">
        <f t="shared" si="89"/>
        <v xml:space="preserve">                      if (strcompare(commandnumber,"3Ix3Z" )) {sprintf(commandnumber,"%d", ITM_EE_STO_IR);} else</v>
      </c>
      <c r="H293" t="b">
        <f>ISNA(VLOOKUP(J293,J294:J$500,1,0))</f>
        <v>1</v>
      </c>
      <c r="I293" s="27">
        <f>VLOOKUP(C293,SOURCE!S$6:Y$10169,7,0)</f>
        <v>1837</v>
      </c>
      <c r="J293" s="28" t="str">
        <f>VLOOKUP(C293,SOURCE!S$6:Y$10169,6,0)</f>
        <v>3Ix3Z</v>
      </c>
      <c r="K293" s="29" t="str">
        <f t="shared" si="99"/>
        <v>ICROSSZ</v>
      </c>
      <c r="L293" s="39" t="str">
        <f>VLOOKUP(C293,SOURCE!S$6:Y$10169,2,0)</f>
        <v>Elec</v>
      </c>
      <c r="M293" t="str">
        <f>IF(VLOOKUP(I293,SOURCE!B:M,2,0)="/  { itemToBeCoded","To be coded","")</f>
        <v/>
      </c>
      <c r="N293" s="17" t="str">
        <f>IF(AND(O293,VLOOKUP(I293,SOURCE!B:M,2,0)&lt;&gt;"/  { itemToBeCoded"),IF(ISERROR(VLOOKUP(J293,TEST!A:L,12,0)),"",   IF(VLOOKUP(J293,TEST!A:L,12,0)="","",VLOOKUP(J293,TEST!A:L,12,0)&amp;" //"&amp;U293)),"")</f>
        <v/>
      </c>
      <c r="O293" t="b">
        <f>ISNA(VLOOKUP(J293,J$3:J292,1,0))</f>
        <v>1</v>
      </c>
      <c r="Q293" s="26" t="str">
        <f>VLOOKUP(I293,SOURCE!B:M,5,0)</f>
        <v>"I" STD_CROSS "Z"</v>
      </c>
      <c r="U293">
        <f t="shared" si="102"/>
        <v>56</v>
      </c>
      <c r="V293" s="164">
        <f t="shared" si="103"/>
        <v>299797168.01813853</v>
      </c>
      <c r="W293" t="str">
        <f>IF(AND(O293,VLOOKUP(I293,SOURCE!B:M,2,0)&lt;&gt;"/  { itemToBeCoded"),IF(ISERROR(VLOOKUP(J293,TEST!A:F,5,0)),"",VLOOKUP(J293,TEST!A:F,5,0)),"")</f>
        <v/>
      </c>
      <c r="X293" t="str">
        <f>IF(VLOOKUP(I293,SOURCE!B:M,2,0)&lt;&gt;"/  { itemToBeCoded",IF(ISERROR(VLOOKUP(J293,TEST!A:F,6,0)),"",VLOOKUP(J293,TEST!A:F,6,0)),"")</f>
        <v/>
      </c>
      <c r="Y293" t="str">
        <f t="shared" si="98"/>
        <v/>
      </c>
      <c r="Z293">
        <f t="shared" si="86"/>
        <v>5</v>
      </c>
      <c r="AA293" s="172" t="str">
        <f t="shared" si="105"/>
        <v>+((uint64_t)(51) &lt;&lt; (7*8))</v>
      </c>
      <c r="AB293" s="172" t="str">
        <f t="shared" si="105"/>
        <v>+((uint64_t)(73) &lt;&lt; (6*8))</v>
      </c>
      <c r="AC293" s="172" t="str">
        <f t="shared" si="105"/>
        <v>+((uint64_t)(120) &lt;&lt; (5*8))</v>
      </c>
      <c r="AD293" s="172" t="str">
        <f t="shared" si="105"/>
        <v>+((uint64_t)(51) &lt;&lt; (4*8))</v>
      </c>
      <c r="AE293" s="172" t="str">
        <f t="shared" si="105"/>
        <v>+((uint64_t)(90) &lt;&lt; (3*8))</v>
      </c>
      <c r="AF293" s="172" t="str">
        <f t="shared" si="105"/>
        <v xml:space="preserve">                          </v>
      </c>
      <c r="AG293" s="172" t="str">
        <f t="shared" si="105"/>
        <v xml:space="preserve">                          </v>
      </c>
      <c r="AH293" s="172" t="str">
        <f t="shared" si="105"/>
        <v xml:space="preserve">                          </v>
      </c>
      <c r="AJ293" t="str">
        <f t="shared" si="91"/>
        <v>(uint64_t)(+((uint64_t)(51) &lt;&lt; (7*8))+((uint64_t)(73) &lt;&lt; (6*8))+((uint64_t)(120) &lt;&lt; (5*8))+((uint64_t)(51) &lt;&lt; (4*8))+((uint64_t)(90) &lt;&lt; (3*8))                                                                              )</v>
      </c>
      <c r="AK293" s="2" t="str">
        <f t="shared" si="92"/>
        <v>3Ix3Z</v>
      </c>
      <c r="AL293" t="e">
        <f>VLOOKUP(AN293,$AN294:$AN$1000,1,0)</f>
        <v>#VALUE!</v>
      </c>
      <c r="AM293">
        <f t="shared" si="93"/>
        <v>451</v>
      </c>
      <c r="AN293" s="173" t="str">
        <f t="shared" si="94"/>
        <v xml:space="preserve">    case (uint64_t)(+((uint64_t)(51) &lt;&lt; (7*8))+((uint64_t)(73) &lt;&lt; (6*8))+((uint64_t)(120) &lt;&lt; (5*8))+((uint64_t)(51) &lt;&lt; (4*8))+((uint64_t)(90) &lt;&lt; (3*8))                                                                              ): *com = ITM_EE_STO_IR; return true; break; //3Ix3Z</v>
      </c>
      <c r="AO293" t="s">
        <v>5217</v>
      </c>
      <c r="AP293" s="170" t="str">
        <f t="shared" si="101"/>
        <v>33</v>
      </c>
      <c r="AQ293" s="170" t="str">
        <f t="shared" si="101"/>
        <v>49</v>
      </c>
      <c r="AR293" s="170" t="str">
        <f t="shared" si="101"/>
        <v>78</v>
      </c>
      <c r="AS293" s="170" t="str">
        <f t="shared" si="101"/>
        <v>33</v>
      </c>
      <c r="AT293" s="170" t="str">
        <f t="shared" si="101"/>
        <v>5A</v>
      </c>
      <c r="AU293" s="170" t="str">
        <f t="shared" si="101"/>
        <v>00</v>
      </c>
      <c r="AV293" s="170" t="str">
        <f t="shared" si="101"/>
        <v>00</v>
      </c>
      <c r="AW293" s="170" t="str">
        <f t="shared" si="100"/>
        <v>00</v>
      </c>
      <c r="AX293" s="170" t="str">
        <f t="shared" si="95"/>
        <v xml:space="preserve">    case 0x334978335A000000: *com = ITM_EE_STO_IR; return true; break; //3Ix3Z</v>
      </c>
      <c r="BE293" s="170" t="str">
        <f t="shared" si="96"/>
        <v>33</v>
      </c>
      <c r="BF293" s="170" t="str">
        <f t="shared" si="96"/>
        <v>C8</v>
      </c>
      <c r="BG293" s="170" t="str">
        <f t="shared" si="96"/>
        <v>F7</v>
      </c>
      <c r="BH293" s="170" t="str">
        <f t="shared" si="87"/>
        <v>B2</v>
      </c>
      <c r="BI293" s="170" t="str">
        <f t="shared" si="97"/>
        <v>5A</v>
      </c>
      <c r="BJ293" s="170" t="str">
        <f t="shared" si="97"/>
        <v/>
      </c>
      <c r="BK293" s="170" t="str">
        <f t="shared" si="97"/>
        <v/>
      </c>
      <c r="BL293" s="170" t="str">
        <f t="shared" si="88"/>
        <v/>
      </c>
    </row>
    <row r="294" spans="1:64">
      <c r="A294" s="24" t="str">
        <f>IF(ISNA(VLOOKUP(D294,D295:D$9999,1,0)),"",1)</f>
        <v/>
      </c>
      <c r="B294" s="24" t="str">
        <f>IF(ISNA(VLOOKUP(E294,E295:E$9999,1,0)),"",1)</f>
        <v/>
      </c>
      <c r="C294" s="2">
        <v>292</v>
      </c>
      <c r="D294" s="2" t="str">
        <f>VLOOKUP(C294,SOURCE!S297:Z10460,8,0)</f>
        <v>ITM_EE_STO_V_Z</v>
      </c>
      <c r="E294" s="26" t="str">
        <f>CHAR(34)&amp;VLOOKUP(C294,SOURCE!S$6:Y$10169,6,0)&amp;CHAR(34)</f>
        <v>"3V/3Z"</v>
      </c>
      <c r="F294" s="22" t="str">
        <f t="shared" si="89"/>
        <v xml:space="preserve">                      if (strcompare(commandnumber,"3V/3Z" )) {sprintf(commandnumber,"%d", ITM_EE_STO_V_Z);} else</v>
      </c>
      <c r="H294" t="b">
        <f>ISNA(VLOOKUP(J294,J295:J$500,1,0))</f>
        <v>1</v>
      </c>
      <c r="I294" s="27">
        <f>VLOOKUP(C294,SOURCE!S$6:Y$10169,7,0)</f>
        <v>1838</v>
      </c>
      <c r="J294" s="28" t="str">
        <f>VLOOKUP(C294,SOURCE!S$6:Y$10169,6,0)</f>
        <v>3V/3Z</v>
      </c>
      <c r="K294" s="29" t="str">
        <f t="shared" si="99"/>
        <v>V/Z</v>
      </c>
      <c r="L294" s="39" t="str">
        <f>VLOOKUP(C294,SOURCE!S$6:Y$10169,2,0)</f>
        <v>Elec</v>
      </c>
      <c r="M294" t="str">
        <f>IF(VLOOKUP(I294,SOURCE!B:M,2,0)="/  { itemToBeCoded","To be coded","")</f>
        <v/>
      </c>
      <c r="N294" s="17" t="str">
        <f>IF(AND(O294,VLOOKUP(I294,SOURCE!B:M,2,0)&lt;&gt;"/  { itemToBeCoded"),IF(ISERROR(VLOOKUP(J294,TEST!A:L,12,0)),"",   IF(VLOOKUP(J294,TEST!A:L,12,0)="","",VLOOKUP(J294,TEST!A:L,12,0)&amp;" //"&amp;U294)),"")</f>
        <v/>
      </c>
      <c r="O294" t="b">
        <f>ISNA(VLOOKUP(J294,J$3:J293,1,0))</f>
        <v>1</v>
      </c>
      <c r="Q294" s="26" t="str">
        <f>VLOOKUP(I294,SOURCE!B:M,5,0)</f>
        <v>"V" STD_DIVIDE "Z"</v>
      </c>
      <c r="U294">
        <f t="shared" si="102"/>
        <v>56</v>
      </c>
      <c r="V294" s="164">
        <f t="shared" si="103"/>
        <v>299797168.01813853</v>
      </c>
      <c r="W294" t="str">
        <f>IF(AND(O294,VLOOKUP(I294,SOURCE!B:M,2,0)&lt;&gt;"/  { itemToBeCoded"),IF(ISERROR(VLOOKUP(J294,TEST!A:F,5,0)),"",VLOOKUP(J294,TEST!A:F,5,0)),"")</f>
        <v/>
      </c>
      <c r="X294" t="str">
        <f>IF(VLOOKUP(I294,SOURCE!B:M,2,0)&lt;&gt;"/  { itemToBeCoded",IF(ISERROR(VLOOKUP(J294,TEST!A:F,6,0)),"",VLOOKUP(J294,TEST!A:F,6,0)),"")</f>
        <v/>
      </c>
      <c r="Y294" t="str">
        <f t="shared" si="98"/>
        <v/>
      </c>
      <c r="Z294">
        <f t="shared" si="86"/>
        <v>5</v>
      </c>
      <c r="AA294" s="172" t="str">
        <f t="shared" si="105"/>
        <v>+((uint64_t)(51) &lt;&lt; (7*8))</v>
      </c>
      <c r="AB294" s="172" t="str">
        <f t="shared" si="105"/>
        <v>+((uint64_t)(86) &lt;&lt; (6*8))</v>
      </c>
      <c r="AC294" s="172" t="str">
        <f t="shared" si="105"/>
        <v>+((uint64_t)(47) &lt;&lt; (5*8))</v>
      </c>
      <c r="AD294" s="172" t="str">
        <f t="shared" si="105"/>
        <v>+((uint64_t)(51) &lt;&lt; (4*8))</v>
      </c>
      <c r="AE294" s="172" t="str">
        <f t="shared" si="105"/>
        <v>+((uint64_t)(90) &lt;&lt; (3*8))</v>
      </c>
      <c r="AF294" s="172" t="str">
        <f t="shared" si="105"/>
        <v xml:space="preserve">                          </v>
      </c>
      <c r="AG294" s="172" t="str">
        <f t="shared" si="105"/>
        <v xml:space="preserve">                          </v>
      </c>
      <c r="AH294" s="172" t="str">
        <f t="shared" si="105"/>
        <v xml:space="preserve">                          </v>
      </c>
      <c r="AJ294" t="str">
        <f t="shared" si="91"/>
        <v>(uint64_t)(+((uint64_t)(51) &lt;&lt; (7*8))+((uint64_t)(86) &lt;&lt; (6*8))+((uint64_t)(47) &lt;&lt; (5*8))+((uint64_t)(51) &lt;&lt; (4*8))+((uint64_t)(90) &lt;&lt; (3*8))                                                                              )</v>
      </c>
      <c r="AK294" s="2" t="str">
        <f t="shared" si="92"/>
        <v>3V/3Z</v>
      </c>
      <c r="AL294" t="e">
        <f>VLOOKUP(AN294,$AN295:$AN$1000,1,0)</f>
        <v>#VALUE!</v>
      </c>
      <c r="AM294">
        <f t="shared" si="93"/>
        <v>452</v>
      </c>
      <c r="AN294" s="173" t="str">
        <f t="shared" si="94"/>
        <v xml:space="preserve">    case (uint64_t)(+((uint64_t)(51) &lt;&lt; (7*8))+((uint64_t)(86) &lt;&lt; (6*8))+((uint64_t)(47) &lt;&lt; (5*8))+((uint64_t)(51) &lt;&lt; (4*8))+((uint64_t)(90) &lt;&lt; (3*8))                                                                              ): *com = ITM_EE_STO_V_Z; return true; break; //3V/3Z</v>
      </c>
      <c r="AO294" t="s">
        <v>5217</v>
      </c>
      <c r="AP294" s="170" t="str">
        <f t="shared" si="101"/>
        <v>33</v>
      </c>
      <c r="AQ294" s="170" t="str">
        <f t="shared" si="101"/>
        <v>56</v>
      </c>
      <c r="AR294" s="170" t="str">
        <f t="shared" si="101"/>
        <v>2F</v>
      </c>
      <c r="AS294" s="170" t="str">
        <f t="shared" si="101"/>
        <v>33</v>
      </c>
      <c r="AT294" s="170" t="str">
        <f t="shared" si="101"/>
        <v>5A</v>
      </c>
      <c r="AU294" s="170" t="str">
        <f t="shared" si="101"/>
        <v>00</v>
      </c>
      <c r="AV294" s="170" t="str">
        <f t="shared" si="101"/>
        <v>00</v>
      </c>
      <c r="AW294" s="170" t="str">
        <f t="shared" si="100"/>
        <v>00</v>
      </c>
      <c r="AX294" s="170" t="str">
        <f t="shared" si="95"/>
        <v xml:space="preserve">    case 0x33562F335A000000: *com = ITM_EE_STO_V_Z; return true; break; //3V/3Z</v>
      </c>
      <c r="BE294" s="170" t="str">
        <f t="shared" si="96"/>
        <v>33</v>
      </c>
      <c r="BF294" s="170" t="str">
        <f t="shared" si="96"/>
        <v>D5</v>
      </c>
      <c r="BG294" s="170" t="str">
        <f t="shared" si="96"/>
        <v>AE</v>
      </c>
      <c r="BH294" s="170" t="str">
        <f t="shared" si="87"/>
        <v>B2</v>
      </c>
      <c r="BI294" s="170" t="str">
        <f t="shared" si="97"/>
        <v>5A</v>
      </c>
      <c r="BJ294" s="170" t="str">
        <f t="shared" si="97"/>
        <v/>
      </c>
      <c r="BK294" s="170" t="str">
        <f t="shared" si="97"/>
        <v/>
      </c>
      <c r="BL294" s="170" t="str">
        <f t="shared" si="88"/>
        <v/>
      </c>
    </row>
    <row r="295" spans="1:64">
      <c r="A295" s="24" t="str">
        <f>IF(ISNA(VLOOKUP(D295,D296:D$9999,1,0)),"",1)</f>
        <v/>
      </c>
      <c r="B295" s="24" t="str">
        <f>IF(ISNA(VLOOKUP(E295,E296:E$9999,1,0)),"",1)</f>
        <v/>
      </c>
      <c r="C295" s="2">
        <v>293</v>
      </c>
      <c r="D295" s="2" t="str">
        <f>VLOOKUP(C295,SOURCE!S298:Z10461,8,0)</f>
        <v>ITM_EE_X2BAL</v>
      </c>
      <c r="E295" s="26" t="str">
        <f>CHAR(34)&amp;VLOOKUP(C295,SOURCE!S$6:Y$10169,6,0)&amp;CHAR(34)</f>
        <v>"X&gt;BAL"</v>
      </c>
      <c r="F295" s="22" t="str">
        <f t="shared" si="89"/>
        <v xml:space="preserve">                      if (strcompare(commandnumber,"X&gt;BAL" )) {sprintf(commandnumber,"%d", ITM_EE_X2BAL);} else</v>
      </c>
      <c r="H295" t="b">
        <f>ISNA(VLOOKUP(J295,J296:J$500,1,0))</f>
        <v>1</v>
      </c>
      <c r="I295" s="27">
        <f>VLOOKUP(C295,SOURCE!S$6:Y$10169,7,0)</f>
        <v>1839</v>
      </c>
      <c r="J295" s="28" t="str">
        <f>VLOOKUP(C295,SOURCE!S$6:Y$10169,6,0)</f>
        <v>X&gt;BAL</v>
      </c>
      <c r="K295" s="29" t="str">
        <f t="shared" si="99"/>
        <v>X&gt;BAL</v>
      </c>
      <c r="L295" s="39" t="str">
        <f>VLOOKUP(C295,SOURCE!S$6:Y$10169,2,0)</f>
        <v>Elec</v>
      </c>
      <c r="M295" t="str">
        <f>IF(VLOOKUP(I295,SOURCE!B:M,2,0)="/  { itemToBeCoded","To be coded","")</f>
        <v/>
      </c>
      <c r="N295" s="17" t="str">
        <f>IF(AND(O295,VLOOKUP(I295,SOURCE!B:M,2,0)&lt;&gt;"/  { itemToBeCoded"),IF(ISERROR(VLOOKUP(J295,TEST!A:L,12,0)),"",   IF(VLOOKUP(J295,TEST!A:L,12,0)="","",VLOOKUP(J295,TEST!A:L,12,0)&amp;" //"&amp;U295)),"")</f>
        <v/>
      </c>
      <c r="O295" t="b">
        <f>ISNA(VLOOKUP(J295,J$3:J294,1,0))</f>
        <v>1</v>
      </c>
      <c r="Q295" s="26" t="str">
        <f>VLOOKUP(I295,SOURCE!B:M,5,0)</f>
        <v>"X" STD_SPACE_3_PER_EM STD_RIGHT_ARROW STD_SPACE_3_PER_EM "BAL"</v>
      </c>
      <c r="U295">
        <f t="shared" si="102"/>
        <v>56</v>
      </c>
      <c r="V295" s="164">
        <f t="shared" si="103"/>
        <v>299797168.01813853</v>
      </c>
      <c r="W295" t="str">
        <f>IF(AND(O295,VLOOKUP(I295,SOURCE!B:M,2,0)&lt;&gt;"/  { itemToBeCoded"),IF(ISERROR(VLOOKUP(J295,TEST!A:F,5,0)),"",VLOOKUP(J295,TEST!A:F,5,0)),"")</f>
        <v/>
      </c>
      <c r="X295" t="str">
        <f>IF(VLOOKUP(I295,SOURCE!B:M,2,0)&lt;&gt;"/  { itemToBeCoded",IF(ISERROR(VLOOKUP(J295,TEST!A:F,6,0)),"",VLOOKUP(J295,TEST!A:F,6,0)),"")</f>
        <v/>
      </c>
      <c r="Y295" t="str">
        <f t="shared" si="98"/>
        <v/>
      </c>
      <c r="Z295">
        <f t="shared" si="86"/>
        <v>5</v>
      </c>
      <c r="AA295" s="172" t="str">
        <f t="shared" si="105"/>
        <v>+((uint64_t)(88) &lt;&lt; (7*8))</v>
      </c>
      <c r="AB295" s="172" t="str">
        <f t="shared" si="105"/>
        <v>+((uint64_t)(62) &lt;&lt; (6*8))</v>
      </c>
      <c r="AC295" s="172" t="str">
        <f t="shared" si="105"/>
        <v>+((uint64_t)(66) &lt;&lt; (5*8))</v>
      </c>
      <c r="AD295" s="172" t="str">
        <f t="shared" si="105"/>
        <v>+((uint64_t)(65) &lt;&lt; (4*8))</v>
      </c>
      <c r="AE295" s="172" t="str">
        <f t="shared" si="105"/>
        <v>+((uint64_t)(76) &lt;&lt; (3*8))</v>
      </c>
      <c r="AF295" s="172" t="str">
        <f t="shared" si="105"/>
        <v xml:space="preserve">                          </v>
      </c>
      <c r="AG295" s="172" t="str">
        <f t="shared" si="105"/>
        <v xml:space="preserve">                          </v>
      </c>
      <c r="AH295" s="172" t="str">
        <f t="shared" si="105"/>
        <v xml:space="preserve">                          </v>
      </c>
      <c r="AJ295" t="str">
        <f t="shared" si="91"/>
        <v>(uint64_t)(+((uint64_t)(88) &lt;&lt; (7*8))+((uint64_t)(62) &lt;&lt; (6*8))+((uint64_t)(66) &lt;&lt; (5*8))+((uint64_t)(65) &lt;&lt; (4*8))+((uint64_t)(76) &lt;&lt; (3*8))                                                                              )</v>
      </c>
      <c r="AK295" s="2" t="str">
        <f t="shared" si="92"/>
        <v>X&gt;BAL</v>
      </c>
      <c r="AL295" t="e">
        <f>VLOOKUP(AN295,$AN296:$AN$1000,1,0)</f>
        <v>#VALUE!</v>
      </c>
      <c r="AM295">
        <f t="shared" si="93"/>
        <v>453</v>
      </c>
      <c r="AN295" s="173" t="str">
        <f t="shared" si="94"/>
        <v xml:space="preserve">    case (uint64_t)(+((uint64_t)(88) &lt;&lt; (7*8))+((uint64_t)(62) &lt;&lt; (6*8))+((uint64_t)(66) &lt;&lt; (5*8))+((uint64_t)(65) &lt;&lt; (4*8))+((uint64_t)(76) &lt;&lt; (3*8))                                                                              ): *com = ITM_EE_X2BAL; return true; break; //X&gt;BAL</v>
      </c>
      <c r="AO295" t="s">
        <v>5217</v>
      </c>
      <c r="AP295" s="170" t="str">
        <f t="shared" si="101"/>
        <v>58</v>
      </c>
      <c r="AQ295" s="170" t="str">
        <f t="shared" si="101"/>
        <v>3E</v>
      </c>
      <c r="AR295" s="170" t="str">
        <f t="shared" si="101"/>
        <v>42</v>
      </c>
      <c r="AS295" s="170" t="str">
        <f t="shared" si="101"/>
        <v>41</v>
      </c>
      <c r="AT295" s="170" t="str">
        <f t="shared" si="101"/>
        <v>4C</v>
      </c>
      <c r="AU295" s="170" t="str">
        <f t="shared" si="101"/>
        <v>00</v>
      </c>
      <c r="AV295" s="170" t="str">
        <f t="shared" si="101"/>
        <v>00</v>
      </c>
      <c r="AW295" s="170" t="str">
        <f t="shared" si="100"/>
        <v>00</v>
      </c>
      <c r="AX295" s="170" t="str">
        <f t="shared" si="95"/>
        <v xml:space="preserve">    case 0x583E42414C000000: *com = ITM_EE_X2BAL; return true; break; //X&gt;BAL</v>
      </c>
      <c r="BE295" s="170" t="str">
        <f t="shared" si="96"/>
        <v>58</v>
      </c>
      <c r="BF295" s="170" t="str">
        <f t="shared" si="96"/>
        <v>BD</v>
      </c>
      <c r="BG295" s="170" t="str">
        <f t="shared" si="96"/>
        <v>C1</v>
      </c>
      <c r="BH295" s="170" t="str">
        <f t="shared" si="87"/>
        <v>C0</v>
      </c>
      <c r="BI295" s="170" t="str">
        <f t="shared" si="97"/>
        <v>4C</v>
      </c>
      <c r="BJ295" s="170" t="str">
        <f t="shared" si="97"/>
        <v/>
      </c>
      <c r="BK295" s="170" t="str">
        <f t="shared" si="97"/>
        <v/>
      </c>
      <c r="BL295" s="170" t="str">
        <f t="shared" si="88"/>
        <v/>
      </c>
    </row>
    <row r="296" spans="1:64">
      <c r="A296" s="24" t="str">
        <f>IF(ISNA(VLOOKUP(D296,D297:D$9999,1,0)),"",1)</f>
        <v/>
      </c>
      <c r="B296" s="24" t="str">
        <f>IF(ISNA(VLOOKUP(E296,E297:E$9999,1,0)),"",1)</f>
        <v/>
      </c>
      <c r="C296" s="2">
        <v>294</v>
      </c>
      <c r="D296" s="2" t="str">
        <f>VLOOKUP(C296,SOURCE!S299:Z10462,8,0)</f>
        <v>ITM_LI</v>
      </c>
      <c r="E296" s="26" t="str">
        <f>CHAR(34)&amp;VLOOKUP(C296,SOURCE!S$6:Y$10169,6,0)&amp;CHAR(34)</f>
        <v>"LNGINT"</v>
      </c>
      <c r="F296" s="22" t="str">
        <f t="shared" si="89"/>
        <v xml:space="preserve">                      if (strcompare(commandnumber,"LNGINT" )) {sprintf(commandnumber,"%d", ITM_LI);} else</v>
      </c>
      <c r="H296" t="b">
        <f>ISNA(VLOOKUP(J296,J297:J$500,1,0))</f>
        <v>1</v>
      </c>
      <c r="I296" s="27">
        <f>VLOOKUP(C296,SOURCE!S$6:Y$10169,7,0)</f>
        <v>1841</v>
      </c>
      <c r="J296" s="28" t="str">
        <f>VLOOKUP(C296,SOURCE!S$6:Y$10169,6,0)</f>
        <v>LNGINT</v>
      </c>
      <c r="K296" s="29" t="str">
        <f t="shared" si="99"/>
        <v>LNGINT</v>
      </c>
      <c r="L296" s="39" t="str">
        <f>VLOOKUP(C296,SOURCE!S$6:Y$10169,2,0)</f>
        <v>FN LG_ING</v>
      </c>
      <c r="M296" t="str">
        <f>IF(VLOOKUP(I296,SOURCE!B:M,2,0)="/  { itemToBeCoded","To be coded","")</f>
        <v/>
      </c>
      <c r="N296" s="17" t="str">
        <f>IF(AND(O296,VLOOKUP(I296,SOURCE!B:M,2,0)&lt;&gt;"/  { itemToBeCoded"),IF(ISERROR(VLOOKUP(J296,TEST!A:L,12,0)),"",   IF(VLOOKUP(J296,TEST!A:L,12,0)="","",VLOOKUP(J296,TEST!A:L,12,0)&amp;" //"&amp;U296)),"")</f>
        <v/>
      </c>
      <c r="O296" t="b">
        <f>ISNA(VLOOKUP(J296,J$3:J295,1,0))</f>
        <v>1</v>
      </c>
      <c r="Q296" s="26" t="str">
        <f>VLOOKUP(I296,SOURCE!B:M,5,0)</f>
        <v>"LNGINT"</v>
      </c>
      <c r="U296">
        <f t="shared" si="102"/>
        <v>56</v>
      </c>
      <c r="V296" s="164">
        <f t="shared" si="103"/>
        <v>299797168.01813853</v>
      </c>
      <c r="W296" t="str">
        <f>IF(AND(O296,VLOOKUP(I296,SOURCE!B:M,2,0)&lt;&gt;"/  { itemToBeCoded"),IF(ISERROR(VLOOKUP(J296,TEST!A:F,5,0)),"",VLOOKUP(J296,TEST!A:F,5,0)),"")</f>
        <v/>
      </c>
      <c r="X296" t="str">
        <f>IF(VLOOKUP(I296,SOURCE!B:M,2,0)&lt;&gt;"/  { itemToBeCoded",IF(ISERROR(VLOOKUP(J296,TEST!A:F,6,0)),"",VLOOKUP(J296,TEST!A:F,6,0)),"")</f>
        <v/>
      </c>
      <c r="Y296" t="str">
        <f t="shared" si="98"/>
        <v/>
      </c>
      <c r="Z296">
        <f t="shared" si="86"/>
        <v>6</v>
      </c>
      <c r="AA296" s="172" t="str">
        <f t="shared" si="105"/>
        <v>+((uint64_t)(76) &lt;&lt; (7*8))</v>
      </c>
      <c r="AB296" s="172" t="str">
        <f t="shared" si="105"/>
        <v>+((uint64_t)(78) &lt;&lt; (6*8))</v>
      </c>
      <c r="AC296" s="172" t="str">
        <f t="shared" si="105"/>
        <v>+((uint64_t)(71) &lt;&lt; (5*8))</v>
      </c>
      <c r="AD296" s="172" t="str">
        <f t="shared" si="105"/>
        <v>+((uint64_t)(73) &lt;&lt; (4*8))</v>
      </c>
      <c r="AE296" s="172" t="str">
        <f t="shared" si="105"/>
        <v>+((uint64_t)(78) &lt;&lt; (3*8))</v>
      </c>
      <c r="AF296" s="172" t="str">
        <f t="shared" si="105"/>
        <v>+((uint64_t)(84) &lt;&lt; (2*8))</v>
      </c>
      <c r="AG296" s="172" t="str">
        <f t="shared" si="105"/>
        <v xml:space="preserve">                          </v>
      </c>
      <c r="AH296" s="172" t="str">
        <f t="shared" si="105"/>
        <v xml:space="preserve">                          </v>
      </c>
      <c r="AJ296" t="str">
        <f t="shared" si="91"/>
        <v>(uint64_t)(+((uint64_t)(76) &lt;&lt; (7*8))+((uint64_t)(78) &lt;&lt; (6*8))+((uint64_t)(71) &lt;&lt; (5*8))+((uint64_t)(73) &lt;&lt; (4*8))+((uint64_t)(78) &lt;&lt; (3*8))+((uint64_t)(84) &lt;&lt; (2*8))                                                    )</v>
      </c>
      <c r="AK296" s="2" t="str">
        <f t="shared" si="92"/>
        <v>LNGINT</v>
      </c>
      <c r="AL296" t="e">
        <f>VLOOKUP(AN296,$AN297:$AN$1000,1,0)</f>
        <v>#VALUE!</v>
      </c>
      <c r="AM296">
        <f t="shared" si="93"/>
        <v>454</v>
      </c>
      <c r="AN296" s="173" t="str">
        <f t="shared" si="94"/>
        <v xml:space="preserve">    case (uint64_t)(+((uint64_t)(76) &lt;&lt; (7*8))+((uint64_t)(78) &lt;&lt; (6*8))+((uint64_t)(71) &lt;&lt; (5*8))+((uint64_t)(73) &lt;&lt; (4*8))+((uint64_t)(78) &lt;&lt; (3*8))+((uint64_t)(84) &lt;&lt; (2*8))                                                    ): *com = ITM_LI; return true; break; //LNGINT</v>
      </c>
      <c r="AO296" t="s">
        <v>5217</v>
      </c>
      <c r="AP296" s="170" t="str">
        <f t="shared" si="101"/>
        <v>4C</v>
      </c>
      <c r="AQ296" s="170" t="str">
        <f t="shared" si="101"/>
        <v>4E</v>
      </c>
      <c r="AR296" s="170" t="str">
        <f t="shared" si="101"/>
        <v>47</v>
      </c>
      <c r="AS296" s="170" t="str">
        <f t="shared" si="101"/>
        <v>49</v>
      </c>
      <c r="AT296" s="170" t="str">
        <f t="shared" si="101"/>
        <v>4E</v>
      </c>
      <c r="AU296" s="170" t="str">
        <f t="shared" si="101"/>
        <v>54</v>
      </c>
      <c r="AV296" s="170" t="str">
        <f t="shared" si="101"/>
        <v>00</v>
      </c>
      <c r="AW296" s="170" t="str">
        <f t="shared" si="100"/>
        <v>00</v>
      </c>
      <c r="AX296" s="170" t="str">
        <f t="shared" si="95"/>
        <v xml:space="preserve">    case 0x4C4E47494E540000: *com = ITM_LI; return true; break; //LNGINT</v>
      </c>
      <c r="BE296" s="170" t="str">
        <f t="shared" si="96"/>
        <v>4C</v>
      </c>
      <c r="BF296" s="170" t="str">
        <f t="shared" si="96"/>
        <v>4E</v>
      </c>
      <c r="BG296" s="170" t="str">
        <f t="shared" si="96"/>
        <v>C6</v>
      </c>
      <c r="BH296" s="170" t="str">
        <f t="shared" si="87"/>
        <v>C8</v>
      </c>
      <c r="BI296" s="170" t="str">
        <f t="shared" si="97"/>
        <v>4E</v>
      </c>
      <c r="BJ296" s="170" t="str">
        <f t="shared" si="97"/>
        <v>54</v>
      </c>
      <c r="BK296" s="170" t="str">
        <f t="shared" si="97"/>
        <v/>
      </c>
      <c r="BL296" s="170" t="str">
        <f t="shared" si="88"/>
        <v/>
      </c>
    </row>
    <row r="297" spans="1:64">
      <c r="A297" s="24" t="str">
        <f>IF(ISNA(VLOOKUP(D297,D298:D$9999,1,0)),"",1)</f>
        <v/>
      </c>
      <c r="B297" s="24" t="str">
        <f>IF(ISNA(VLOOKUP(E297,E298:E$9999,1,0)),"",1)</f>
        <v/>
      </c>
      <c r="C297" s="2">
        <v>295</v>
      </c>
      <c r="D297" s="2" t="str">
        <f>VLOOKUP(C297,SOURCE!S300:Z10463,8,0)</f>
        <v>ITM_2BIN</v>
      </c>
      <c r="E297" s="26" t="str">
        <f>CHAR(34)&amp;VLOOKUP(C297,SOURCE!S$6:Y$10169,6,0)&amp;CHAR(34)</f>
        <v>"&gt;BIN"</v>
      </c>
      <c r="F297" s="22" t="str">
        <f t="shared" si="89"/>
        <v xml:space="preserve">                      if (strcompare(commandnumber,"&gt;BIN" )) {sprintf(commandnumber,"%d", ITM_2BIN);} else</v>
      </c>
      <c r="H297" t="b">
        <f>ISNA(VLOOKUP(J297,J298:J$500,1,0))</f>
        <v>1</v>
      </c>
      <c r="I297" s="27">
        <f>VLOOKUP(C297,SOURCE!S$6:Y$10169,7,0)</f>
        <v>1842</v>
      </c>
      <c r="J297" s="28" t="str">
        <f>VLOOKUP(C297,SOURCE!S$6:Y$10169,6,0)</f>
        <v>&gt;BIN</v>
      </c>
      <c r="K297" s="29" t="str">
        <f t="shared" si="99"/>
        <v>BIN</v>
      </c>
      <c r="L297" s="39" t="str">
        <f>VLOOKUP(C297,SOURCE!S$6:Y$10169,2,0)</f>
        <v>FN SH_INT</v>
      </c>
      <c r="M297" t="str">
        <f>IF(VLOOKUP(I297,SOURCE!B:M,2,0)="/  { itemToBeCoded","To be coded","")</f>
        <v/>
      </c>
      <c r="N297" s="17" t="str">
        <f>IF(AND(O297,VLOOKUP(I297,SOURCE!B:M,2,0)&lt;&gt;"/  { itemToBeCoded"),IF(ISERROR(VLOOKUP(J297,TEST!A:L,12,0)),"",   IF(VLOOKUP(J297,TEST!A:L,12,0)="","",VLOOKUP(J297,TEST!A:L,12,0)&amp;" //"&amp;U297)),"")</f>
        <v/>
      </c>
      <c r="O297" t="b">
        <f>ISNA(VLOOKUP(J297,J$3:J296,1,0))</f>
        <v>1</v>
      </c>
      <c r="Q297" s="26" t="str">
        <f>VLOOKUP(I297,SOURCE!B:M,5,0)</f>
        <v>"BIN"</v>
      </c>
      <c r="U297">
        <f t="shared" si="102"/>
        <v>56</v>
      </c>
      <c r="V297" s="164">
        <f t="shared" si="103"/>
        <v>299797168.01813853</v>
      </c>
      <c r="W297" t="str">
        <f>IF(AND(O297,VLOOKUP(I297,SOURCE!B:M,2,0)&lt;&gt;"/  { itemToBeCoded"),IF(ISERROR(VLOOKUP(J297,TEST!A:F,5,0)),"",VLOOKUP(J297,TEST!A:F,5,0)),"")</f>
        <v/>
      </c>
      <c r="X297" t="str">
        <f>IF(VLOOKUP(I297,SOURCE!B:M,2,0)&lt;&gt;"/  { itemToBeCoded",IF(ISERROR(VLOOKUP(J297,TEST!A:F,6,0)),"",VLOOKUP(J297,TEST!A:F,6,0)),"")</f>
        <v/>
      </c>
      <c r="Y297" t="str">
        <f t="shared" si="98"/>
        <v/>
      </c>
      <c r="Z297">
        <f t="shared" si="86"/>
        <v>4</v>
      </c>
      <c r="AA297" s="172" t="str">
        <f t="shared" si="105"/>
        <v>+((uint64_t)(62) &lt;&lt; (7*8))</v>
      </c>
      <c r="AB297" s="172" t="str">
        <f t="shared" si="105"/>
        <v>+((uint64_t)(66) &lt;&lt; (6*8))</v>
      </c>
      <c r="AC297" s="172" t="str">
        <f t="shared" si="105"/>
        <v>+((uint64_t)(73) &lt;&lt; (5*8))</v>
      </c>
      <c r="AD297" s="172" t="str">
        <f t="shared" si="105"/>
        <v>+((uint64_t)(78) &lt;&lt; (4*8))</v>
      </c>
      <c r="AE297" s="172" t="str">
        <f t="shared" si="105"/>
        <v xml:space="preserve">                          </v>
      </c>
      <c r="AF297" s="172" t="str">
        <f t="shared" si="105"/>
        <v xml:space="preserve">                          </v>
      </c>
      <c r="AG297" s="172" t="str">
        <f t="shared" si="105"/>
        <v xml:space="preserve">                          </v>
      </c>
      <c r="AH297" s="172" t="str">
        <f t="shared" si="105"/>
        <v xml:space="preserve">                          </v>
      </c>
      <c r="AJ297" t="str">
        <f t="shared" si="91"/>
        <v>(uint64_t)(+((uint64_t)(62) &lt;&lt; (7*8))+((uint64_t)(66) &lt;&lt; (6*8))+((uint64_t)(73) &lt;&lt; (5*8))+((uint64_t)(78) &lt;&lt; (4*8))                                                                                                        )</v>
      </c>
      <c r="AK297" s="2" t="str">
        <f t="shared" si="92"/>
        <v>&gt;BIN</v>
      </c>
      <c r="AL297" t="e">
        <f>VLOOKUP(AN297,$AN298:$AN$1000,1,0)</f>
        <v>#VALUE!</v>
      </c>
      <c r="AM297">
        <f t="shared" si="93"/>
        <v>455</v>
      </c>
      <c r="AN297" s="173" t="str">
        <f t="shared" si="94"/>
        <v xml:space="preserve">    case (uint64_t)(+((uint64_t)(62) &lt;&lt; (7*8))+((uint64_t)(66) &lt;&lt; (6*8))+((uint64_t)(73) &lt;&lt; (5*8))+((uint64_t)(78) &lt;&lt; (4*8))                                                                                                        ): *com = ITM_2BIN; return true; break; //&gt;BIN</v>
      </c>
      <c r="AO297" t="s">
        <v>5217</v>
      </c>
      <c r="AP297" s="170" t="str">
        <f t="shared" si="101"/>
        <v>3E</v>
      </c>
      <c r="AQ297" s="170" t="str">
        <f t="shared" si="101"/>
        <v>42</v>
      </c>
      <c r="AR297" s="170" t="str">
        <f t="shared" si="101"/>
        <v>49</v>
      </c>
      <c r="AS297" s="170" t="str">
        <f t="shared" si="101"/>
        <v>4E</v>
      </c>
      <c r="AT297" s="170" t="str">
        <f t="shared" si="101"/>
        <v>00</v>
      </c>
      <c r="AU297" s="170" t="str">
        <f t="shared" si="101"/>
        <v>00</v>
      </c>
      <c r="AV297" s="170" t="str">
        <f t="shared" si="101"/>
        <v>00</v>
      </c>
      <c r="AW297" s="170" t="str">
        <f t="shared" si="100"/>
        <v>00</v>
      </c>
      <c r="AX297" s="170" t="str">
        <f t="shared" si="95"/>
        <v xml:space="preserve">    case 0x3E42494E00000000: *com = ITM_2BIN; return true; break; //&gt;BIN</v>
      </c>
      <c r="BE297" s="170" t="str">
        <f t="shared" si="96"/>
        <v>BD</v>
      </c>
      <c r="BF297" s="170" t="str">
        <f t="shared" si="96"/>
        <v>C1</v>
      </c>
      <c r="BG297" s="170" t="str">
        <f t="shared" si="96"/>
        <v>C8</v>
      </c>
      <c r="BH297" s="170" t="str">
        <f t="shared" si="87"/>
        <v>CD</v>
      </c>
      <c r="BI297" s="170" t="str">
        <f t="shared" si="97"/>
        <v/>
      </c>
      <c r="BJ297" s="170" t="str">
        <f t="shared" si="97"/>
        <v/>
      </c>
      <c r="BK297" s="170" t="str">
        <f t="shared" si="97"/>
        <v/>
      </c>
      <c r="BL297" s="170" t="str">
        <f t="shared" si="88"/>
        <v/>
      </c>
    </row>
    <row r="298" spans="1:64">
      <c r="A298" s="24" t="str">
        <f>IF(ISNA(VLOOKUP(D298,D299:D$9999,1,0)),"",1)</f>
        <v/>
      </c>
      <c r="B298" s="24" t="str">
        <f>IF(ISNA(VLOOKUP(E298,E299:E$9999,1,0)),"",1)</f>
        <v/>
      </c>
      <c r="C298" s="2">
        <v>296</v>
      </c>
      <c r="D298" s="2" t="str">
        <f>VLOOKUP(C298,SOURCE!S301:Z10464,8,0)</f>
        <v>ITM_2OCT</v>
      </c>
      <c r="E298" s="26" t="str">
        <f>CHAR(34)&amp;VLOOKUP(C298,SOURCE!S$6:Y$10169,6,0)&amp;CHAR(34)</f>
        <v>"&gt;OCT"</v>
      </c>
      <c r="F298" s="22" t="str">
        <f t="shared" si="89"/>
        <v xml:space="preserve">                      if (strcompare(commandnumber,"&gt;OCT" )) {sprintf(commandnumber,"%d", ITM_2OCT);} else</v>
      </c>
      <c r="H298" t="b">
        <f>ISNA(VLOOKUP(J298,J299:J$500,1,0))</f>
        <v>1</v>
      </c>
      <c r="I298" s="27">
        <f>VLOOKUP(C298,SOURCE!S$6:Y$10169,7,0)</f>
        <v>1843</v>
      </c>
      <c r="J298" s="28" t="str">
        <f>VLOOKUP(C298,SOURCE!S$6:Y$10169,6,0)</f>
        <v>&gt;OCT</v>
      </c>
      <c r="K298" s="29" t="str">
        <f t="shared" si="99"/>
        <v>OCT</v>
      </c>
      <c r="L298" s="39" t="str">
        <f>VLOOKUP(C298,SOURCE!S$6:Y$10169,2,0)</f>
        <v>FN SH_INT</v>
      </c>
      <c r="M298" t="str">
        <f>IF(VLOOKUP(I298,SOURCE!B:M,2,0)="/  { itemToBeCoded","To be coded","")</f>
        <v/>
      </c>
      <c r="N298" s="17" t="str">
        <f>IF(AND(O298,VLOOKUP(I298,SOURCE!B:M,2,0)&lt;&gt;"/  { itemToBeCoded"),IF(ISERROR(VLOOKUP(J298,TEST!A:L,12,0)),"",   IF(VLOOKUP(J298,TEST!A:L,12,0)="","",VLOOKUP(J298,TEST!A:L,12,0)&amp;" //"&amp;U298)),"")</f>
        <v/>
      </c>
      <c r="O298" t="b">
        <f>ISNA(VLOOKUP(J298,J$3:J297,1,0))</f>
        <v>1</v>
      </c>
      <c r="Q298" s="26" t="str">
        <f>VLOOKUP(I298,SOURCE!B:M,5,0)</f>
        <v>"OCT"</v>
      </c>
      <c r="U298">
        <f t="shared" si="102"/>
        <v>56</v>
      </c>
      <c r="V298" s="164">
        <f t="shared" si="103"/>
        <v>299797168.01813853</v>
      </c>
      <c r="W298" t="str">
        <f>IF(AND(O298,VLOOKUP(I298,SOURCE!B:M,2,0)&lt;&gt;"/  { itemToBeCoded"),IF(ISERROR(VLOOKUP(J298,TEST!A:F,5,0)),"",VLOOKUP(J298,TEST!A:F,5,0)),"")</f>
        <v/>
      </c>
      <c r="X298" t="str">
        <f>IF(VLOOKUP(I298,SOURCE!B:M,2,0)&lt;&gt;"/  { itemToBeCoded",IF(ISERROR(VLOOKUP(J298,TEST!A:F,6,0)),"",VLOOKUP(J298,TEST!A:F,6,0)),"")</f>
        <v/>
      </c>
      <c r="Y298" t="str">
        <f t="shared" si="98"/>
        <v/>
      </c>
      <c r="Z298">
        <f t="shared" si="86"/>
        <v>4</v>
      </c>
      <c r="AA298" s="172" t="str">
        <f t="shared" si="105"/>
        <v>+((uint64_t)(62) &lt;&lt; (7*8))</v>
      </c>
      <c r="AB298" s="172" t="str">
        <f t="shared" si="105"/>
        <v>+((uint64_t)(79) &lt;&lt; (6*8))</v>
      </c>
      <c r="AC298" s="172" t="str">
        <f t="shared" si="105"/>
        <v>+((uint64_t)(67) &lt;&lt; (5*8))</v>
      </c>
      <c r="AD298" s="172" t="str">
        <f t="shared" si="105"/>
        <v>+((uint64_t)(84) &lt;&lt; (4*8))</v>
      </c>
      <c r="AE298" s="172" t="str">
        <f t="shared" si="105"/>
        <v xml:space="preserve">                          </v>
      </c>
      <c r="AF298" s="172" t="str">
        <f t="shared" si="105"/>
        <v xml:space="preserve">                          </v>
      </c>
      <c r="AG298" s="172" t="str">
        <f t="shared" si="105"/>
        <v xml:space="preserve">                          </v>
      </c>
      <c r="AH298" s="172" t="str">
        <f t="shared" si="105"/>
        <v xml:space="preserve">                          </v>
      </c>
      <c r="AJ298" t="str">
        <f t="shared" si="91"/>
        <v>(uint64_t)(+((uint64_t)(62) &lt;&lt; (7*8))+((uint64_t)(79) &lt;&lt; (6*8))+((uint64_t)(67) &lt;&lt; (5*8))+((uint64_t)(84) &lt;&lt; (4*8))                                                                                                        )</v>
      </c>
      <c r="AK298" s="2" t="str">
        <f t="shared" si="92"/>
        <v>&gt;OCT</v>
      </c>
      <c r="AL298" t="e">
        <f>VLOOKUP(AN298,$AN299:$AN$1000,1,0)</f>
        <v>#VALUE!</v>
      </c>
      <c r="AM298">
        <f t="shared" si="93"/>
        <v>456</v>
      </c>
      <c r="AN298" s="173" t="str">
        <f t="shared" si="94"/>
        <v xml:space="preserve">    case (uint64_t)(+((uint64_t)(62) &lt;&lt; (7*8))+((uint64_t)(79) &lt;&lt; (6*8))+((uint64_t)(67) &lt;&lt; (5*8))+((uint64_t)(84) &lt;&lt; (4*8))                                                                                                        ): *com = ITM_2OCT; return true; break; //&gt;OCT</v>
      </c>
      <c r="AO298" t="s">
        <v>5217</v>
      </c>
      <c r="AP298" s="170" t="str">
        <f t="shared" si="101"/>
        <v>3E</v>
      </c>
      <c r="AQ298" s="170" t="str">
        <f t="shared" si="101"/>
        <v>4F</v>
      </c>
      <c r="AR298" s="170" t="str">
        <f t="shared" si="101"/>
        <v>43</v>
      </c>
      <c r="AS298" s="170" t="str">
        <f t="shared" si="101"/>
        <v>54</v>
      </c>
      <c r="AT298" s="170" t="str">
        <f t="shared" si="101"/>
        <v>00</v>
      </c>
      <c r="AU298" s="170" t="str">
        <f t="shared" si="101"/>
        <v>00</v>
      </c>
      <c r="AV298" s="170" t="str">
        <f t="shared" si="101"/>
        <v>00</v>
      </c>
      <c r="AW298" s="170" t="str">
        <f t="shared" si="100"/>
        <v>00</v>
      </c>
      <c r="AX298" s="170" t="str">
        <f t="shared" si="95"/>
        <v xml:space="preserve">    case 0x3E4F435400000000: *com = ITM_2OCT; return true; break; //&gt;OCT</v>
      </c>
      <c r="BE298" s="170" t="str">
        <f t="shared" si="96"/>
        <v>BD</v>
      </c>
      <c r="BF298" s="170" t="str">
        <f t="shared" si="96"/>
        <v>CE</v>
      </c>
      <c r="BG298" s="170" t="str">
        <f t="shared" si="96"/>
        <v>C2</v>
      </c>
      <c r="BH298" s="170" t="str">
        <f t="shared" si="87"/>
        <v>D3</v>
      </c>
      <c r="BI298" s="170" t="str">
        <f t="shared" si="97"/>
        <v/>
      </c>
      <c r="BJ298" s="170" t="str">
        <f t="shared" si="97"/>
        <v/>
      </c>
      <c r="BK298" s="170" t="str">
        <f t="shared" si="97"/>
        <v/>
      </c>
      <c r="BL298" s="170" t="str">
        <f t="shared" si="88"/>
        <v/>
      </c>
    </row>
    <row r="299" spans="1:64">
      <c r="A299" s="24" t="str">
        <f>IF(ISNA(VLOOKUP(D299,D300:D$9999,1,0)),"",1)</f>
        <v/>
      </c>
      <c r="B299" s="24" t="str">
        <f>IF(ISNA(VLOOKUP(E299,E300:E$9999,1,0)),"",1)</f>
        <v/>
      </c>
      <c r="C299" s="2">
        <v>297</v>
      </c>
      <c r="D299" s="2" t="str">
        <f>VLOOKUP(C299,SOURCE!S302:Z10465,8,0)</f>
        <v>ITM_2DEC</v>
      </c>
      <c r="E299" s="26" t="str">
        <f>CHAR(34)&amp;VLOOKUP(C299,SOURCE!S$6:Y$10169,6,0)&amp;CHAR(34)</f>
        <v>"&gt;DEC"</v>
      </c>
      <c r="F299" s="22" t="str">
        <f t="shared" si="89"/>
        <v xml:space="preserve">                      if (strcompare(commandnumber,"&gt;DEC" )) {sprintf(commandnumber,"%d", ITM_2DEC);} else</v>
      </c>
      <c r="H299" t="b">
        <f>ISNA(VLOOKUP(J299,J300:J$500,1,0))</f>
        <v>1</v>
      </c>
      <c r="I299" s="27">
        <f>VLOOKUP(C299,SOURCE!S$6:Y$10169,7,0)</f>
        <v>1844</v>
      </c>
      <c r="J299" s="28" t="str">
        <f>VLOOKUP(C299,SOURCE!S$6:Y$10169,6,0)</f>
        <v>&gt;DEC</v>
      </c>
      <c r="K299" s="29" t="str">
        <f t="shared" si="99"/>
        <v>DEC</v>
      </c>
      <c r="L299" s="39" t="str">
        <f>VLOOKUP(C299,SOURCE!S$6:Y$10169,2,0)</f>
        <v>FN SH_INT</v>
      </c>
      <c r="M299" t="str">
        <f>IF(VLOOKUP(I299,SOURCE!B:M,2,0)="/  { itemToBeCoded","To be coded","")</f>
        <v/>
      </c>
      <c r="N299" s="17" t="str">
        <f>IF(AND(O299,VLOOKUP(I299,SOURCE!B:M,2,0)&lt;&gt;"/  { itemToBeCoded"),IF(ISERROR(VLOOKUP(J299,TEST!A:L,12,0)),"",   IF(VLOOKUP(J299,TEST!A:L,12,0)="","",VLOOKUP(J299,TEST!A:L,12,0)&amp;" //"&amp;U299)),"")</f>
        <v/>
      </c>
      <c r="O299" t="b">
        <f>ISNA(VLOOKUP(J299,J$3:J298,1,0))</f>
        <v>1</v>
      </c>
      <c r="Q299" s="26" t="str">
        <f>VLOOKUP(I299,SOURCE!B:M,5,0)</f>
        <v>"DEC"</v>
      </c>
      <c r="U299">
        <f t="shared" si="102"/>
        <v>56</v>
      </c>
      <c r="V299" s="164">
        <f t="shared" si="103"/>
        <v>299797168.01813853</v>
      </c>
      <c r="W299" t="str">
        <f>IF(AND(O299,VLOOKUP(I299,SOURCE!B:M,2,0)&lt;&gt;"/  { itemToBeCoded"),IF(ISERROR(VLOOKUP(J299,TEST!A:F,5,0)),"",VLOOKUP(J299,TEST!A:F,5,0)),"")</f>
        <v/>
      </c>
      <c r="X299" t="str">
        <f>IF(VLOOKUP(I299,SOURCE!B:M,2,0)&lt;&gt;"/  { itemToBeCoded",IF(ISERROR(VLOOKUP(J299,TEST!A:F,6,0)),"",VLOOKUP(J299,TEST!A:F,6,0)),"")</f>
        <v/>
      </c>
      <c r="Y299" t="str">
        <f t="shared" si="98"/>
        <v/>
      </c>
      <c r="Z299">
        <f t="shared" si="86"/>
        <v>4</v>
      </c>
      <c r="AA299" s="172" t="str">
        <f t="shared" si="105"/>
        <v>+((uint64_t)(62) &lt;&lt; (7*8))</v>
      </c>
      <c r="AB299" s="172" t="str">
        <f t="shared" si="105"/>
        <v>+((uint64_t)(68) &lt;&lt; (6*8))</v>
      </c>
      <c r="AC299" s="172" t="str">
        <f t="shared" si="105"/>
        <v>+((uint64_t)(69) &lt;&lt; (5*8))</v>
      </c>
      <c r="AD299" s="172" t="str">
        <f t="shared" si="105"/>
        <v>+((uint64_t)(67) &lt;&lt; (4*8))</v>
      </c>
      <c r="AE299" s="172" t="str">
        <f t="shared" si="105"/>
        <v xml:space="preserve">                          </v>
      </c>
      <c r="AF299" s="172" t="str">
        <f t="shared" si="105"/>
        <v xml:space="preserve">                          </v>
      </c>
      <c r="AG299" s="172" t="str">
        <f t="shared" si="105"/>
        <v xml:space="preserve">                          </v>
      </c>
      <c r="AH299" s="172" t="str">
        <f t="shared" si="105"/>
        <v xml:space="preserve">                          </v>
      </c>
      <c r="AJ299" t="str">
        <f t="shared" si="91"/>
        <v>(uint64_t)(+((uint64_t)(62) &lt;&lt; (7*8))+((uint64_t)(68) &lt;&lt; (6*8))+((uint64_t)(69) &lt;&lt; (5*8))+((uint64_t)(67) &lt;&lt; (4*8))                                                                                                        )</v>
      </c>
      <c r="AK299" s="2" t="str">
        <f t="shared" si="92"/>
        <v>&gt;DEC</v>
      </c>
      <c r="AL299" t="e">
        <f>VLOOKUP(AN299,$AN300:$AN$1000,1,0)</f>
        <v>#VALUE!</v>
      </c>
      <c r="AM299">
        <f t="shared" si="93"/>
        <v>457</v>
      </c>
      <c r="AN299" s="173" t="str">
        <f t="shared" si="94"/>
        <v xml:space="preserve">    case (uint64_t)(+((uint64_t)(62) &lt;&lt; (7*8))+((uint64_t)(68) &lt;&lt; (6*8))+((uint64_t)(69) &lt;&lt; (5*8))+((uint64_t)(67) &lt;&lt; (4*8))                                                                                                        ): *com = ITM_2DEC; return true; break; //&gt;DEC</v>
      </c>
      <c r="AO299" t="s">
        <v>5217</v>
      </c>
      <c r="AP299" s="170" t="str">
        <f t="shared" si="101"/>
        <v>3E</v>
      </c>
      <c r="AQ299" s="170" t="str">
        <f t="shared" si="101"/>
        <v>44</v>
      </c>
      <c r="AR299" s="170" t="str">
        <f t="shared" si="101"/>
        <v>45</v>
      </c>
      <c r="AS299" s="170" t="str">
        <f t="shared" si="101"/>
        <v>43</v>
      </c>
      <c r="AT299" s="170" t="str">
        <f t="shared" si="101"/>
        <v>00</v>
      </c>
      <c r="AU299" s="170" t="str">
        <f t="shared" si="101"/>
        <v>00</v>
      </c>
      <c r="AV299" s="170" t="str">
        <f t="shared" si="101"/>
        <v>00</v>
      </c>
      <c r="AW299" s="170" t="str">
        <f t="shared" si="100"/>
        <v>00</v>
      </c>
      <c r="AX299" s="170" t="str">
        <f t="shared" si="95"/>
        <v xml:space="preserve">    case 0x3E44454300000000: *com = ITM_2DEC; return true; break; //&gt;DEC</v>
      </c>
      <c r="BE299" s="170" t="str">
        <f t="shared" si="96"/>
        <v>BD</v>
      </c>
      <c r="BF299" s="170" t="str">
        <f t="shared" si="96"/>
        <v>C3</v>
      </c>
      <c r="BG299" s="170" t="str">
        <f t="shared" si="96"/>
        <v>C4</v>
      </c>
      <c r="BH299" s="170" t="str">
        <f t="shared" si="87"/>
        <v>C2</v>
      </c>
      <c r="BI299" s="170" t="str">
        <f t="shared" si="97"/>
        <v/>
      </c>
      <c r="BJ299" s="170" t="str">
        <f t="shared" si="97"/>
        <v/>
      </c>
      <c r="BK299" s="170" t="str">
        <f t="shared" si="97"/>
        <v/>
      </c>
      <c r="BL299" s="170" t="str">
        <f t="shared" si="88"/>
        <v/>
      </c>
    </row>
    <row r="300" spans="1:64">
      <c r="A300" s="24" t="str">
        <f>IF(ISNA(VLOOKUP(D300,D301:D$9999,1,0)),"",1)</f>
        <v/>
      </c>
      <c r="B300" s="24" t="str">
        <f>IF(ISNA(VLOOKUP(E300,E301:E$9999,1,0)),"",1)</f>
        <v/>
      </c>
      <c r="C300" s="2">
        <v>298</v>
      </c>
      <c r="D300" s="2" t="str">
        <f>VLOOKUP(C300,SOURCE!S303:Z10466,8,0)</f>
        <v>ITM_2HEX</v>
      </c>
      <c r="E300" s="26" t="str">
        <f>CHAR(34)&amp;VLOOKUP(C300,SOURCE!S$6:Y$10169,6,0)&amp;CHAR(34)</f>
        <v>"&gt;HEX"</v>
      </c>
      <c r="F300" s="22" t="str">
        <f t="shared" si="89"/>
        <v xml:space="preserve">                      if (strcompare(commandnumber,"&gt;HEX" )) {sprintf(commandnumber,"%d", ITM_2HEX);} else</v>
      </c>
      <c r="H300" t="b">
        <f>ISNA(VLOOKUP(J300,J301:J$500,1,0))</f>
        <v>1</v>
      </c>
      <c r="I300" s="27">
        <f>VLOOKUP(C300,SOURCE!S$6:Y$10169,7,0)</f>
        <v>1845</v>
      </c>
      <c r="J300" s="28" t="str">
        <f>VLOOKUP(C300,SOURCE!S$6:Y$10169,6,0)</f>
        <v>&gt;HEX</v>
      </c>
      <c r="K300" s="29" t="str">
        <f t="shared" si="99"/>
        <v>HEX</v>
      </c>
      <c r="L300" s="39" t="str">
        <f>VLOOKUP(C300,SOURCE!S$6:Y$10169,2,0)</f>
        <v>FN SH_INT</v>
      </c>
      <c r="M300" t="str">
        <f>IF(VLOOKUP(I300,SOURCE!B:M,2,0)="/  { itemToBeCoded","To be coded","")</f>
        <v/>
      </c>
      <c r="N300" s="17" t="str">
        <f>IF(AND(O300,VLOOKUP(I300,SOURCE!B:M,2,0)&lt;&gt;"/  { itemToBeCoded"),IF(ISERROR(VLOOKUP(J300,TEST!A:L,12,0)),"",   IF(VLOOKUP(J300,TEST!A:L,12,0)="","",VLOOKUP(J300,TEST!A:L,12,0)&amp;" //"&amp;U300)),"")</f>
        <v/>
      </c>
      <c r="O300" t="b">
        <f>ISNA(VLOOKUP(J300,J$3:J299,1,0))</f>
        <v>1</v>
      </c>
      <c r="Q300" s="26" t="str">
        <f>VLOOKUP(I300,SOURCE!B:M,5,0)</f>
        <v>"HEX"</v>
      </c>
      <c r="U300">
        <f t="shared" si="102"/>
        <v>56</v>
      </c>
      <c r="V300" s="164">
        <f t="shared" si="103"/>
        <v>299797168.01813853</v>
      </c>
      <c r="W300" t="str">
        <f>IF(AND(O300,VLOOKUP(I300,SOURCE!B:M,2,0)&lt;&gt;"/  { itemToBeCoded"),IF(ISERROR(VLOOKUP(J300,TEST!A:F,5,0)),"",VLOOKUP(J300,TEST!A:F,5,0)),"")</f>
        <v/>
      </c>
      <c r="X300" t="str">
        <f>IF(VLOOKUP(I300,SOURCE!B:M,2,0)&lt;&gt;"/  { itemToBeCoded",IF(ISERROR(VLOOKUP(J300,TEST!A:F,6,0)),"",VLOOKUP(J300,TEST!A:F,6,0)),"")</f>
        <v/>
      </c>
      <c r="Y300" t="str">
        <f t="shared" si="98"/>
        <v/>
      </c>
      <c r="Z300">
        <f t="shared" si="86"/>
        <v>4</v>
      </c>
      <c r="AA300" s="172" t="str">
        <f t="shared" si="105"/>
        <v>+((uint64_t)(62) &lt;&lt; (7*8))</v>
      </c>
      <c r="AB300" s="172" t="str">
        <f t="shared" si="105"/>
        <v>+((uint64_t)(72) &lt;&lt; (6*8))</v>
      </c>
      <c r="AC300" s="172" t="str">
        <f t="shared" si="105"/>
        <v>+((uint64_t)(69) &lt;&lt; (5*8))</v>
      </c>
      <c r="AD300" s="172" t="str">
        <f t="shared" si="105"/>
        <v>+((uint64_t)(88) &lt;&lt; (4*8))</v>
      </c>
      <c r="AE300" s="172" t="str">
        <f t="shared" si="105"/>
        <v xml:space="preserve">                          </v>
      </c>
      <c r="AF300" s="172" t="str">
        <f t="shared" si="105"/>
        <v xml:space="preserve">                          </v>
      </c>
      <c r="AG300" s="172" t="str">
        <f t="shared" si="105"/>
        <v xml:space="preserve">                          </v>
      </c>
      <c r="AH300" s="172" t="str">
        <f t="shared" si="105"/>
        <v xml:space="preserve">                          </v>
      </c>
      <c r="AJ300" t="str">
        <f t="shared" si="91"/>
        <v>(uint64_t)(+((uint64_t)(62) &lt;&lt; (7*8))+((uint64_t)(72) &lt;&lt; (6*8))+((uint64_t)(69) &lt;&lt; (5*8))+((uint64_t)(88) &lt;&lt; (4*8))                                                                                                        )</v>
      </c>
      <c r="AK300" s="2" t="str">
        <f t="shared" si="92"/>
        <v>&gt;HEX</v>
      </c>
      <c r="AL300" t="e">
        <f>VLOOKUP(AN300,$AN301:$AN$1000,1,0)</f>
        <v>#VALUE!</v>
      </c>
      <c r="AM300">
        <f t="shared" si="93"/>
        <v>458</v>
      </c>
      <c r="AN300" s="173" t="str">
        <f t="shared" si="94"/>
        <v xml:space="preserve">    case (uint64_t)(+((uint64_t)(62) &lt;&lt; (7*8))+((uint64_t)(72) &lt;&lt; (6*8))+((uint64_t)(69) &lt;&lt; (5*8))+((uint64_t)(88) &lt;&lt; (4*8))                                                                                                        ): *com = ITM_2HEX; return true; break; //&gt;HEX</v>
      </c>
      <c r="AO300" t="s">
        <v>5217</v>
      </c>
      <c r="AP300" s="170" t="str">
        <f t="shared" si="101"/>
        <v>3E</v>
      </c>
      <c r="AQ300" s="170" t="str">
        <f t="shared" si="101"/>
        <v>48</v>
      </c>
      <c r="AR300" s="170" t="str">
        <f t="shared" si="101"/>
        <v>45</v>
      </c>
      <c r="AS300" s="170" t="str">
        <f t="shared" si="101"/>
        <v>58</v>
      </c>
      <c r="AT300" s="170" t="str">
        <f t="shared" si="101"/>
        <v>00</v>
      </c>
      <c r="AU300" s="170" t="str">
        <f t="shared" si="101"/>
        <v>00</v>
      </c>
      <c r="AV300" s="170" t="str">
        <f t="shared" si="101"/>
        <v>00</v>
      </c>
      <c r="AW300" s="170" t="str">
        <f t="shared" si="100"/>
        <v>00</v>
      </c>
      <c r="AX300" s="170" t="str">
        <f t="shared" si="95"/>
        <v xml:space="preserve">    case 0x3E48455800000000: *com = ITM_2HEX; return true; break; //&gt;HEX</v>
      </c>
      <c r="BE300" s="170" t="str">
        <f t="shared" si="96"/>
        <v>BD</v>
      </c>
      <c r="BF300" s="170" t="str">
        <f t="shared" si="96"/>
        <v>C7</v>
      </c>
      <c r="BG300" s="170" t="str">
        <f t="shared" si="96"/>
        <v>C4</v>
      </c>
      <c r="BH300" s="170" t="str">
        <f t="shared" si="87"/>
        <v>D7</v>
      </c>
      <c r="BI300" s="170" t="str">
        <f t="shared" si="97"/>
        <v/>
      </c>
      <c r="BJ300" s="170" t="str">
        <f t="shared" si="97"/>
        <v/>
      </c>
      <c r="BK300" s="170" t="str">
        <f t="shared" si="97"/>
        <v/>
      </c>
      <c r="BL300" s="170" t="str">
        <f t="shared" si="88"/>
        <v/>
      </c>
    </row>
    <row r="301" spans="1:64">
      <c r="A301" s="24" t="str">
        <f>IF(ISNA(VLOOKUP(D301,D302:D$9999,1,0)),"",1)</f>
        <v/>
      </c>
      <c r="B301" s="24" t="str">
        <f>IF(ISNA(VLOOKUP(E301,E302:E$9999,1,0)),"",1)</f>
        <v/>
      </c>
      <c r="C301" s="2">
        <v>299</v>
      </c>
      <c r="D301" s="2" t="str">
        <f>VLOOKUP(C301,SOURCE!S304:Z10467,8,0)</f>
        <v>ITM_RI</v>
      </c>
      <c r="E301" s="26" t="str">
        <f>CHAR(34)&amp;VLOOKUP(C301,SOURCE!S$6:Y$10169,6,0)&amp;CHAR(34)</f>
        <v>"&gt;I"</v>
      </c>
      <c r="F301" s="22" t="str">
        <f t="shared" si="89"/>
        <v xml:space="preserve">                      if (strcompare(commandnumber,"&gt;I" )) {sprintf(commandnumber,"%d", ITM_RI);} else</v>
      </c>
      <c r="H301" t="b">
        <f>ISNA(VLOOKUP(J301,J302:J$500,1,0))</f>
        <v>1</v>
      </c>
      <c r="I301" s="27">
        <f>VLOOKUP(C301,SOURCE!S$6:Y$10169,7,0)</f>
        <v>1850</v>
      </c>
      <c r="J301" s="28" t="str">
        <f>VLOOKUP(C301,SOURCE!S$6:Y$10169,6,0)</f>
        <v>&gt;I</v>
      </c>
      <c r="K301" s="29" t="str">
        <f t="shared" si="99"/>
        <v>&gt;I</v>
      </c>
      <c r="L301" s="39" t="str">
        <f>VLOOKUP(C301,SOURCE!S$6:Y$10169,2,0)</f>
        <v>FN SH_INT</v>
      </c>
      <c r="M301" t="str">
        <f>IF(VLOOKUP(I301,SOURCE!B:M,2,0)="/  { itemToBeCoded","To be coded","")</f>
        <v/>
      </c>
      <c r="N301" s="17" t="str">
        <f>IF(AND(O301,VLOOKUP(I301,SOURCE!B:M,2,0)&lt;&gt;"/  { itemToBeCoded"),IF(ISERROR(VLOOKUP(J301,TEST!A:L,12,0)),"",   IF(VLOOKUP(J301,TEST!A:L,12,0)="","",VLOOKUP(J301,TEST!A:L,12,0)&amp;" //"&amp;U301)),"")</f>
        <v/>
      </c>
      <c r="O301" t="b">
        <f>ISNA(VLOOKUP(J301,J$3:J300,1,0))</f>
        <v>1</v>
      </c>
      <c r="Q301" s="26" t="str">
        <f>VLOOKUP(I301,SOURCE!B:M,5,0)</f>
        <v>STD_RIGHT_ARROW "I"</v>
      </c>
      <c r="U301">
        <f t="shared" si="102"/>
        <v>56</v>
      </c>
      <c r="V301" s="164">
        <f t="shared" si="103"/>
        <v>299797168.01813853</v>
      </c>
      <c r="W301" t="str">
        <f>IF(AND(O301,VLOOKUP(I301,SOURCE!B:M,2,0)&lt;&gt;"/  { itemToBeCoded"),IF(ISERROR(VLOOKUP(J301,TEST!A:F,5,0)),"",VLOOKUP(J301,TEST!A:F,5,0)),"")</f>
        <v/>
      </c>
      <c r="X301" t="str">
        <f>IF(VLOOKUP(I301,SOURCE!B:M,2,0)&lt;&gt;"/  { itemToBeCoded",IF(ISERROR(VLOOKUP(J301,TEST!A:F,6,0)),"",VLOOKUP(J301,TEST!A:F,6,0)),"")</f>
        <v/>
      </c>
      <c r="Y301" t="str">
        <f t="shared" si="98"/>
        <v/>
      </c>
      <c r="Z301">
        <f t="shared" si="86"/>
        <v>2</v>
      </c>
      <c r="AA301" s="172" t="str">
        <f t="shared" si="105"/>
        <v>+((uint64_t)(62) &lt;&lt; (7*8))</v>
      </c>
      <c r="AB301" s="172" t="str">
        <f t="shared" si="105"/>
        <v>+((uint64_t)(73) &lt;&lt; (6*8))</v>
      </c>
      <c r="AC301" s="172" t="str">
        <f t="shared" si="105"/>
        <v xml:space="preserve">                          </v>
      </c>
      <c r="AD301" s="172" t="str">
        <f t="shared" si="105"/>
        <v xml:space="preserve">                          </v>
      </c>
      <c r="AE301" s="172" t="str">
        <f t="shared" si="105"/>
        <v xml:space="preserve">                          </v>
      </c>
      <c r="AF301" s="172" t="str">
        <f t="shared" si="105"/>
        <v xml:space="preserve">                          </v>
      </c>
      <c r="AG301" s="172" t="str">
        <f t="shared" si="105"/>
        <v xml:space="preserve">                          </v>
      </c>
      <c r="AH301" s="172" t="str">
        <f t="shared" si="105"/>
        <v xml:space="preserve">                          </v>
      </c>
      <c r="AJ301" t="str">
        <f t="shared" si="91"/>
        <v>(uint64_t)(+((uint64_t)(62) &lt;&lt; (7*8))+((uint64_t)(73) &lt;&lt; (6*8))                                                                                                                                                            )</v>
      </c>
      <c r="AK301" s="2" t="str">
        <f t="shared" si="92"/>
        <v>&gt;I</v>
      </c>
      <c r="AL301" t="e">
        <f>VLOOKUP(AN301,$AN302:$AN$1000,1,0)</f>
        <v>#VALUE!</v>
      </c>
      <c r="AM301">
        <f t="shared" si="93"/>
        <v>459</v>
      </c>
      <c r="AN301" s="173" t="str">
        <f t="shared" si="94"/>
        <v xml:space="preserve">    case (uint64_t)(+((uint64_t)(62) &lt;&lt; (7*8))+((uint64_t)(73) &lt;&lt; (6*8))                                                                                                                                                            ): *com = ITM_RI; return true; break; //&gt;I</v>
      </c>
      <c r="AO301" t="s">
        <v>5217</v>
      </c>
      <c r="AP301" s="170" t="str">
        <f t="shared" si="101"/>
        <v>3E</v>
      </c>
      <c r="AQ301" s="170" t="str">
        <f t="shared" si="101"/>
        <v>49</v>
      </c>
      <c r="AR301" s="170" t="str">
        <f t="shared" si="101"/>
        <v>00</v>
      </c>
      <c r="AS301" s="170" t="str">
        <f t="shared" si="101"/>
        <v>00</v>
      </c>
      <c r="AT301" s="170" t="str">
        <f t="shared" si="101"/>
        <v>00</v>
      </c>
      <c r="AU301" s="170" t="str">
        <f t="shared" si="101"/>
        <v>00</v>
      </c>
      <c r="AV301" s="170" t="str">
        <f t="shared" si="101"/>
        <v>00</v>
      </c>
      <c r="AW301" s="170" t="str">
        <f t="shared" si="100"/>
        <v>00</v>
      </c>
      <c r="AX301" s="170" t="str">
        <f t="shared" si="95"/>
        <v xml:space="preserve">    case 0x3E49000000000000: *com = ITM_RI; return true; break; //&gt;I</v>
      </c>
      <c r="BE301" s="170" t="str">
        <f t="shared" si="96"/>
        <v>BD</v>
      </c>
      <c r="BF301" s="170" t="str">
        <f t="shared" si="96"/>
        <v>C8</v>
      </c>
      <c r="BG301" s="170" t="str">
        <f t="shared" si="96"/>
        <v>7F</v>
      </c>
      <c r="BH301" s="170" t="str">
        <f t="shared" si="87"/>
        <v>7F</v>
      </c>
      <c r="BI301" s="170" t="str">
        <f t="shared" si="97"/>
        <v/>
      </c>
      <c r="BJ301" s="170" t="str">
        <f t="shared" si="97"/>
        <v/>
      </c>
      <c r="BK301" s="170" t="str">
        <f t="shared" si="97"/>
        <v/>
      </c>
      <c r="BL301" s="170" t="str">
        <f t="shared" si="88"/>
        <v/>
      </c>
    </row>
    <row r="302" spans="1:64">
      <c r="A302" s="24" t="str">
        <f>IF(ISNA(VLOOKUP(D302,D303:D$9999,1,0)),"",1)</f>
        <v/>
      </c>
      <c r="B302" s="24" t="str">
        <f>IF(ISNA(VLOOKUP(E302,E303:E$9999,1,0)),"",1)</f>
        <v/>
      </c>
      <c r="C302" s="2">
        <v>300</v>
      </c>
      <c r="D302" s="2" t="str">
        <f>VLOOKUP(C302,SOURCE!S305:Z10468,8,0)</f>
        <v>CHR_caseUP</v>
      </c>
      <c r="E302" s="26" t="str">
        <f>CHAR(34)&amp;VLOOKUP(C302,SOURCE!S$6:Y$10169,6,0)&amp;CHAR(34)</f>
        <v>"CASEUP"</v>
      </c>
      <c r="F302" s="22" t="str">
        <f t="shared" si="89"/>
        <v xml:space="preserve">                      if (strcompare(commandnumber,"CASEUP" )) {sprintf(commandnumber,"%d", CHR_caseUP);} else</v>
      </c>
      <c r="H302" t="b">
        <f>ISNA(VLOOKUP(J302,J303:J$500,1,0))</f>
        <v>1</v>
      </c>
      <c r="I302" s="27">
        <f>VLOOKUP(C302,SOURCE!S$6:Y$10169,7,0)</f>
        <v>1863</v>
      </c>
      <c r="J302" s="28" t="str">
        <f>VLOOKUP(C302,SOURCE!S$6:Y$10169,6,0)</f>
        <v>CASEUP</v>
      </c>
      <c r="K302" s="29" t="str">
        <f t="shared" si="99"/>
        <v>^^</v>
      </c>
      <c r="L302" s="39" t="str">
        <f>VLOOKUP(C302,SOURCE!S$6:Y$10169,2,0)</f>
        <v>CONF</v>
      </c>
      <c r="M302" t="str">
        <f>IF(VLOOKUP(I302,SOURCE!B:M,2,0)="/  { itemToBeCoded","To be coded","")</f>
        <v>To be coded</v>
      </c>
      <c r="N302" s="17" t="str">
        <f>IF(AND(O302,VLOOKUP(I302,SOURCE!B:M,2,0)&lt;&gt;"/  { itemToBeCoded"),IF(ISERROR(VLOOKUP(J302,TEST!A:L,12,0)),"",   IF(VLOOKUP(J302,TEST!A:L,12,0)="","",VLOOKUP(J302,TEST!A:L,12,0)&amp;" //"&amp;U302)),"")</f>
        <v/>
      </c>
      <c r="O302" t="b">
        <f>ISNA(VLOOKUP(J302,J$3:J301,1,0))</f>
        <v>1</v>
      </c>
      <c r="Q302" s="26" t="str">
        <f>VLOOKUP(I302,SOURCE!B:M,5,0)</f>
        <v>"^^"</v>
      </c>
      <c r="U302">
        <f t="shared" si="102"/>
        <v>56</v>
      </c>
      <c r="V302" s="164">
        <f t="shared" si="103"/>
        <v>299797168.01813853</v>
      </c>
      <c r="W302" t="str">
        <f>IF(AND(O302,VLOOKUP(I302,SOURCE!B:M,2,0)&lt;&gt;"/  { itemToBeCoded"),IF(ISERROR(VLOOKUP(J302,TEST!A:F,5,0)),"",VLOOKUP(J302,TEST!A:F,5,0)),"")</f>
        <v/>
      </c>
      <c r="X302" t="str">
        <f>IF(VLOOKUP(I302,SOURCE!B:M,2,0)&lt;&gt;"/  { itemToBeCoded",IF(ISERROR(VLOOKUP(J302,TEST!A:F,6,0)),"",VLOOKUP(J302,TEST!A:F,6,0)),"")</f>
        <v/>
      </c>
      <c r="Y302" t="str">
        <f t="shared" si="98"/>
        <v/>
      </c>
      <c r="Z302">
        <f t="shared" si="86"/>
        <v>6</v>
      </c>
      <c r="AA302" s="172" t="str">
        <f t="shared" si="105"/>
        <v>+((uint64_t)(67) &lt;&lt; (7*8))</v>
      </c>
      <c r="AB302" s="172" t="str">
        <f t="shared" si="105"/>
        <v>+((uint64_t)(65) &lt;&lt; (6*8))</v>
      </c>
      <c r="AC302" s="172" t="str">
        <f t="shared" si="105"/>
        <v>+((uint64_t)(83) &lt;&lt; (5*8))</v>
      </c>
      <c r="AD302" s="172" t="str">
        <f t="shared" si="105"/>
        <v>+((uint64_t)(69) &lt;&lt; (4*8))</v>
      </c>
      <c r="AE302" s="172" t="str">
        <f t="shared" si="105"/>
        <v>+((uint64_t)(85) &lt;&lt; (3*8))</v>
      </c>
      <c r="AF302" s="172" t="str">
        <f t="shared" si="105"/>
        <v>+((uint64_t)(80) &lt;&lt; (2*8))</v>
      </c>
      <c r="AG302" s="172" t="str">
        <f t="shared" si="105"/>
        <v xml:space="preserve">                          </v>
      </c>
      <c r="AH302" s="172" t="str">
        <f t="shared" si="105"/>
        <v xml:space="preserve">                          </v>
      </c>
      <c r="AJ302" t="str">
        <f t="shared" si="91"/>
        <v>(uint64_t)(+((uint64_t)(67) &lt;&lt; (7*8))+((uint64_t)(65) &lt;&lt; (6*8))+((uint64_t)(83) &lt;&lt; (5*8))+((uint64_t)(69) &lt;&lt; (4*8))+((uint64_t)(85) &lt;&lt; (3*8))+((uint64_t)(80) &lt;&lt; (2*8))                                                    )</v>
      </c>
      <c r="AK302" s="2" t="str">
        <f t="shared" si="92"/>
        <v>CASEUP</v>
      </c>
      <c r="AL302" t="e">
        <f>VLOOKUP(AN302,$AN303:$AN$1000,1,0)</f>
        <v>#VALUE!</v>
      </c>
      <c r="AM302">
        <f t="shared" si="93"/>
        <v>460</v>
      </c>
      <c r="AN302" s="173" t="str">
        <f t="shared" si="94"/>
        <v xml:space="preserve">    case (uint64_t)(+((uint64_t)(67) &lt;&lt; (7*8))+((uint64_t)(65) &lt;&lt; (6*8))+((uint64_t)(83) &lt;&lt; (5*8))+((uint64_t)(69) &lt;&lt; (4*8))+((uint64_t)(85) &lt;&lt; (3*8))+((uint64_t)(80) &lt;&lt; (2*8))                                                    ): *com = CHR_caseUP; return true; break; //CASEUP</v>
      </c>
      <c r="AO302" t="s">
        <v>5217</v>
      </c>
      <c r="AP302" s="170" t="str">
        <f t="shared" si="101"/>
        <v>43</v>
      </c>
      <c r="AQ302" s="170" t="str">
        <f t="shared" si="101"/>
        <v>41</v>
      </c>
      <c r="AR302" s="170" t="str">
        <f t="shared" si="101"/>
        <v>53</v>
      </c>
      <c r="AS302" s="170" t="str">
        <f t="shared" si="101"/>
        <v>45</v>
      </c>
      <c r="AT302" s="170" t="str">
        <f t="shared" si="101"/>
        <v>55</v>
      </c>
      <c r="AU302" s="170" t="str">
        <f t="shared" si="101"/>
        <v>50</v>
      </c>
      <c r="AV302" s="170" t="str">
        <f t="shared" si="101"/>
        <v>00</v>
      </c>
      <c r="AW302" s="170" t="str">
        <f t="shared" si="100"/>
        <v>00</v>
      </c>
      <c r="AX302" s="170" t="str">
        <f t="shared" si="95"/>
        <v xml:space="preserve">    case 0x4341534555500000: *com = CHR_caseUP; return true; break; //CASEUP</v>
      </c>
      <c r="BE302" s="170" t="str">
        <f t="shared" si="96"/>
        <v>43</v>
      </c>
      <c r="BF302" s="170" t="str">
        <f t="shared" si="96"/>
        <v>41</v>
      </c>
      <c r="BG302" s="170" t="str">
        <f t="shared" si="96"/>
        <v>D2</v>
      </c>
      <c r="BH302" s="170" t="str">
        <f t="shared" si="87"/>
        <v>C4</v>
      </c>
      <c r="BI302" s="170" t="str">
        <f t="shared" si="97"/>
        <v>55</v>
      </c>
      <c r="BJ302" s="170" t="str">
        <f t="shared" si="97"/>
        <v>50</v>
      </c>
      <c r="BK302" s="170" t="str">
        <f t="shared" si="97"/>
        <v/>
      </c>
      <c r="BL302" s="170" t="str">
        <f t="shared" si="88"/>
        <v/>
      </c>
    </row>
    <row r="303" spans="1:64">
      <c r="A303" s="24" t="str">
        <f>IF(ISNA(VLOOKUP(D303,D304:D$9999,1,0)),"",1)</f>
        <v/>
      </c>
      <c r="B303" s="24" t="str">
        <f>IF(ISNA(VLOOKUP(E303,E304:E$9999,1,0)),"",1)</f>
        <v/>
      </c>
      <c r="C303" s="2">
        <v>301</v>
      </c>
      <c r="D303" s="2" t="str">
        <f>VLOOKUP(C303,SOURCE!S306:Z10469,8,0)</f>
        <v>CHR_caseDN</v>
      </c>
      <c r="E303" s="26" t="str">
        <f>CHAR(34)&amp;VLOOKUP(C303,SOURCE!S$6:Y$10169,6,0)&amp;CHAR(34)</f>
        <v>"CASEDN"</v>
      </c>
      <c r="F303" s="22" t="str">
        <f t="shared" si="89"/>
        <v xml:space="preserve">                      if (strcompare(commandnumber,"CASEDN" )) {sprintf(commandnumber,"%d", CHR_caseDN);} else</v>
      </c>
      <c r="H303" t="b">
        <f>ISNA(VLOOKUP(J303,J304:J$500,1,0))</f>
        <v>1</v>
      </c>
      <c r="I303" s="27">
        <f>VLOOKUP(C303,SOURCE!S$6:Y$10169,7,0)</f>
        <v>1864</v>
      </c>
      <c r="J303" s="28" t="str">
        <f>VLOOKUP(C303,SOURCE!S$6:Y$10169,6,0)</f>
        <v>CASEDN</v>
      </c>
      <c r="K303" s="29" t="str">
        <f t="shared" si="99"/>
        <v>vv</v>
      </c>
      <c r="L303" s="39" t="str">
        <f>VLOOKUP(C303,SOURCE!S$6:Y$10169,2,0)</f>
        <v>CONF</v>
      </c>
      <c r="M303" t="str">
        <f>IF(VLOOKUP(I303,SOURCE!B:M,2,0)="/  { itemToBeCoded","To be coded","")</f>
        <v>To be coded</v>
      </c>
      <c r="N303" s="17" t="str">
        <f>IF(AND(O303,VLOOKUP(I303,SOURCE!B:M,2,0)&lt;&gt;"/  { itemToBeCoded"),IF(ISERROR(VLOOKUP(J303,TEST!A:L,12,0)),"",   IF(VLOOKUP(J303,TEST!A:L,12,0)="","",VLOOKUP(J303,TEST!A:L,12,0)&amp;" //"&amp;U303)),"")</f>
        <v/>
      </c>
      <c r="O303" t="b">
        <f>ISNA(VLOOKUP(J303,J$3:J302,1,0))</f>
        <v>1</v>
      </c>
      <c r="Q303" s="26" t="str">
        <f>VLOOKUP(I303,SOURCE!B:M,5,0)</f>
        <v>"vv"</v>
      </c>
      <c r="U303">
        <f t="shared" si="102"/>
        <v>56</v>
      </c>
      <c r="V303" s="164">
        <f t="shared" si="103"/>
        <v>299797168.01813853</v>
      </c>
      <c r="W303" t="str">
        <f>IF(AND(O303,VLOOKUP(I303,SOURCE!B:M,2,0)&lt;&gt;"/  { itemToBeCoded"),IF(ISERROR(VLOOKUP(J303,TEST!A:F,5,0)),"",VLOOKUP(J303,TEST!A:F,5,0)),"")</f>
        <v/>
      </c>
      <c r="X303" t="str">
        <f>IF(VLOOKUP(I303,SOURCE!B:M,2,0)&lt;&gt;"/  { itemToBeCoded",IF(ISERROR(VLOOKUP(J303,TEST!A:F,6,0)),"",VLOOKUP(J303,TEST!A:F,6,0)),"")</f>
        <v/>
      </c>
      <c r="Y303" t="str">
        <f t="shared" si="98"/>
        <v/>
      </c>
      <c r="Z303">
        <f t="shared" si="86"/>
        <v>6</v>
      </c>
      <c r="AA303" s="172" t="str">
        <f t="shared" si="105"/>
        <v>+((uint64_t)(67) &lt;&lt; (7*8))</v>
      </c>
      <c r="AB303" s="172" t="str">
        <f t="shared" si="105"/>
        <v>+((uint64_t)(65) &lt;&lt; (6*8))</v>
      </c>
      <c r="AC303" s="172" t="str">
        <f t="shared" si="105"/>
        <v>+((uint64_t)(83) &lt;&lt; (5*8))</v>
      </c>
      <c r="AD303" s="172" t="str">
        <f t="shared" si="105"/>
        <v>+((uint64_t)(69) &lt;&lt; (4*8))</v>
      </c>
      <c r="AE303" s="172" t="str">
        <f t="shared" si="105"/>
        <v>+((uint64_t)(68) &lt;&lt; (3*8))</v>
      </c>
      <c r="AF303" s="172" t="str">
        <f t="shared" si="105"/>
        <v>+((uint64_t)(78) &lt;&lt; (2*8))</v>
      </c>
      <c r="AG303" s="172" t="str">
        <f t="shared" si="105"/>
        <v xml:space="preserve">                          </v>
      </c>
      <c r="AH303" s="172" t="str">
        <f t="shared" si="105"/>
        <v xml:space="preserve">                          </v>
      </c>
      <c r="AJ303" t="str">
        <f t="shared" si="91"/>
        <v>(uint64_t)(+((uint64_t)(67) &lt;&lt; (7*8))+((uint64_t)(65) &lt;&lt; (6*8))+((uint64_t)(83) &lt;&lt; (5*8))+((uint64_t)(69) &lt;&lt; (4*8))+((uint64_t)(68) &lt;&lt; (3*8))+((uint64_t)(78) &lt;&lt; (2*8))                                                    )</v>
      </c>
      <c r="AK303" s="2" t="str">
        <f t="shared" si="92"/>
        <v>CASEDN</v>
      </c>
      <c r="AL303" t="e">
        <f>VLOOKUP(AN303,$AN304:$AN$1000,1,0)</f>
        <v>#VALUE!</v>
      </c>
      <c r="AM303">
        <f t="shared" si="93"/>
        <v>461</v>
      </c>
      <c r="AN303" s="173" t="str">
        <f t="shared" si="94"/>
        <v xml:space="preserve">    case (uint64_t)(+((uint64_t)(67) &lt;&lt; (7*8))+((uint64_t)(65) &lt;&lt; (6*8))+((uint64_t)(83) &lt;&lt; (5*8))+((uint64_t)(69) &lt;&lt; (4*8))+((uint64_t)(68) &lt;&lt; (3*8))+((uint64_t)(78) &lt;&lt; (2*8))                                                    ): *com = CHR_caseDN; return true; break; //CASEDN</v>
      </c>
      <c r="AO303" t="s">
        <v>5217</v>
      </c>
      <c r="AP303" s="170" t="str">
        <f t="shared" si="101"/>
        <v>43</v>
      </c>
      <c r="AQ303" s="170" t="str">
        <f t="shared" si="101"/>
        <v>41</v>
      </c>
      <c r="AR303" s="170" t="str">
        <f t="shared" si="101"/>
        <v>53</v>
      </c>
      <c r="AS303" s="170" t="str">
        <f t="shared" si="101"/>
        <v>45</v>
      </c>
      <c r="AT303" s="170" t="str">
        <f t="shared" si="101"/>
        <v>44</v>
      </c>
      <c r="AU303" s="170" t="str">
        <f t="shared" si="101"/>
        <v>4E</v>
      </c>
      <c r="AV303" s="170" t="str">
        <f t="shared" si="101"/>
        <v>00</v>
      </c>
      <c r="AW303" s="170" t="str">
        <f t="shared" si="100"/>
        <v>00</v>
      </c>
      <c r="AX303" s="170" t="str">
        <f t="shared" si="95"/>
        <v xml:space="preserve">    case 0x43415345444E0000: *com = CHR_caseDN; return true; break; //CASEDN</v>
      </c>
      <c r="BE303" s="170" t="str">
        <f t="shared" si="96"/>
        <v>43</v>
      </c>
      <c r="BF303" s="170" t="str">
        <f t="shared" si="96"/>
        <v>41</v>
      </c>
      <c r="BG303" s="170" t="str">
        <f t="shared" si="96"/>
        <v>D2</v>
      </c>
      <c r="BH303" s="170" t="str">
        <f t="shared" si="87"/>
        <v>C4</v>
      </c>
      <c r="BI303" s="170" t="str">
        <f t="shared" si="97"/>
        <v>44</v>
      </c>
      <c r="BJ303" s="170" t="str">
        <f t="shared" si="97"/>
        <v>4E</v>
      </c>
      <c r="BK303" s="170" t="str">
        <f t="shared" si="97"/>
        <v/>
      </c>
      <c r="BL303" s="170" t="str">
        <f t="shared" si="88"/>
        <v/>
      </c>
    </row>
    <row r="304" spans="1:64">
      <c r="A304" s="24" t="str">
        <f>IF(ISNA(VLOOKUP(D304,D305:D$9999,1,0)),"",1)</f>
        <v/>
      </c>
      <c r="B304" s="24" t="str">
        <f>IF(ISNA(VLOOKUP(E304,E305:E$9999,1,0)),"",1)</f>
        <v/>
      </c>
      <c r="C304" s="2">
        <v>302</v>
      </c>
      <c r="D304" s="2" t="str">
        <f>VLOOKUP(C304,SOURCE!S307:Z10470,8,0)</f>
        <v>ITM_LISTXY</v>
      </c>
      <c r="E304" s="26" t="str">
        <f>CHAR(34)&amp;VLOOKUP(C304,SOURCE!S$6:Y$10169,6,0)&amp;CHAR(34)</f>
        <v>"LISTXY"</v>
      </c>
      <c r="F304" s="22" t="str">
        <f t="shared" si="89"/>
        <v xml:space="preserve">                      if (strcompare(commandnumber,"LISTXY" )) {sprintf(commandnumber,"%d", ITM_LISTXY);} else</v>
      </c>
      <c r="H304" t="b">
        <f>ISNA(VLOOKUP(J304,J305:J$500,1,0))</f>
        <v>1</v>
      </c>
      <c r="I304" s="27">
        <f>VLOOKUP(C304,SOURCE!S$6:Y$10169,7,0)</f>
        <v>1865</v>
      </c>
      <c r="J304" s="28" t="str">
        <f>VLOOKUP(C304,SOURCE!S$6:Y$10169,6,0)</f>
        <v>LISTXY</v>
      </c>
      <c r="K304" s="29" t="str">
        <f t="shared" si="99"/>
        <v>LISTXY</v>
      </c>
      <c r="L304" s="39">
        <f>VLOOKUP(C304,SOURCE!S$6:Y$10169,2,0)</f>
        <v>0</v>
      </c>
      <c r="M304" t="str">
        <f>IF(VLOOKUP(I304,SOURCE!B:M,2,0)="/  { itemToBeCoded","To be coded","")</f>
        <v/>
      </c>
      <c r="N304" s="17" t="str">
        <f>IF(AND(O304,VLOOKUP(I304,SOURCE!B:M,2,0)&lt;&gt;"/  { itemToBeCoded"),IF(ISERROR(VLOOKUP(J304,TEST!A:L,12,0)),"",   IF(VLOOKUP(J304,TEST!A:L,12,0)="","",VLOOKUP(J304,TEST!A:L,12,0)&amp;" //"&amp;U304)),"")</f>
        <v/>
      </c>
      <c r="O304" t="b">
        <f>ISNA(VLOOKUP(J304,J$3:J303,1,0))</f>
        <v>1</v>
      </c>
      <c r="Q304" s="26" t="str">
        <f>VLOOKUP(I304,SOURCE!B:M,5,0)</f>
        <v>"LISTXY"</v>
      </c>
      <c r="U304">
        <f t="shared" si="102"/>
        <v>56</v>
      </c>
      <c r="V304" s="164">
        <f t="shared" si="103"/>
        <v>299797168.01813853</v>
      </c>
      <c r="W304" t="str">
        <f>IF(AND(O304,VLOOKUP(I304,SOURCE!B:M,2,0)&lt;&gt;"/  { itemToBeCoded"),IF(ISERROR(VLOOKUP(J304,TEST!A:F,5,0)),"",VLOOKUP(J304,TEST!A:F,5,0)),"")</f>
        <v/>
      </c>
      <c r="X304" t="str">
        <f>IF(VLOOKUP(I304,SOURCE!B:M,2,0)&lt;&gt;"/  { itemToBeCoded",IF(ISERROR(VLOOKUP(J304,TEST!A:F,6,0)),"",VLOOKUP(J304,TEST!A:F,6,0)),"")</f>
        <v/>
      </c>
      <c r="Y304" t="str">
        <f t="shared" si="98"/>
        <v/>
      </c>
      <c r="Z304">
        <f t="shared" si="86"/>
        <v>6</v>
      </c>
      <c r="AA304" s="172" t="str">
        <f t="shared" si="105"/>
        <v>+((uint64_t)(76) &lt;&lt; (7*8))</v>
      </c>
      <c r="AB304" s="172" t="str">
        <f t="shared" si="105"/>
        <v>+((uint64_t)(73) &lt;&lt; (6*8))</v>
      </c>
      <c r="AC304" s="172" t="str">
        <f t="shared" si="105"/>
        <v>+((uint64_t)(83) &lt;&lt; (5*8))</v>
      </c>
      <c r="AD304" s="172" t="str">
        <f t="shared" si="105"/>
        <v>+((uint64_t)(84) &lt;&lt; (4*8))</v>
      </c>
      <c r="AE304" s="172" t="str">
        <f t="shared" si="105"/>
        <v>+((uint64_t)(88) &lt;&lt; (3*8))</v>
      </c>
      <c r="AF304" s="172" t="str">
        <f t="shared" si="105"/>
        <v>+((uint64_t)(89) &lt;&lt; (2*8))</v>
      </c>
      <c r="AG304" s="172" t="str">
        <f t="shared" si="105"/>
        <v xml:space="preserve">                          </v>
      </c>
      <c r="AH304" s="172" t="str">
        <f t="shared" si="105"/>
        <v xml:space="preserve">                          </v>
      </c>
      <c r="AJ304" t="str">
        <f t="shared" si="91"/>
        <v>(uint64_t)(+((uint64_t)(76) &lt;&lt; (7*8))+((uint64_t)(73) &lt;&lt; (6*8))+((uint64_t)(83) &lt;&lt; (5*8))+((uint64_t)(84) &lt;&lt; (4*8))+((uint64_t)(88) &lt;&lt; (3*8))+((uint64_t)(89) &lt;&lt; (2*8))                                                    )</v>
      </c>
      <c r="AK304" s="2" t="str">
        <f t="shared" si="92"/>
        <v>LISTXY</v>
      </c>
      <c r="AL304" t="e">
        <f>VLOOKUP(AN304,$AN305:$AN$1000,1,0)</f>
        <v>#VALUE!</v>
      </c>
      <c r="AM304">
        <f t="shared" si="93"/>
        <v>462</v>
      </c>
      <c r="AN304" s="173" t="str">
        <f t="shared" si="94"/>
        <v xml:space="preserve">    case (uint64_t)(+((uint64_t)(76) &lt;&lt; (7*8))+((uint64_t)(73) &lt;&lt; (6*8))+((uint64_t)(83) &lt;&lt; (5*8))+((uint64_t)(84) &lt;&lt; (4*8))+((uint64_t)(88) &lt;&lt; (3*8))+((uint64_t)(89) &lt;&lt; (2*8))                                                    ): *com = ITM_LISTXY; return true; break; //LISTXY</v>
      </c>
      <c r="AO304" t="s">
        <v>5217</v>
      </c>
      <c r="AP304" s="170" t="str">
        <f t="shared" si="101"/>
        <v>4C</v>
      </c>
      <c r="AQ304" s="170" t="str">
        <f t="shared" si="101"/>
        <v>49</v>
      </c>
      <c r="AR304" s="170" t="str">
        <f t="shared" si="101"/>
        <v>53</v>
      </c>
      <c r="AS304" s="170" t="str">
        <f t="shared" si="101"/>
        <v>54</v>
      </c>
      <c r="AT304" s="170" t="str">
        <f t="shared" si="101"/>
        <v>58</v>
      </c>
      <c r="AU304" s="170" t="str">
        <f t="shared" si="101"/>
        <v>59</v>
      </c>
      <c r="AV304" s="170" t="str">
        <f t="shared" si="101"/>
        <v>00</v>
      </c>
      <c r="AW304" s="170" t="str">
        <f t="shared" si="100"/>
        <v>00</v>
      </c>
      <c r="AX304" s="170" t="str">
        <f t="shared" si="95"/>
        <v xml:space="preserve">    case 0x4C49535458590000: *com = ITM_LISTXY; return true; break; //LISTXY</v>
      </c>
      <c r="BE304" s="170" t="str">
        <f t="shared" si="96"/>
        <v>4C</v>
      </c>
      <c r="BF304" s="170" t="str">
        <f t="shared" si="96"/>
        <v>49</v>
      </c>
      <c r="BG304" s="170" t="str">
        <f t="shared" si="96"/>
        <v>D2</v>
      </c>
      <c r="BH304" s="170" t="str">
        <f t="shared" si="87"/>
        <v>D3</v>
      </c>
      <c r="BI304" s="170" t="str">
        <f t="shared" si="97"/>
        <v>58</v>
      </c>
      <c r="BJ304" s="170" t="str">
        <f t="shared" si="97"/>
        <v>59</v>
      </c>
      <c r="BK304" s="170" t="str">
        <f t="shared" si="97"/>
        <v/>
      </c>
      <c r="BL304" s="170" t="str">
        <f t="shared" si="88"/>
        <v/>
      </c>
    </row>
    <row r="305" spans="1:64">
      <c r="A305" s="24" t="str">
        <f>IF(ISNA(VLOOKUP(D305,D306:D$9999,1,0)),"",1)</f>
        <v/>
      </c>
      <c r="B305" s="24" t="str">
        <f>IF(ISNA(VLOOKUP(E305,E306:E$9999,1,0)),"",1)</f>
        <v/>
      </c>
      <c r="C305" s="2">
        <v>303</v>
      </c>
      <c r="D305" s="2" t="str">
        <f>VLOOKUP(C305,SOURCE!S308:Z10471,8,0)</f>
        <v>ITM_SH_ERPN</v>
      </c>
      <c r="E305" s="26" t="str">
        <f>CHAR(34)&amp;VLOOKUP(C305,SOURCE!S$6:Y$10169,6,0)&amp;CHAR(34)</f>
        <v>"ERPN?"</v>
      </c>
      <c r="F305" s="22" t="str">
        <f t="shared" si="89"/>
        <v xml:space="preserve">                      if (strcompare(commandnumber,"ERPN?" )) {sprintf(commandnumber,"%d", ITM_SH_ERPN);} else</v>
      </c>
      <c r="H305" t="b">
        <f>ISNA(VLOOKUP(J305,J306:J$500,1,0))</f>
        <v>1</v>
      </c>
      <c r="I305" s="27">
        <f>VLOOKUP(C305,SOURCE!S$6:Y$10169,7,0)</f>
        <v>1866</v>
      </c>
      <c r="J305" s="28" t="str">
        <f>VLOOKUP(C305,SOURCE!S$6:Y$10169,6,0)</f>
        <v>ERPN?</v>
      </c>
      <c r="K305" s="29" t="str">
        <f t="shared" si="99"/>
        <v>eRPN?</v>
      </c>
      <c r="L305" s="39" t="str">
        <f>VLOOKUP(C305,SOURCE!S$6:Y$10169,2,0)</f>
        <v>INFO</v>
      </c>
      <c r="M305" t="str">
        <f>IF(VLOOKUP(I305,SOURCE!B:M,2,0)="/  { itemToBeCoded","To be coded","")</f>
        <v/>
      </c>
      <c r="N305" s="17" t="str">
        <f>IF(AND(O305,VLOOKUP(I305,SOURCE!B:M,2,0)&lt;&gt;"/  { itemToBeCoded"),IF(ISERROR(VLOOKUP(J305,TEST!A:L,12,0)),"",   IF(VLOOKUP(J305,TEST!A:L,12,0)="","",VLOOKUP(J305,TEST!A:L,12,0)&amp;" //"&amp;U305)),"")</f>
        <v/>
      </c>
      <c r="O305" t="b">
        <f>ISNA(VLOOKUP(J305,J$3:J304,1,0))</f>
        <v>1</v>
      </c>
      <c r="Q305" s="26" t="str">
        <f>VLOOKUP(I305,SOURCE!B:M,5,0)</f>
        <v>"eRPN?"</v>
      </c>
      <c r="U305">
        <f t="shared" si="102"/>
        <v>56</v>
      </c>
      <c r="V305" s="164">
        <f t="shared" si="103"/>
        <v>299797168.01813853</v>
      </c>
      <c r="W305" t="str">
        <f>IF(AND(O305,VLOOKUP(I305,SOURCE!B:M,2,0)&lt;&gt;"/  { itemToBeCoded"),IF(ISERROR(VLOOKUP(J305,TEST!A:F,5,0)),"",VLOOKUP(J305,TEST!A:F,5,0)),"")</f>
        <v/>
      </c>
      <c r="X305" t="str">
        <f>IF(VLOOKUP(I305,SOURCE!B:M,2,0)&lt;&gt;"/  { itemToBeCoded",IF(ISERROR(VLOOKUP(J305,TEST!A:F,6,0)),"",VLOOKUP(J305,TEST!A:F,6,0)),"")</f>
        <v/>
      </c>
      <c r="Y305" t="str">
        <f t="shared" si="98"/>
        <v/>
      </c>
      <c r="Z305">
        <f t="shared" si="86"/>
        <v>5</v>
      </c>
      <c r="AA305" s="172" t="str">
        <f t="shared" si="105"/>
        <v>+((uint64_t)(69) &lt;&lt; (7*8))</v>
      </c>
      <c r="AB305" s="172" t="str">
        <f t="shared" si="105"/>
        <v>+((uint64_t)(82) &lt;&lt; (6*8))</v>
      </c>
      <c r="AC305" s="172" t="str">
        <f t="shared" si="105"/>
        <v>+((uint64_t)(80) &lt;&lt; (5*8))</v>
      </c>
      <c r="AD305" s="172" t="str">
        <f t="shared" si="105"/>
        <v>+((uint64_t)(78) &lt;&lt; (4*8))</v>
      </c>
      <c r="AE305" s="172" t="str">
        <f t="shared" si="105"/>
        <v>+((uint64_t)(63) &lt;&lt; (3*8))</v>
      </c>
      <c r="AF305" s="172" t="str">
        <f t="shared" si="105"/>
        <v xml:space="preserve">                          </v>
      </c>
      <c r="AG305" s="172" t="str">
        <f t="shared" si="105"/>
        <v xml:space="preserve">                          </v>
      </c>
      <c r="AH305" s="172" t="str">
        <f t="shared" si="105"/>
        <v xml:space="preserve">                          </v>
      </c>
      <c r="AJ305" t="str">
        <f t="shared" si="91"/>
        <v>(uint64_t)(+((uint64_t)(69) &lt;&lt; (7*8))+((uint64_t)(82) &lt;&lt; (6*8))+((uint64_t)(80) &lt;&lt; (5*8))+((uint64_t)(78) &lt;&lt; (4*8))+((uint64_t)(63) &lt;&lt; (3*8))                                                                              )</v>
      </c>
      <c r="AK305" s="2" t="str">
        <f t="shared" si="92"/>
        <v>ERPN?</v>
      </c>
      <c r="AL305" t="e">
        <f>VLOOKUP(AN305,$AN306:$AN$1000,1,0)</f>
        <v>#VALUE!</v>
      </c>
      <c r="AM305">
        <f t="shared" si="93"/>
        <v>463</v>
      </c>
      <c r="AN305" s="173" t="str">
        <f t="shared" si="94"/>
        <v xml:space="preserve">    case (uint64_t)(+((uint64_t)(69) &lt;&lt; (7*8))+((uint64_t)(82) &lt;&lt; (6*8))+((uint64_t)(80) &lt;&lt; (5*8))+((uint64_t)(78) &lt;&lt; (4*8))+((uint64_t)(63) &lt;&lt; (3*8))                                                                              ): *com = ITM_SH_ERPN; return true; break; //ERPN?</v>
      </c>
      <c r="AO305" t="s">
        <v>5217</v>
      </c>
      <c r="AP305" s="170" t="str">
        <f t="shared" si="101"/>
        <v>45</v>
      </c>
      <c r="AQ305" s="170" t="str">
        <f t="shared" si="101"/>
        <v>52</v>
      </c>
      <c r="AR305" s="170" t="str">
        <f t="shared" si="101"/>
        <v>50</v>
      </c>
      <c r="AS305" s="170" t="str">
        <f t="shared" si="101"/>
        <v>4E</v>
      </c>
      <c r="AT305" s="170" t="str">
        <f t="shared" si="101"/>
        <v>3F</v>
      </c>
      <c r="AU305" s="170" t="str">
        <f t="shared" si="101"/>
        <v>00</v>
      </c>
      <c r="AV305" s="170" t="str">
        <f t="shared" si="101"/>
        <v>00</v>
      </c>
      <c r="AW305" s="170" t="str">
        <f t="shared" si="100"/>
        <v>00</v>
      </c>
      <c r="AX305" s="170" t="str">
        <f t="shared" si="95"/>
        <v xml:space="preserve">    case 0x4552504E3F000000: *com = ITM_SH_ERPN; return true; break; //ERPN?</v>
      </c>
      <c r="BE305" s="170" t="str">
        <f t="shared" si="96"/>
        <v>45</v>
      </c>
      <c r="BF305" s="170" t="str">
        <f t="shared" si="96"/>
        <v>D1</v>
      </c>
      <c r="BG305" s="170" t="str">
        <f t="shared" si="96"/>
        <v>CF</v>
      </c>
      <c r="BH305" s="170" t="str">
        <f t="shared" si="87"/>
        <v>CD</v>
      </c>
      <c r="BI305" s="170" t="str">
        <f t="shared" si="97"/>
        <v>3F</v>
      </c>
      <c r="BJ305" s="170" t="str">
        <f t="shared" si="97"/>
        <v/>
      </c>
      <c r="BK305" s="170" t="str">
        <f t="shared" si="97"/>
        <v/>
      </c>
      <c r="BL305" s="170" t="str">
        <f t="shared" si="88"/>
        <v/>
      </c>
    </row>
    <row r="306" spans="1:64">
      <c r="A306" s="24" t="str">
        <f>IF(ISNA(VLOOKUP(D306,D307:D$9999,1,0)),"",1)</f>
        <v/>
      </c>
      <c r="B306" s="24" t="str">
        <f>IF(ISNA(VLOOKUP(E306,E307:E$9999,1,0)),"",1)</f>
        <v/>
      </c>
      <c r="C306" s="2">
        <v>304</v>
      </c>
      <c r="D306" s="2" t="str">
        <f>VLOOKUP(C306,SOURCE!S309:Z10472,8,0)</f>
        <v>ITM_XXEQ</v>
      </c>
      <c r="E306" s="26" t="str">
        <f>CHAR(34)&amp;VLOOKUP(C306,SOURCE!S$6:Y$10169,6,0)&amp;CHAR(34)</f>
        <v>"X.XEQ"</v>
      </c>
      <c r="F306" s="22" t="str">
        <f t="shared" si="89"/>
        <v xml:space="preserve">                      if (strcompare(commandnumber,"X.XEQ" )) {sprintf(commandnumber,"%d", ITM_XXEQ);} else</v>
      </c>
      <c r="H306" t="b">
        <f>ISNA(VLOOKUP(J306,J307:J$500,1,0))</f>
        <v>1</v>
      </c>
      <c r="I306" s="27">
        <f>VLOOKUP(C306,SOURCE!S$6:Y$10169,7,0)</f>
        <v>1893</v>
      </c>
      <c r="J306" s="28" t="str">
        <f>VLOOKUP(C306,SOURCE!S$6:Y$10169,6,0)</f>
        <v>X.XEQ</v>
      </c>
      <c r="K306" s="29" t="str">
        <f t="shared" si="99"/>
        <v>X.XEQ</v>
      </c>
      <c r="L306" s="39" t="str">
        <f>VLOOKUP(C306,SOURCE!S$6:Y$10169,2,0)</f>
        <v>KEYS</v>
      </c>
      <c r="M306" t="str">
        <f>IF(VLOOKUP(I306,SOURCE!B:M,2,0)="/  { itemToBeCoded","To be coded","")</f>
        <v/>
      </c>
      <c r="N306" s="17" t="str">
        <f>IF(AND(O306,VLOOKUP(I306,SOURCE!B:M,2,0)&lt;&gt;"/  { itemToBeCoded"),IF(ISERROR(VLOOKUP(J306,TEST!A:L,12,0)),"",   IF(VLOOKUP(J306,TEST!A:L,12,0)="","",VLOOKUP(J306,TEST!A:L,12,0)&amp;" //"&amp;U306)),"")</f>
        <v/>
      </c>
      <c r="O306" t="b">
        <f>ISNA(VLOOKUP(J306,J$3:J305,1,0))</f>
        <v>1</v>
      </c>
      <c r="Q306" s="26" t="str">
        <f>VLOOKUP(I306,SOURCE!B:M,5,0)</f>
        <v>"X.XEQ"</v>
      </c>
      <c r="U306">
        <f t="shared" si="102"/>
        <v>56</v>
      </c>
      <c r="V306" s="164">
        <f t="shared" si="103"/>
        <v>299797168.01813853</v>
      </c>
      <c r="W306" t="str">
        <f>IF(AND(O306,VLOOKUP(I306,SOURCE!B:M,2,0)&lt;&gt;"/  { itemToBeCoded"),IF(ISERROR(VLOOKUP(J306,TEST!A:F,5,0)),"",VLOOKUP(J306,TEST!A:F,5,0)),"")</f>
        <v/>
      </c>
      <c r="X306" t="str">
        <f>IF(VLOOKUP(I306,SOURCE!B:M,2,0)&lt;&gt;"/  { itemToBeCoded",IF(ISERROR(VLOOKUP(J306,TEST!A:F,6,0)),"",VLOOKUP(J306,TEST!A:F,6,0)),"")</f>
        <v/>
      </c>
      <c r="Y306" t="str">
        <f t="shared" si="98"/>
        <v/>
      </c>
      <c r="Z306">
        <f t="shared" si="86"/>
        <v>5</v>
      </c>
      <c r="AA306" s="172" t="str">
        <f t="shared" si="105"/>
        <v>+((uint64_t)(88) &lt;&lt; (7*8))</v>
      </c>
      <c r="AB306" s="172" t="str">
        <f t="shared" si="105"/>
        <v>+((uint64_t)(46) &lt;&lt; (6*8))</v>
      </c>
      <c r="AC306" s="172" t="str">
        <f t="shared" si="105"/>
        <v>+((uint64_t)(88) &lt;&lt; (5*8))</v>
      </c>
      <c r="AD306" s="172" t="str">
        <f t="shared" si="105"/>
        <v>+((uint64_t)(69) &lt;&lt; (4*8))</v>
      </c>
      <c r="AE306" s="172" t="str">
        <f t="shared" si="105"/>
        <v>+((uint64_t)(81) &lt;&lt; (3*8))</v>
      </c>
      <c r="AF306" s="172" t="str">
        <f t="shared" si="105"/>
        <v xml:space="preserve">                          </v>
      </c>
      <c r="AG306" s="172" t="str">
        <f t="shared" si="105"/>
        <v xml:space="preserve">                          </v>
      </c>
      <c r="AH306" s="172" t="str">
        <f t="shared" si="105"/>
        <v xml:space="preserve">                          </v>
      </c>
      <c r="AJ306" t="str">
        <f t="shared" si="91"/>
        <v>(uint64_t)(+((uint64_t)(88) &lt;&lt; (7*8))+((uint64_t)(46) &lt;&lt; (6*8))+((uint64_t)(88) &lt;&lt; (5*8))+((uint64_t)(69) &lt;&lt; (4*8))+((uint64_t)(81) &lt;&lt; (3*8))                                                                              )</v>
      </c>
      <c r="AK306" s="2" t="str">
        <f t="shared" si="92"/>
        <v>X.XEQ</v>
      </c>
      <c r="AL306" t="e">
        <f>VLOOKUP(AN306,$AN307:$AN$1000,1,0)</f>
        <v>#VALUE!</v>
      </c>
      <c r="AM306">
        <f t="shared" si="93"/>
        <v>464</v>
      </c>
      <c r="AN306" s="173" t="str">
        <f t="shared" si="94"/>
        <v xml:space="preserve">    case (uint64_t)(+((uint64_t)(88) &lt;&lt; (7*8))+((uint64_t)(46) &lt;&lt; (6*8))+((uint64_t)(88) &lt;&lt; (5*8))+((uint64_t)(69) &lt;&lt; (4*8))+((uint64_t)(81) &lt;&lt; (3*8))                                                                              ): *com = ITM_XXEQ; return true; break; //X.XEQ</v>
      </c>
      <c r="AO306" t="s">
        <v>5217</v>
      </c>
      <c r="AP306" s="170" t="str">
        <f t="shared" si="101"/>
        <v>58</v>
      </c>
      <c r="AQ306" s="170" t="str">
        <f t="shared" si="101"/>
        <v>2E</v>
      </c>
      <c r="AR306" s="170" t="str">
        <f t="shared" si="101"/>
        <v>58</v>
      </c>
      <c r="AS306" s="170" t="str">
        <f t="shared" ref="AS306:AW351" si="106">IF(LEN($J306)&gt;=8-AD$2,DEC2HEX(CODE(MID($J306,8-AD$2,1)),2),"00")</f>
        <v>45</v>
      </c>
      <c r="AT306" s="170" t="str">
        <f t="shared" si="106"/>
        <v>51</v>
      </c>
      <c r="AU306" s="170" t="str">
        <f t="shared" si="106"/>
        <v>00</v>
      </c>
      <c r="AV306" s="170" t="str">
        <f t="shared" si="106"/>
        <v>00</v>
      </c>
      <c r="AW306" s="170" t="str">
        <f t="shared" si="100"/>
        <v>00</v>
      </c>
      <c r="AX306" s="170" t="str">
        <f t="shared" si="95"/>
        <v xml:space="preserve">    case 0x582E584551000000: *com = ITM_XXEQ; return true; break; //X.XEQ</v>
      </c>
      <c r="BE306" s="170" t="str">
        <f t="shared" si="96"/>
        <v>58</v>
      </c>
      <c r="BF306" s="170" t="str">
        <f t="shared" si="96"/>
        <v>AD</v>
      </c>
      <c r="BG306" s="170" t="str">
        <f t="shared" si="96"/>
        <v>D7</v>
      </c>
      <c r="BH306" s="170" t="str">
        <f t="shared" si="87"/>
        <v>C4</v>
      </c>
      <c r="BI306" s="170" t="str">
        <f t="shared" si="97"/>
        <v>51</v>
      </c>
      <c r="BJ306" s="170" t="str">
        <f t="shared" si="97"/>
        <v/>
      </c>
      <c r="BK306" s="170" t="str">
        <f t="shared" si="97"/>
        <v/>
      </c>
      <c r="BL306" s="170" t="str">
        <f t="shared" si="88"/>
        <v/>
      </c>
    </row>
    <row r="307" spans="1:64">
      <c r="A307" s="24" t="str">
        <f>IF(ISNA(VLOOKUP(D307,D308:D$9999,1,0)),"",1)</f>
        <v/>
      </c>
      <c r="B307" s="24" t="str">
        <f>IF(ISNA(VLOOKUP(E307,E308:E$9999,1,0)),"",1)</f>
        <v/>
      </c>
      <c r="C307" s="2">
        <v>305</v>
      </c>
      <c r="D307" s="2" t="str">
        <f>VLOOKUP(C307,SOURCE!S310:Z10473,8,0)</f>
        <v>ITM_CPXI</v>
      </c>
      <c r="E307" s="26" t="str">
        <f>CHAR(34)&amp;VLOOKUP(C307,SOURCE!S$6:Y$10169,6,0)&amp;CHAR(34)</f>
        <v>"CPXI"</v>
      </c>
      <c r="F307" s="22" t="str">
        <f t="shared" si="89"/>
        <v xml:space="preserve">                      if (strcompare(commandnumber,"CPXI" )) {sprintf(commandnumber,"%d", ITM_CPXI);} else</v>
      </c>
      <c r="H307" t="b">
        <f>ISNA(VLOOKUP(J307,J308:J$500,1,0))</f>
        <v>1</v>
      </c>
      <c r="I307" s="27">
        <f>VLOOKUP(C307,SOURCE!S$6:Y$10169,7,0)</f>
        <v>1925</v>
      </c>
      <c r="J307" s="28" t="str">
        <f>VLOOKUP(C307,SOURCE!S$6:Y$10169,6,0)</f>
        <v>CPXI</v>
      </c>
      <c r="K307" s="29" t="str">
        <f t="shared" si="99"/>
        <v>CPXi</v>
      </c>
      <c r="L307" s="39" t="str">
        <f>VLOOKUP(C307,SOURCE!S$6:Y$10169,2,0)</f>
        <v>SYSFL</v>
      </c>
      <c r="M307" t="str">
        <f>IF(VLOOKUP(I307,SOURCE!B:M,2,0)="/  { itemToBeCoded","To be coded","")</f>
        <v/>
      </c>
      <c r="N307" s="17" t="str">
        <f>IF(AND(O307,VLOOKUP(I307,SOURCE!B:M,2,0)&lt;&gt;"/  { itemToBeCoded"),IF(ISERROR(VLOOKUP(J307,TEST!A:L,12,0)),"",   IF(VLOOKUP(J307,TEST!A:L,12,0)="","",VLOOKUP(J307,TEST!A:L,12,0)&amp;" //"&amp;U307)),"")</f>
        <v/>
      </c>
      <c r="O307" t="b">
        <f>ISNA(VLOOKUP(J307,J$3:J306,1,0))</f>
        <v>1</v>
      </c>
      <c r="Q307" s="26" t="str">
        <f>VLOOKUP(I307,SOURCE!B:M,5,0)</f>
        <v>"CPXi"</v>
      </c>
      <c r="U307">
        <f t="shared" si="102"/>
        <v>56</v>
      </c>
      <c r="V307" s="164">
        <f t="shared" si="103"/>
        <v>299797168.01813853</v>
      </c>
      <c r="W307" t="str">
        <f>IF(AND(O307,VLOOKUP(I307,SOURCE!B:M,2,0)&lt;&gt;"/  { itemToBeCoded"),IF(ISERROR(VLOOKUP(J307,TEST!A:F,5,0)),"",VLOOKUP(J307,TEST!A:F,5,0)),"")</f>
        <v/>
      </c>
      <c r="X307" t="str">
        <f>IF(VLOOKUP(I307,SOURCE!B:M,2,0)&lt;&gt;"/  { itemToBeCoded",IF(ISERROR(VLOOKUP(J307,TEST!A:F,6,0)),"",VLOOKUP(J307,TEST!A:F,6,0)),"")</f>
        <v/>
      </c>
      <c r="Y307" t="str">
        <f t="shared" si="98"/>
        <v/>
      </c>
      <c r="Z307">
        <f t="shared" si="86"/>
        <v>4</v>
      </c>
      <c r="AA307" s="172" t="str">
        <f t="shared" si="105"/>
        <v>+((uint64_t)(67) &lt;&lt; (7*8))</v>
      </c>
      <c r="AB307" s="172" t="str">
        <f t="shared" si="105"/>
        <v>+((uint64_t)(80) &lt;&lt; (6*8))</v>
      </c>
      <c r="AC307" s="172" t="str">
        <f t="shared" si="105"/>
        <v>+((uint64_t)(88) &lt;&lt; (5*8))</v>
      </c>
      <c r="AD307" s="172" t="str">
        <f t="shared" si="105"/>
        <v>+((uint64_t)(73) &lt;&lt; (4*8))</v>
      </c>
      <c r="AE307" s="172" t="str">
        <f t="shared" si="105"/>
        <v xml:space="preserve">                          </v>
      </c>
      <c r="AF307" s="172" t="str">
        <f t="shared" si="105"/>
        <v xml:space="preserve">                          </v>
      </c>
      <c r="AG307" s="172" t="str">
        <f t="shared" si="105"/>
        <v xml:space="preserve">                          </v>
      </c>
      <c r="AH307" s="172" t="str">
        <f t="shared" si="105"/>
        <v xml:space="preserve">                          </v>
      </c>
      <c r="AJ307" t="str">
        <f t="shared" si="91"/>
        <v>(uint64_t)(+((uint64_t)(67) &lt;&lt; (7*8))+((uint64_t)(80) &lt;&lt; (6*8))+((uint64_t)(88) &lt;&lt; (5*8))+((uint64_t)(73) &lt;&lt; (4*8))                                                                                                        )</v>
      </c>
      <c r="AK307" s="2" t="str">
        <f t="shared" si="92"/>
        <v>CPXI</v>
      </c>
      <c r="AL307" t="e">
        <f>VLOOKUP(AN307,$AN308:$AN$1000,1,0)</f>
        <v>#VALUE!</v>
      </c>
      <c r="AM307">
        <f t="shared" si="93"/>
        <v>465</v>
      </c>
      <c r="AN307" s="173" t="str">
        <f t="shared" si="94"/>
        <v xml:space="preserve">    case (uint64_t)(+((uint64_t)(67) &lt;&lt; (7*8))+((uint64_t)(80) &lt;&lt; (6*8))+((uint64_t)(88) &lt;&lt; (5*8))+((uint64_t)(73) &lt;&lt; (4*8))                                                                                                        ): *com = ITM_CPXI; return true; break; //CPXI</v>
      </c>
      <c r="AO307" t="s">
        <v>5217</v>
      </c>
      <c r="AP307" s="170" t="str">
        <f t="shared" ref="AP307:AR351" si="107">IF(LEN($J307)&gt;=8-AA$2,DEC2HEX(CODE(MID($J307,8-AA$2,1)),2),"00")</f>
        <v>43</v>
      </c>
      <c r="AQ307" s="170" t="str">
        <f t="shared" si="107"/>
        <v>50</v>
      </c>
      <c r="AR307" s="170" t="str">
        <f t="shared" si="107"/>
        <v>58</v>
      </c>
      <c r="AS307" s="170" t="str">
        <f t="shared" si="106"/>
        <v>49</v>
      </c>
      <c r="AT307" s="170" t="str">
        <f t="shared" si="106"/>
        <v>00</v>
      </c>
      <c r="AU307" s="170" t="str">
        <f t="shared" si="106"/>
        <v>00</v>
      </c>
      <c r="AV307" s="170" t="str">
        <f t="shared" si="106"/>
        <v>00</v>
      </c>
      <c r="AW307" s="170" t="str">
        <f t="shared" si="100"/>
        <v>00</v>
      </c>
      <c r="AX307" s="170" t="str">
        <f t="shared" si="95"/>
        <v xml:space="preserve">    case 0x4350584900000000: *com = ITM_CPXI; return true; break; //CPXI</v>
      </c>
      <c r="BE307" s="170" t="str">
        <f t="shared" si="96"/>
        <v>C2</v>
      </c>
      <c r="BF307" s="170" t="str">
        <f t="shared" si="96"/>
        <v>CF</v>
      </c>
      <c r="BG307" s="170" t="str">
        <f t="shared" si="96"/>
        <v>D7</v>
      </c>
      <c r="BH307" s="170" t="str">
        <f t="shared" si="87"/>
        <v>C8</v>
      </c>
      <c r="BI307" s="170" t="str">
        <f t="shared" si="97"/>
        <v/>
      </c>
      <c r="BJ307" s="170" t="str">
        <f t="shared" si="97"/>
        <v/>
      </c>
      <c r="BK307" s="170" t="str">
        <f t="shared" si="97"/>
        <v/>
      </c>
      <c r="BL307" s="170" t="str">
        <f t="shared" si="88"/>
        <v/>
      </c>
    </row>
    <row r="308" spans="1:64">
      <c r="A308" s="24" t="str">
        <f>IF(ISNA(VLOOKUP(D308,D309:D$9999,1,0)),"",1)</f>
        <v/>
      </c>
      <c r="B308" s="24" t="str">
        <f>IF(ISNA(VLOOKUP(E308,E309:E$9999,1,0)),"",1)</f>
        <v/>
      </c>
      <c r="C308" s="2">
        <v>306</v>
      </c>
      <c r="D308" s="2" t="str">
        <f>VLOOKUP(C308,SOURCE!S311:Z10474,8,0)</f>
        <v>ITM_CPXJ</v>
      </c>
      <c r="E308" s="26" t="str">
        <f>CHAR(34)&amp;VLOOKUP(C308,SOURCE!S$6:Y$10169,6,0)&amp;CHAR(34)</f>
        <v>"CPXJ"</v>
      </c>
      <c r="F308" s="22" t="str">
        <f t="shared" si="89"/>
        <v xml:space="preserve">                      if (strcompare(commandnumber,"CPXJ" )) {sprintf(commandnumber,"%d", ITM_CPXJ);} else</v>
      </c>
      <c r="H308" t="b">
        <f>ISNA(VLOOKUP(J308,J309:J$500,1,0))</f>
        <v>1</v>
      </c>
      <c r="I308" s="27">
        <f>VLOOKUP(C308,SOURCE!S$6:Y$10169,7,0)</f>
        <v>1926</v>
      </c>
      <c r="J308" s="28" t="str">
        <f>VLOOKUP(C308,SOURCE!S$6:Y$10169,6,0)</f>
        <v>CPXJ</v>
      </c>
      <c r="K308" s="29" t="str">
        <f t="shared" si="99"/>
        <v>CPXj</v>
      </c>
      <c r="L308" s="39" t="str">
        <f>VLOOKUP(C308,SOURCE!S$6:Y$10169,2,0)</f>
        <v>SYSFL</v>
      </c>
      <c r="M308" t="str">
        <f>IF(VLOOKUP(I308,SOURCE!B:M,2,0)="/  { itemToBeCoded","To be coded","")</f>
        <v/>
      </c>
      <c r="N308" s="17" t="str">
        <f>IF(AND(O308,VLOOKUP(I308,SOURCE!B:M,2,0)&lt;&gt;"/  { itemToBeCoded"),IF(ISERROR(VLOOKUP(J308,TEST!A:L,12,0)),"",   IF(VLOOKUP(J308,TEST!A:L,12,0)="","",VLOOKUP(J308,TEST!A:L,12,0)&amp;" //"&amp;U308)),"")</f>
        <v/>
      </c>
      <c r="O308" t="b">
        <f>ISNA(VLOOKUP(J308,J$3:J307,1,0))</f>
        <v>1</v>
      </c>
      <c r="Q308" s="26" t="str">
        <f>VLOOKUP(I308,SOURCE!B:M,5,0)</f>
        <v>"CPXj"</v>
      </c>
      <c r="U308">
        <f t="shared" si="102"/>
        <v>56</v>
      </c>
      <c r="V308" s="164">
        <f t="shared" si="103"/>
        <v>299797168.01813853</v>
      </c>
      <c r="W308" t="str">
        <f>IF(AND(O308,VLOOKUP(I308,SOURCE!B:M,2,0)&lt;&gt;"/  { itemToBeCoded"),IF(ISERROR(VLOOKUP(J308,TEST!A:F,5,0)),"",VLOOKUP(J308,TEST!A:F,5,0)),"")</f>
        <v/>
      </c>
      <c r="X308" t="str">
        <f>IF(VLOOKUP(I308,SOURCE!B:M,2,0)&lt;&gt;"/  { itemToBeCoded",IF(ISERROR(VLOOKUP(J308,TEST!A:F,6,0)),"",VLOOKUP(J308,TEST!A:F,6,0)),"")</f>
        <v/>
      </c>
      <c r="Y308" t="str">
        <f t="shared" si="98"/>
        <v/>
      </c>
      <c r="Z308">
        <f t="shared" si="86"/>
        <v>4</v>
      </c>
      <c r="AA308" s="172" t="str">
        <f t="shared" ref="AA308:AH323" si="108">IF(LEN($J308)&gt;=8-AA$2,"+((uint64_t)("&amp;CODE(MID($J308,8-AA$2,1))  &amp;") &lt;&lt; ("&amp;AA$2&amp;"*8))","                          ")</f>
        <v>+((uint64_t)(67) &lt;&lt; (7*8))</v>
      </c>
      <c r="AB308" s="172" t="str">
        <f t="shared" si="108"/>
        <v>+((uint64_t)(80) &lt;&lt; (6*8))</v>
      </c>
      <c r="AC308" s="172" t="str">
        <f t="shared" si="108"/>
        <v>+((uint64_t)(88) &lt;&lt; (5*8))</v>
      </c>
      <c r="AD308" s="172" t="str">
        <f t="shared" si="108"/>
        <v>+((uint64_t)(74) &lt;&lt; (4*8))</v>
      </c>
      <c r="AE308" s="172" t="str">
        <f t="shared" si="108"/>
        <v xml:space="preserve">                          </v>
      </c>
      <c r="AF308" s="172" t="str">
        <f t="shared" si="108"/>
        <v xml:space="preserve">                          </v>
      </c>
      <c r="AG308" s="172" t="str">
        <f t="shared" si="108"/>
        <v xml:space="preserve">                          </v>
      </c>
      <c r="AH308" s="172" t="str">
        <f t="shared" si="108"/>
        <v xml:space="preserve">                          </v>
      </c>
      <c r="AJ308" t="str">
        <f t="shared" si="91"/>
        <v>(uint64_t)(+((uint64_t)(67) &lt;&lt; (7*8))+((uint64_t)(80) &lt;&lt; (6*8))+((uint64_t)(88) &lt;&lt; (5*8))+((uint64_t)(74) &lt;&lt; (4*8))                                                                                                        )</v>
      </c>
      <c r="AK308" s="2" t="str">
        <f t="shared" si="92"/>
        <v>CPXJ</v>
      </c>
      <c r="AL308" t="e">
        <f>VLOOKUP(AN308,$AN309:$AN$1000,1,0)</f>
        <v>#VALUE!</v>
      </c>
      <c r="AM308">
        <f t="shared" si="93"/>
        <v>466</v>
      </c>
      <c r="AN308" s="173" t="str">
        <f t="shared" si="94"/>
        <v xml:space="preserve">    case (uint64_t)(+((uint64_t)(67) &lt;&lt; (7*8))+((uint64_t)(80) &lt;&lt; (6*8))+((uint64_t)(88) &lt;&lt; (5*8))+((uint64_t)(74) &lt;&lt; (4*8))                                                                                                        ): *com = ITM_CPXJ; return true; break; //CPXJ</v>
      </c>
      <c r="AO308" t="s">
        <v>5217</v>
      </c>
      <c r="AP308" s="170" t="str">
        <f t="shared" si="107"/>
        <v>43</v>
      </c>
      <c r="AQ308" s="170" t="str">
        <f t="shared" si="107"/>
        <v>50</v>
      </c>
      <c r="AR308" s="170" t="str">
        <f t="shared" si="107"/>
        <v>58</v>
      </c>
      <c r="AS308" s="170" t="str">
        <f t="shared" si="106"/>
        <v>4A</v>
      </c>
      <c r="AT308" s="170" t="str">
        <f t="shared" si="106"/>
        <v>00</v>
      </c>
      <c r="AU308" s="170" t="str">
        <f t="shared" si="106"/>
        <v>00</v>
      </c>
      <c r="AV308" s="170" t="str">
        <f t="shared" si="106"/>
        <v>00</v>
      </c>
      <c r="AW308" s="170" t="str">
        <f t="shared" si="100"/>
        <v>00</v>
      </c>
      <c r="AX308" s="170" t="str">
        <f t="shared" si="95"/>
        <v xml:space="preserve">    case 0x4350584A00000000: *com = ITM_CPXJ; return true; break; //CPXJ</v>
      </c>
      <c r="BE308" s="170" t="str">
        <f t="shared" si="96"/>
        <v>C2</v>
      </c>
      <c r="BF308" s="170" t="str">
        <f t="shared" si="96"/>
        <v>CF</v>
      </c>
      <c r="BG308" s="170" t="str">
        <f t="shared" si="96"/>
        <v>D7</v>
      </c>
      <c r="BH308" s="170" t="str">
        <f t="shared" si="87"/>
        <v>C9</v>
      </c>
      <c r="BI308" s="170" t="str">
        <f t="shared" si="97"/>
        <v/>
      </c>
      <c r="BJ308" s="170" t="str">
        <f t="shared" si="97"/>
        <v/>
      </c>
      <c r="BK308" s="170" t="str">
        <f t="shared" si="97"/>
        <v/>
      </c>
      <c r="BL308" s="170" t="str">
        <f t="shared" si="88"/>
        <v/>
      </c>
    </row>
    <row r="309" spans="1:64">
      <c r="A309" s="24" t="str">
        <f>IF(ISNA(VLOOKUP(D309,D310:D$9999,1,0)),"",1)</f>
        <v/>
      </c>
      <c r="B309" s="24" t="str">
        <f>IF(ISNA(VLOOKUP(E309,E310:E$9999,1,0)),"",1)</f>
        <v/>
      </c>
      <c r="C309" s="2">
        <v>307</v>
      </c>
      <c r="D309" s="2" t="str">
        <f>VLOOKUP(C309,SOURCE!S312:Z10475,8,0)</f>
        <v>ITM_SSIZE4</v>
      </c>
      <c r="E309" s="26" t="str">
        <f>CHAR(34)&amp;VLOOKUP(C309,SOURCE!S$6:Y$10169,6,0)&amp;CHAR(34)</f>
        <v>"SSIZE4"</v>
      </c>
      <c r="F309" s="22" t="str">
        <f t="shared" si="89"/>
        <v xml:space="preserve">                      if (strcompare(commandnumber,"SSIZE4" )) {sprintf(commandnumber,"%d", ITM_SSIZE4);} else</v>
      </c>
      <c r="H309" t="b">
        <f>ISNA(VLOOKUP(J309,J310:J$500,1,0))</f>
        <v>1</v>
      </c>
      <c r="I309" s="27">
        <f>VLOOKUP(C309,SOURCE!S$6:Y$10169,7,0)</f>
        <v>1927</v>
      </c>
      <c r="J309" s="28" t="str">
        <f>VLOOKUP(C309,SOURCE!S$6:Y$10169,6,0)</f>
        <v>SSIZE4</v>
      </c>
      <c r="K309" s="29" t="str">
        <f t="shared" si="99"/>
        <v>SSIZE4</v>
      </c>
      <c r="L309" s="39" t="str">
        <f>VLOOKUP(C309,SOURCE!S$6:Y$10169,2,0)</f>
        <v>SYSFL</v>
      </c>
      <c r="M309" t="str">
        <f>IF(VLOOKUP(I309,SOURCE!B:M,2,0)="/  { itemToBeCoded","To be coded","")</f>
        <v/>
      </c>
      <c r="N309" s="17" t="str">
        <f>IF(AND(O309,VLOOKUP(I309,SOURCE!B:M,2,0)&lt;&gt;"/  { itemToBeCoded"),IF(ISERROR(VLOOKUP(J309,TEST!A:L,12,0)),"",   IF(VLOOKUP(J309,TEST!A:L,12,0)="","",VLOOKUP(J309,TEST!A:L,12,0)&amp;" //"&amp;U309)),"")</f>
        <v/>
      </c>
      <c r="O309" t="b">
        <f>ISNA(VLOOKUP(J309,J$3:J308,1,0))</f>
        <v>1</v>
      </c>
      <c r="Q309" s="26" t="str">
        <f>VLOOKUP(I309,SOURCE!B:M,5,0)</f>
        <v>"SSIZE4"</v>
      </c>
      <c r="U309">
        <f t="shared" si="102"/>
        <v>56</v>
      </c>
      <c r="V309" s="164">
        <f t="shared" si="103"/>
        <v>299797168.01813853</v>
      </c>
      <c r="W309" t="str">
        <f>IF(AND(O309,VLOOKUP(I309,SOURCE!B:M,2,0)&lt;&gt;"/  { itemToBeCoded"),IF(ISERROR(VLOOKUP(J309,TEST!A:F,5,0)),"",VLOOKUP(J309,TEST!A:F,5,0)),"")</f>
        <v/>
      </c>
      <c r="X309" t="str">
        <f>IF(VLOOKUP(I309,SOURCE!B:M,2,0)&lt;&gt;"/  { itemToBeCoded",IF(ISERROR(VLOOKUP(J309,TEST!A:F,6,0)),"",VLOOKUP(J309,TEST!A:F,6,0)),"")</f>
        <v/>
      </c>
      <c r="Y309" t="str">
        <f t="shared" si="98"/>
        <v/>
      </c>
      <c r="Z309">
        <f t="shared" si="86"/>
        <v>6</v>
      </c>
      <c r="AA309" s="172" t="str">
        <f t="shared" si="108"/>
        <v>+((uint64_t)(83) &lt;&lt; (7*8))</v>
      </c>
      <c r="AB309" s="172" t="str">
        <f t="shared" si="108"/>
        <v>+((uint64_t)(83) &lt;&lt; (6*8))</v>
      </c>
      <c r="AC309" s="172" t="str">
        <f t="shared" si="108"/>
        <v>+((uint64_t)(73) &lt;&lt; (5*8))</v>
      </c>
      <c r="AD309" s="172" t="str">
        <f t="shared" si="108"/>
        <v>+((uint64_t)(90) &lt;&lt; (4*8))</v>
      </c>
      <c r="AE309" s="172" t="str">
        <f t="shared" si="108"/>
        <v>+((uint64_t)(69) &lt;&lt; (3*8))</v>
      </c>
      <c r="AF309" s="172" t="str">
        <f t="shared" si="108"/>
        <v>+((uint64_t)(52) &lt;&lt; (2*8))</v>
      </c>
      <c r="AG309" s="172" t="str">
        <f t="shared" si="108"/>
        <v xml:space="preserve">                          </v>
      </c>
      <c r="AH309" s="172" t="str">
        <f t="shared" si="108"/>
        <v xml:space="preserve">                          </v>
      </c>
      <c r="AJ309" t="str">
        <f t="shared" si="91"/>
        <v>(uint64_t)(+((uint64_t)(83) &lt;&lt; (7*8))+((uint64_t)(83) &lt;&lt; (6*8))+((uint64_t)(73) &lt;&lt; (5*8))+((uint64_t)(90) &lt;&lt; (4*8))+((uint64_t)(69) &lt;&lt; (3*8))+((uint64_t)(52) &lt;&lt; (2*8))                                                    )</v>
      </c>
      <c r="AK309" s="2" t="str">
        <f t="shared" si="92"/>
        <v>SSIZE4</v>
      </c>
      <c r="AL309" t="e">
        <f>VLOOKUP(AN309,$AN310:$AN$1000,1,0)</f>
        <v>#VALUE!</v>
      </c>
      <c r="AM309">
        <f t="shared" si="93"/>
        <v>467</v>
      </c>
      <c r="AN309" s="173" t="str">
        <f t="shared" si="94"/>
        <v xml:space="preserve">    case (uint64_t)(+((uint64_t)(83) &lt;&lt; (7*8))+((uint64_t)(83) &lt;&lt; (6*8))+((uint64_t)(73) &lt;&lt; (5*8))+((uint64_t)(90) &lt;&lt; (4*8))+((uint64_t)(69) &lt;&lt; (3*8))+((uint64_t)(52) &lt;&lt; (2*8))                                                    ): *com = ITM_SSIZE4; return true; break; //SSIZE4</v>
      </c>
      <c r="AO309" t="s">
        <v>5217</v>
      </c>
      <c r="AP309" s="170" t="str">
        <f t="shared" si="107"/>
        <v>53</v>
      </c>
      <c r="AQ309" s="170" t="str">
        <f t="shared" si="107"/>
        <v>53</v>
      </c>
      <c r="AR309" s="170" t="str">
        <f t="shared" si="107"/>
        <v>49</v>
      </c>
      <c r="AS309" s="170" t="str">
        <f t="shared" si="106"/>
        <v>5A</v>
      </c>
      <c r="AT309" s="170" t="str">
        <f t="shared" si="106"/>
        <v>45</v>
      </c>
      <c r="AU309" s="170" t="str">
        <f t="shared" si="106"/>
        <v>34</v>
      </c>
      <c r="AV309" s="170" t="str">
        <f t="shared" si="106"/>
        <v>00</v>
      </c>
      <c r="AW309" s="170" t="str">
        <f t="shared" si="100"/>
        <v>00</v>
      </c>
      <c r="AX309" s="170" t="str">
        <f t="shared" si="95"/>
        <v xml:space="preserve">    case 0x5353495A45340000: *com = ITM_SSIZE4; return true; break; //SSIZE4</v>
      </c>
      <c r="BE309" s="170" t="str">
        <f t="shared" si="96"/>
        <v>53</v>
      </c>
      <c r="BF309" s="170" t="str">
        <f t="shared" si="96"/>
        <v>53</v>
      </c>
      <c r="BG309" s="170" t="str">
        <f t="shared" si="96"/>
        <v>C8</v>
      </c>
      <c r="BH309" s="170" t="str">
        <f t="shared" si="87"/>
        <v>D9</v>
      </c>
      <c r="BI309" s="170" t="str">
        <f t="shared" si="97"/>
        <v>45</v>
      </c>
      <c r="BJ309" s="170" t="str">
        <f t="shared" si="97"/>
        <v>34</v>
      </c>
      <c r="BK309" s="170" t="str">
        <f t="shared" si="97"/>
        <v/>
      </c>
      <c r="BL309" s="170" t="str">
        <f t="shared" si="88"/>
        <v/>
      </c>
    </row>
    <row r="310" spans="1:64">
      <c r="A310" s="24" t="str">
        <f>IF(ISNA(VLOOKUP(D310,D311:D$9999,1,0)),"",1)</f>
        <v/>
      </c>
      <c r="B310" s="24" t="str">
        <f>IF(ISNA(VLOOKUP(E310,E311:E$9999,1,0)),"",1)</f>
        <v/>
      </c>
      <c r="C310" s="2">
        <v>308</v>
      </c>
      <c r="D310" s="2" t="str">
        <f>VLOOKUP(C310,SOURCE!S313:Z10476,8,0)</f>
        <v>ITM_SSIZE8</v>
      </c>
      <c r="E310" s="26" t="str">
        <f>CHAR(34)&amp;VLOOKUP(C310,SOURCE!S$6:Y$10169,6,0)&amp;CHAR(34)</f>
        <v>"SSIZE8"</v>
      </c>
      <c r="F310" s="22" t="str">
        <f t="shared" si="89"/>
        <v xml:space="preserve">                      if (strcompare(commandnumber,"SSIZE8" )) {sprintf(commandnumber,"%d", ITM_SSIZE8);} else</v>
      </c>
      <c r="H310" t="b">
        <f>ISNA(VLOOKUP(J310,J311:J$500,1,0))</f>
        <v>1</v>
      </c>
      <c r="I310" s="27">
        <f>VLOOKUP(C310,SOURCE!S$6:Y$10169,7,0)</f>
        <v>1928</v>
      </c>
      <c r="J310" s="28" t="str">
        <f>VLOOKUP(C310,SOURCE!S$6:Y$10169,6,0)</f>
        <v>SSIZE8</v>
      </c>
      <c r="K310" s="29" t="str">
        <f t="shared" si="99"/>
        <v>SSIZE8</v>
      </c>
      <c r="L310" s="39" t="str">
        <f>VLOOKUP(C310,SOURCE!S$6:Y$10169,2,0)</f>
        <v>SYSFL</v>
      </c>
      <c r="M310" t="str">
        <f>IF(VLOOKUP(I310,SOURCE!B:M,2,0)="/  { itemToBeCoded","To be coded","")</f>
        <v/>
      </c>
      <c r="N310" s="17" t="str">
        <f>IF(AND(O310,VLOOKUP(I310,SOURCE!B:M,2,0)&lt;&gt;"/  { itemToBeCoded"),IF(ISERROR(VLOOKUP(J310,TEST!A:L,12,0)),"",   IF(VLOOKUP(J310,TEST!A:L,12,0)="","",VLOOKUP(J310,TEST!A:L,12,0)&amp;" //"&amp;U310)),"")</f>
        <v/>
      </c>
      <c r="O310" t="b">
        <f>ISNA(VLOOKUP(J310,J$3:J309,1,0))</f>
        <v>1</v>
      </c>
      <c r="Q310" s="26" t="str">
        <f>VLOOKUP(I310,SOURCE!B:M,5,0)</f>
        <v>"SSIZE8"</v>
      </c>
      <c r="U310">
        <f t="shared" si="102"/>
        <v>56</v>
      </c>
      <c r="V310" s="164">
        <f t="shared" si="103"/>
        <v>299797168.01813853</v>
      </c>
      <c r="W310" t="str">
        <f>IF(AND(O310,VLOOKUP(I310,SOURCE!B:M,2,0)&lt;&gt;"/  { itemToBeCoded"),IF(ISERROR(VLOOKUP(J310,TEST!A:F,5,0)),"",VLOOKUP(J310,TEST!A:F,5,0)),"")</f>
        <v/>
      </c>
      <c r="X310" t="str">
        <f>IF(VLOOKUP(I310,SOURCE!B:M,2,0)&lt;&gt;"/  { itemToBeCoded",IF(ISERROR(VLOOKUP(J310,TEST!A:F,6,0)),"",VLOOKUP(J310,TEST!A:F,6,0)),"")</f>
        <v/>
      </c>
      <c r="Y310" t="str">
        <f t="shared" si="98"/>
        <v/>
      </c>
      <c r="Z310">
        <f t="shared" si="86"/>
        <v>6</v>
      </c>
      <c r="AA310" s="172" t="str">
        <f t="shared" si="108"/>
        <v>+((uint64_t)(83) &lt;&lt; (7*8))</v>
      </c>
      <c r="AB310" s="172" t="str">
        <f t="shared" si="108"/>
        <v>+((uint64_t)(83) &lt;&lt; (6*8))</v>
      </c>
      <c r="AC310" s="172" t="str">
        <f t="shared" si="108"/>
        <v>+((uint64_t)(73) &lt;&lt; (5*8))</v>
      </c>
      <c r="AD310" s="172" t="str">
        <f t="shared" si="108"/>
        <v>+((uint64_t)(90) &lt;&lt; (4*8))</v>
      </c>
      <c r="AE310" s="172" t="str">
        <f t="shared" si="108"/>
        <v>+((uint64_t)(69) &lt;&lt; (3*8))</v>
      </c>
      <c r="AF310" s="172" t="str">
        <f t="shared" si="108"/>
        <v>+((uint64_t)(56) &lt;&lt; (2*8))</v>
      </c>
      <c r="AG310" s="172" t="str">
        <f t="shared" si="108"/>
        <v xml:space="preserve">                          </v>
      </c>
      <c r="AH310" s="172" t="str">
        <f t="shared" si="108"/>
        <v xml:space="preserve">                          </v>
      </c>
      <c r="AJ310" t="str">
        <f t="shared" si="91"/>
        <v>(uint64_t)(+((uint64_t)(83) &lt;&lt; (7*8))+((uint64_t)(83) &lt;&lt; (6*8))+((uint64_t)(73) &lt;&lt; (5*8))+((uint64_t)(90) &lt;&lt; (4*8))+((uint64_t)(69) &lt;&lt; (3*8))+((uint64_t)(56) &lt;&lt; (2*8))                                                    )</v>
      </c>
      <c r="AK310" s="2" t="str">
        <f t="shared" si="92"/>
        <v>SSIZE8</v>
      </c>
      <c r="AL310" t="e">
        <f>VLOOKUP(AN310,$AN311:$AN$1000,1,0)</f>
        <v>#VALUE!</v>
      </c>
      <c r="AM310">
        <f t="shared" si="93"/>
        <v>468</v>
      </c>
      <c r="AN310" s="173" t="str">
        <f t="shared" si="94"/>
        <v xml:space="preserve">    case (uint64_t)(+((uint64_t)(83) &lt;&lt; (7*8))+((uint64_t)(83) &lt;&lt; (6*8))+((uint64_t)(73) &lt;&lt; (5*8))+((uint64_t)(90) &lt;&lt; (4*8))+((uint64_t)(69) &lt;&lt; (3*8))+((uint64_t)(56) &lt;&lt; (2*8))                                                    ): *com = ITM_SSIZE8; return true; break; //SSIZE8</v>
      </c>
      <c r="AO310" t="s">
        <v>5217</v>
      </c>
      <c r="AP310" s="170" t="str">
        <f t="shared" si="107"/>
        <v>53</v>
      </c>
      <c r="AQ310" s="170" t="str">
        <f t="shared" si="107"/>
        <v>53</v>
      </c>
      <c r="AR310" s="170" t="str">
        <f t="shared" si="107"/>
        <v>49</v>
      </c>
      <c r="AS310" s="170" t="str">
        <f t="shared" si="106"/>
        <v>5A</v>
      </c>
      <c r="AT310" s="170" t="str">
        <f t="shared" si="106"/>
        <v>45</v>
      </c>
      <c r="AU310" s="170" t="str">
        <f t="shared" si="106"/>
        <v>38</v>
      </c>
      <c r="AV310" s="170" t="str">
        <f t="shared" si="106"/>
        <v>00</v>
      </c>
      <c r="AW310" s="170" t="str">
        <f t="shared" si="100"/>
        <v>00</v>
      </c>
      <c r="AX310" s="170" t="str">
        <f t="shared" si="95"/>
        <v xml:space="preserve">    case 0x5353495A45380000: *com = ITM_SSIZE8; return true; break; //SSIZE8</v>
      </c>
      <c r="BE310" s="170" t="str">
        <f t="shared" si="96"/>
        <v>53</v>
      </c>
      <c r="BF310" s="170" t="str">
        <f t="shared" si="96"/>
        <v>53</v>
      </c>
      <c r="BG310" s="170" t="str">
        <f t="shared" si="96"/>
        <v>C8</v>
      </c>
      <c r="BH310" s="170" t="str">
        <f t="shared" si="87"/>
        <v>D9</v>
      </c>
      <c r="BI310" s="170" t="str">
        <f t="shared" si="97"/>
        <v>45</v>
      </c>
      <c r="BJ310" s="170" t="str">
        <f t="shared" si="97"/>
        <v>38</v>
      </c>
      <c r="BK310" s="170" t="str">
        <f t="shared" si="97"/>
        <v/>
      </c>
      <c r="BL310" s="170" t="str">
        <f t="shared" si="88"/>
        <v/>
      </c>
    </row>
    <row r="311" spans="1:64">
      <c r="A311" s="24" t="str">
        <f>IF(ISNA(VLOOKUP(D311,D312:D$9999,1,0)),"",1)</f>
        <v/>
      </c>
      <c r="B311" s="24" t="str">
        <f>IF(ISNA(VLOOKUP(E311,E312:E$9999,1,0)),"",1)</f>
        <v/>
      </c>
      <c r="C311" s="2">
        <v>309</v>
      </c>
      <c r="D311" s="2" t="str">
        <f>VLOOKUP(C311,SOURCE!S314:Z10477,8,0)</f>
        <v>ITM_ms</v>
      </c>
      <c r="E311" s="26" t="str">
        <f>CHAR(34)&amp;VLOOKUP(C311,SOURCE!S$6:Y$10169,6,0)&amp;CHAR(34)</f>
        <v>".MS"</v>
      </c>
      <c r="F311" s="22" t="str">
        <f t="shared" si="89"/>
        <v xml:space="preserve">                      if (strcompare(commandnumber,".MS" )) {sprintf(commandnumber,"%d", ITM_ms);} else</v>
      </c>
      <c r="H311" t="b">
        <f>ISNA(VLOOKUP(J311,J312:J$500,1,0))</f>
        <v>1</v>
      </c>
      <c r="I311" s="27">
        <f>VLOOKUP(C311,SOURCE!S$6:Y$10169,7,0)</f>
        <v>1947</v>
      </c>
      <c r="J311" s="28" t="str">
        <f>VLOOKUP(C311,SOURCE!S$6:Y$10169,6,0)</f>
        <v>.MS</v>
      </c>
      <c r="K311" s="29" t="str">
        <f t="shared" si="99"/>
        <v>.ms</v>
      </c>
      <c r="L311" s="39" t="str">
        <f>VLOOKUP(C311,SOURCE!S$6:Y$10169,2,0)</f>
        <v>Trig</v>
      </c>
      <c r="M311" t="str">
        <f>IF(VLOOKUP(I311,SOURCE!B:M,2,0)="/  { itemToBeCoded","To be coded","")</f>
        <v/>
      </c>
      <c r="N311" s="17" t="str">
        <f>IF(AND(O311,VLOOKUP(I311,SOURCE!B:M,2,0)&lt;&gt;"/  { itemToBeCoded"),IF(ISERROR(VLOOKUP(J311,TEST!A:L,12,0)),"",   IF(VLOOKUP(J311,TEST!A:L,12,0)="","",VLOOKUP(J311,TEST!A:L,12,0)&amp;" //"&amp;U311)),"")</f>
        <v/>
      </c>
      <c r="O311" t="b">
        <f>ISNA(VLOOKUP(J311,J$3:J310,1,0))</f>
        <v>1</v>
      </c>
      <c r="Q311" s="26" t="str">
        <f>VLOOKUP(I311,SOURCE!B:M,5,0)</f>
        <v>".ms"</v>
      </c>
      <c r="U311">
        <f t="shared" si="102"/>
        <v>56</v>
      </c>
      <c r="V311" s="164">
        <f t="shared" si="103"/>
        <v>299797168.01813853</v>
      </c>
      <c r="W311" t="str">
        <f>IF(AND(O311,VLOOKUP(I311,SOURCE!B:M,2,0)&lt;&gt;"/  { itemToBeCoded"),IF(ISERROR(VLOOKUP(J311,TEST!A:F,5,0)),"",VLOOKUP(J311,TEST!A:F,5,0)),"")</f>
        <v/>
      </c>
      <c r="X311" t="str">
        <f>IF(VLOOKUP(I311,SOURCE!B:M,2,0)&lt;&gt;"/  { itemToBeCoded",IF(ISERROR(VLOOKUP(J311,TEST!A:F,6,0)),"",VLOOKUP(J311,TEST!A:F,6,0)),"")</f>
        <v/>
      </c>
      <c r="Y311" t="str">
        <f t="shared" si="98"/>
        <v/>
      </c>
      <c r="Z311">
        <f t="shared" si="86"/>
        <v>3</v>
      </c>
      <c r="AA311" s="172" t="str">
        <f t="shared" si="108"/>
        <v>+((uint64_t)(46) &lt;&lt; (7*8))</v>
      </c>
      <c r="AB311" s="172" t="str">
        <f t="shared" si="108"/>
        <v>+((uint64_t)(77) &lt;&lt; (6*8))</v>
      </c>
      <c r="AC311" s="172" t="str">
        <f t="shared" si="108"/>
        <v>+((uint64_t)(83) &lt;&lt; (5*8))</v>
      </c>
      <c r="AD311" s="172" t="str">
        <f t="shared" si="108"/>
        <v xml:space="preserve">                          </v>
      </c>
      <c r="AE311" s="172" t="str">
        <f t="shared" si="108"/>
        <v xml:space="preserve">                          </v>
      </c>
      <c r="AF311" s="172" t="str">
        <f t="shared" si="108"/>
        <v xml:space="preserve">                          </v>
      </c>
      <c r="AG311" s="172" t="str">
        <f t="shared" si="108"/>
        <v xml:space="preserve">                          </v>
      </c>
      <c r="AH311" s="172" t="str">
        <f t="shared" si="108"/>
        <v xml:space="preserve">                          </v>
      </c>
      <c r="AJ311" t="str">
        <f t="shared" si="91"/>
        <v>(uint64_t)(+((uint64_t)(46) &lt;&lt; (7*8))+((uint64_t)(77) &lt;&lt; (6*8))+((uint64_t)(83) &lt;&lt; (5*8))                                                                                                                                  )</v>
      </c>
      <c r="AK311" s="2" t="str">
        <f t="shared" si="92"/>
        <v>.MS</v>
      </c>
      <c r="AL311" t="e">
        <f>VLOOKUP(AN311,$AN312:$AN$1000,1,0)</f>
        <v>#VALUE!</v>
      </c>
      <c r="AM311">
        <f t="shared" si="93"/>
        <v>469</v>
      </c>
      <c r="AN311" s="173" t="str">
        <f t="shared" si="94"/>
        <v xml:space="preserve">    case (uint64_t)(+((uint64_t)(46) &lt;&lt; (7*8))+((uint64_t)(77) &lt;&lt; (6*8))+((uint64_t)(83) &lt;&lt; (5*8))                                                                                                                                  ): *com = ITM_ms; return true; break; //.MS</v>
      </c>
      <c r="AO311" t="s">
        <v>5217</v>
      </c>
      <c r="AP311" s="170" t="str">
        <f t="shared" si="107"/>
        <v>2E</v>
      </c>
      <c r="AQ311" s="170" t="str">
        <f t="shared" si="107"/>
        <v>4D</v>
      </c>
      <c r="AR311" s="170" t="str">
        <f t="shared" si="107"/>
        <v>53</v>
      </c>
      <c r="AS311" s="170" t="str">
        <f t="shared" si="106"/>
        <v>00</v>
      </c>
      <c r="AT311" s="170" t="str">
        <f t="shared" si="106"/>
        <v>00</v>
      </c>
      <c r="AU311" s="170" t="str">
        <f t="shared" si="106"/>
        <v>00</v>
      </c>
      <c r="AV311" s="170" t="str">
        <f t="shared" si="106"/>
        <v>00</v>
      </c>
      <c r="AW311" s="170" t="str">
        <f t="shared" si="100"/>
        <v>00</v>
      </c>
      <c r="AX311" s="170" t="str">
        <f t="shared" si="95"/>
        <v xml:space="preserve">    case 0x2E4D530000000000: *com = ITM_ms; return true; break; //.MS</v>
      </c>
      <c r="BE311" s="170" t="str">
        <f t="shared" si="96"/>
        <v>AD</v>
      </c>
      <c r="BF311" s="170" t="str">
        <f t="shared" si="96"/>
        <v>CC</v>
      </c>
      <c r="BG311" s="170" t="str">
        <f t="shared" si="96"/>
        <v>D2</v>
      </c>
      <c r="BH311" s="170" t="str">
        <f t="shared" si="87"/>
        <v>7F</v>
      </c>
      <c r="BI311" s="170" t="str">
        <f t="shared" si="97"/>
        <v/>
      </c>
      <c r="BJ311" s="170" t="str">
        <f t="shared" si="97"/>
        <v/>
      </c>
      <c r="BK311" s="170" t="str">
        <f t="shared" si="97"/>
        <v/>
      </c>
      <c r="BL311" s="170" t="str">
        <f t="shared" si="88"/>
        <v/>
      </c>
    </row>
    <row r="312" spans="1:64">
      <c r="A312" s="24" t="str">
        <f>IF(ISNA(VLOOKUP(D312,D313:D$9999,1,0)),"",1)</f>
        <v/>
      </c>
      <c r="B312" s="24" t="str">
        <f>IF(ISNA(VLOOKUP(E312,E313:E$9999,1,0)),"",1)</f>
        <v/>
      </c>
      <c r="C312" s="2">
        <v>310</v>
      </c>
      <c r="D312" s="2" t="str">
        <f>VLOOKUP(C312,SOURCE!S315:Z10478,8,0)</f>
        <v>ITM_DEG2</v>
      </c>
      <c r="E312" s="26" t="str">
        <f>CHAR(34)&amp;VLOOKUP(C312,SOURCE!S$6:Y$10169,6,0)&amp;CHAR(34)</f>
        <v>"&gt;&gt;DEG"</v>
      </c>
      <c r="F312" s="22" t="str">
        <f t="shared" si="89"/>
        <v xml:space="preserve">                      if (strcompare(commandnumber,"&gt;&gt;DEG" )) {sprintf(commandnumber,"%d", ITM_DEG2);} else</v>
      </c>
      <c r="H312" t="b">
        <f>ISNA(VLOOKUP(J312,J313:J$500,1,0))</f>
        <v>1</v>
      </c>
      <c r="I312" s="27">
        <f>VLOOKUP(C312,SOURCE!S$6:Y$10169,7,0)</f>
        <v>1948</v>
      </c>
      <c r="J312" s="28" t="str">
        <f>VLOOKUP(C312,SOURCE!S$6:Y$10169,6,0)</f>
        <v>&gt;&gt;DEG</v>
      </c>
      <c r="K312" s="29" t="str">
        <f t="shared" si="99"/>
        <v>RIGHT_DOUBLE_ANGLEDEG</v>
      </c>
      <c r="L312" s="39" t="str">
        <f>VLOOKUP(C312,SOURCE!S$6:Y$10169,2,0)</f>
        <v>Trig</v>
      </c>
      <c r="M312" t="str">
        <f>IF(VLOOKUP(I312,SOURCE!B:M,2,0)="/  { itemToBeCoded","To be coded","")</f>
        <v/>
      </c>
      <c r="N312" s="17" t="str">
        <f>IF(AND(O312,VLOOKUP(I312,SOURCE!B:M,2,0)&lt;&gt;"/  { itemToBeCoded"),IF(ISERROR(VLOOKUP(J312,TEST!A:L,12,0)),"",   IF(VLOOKUP(J312,TEST!A:L,12,0)="","",VLOOKUP(J312,TEST!A:L,12,0)&amp;" //"&amp;U312)),"")</f>
        <v/>
      </c>
      <c r="O312" t="b">
        <f>ISNA(VLOOKUP(J312,J$3:J311,1,0))</f>
        <v>1</v>
      </c>
      <c r="Q312" s="26" t="str">
        <f>VLOOKUP(I312,SOURCE!B:M,5,0)</f>
        <v>STD_RIGHT_DOUBLE_ANGLE "DEG"</v>
      </c>
      <c r="U312">
        <f t="shared" si="102"/>
        <v>56</v>
      </c>
      <c r="V312" s="164">
        <f t="shared" si="103"/>
        <v>299797168.01813853</v>
      </c>
      <c r="W312" t="str">
        <f>IF(AND(O312,VLOOKUP(I312,SOURCE!B:M,2,0)&lt;&gt;"/  { itemToBeCoded"),IF(ISERROR(VLOOKUP(J312,TEST!A:F,5,0)),"",VLOOKUP(J312,TEST!A:F,5,0)),"")</f>
        <v/>
      </c>
      <c r="X312" t="str">
        <f>IF(VLOOKUP(I312,SOURCE!B:M,2,0)&lt;&gt;"/  { itemToBeCoded",IF(ISERROR(VLOOKUP(J312,TEST!A:F,6,0)),"",VLOOKUP(J312,TEST!A:F,6,0)),"")</f>
        <v/>
      </c>
      <c r="Y312" t="str">
        <f t="shared" si="98"/>
        <v/>
      </c>
      <c r="Z312">
        <f t="shared" si="86"/>
        <v>5</v>
      </c>
      <c r="AA312" s="172" t="str">
        <f t="shared" si="108"/>
        <v>+((uint64_t)(62) &lt;&lt; (7*8))</v>
      </c>
      <c r="AB312" s="172" t="str">
        <f t="shared" si="108"/>
        <v>+((uint64_t)(62) &lt;&lt; (6*8))</v>
      </c>
      <c r="AC312" s="172" t="str">
        <f t="shared" si="108"/>
        <v>+((uint64_t)(68) &lt;&lt; (5*8))</v>
      </c>
      <c r="AD312" s="172" t="str">
        <f t="shared" si="108"/>
        <v>+((uint64_t)(69) &lt;&lt; (4*8))</v>
      </c>
      <c r="AE312" s="172" t="str">
        <f t="shared" si="108"/>
        <v>+((uint64_t)(71) &lt;&lt; (3*8))</v>
      </c>
      <c r="AF312" s="172" t="str">
        <f t="shared" si="108"/>
        <v xml:space="preserve">                          </v>
      </c>
      <c r="AG312" s="172" t="str">
        <f t="shared" si="108"/>
        <v xml:space="preserve">                          </v>
      </c>
      <c r="AH312" s="172" t="str">
        <f t="shared" si="108"/>
        <v xml:space="preserve">                          </v>
      </c>
      <c r="AJ312" t="str">
        <f t="shared" si="91"/>
        <v>(uint64_t)(+((uint64_t)(62) &lt;&lt; (7*8))+((uint64_t)(62) &lt;&lt; (6*8))+((uint64_t)(68) &lt;&lt; (5*8))+((uint64_t)(69) &lt;&lt; (4*8))+((uint64_t)(71) &lt;&lt; (3*8))                                                                              )</v>
      </c>
      <c r="AK312" s="2" t="str">
        <f t="shared" si="92"/>
        <v>&gt;&gt;DEG</v>
      </c>
      <c r="AL312" t="e">
        <f>VLOOKUP(AN312,$AN313:$AN$1000,1,0)</f>
        <v>#VALUE!</v>
      </c>
      <c r="AM312">
        <f t="shared" si="93"/>
        <v>470</v>
      </c>
      <c r="AN312" s="173" t="str">
        <f t="shared" si="94"/>
        <v xml:space="preserve">    case (uint64_t)(+((uint64_t)(62) &lt;&lt; (7*8))+((uint64_t)(62) &lt;&lt; (6*8))+((uint64_t)(68) &lt;&lt; (5*8))+((uint64_t)(69) &lt;&lt; (4*8))+((uint64_t)(71) &lt;&lt; (3*8))                                                                              ): *com = ITM_DEG2; return true; break; //&gt;&gt;DEG</v>
      </c>
      <c r="AO312" t="s">
        <v>5217</v>
      </c>
      <c r="AP312" s="170" t="str">
        <f t="shared" si="107"/>
        <v>3E</v>
      </c>
      <c r="AQ312" s="170" t="str">
        <f t="shared" si="107"/>
        <v>3E</v>
      </c>
      <c r="AR312" s="170" t="str">
        <f t="shared" si="107"/>
        <v>44</v>
      </c>
      <c r="AS312" s="170" t="str">
        <f t="shared" si="106"/>
        <v>45</v>
      </c>
      <c r="AT312" s="170" t="str">
        <f t="shared" si="106"/>
        <v>47</v>
      </c>
      <c r="AU312" s="170" t="str">
        <f t="shared" si="106"/>
        <v>00</v>
      </c>
      <c r="AV312" s="170" t="str">
        <f t="shared" si="106"/>
        <v>00</v>
      </c>
      <c r="AW312" s="170" t="str">
        <f t="shared" si="100"/>
        <v>00</v>
      </c>
      <c r="AX312" s="170" t="str">
        <f t="shared" si="95"/>
        <v xml:space="preserve">    case 0x3E3E444547000000: *com = ITM_DEG2; return true; break; //&gt;&gt;DEG</v>
      </c>
      <c r="BE312" s="170" t="str">
        <f t="shared" si="96"/>
        <v>3E</v>
      </c>
      <c r="BF312" s="170" t="str">
        <f t="shared" si="96"/>
        <v>BD</v>
      </c>
      <c r="BG312" s="170" t="str">
        <f t="shared" si="96"/>
        <v>C3</v>
      </c>
      <c r="BH312" s="170" t="str">
        <f t="shared" si="87"/>
        <v>C4</v>
      </c>
      <c r="BI312" s="170" t="str">
        <f t="shared" si="97"/>
        <v>47</v>
      </c>
      <c r="BJ312" s="170" t="str">
        <f t="shared" si="97"/>
        <v/>
      </c>
      <c r="BK312" s="170" t="str">
        <f t="shared" si="97"/>
        <v/>
      </c>
      <c r="BL312" s="170" t="str">
        <f t="shared" si="88"/>
        <v/>
      </c>
    </row>
    <row r="313" spans="1:64">
      <c r="A313" s="24" t="str">
        <f>IF(ISNA(VLOOKUP(D313,D314:D$9999,1,0)),"",1)</f>
        <v/>
      </c>
      <c r="B313" s="24" t="str">
        <f>IF(ISNA(VLOOKUP(E313,E314:E$9999,1,0)),"",1)</f>
        <v/>
      </c>
      <c r="C313" s="2">
        <v>311</v>
      </c>
      <c r="D313" s="2" t="str">
        <f>VLOOKUP(C313,SOURCE!S316:Z10479,8,0)</f>
        <v>ITM_DMS2</v>
      </c>
      <c r="E313" s="26" t="str">
        <f>CHAR(34)&amp;VLOOKUP(C313,SOURCE!S$6:Y$10169,6,0)&amp;CHAR(34)</f>
        <v>"&gt;&gt;D.MS"</v>
      </c>
      <c r="F313" s="22" t="str">
        <f t="shared" si="89"/>
        <v xml:space="preserve">                      if (strcompare(commandnumber,"&gt;&gt;D.MS" )) {sprintf(commandnumber,"%d", ITM_DMS2);} else</v>
      </c>
      <c r="H313" t="b">
        <f>ISNA(VLOOKUP(J313,J314:J$500,1,0))</f>
        <v>1</v>
      </c>
      <c r="I313" s="27">
        <f>VLOOKUP(C313,SOURCE!S$6:Y$10169,7,0)</f>
        <v>1949</v>
      </c>
      <c r="J313" s="28" t="str">
        <f>VLOOKUP(C313,SOURCE!S$6:Y$10169,6,0)</f>
        <v>&gt;&gt;D.MS</v>
      </c>
      <c r="K313" s="29" t="str">
        <f t="shared" si="99"/>
        <v>RIGHT_DOUBLE_ANGLEd.ms</v>
      </c>
      <c r="L313" s="39" t="str">
        <f>VLOOKUP(C313,SOURCE!S$6:Y$10169,2,0)</f>
        <v>Trig</v>
      </c>
      <c r="M313" t="str">
        <f>IF(VLOOKUP(I313,SOURCE!B:M,2,0)="/  { itemToBeCoded","To be coded","")</f>
        <v/>
      </c>
      <c r="N313" s="17" t="str">
        <f>IF(AND(O313,VLOOKUP(I313,SOURCE!B:M,2,0)&lt;&gt;"/  { itemToBeCoded"),IF(ISERROR(VLOOKUP(J313,TEST!A:L,12,0)),"",   IF(VLOOKUP(J313,TEST!A:L,12,0)="","",VLOOKUP(J313,TEST!A:L,12,0)&amp;" //"&amp;U313)),"")</f>
        <v/>
      </c>
      <c r="O313" t="b">
        <f>ISNA(VLOOKUP(J313,J$3:J312,1,0))</f>
        <v>1</v>
      </c>
      <c r="Q313" s="26" t="str">
        <f>VLOOKUP(I313,SOURCE!B:M,5,0)</f>
        <v>STD_RIGHT_DOUBLE_ANGLE "d.ms"</v>
      </c>
      <c r="U313">
        <f t="shared" si="102"/>
        <v>56</v>
      </c>
      <c r="V313" s="164">
        <f t="shared" si="103"/>
        <v>299797168.01813853</v>
      </c>
      <c r="W313" t="str">
        <f>IF(AND(O313,VLOOKUP(I313,SOURCE!B:M,2,0)&lt;&gt;"/  { itemToBeCoded"),IF(ISERROR(VLOOKUP(J313,TEST!A:F,5,0)),"",VLOOKUP(J313,TEST!A:F,5,0)),"")</f>
        <v/>
      </c>
      <c r="X313" t="str">
        <f>IF(VLOOKUP(I313,SOURCE!B:M,2,0)&lt;&gt;"/  { itemToBeCoded",IF(ISERROR(VLOOKUP(J313,TEST!A:F,6,0)),"",VLOOKUP(J313,TEST!A:F,6,0)),"")</f>
        <v/>
      </c>
      <c r="Y313" t="str">
        <f t="shared" si="98"/>
        <v/>
      </c>
      <c r="Z313">
        <f t="shared" si="86"/>
        <v>6</v>
      </c>
      <c r="AA313" s="172" t="str">
        <f t="shared" si="108"/>
        <v>+((uint64_t)(62) &lt;&lt; (7*8))</v>
      </c>
      <c r="AB313" s="172" t="str">
        <f t="shared" si="108"/>
        <v>+((uint64_t)(62) &lt;&lt; (6*8))</v>
      </c>
      <c r="AC313" s="172" t="str">
        <f t="shared" si="108"/>
        <v>+((uint64_t)(68) &lt;&lt; (5*8))</v>
      </c>
      <c r="AD313" s="172" t="str">
        <f t="shared" si="108"/>
        <v>+((uint64_t)(46) &lt;&lt; (4*8))</v>
      </c>
      <c r="AE313" s="172" t="str">
        <f t="shared" si="108"/>
        <v>+((uint64_t)(77) &lt;&lt; (3*8))</v>
      </c>
      <c r="AF313" s="172" t="str">
        <f t="shared" si="108"/>
        <v>+((uint64_t)(83) &lt;&lt; (2*8))</v>
      </c>
      <c r="AG313" s="172" t="str">
        <f t="shared" si="108"/>
        <v xml:space="preserve">                          </v>
      </c>
      <c r="AH313" s="172" t="str">
        <f t="shared" si="108"/>
        <v xml:space="preserve">                          </v>
      </c>
      <c r="AJ313" t="str">
        <f t="shared" si="91"/>
        <v>(uint64_t)(+((uint64_t)(62) &lt;&lt; (7*8))+((uint64_t)(62) &lt;&lt; (6*8))+((uint64_t)(68) &lt;&lt; (5*8))+((uint64_t)(46) &lt;&lt; (4*8))+((uint64_t)(77) &lt;&lt; (3*8))+((uint64_t)(83) &lt;&lt; (2*8))                                                    )</v>
      </c>
      <c r="AK313" s="2" t="str">
        <f t="shared" si="92"/>
        <v>&gt;&gt;D.MS</v>
      </c>
      <c r="AL313" t="e">
        <f>VLOOKUP(AN313,$AN314:$AN$1000,1,0)</f>
        <v>#VALUE!</v>
      </c>
      <c r="AM313">
        <f t="shared" si="93"/>
        <v>471</v>
      </c>
      <c r="AN313" s="173" t="str">
        <f t="shared" si="94"/>
        <v xml:space="preserve">    case (uint64_t)(+((uint64_t)(62) &lt;&lt; (7*8))+((uint64_t)(62) &lt;&lt; (6*8))+((uint64_t)(68) &lt;&lt; (5*8))+((uint64_t)(46) &lt;&lt; (4*8))+((uint64_t)(77) &lt;&lt; (3*8))+((uint64_t)(83) &lt;&lt; (2*8))                                                    ): *com = ITM_DMS2; return true; break; //&gt;&gt;D.MS</v>
      </c>
      <c r="AO313" t="s">
        <v>5217</v>
      </c>
      <c r="AP313" s="170" t="str">
        <f t="shared" si="107"/>
        <v>3E</v>
      </c>
      <c r="AQ313" s="170" t="str">
        <f t="shared" si="107"/>
        <v>3E</v>
      </c>
      <c r="AR313" s="170" t="str">
        <f t="shared" si="107"/>
        <v>44</v>
      </c>
      <c r="AS313" s="170" t="str">
        <f t="shared" si="106"/>
        <v>2E</v>
      </c>
      <c r="AT313" s="170" t="str">
        <f t="shared" si="106"/>
        <v>4D</v>
      </c>
      <c r="AU313" s="170" t="str">
        <f t="shared" si="106"/>
        <v>53</v>
      </c>
      <c r="AV313" s="170" t="str">
        <f t="shared" si="106"/>
        <v>00</v>
      </c>
      <c r="AW313" s="170" t="str">
        <f t="shared" si="100"/>
        <v>00</v>
      </c>
      <c r="AX313" s="170" t="str">
        <f t="shared" si="95"/>
        <v xml:space="preserve">    case 0x3E3E442E4D530000: *com = ITM_DMS2; return true; break; //&gt;&gt;D.MS</v>
      </c>
      <c r="BE313" s="170" t="str">
        <f t="shared" si="96"/>
        <v>3E</v>
      </c>
      <c r="BF313" s="170" t="str">
        <f t="shared" si="96"/>
        <v>3E</v>
      </c>
      <c r="BG313" s="170" t="str">
        <f t="shared" si="96"/>
        <v>C3</v>
      </c>
      <c r="BH313" s="170" t="str">
        <f t="shared" si="87"/>
        <v>AD</v>
      </c>
      <c r="BI313" s="170" t="str">
        <f t="shared" si="97"/>
        <v>4D</v>
      </c>
      <c r="BJ313" s="170" t="str">
        <f t="shared" si="97"/>
        <v>53</v>
      </c>
      <c r="BK313" s="170" t="str">
        <f t="shared" si="97"/>
        <v/>
      </c>
      <c r="BL313" s="170" t="str">
        <f t="shared" si="88"/>
        <v/>
      </c>
    </row>
    <row r="314" spans="1:64">
      <c r="A314" s="24" t="str">
        <f>IF(ISNA(VLOOKUP(D314,D315:D$9999,1,0)),"",1)</f>
        <v/>
      </c>
      <c r="B314" s="24" t="str">
        <f>IF(ISNA(VLOOKUP(E314,E315:E$9999,1,0)),"",1)</f>
        <v/>
      </c>
      <c r="C314" s="2">
        <v>312</v>
      </c>
      <c r="D314" s="2" t="str">
        <f>VLOOKUP(C314,SOURCE!S317:Z10480,8,0)</f>
        <v>ITM_GRAD2</v>
      </c>
      <c r="E314" s="26" t="str">
        <f>CHAR(34)&amp;VLOOKUP(C314,SOURCE!S$6:Y$10169,6,0)&amp;CHAR(34)</f>
        <v>"&gt;&gt;GRAD"</v>
      </c>
      <c r="F314" s="22" t="str">
        <f t="shared" si="89"/>
        <v xml:space="preserve">                      if (strcompare(commandnumber,"&gt;&gt;GRAD" )) {sprintf(commandnumber,"%d", ITM_GRAD2);} else</v>
      </c>
      <c r="H314" t="b">
        <f>ISNA(VLOOKUP(J314,J315:J$500,1,0))</f>
        <v>1</v>
      </c>
      <c r="I314" s="27">
        <f>VLOOKUP(C314,SOURCE!S$6:Y$10169,7,0)</f>
        <v>1950</v>
      </c>
      <c r="J314" s="28" t="str">
        <f>VLOOKUP(C314,SOURCE!S$6:Y$10169,6,0)</f>
        <v>&gt;&gt;GRAD</v>
      </c>
      <c r="K314" s="29" t="str">
        <f t="shared" si="99"/>
        <v>RIGHT_DOUBLE_ANGLEGRAD</v>
      </c>
      <c r="L314" s="39" t="str">
        <f>VLOOKUP(C314,SOURCE!S$6:Y$10169,2,0)</f>
        <v>Trig</v>
      </c>
      <c r="M314" t="str">
        <f>IF(VLOOKUP(I314,SOURCE!B:M,2,0)="/  { itemToBeCoded","To be coded","")</f>
        <v/>
      </c>
      <c r="N314" s="17" t="str">
        <f>IF(AND(O314,VLOOKUP(I314,SOURCE!B:M,2,0)&lt;&gt;"/  { itemToBeCoded"),IF(ISERROR(VLOOKUP(J314,TEST!A:L,12,0)),"",   IF(VLOOKUP(J314,TEST!A:L,12,0)="","",VLOOKUP(J314,TEST!A:L,12,0)&amp;" //"&amp;U314)),"")</f>
        <v/>
      </c>
      <c r="O314" t="b">
        <f>ISNA(VLOOKUP(J314,J$3:J313,1,0))</f>
        <v>1</v>
      </c>
      <c r="Q314" s="26" t="str">
        <f>VLOOKUP(I314,SOURCE!B:M,5,0)</f>
        <v>STD_RIGHT_DOUBLE_ANGLE "GRAD"</v>
      </c>
      <c r="U314">
        <f t="shared" si="102"/>
        <v>56</v>
      </c>
      <c r="V314" s="164">
        <f t="shared" si="103"/>
        <v>299797168.01813853</v>
      </c>
      <c r="W314" t="str">
        <f>IF(AND(O314,VLOOKUP(I314,SOURCE!B:M,2,0)&lt;&gt;"/  { itemToBeCoded"),IF(ISERROR(VLOOKUP(J314,TEST!A:F,5,0)),"",VLOOKUP(J314,TEST!A:F,5,0)),"")</f>
        <v/>
      </c>
      <c r="X314" t="str">
        <f>IF(VLOOKUP(I314,SOURCE!B:M,2,0)&lt;&gt;"/  { itemToBeCoded",IF(ISERROR(VLOOKUP(J314,TEST!A:F,6,0)),"",VLOOKUP(J314,TEST!A:F,6,0)),"")</f>
        <v/>
      </c>
      <c r="Y314" t="str">
        <f t="shared" si="98"/>
        <v/>
      </c>
      <c r="Z314">
        <f t="shared" si="86"/>
        <v>6</v>
      </c>
      <c r="AA314" s="172" t="str">
        <f t="shared" si="108"/>
        <v>+((uint64_t)(62) &lt;&lt; (7*8))</v>
      </c>
      <c r="AB314" s="172" t="str">
        <f t="shared" si="108"/>
        <v>+((uint64_t)(62) &lt;&lt; (6*8))</v>
      </c>
      <c r="AC314" s="172" t="str">
        <f t="shared" si="108"/>
        <v>+((uint64_t)(71) &lt;&lt; (5*8))</v>
      </c>
      <c r="AD314" s="172" t="str">
        <f t="shared" si="108"/>
        <v>+((uint64_t)(82) &lt;&lt; (4*8))</v>
      </c>
      <c r="AE314" s="172" t="str">
        <f t="shared" si="108"/>
        <v>+((uint64_t)(65) &lt;&lt; (3*8))</v>
      </c>
      <c r="AF314" s="172" t="str">
        <f t="shared" si="108"/>
        <v>+((uint64_t)(68) &lt;&lt; (2*8))</v>
      </c>
      <c r="AG314" s="172" t="str">
        <f t="shared" si="108"/>
        <v xml:space="preserve">                          </v>
      </c>
      <c r="AH314" s="172" t="str">
        <f t="shared" si="108"/>
        <v xml:space="preserve">                          </v>
      </c>
      <c r="AJ314" t="str">
        <f t="shared" si="91"/>
        <v>(uint64_t)(+((uint64_t)(62) &lt;&lt; (7*8))+((uint64_t)(62) &lt;&lt; (6*8))+((uint64_t)(71) &lt;&lt; (5*8))+((uint64_t)(82) &lt;&lt; (4*8))+((uint64_t)(65) &lt;&lt; (3*8))+((uint64_t)(68) &lt;&lt; (2*8))                                                    )</v>
      </c>
      <c r="AK314" s="2" t="str">
        <f t="shared" si="92"/>
        <v>&gt;&gt;GRAD</v>
      </c>
      <c r="AL314" t="e">
        <f>VLOOKUP(AN314,$AN315:$AN$1000,1,0)</f>
        <v>#VALUE!</v>
      </c>
      <c r="AM314">
        <f t="shared" si="93"/>
        <v>472</v>
      </c>
      <c r="AN314" s="173" t="str">
        <f t="shared" si="94"/>
        <v xml:space="preserve">    case (uint64_t)(+((uint64_t)(62) &lt;&lt; (7*8))+((uint64_t)(62) &lt;&lt; (6*8))+((uint64_t)(71) &lt;&lt; (5*8))+((uint64_t)(82) &lt;&lt; (4*8))+((uint64_t)(65) &lt;&lt; (3*8))+((uint64_t)(68) &lt;&lt; (2*8))                                                    ): *com = ITM_GRAD2; return true; break; //&gt;&gt;GRAD</v>
      </c>
      <c r="AO314" t="s">
        <v>5217</v>
      </c>
      <c r="AP314" s="170" t="str">
        <f t="shared" si="107"/>
        <v>3E</v>
      </c>
      <c r="AQ314" s="170" t="str">
        <f t="shared" si="107"/>
        <v>3E</v>
      </c>
      <c r="AR314" s="170" t="str">
        <f t="shared" si="107"/>
        <v>47</v>
      </c>
      <c r="AS314" s="170" t="str">
        <f t="shared" si="106"/>
        <v>52</v>
      </c>
      <c r="AT314" s="170" t="str">
        <f t="shared" si="106"/>
        <v>41</v>
      </c>
      <c r="AU314" s="170" t="str">
        <f t="shared" si="106"/>
        <v>44</v>
      </c>
      <c r="AV314" s="170" t="str">
        <f t="shared" si="106"/>
        <v>00</v>
      </c>
      <c r="AW314" s="170" t="str">
        <f t="shared" si="100"/>
        <v>00</v>
      </c>
      <c r="AX314" s="170" t="str">
        <f t="shared" si="95"/>
        <v xml:space="preserve">    case 0x3E3E475241440000: *com = ITM_GRAD2; return true; break; //&gt;&gt;GRAD</v>
      </c>
      <c r="BE314" s="170" t="str">
        <f t="shared" si="96"/>
        <v>3E</v>
      </c>
      <c r="BF314" s="170" t="str">
        <f t="shared" si="96"/>
        <v>3E</v>
      </c>
      <c r="BG314" s="170" t="str">
        <f t="shared" si="96"/>
        <v>C6</v>
      </c>
      <c r="BH314" s="170" t="str">
        <f t="shared" si="87"/>
        <v>D1</v>
      </c>
      <c r="BI314" s="170" t="str">
        <f t="shared" si="97"/>
        <v>41</v>
      </c>
      <c r="BJ314" s="170" t="str">
        <f t="shared" si="97"/>
        <v>44</v>
      </c>
      <c r="BK314" s="170" t="str">
        <f t="shared" si="97"/>
        <v/>
      </c>
      <c r="BL314" s="170" t="str">
        <f t="shared" si="88"/>
        <v/>
      </c>
    </row>
    <row r="315" spans="1:64">
      <c r="A315" s="24" t="str">
        <f>IF(ISNA(VLOOKUP(D315,D316:D$9999,1,0)),"",1)</f>
        <v/>
      </c>
      <c r="B315" s="24" t="str">
        <f>IF(ISNA(VLOOKUP(E315,E316:E$9999,1,0)),"",1)</f>
        <v/>
      </c>
      <c r="C315" s="2">
        <v>313</v>
      </c>
      <c r="D315" s="2" t="str">
        <f>VLOOKUP(C315,SOURCE!S318:Z10481,8,0)</f>
        <v>ITM_MULPI2</v>
      </c>
      <c r="E315" s="26" t="str">
        <f>CHAR(34)&amp;VLOOKUP(C315,SOURCE!S$6:Y$10169,6,0)&amp;CHAR(34)</f>
        <v>"&gt;&gt;MULPI"</v>
      </c>
      <c r="F315" s="22" t="str">
        <f t="shared" si="89"/>
        <v xml:space="preserve">                      if (strcompare(commandnumber,"&gt;&gt;MULPI" )) {sprintf(commandnumber,"%d", ITM_MULPI2);} else</v>
      </c>
      <c r="H315" t="b">
        <f>ISNA(VLOOKUP(J315,J316:J$500,1,0))</f>
        <v>1</v>
      </c>
      <c r="I315" s="27">
        <f>VLOOKUP(C315,SOURCE!S$6:Y$10169,7,0)</f>
        <v>1951</v>
      </c>
      <c r="J315" s="28" t="str">
        <f>VLOOKUP(C315,SOURCE!S$6:Y$10169,6,0)</f>
        <v>&gt;&gt;MULPI</v>
      </c>
      <c r="K315" s="29" t="str">
        <f t="shared" si="99"/>
        <v>RIGHT_DOUBLE_ANGLEMULpi</v>
      </c>
      <c r="L315" s="39" t="str">
        <f>VLOOKUP(C315,SOURCE!S$6:Y$10169,2,0)</f>
        <v>Trig</v>
      </c>
      <c r="M315" t="str">
        <f>IF(VLOOKUP(I315,SOURCE!B:M,2,0)="/  { itemToBeCoded","To be coded","")</f>
        <v/>
      </c>
      <c r="N315" s="17" t="str">
        <f>IF(AND(O315,VLOOKUP(I315,SOURCE!B:M,2,0)&lt;&gt;"/  { itemToBeCoded"),IF(ISERROR(VLOOKUP(J315,TEST!A:L,12,0)),"",   IF(VLOOKUP(J315,TEST!A:L,12,0)="","",VLOOKUP(J315,TEST!A:L,12,0)&amp;" //"&amp;U315)),"")</f>
        <v/>
      </c>
      <c r="O315" t="b">
        <f>ISNA(VLOOKUP(J315,J$3:J314,1,0))</f>
        <v>1</v>
      </c>
      <c r="Q315" s="26" t="str">
        <f>VLOOKUP(I315,SOURCE!B:M,5,0)</f>
        <v>STD_RIGHT_DOUBLE_ANGLE "MUL" STD_pi</v>
      </c>
      <c r="U315">
        <f t="shared" si="102"/>
        <v>56</v>
      </c>
      <c r="V315" s="164">
        <f t="shared" si="103"/>
        <v>299797168.01813853</v>
      </c>
      <c r="W315" t="str">
        <f>IF(AND(O315,VLOOKUP(I315,SOURCE!B:M,2,0)&lt;&gt;"/  { itemToBeCoded"),IF(ISERROR(VLOOKUP(J315,TEST!A:F,5,0)),"",VLOOKUP(J315,TEST!A:F,5,0)),"")</f>
        <v/>
      </c>
      <c r="X315" t="str">
        <f>IF(VLOOKUP(I315,SOURCE!B:M,2,0)&lt;&gt;"/  { itemToBeCoded",IF(ISERROR(VLOOKUP(J315,TEST!A:F,6,0)),"",VLOOKUP(J315,TEST!A:F,6,0)),"")</f>
        <v/>
      </c>
      <c r="Y315" t="str">
        <f t="shared" si="98"/>
        <v/>
      </c>
      <c r="Z315">
        <f t="shared" si="86"/>
        <v>7</v>
      </c>
      <c r="AA315" s="172" t="str">
        <f t="shared" si="108"/>
        <v>+((uint64_t)(62) &lt;&lt; (7*8))</v>
      </c>
      <c r="AB315" s="172" t="str">
        <f t="shared" si="108"/>
        <v>+((uint64_t)(62) &lt;&lt; (6*8))</v>
      </c>
      <c r="AC315" s="172" t="str">
        <f t="shared" si="108"/>
        <v>+((uint64_t)(77) &lt;&lt; (5*8))</v>
      </c>
      <c r="AD315" s="172" t="str">
        <f t="shared" si="108"/>
        <v>+((uint64_t)(85) &lt;&lt; (4*8))</v>
      </c>
      <c r="AE315" s="172" t="str">
        <f t="shared" si="108"/>
        <v>+((uint64_t)(76) &lt;&lt; (3*8))</v>
      </c>
      <c r="AF315" s="172" t="str">
        <f t="shared" si="108"/>
        <v>+((uint64_t)(80) &lt;&lt; (2*8))</v>
      </c>
      <c r="AG315" s="172" t="str">
        <f t="shared" si="108"/>
        <v>+((uint64_t)(73) &lt;&lt; (1*8))</v>
      </c>
      <c r="AH315" s="172" t="str">
        <f t="shared" si="108"/>
        <v xml:space="preserve">                          </v>
      </c>
      <c r="AJ315" t="str">
        <f t="shared" si="91"/>
        <v>(uint64_t)(+((uint64_t)(62) &lt;&lt; (7*8))+((uint64_t)(62) &lt;&lt; (6*8))+((uint64_t)(77) &lt;&lt; (5*8))+((uint64_t)(85) &lt;&lt; (4*8))+((uint64_t)(76) &lt;&lt; (3*8))+((uint64_t)(80) &lt;&lt; (2*8))+((uint64_t)(73) &lt;&lt; (1*8))                          )</v>
      </c>
      <c r="AK315" s="2" t="str">
        <f t="shared" si="92"/>
        <v>&gt;&gt;MULPI</v>
      </c>
      <c r="AL315" t="e">
        <f>VLOOKUP(AN315,$AN316:$AN$1000,1,0)</f>
        <v>#VALUE!</v>
      </c>
      <c r="AM315">
        <f t="shared" si="93"/>
        <v>473</v>
      </c>
      <c r="AN315" s="173" t="str">
        <f t="shared" si="94"/>
        <v xml:space="preserve">    case (uint64_t)(+((uint64_t)(62) &lt;&lt; (7*8))+((uint64_t)(62) &lt;&lt; (6*8))+((uint64_t)(77) &lt;&lt; (5*8))+((uint64_t)(85) &lt;&lt; (4*8))+((uint64_t)(76) &lt;&lt; (3*8))+((uint64_t)(80) &lt;&lt; (2*8))+((uint64_t)(73) &lt;&lt; (1*8))                          ): *com = ITM_MULPI2; return true; break; //&gt;&gt;MULPI</v>
      </c>
      <c r="AO315" t="s">
        <v>5217</v>
      </c>
      <c r="AP315" s="170" t="str">
        <f t="shared" si="107"/>
        <v>3E</v>
      </c>
      <c r="AQ315" s="170" t="str">
        <f t="shared" si="107"/>
        <v>3E</v>
      </c>
      <c r="AR315" s="170" t="str">
        <f t="shared" si="107"/>
        <v>4D</v>
      </c>
      <c r="AS315" s="170" t="str">
        <f t="shared" si="106"/>
        <v>55</v>
      </c>
      <c r="AT315" s="170" t="str">
        <f t="shared" si="106"/>
        <v>4C</v>
      </c>
      <c r="AU315" s="170" t="str">
        <f t="shared" si="106"/>
        <v>50</v>
      </c>
      <c r="AV315" s="170" t="str">
        <f t="shared" si="106"/>
        <v>49</v>
      </c>
      <c r="AW315" s="170" t="str">
        <f t="shared" si="100"/>
        <v>00</v>
      </c>
      <c r="AX315" s="170" t="str">
        <f t="shared" si="95"/>
        <v xml:space="preserve">    case 0x3E3E4D554C504900: *com = ITM_MULPI2; return true; break; //&gt;&gt;MULPI</v>
      </c>
      <c r="BE315" s="170" t="str">
        <f t="shared" si="96"/>
        <v>3E</v>
      </c>
      <c r="BF315" s="170" t="str">
        <f t="shared" si="96"/>
        <v>3E</v>
      </c>
      <c r="BG315" s="170" t="str">
        <f t="shared" si="96"/>
        <v>4D</v>
      </c>
      <c r="BH315" s="170" t="str">
        <f t="shared" si="87"/>
        <v>D4</v>
      </c>
      <c r="BI315" s="170" t="str">
        <f t="shared" si="97"/>
        <v>4C</v>
      </c>
      <c r="BJ315" s="170" t="str">
        <f t="shared" si="97"/>
        <v>50</v>
      </c>
      <c r="BK315" s="170" t="str">
        <f t="shared" si="97"/>
        <v>49</v>
      </c>
      <c r="BL315" s="170" t="str">
        <f t="shared" si="88"/>
        <v/>
      </c>
    </row>
    <row r="316" spans="1:64">
      <c r="A316" s="24" t="str">
        <f>IF(ISNA(VLOOKUP(D316,D317:D$9999,1,0)),"",1)</f>
        <v/>
      </c>
      <c r="B316" s="24" t="str">
        <f>IF(ISNA(VLOOKUP(E316,E317:E$9999,1,0)),"",1)</f>
        <v/>
      </c>
      <c r="C316" s="2">
        <v>314</v>
      </c>
      <c r="D316" s="2" t="str">
        <f>VLOOKUP(C316,SOURCE!S319:Z10482,8,0)</f>
        <v>ITM_RAD2</v>
      </c>
      <c r="E316" s="26" t="str">
        <f>CHAR(34)&amp;VLOOKUP(C316,SOURCE!S$6:Y$10169,6,0)&amp;CHAR(34)</f>
        <v>"&gt;&gt;RAD"</v>
      </c>
      <c r="F316" s="22" t="str">
        <f t="shared" si="89"/>
        <v xml:space="preserve">                      if (strcompare(commandnumber,"&gt;&gt;RAD" )) {sprintf(commandnumber,"%d", ITM_RAD2);} else</v>
      </c>
      <c r="H316" t="b">
        <f>ISNA(VLOOKUP(J316,J317:J$500,1,0))</f>
        <v>1</v>
      </c>
      <c r="I316" s="27">
        <f>VLOOKUP(C316,SOURCE!S$6:Y$10169,7,0)</f>
        <v>1952</v>
      </c>
      <c r="J316" s="28" t="str">
        <f>VLOOKUP(C316,SOURCE!S$6:Y$10169,6,0)</f>
        <v>&gt;&gt;RAD</v>
      </c>
      <c r="K316" s="29" t="str">
        <f t="shared" si="99"/>
        <v>RIGHT_DOUBLE_ANGLERAD</v>
      </c>
      <c r="L316" s="39" t="str">
        <f>VLOOKUP(C316,SOURCE!S$6:Y$10169,2,0)</f>
        <v>Trig</v>
      </c>
      <c r="M316" t="str">
        <f>IF(VLOOKUP(I316,SOURCE!B:M,2,0)="/  { itemToBeCoded","To be coded","")</f>
        <v/>
      </c>
      <c r="N316" s="17" t="str">
        <f>IF(AND(O316,VLOOKUP(I316,SOURCE!B:M,2,0)&lt;&gt;"/  { itemToBeCoded"),IF(ISERROR(VLOOKUP(J316,TEST!A:L,12,0)),"",   IF(VLOOKUP(J316,TEST!A:L,12,0)="","",VLOOKUP(J316,TEST!A:L,12,0)&amp;" //"&amp;U316)),"")</f>
        <v/>
      </c>
      <c r="O316" t="b">
        <f>ISNA(VLOOKUP(J316,J$3:J315,1,0))</f>
        <v>1</v>
      </c>
      <c r="Q316" s="26" t="str">
        <f>VLOOKUP(I316,SOURCE!B:M,5,0)</f>
        <v>STD_RIGHT_DOUBLE_ANGLE "RAD"</v>
      </c>
      <c r="U316">
        <f t="shared" si="102"/>
        <v>56</v>
      </c>
      <c r="V316" s="164">
        <f t="shared" si="103"/>
        <v>299797168.01813853</v>
      </c>
      <c r="W316" t="str">
        <f>IF(AND(O316,VLOOKUP(I316,SOURCE!B:M,2,0)&lt;&gt;"/  { itemToBeCoded"),IF(ISERROR(VLOOKUP(J316,TEST!A:F,5,0)),"",VLOOKUP(J316,TEST!A:F,5,0)),"")</f>
        <v/>
      </c>
      <c r="X316" t="str">
        <f>IF(VLOOKUP(I316,SOURCE!B:M,2,0)&lt;&gt;"/  { itemToBeCoded",IF(ISERROR(VLOOKUP(J316,TEST!A:F,6,0)),"",VLOOKUP(J316,TEST!A:F,6,0)),"")</f>
        <v/>
      </c>
      <c r="Y316" t="str">
        <f t="shared" si="98"/>
        <v/>
      </c>
      <c r="Z316">
        <f t="shared" si="86"/>
        <v>5</v>
      </c>
      <c r="AA316" s="172" t="str">
        <f t="shared" si="108"/>
        <v>+((uint64_t)(62) &lt;&lt; (7*8))</v>
      </c>
      <c r="AB316" s="172" t="str">
        <f t="shared" si="108"/>
        <v>+((uint64_t)(62) &lt;&lt; (6*8))</v>
      </c>
      <c r="AC316" s="172" t="str">
        <f t="shared" si="108"/>
        <v>+((uint64_t)(82) &lt;&lt; (5*8))</v>
      </c>
      <c r="AD316" s="172" t="str">
        <f t="shared" si="108"/>
        <v>+((uint64_t)(65) &lt;&lt; (4*8))</v>
      </c>
      <c r="AE316" s="172" t="str">
        <f t="shared" si="108"/>
        <v>+((uint64_t)(68) &lt;&lt; (3*8))</v>
      </c>
      <c r="AF316" s="172" t="str">
        <f t="shared" si="108"/>
        <v xml:space="preserve">                          </v>
      </c>
      <c r="AG316" s="172" t="str">
        <f t="shared" si="108"/>
        <v xml:space="preserve">                          </v>
      </c>
      <c r="AH316" s="172" t="str">
        <f t="shared" si="108"/>
        <v xml:space="preserve">                          </v>
      </c>
      <c r="AJ316" t="str">
        <f t="shared" si="91"/>
        <v>(uint64_t)(+((uint64_t)(62) &lt;&lt; (7*8))+((uint64_t)(62) &lt;&lt; (6*8))+((uint64_t)(82) &lt;&lt; (5*8))+((uint64_t)(65) &lt;&lt; (4*8))+((uint64_t)(68) &lt;&lt; (3*8))                                                                              )</v>
      </c>
      <c r="AK316" s="2" t="str">
        <f t="shared" si="92"/>
        <v>&gt;&gt;RAD</v>
      </c>
      <c r="AL316" t="e">
        <f>VLOOKUP(AN316,$AN317:$AN$1000,1,0)</f>
        <v>#VALUE!</v>
      </c>
      <c r="AM316">
        <f t="shared" si="93"/>
        <v>474</v>
      </c>
      <c r="AN316" s="173" t="str">
        <f t="shared" si="94"/>
        <v xml:space="preserve">    case (uint64_t)(+((uint64_t)(62) &lt;&lt; (7*8))+((uint64_t)(62) &lt;&lt; (6*8))+((uint64_t)(82) &lt;&lt; (5*8))+((uint64_t)(65) &lt;&lt; (4*8))+((uint64_t)(68) &lt;&lt; (3*8))                                                                              ): *com = ITM_RAD2; return true; break; //&gt;&gt;RAD</v>
      </c>
      <c r="AO316" t="s">
        <v>5217</v>
      </c>
      <c r="AP316" s="170" t="str">
        <f t="shared" si="107"/>
        <v>3E</v>
      </c>
      <c r="AQ316" s="170" t="str">
        <f t="shared" si="107"/>
        <v>3E</v>
      </c>
      <c r="AR316" s="170" t="str">
        <f t="shared" si="107"/>
        <v>52</v>
      </c>
      <c r="AS316" s="170" t="str">
        <f t="shared" si="106"/>
        <v>41</v>
      </c>
      <c r="AT316" s="170" t="str">
        <f t="shared" si="106"/>
        <v>44</v>
      </c>
      <c r="AU316" s="170" t="str">
        <f t="shared" si="106"/>
        <v>00</v>
      </c>
      <c r="AV316" s="170" t="str">
        <f t="shared" si="106"/>
        <v>00</v>
      </c>
      <c r="AW316" s="170" t="str">
        <f t="shared" si="100"/>
        <v>00</v>
      </c>
      <c r="AX316" s="170" t="str">
        <f t="shared" si="95"/>
        <v xml:space="preserve">    case 0x3E3E524144000000: *com = ITM_RAD2; return true; break; //&gt;&gt;RAD</v>
      </c>
      <c r="BE316" s="170" t="str">
        <f t="shared" si="96"/>
        <v>3E</v>
      </c>
      <c r="BF316" s="170" t="str">
        <f t="shared" si="96"/>
        <v>BD</v>
      </c>
      <c r="BG316" s="170" t="str">
        <f t="shared" si="96"/>
        <v>D1</v>
      </c>
      <c r="BH316" s="170" t="str">
        <f t="shared" si="87"/>
        <v>C0</v>
      </c>
      <c r="BI316" s="170" t="str">
        <f t="shared" si="97"/>
        <v>44</v>
      </c>
      <c r="BJ316" s="170" t="str">
        <f t="shared" si="97"/>
        <v/>
      </c>
      <c r="BK316" s="170" t="str">
        <f t="shared" si="97"/>
        <v/>
      </c>
      <c r="BL316" s="170" t="str">
        <f t="shared" si="88"/>
        <v/>
      </c>
    </row>
    <row r="317" spans="1:64">
      <c r="A317" s="24" t="str">
        <f>IF(ISNA(VLOOKUP(D317,D318:D$9999,1,0)),"",1)</f>
        <v/>
      </c>
      <c r="B317" s="24" t="str">
        <f>IF(ISNA(VLOOKUP(E317,E318:E$9999,1,0)),"",1)</f>
        <v/>
      </c>
      <c r="C317" s="2">
        <v>315</v>
      </c>
      <c r="D317" s="2" t="str">
        <f>VLOOKUP(C317,SOURCE!S320:Z10483,8,0)</f>
        <v>ITM_HMS2</v>
      </c>
      <c r="E317" s="26" t="str">
        <f>CHAR(34)&amp;VLOOKUP(C317,SOURCE!S$6:Y$10169,6,0)&amp;CHAR(34)</f>
        <v>"&gt;&gt;H.MS"</v>
      </c>
      <c r="F317" s="22" t="str">
        <f t="shared" si="89"/>
        <v xml:space="preserve">                      if (strcompare(commandnumber,"&gt;&gt;H.MS" )) {sprintf(commandnumber,"%d", ITM_HMS2);} else</v>
      </c>
      <c r="H317" t="b">
        <f>ISNA(VLOOKUP(J317,J318:J$500,1,0))</f>
        <v>1</v>
      </c>
      <c r="I317" s="27">
        <f>VLOOKUP(C317,SOURCE!S$6:Y$10169,7,0)</f>
        <v>1953</v>
      </c>
      <c r="J317" s="28" t="str">
        <f>VLOOKUP(C317,SOURCE!S$6:Y$10169,6,0)</f>
        <v>&gt;&gt;H.MS</v>
      </c>
      <c r="K317" s="29" t="str">
        <f t="shared" si="99"/>
        <v>RIGHT_DOUBLE_ANGLEh.ms</v>
      </c>
      <c r="L317" s="39" t="str">
        <f>VLOOKUP(C317,SOURCE!S$6:Y$10169,2,0)</f>
        <v>Trig</v>
      </c>
      <c r="M317" t="str">
        <f>IF(VLOOKUP(I317,SOURCE!B:M,2,0)="/  { itemToBeCoded","To be coded","")</f>
        <v/>
      </c>
      <c r="N317" s="17" t="str">
        <f>IF(AND(O317,VLOOKUP(I317,SOURCE!B:M,2,0)&lt;&gt;"/  { itemToBeCoded"),IF(ISERROR(VLOOKUP(J317,TEST!A:L,12,0)),"",   IF(VLOOKUP(J317,TEST!A:L,12,0)="","",VLOOKUP(J317,TEST!A:L,12,0)&amp;" //"&amp;U317)),"")</f>
        <v/>
      </c>
      <c r="O317" t="b">
        <f>ISNA(VLOOKUP(J317,J$3:J316,1,0))</f>
        <v>1</v>
      </c>
      <c r="Q317" s="26" t="str">
        <f>VLOOKUP(I317,SOURCE!B:M,5,0)</f>
        <v>STD_RIGHT_DOUBLE_ANGLE "h.ms"</v>
      </c>
      <c r="U317">
        <f t="shared" si="102"/>
        <v>56</v>
      </c>
      <c r="V317" s="164">
        <f t="shared" si="103"/>
        <v>299797168.01813853</v>
      </c>
      <c r="W317" t="str">
        <f>IF(AND(O317,VLOOKUP(I317,SOURCE!B:M,2,0)&lt;&gt;"/  { itemToBeCoded"),IF(ISERROR(VLOOKUP(J317,TEST!A:F,5,0)),"",VLOOKUP(J317,TEST!A:F,5,0)),"")</f>
        <v/>
      </c>
      <c r="X317" t="str">
        <f>IF(VLOOKUP(I317,SOURCE!B:M,2,0)&lt;&gt;"/  { itemToBeCoded",IF(ISERROR(VLOOKUP(J317,TEST!A:F,6,0)),"",VLOOKUP(J317,TEST!A:F,6,0)),"")</f>
        <v/>
      </c>
      <c r="Y317" t="str">
        <f t="shared" si="98"/>
        <v/>
      </c>
      <c r="Z317">
        <f t="shared" si="86"/>
        <v>6</v>
      </c>
      <c r="AA317" s="172" t="str">
        <f t="shared" si="108"/>
        <v>+((uint64_t)(62) &lt;&lt; (7*8))</v>
      </c>
      <c r="AB317" s="172" t="str">
        <f t="shared" si="108"/>
        <v>+((uint64_t)(62) &lt;&lt; (6*8))</v>
      </c>
      <c r="AC317" s="172" t="str">
        <f t="shared" si="108"/>
        <v>+((uint64_t)(72) &lt;&lt; (5*8))</v>
      </c>
      <c r="AD317" s="172" t="str">
        <f t="shared" si="108"/>
        <v>+((uint64_t)(46) &lt;&lt; (4*8))</v>
      </c>
      <c r="AE317" s="172" t="str">
        <f t="shared" si="108"/>
        <v>+((uint64_t)(77) &lt;&lt; (3*8))</v>
      </c>
      <c r="AF317" s="172" t="str">
        <f t="shared" si="108"/>
        <v>+((uint64_t)(83) &lt;&lt; (2*8))</v>
      </c>
      <c r="AG317" s="172" t="str">
        <f t="shared" si="108"/>
        <v xml:space="preserve">                          </v>
      </c>
      <c r="AH317" s="172" t="str">
        <f t="shared" si="108"/>
        <v xml:space="preserve">                          </v>
      </c>
      <c r="AJ317" t="str">
        <f t="shared" si="91"/>
        <v>(uint64_t)(+((uint64_t)(62) &lt;&lt; (7*8))+((uint64_t)(62) &lt;&lt; (6*8))+((uint64_t)(72) &lt;&lt; (5*8))+((uint64_t)(46) &lt;&lt; (4*8))+((uint64_t)(77) &lt;&lt; (3*8))+((uint64_t)(83) &lt;&lt; (2*8))                                                    )</v>
      </c>
      <c r="AK317" s="2" t="str">
        <f t="shared" si="92"/>
        <v>&gt;&gt;H.MS</v>
      </c>
      <c r="AL317" t="e">
        <f>VLOOKUP(AN317,$AN318:$AN$1000,1,0)</f>
        <v>#VALUE!</v>
      </c>
      <c r="AM317">
        <f t="shared" si="93"/>
        <v>475</v>
      </c>
      <c r="AN317" s="173" t="str">
        <f t="shared" si="94"/>
        <v xml:space="preserve">    case (uint64_t)(+((uint64_t)(62) &lt;&lt; (7*8))+((uint64_t)(62) &lt;&lt; (6*8))+((uint64_t)(72) &lt;&lt; (5*8))+((uint64_t)(46) &lt;&lt; (4*8))+((uint64_t)(77) &lt;&lt; (3*8))+((uint64_t)(83) &lt;&lt; (2*8))                                                    ): *com = ITM_HMS2; return true; break; //&gt;&gt;H.MS</v>
      </c>
      <c r="AO317" t="s">
        <v>5217</v>
      </c>
      <c r="AP317" s="170" t="str">
        <f t="shared" si="107"/>
        <v>3E</v>
      </c>
      <c r="AQ317" s="170" t="str">
        <f t="shared" si="107"/>
        <v>3E</v>
      </c>
      <c r="AR317" s="170" t="str">
        <f t="shared" si="107"/>
        <v>48</v>
      </c>
      <c r="AS317" s="170" t="str">
        <f t="shared" si="106"/>
        <v>2E</v>
      </c>
      <c r="AT317" s="170" t="str">
        <f t="shared" si="106"/>
        <v>4D</v>
      </c>
      <c r="AU317" s="170" t="str">
        <f t="shared" si="106"/>
        <v>53</v>
      </c>
      <c r="AV317" s="170" t="str">
        <f t="shared" si="106"/>
        <v>00</v>
      </c>
      <c r="AW317" s="170" t="str">
        <f t="shared" si="100"/>
        <v>00</v>
      </c>
      <c r="AX317" s="170" t="str">
        <f t="shared" si="95"/>
        <v xml:space="preserve">    case 0x3E3E482E4D530000: *com = ITM_HMS2; return true; break; //&gt;&gt;H.MS</v>
      </c>
      <c r="BE317" s="170" t="str">
        <f t="shared" si="96"/>
        <v>3E</v>
      </c>
      <c r="BF317" s="170" t="str">
        <f t="shared" si="96"/>
        <v>3E</v>
      </c>
      <c r="BG317" s="170" t="str">
        <f t="shared" si="96"/>
        <v>C7</v>
      </c>
      <c r="BH317" s="170" t="str">
        <f t="shared" si="87"/>
        <v>AD</v>
      </c>
      <c r="BI317" s="170" t="str">
        <f t="shared" si="97"/>
        <v>4D</v>
      </c>
      <c r="BJ317" s="170" t="str">
        <f t="shared" si="97"/>
        <v>53</v>
      </c>
      <c r="BK317" s="170" t="str">
        <f t="shared" si="97"/>
        <v/>
      </c>
      <c r="BL317" s="170" t="str">
        <f t="shared" si="88"/>
        <v/>
      </c>
    </row>
    <row r="318" spans="1:64" ht="17" thickBot="1">
      <c r="A318" s="24" t="str">
        <f>IF(ISNA(VLOOKUP(D318,D319:D$9999,1,0)),"",1)</f>
        <v/>
      </c>
      <c r="B318" s="24" t="str">
        <f>IF(ISNA(VLOOKUP(E318,E319:E$9999,1,0)),"",1)</f>
        <v/>
      </c>
      <c r="C318" s="2">
        <v>316</v>
      </c>
      <c r="D318" s="2" t="str">
        <f>VLOOKUP(C318,SOURCE!S321:Z10484,8,0)</f>
        <v>ITM_X_P1</v>
      </c>
      <c r="E318" s="26" t="str">
        <f>CHAR(34)&amp;VLOOKUP(C318,SOURCE!S$6:Y$10169,6,0)&amp;CHAR(34)</f>
        <v>"XEQM01"</v>
      </c>
      <c r="F318" s="22" t="str">
        <f t="shared" si="89"/>
        <v xml:space="preserve">                      if (strcompare(commandnumber,"XEQM01" ) &amp;&amp; exec) {sprintf(commandnumber,"%d", ITM_X_P1);} else</v>
      </c>
      <c r="H318" t="b">
        <f>ISNA(VLOOKUP(J318,J319:J$500,1,0))</f>
        <v>1</v>
      </c>
      <c r="I318" s="27">
        <f>VLOOKUP(C318,SOURCE!S$6:Y$10169,7,0)</f>
        <v>2065</v>
      </c>
      <c r="J318" s="28" t="str">
        <f>VLOOKUP(C318,SOURCE!S$6:Y$10169,6,0)</f>
        <v>XEQM01</v>
      </c>
      <c r="K318" s="30" t="str">
        <f t="shared" si="99"/>
        <v>XEQM01</v>
      </c>
      <c r="L318" s="40" t="str">
        <f>VLOOKUP(C318,SOURCE!S$6:Y$10169,2,0)</f>
        <v>XXEQ</v>
      </c>
      <c r="M318" t="str">
        <f>IF(VLOOKUP(I318,SOURCE!B:M,2,0)="/  { itemToBeCoded","To be coded","")</f>
        <v/>
      </c>
      <c r="N318" s="17" t="str">
        <f>IF(AND(O318,VLOOKUP(I318,SOURCE!B:M,2,0)&lt;&gt;"/  { itemToBeCoded"),IF(ISERROR(VLOOKUP(J318,TEST!A:L,12,0)),"",   IF(VLOOKUP(J318,TEST!A:L,12,0)="","",VLOOKUP(J318,TEST!A:L,12,0)&amp;" //"&amp;U318)),"")</f>
        <v/>
      </c>
      <c r="O318" t="b">
        <f>ISNA(VLOOKUP(J318,J$3:J317,1,0))</f>
        <v>1</v>
      </c>
      <c r="Q318" s="26" t="str">
        <f>VLOOKUP(I318,SOURCE!B:M,5,0)</f>
        <v>"XEQM01"</v>
      </c>
      <c r="U318">
        <f t="shared" si="102"/>
        <v>56</v>
      </c>
      <c r="V318" s="164">
        <f t="shared" si="103"/>
        <v>299797168.01813853</v>
      </c>
      <c r="W318" t="str">
        <f>IF(AND(O318,VLOOKUP(I318,SOURCE!B:M,2,0)&lt;&gt;"/  { itemToBeCoded"),IF(ISERROR(VLOOKUP(J318,TEST!A:F,5,0)),"",VLOOKUP(J318,TEST!A:F,5,0)),"")</f>
        <v/>
      </c>
      <c r="X318" t="str">
        <f>IF(VLOOKUP(I318,SOURCE!B:M,2,0)&lt;&gt;"/  { itemToBeCoded",IF(ISERROR(VLOOKUP(J318,TEST!A:F,6,0)),"",VLOOKUP(J318,TEST!A:F,6,0)),"")</f>
        <v/>
      </c>
      <c r="Y318" t="str">
        <f t="shared" si="98"/>
        <v/>
      </c>
      <c r="Z318">
        <f t="shared" si="86"/>
        <v>6</v>
      </c>
      <c r="AA318" s="172" t="str">
        <f t="shared" si="108"/>
        <v>+((uint64_t)(88) &lt;&lt; (7*8))</v>
      </c>
      <c r="AB318" s="172" t="str">
        <f t="shared" si="108"/>
        <v>+((uint64_t)(69) &lt;&lt; (6*8))</v>
      </c>
      <c r="AC318" s="172" t="str">
        <f t="shared" si="108"/>
        <v>+((uint64_t)(81) &lt;&lt; (5*8))</v>
      </c>
      <c r="AD318" s="172" t="str">
        <f t="shared" si="108"/>
        <v>+((uint64_t)(77) &lt;&lt; (4*8))</v>
      </c>
      <c r="AE318" s="172" t="str">
        <f t="shared" si="108"/>
        <v>+((uint64_t)(48) &lt;&lt; (3*8))</v>
      </c>
      <c r="AF318" s="172" t="str">
        <f t="shared" si="108"/>
        <v>+((uint64_t)(49) &lt;&lt; (2*8))</v>
      </c>
      <c r="AG318" s="172" t="str">
        <f t="shared" si="108"/>
        <v xml:space="preserve">                          </v>
      </c>
      <c r="AH318" s="172" t="str">
        <f t="shared" si="108"/>
        <v xml:space="preserve">                          </v>
      </c>
      <c r="AJ318" t="str">
        <f t="shared" si="91"/>
        <v>(uint64_t)(+((uint64_t)(88) &lt;&lt; (7*8))+((uint64_t)(69) &lt;&lt; (6*8))+((uint64_t)(81) &lt;&lt; (5*8))+((uint64_t)(77) &lt;&lt; (4*8))+((uint64_t)(48) &lt;&lt; (3*8))+((uint64_t)(49) &lt;&lt; (2*8))                                                    )</v>
      </c>
      <c r="AK318" s="2" t="str">
        <f t="shared" si="92"/>
        <v>XEQM01</v>
      </c>
      <c r="AL318" t="e">
        <f>VLOOKUP(AN318,$AN319:$AN$1000,1,0)</f>
        <v>#VALUE!</v>
      </c>
      <c r="AM318">
        <f t="shared" si="93"/>
        <v>476</v>
      </c>
      <c r="AN318" s="173" t="str">
        <f t="shared" si="94"/>
        <v xml:space="preserve">    case (uint64_t)(+((uint64_t)(88) &lt;&lt; (7*8))+((uint64_t)(69) &lt;&lt; (6*8))+((uint64_t)(81) &lt;&lt; (5*8))+((uint64_t)(77) &lt;&lt; (4*8))+((uint64_t)(48) &lt;&lt; (3*8))+((uint64_t)(49) &lt;&lt; (2*8))                                                    ): *com = ITM_X_P1; return true; break; //XEQM01</v>
      </c>
      <c r="AO318" t="s">
        <v>5217</v>
      </c>
      <c r="AP318" s="170" t="str">
        <f t="shared" si="107"/>
        <v>58</v>
      </c>
      <c r="AQ318" s="170" t="str">
        <f t="shared" si="107"/>
        <v>45</v>
      </c>
      <c r="AR318" s="170" t="str">
        <f t="shared" si="107"/>
        <v>51</v>
      </c>
      <c r="AS318" s="170" t="str">
        <f t="shared" si="106"/>
        <v>4D</v>
      </c>
      <c r="AT318" s="170" t="str">
        <f t="shared" si="106"/>
        <v>30</v>
      </c>
      <c r="AU318" s="170" t="str">
        <f t="shared" si="106"/>
        <v>31</v>
      </c>
      <c r="AV318" s="170" t="str">
        <f t="shared" si="106"/>
        <v>00</v>
      </c>
      <c r="AW318" s="170" t="str">
        <f t="shared" si="100"/>
        <v>00</v>
      </c>
      <c r="AX318" s="170" t="str">
        <f t="shared" si="95"/>
        <v xml:space="preserve">    case 0x5845514D30310000: *com = ITM_X_P1; return true; break; //XEQM01</v>
      </c>
      <c r="BE318" s="170" t="str">
        <f t="shared" si="96"/>
        <v>58</v>
      </c>
      <c r="BF318" s="170" t="str">
        <f t="shared" si="96"/>
        <v>45</v>
      </c>
      <c r="BG318" s="170" t="str">
        <f t="shared" si="96"/>
        <v>D0</v>
      </c>
      <c r="BH318" s="170" t="str">
        <f t="shared" si="87"/>
        <v>CC</v>
      </c>
      <c r="BI318" s="170" t="str">
        <f t="shared" si="97"/>
        <v>30</v>
      </c>
      <c r="BJ318" s="170" t="str">
        <f t="shared" si="97"/>
        <v>31</v>
      </c>
      <c r="BK318" s="170" t="str">
        <f t="shared" si="97"/>
        <v/>
      </c>
      <c r="BL318" s="170" t="str">
        <f t="shared" si="88"/>
        <v/>
      </c>
    </row>
    <row r="319" spans="1:64">
      <c r="A319" s="24" t="str">
        <f>IF(ISNA(VLOOKUP(D319,D320:D$9999,1,0)),"",1)</f>
        <v/>
      </c>
      <c r="B319" s="24" t="str">
        <f>IF(ISNA(VLOOKUP(E319,E320:E$9999,1,0)),"",1)</f>
        <v/>
      </c>
      <c r="C319" s="2">
        <v>317</v>
      </c>
      <c r="D319" s="2" t="str">
        <f>VLOOKUP(C319,SOURCE!S322:Z10485,8,0)</f>
        <v>ITM_X_P2</v>
      </c>
      <c r="E319" s="26" t="str">
        <f>CHAR(34)&amp;VLOOKUP(C319,SOURCE!S$6:Y$10169,6,0)&amp;CHAR(34)</f>
        <v>"XEQM02"</v>
      </c>
      <c r="F319" s="22" t="str">
        <f t="shared" si="89"/>
        <v xml:space="preserve">                      if (strcompare(commandnumber,"XEQM02" ) &amp;&amp; exec) {sprintf(commandnumber,"%d", ITM_X_P2);} else</v>
      </c>
      <c r="H319" t="b">
        <f>ISNA(VLOOKUP(J319,J320:J$500,1,0))</f>
        <v>1</v>
      </c>
      <c r="I319" s="27">
        <f>VLOOKUP(C319,SOURCE!S$6:Y$10169,7,0)</f>
        <v>2066</v>
      </c>
      <c r="J319" s="28" t="str">
        <f>VLOOKUP(C319,SOURCE!S$6:Y$10169,6,0)</f>
        <v>XEQM02</v>
      </c>
      <c r="K319" s="29" t="str">
        <f t="shared" si="99"/>
        <v>XEQM02</v>
      </c>
      <c r="L319" s="39" t="str">
        <f>VLOOKUP(C319,SOURCE!S$6:Y$10169,2,0)</f>
        <v>XXEQ</v>
      </c>
      <c r="M319" t="str">
        <f>IF(VLOOKUP(I319,SOURCE!B:M,2,0)="/  { itemToBeCoded","To be coded","")</f>
        <v/>
      </c>
      <c r="N319" s="17" t="str">
        <f>IF(AND(O319,VLOOKUP(I319,SOURCE!B:M,2,0)&lt;&gt;"/  { itemToBeCoded"),IF(ISERROR(VLOOKUP(J319,TEST!A:L,12,0)),"",   IF(VLOOKUP(J319,TEST!A:L,12,0)="","",VLOOKUP(J319,TEST!A:L,12,0)&amp;" //"&amp;U319)),"")</f>
        <v/>
      </c>
      <c r="O319" t="b">
        <f>ISNA(VLOOKUP(J319,J$3:J318,1,0))</f>
        <v>1</v>
      </c>
      <c r="Q319" s="26" t="str">
        <f>VLOOKUP(I319,SOURCE!B:M,5,0)</f>
        <v>"XEQM02"</v>
      </c>
      <c r="U319">
        <f t="shared" si="102"/>
        <v>56</v>
      </c>
      <c r="V319" s="164">
        <f t="shared" si="103"/>
        <v>299797168.01813853</v>
      </c>
      <c r="W319" t="str">
        <f>IF(AND(O319,VLOOKUP(I319,SOURCE!B:M,2,0)&lt;&gt;"/  { itemToBeCoded"),IF(ISERROR(VLOOKUP(J319,TEST!A:F,5,0)),"",VLOOKUP(J319,TEST!A:F,5,0)),"")</f>
        <v/>
      </c>
      <c r="X319" t="str">
        <f>IF(VLOOKUP(I319,SOURCE!B:M,2,0)&lt;&gt;"/  { itemToBeCoded",IF(ISERROR(VLOOKUP(J319,TEST!A:F,6,0)),"",VLOOKUP(J319,TEST!A:F,6,0)),"")</f>
        <v/>
      </c>
      <c r="Y319" t="str">
        <f t="shared" si="98"/>
        <v/>
      </c>
      <c r="Z319">
        <f t="shared" si="86"/>
        <v>6</v>
      </c>
      <c r="AA319" s="172" t="str">
        <f t="shared" si="108"/>
        <v>+((uint64_t)(88) &lt;&lt; (7*8))</v>
      </c>
      <c r="AB319" s="172" t="str">
        <f t="shared" si="108"/>
        <v>+((uint64_t)(69) &lt;&lt; (6*8))</v>
      </c>
      <c r="AC319" s="172" t="str">
        <f t="shared" si="108"/>
        <v>+((uint64_t)(81) &lt;&lt; (5*8))</v>
      </c>
      <c r="AD319" s="172" t="str">
        <f t="shared" si="108"/>
        <v>+((uint64_t)(77) &lt;&lt; (4*8))</v>
      </c>
      <c r="AE319" s="172" t="str">
        <f t="shared" si="108"/>
        <v>+((uint64_t)(48) &lt;&lt; (3*8))</v>
      </c>
      <c r="AF319" s="172" t="str">
        <f t="shared" si="108"/>
        <v>+((uint64_t)(50) &lt;&lt; (2*8))</v>
      </c>
      <c r="AG319" s="172" t="str">
        <f t="shared" si="108"/>
        <v xml:space="preserve">                          </v>
      </c>
      <c r="AH319" s="172" t="str">
        <f t="shared" si="108"/>
        <v xml:space="preserve">                          </v>
      </c>
      <c r="AJ319" t="str">
        <f t="shared" si="91"/>
        <v>(uint64_t)(+((uint64_t)(88) &lt;&lt; (7*8))+((uint64_t)(69) &lt;&lt; (6*8))+((uint64_t)(81) &lt;&lt; (5*8))+((uint64_t)(77) &lt;&lt; (4*8))+((uint64_t)(48) &lt;&lt; (3*8))+((uint64_t)(50) &lt;&lt; (2*8))                                                    )</v>
      </c>
      <c r="AK319" s="2" t="str">
        <f t="shared" si="92"/>
        <v>XEQM02</v>
      </c>
      <c r="AL319" t="e">
        <f>VLOOKUP(AN319,$AN320:$AN$1000,1,0)</f>
        <v>#VALUE!</v>
      </c>
      <c r="AM319">
        <f t="shared" si="93"/>
        <v>477</v>
      </c>
      <c r="AN319" s="173" t="str">
        <f t="shared" si="94"/>
        <v xml:space="preserve">    case (uint64_t)(+((uint64_t)(88) &lt;&lt; (7*8))+((uint64_t)(69) &lt;&lt; (6*8))+((uint64_t)(81) &lt;&lt; (5*8))+((uint64_t)(77) &lt;&lt; (4*8))+((uint64_t)(48) &lt;&lt; (3*8))+((uint64_t)(50) &lt;&lt; (2*8))                                                    ): *com = ITM_X_P2; return true; break; //XEQM02</v>
      </c>
      <c r="AO319" t="s">
        <v>5217</v>
      </c>
      <c r="AP319" s="170" t="str">
        <f t="shared" si="107"/>
        <v>58</v>
      </c>
      <c r="AQ319" s="170" t="str">
        <f t="shared" si="107"/>
        <v>45</v>
      </c>
      <c r="AR319" s="170" t="str">
        <f t="shared" si="107"/>
        <v>51</v>
      </c>
      <c r="AS319" s="170" t="str">
        <f t="shared" si="106"/>
        <v>4D</v>
      </c>
      <c r="AT319" s="170" t="str">
        <f t="shared" si="106"/>
        <v>30</v>
      </c>
      <c r="AU319" s="170" t="str">
        <f t="shared" si="106"/>
        <v>32</v>
      </c>
      <c r="AV319" s="170" t="str">
        <f t="shared" si="106"/>
        <v>00</v>
      </c>
      <c r="AW319" s="170" t="str">
        <f t="shared" si="100"/>
        <v>00</v>
      </c>
      <c r="AX319" s="170" t="str">
        <f t="shared" si="95"/>
        <v xml:space="preserve">    case 0x5845514D30320000: *com = ITM_X_P2; return true; break; //XEQM02</v>
      </c>
      <c r="BE319" s="170" t="str">
        <f t="shared" si="96"/>
        <v>58</v>
      </c>
      <c r="BF319" s="170" t="str">
        <f t="shared" si="96"/>
        <v>45</v>
      </c>
      <c r="BG319" s="170" t="str">
        <f t="shared" si="96"/>
        <v>D0</v>
      </c>
      <c r="BH319" s="170" t="str">
        <f t="shared" si="87"/>
        <v>CC</v>
      </c>
      <c r="BI319" s="170" t="str">
        <f t="shared" si="97"/>
        <v>30</v>
      </c>
      <c r="BJ319" s="170" t="str">
        <f t="shared" si="97"/>
        <v>32</v>
      </c>
      <c r="BK319" s="170" t="str">
        <f t="shared" si="97"/>
        <v/>
      </c>
      <c r="BL319" s="170" t="str">
        <f t="shared" si="88"/>
        <v/>
      </c>
    </row>
    <row r="320" spans="1:64" ht="17" thickBot="1">
      <c r="A320" s="24" t="str">
        <f>IF(ISNA(VLOOKUP(D320,D321:D$9999,1,0)),"",1)</f>
        <v/>
      </c>
      <c r="B320" s="24" t="str">
        <f>IF(ISNA(VLOOKUP(E320,E321:E$9999,1,0)),"",1)</f>
        <v/>
      </c>
      <c r="C320" s="2">
        <v>318</v>
      </c>
      <c r="D320" s="2" t="str">
        <f>VLOOKUP(C320,SOURCE!S323:Z10486,8,0)</f>
        <v>ITM_X_P3</v>
      </c>
      <c r="E320" s="26" t="str">
        <f>CHAR(34)&amp;VLOOKUP(C320,SOURCE!S$6:Y$10169,6,0)&amp;CHAR(34)</f>
        <v>"XEQM03"</v>
      </c>
      <c r="F320" s="22" t="str">
        <f t="shared" si="89"/>
        <v xml:space="preserve">                      if (strcompare(commandnumber,"XEQM03" ) &amp;&amp; exec) {sprintf(commandnumber,"%d", ITM_X_P3);} else</v>
      </c>
      <c r="H320" t="b">
        <f>ISNA(VLOOKUP(J320,J321:J$500,1,0))</f>
        <v>1</v>
      </c>
      <c r="I320" s="27">
        <f>VLOOKUP(C320,SOURCE!S$6:Y$10169,7,0)</f>
        <v>2067</v>
      </c>
      <c r="J320" s="28" t="str">
        <f>VLOOKUP(C320,SOURCE!S$6:Y$10169,6,0)</f>
        <v>XEQM03</v>
      </c>
      <c r="K320" s="30" t="str">
        <f t="shared" si="99"/>
        <v>XEQM03</v>
      </c>
      <c r="L320" s="40" t="str">
        <f>VLOOKUP(C320,SOURCE!S$6:Y$10169,2,0)</f>
        <v>XXEQ</v>
      </c>
      <c r="M320" t="str">
        <f>IF(VLOOKUP(I320,SOURCE!B:M,2,0)="/  { itemToBeCoded","To be coded","")</f>
        <v/>
      </c>
      <c r="N320" s="17" t="str">
        <f>IF(AND(O320,VLOOKUP(I320,SOURCE!B:M,2,0)&lt;&gt;"/  { itemToBeCoded"),IF(ISERROR(VLOOKUP(J320,TEST!A:L,12,0)),"",   IF(VLOOKUP(J320,TEST!A:L,12,0)="","",VLOOKUP(J320,TEST!A:L,12,0)&amp;" //"&amp;U320)),"")</f>
        <v/>
      </c>
      <c r="O320" t="b">
        <f>ISNA(VLOOKUP(J320,J$3:J319,1,0))</f>
        <v>1</v>
      </c>
      <c r="Q320" s="26" t="str">
        <f>VLOOKUP(I320,SOURCE!B:M,5,0)</f>
        <v>"XEQM03"</v>
      </c>
      <c r="U320">
        <f t="shared" si="102"/>
        <v>56</v>
      </c>
      <c r="V320" s="164">
        <f t="shared" si="103"/>
        <v>299797168.01813853</v>
      </c>
      <c r="W320" t="str">
        <f>IF(AND(O320,VLOOKUP(I320,SOURCE!B:M,2,0)&lt;&gt;"/  { itemToBeCoded"),IF(ISERROR(VLOOKUP(J320,TEST!A:F,5,0)),"",VLOOKUP(J320,TEST!A:F,5,0)),"")</f>
        <v/>
      </c>
      <c r="X320" t="str">
        <f>IF(VLOOKUP(I320,SOURCE!B:M,2,0)&lt;&gt;"/  { itemToBeCoded",IF(ISERROR(VLOOKUP(J320,TEST!A:F,6,0)),"",VLOOKUP(J320,TEST!A:F,6,0)),"")</f>
        <v/>
      </c>
      <c r="Y320" t="str">
        <f t="shared" si="98"/>
        <v/>
      </c>
      <c r="Z320">
        <f t="shared" si="86"/>
        <v>6</v>
      </c>
      <c r="AA320" s="172" t="str">
        <f t="shared" si="108"/>
        <v>+((uint64_t)(88) &lt;&lt; (7*8))</v>
      </c>
      <c r="AB320" s="172" t="str">
        <f t="shared" si="108"/>
        <v>+((uint64_t)(69) &lt;&lt; (6*8))</v>
      </c>
      <c r="AC320" s="172" t="str">
        <f t="shared" si="108"/>
        <v>+((uint64_t)(81) &lt;&lt; (5*8))</v>
      </c>
      <c r="AD320" s="172" t="str">
        <f t="shared" si="108"/>
        <v>+((uint64_t)(77) &lt;&lt; (4*8))</v>
      </c>
      <c r="AE320" s="172" t="str">
        <f t="shared" si="108"/>
        <v>+((uint64_t)(48) &lt;&lt; (3*8))</v>
      </c>
      <c r="AF320" s="172" t="str">
        <f t="shared" si="108"/>
        <v>+((uint64_t)(51) &lt;&lt; (2*8))</v>
      </c>
      <c r="AG320" s="172" t="str">
        <f t="shared" si="108"/>
        <v xml:space="preserve">                          </v>
      </c>
      <c r="AH320" s="172" t="str">
        <f t="shared" si="108"/>
        <v xml:space="preserve">                          </v>
      </c>
      <c r="AJ320" t="str">
        <f t="shared" si="91"/>
        <v>(uint64_t)(+((uint64_t)(88) &lt;&lt; (7*8))+((uint64_t)(69) &lt;&lt; (6*8))+((uint64_t)(81) &lt;&lt; (5*8))+((uint64_t)(77) &lt;&lt; (4*8))+((uint64_t)(48) &lt;&lt; (3*8))+((uint64_t)(51) &lt;&lt; (2*8))                                                    )</v>
      </c>
      <c r="AK320" s="2" t="str">
        <f t="shared" si="92"/>
        <v>XEQM03</v>
      </c>
      <c r="AL320" t="e">
        <f>VLOOKUP(AN320,$AN321:$AN$1000,1,0)</f>
        <v>#VALUE!</v>
      </c>
      <c r="AM320">
        <f t="shared" si="93"/>
        <v>478</v>
      </c>
      <c r="AN320" s="173" t="str">
        <f t="shared" si="94"/>
        <v xml:space="preserve">    case (uint64_t)(+((uint64_t)(88) &lt;&lt; (7*8))+((uint64_t)(69) &lt;&lt; (6*8))+((uint64_t)(81) &lt;&lt; (5*8))+((uint64_t)(77) &lt;&lt; (4*8))+((uint64_t)(48) &lt;&lt; (3*8))+((uint64_t)(51) &lt;&lt; (2*8))                                                    ): *com = ITM_X_P3; return true; break; //XEQM03</v>
      </c>
      <c r="AO320" t="s">
        <v>5217</v>
      </c>
      <c r="AP320" s="170" t="str">
        <f t="shared" si="107"/>
        <v>58</v>
      </c>
      <c r="AQ320" s="170" t="str">
        <f t="shared" si="107"/>
        <v>45</v>
      </c>
      <c r="AR320" s="170" t="str">
        <f t="shared" si="107"/>
        <v>51</v>
      </c>
      <c r="AS320" s="170" t="str">
        <f t="shared" si="106"/>
        <v>4D</v>
      </c>
      <c r="AT320" s="170" t="str">
        <f t="shared" si="106"/>
        <v>30</v>
      </c>
      <c r="AU320" s="170" t="str">
        <f t="shared" si="106"/>
        <v>33</v>
      </c>
      <c r="AV320" s="170" t="str">
        <f t="shared" si="106"/>
        <v>00</v>
      </c>
      <c r="AW320" s="170" t="str">
        <f t="shared" si="100"/>
        <v>00</v>
      </c>
      <c r="AX320" s="170" t="str">
        <f t="shared" si="95"/>
        <v xml:space="preserve">    case 0x5845514D30330000: *com = ITM_X_P3; return true; break; //XEQM03</v>
      </c>
      <c r="BE320" s="170" t="str">
        <f t="shared" si="96"/>
        <v>58</v>
      </c>
      <c r="BF320" s="170" t="str">
        <f t="shared" si="96"/>
        <v>45</v>
      </c>
      <c r="BG320" s="170" t="str">
        <f t="shared" si="96"/>
        <v>D0</v>
      </c>
      <c r="BH320" s="170" t="str">
        <f t="shared" si="87"/>
        <v>CC</v>
      </c>
      <c r="BI320" s="170" t="str">
        <f t="shared" si="97"/>
        <v>30</v>
      </c>
      <c r="BJ320" s="170" t="str">
        <f t="shared" si="97"/>
        <v>33</v>
      </c>
      <c r="BK320" s="170" t="str">
        <f t="shared" si="97"/>
        <v/>
      </c>
      <c r="BL320" s="170" t="str">
        <f t="shared" si="88"/>
        <v/>
      </c>
    </row>
    <row r="321" spans="1:64">
      <c r="A321" s="24" t="str">
        <f>IF(ISNA(VLOOKUP(D321,D322:D$9999,1,0)),"",1)</f>
        <v/>
      </c>
      <c r="B321" s="24" t="str">
        <f>IF(ISNA(VLOOKUP(E321,E322:E$9999,1,0)),"",1)</f>
        <v/>
      </c>
      <c r="C321" s="2">
        <v>319</v>
      </c>
      <c r="D321" s="2" t="str">
        <f>VLOOKUP(C321,SOURCE!S324:Z10487,8,0)</f>
        <v>ITM_X_P4</v>
      </c>
      <c r="E321" s="26" t="str">
        <f>CHAR(34)&amp;VLOOKUP(C321,SOURCE!S$6:Y$10169,6,0)&amp;CHAR(34)</f>
        <v>"XEQM04"</v>
      </c>
      <c r="F321" s="22" t="str">
        <f t="shared" si="89"/>
        <v xml:space="preserve">                      if (strcompare(commandnumber,"XEQM04" ) &amp;&amp; exec) {sprintf(commandnumber,"%d", ITM_X_P4);} else</v>
      </c>
      <c r="H321" t="b">
        <f>ISNA(VLOOKUP(J321,J322:J$500,1,0))</f>
        <v>1</v>
      </c>
      <c r="I321" s="27">
        <f>VLOOKUP(C321,SOURCE!S$6:Y$10169,7,0)</f>
        <v>2068</v>
      </c>
      <c r="J321" s="28" t="str">
        <f>VLOOKUP(C321,SOURCE!S$6:Y$10169,6,0)</f>
        <v>XEQM04</v>
      </c>
      <c r="K321" s="29" t="str">
        <f t="shared" si="99"/>
        <v>XEQM04</v>
      </c>
      <c r="L321" s="39" t="str">
        <f>VLOOKUP(C321,SOURCE!S$6:Y$10169,2,0)</f>
        <v>XXEQ</v>
      </c>
      <c r="M321" t="str">
        <f>IF(VLOOKUP(I321,SOURCE!B:M,2,0)="/  { itemToBeCoded","To be coded","")</f>
        <v/>
      </c>
      <c r="N321" s="17" t="str">
        <f>IF(AND(O321,VLOOKUP(I321,SOURCE!B:M,2,0)&lt;&gt;"/  { itemToBeCoded"),IF(ISERROR(VLOOKUP(J321,TEST!A:L,12,0)),"",   IF(VLOOKUP(J321,TEST!A:L,12,0)="","",VLOOKUP(J321,TEST!A:L,12,0)&amp;" //"&amp;U321)),"")</f>
        <v/>
      </c>
      <c r="O321" t="b">
        <f>ISNA(VLOOKUP(J321,J$3:J320,1,0))</f>
        <v>1</v>
      </c>
      <c r="Q321" s="26" t="str">
        <f>VLOOKUP(I321,SOURCE!B:M,5,0)</f>
        <v>"XEQM04"</v>
      </c>
      <c r="U321">
        <f t="shared" si="102"/>
        <v>56</v>
      </c>
      <c r="V321" s="164">
        <f t="shared" si="103"/>
        <v>299797168.01813853</v>
      </c>
      <c r="W321" t="str">
        <f>IF(AND(O321,VLOOKUP(I321,SOURCE!B:M,2,0)&lt;&gt;"/  { itemToBeCoded"),IF(ISERROR(VLOOKUP(J321,TEST!A:F,5,0)),"",VLOOKUP(J321,TEST!A:F,5,0)),"")</f>
        <v/>
      </c>
      <c r="X321" t="str">
        <f>IF(VLOOKUP(I321,SOURCE!B:M,2,0)&lt;&gt;"/  { itemToBeCoded",IF(ISERROR(VLOOKUP(J321,TEST!A:F,6,0)),"",VLOOKUP(J321,TEST!A:F,6,0)),"")</f>
        <v/>
      </c>
      <c r="Y321" t="str">
        <f t="shared" si="98"/>
        <v/>
      </c>
      <c r="Z321">
        <f t="shared" si="86"/>
        <v>6</v>
      </c>
      <c r="AA321" s="172" t="str">
        <f t="shared" si="108"/>
        <v>+((uint64_t)(88) &lt;&lt; (7*8))</v>
      </c>
      <c r="AB321" s="172" t="str">
        <f t="shared" si="108"/>
        <v>+((uint64_t)(69) &lt;&lt; (6*8))</v>
      </c>
      <c r="AC321" s="172" t="str">
        <f t="shared" si="108"/>
        <v>+((uint64_t)(81) &lt;&lt; (5*8))</v>
      </c>
      <c r="AD321" s="172" t="str">
        <f t="shared" si="108"/>
        <v>+((uint64_t)(77) &lt;&lt; (4*8))</v>
      </c>
      <c r="AE321" s="172" t="str">
        <f t="shared" si="108"/>
        <v>+((uint64_t)(48) &lt;&lt; (3*8))</v>
      </c>
      <c r="AF321" s="172" t="str">
        <f t="shared" si="108"/>
        <v>+((uint64_t)(52) &lt;&lt; (2*8))</v>
      </c>
      <c r="AG321" s="172" t="str">
        <f t="shared" si="108"/>
        <v xml:space="preserve">                          </v>
      </c>
      <c r="AH321" s="172" t="str">
        <f t="shared" si="108"/>
        <v xml:space="preserve">                          </v>
      </c>
      <c r="AJ321" t="str">
        <f t="shared" si="91"/>
        <v>(uint64_t)(+((uint64_t)(88) &lt;&lt; (7*8))+((uint64_t)(69) &lt;&lt; (6*8))+((uint64_t)(81) &lt;&lt; (5*8))+((uint64_t)(77) &lt;&lt; (4*8))+((uint64_t)(48) &lt;&lt; (3*8))+((uint64_t)(52) &lt;&lt; (2*8))                                                    )</v>
      </c>
      <c r="AK321" s="2" t="str">
        <f t="shared" si="92"/>
        <v>XEQM04</v>
      </c>
      <c r="AL321" t="e">
        <f>VLOOKUP(AN321,$AN322:$AN$1000,1,0)</f>
        <v>#VALUE!</v>
      </c>
      <c r="AM321">
        <f t="shared" si="93"/>
        <v>479</v>
      </c>
      <c r="AN321" s="173" t="str">
        <f t="shared" si="94"/>
        <v xml:space="preserve">    case (uint64_t)(+((uint64_t)(88) &lt;&lt; (7*8))+((uint64_t)(69) &lt;&lt; (6*8))+((uint64_t)(81) &lt;&lt; (5*8))+((uint64_t)(77) &lt;&lt; (4*8))+((uint64_t)(48) &lt;&lt; (3*8))+((uint64_t)(52) &lt;&lt; (2*8))                                                    ): *com = ITM_X_P4; return true; break; //XEQM04</v>
      </c>
      <c r="AO321" t="s">
        <v>5217</v>
      </c>
      <c r="AP321" s="170" t="str">
        <f t="shared" si="107"/>
        <v>58</v>
      </c>
      <c r="AQ321" s="170" t="str">
        <f t="shared" si="107"/>
        <v>45</v>
      </c>
      <c r="AR321" s="170" t="str">
        <f t="shared" si="107"/>
        <v>51</v>
      </c>
      <c r="AS321" s="170" t="str">
        <f t="shared" si="106"/>
        <v>4D</v>
      </c>
      <c r="AT321" s="170" t="str">
        <f t="shared" si="106"/>
        <v>30</v>
      </c>
      <c r="AU321" s="170" t="str">
        <f t="shared" si="106"/>
        <v>34</v>
      </c>
      <c r="AV321" s="170" t="str">
        <f t="shared" si="106"/>
        <v>00</v>
      </c>
      <c r="AW321" s="170" t="str">
        <f t="shared" si="100"/>
        <v>00</v>
      </c>
      <c r="AX321" s="170" t="str">
        <f t="shared" si="95"/>
        <v xml:space="preserve">    case 0x5845514D30340000: *com = ITM_X_P4; return true; break; //XEQM04</v>
      </c>
      <c r="BE321" s="170" t="str">
        <f t="shared" si="96"/>
        <v>58</v>
      </c>
      <c r="BF321" s="170" t="str">
        <f t="shared" si="96"/>
        <v>45</v>
      </c>
      <c r="BG321" s="170" t="str">
        <f t="shared" si="96"/>
        <v>D0</v>
      </c>
      <c r="BH321" s="170" t="str">
        <f t="shared" si="87"/>
        <v>CC</v>
      </c>
      <c r="BI321" s="170" t="str">
        <f t="shared" si="97"/>
        <v>30</v>
      </c>
      <c r="BJ321" s="170" t="str">
        <f t="shared" si="97"/>
        <v>34</v>
      </c>
      <c r="BK321" s="170" t="str">
        <f t="shared" si="97"/>
        <v/>
      </c>
      <c r="BL321" s="170" t="str">
        <f t="shared" si="88"/>
        <v/>
      </c>
    </row>
    <row r="322" spans="1:64" ht="17" thickBot="1">
      <c r="A322" s="24" t="str">
        <f>IF(ISNA(VLOOKUP(D322,D323:D$9999,1,0)),"",1)</f>
        <v/>
      </c>
      <c r="B322" s="24" t="str">
        <f>IF(ISNA(VLOOKUP(E322,E323:E$9999,1,0)),"",1)</f>
        <v/>
      </c>
      <c r="C322" s="2">
        <v>320</v>
      </c>
      <c r="D322" s="2" t="str">
        <f>VLOOKUP(C322,SOURCE!S325:Z10488,8,0)</f>
        <v>ITM_X_P5</v>
      </c>
      <c r="E322" s="26" t="str">
        <f>CHAR(34)&amp;VLOOKUP(C322,SOURCE!S$6:Y$10169,6,0)&amp;CHAR(34)</f>
        <v>"XEQM05"</v>
      </c>
      <c r="F322" s="22" t="str">
        <f t="shared" si="89"/>
        <v xml:space="preserve">                      if (strcompare(commandnumber,"XEQM05" ) &amp;&amp; exec) {sprintf(commandnumber,"%d", ITM_X_P5);} else</v>
      </c>
      <c r="H322" t="b">
        <f>ISNA(VLOOKUP(J322,J323:J$500,1,0))</f>
        <v>1</v>
      </c>
      <c r="I322" s="27">
        <f>VLOOKUP(C322,SOURCE!S$6:Y$10169,7,0)</f>
        <v>2069</v>
      </c>
      <c r="J322" s="28" t="str">
        <f>VLOOKUP(C322,SOURCE!S$6:Y$10169,6,0)</f>
        <v>XEQM05</v>
      </c>
      <c r="K322" s="30" t="str">
        <f t="shared" si="99"/>
        <v>XEQM05</v>
      </c>
      <c r="L322" s="40" t="str">
        <f>VLOOKUP(C322,SOURCE!S$6:Y$10169,2,0)</f>
        <v>XXEQ</v>
      </c>
      <c r="M322" t="str">
        <f>IF(VLOOKUP(I322,SOURCE!B:M,2,0)="/  { itemToBeCoded","To be coded","")</f>
        <v/>
      </c>
      <c r="N322" s="17" t="str">
        <f>IF(AND(O322,VLOOKUP(I322,SOURCE!B:M,2,0)&lt;&gt;"/  { itemToBeCoded"),IF(ISERROR(VLOOKUP(J322,TEST!A:L,12,0)),"",   IF(VLOOKUP(J322,TEST!A:L,12,0)="","",VLOOKUP(J322,TEST!A:L,12,0)&amp;" //"&amp;U322)),"")</f>
        <v/>
      </c>
      <c r="O322" t="b">
        <f>ISNA(VLOOKUP(J322,J$3:J321,1,0))</f>
        <v>1</v>
      </c>
      <c r="Q322" s="26" t="str">
        <f>VLOOKUP(I322,SOURCE!B:M,5,0)</f>
        <v>"XEQM05"</v>
      </c>
      <c r="U322">
        <f t="shared" si="102"/>
        <v>56</v>
      </c>
      <c r="V322" s="164">
        <f t="shared" si="103"/>
        <v>299797168.01813853</v>
      </c>
      <c r="W322" t="str">
        <f>IF(AND(O322,VLOOKUP(I322,SOURCE!B:M,2,0)&lt;&gt;"/  { itemToBeCoded"),IF(ISERROR(VLOOKUP(J322,TEST!A:F,5,0)),"",VLOOKUP(J322,TEST!A:F,5,0)),"")</f>
        <v/>
      </c>
      <c r="X322" t="str">
        <f>IF(VLOOKUP(I322,SOURCE!B:M,2,0)&lt;&gt;"/  { itemToBeCoded",IF(ISERROR(VLOOKUP(J322,TEST!A:F,6,0)),"",VLOOKUP(J322,TEST!A:F,6,0)),"")</f>
        <v/>
      </c>
      <c r="Y322" t="str">
        <f t="shared" si="98"/>
        <v/>
      </c>
      <c r="Z322">
        <f t="shared" si="86"/>
        <v>6</v>
      </c>
      <c r="AA322" s="172" t="str">
        <f t="shared" si="108"/>
        <v>+((uint64_t)(88) &lt;&lt; (7*8))</v>
      </c>
      <c r="AB322" s="172" t="str">
        <f t="shared" si="108"/>
        <v>+((uint64_t)(69) &lt;&lt; (6*8))</v>
      </c>
      <c r="AC322" s="172" t="str">
        <f t="shared" si="108"/>
        <v>+((uint64_t)(81) &lt;&lt; (5*8))</v>
      </c>
      <c r="AD322" s="172" t="str">
        <f t="shared" si="108"/>
        <v>+((uint64_t)(77) &lt;&lt; (4*8))</v>
      </c>
      <c r="AE322" s="172" t="str">
        <f t="shared" si="108"/>
        <v>+((uint64_t)(48) &lt;&lt; (3*8))</v>
      </c>
      <c r="AF322" s="172" t="str">
        <f t="shared" si="108"/>
        <v>+((uint64_t)(53) &lt;&lt; (2*8))</v>
      </c>
      <c r="AG322" s="172" t="str">
        <f t="shared" si="108"/>
        <v xml:space="preserve">                          </v>
      </c>
      <c r="AH322" s="172" t="str">
        <f t="shared" si="108"/>
        <v xml:space="preserve">                          </v>
      </c>
      <c r="AJ322" t="str">
        <f t="shared" si="91"/>
        <v>(uint64_t)(+((uint64_t)(88) &lt;&lt; (7*8))+((uint64_t)(69) &lt;&lt; (6*8))+((uint64_t)(81) &lt;&lt; (5*8))+((uint64_t)(77) &lt;&lt; (4*8))+((uint64_t)(48) &lt;&lt; (3*8))+((uint64_t)(53) &lt;&lt; (2*8))                                                    )</v>
      </c>
      <c r="AK322" s="2" t="str">
        <f t="shared" si="92"/>
        <v>XEQM05</v>
      </c>
      <c r="AL322" t="e">
        <f>VLOOKUP(AN322,$AN323:$AN$1000,1,0)</f>
        <v>#VALUE!</v>
      </c>
      <c r="AM322">
        <f t="shared" si="93"/>
        <v>480</v>
      </c>
      <c r="AN322" s="173" t="str">
        <f t="shared" si="94"/>
        <v xml:space="preserve">    case (uint64_t)(+((uint64_t)(88) &lt;&lt; (7*8))+((uint64_t)(69) &lt;&lt; (6*8))+((uint64_t)(81) &lt;&lt; (5*8))+((uint64_t)(77) &lt;&lt; (4*8))+((uint64_t)(48) &lt;&lt; (3*8))+((uint64_t)(53) &lt;&lt; (2*8))                                                    ): *com = ITM_X_P5; return true; break; //XEQM05</v>
      </c>
      <c r="AO322" t="s">
        <v>5217</v>
      </c>
      <c r="AP322" s="170" t="str">
        <f t="shared" si="107"/>
        <v>58</v>
      </c>
      <c r="AQ322" s="170" t="str">
        <f t="shared" si="107"/>
        <v>45</v>
      </c>
      <c r="AR322" s="170" t="str">
        <f t="shared" si="107"/>
        <v>51</v>
      </c>
      <c r="AS322" s="170" t="str">
        <f t="shared" si="106"/>
        <v>4D</v>
      </c>
      <c r="AT322" s="170" t="str">
        <f t="shared" si="106"/>
        <v>30</v>
      </c>
      <c r="AU322" s="170" t="str">
        <f t="shared" si="106"/>
        <v>35</v>
      </c>
      <c r="AV322" s="170" t="str">
        <f t="shared" si="106"/>
        <v>00</v>
      </c>
      <c r="AW322" s="170" t="str">
        <f t="shared" si="100"/>
        <v>00</v>
      </c>
      <c r="AX322" s="170" t="str">
        <f t="shared" si="95"/>
        <v xml:space="preserve">    case 0x5845514D30350000: *com = ITM_X_P5; return true; break; //XEQM05</v>
      </c>
      <c r="BE322" s="170" t="str">
        <f t="shared" si="96"/>
        <v>58</v>
      </c>
      <c r="BF322" s="170" t="str">
        <f t="shared" si="96"/>
        <v>45</v>
      </c>
      <c r="BG322" s="170" t="str">
        <f t="shared" si="96"/>
        <v>D0</v>
      </c>
      <c r="BH322" s="170" t="str">
        <f t="shared" si="87"/>
        <v>CC</v>
      </c>
      <c r="BI322" s="170" t="str">
        <f t="shared" si="97"/>
        <v>30</v>
      </c>
      <c r="BJ322" s="170" t="str">
        <f t="shared" si="97"/>
        <v>35</v>
      </c>
      <c r="BK322" s="170" t="str">
        <f t="shared" si="97"/>
        <v/>
      </c>
      <c r="BL322" s="170" t="str">
        <f t="shared" si="88"/>
        <v/>
      </c>
    </row>
    <row r="323" spans="1:64">
      <c r="A323" s="24" t="str">
        <f>IF(ISNA(VLOOKUP(D323,D324:D$9999,1,0)),"",1)</f>
        <v/>
      </c>
      <c r="B323" s="24" t="str">
        <f>IF(ISNA(VLOOKUP(E323,E324:E$9999,1,0)),"",1)</f>
        <v/>
      </c>
      <c r="C323" s="2">
        <v>321</v>
      </c>
      <c r="D323" s="2" t="str">
        <f>VLOOKUP(C323,SOURCE!S326:Z10489,8,0)</f>
        <v>ITM_X_P6</v>
      </c>
      <c r="E323" s="26" t="str">
        <f>CHAR(34)&amp;VLOOKUP(C323,SOURCE!S$6:Y$10169,6,0)&amp;CHAR(34)</f>
        <v>"XEQM06"</v>
      </c>
      <c r="F323" s="22" t="str">
        <f t="shared" si="89"/>
        <v xml:space="preserve">                      if (strcompare(commandnumber,"XEQM06" ) &amp;&amp; exec) {sprintf(commandnumber,"%d", ITM_X_P6);} else</v>
      </c>
      <c r="H323" t="b">
        <f>ISNA(VLOOKUP(J323,J324:J$500,1,0))</f>
        <v>1</v>
      </c>
      <c r="I323" s="27">
        <f>VLOOKUP(C323,SOURCE!S$6:Y$10169,7,0)</f>
        <v>2070</v>
      </c>
      <c r="J323" s="28" t="str">
        <f>VLOOKUP(C323,SOURCE!S$6:Y$10169,6,0)</f>
        <v>XEQM06</v>
      </c>
      <c r="K323" s="29" t="str">
        <f t="shared" si="99"/>
        <v>XEQM06</v>
      </c>
      <c r="L323" s="39" t="str">
        <f>VLOOKUP(C323,SOURCE!S$6:Y$10169,2,0)</f>
        <v>XXEQ</v>
      </c>
      <c r="M323" t="str">
        <f>IF(VLOOKUP(I323,SOURCE!B:M,2,0)="/  { itemToBeCoded","To be coded","")</f>
        <v/>
      </c>
      <c r="N323" s="17" t="str">
        <f>IF(AND(O323,VLOOKUP(I323,SOURCE!B:M,2,0)&lt;&gt;"/  { itemToBeCoded"),IF(ISERROR(VLOOKUP(J323,TEST!A:L,12,0)),"",   IF(VLOOKUP(J323,TEST!A:L,12,0)="","",VLOOKUP(J323,TEST!A:L,12,0)&amp;" //"&amp;U323)),"")</f>
        <v/>
      </c>
      <c r="O323" t="b">
        <f>ISNA(VLOOKUP(J323,J$3:J322,1,0))</f>
        <v>1</v>
      </c>
      <c r="Q323" s="26" t="str">
        <f>VLOOKUP(I323,SOURCE!B:M,5,0)</f>
        <v>"XEQM06"</v>
      </c>
      <c r="U323">
        <f t="shared" si="102"/>
        <v>56</v>
      </c>
      <c r="V323" s="164">
        <f t="shared" si="103"/>
        <v>299797168.01813853</v>
      </c>
      <c r="W323" t="str">
        <f>IF(AND(O323,VLOOKUP(I323,SOURCE!B:M,2,0)&lt;&gt;"/  { itemToBeCoded"),IF(ISERROR(VLOOKUP(J323,TEST!A:F,5,0)),"",VLOOKUP(J323,TEST!A:F,5,0)),"")</f>
        <v/>
      </c>
      <c r="X323" t="str">
        <f>IF(VLOOKUP(I323,SOURCE!B:M,2,0)&lt;&gt;"/  { itemToBeCoded",IF(ISERROR(VLOOKUP(J323,TEST!A:F,6,0)),"",VLOOKUP(J323,TEST!A:F,6,0)),"")</f>
        <v/>
      </c>
      <c r="Y323" t="str">
        <f t="shared" si="98"/>
        <v/>
      </c>
      <c r="Z323">
        <f t="shared" ref="Z323:Z350" si="109">IF(ISNA(J323),"",LEN(J323))</f>
        <v>6</v>
      </c>
      <c r="AA323" s="172" t="str">
        <f t="shared" si="108"/>
        <v>+((uint64_t)(88) &lt;&lt; (7*8))</v>
      </c>
      <c r="AB323" s="172" t="str">
        <f t="shared" si="108"/>
        <v>+((uint64_t)(69) &lt;&lt; (6*8))</v>
      </c>
      <c r="AC323" s="172" t="str">
        <f t="shared" si="108"/>
        <v>+((uint64_t)(81) &lt;&lt; (5*8))</v>
      </c>
      <c r="AD323" s="172" t="str">
        <f t="shared" si="108"/>
        <v>+((uint64_t)(77) &lt;&lt; (4*8))</v>
      </c>
      <c r="AE323" s="172" t="str">
        <f t="shared" si="108"/>
        <v>+((uint64_t)(48) &lt;&lt; (3*8))</v>
      </c>
      <c r="AF323" s="172" t="str">
        <f t="shared" si="108"/>
        <v>+((uint64_t)(54) &lt;&lt; (2*8))</v>
      </c>
      <c r="AG323" s="172" t="str">
        <f t="shared" si="108"/>
        <v xml:space="preserve">                          </v>
      </c>
      <c r="AH323" s="172" t="str">
        <f t="shared" si="108"/>
        <v xml:space="preserve">                          </v>
      </c>
      <c r="AJ323" t="str">
        <f t="shared" si="91"/>
        <v>(uint64_t)(+((uint64_t)(88) &lt;&lt; (7*8))+((uint64_t)(69) &lt;&lt; (6*8))+((uint64_t)(81) &lt;&lt; (5*8))+((uint64_t)(77) &lt;&lt; (4*8))+((uint64_t)(48) &lt;&lt; (3*8))+((uint64_t)(54) &lt;&lt; (2*8))                                                    )</v>
      </c>
      <c r="AK323" s="2" t="str">
        <f t="shared" si="92"/>
        <v>XEQM06</v>
      </c>
      <c r="AL323" t="e">
        <f>VLOOKUP(AN323,$AN324:$AN$1000,1,0)</f>
        <v>#VALUE!</v>
      </c>
      <c r="AM323">
        <f t="shared" si="93"/>
        <v>481</v>
      </c>
      <c r="AN323" s="173" t="str">
        <f t="shared" si="94"/>
        <v xml:space="preserve">    case (uint64_t)(+((uint64_t)(88) &lt;&lt; (7*8))+((uint64_t)(69) &lt;&lt; (6*8))+((uint64_t)(81) &lt;&lt; (5*8))+((uint64_t)(77) &lt;&lt; (4*8))+((uint64_t)(48) &lt;&lt; (3*8))+((uint64_t)(54) &lt;&lt; (2*8))                                                    ): *com = ITM_X_P6; return true; break; //XEQM06</v>
      </c>
      <c r="AO323" t="s">
        <v>5217</v>
      </c>
      <c r="AP323" s="170" t="str">
        <f t="shared" si="107"/>
        <v>58</v>
      </c>
      <c r="AQ323" s="170" t="str">
        <f t="shared" si="107"/>
        <v>45</v>
      </c>
      <c r="AR323" s="170" t="str">
        <f t="shared" si="107"/>
        <v>51</v>
      </c>
      <c r="AS323" s="170" t="str">
        <f t="shared" si="106"/>
        <v>4D</v>
      </c>
      <c r="AT323" s="170" t="str">
        <f t="shared" si="106"/>
        <v>30</v>
      </c>
      <c r="AU323" s="170" t="str">
        <f t="shared" si="106"/>
        <v>36</v>
      </c>
      <c r="AV323" s="170" t="str">
        <f t="shared" si="106"/>
        <v>00</v>
      </c>
      <c r="AW323" s="170" t="str">
        <f t="shared" si="100"/>
        <v>00</v>
      </c>
      <c r="AX323" s="170" t="str">
        <f t="shared" si="95"/>
        <v xml:space="preserve">    case 0x5845514D30360000: *com = ITM_X_P6; return true; break; //XEQM06</v>
      </c>
      <c r="BE323" s="170" t="str">
        <f t="shared" si="96"/>
        <v>58</v>
      </c>
      <c r="BF323" s="170" t="str">
        <f t="shared" si="96"/>
        <v>45</v>
      </c>
      <c r="BG323" s="170" t="str">
        <f t="shared" si="96"/>
        <v>D0</v>
      </c>
      <c r="BH323" s="170" t="str">
        <f t="shared" si="96"/>
        <v>CC</v>
      </c>
      <c r="BI323" s="170" t="str">
        <f t="shared" si="97"/>
        <v>30</v>
      </c>
      <c r="BJ323" s="170" t="str">
        <f t="shared" si="97"/>
        <v>36</v>
      </c>
      <c r="BK323" s="170" t="str">
        <f t="shared" si="97"/>
        <v/>
      </c>
      <c r="BL323" s="170" t="str">
        <f t="shared" si="97"/>
        <v/>
      </c>
    </row>
    <row r="324" spans="1:64" ht="17" thickBot="1">
      <c r="A324" s="24" t="str">
        <f>IF(ISNA(VLOOKUP(D324,D325:D$9999,1,0)),"",1)</f>
        <v/>
      </c>
      <c r="B324" s="24" t="str">
        <f>IF(ISNA(VLOOKUP(E324,E325:E$9999,1,0)),"",1)</f>
        <v/>
      </c>
      <c r="C324" s="2">
        <v>322</v>
      </c>
      <c r="D324" s="2" t="str">
        <f>VLOOKUP(C324,SOURCE!S327:Z10490,8,0)</f>
        <v>ITM_X_f1</v>
      </c>
      <c r="E324" s="26" t="str">
        <f>CHAR(34)&amp;VLOOKUP(C324,SOURCE!S$6:Y$10169,6,0)&amp;CHAR(34)</f>
        <v>"XEQM07"</v>
      </c>
      <c r="F324" s="22" t="str">
        <f t="shared" ref="F324:F351" si="110">IF(MID(E324,2,4)="XEQM",
"                      if (strcompare(commandnumber,"&amp;E324&amp;" ) &amp;&amp; exec) {sprintf(commandnumber,"&amp;CHAR(34)&amp;CHAR(37)&amp;"d"&amp;CHAR(34)&amp;", "&amp;D324&amp;");} else",
SUBSTITUTE("                      if (strcompare(commandnumber,"&amp;E324&amp;" )) {sprintf(commandnumber,"&amp;CHAR(34)&amp;CHAR(37)&amp;"d"&amp;CHAR(34)&amp;", "&amp;D324&amp;");} else","MNU_","-MNU_")
)</f>
        <v xml:space="preserve">                      if (strcompare(commandnumber,"XEQM07" ) &amp;&amp; exec) {sprintf(commandnumber,"%d", ITM_X_f1);} else</v>
      </c>
      <c r="H324" t="b">
        <f>ISNA(VLOOKUP(J324,J325:J$500,1,0))</f>
        <v>1</v>
      </c>
      <c r="I324" s="27">
        <f>VLOOKUP(C324,SOURCE!S$6:Y$10169,7,0)</f>
        <v>2071</v>
      </c>
      <c r="J324" s="28" t="str">
        <f>VLOOKUP(C324,SOURCE!S$6:Y$10169,6,0)</f>
        <v>XEQM07</v>
      </c>
      <c r="K324" s="30" t="str">
        <f t="shared" si="99"/>
        <v>XEQM07</v>
      </c>
      <c r="L324" s="40" t="str">
        <f>VLOOKUP(C324,SOURCE!S$6:Y$10169,2,0)</f>
        <v>XXEQ</v>
      </c>
      <c r="M324" t="str">
        <f>IF(VLOOKUP(I324,SOURCE!B:M,2,0)="/  { itemToBeCoded","To be coded","")</f>
        <v/>
      </c>
      <c r="N324" s="17" t="str">
        <f>IF(AND(O324,VLOOKUP(I324,SOURCE!B:M,2,0)&lt;&gt;"/  { itemToBeCoded"),IF(ISERROR(VLOOKUP(J324,TEST!A:L,12,0)),"",   IF(VLOOKUP(J324,TEST!A:L,12,0)="","",VLOOKUP(J324,TEST!A:L,12,0)&amp;" //"&amp;U324)),"")</f>
        <v/>
      </c>
      <c r="O324" t="b">
        <f>ISNA(VLOOKUP(J324,J$3:J323,1,0))</f>
        <v>1</v>
      </c>
      <c r="Q324" s="26" t="str">
        <f>VLOOKUP(I324,SOURCE!B:M,5,0)</f>
        <v>"XEQM07"</v>
      </c>
      <c r="U324">
        <f t="shared" si="102"/>
        <v>56</v>
      </c>
      <c r="V324" s="164">
        <f t="shared" si="103"/>
        <v>299797168.01813853</v>
      </c>
      <c r="W324" t="str">
        <f>IF(AND(O324,VLOOKUP(I324,SOURCE!B:M,2,0)&lt;&gt;"/  { itemToBeCoded"),IF(ISERROR(VLOOKUP(J324,TEST!A:F,5,0)),"",VLOOKUP(J324,TEST!A:F,5,0)),"")</f>
        <v/>
      </c>
      <c r="X324" t="str">
        <f>IF(VLOOKUP(I324,SOURCE!B:M,2,0)&lt;&gt;"/  { itemToBeCoded",IF(ISERROR(VLOOKUP(J324,TEST!A:F,6,0)),"",VLOOKUP(J324,TEST!A:F,6,0)),"")</f>
        <v/>
      </c>
      <c r="Y324" t="str">
        <f t="shared" si="98"/>
        <v/>
      </c>
      <c r="Z324">
        <f t="shared" si="109"/>
        <v>6</v>
      </c>
      <c r="AA324" s="172" t="str">
        <f t="shared" ref="AA324:AH339" si="111">IF(LEN($J324)&gt;=8-AA$2,"+((uint64_t)("&amp;CODE(MID($J324,8-AA$2,1))  &amp;") &lt;&lt; ("&amp;AA$2&amp;"*8))","                          ")</f>
        <v>+((uint64_t)(88) &lt;&lt; (7*8))</v>
      </c>
      <c r="AB324" s="172" t="str">
        <f t="shared" si="111"/>
        <v>+((uint64_t)(69) &lt;&lt; (6*8))</v>
      </c>
      <c r="AC324" s="172" t="str">
        <f t="shared" si="111"/>
        <v>+((uint64_t)(81) &lt;&lt; (5*8))</v>
      </c>
      <c r="AD324" s="172" t="str">
        <f t="shared" si="111"/>
        <v>+((uint64_t)(77) &lt;&lt; (4*8))</v>
      </c>
      <c r="AE324" s="172" t="str">
        <f t="shared" si="111"/>
        <v>+((uint64_t)(48) &lt;&lt; (3*8))</v>
      </c>
      <c r="AF324" s="172" t="str">
        <f t="shared" si="111"/>
        <v>+((uint64_t)(55) &lt;&lt; (2*8))</v>
      </c>
      <c r="AG324" s="172" t="str">
        <f t="shared" si="111"/>
        <v xml:space="preserve">                          </v>
      </c>
      <c r="AH324" s="172" t="str">
        <f t="shared" si="111"/>
        <v xml:space="preserve">                          </v>
      </c>
      <c r="AJ324" t="str">
        <f t="shared" ref="AJ324:AJ351" si="112">"(uint64_t)("&amp;AA324&amp;AB324&amp;AC324&amp;AD324&amp;AE324&amp;AF324&amp;AG324&amp;AH324&amp;")"</f>
        <v>(uint64_t)(+((uint64_t)(88) &lt;&lt; (7*8))+((uint64_t)(69) &lt;&lt; (6*8))+((uint64_t)(81) &lt;&lt; (5*8))+((uint64_t)(77) &lt;&lt; (4*8))+((uint64_t)(48) &lt;&lt; (3*8))+((uint64_t)(55) &lt;&lt; (2*8))                                                    )</v>
      </c>
      <c r="AK324" s="2" t="str">
        <f t="shared" ref="AK324:AK351" si="113">J324</f>
        <v>XEQM07</v>
      </c>
      <c r="AL324" t="e">
        <f>VLOOKUP(AN324,$AN325:$AN$1000,1,0)</f>
        <v>#VALUE!</v>
      </c>
      <c r="AM324">
        <f t="shared" ref="AM324:AM351" si="114">AM323+1</f>
        <v>482</v>
      </c>
      <c r="AN324" s="173" t="str">
        <f t="shared" ref="AN324:AN351" si="115">"    case "&amp;AJ324&amp;": *com = "&amp;D324&amp;"; return true; break; //"&amp;AK324</f>
        <v xml:space="preserve">    case (uint64_t)(+((uint64_t)(88) &lt;&lt; (7*8))+((uint64_t)(69) &lt;&lt; (6*8))+((uint64_t)(81) &lt;&lt; (5*8))+((uint64_t)(77) &lt;&lt; (4*8))+((uint64_t)(48) &lt;&lt; (3*8))+((uint64_t)(55) &lt;&lt; (2*8))                                                    ): *com = ITM_X_f1; return true; break; //XEQM07</v>
      </c>
      <c r="AO324" t="s">
        <v>5217</v>
      </c>
      <c r="AP324" s="170" t="str">
        <f t="shared" si="107"/>
        <v>58</v>
      </c>
      <c r="AQ324" s="170" t="str">
        <f t="shared" si="107"/>
        <v>45</v>
      </c>
      <c r="AR324" s="170" t="str">
        <f t="shared" si="107"/>
        <v>51</v>
      </c>
      <c r="AS324" s="170" t="str">
        <f t="shared" si="106"/>
        <v>4D</v>
      </c>
      <c r="AT324" s="170" t="str">
        <f t="shared" si="106"/>
        <v>30</v>
      </c>
      <c r="AU324" s="170" t="str">
        <f t="shared" si="106"/>
        <v>37</v>
      </c>
      <c r="AV324" s="170" t="str">
        <f t="shared" si="106"/>
        <v>00</v>
      </c>
      <c r="AW324" s="170" t="str">
        <f t="shared" si="100"/>
        <v>00</v>
      </c>
      <c r="AX324" s="170" t="str">
        <f t="shared" ref="AX324:AX351" si="116">"    case 0x"&amp;AP324&amp;AQ324&amp;AR324&amp;AS324&amp;AT324&amp;AU324&amp;AV324&amp;AW324&amp;": *com = "&amp;D324&amp;"; return true; break; //"&amp;AK324</f>
        <v xml:space="preserve">    case 0x5845514D30370000: *com = ITM_X_f1; return true; break; //XEQM07</v>
      </c>
      <c r="BE324" s="170" t="str">
        <f t="shared" ref="BE324:BH352" si="117">DEC2HEX((IF(HEX2DEC(AP324)&gt;127,HEX2DEC(AP324)-127,HEX2DEC(AP324)))+IF(AT324="00",127,0),2)</f>
        <v>58</v>
      </c>
      <c r="BF324" s="170" t="str">
        <f t="shared" si="117"/>
        <v>45</v>
      </c>
      <c r="BG324" s="170" t="str">
        <f t="shared" si="117"/>
        <v>D0</v>
      </c>
      <c r="BH324" s="170" t="str">
        <f t="shared" si="117"/>
        <v>CC</v>
      </c>
      <c r="BI324" s="170" t="str">
        <f t="shared" ref="BI324:BL352" si="118">IF(AT324="00","",DEC2HEX(IF(HEX2DEC(AT324)&gt;127,HEX2DEC(AT324)-127,HEX2DEC(AT324)),2))</f>
        <v>30</v>
      </c>
      <c r="BJ324" s="170" t="str">
        <f t="shared" si="118"/>
        <v>37</v>
      </c>
      <c r="BK324" s="170" t="str">
        <f t="shared" si="118"/>
        <v/>
      </c>
      <c r="BL324" s="170" t="str">
        <f t="shared" si="118"/>
        <v/>
      </c>
    </row>
    <row r="325" spans="1:64">
      <c r="A325" s="24" t="str">
        <f>IF(ISNA(VLOOKUP(D325,D326:D$9999,1,0)),"",1)</f>
        <v/>
      </c>
      <c r="B325" s="24" t="str">
        <f>IF(ISNA(VLOOKUP(E325,E326:E$9999,1,0)),"",1)</f>
        <v/>
      </c>
      <c r="C325" s="2">
        <v>323</v>
      </c>
      <c r="D325" s="2" t="str">
        <f>VLOOKUP(C325,SOURCE!S328:Z10491,8,0)</f>
        <v>ITM_X_f2</v>
      </c>
      <c r="E325" s="26" t="str">
        <f>CHAR(34)&amp;VLOOKUP(C325,SOURCE!S$6:Y$10169,6,0)&amp;CHAR(34)</f>
        <v>"XEQM08"</v>
      </c>
      <c r="F325" s="22" t="str">
        <f t="shared" si="110"/>
        <v xml:space="preserve">                      if (strcompare(commandnumber,"XEQM08" ) &amp;&amp; exec) {sprintf(commandnumber,"%d", ITM_X_f2);} else</v>
      </c>
      <c r="H325" t="b">
        <f>ISNA(VLOOKUP(J325,J326:J$500,1,0))</f>
        <v>1</v>
      </c>
      <c r="I325" s="27">
        <f>VLOOKUP(C325,SOURCE!S$6:Y$10169,7,0)</f>
        <v>2072</v>
      </c>
      <c r="J325" s="28" t="str">
        <f>VLOOKUP(C325,SOURCE!S$6:Y$10169,6,0)</f>
        <v>XEQM08</v>
      </c>
      <c r="K325" s="29" t="str">
        <f t="shared" si="99"/>
        <v>XEQM08</v>
      </c>
      <c r="L325" s="39" t="str">
        <f>VLOOKUP(C325,SOURCE!S$6:Y$10169,2,0)</f>
        <v>XXEQ</v>
      </c>
      <c r="M325" t="str">
        <f>IF(VLOOKUP(I325,SOURCE!B:M,2,0)="/  { itemToBeCoded","To be coded","")</f>
        <v/>
      </c>
      <c r="N325" s="17" t="str">
        <f>IF(AND(O325,VLOOKUP(I325,SOURCE!B:M,2,0)&lt;&gt;"/  { itemToBeCoded"),IF(ISERROR(VLOOKUP(J325,TEST!A:L,12,0)),"",   IF(VLOOKUP(J325,TEST!A:L,12,0)="","",VLOOKUP(J325,TEST!A:L,12,0)&amp;" //"&amp;U325)),"")</f>
        <v/>
      </c>
      <c r="O325" t="b">
        <f>ISNA(VLOOKUP(J325,J$3:J324,1,0))</f>
        <v>1</v>
      </c>
      <c r="Q325" s="26" t="str">
        <f>VLOOKUP(I325,SOURCE!B:M,5,0)</f>
        <v>"XEQM08"</v>
      </c>
      <c r="U325">
        <f t="shared" si="102"/>
        <v>56</v>
      </c>
      <c r="V325" s="164">
        <f t="shared" si="103"/>
        <v>299797168.01813853</v>
      </c>
      <c r="W325" t="str">
        <f>IF(AND(O325,VLOOKUP(I325,SOURCE!B:M,2,0)&lt;&gt;"/  { itemToBeCoded"),IF(ISERROR(VLOOKUP(J325,TEST!A:F,5,0)),"",VLOOKUP(J325,TEST!A:F,5,0)),"")</f>
        <v/>
      </c>
      <c r="X325" t="str">
        <f>IF(VLOOKUP(I325,SOURCE!B:M,2,0)&lt;&gt;"/  { itemToBeCoded",IF(ISERROR(VLOOKUP(J325,TEST!A:F,6,0)),"",VLOOKUP(J325,TEST!A:F,6,0)),"")</f>
        <v/>
      </c>
      <c r="Y325" t="str">
        <f t="shared" si="98"/>
        <v/>
      </c>
      <c r="Z325">
        <f t="shared" si="109"/>
        <v>6</v>
      </c>
      <c r="AA325" s="172" t="str">
        <f t="shared" si="111"/>
        <v>+((uint64_t)(88) &lt;&lt; (7*8))</v>
      </c>
      <c r="AB325" s="172" t="str">
        <f t="shared" si="111"/>
        <v>+((uint64_t)(69) &lt;&lt; (6*8))</v>
      </c>
      <c r="AC325" s="172" t="str">
        <f t="shared" si="111"/>
        <v>+((uint64_t)(81) &lt;&lt; (5*8))</v>
      </c>
      <c r="AD325" s="172" t="str">
        <f t="shared" si="111"/>
        <v>+((uint64_t)(77) &lt;&lt; (4*8))</v>
      </c>
      <c r="AE325" s="172" t="str">
        <f t="shared" si="111"/>
        <v>+((uint64_t)(48) &lt;&lt; (3*8))</v>
      </c>
      <c r="AF325" s="172" t="str">
        <f t="shared" si="111"/>
        <v>+((uint64_t)(56) &lt;&lt; (2*8))</v>
      </c>
      <c r="AG325" s="172" t="str">
        <f t="shared" si="111"/>
        <v xml:space="preserve">                          </v>
      </c>
      <c r="AH325" s="172" t="str">
        <f t="shared" si="111"/>
        <v xml:space="preserve">                          </v>
      </c>
      <c r="AJ325" t="str">
        <f t="shared" si="112"/>
        <v>(uint64_t)(+((uint64_t)(88) &lt;&lt; (7*8))+((uint64_t)(69) &lt;&lt; (6*8))+((uint64_t)(81) &lt;&lt; (5*8))+((uint64_t)(77) &lt;&lt; (4*8))+((uint64_t)(48) &lt;&lt; (3*8))+((uint64_t)(56) &lt;&lt; (2*8))                                                    )</v>
      </c>
      <c r="AK325" s="2" t="str">
        <f t="shared" si="113"/>
        <v>XEQM08</v>
      </c>
      <c r="AL325" t="e">
        <f>VLOOKUP(AN325,$AN326:$AN$1000,1,0)</f>
        <v>#VALUE!</v>
      </c>
      <c r="AM325">
        <f t="shared" si="114"/>
        <v>483</v>
      </c>
      <c r="AN325" s="173" t="str">
        <f t="shared" si="115"/>
        <v xml:space="preserve">    case (uint64_t)(+((uint64_t)(88) &lt;&lt; (7*8))+((uint64_t)(69) &lt;&lt; (6*8))+((uint64_t)(81) &lt;&lt; (5*8))+((uint64_t)(77) &lt;&lt; (4*8))+((uint64_t)(48) &lt;&lt; (3*8))+((uint64_t)(56) &lt;&lt; (2*8))                                                    ): *com = ITM_X_f2; return true; break; //XEQM08</v>
      </c>
      <c r="AO325" t="s">
        <v>5217</v>
      </c>
      <c r="AP325" s="170" t="str">
        <f t="shared" si="107"/>
        <v>58</v>
      </c>
      <c r="AQ325" s="170" t="str">
        <f t="shared" si="107"/>
        <v>45</v>
      </c>
      <c r="AR325" s="170" t="str">
        <f t="shared" si="107"/>
        <v>51</v>
      </c>
      <c r="AS325" s="170" t="str">
        <f t="shared" si="106"/>
        <v>4D</v>
      </c>
      <c r="AT325" s="170" t="str">
        <f t="shared" si="106"/>
        <v>30</v>
      </c>
      <c r="AU325" s="170" t="str">
        <f t="shared" si="106"/>
        <v>38</v>
      </c>
      <c r="AV325" s="170" t="str">
        <f t="shared" si="106"/>
        <v>00</v>
      </c>
      <c r="AW325" s="170" t="str">
        <f t="shared" si="100"/>
        <v>00</v>
      </c>
      <c r="AX325" s="170" t="str">
        <f t="shared" si="116"/>
        <v xml:space="preserve">    case 0x5845514D30380000: *com = ITM_X_f2; return true; break; //XEQM08</v>
      </c>
      <c r="BE325" s="170" t="str">
        <f t="shared" si="117"/>
        <v>58</v>
      </c>
      <c r="BF325" s="170" t="str">
        <f t="shared" si="117"/>
        <v>45</v>
      </c>
      <c r="BG325" s="170" t="str">
        <f t="shared" si="117"/>
        <v>D0</v>
      </c>
      <c r="BH325" s="170" t="str">
        <f t="shared" si="117"/>
        <v>CC</v>
      </c>
      <c r="BI325" s="170" t="str">
        <f t="shared" si="118"/>
        <v>30</v>
      </c>
      <c r="BJ325" s="170" t="str">
        <f t="shared" si="118"/>
        <v>38</v>
      </c>
      <c r="BK325" s="170" t="str">
        <f t="shared" si="118"/>
        <v/>
      </c>
      <c r="BL325" s="170" t="str">
        <f t="shared" si="118"/>
        <v/>
      </c>
    </row>
    <row r="326" spans="1:64" ht="17" thickBot="1">
      <c r="A326" s="24" t="str">
        <f>IF(ISNA(VLOOKUP(D326,D327:D$9999,1,0)),"",1)</f>
        <v/>
      </c>
      <c r="B326" s="24" t="str">
        <f>IF(ISNA(VLOOKUP(E326,E327:E$9999,1,0)),"",1)</f>
        <v/>
      </c>
      <c r="C326" s="2">
        <v>324</v>
      </c>
      <c r="D326" s="2" t="str">
        <f>VLOOKUP(C326,SOURCE!S329:Z10492,8,0)</f>
        <v>ITM_X_f3</v>
      </c>
      <c r="E326" s="26" t="str">
        <f>CHAR(34)&amp;VLOOKUP(C326,SOURCE!S$6:Y$10169,6,0)&amp;CHAR(34)</f>
        <v>"XEQM09"</v>
      </c>
      <c r="F326" s="22" t="str">
        <f t="shared" si="110"/>
        <v xml:space="preserve">                      if (strcompare(commandnumber,"XEQM09" ) &amp;&amp; exec) {sprintf(commandnumber,"%d", ITM_X_f3);} else</v>
      </c>
      <c r="H326" t="b">
        <f>ISNA(VLOOKUP(J326,J327:J$500,1,0))</f>
        <v>1</v>
      </c>
      <c r="I326" s="27">
        <f>VLOOKUP(C326,SOURCE!S$6:Y$10169,7,0)</f>
        <v>2073</v>
      </c>
      <c r="J326" s="28" t="str">
        <f>VLOOKUP(C326,SOURCE!S$6:Y$10169,6,0)</f>
        <v>XEQM09</v>
      </c>
      <c r="K326" s="30" t="str">
        <f t="shared" si="99"/>
        <v>XEQM09</v>
      </c>
      <c r="L326" s="40" t="str">
        <f>VLOOKUP(C326,SOURCE!S$6:Y$10169,2,0)</f>
        <v>XXEQ</v>
      </c>
      <c r="M326" t="str">
        <f>IF(VLOOKUP(I326,SOURCE!B:M,2,0)="/  { itemToBeCoded","To be coded","")</f>
        <v/>
      </c>
      <c r="N326" s="17" t="str">
        <f>IF(AND(O326,VLOOKUP(I326,SOURCE!B:M,2,0)&lt;&gt;"/  { itemToBeCoded"),IF(ISERROR(VLOOKUP(J326,TEST!A:L,12,0)),"",   IF(VLOOKUP(J326,TEST!A:L,12,0)="","",VLOOKUP(J326,TEST!A:L,12,0)&amp;" //"&amp;U326)),"")</f>
        <v/>
      </c>
      <c r="O326" t="b">
        <f>ISNA(VLOOKUP(J326,J$3:J325,1,0))</f>
        <v>1</v>
      </c>
      <c r="Q326" s="26" t="str">
        <f>VLOOKUP(I326,SOURCE!B:M,5,0)</f>
        <v>"XEQM09"</v>
      </c>
      <c r="U326">
        <f t="shared" si="102"/>
        <v>56</v>
      </c>
      <c r="V326" s="164">
        <f t="shared" si="103"/>
        <v>299797168.01813853</v>
      </c>
      <c r="W326" t="str">
        <f>IF(AND(O326,VLOOKUP(I326,SOURCE!B:M,2,0)&lt;&gt;"/  { itemToBeCoded"),IF(ISERROR(VLOOKUP(J326,TEST!A:F,5,0)),"",VLOOKUP(J326,TEST!A:F,5,0)),"")</f>
        <v/>
      </c>
      <c r="X326" t="str">
        <f>IF(VLOOKUP(I326,SOURCE!B:M,2,0)&lt;&gt;"/  { itemToBeCoded",IF(ISERROR(VLOOKUP(J326,TEST!A:F,6,0)),"",VLOOKUP(J326,TEST!A:F,6,0)),"")</f>
        <v/>
      </c>
      <c r="Y326" t="str">
        <f t="shared" ref="Y326:Y351" si="119">IF(AND(N326&lt;&gt;"",X326&lt;&gt;""),"both","")</f>
        <v/>
      </c>
      <c r="Z326">
        <f t="shared" si="109"/>
        <v>6</v>
      </c>
      <c r="AA326" s="172" t="str">
        <f t="shared" si="111"/>
        <v>+((uint64_t)(88) &lt;&lt; (7*8))</v>
      </c>
      <c r="AB326" s="172" t="str">
        <f t="shared" si="111"/>
        <v>+((uint64_t)(69) &lt;&lt; (6*8))</v>
      </c>
      <c r="AC326" s="172" t="str">
        <f t="shared" si="111"/>
        <v>+((uint64_t)(81) &lt;&lt; (5*8))</v>
      </c>
      <c r="AD326" s="172" t="str">
        <f t="shared" si="111"/>
        <v>+((uint64_t)(77) &lt;&lt; (4*8))</v>
      </c>
      <c r="AE326" s="172" t="str">
        <f t="shared" si="111"/>
        <v>+((uint64_t)(48) &lt;&lt; (3*8))</v>
      </c>
      <c r="AF326" s="172" t="str">
        <f t="shared" si="111"/>
        <v>+((uint64_t)(57) &lt;&lt; (2*8))</v>
      </c>
      <c r="AG326" s="172" t="str">
        <f t="shared" si="111"/>
        <v xml:space="preserve">                          </v>
      </c>
      <c r="AH326" s="172" t="str">
        <f t="shared" si="111"/>
        <v xml:space="preserve">                          </v>
      </c>
      <c r="AJ326" t="str">
        <f t="shared" si="112"/>
        <v>(uint64_t)(+((uint64_t)(88) &lt;&lt; (7*8))+((uint64_t)(69) &lt;&lt; (6*8))+((uint64_t)(81) &lt;&lt; (5*8))+((uint64_t)(77) &lt;&lt; (4*8))+((uint64_t)(48) &lt;&lt; (3*8))+((uint64_t)(57) &lt;&lt; (2*8))                                                    )</v>
      </c>
      <c r="AK326" s="2" t="str">
        <f t="shared" si="113"/>
        <v>XEQM09</v>
      </c>
      <c r="AL326" t="e">
        <f>VLOOKUP(AN326,$AN327:$AN$1000,1,0)</f>
        <v>#VALUE!</v>
      </c>
      <c r="AM326">
        <f t="shared" si="114"/>
        <v>484</v>
      </c>
      <c r="AN326" s="173" t="str">
        <f t="shared" si="115"/>
        <v xml:space="preserve">    case (uint64_t)(+((uint64_t)(88) &lt;&lt; (7*8))+((uint64_t)(69) &lt;&lt; (6*8))+((uint64_t)(81) &lt;&lt; (5*8))+((uint64_t)(77) &lt;&lt; (4*8))+((uint64_t)(48) &lt;&lt; (3*8))+((uint64_t)(57) &lt;&lt; (2*8))                                                    ): *com = ITM_X_f3; return true; break; //XEQM09</v>
      </c>
      <c r="AO326" t="s">
        <v>5217</v>
      </c>
      <c r="AP326" s="170" t="str">
        <f t="shared" si="107"/>
        <v>58</v>
      </c>
      <c r="AQ326" s="170" t="str">
        <f t="shared" si="107"/>
        <v>45</v>
      </c>
      <c r="AR326" s="170" t="str">
        <f t="shared" si="107"/>
        <v>51</v>
      </c>
      <c r="AS326" s="170" t="str">
        <f t="shared" si="106"/>
        <v>4D</v>
      </c>
      <c r="AT326" s="170" t="str">
        <f t="shared" si="106"/>
        <v>30</v>
      </c>
      <c r="AU326" s="170" t="str">
        <f t="shared" si="106"/>
        <v>39</v>
      </c>
      <c r="AV326" s="170" t="str">
        <f t="shared" si="106"/>
        <v>00</v>
      </c>
      <c r="AW326" s="170" t="str">
        <f t="shared" si="100"/>
        <v>00</v>
      </c>
      <c r="AX326" s="170" t="str">
        <f t="shared" si="116"/>
        <v xml:space="preserve">    case 0x5845514D30390000: *com = ITM_X_f3; return true; break; //XEQM09</v>
      </c>
      <c r="BE326" s="170" t="str">
        <f t="shared" si="117"/>
        <v>58</v>
      </c>
      <c r="BF326" s="170" t="str">
        <f t="shared" si="117"/>
        <v>45</v>
      </c>
      <c r="BG326" s="170" t="str">
        <f t="shared" si="117"/>
        <v>D0</v>
      </c>
      <c r="BH326" s="170" t="str">
        <f t="shared" si="117"/>
        <v>CC</v>
      </c>
      <c r="BI326" s="170" t="str">
        <f t="shared" si="118"/>
        <v>30</v>
      </c>
      <c r="BJ326" s="170" t="str">
        <f t="shared" si="118"/>
        <v>39</v>
      </c>
      <c r="BK326" s="170" t="str">
        <f t="shared" si="118"/>
        <v/>
      </c>
      <c r="BL326" s="170" t="str">
        <f t="shared" si="118"/>
        <v/>
      </c>
    </row>
    <row r="327" spans="1:64">
      <c r="A327" s="24" t="str">
        <f>IF(ISNA(VLOOKUP(D327,D328:D$9999,1,0)),"",1)</f>
        <v/>
      </c>
      <c r="B327" s="24" t="str">
        <f>IF(ISNA(VLOOKUP(E327,E328:E$9999,1,0)),"",1)</f>
        <v/>
      </c>
      <c r="C327" s="2">
        <v>325</v>
      </c>
      <c r="D327" s="2" t="str">
        <f>VLOOKUP(C327,SOURCE!S330:Z10493,8,0)</f>
        <v>ITM_X_f4</v>
      </c>
      <c r="E327" s="26" t="str">
        <f>CHAR(34)&amp;VLOOKUP(C327,SOURCE!S$6:Y$10169,6,0)&amp;CHAR(34)</f>
        <v>"XEQM10"</v>
      </c>
      <c r="F327" s="22" t="str">
        <f t="shared" si="110"/>
        <v xml:space="preserve">                      if (strcompare(commandnumber,"XEQM10" ) &amp;&amp; exec) {sprintf(commandnumber,"%d", ITM_X_f4);} else</v>
      </c>
      <c r="H327" t="b">
        <f>ISNA(VLOOKUP(J327,J328:J$500,1,0))</f>
        <v>1</v>
      </c>
      <c r="I327" s="27">
        <f>VLOOKUP(C327,SOURCE!S$6:Y$10169,7,0)</f>
        <v>2074</v>
      </c>
      <c r="J327" s="28" t="str">
        <f>VLOOKUP(C327,SOURCE!S$6:Y$10169,6,0)</f>
        <v>XEQM10</v>
      </c>
      <c r="K327" s="29" t="str">
        <f t="shared" si="99"/>
        <v>XEQM10</v>
      </c>
      <c r="L327" s="39" t="str">
        <f>VLOOKUP(C327,SOURCE!S$6:Y$10169,2,0)</f>
        <v>XXEQ</v>
      </c>
      <c r="M327" t="str">
        <f>IF(VLOOKUP(I327,SOURCE!B:M,2,0)="/  { itemToBeCoded","To be coded","")</f>
        <v/>
      </c>
      <c r="N327" s="17" t="str">
        <f>IF(AND(O327,VLOOKUP(I327,SOURCE!B:M,2,0)&lt;&gt;"/  { itemToBeCoded"),IF(ISERROR(VLOOKUP(J327,TEST!A:L,12,0)),"",   IF(VLOOKUP(J327,TEST!A:L,12,0)="","",VLOOKUP(J327,TEST!A:L,12,0)&amp;" //"&amp;U327)),"")</f>
        <v/>
      </c>
      <c r="O327" t="b">
        <f>ISNA(VLOOKUP(J327,J$3:J326,1,0))</f>
        <v>1</v>
      </c>
      <c r="Q327" s="26" t="str">
        <f>VLOOKUP(I327,SOURCE!B:M,5,0)</f>
        <v>"XEQM10"</v>
      </c>
      <c r="U327">
        <f t="shared" si="102"/>
        <v>56</v>
      </c>
      <c r="V327" s="164">
        <f t="shared" si="103"/>
        <v>299797168.01813853</v>
      </c>
      <c r="W327" t="str">
        <f>IF(AND(O327,VLOOKUP(I327,SOURCE!B:M,2,0)&lt;&gt;"/  { itemToBeCoded"),IF(ISERROR(VLOOKUP(J327,TEST!A:F,5,0)),"",VLOOKUP(J327,TEST!A:F,5,0)),"")</f>
        <v/>
      </c>
      <c r="X327" t="str">
        <f>IF(VLOOKUP(I327,SOURCE!B:M,2,0)&lt;&gt;"/  { itemToBeCoded",IF(ISERROR(VLOOKUP(J327,TEST!A:F,6,0)),"",VLOOKUP(J327,TEST!A:F,6,0)),"")</f>
        <v/>
      </c>
      <c r="Y327" t="str">
        <f t="shared" si="119"/>
        <v/>
      </c>
      <c r="Z327">
        <f t="shared" si="109"/>
        <v>6</v>
      </c>
      <c r="AA327" s="172" t="str">
        <f t="shared" si="111"/>
        <v>+((uint64_t)(88) &lt;&lt; (7*8))</v>
      </c>
      <c r="AB327" s="172" t="str">
        <f t="shared" si="111"/>
        <v>+((uint64_t)(69) &lt;&lt; (6*8))</v>
      </c>
      <c r="AC327" s="172" t="str">
        <f t="shared" si="111"/>
        <v>+((uint64_t)(81) &lt;&lt; (5*8))</v>
      </c>
      <c r="AD327" s="172" t="str">
        <f t="shared" si="111"/>
        <v>+((uint64_t)(77) &lt;&lt; (4*8))</v>
      </c>
      <c r="AE327" s="172" t="str">
        <f t="shared" si="111"/>
        <v>+((uint64_t)(49) &lt;&lt; (3*8))</v>
      </c>
      <c r="AF327" s="172" t="str">
        <f t="shared" si="111"/>
        <v>+((uint64_t)(48) &lt;&lt; (2*8))</v>
      </c>
      <c r="AG327" s="172" t="str">
        <f t="shared" si="111"/>
        <v xml:space="preserve">                          </v>
      </c>
      <c r="AH327" s="172" t="str">
        <f t="shared" si="111"/>
        <v xml:space="preserve">                          </v>
      </c>
      <c r="AJ327" t="str">
        <f t="shared" si="112"/>
        <v>(uint64_t)(+((uint64_t)(88) &lt;&lt; (7*8))+((uint64_t)(69) &lt;&lt; (6*8))+((uint64_t)(81) &lt;&lt; (5*8))+((uint64_t)(77) &lt;&lt; (4*8))+((uint64_t)(49) &lt;&lt; (3*8))+((uint64_t)(48) &lt;&lt; (2*8))                                                    )</v>
      </c>
      <c r="AK327" s="2" t="str">
        <f t="shared" si="113"/>
        <v>XEQM10</v>
      </c>
      <c r="AL327" t="e">
        <f>VLOOKUP(AN327,$AN328:$AN$1000,1,0)</f>
        <v>#VALUE!</v>
      </c>
      <c r="AM327">
        <f t="shared" si="114"/>
        <v>485</v>
      </c>
      <c r="AN327" s="173" t="str">
        <f t="shared" si="115"/>
        <v xml:space="preserve">    case (uint64_t)(+((uint64_t)(88) &lt;&lt; (7*8))+((uint64_t)(69) &lt;&lt; (6*8))+((uint64_t)(81) &lt;&lt; (5*8))+((uint64_t)(77) &lt;&lt; (4*8))+((uint64_t)(49) &lt;&lt; (3*8))+((uint64_t)(48) &lt;&lt; (2*8))                                                    ): *com = ITM_X_f4; return true; break; //XEQM10</v>
      </c>
      <c r="AO327" t="s">
        <v>5217</v>
      </c>
      <c r="AP327" s="170" t="str">
        <f t="shared" si="107"/>
        <v>58</v>
      </c>
      <c r="AQ327" s="170" t="str">
        <f t="shared" si="107"/>
        <v>45</v>
      </c>
      <c r="AR327" s="170" t="str">
        <f t="shared" si="107"/>
        <v>51</v>
      </c>
      <c r="AS327" s="170" t="str">
        <f t="shared" si="106"/>
        <v>4D</v>
      </c>
      <c r="AT327" s="170" t="str">
        <f t="shared" si="106"/>
        <v>31</v>
      </c>
      <c r="AU327" s="170" t="str">
        <f t="shared" si="106"/>
        <v>30</v>
      </c>
      <c r="AV327" s="170" t="str">
        <f t="shared" si="106"/>
        <v>00</v>
      </c>
      <c r="AW327" s="170" t="str">
        <f t="shared" si="100"/>
        <v>00</v>
      </c>
      <c r="AX327" s="170" t="str">
        <f t="shared" si="116"/>
        <v xml:space="preserve">    case 0x5845514D31300000: *com = ITM_X_f4; return true; break; //XEQM10</v>
      </c>
      <c r="BE327" s="170" t="str">
        <f t="shared" si="117"/>
        <v>58</v>
      </c>
      <c r="BF327" s="170" t="str">
        <f t="shared" si="117"/>
        <v>45</v>
      </c>
      <c r="BG327" s="170" t="str">
        <f t="shared" si="117"/>
        <v>D0</v>
      </c>
      <c r="BH327" s="170" t="str">
        <f t="shared" si="117"/>
        <v>CC</v>
      </c>
      <c r="BI327" s="170" t="str">
        <f t="shared" si="118"/>
        <v>31</v>
      </c>
      <c r="BJ327" s="170" t="str">
        <f t="shared" si="118"/>
        <v>30</v>
      </c>
      <c r="BK327" s="170" t="str">
        <f t="shared" si="118"/>
        <v/>
      </c>
      <c r="BL327" s="170" t="str">
        <f t="shared" si="118"/>
        <v/>
      </c>
    </row>
    <row r="328" spans="1:64" ht="17" thickBot="1">
      <c r="A328" s="24" t="str">
        <f>IF(ISNA(VLOOKUP(D328,D329:D$9999,1,0)),"",1)</f>
        <v/>
      </c>
      <c r="B328" s="24" t="str">
        <f>IF(ISNA(VLOOKUP(E328,E329:E$9999,1,0)),"",1)</f>
        <v/>
      </c>
      <c r="C328" s="2">
        <v>326</v>
      </c>
      <c r="D328" s="2" t="str">
        <f>VLOOKUP(C328,SOURCE!S331:Z10494,8,0)</f>
        <v>ITM_X_f5</v>
      </c>
      <c r="E328" s="26" t="str">
        <f>CHAR(34)&amp;VLOOKUP(C328,SOURCE!S$6:Y$10169,6,0)&amp;CHAR(34)</f>
        <v>"XEQM11"</v>
      </c>
      <c r="F328" s="22" t="str">
        <f t="shared" si="110"/>
        <v xml:space="preserve">                      if (strcompare(commandnumber,"XEQM11" ) &amp;&amp; exec) {sprintf(commandnumber,"%d", ITM_X_f5);} else</v>
      </c>
      <c r="H328" t="b">
        <f>ISNA(VLOOKUP(J328,J329:J$500,1,0))</f>
        <v>1</v>
      </c>
      <c r="I328" s="27">
        <f>VLOOKUP(C328,SOURCE!S$6:Y$10169,7,0)</f>
        <v>2075</v>
      </c>
      <c r="J328" s="28" t="str">
        <f>VLOOKUP(C328,SOURCE!S$6:Y$10169,6,0)</f>
        <v>XEQM11</v>
      </c>
      <c r="K328" s="30" t="str">
        <f t="shared" si="99"/>
        <v>XEQM11</v>
      </c>
      <c r="L328" s="40" t="str">
        <f>VLOOKUP(C328,SOURCE!S$6:Y$10169,2,0)</f>
        <v>XXEQ</v>
      </c>
      <c r="M328" t="str">
        <f>IF(VLOOKUP(I328,SOURCE!B:M,2,0)="/  { itemToBeCoded","To be coded","")</f>
        <v/>
      </c>
      <c r="N328" s="17" t="str">
        <f>IF(AND(O328,VLOOKUP(I328,SOURCE!B:M,2,0)&lt;&gt;"/  { itemToBeCoded"),IF(ISERROR(VLOOKUP(J328,TEST!A:L,12,0)),"",   IF(VLOOKUP(J328,TEST!A:L,12,0)="","",VLOOKUP(J328,TEST!A:L,12,0)&amp;" //"&amp;U328)),"")</f>
        <v/>
      </c>
      <c r="O328" t="b">
        <f>ISNA(VLOOKUP(J328,J$3:J327,1,0))</f>
        <v>1</v>
      </c>
      <c r="Q328" s="26" t="str">
        <f>VLOOKUP(I328,SOURCE!B:M,5,0)</f>
        <v>"XEQM11"</v>
      </c>
      <c r="U328">
        <f t="shared" si="102"/>
        <v>56</v>
      </c>
      <c r="V328" s="164">
        <f t="shared" si="103"/>
        <v>299797168.01813853</v>
      </c>
      <c r="W328" t="str">
        <f>IF(AND(O328,VLOOKUP(I328,SOURCE!B:M,2,0)&lt;&gt;"/  { itemToBeCoded"),IF(ISERROR(VLOOKUP(J328,TEST!A:F,5,0)),"",VLOOKUP(J328,TEST!A:F,5,0)),"")</f>
        <v/>
      </c>
      <c r="X328" t="str">
        <f>IF(VLOOKUP(I328,SOURCE!B:M,2,0)&lt;&gt;"/  { itemToBeCoded",IF(ISERROR(VLOOKUP(J328,TEST!A:F,6,0)),"",VLOOKUP(J328,TEST!A:F,6,0)),"")</f>
        <v/>
      </c>
      <c r="Y328" t="str">
        <f t="shared" si="119"/>
        <v/>
      </c>
      <c r="Z328">
        <f t="shared" si="109"/>
        <v>6</v>
      </c>
      <c r="AA328" s="172" t="str">
        <f t="shared" si="111"/>
        <v>+((uint64_t)(88) &lt;&lt; (7*8))</v>
      </c>
      <c r="AB328" s="172" t="str">
        <f t="shared" si="111"/>
        <v>+((uint64_t)(69) &lt;&lt; (6*8))</v>
      </c>
      <c r="AC328" s="172" t="str">
        <f t="shared" si="111"/>
        <v>+((uint64_t)(81) &lt;&lt; (5*8))</v>
      </c>
      <c r="AD328" s="172" t="str">
        <f t="shared" si="111"/>
        <v>+((uint64_t)(77) &lt;&lt; (4*8))</v>
      </c>
      <c r="AE328" s="172" t="str">
        <f t="shared" si="111"/>
        <v>+((uint64_t)(49) &lt;&lt; (3*8))</v>
      </c>
      <c r="AF328" s="172" t="str">
        <f t="shared" si="111"/>
        <v>+((uint64_t)(49) &lt;&lt; (2*8))</v>
      </c>
      <c r="AG328" s="172" t="str">
        <f t="shared" si="111"/>
        <v xml:space="preserve">                          </v>
      </c>
      <c r="AH328" s="172" t="str">
        <f t="shared" si="111"/>
        <v xml:space="preserve">                          </v>
      </c>
      <c r="AJ328" t="str">
        <f t="shared" si="112"/>
        <v>(uint64_t)(+((uint64_t)(88) &lt;&lt; (7*8))+((uint64_t)(69) &lt;&lt; (6*8))+((uint64_t)(81) &lt;&lt; (5*8))+((uint64_t)(77) &lt;&lt; (4*8))+((uint64_t)(49) &lt;&lt; (3*8))+((uint64_t)(49) &lt;&lt; (2*8))                                                    )</v>
      </c>
      <c r="AK328" s="2" t="str">
        <f t="shared" si="113"/>
        <v>XEQM11</v>
      </c>
      <c r="AL328" t="e">
        <f>VLOOKUP(AN328,$AN329:$AN$1000,1,0)</f>
        <v>#VALUE!</v>
      </c>
      <c r="AM328">
        <f t="shared" si="114"/>
        <v>486</v>
      </c>
      <c r="AN328" s="173" t="str">
        <f t="shared" si="115"/>
        <v xml:space="preserve">    case (uint64_t)(+((uint64_t)(88) &lt;&lt; (7*8))+((uint64_t)(69) &lt;&lt; (6*8))+((uint64_t)(81) &lt;&lt; (5*8))+((uint64_t)(77) &lt;&lt; (4*8))+((uint64_t)(49) &lt;&lt; (3*8))+((uint64_t)(49) &lt;&lt; (2*8))                                                    ): *com = ITM_X_f5; return true; break; //XEQM11</v>
      </c>
      <c r="AO328" t="s">
        <v>5217</v>
      </c>
      <c r="AP328" s="170" t="str">
        <f t="shared" si="107"/>
        <v>58</v>
      </c>
      <c r="AQ328" s="170" t="str">
        <f t="shared" si="107"/>
        <v>45</v>
      </c>
      <c r="AR328" s="170" t="str">
        <f t="shared" si="107"/>
        <v>51</v>
      </c>
      <c r="AS328" s="170" t="str">
        <f t="shared" si="106"/>
        <v>4D</v>
      </c>
      <c r="AT328" s="170" t="str">
        <f t="shared" si="106"/>
        <v>31</v>
      </c>
      <c r="AU328" s="170" t="str">
        <f t="shared" si="106"/>
        <v>31</v>
      </c>
      <c r="AV328" s="170" t="str">
        <f t="shared" si="106"/>
        <v>00</v>
      </c>
      <c r="AW328" s="170" t="str">
        <f t="shared" si="100"/>
        <v>00</v>
      </c>
      <c r="AX328" s="170" t="str">
        <f t="shared" si="116"/>
        <v xml:space="preserve">    case 0x5845514D31310000: *com = ITM_X_f5; return true; break; //XEQM11</v>
      </c>
      <c r="BE328" s="170" t="str">
        <f t="shared" si="117"/>
        <v>58</v>
      </c>
      <c r="BF328" s="170" t="str">
        <f t="shared" si="117"/>
        <v>45</v>
      </c>
      <c r="BG328" s="170" t="str">
        <f t="shared" si="117"/>
        <v>D0</v>
      </c>
      <c r="BH328" s="170" t="str">
        <f t="shared" si="117"/>
        <v>CC</v>
      </c>
      <c r="BI328" s="170" t="str">
        <f t="shared" si="118"/>
        <v>31</v>
      </c>
      <c r="BJ328" s="170" t="str">
        <f t="shared" si="118"/>
        <v>31</v>
      </c>
      <c r="BK328" s="170" t="str">
        <f t="shared" si="118"/>
        <v/>
      </c>
      <c r="BL328" s="170" t="str">
        <f t="shared" si="118"/>
        <v/>
      </c>
    </row>
    <row r="329" spans="1:64">
      <c r="A329" s="24" t="str">
        <f>IF(ISNA(VLOOKUP(D329,D330:D$9999,1,0)),"",1)</f>
        <v/>
      </c>
      <c r="B329" s="24" t="str">
        <f>IF(ISNA(VLOOKUP(E329,E330:E$9999,1,0)),"",1)</f>
        <v/>
      </c>
      <c r="C329" s="2">
        <v>327</v>
      </c>
      <c r="D329" s="2" t="str">
        <f>VLOOKUP(C329,SOURCE!S332:Z10495,8,0)</f>
        <v>ITM_X_f6</v>
      </c>
      <c r="E329" s="26" t="str">
        <f>CHAR(34)&amp;VLOOKUP(C329,SOURCE!S$6:Y$10169,6,0)&amp;CHAR(34)</f>
        <v>"XEQM12"</v>
      </c>
      <c r="F329" s="22" t="str">
        <f t="shared" si="110"/>
        <v xml:space="preserve">                      if (strcompare(commandnumber,"XEQM12" ) &amp;&amp; exec) {sprintf(commandnumber,"%d", ITM_X_f6);} else</v>
      </c>
      <c r="H329" t="b">
        <f>ISNA(VLOOKUP(J329,J330:J$500,1,0))</f>
        <v>1</v>
      </c>
      <c r="I329" s="27">
        <f>VLOOKUP(C329,SOURCE!S$6:Y$10169,7,0)</f>
        <v>2076</v>
      </c>
      <c r="J329" s="28" t="str">
        <f>VLOOKUP(C329,SOURCE!S$6:Y$10169,6,0)</f>
        <v>XEQM12</v>
      </c>
      <c r="K329" s="29" t="str">
        <f t="shared" ref="K329:K351" si="120">SUBSTITUTE(SUBSTITUTE(SUBSTITUTE(SUBSTITUTE(SUBSTITUTE(SUBSTITUTE(SUBSTITUTE(SUBSTITUTE(SUBSTITUTE(SUBSTITUTE(SUBSTITUTE(SUBSTITUTE((SUBSTITUTE(SUBSTITUTE(SUBSTITUTE(SUBSTITUTE(Q329,"STD_SIGMA","SUM"),"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XEQM12</v>
      </c>
      <c r="L329" s="39" t="str">
        <f>VLOOKUP(C329,SOURCE!S$6:Y$10169,2,0)</f>
        <v>XXEQ</v>
      </c>
      <c r="M329" t="str">
        <f>IF(VLOOKUP(I329,SOURCE!B:M,2,0)="/  { itemToBeCoded","To be coded","")</f>
        <v/>
      </c>
      <c r="N329" s="17" t="str">
        <f>IF(AND(O329,VLOOKUP(I329,SOURCE!B:M,2,0)&lt;&gt;"/  { itemToBeCoded"),IF(ISERROR(VLOOKUP(J329,TEST!A:L,12,0)),"",   IF(VLOOKUP(J329,TEST!A:L,12,0)="","",VLOOKUP(J329,TEST!A:L,12,0)&amp;" //"&amp;U329)),"")</f>
        <v/>
      </c>
      <c r="O329" t="b">
        <f>ISNA(VLOOKUP(J329,J$3:J328,1,0))</f>
        <v>1</v>
      </c>
      <c r="Q329" s="26" t="str">
        <f>VLOOKUP(I329,SOURCE!B:M,5,0)</f>
        <v>"XEQM12"</v>
      </c>
      <c r="U329">
        <f t="shared" si="102"/>
        <v>56</v>
      </c>
      <c r="V329" s="164">
        <f t="shared" si="103"/>
        <v>299797168.01813853</v>
      </c>
      <c r="W329" t="str">
        <f>IF(AND(O329,VLOOKUP(I329,SOURCE!B:M,2,0)&lt;&gt;"/  { itemToBeCoded"),IF(ISERROR(VLOOKUP(J329,TEST!A:F,5,0)),"",VLOOKUP(J329,TEST!A:F,5,0)),"")</f>
        <v/>
      </c>
      <c r="X329" t="str">
        <f>IF(VLOOKUP(I329,SOURCE!B:M,2,0)&lt;&gt;"/  { itemToBeCoded",IF(ISERROR(VLOOKUP(J329,TEST!A:F,6,0)),"",VLOOKUP(J329,TEST!A:F,6,0)),"")</f>
        <v/>
      </c>
      <c r="Y329" t="str">
        <f t="shared" si="119"/>
        <v/>
      </c>
      <c r="Z329">
        <f t="shared" si="109"/>
        <v>6</v>
      </c>
      <c r="AA329" s="172" t="str">
        <f t="shared" si="111"/>
        <v>+((uint64_t)(88) &lt;&lt; (7*8))</v>
      </c>
      <c r="AB329" s="172" t="str">
        <f t="shared" si="111"/>
        <v>+((uint64_t)(69) &lt;&lt; (6*8))</v>
      </c>
      <c r="AC329" s="172" t="str">
        <f t="shared" si="111"/>
        <v>+((uint64_t)(81) &lt;&lt; (5*8))</v>
      </c>
      <c r="AD329" s="172" t="str">
        <f t="shared" si="111"/>
        <v>+((uint64_t)(77) &lt;&lt; (4*8))</v>
      </c>
      <c r="AE329" s="172" t="str">
        <f t="shared" si="111"/>
        <v>+((uint64_t)(49) &lt;&lt; (3*8))</v>
      </c>
      <c r="AF329" s="172" t="str">
        <f t="shared" si="111"/>
        <v>+((uint64_t)(50) &lt;&lt; (2*8))</v>
      </c>
      <c r="AG329" s="172" t="str">
        <f t="shared" si="111"/>
        <v xml:space="preserve">                          </v>
      </c>
      <c r="AH329" s="172" t="str">
        <f t="shared" si="111"/>
        <v xml:space="preserve">                          </v>
      </c>
      <c r="AJ329" t="str">
        <f t="shared" si="112"/>
        <v>(uint64_t)(+((uint64_t)(88) &lt;&lt; (7*8))+((uint64_t)(69) &lt;&lt; (6*8))+((uint64_t)(81) &lt;&lt; (5*8))+((uint64_t)(77) &lt;&lt; (4*8))+((uint64_t)(49) &lt;&lt; (3*8))+((uint64_t)(50) &lt;&lt; (2*8))                                                    )</v>
      </c>
      <c r="AK329" s="2" t="str">
        <f t="shared" si="113"/>
        <v>XEQM12</v>
      </c>
      <c r="AL329" t="e">
        <f>VLOOKUP(AN329,$AN330:$AN$1000,1,0)</f>
        <v>#VALUE!</v>
      </c>
      <c r="AM329">
        <f t="shared" si="114"/>
        <v>487</v>
      </c>
      <c r="AN329" s="173" t="str">
        <f t="shared" si="115"/>
        <v xml:space="preserve">    case (uint64_t)(+((uint64_t)(88) &lt;&lt; (7*8))+((uint64_t)(69) &lt;&lt; (6*8))+((uint64_t)(81) &lt;&lt; (5*8))+((uint64_t)(77) &lt;&lt; (4*8))+((uint64_t)(49) &lt;&lt; (3*8))+((uint64_t)(50) &lt;&lt; (2*8))                                                    ): *com = ITM_X_f6; return true; break; //XEQM12</v>
      </c>
      <c r="AO329" t="s">
        <v>5217</v>
      </c>
      <c r="AP329" s="170" t="str">
        <f t="shared" si="107"/>
        <v>58</v>
      </c>
      <c r="AQ329" s="170" t="str">
        <f t="shared" si="107"/>
        <v>45</v>
      </c>
      <c r="AR329" s="170" t="str">
        <f t="shared" si="107"/>
        <v>51</v>
      </c>
      <c r="AS329" s="170" t="str">
        <f t="shared" si="106"/>
        <v>4D</v>
      </c>
      <c r="AT329" s="170" t="str">
        <f t="shared" si="106"/>
        <v>31</v>
      </c>
      <c r="AU329" s="170" t="str">
        <f t="shared" si="106"/>
        <v>32</v>
      </c>
      <c r="AV329" s="170" t="str">
        <f t="shared" si="106"/>
        <v>00</v>
      </c>
      <c r="AW329" s="170" t="str">
        <f t="shared" si="100"/>
        <v>00</v>
      </c>
      <c r="AX329" s="170" t="str">
        <f t="shared" si="116"/>
        <v xml:space="preserve">    case 0x5845514D31320000: *com = ITM_X_f6; return true; break; //XEQM12</v>
      </c>
      <c r="BE329" s="170" t="str">
        <f t="shared" si="117"/>
        <v>58</v>
      </c>
      <c r="BF329" s="170" t="str">
        <f t="shared" si="117"/>
        <v>45</v>
      </c>
      <c r="BG329" s="170" t="str">
        <f t="shared" si="117"/>
        <v>D0</v>
      </c>
      <c r="BH329" s="170" t="str">
        <f t="shared" si="117"/>
        <v>CC</v>
      </c>
      <c r="BI329" s="170" t="str">
        <f t="shared" si="118"/>
        <v>31</v>
      </c>
      <c r="BJ329" s="170" t="str">
        <f t="shared" si="118"/>
        <v>32</v>
      </c>
      <c r="BK329" s="170" t="str">
        <f t="shared" si="118"/>
        <v/>
      </c>
      <c r="BL329" s="170" t="str">
        <f t="shared" si="118"/>
        <v/>
      </c>
    </row>
    <row r="330" spans="1:64" ht="17" thickBot="1">
      <c r="A330" s="24" t="str">
        <f>IF(ISNA(VLOOKUP(D330,D331:D$9999,1,0)),"",1)</f>
        <v/>
      </c>
      <c r="B330" s="24" t="str">
        <f>IF(ISNA(VLOOKUP(E330,E331:E$9999,1,0)),"",1)</f>
        <v/>
      </c>
      <c r="C330" s="2">
        <v>328</v>
      </c>
      <c r="D330" s="2" t="str">
        <f>VLOOKUP(C330,SOURCE!S333:Z10496,8,0)</f>
        <v>ITM_X_g1</v>
      </c>
      <c r="E330" s="26" t="str">
        <f>CHAR(34)&amp;VLOOKUP(C330,SOURCE!S$6:Y$10169,6,0)&amp;CHAR(34)</f>
        <v>"XEQM13"</v>
      </c>
      <c r="F330" s="22" t="str">
        <f t="shared" si="110"/>
        <v xml:space="preserve">                      if (strcompare(commandnumber,"XEQM13" ) &amp;&amp; exec) {sprintf(commandnumber,"%d", ITM_X_g1);} else</v>
      </c>
      <c r="H330" t="b">
        <f>ISNA(VLOOKUP(J330,J331:J$500,1,0))</f>
        <v>1</v>
      </c>
      <c r="I330" s="27">
        <f>VLOOKUP(C330,SOURCE!S$6:Y$10169,7,0)</f>
        <v>2077</v>
      </c>
      <c r="J330" s="28" t="str">
        <f>VLOOKUP(C330,SOURCE!S$6:Y$10169,6,0)</f>
        <v>XEQM13</v>
      </c>
      <c r="K330" s="30" t="str">
        <f t="shared" si="120"/>
        <v>XEQM13</v>
      </c>
      <c r="L330" s="40" t="str">
        <f>VLOOKUP(C330,SOURCE!S$6:Y$10169,2,0)</f>
        <v>XXEQ</v>
      </c>
      <c r="M330" t="str">
        <f>IF(VLOOKUP(I330,SOURCE!B:M,2,0)="/  { itemToBeCoded","To be coded","")</f>
        <v/>
      </c>
      <c r="N330" s="17" t="str">
        <f>IF(AND(O330,VLOOKUP(I330,SOURCE!B:M,2,0)&lt;&gt;"/  { itemToBeCoded"),IF(ISERROR(VLOOKUP(J330,TEST!A:L,12,0)),"",   IF(VLOOKUP(J330,TEST!A:L,12,0)="","",VLOOKUP(J330,TEST!A:L,12,0)&amp;" //"&amp;U330)),"")</f>
        <v/>
      </c>
      <c r="O330" t="b">
        <f>ISNA(VLOOKUP(J330,J$3:J329,1,0))</f>
        <v>1</v>
      </c>
      <c r="Q330" s="26" t="str">
        <f>VLOOKUP(I330,SOURCE!B:M,5,0)</f>
        <v>"XEQM13"</v>
      </c>
      <c r="U330">
        <f t="shared" si="102"/>
        <v>56</v>
      </c>
      <c r="V330" s="164">
        <f t="shared" si="103"/>
        <v>299797168.01813853</v>
      </c>
      <c r="W330" t="str">
        <f>IF(AND(O330,VLOOKUP(I330,SOURCE!B:M,2,0)&lt;&gt;"/  { itemToBeCoded"),IF(ISERROR(VLOOKUP(J330,TEST!A:F,5,0)),"",VLOOKUP(J330,TEST!A:F,5,0)),"")</f>
        <v/>
      </c>
      <c r="X330" t="str">
        <f>IF(VLOOKUP(I330,SOURCE!B:M,2,0)&lt;&gt;"/  { itemToBeCoded",IF(ISERROR(VLOOKUP(J330,TEST!A:F,6,0)),"",VLOOKUP(J330,TEST!A:F,6,0)),"")</f>
        <v/>
      </c>
      <c r="Y330" t="str">
        <f t="shared" si="119"/>
        <v/>
      </c>
      <c r="Z330">
        <f t="shared" si="109"/>
        <v>6</v>
      </c>
      <c r="AA330" s="172" t="str">
        <f t="shared" si="111"/>
        <v>+((uint64_t)(88) &lt;&lt; (7*8))</v>
      </c>
      <c r="AB330" s="172" t="str">
        <f t="shared" si="111"/>
        <v>+((uint64_t)(69) &lt;&lt; (6*8))</v>
      </c>
      <c r="AC330" s="172" t="str">
        <f t="shared" si="111"/>
        <v>+((uint64_t)(81) &lt;&lt; (5*8))</v>
      </c>
      <c r="AD330" s="172" t="str">
        <f t="shared" si="111"/>
        <v>+((uint64_t)(77) &lt;&lt; (4*8))</v>
      </c>
      <c r="AE330" s="172" t="str">
        <f t="shared" si="111"/>
        <v>+((uint64_t)(49) &lt;&lt; (3*8))</v>
      </c>
      <c r="AF330" s="172" t="str">
        <f t="shared" si="111"/>
        <v>+((uint64_t)(51) &lt;&lt; (2*8))</v>
      </c>
      <c r="AG330" s="172" t="str">
        <f t="shared" si="111"/>
        <v xml:space="preserve">                          </v>
      </c>
      <c r="AH330" s="172" t="str">
        <f t="shared" si="111"/>
        <v xml:space="preserve">                          </v>
      </c>
      <c r="AJ330" t="str">
        <f t="shared" si="112"/>
        <v>(uint64_t)(+((uint64_t)(88) &lt;&lt; (7*8))+((uint64_t)(69) &lt;&lt; (6*8))+((uint64_t)(81) &lt;&lt; (5*8))+((uint64_t)(77) &lt;&lt; (4*8))+((uint64_t)(49) &lt;&lt; (3*8))+((uint64_t)(51) &lt;&lt; (2*8))                                                    )</v>
      </c>
      <c r="AK330" s="2" t="str">
        <f t="shared" si="113"/>
        <v>XEQM13</v>
      </c>
      <c r="AL330" t="e">
        <f>VLOOKUP(AN330,$AN331:$AN$1000,1,0)</f>
        <v>#VALUE!</v>
      </c>
      <c r="AM330">
        <f t="shared" si="114"/>
        <v>488</v>
      </c>
      <c r="AN330" s="173" t="str">
        <f t="shared" si="115"/>
        <v xml:space="preserve">    case (uint64_t)(+((uint64_t)(88) &lt;&lt; (7*8))+((uint64_t)(69) &lt;&lt; (6*8))+((uint64_t)(81) &lt;&lt; (5*8))+((uint64_t)(77) &lt;&lt; (4*8))+((uint64_t)(49) &lt;&lt; (3*8))+((uint64_t)(51) &lt;&lt; (2*8))                                                    ): *com = ITM_X_g1; return true; break; //XEQM13</v>
      </c>
      <c r="AO330" t="s">
        <v>5217</v>
      </c>
      <c r="AP330" s="170" t="str">
        <f t="shared" si="107"/>
        <v>58</v>
      </c>
      <c r="AQ330" s="170" t="str">
        <f t="shared" si="107"/>
        <v>45</v>
      </c>
      <c r="AR330" s="170" t="str">
        <f t="shared" si="107"/>
        <v>51</v>
      </c>
      <c r="AS330" s="170" t="str">
        <f t="shared" si="106"/>
        <v>4D</v>
      </c>
      <c r="AT330" s="170" t="str">
        <f t="shared" si="106"/>
        <v>31</v>
      </c>
      <c r="AU330" s="170" t="str">
        <f t="shared" si="106"/>
        <v>33</v>
      </c>
      <c r="AV330" s="170" t="str">
        <f t="shared" si="106"/>
        <v>00</v>
      </c>
      <c r="AW330" s="170" t="str">
        <f t="shared" si="100"/>
        <v>00</v>
      </c>
      <c r="AX330" s="170" t="str">
        <f t="shared" si="116"/>
        <v xml:space="preserve">    case 0x5845514D31330000: *com = ITM_X_g1; return true; break; //XEQM13</v>
      </c>
      <c r="BE330" s="170" t="str">
        <f t="shared" si="117"/>
        <v>58</v>
      </c>
      <c r="BF330" s="170" t="str">
        <f t="shared" si="117"/>
        <v>45</v>
      </c>
      <c r="BG330" s="170" t="str">
        <f t="shared" si="117"/>
        <v>D0</v>
      </c>
      <c r="BH330" s="170" t="str">
        <f t="shared" si="117"/>
        <v>CC</v>
      </c>
      <c r="BI330" s="170" t="str">
        <f t="shared" si="118"/>
        <v>31</v>
      </c>
      <c r="BJ330" s="170" t="str">
        <f t="shared" si="118"/>
        <v>33</v>
      </c>
      <c r="BK330" s="170" t="str">
        <f t="shared" si="118"/>
        <v/>
      </c>
      <c r="BL330" s="170" t="str">
        <f t="shared" si="118"/>
        <v/>
      </c>
    </row>
    <row r="331" spans="1:64">
      <c r="A331" s="24" t="str">
        <f>IF(ISNA(VLOOKUP(D331,D332:D$9999,1,0)),"",1)</f>
        <v/>
      </c>
      <c r="B331" s="24" t="str">
        <f>IF(ISNA(VLOOKUP(E331,E332:E$9999,1,0)),"",1)</f>
        <v/>
      </c>
      <c r="C331" s="2">
        <v>329</v>
      </c>
      <c r="D331" s="2" t="str">
        <f>VLOOKUP(C331,SOURCE!S334:Z10497,8,0)</f>
        <v>ITM_X_g2</v>
      </c>
      <c r="E331" s="26" t="str">
        <f>CHAR(34)&amp;VLOOKUP(C331,SOURCE!S$6:Y$10169,6,0)&amp;CHAR(34)</f>
        <v>"XEQM14"</v>
      </c>
      <c r="F331" s="22" t="str">
        <f t="shared" si="110"/>
        <v xml:space="preserve">                      if (strcompare(commandnumber,"XEQM14" ) &amp;&amp; exec) {sprintf(commandnumber,"%d", ITM_X_g2);} else</v>
      </c>
      <c r="H331" t="b">
        <f>ISNA(VLOOKUP(J331,J332:J$500,1,0))</f>
        <v>1</v>
      </c>
      <c r="I331" s="27">
        <f>VLOOKUP(C331,SOURCE!S$6:Y$10169,7,0)</f>
        <v>2078</v>
      </c>
      <c r="J331" s="28" t="str">
        <f>VLOOKUP(C331,SOURCE!S$6:Y$10169,6,0)</f>
        <v>XEQM14</v>
      </c>
      <c r="K331" s="29" t="str">
        <f t="shared" si="120"/>
        <v>XEQM14</v>
      </c>
      <c r="L331" s="39" t="str">
        <f>VLOOKUP(C331,SOURCE!S$6:Y$10169,2,0)</f>
        <v>XXEQ</v>
      </c>
      <c r="M331" t="str">
        <f>IF(VLOOKUP(I331,SOURCE!B:M,2,0)="/  { itemToBeCoded","To be coded","")</f>
        <v/>
      </c>
      <c r="N331" s="17" t="str">
        <f>IF(AND(O331,VLOOKUP(I331,SOURCE!B:M,2,0)&lt;&gt;"/  { itemToBeCoded"),IF(ISERROR(VLOOKUP(J331,TEST!A:L,12,0)),"",   IF(VLOOKUP(J331,TEST!A:L,12,0)="","",VLOOKUP(J331,TEST!A:L,12,0)&amp;" //"&amp;U331)),"")</f>
        <v/>
      </c>
      <c r="O331" t="b">
        <f>ISNA(VLOOKUP(J331,J$3:J330,1,0))</f>
        <v>1</v>
      </c>
      <c r="Q331" s="26" t="str">
        <f>VLOOKUP(I331,SOURCE!B:M,5,0)</f>
        <v>"XEQM14"</v>
      </c>
      <c r="U331">
        <f t="shared" si="102"/>
        <v>56</v>
      </c>
      <c r="V331" s="164">
        <f t="shared" si="103"/>
        <v>299797168.01813853</v>
      </c>
      <c r="W331" t="str">
        <f>IF(AND(O331,VLOOKUP(I331,SOURCE!B:M,2,0)&lt;&gt;"/  { itemToBeCoded"),IF(ISERROR(VLOOKUP(J331,TEST!A:F,5,0)),"",VLOOKUP(J331,TEST!A:F,5,0)),"")</f>
        <v/>
      </c>
      <c r="X331" t="str">
        <f>IF(VLOOKUP(I331,SOURCE!B:M,2,0)&lt;&gt;"/  { itemToBeCoded",IF(ISERROR(VLOOKUP(J331,TEST!A:F,6,0)),"",VLOOKUP(J331,TEST!A:F,6,0)),"")</f>
        <v/>
      </c>
      <c r="Y331" t="str">
        <f t="shared" si="119"/>
        <v/>
      </c>
      <c r="Z331">
        <f t="shared" si="109"/>
        <v>6</v>
      </c>
      <c r="AA331" s="172" t="str">
        <f t="shared" si="111"/>
        <v>+((uint64_t)(88) &lt;&lt; (7*8))</v>
      </c>
      <c r="AB331" s="172" t="str">
        <f t="shared" si="111"/>
        <v>+((uint64_t)(69) &lt;&lt; (6*8))</v>
      </c>
      <c r="AC331" s="172" t="str">
        <f t="shared" si="111"/>
        <v>+((uint64_t)(81) &lt;&lt; (5*8))</v>
      </c>
      <c r="AD331" s="172" t="str">
        <f t="shared" si="111"/>
        <v>+((uint64_t)(77) &lt;&lt; (4*8))</v>
      </c>
      <c r="AE331" s="172" t="str">
        <f t="shared" si="111"/>
        <v>+((uint64_t)(49) &lt;&lt; (3*8))</v>
      </c>
      <c r="AF331" s="172" t="str">
        <f t="shared" si="111"/>
        <v>+((uint64_t)(52) &lt;&lt; (2*8))</v>
      </c>
      <c r="AG331" s="172" t="str">
        <f t="shared" si="111"/>
        <v xml:space="preserve">                          </v>
      </c>
      <c r="AH331" s="172" t="str">
        <f t="shared" si="111"/>
        <v xml:space="preserve">                          </v>
      </c>
      <c r="AJ331" t="str">
        <f t="shared" si="112"/>
        <v>(uint64_t)(+((uint64_t)(88) &lt;&lt; (7*8))+((uint64_t)(69) &lt;&lt; (6*8))+((uint64_t)(81) &lt;&lt; (5*8))+((uint64_t)(77) &lt;&lt; (4*8))+((uint64_t)(49) &lt;&lt; (3*8))+((uint64_t)(52) &lt;&lt; (2*8))                                                    )</v>
      </c>
      <c r="AK331" s="2" t="str">
        <f t="shared" si="113"/>
        <v>XEQM14</v>
      </c>
      <c r="AL331" t="e">
        <f>VLOOKUP(AN331,$AN332:$AN$1000,1,0)</f>
        <v>#VALUE!</v>
      </c>
      <c r="AM331">
        <f t="shared" si="114"/>
        <v>489</v>
      </c>
      <c r="AN331" s="173" t="str">
        <f t="shared" si="115"/>
        <v xml:space="preserve">    case (uint64_t)(+((uint64_t)(88) &lt;&lt; (7*8))+((uint64_t)(69) &lt;&lt; (6*8))+((uint64_t)(81) &lt;&lt; (5*8))+((uint64_t)(77) &lt;&lt; (4*8))+((uint64_t)(49) &lt;&lt; (3*8))+((uint64_t)(52) &lt;&lt; (2*8))                                                    ): *com = ITM_X_g2; return true; break; //XEQM14</v>
      </c>
      <c r="AO331" t="s">
        <v>5217</v>
      </c>
      <c r="AP331" s="170" t="str">
        <f t="shared" si="107"/>
        <v>58</v>
      </c>
      <c r="AQ331" s="170" t="str">
        <f t="shared" si="107"/>
        <v>45</v>
      </c>
      <c r="AR331" s="170" t="str">
        <f t="shared" si="107"/>
        <v>51</v>
      </c>
      <c r="AS331" s="170" t="str">
        <f t="shared" si="106"/>
        <v>4D</v>
      </c>
      <c r="AT331" s="170" t="str">
        <f t="shared" si="106"/>
        <v>31</v>
      </c>
      <c r="AU331" s="170" t="str">
        <f t="shared" si="106"/>
        <v>34</v>
      </c>
      <c r="AV331" s="170" t="str">
        <f t="shared" si="106"/>
        <v>00</v>
      </c>
      <c r="AW331" s="170" t="str">
        <f t="shared" si="100"/>
        <v>00</v>
      </c>
      <c r="AX331" s="170" t="str">
        <f t="shared" si="116"/>
        <v xml:space="preserve">    case 0x5845514D31340000: *com = ITM_X_g2; return true; break; //XEQM14</v>
      </c>
      <c r="BE331" s="170" t="str">
        <f t="shared" si="117"/>
        <v>58</v>
      </c>
      <c r="BF331" s="170" t="str">
        <f t="shared" si="117"/>
        <v>45</v>
      </c>
      <c r="BG331" s="170" t="str">
        <f t="shared" si="117"/>
        <v>D0</v>
      </c>
      <c r="BH331" s="170" t="str">
        <f t="shared" si="117"/>
        <v>CC</v>
      </c>
      <c r="BI331" s="170" t="str">
        <f t="shared" si="118"/>
        <v>31</v>
      </c>
      <c r="BJ331" s="170" t="str">
        <f t="shared" si="118"/>
        <v>34</v>
      </c>
      <c r="BK331" s="170" t="str">
        <f t="shared" si="118"/>
        <v/>
      </c>
      <c r="BL331" s="170" t="str">
        <f t="shared" si="118"/>
        <v/>
      </c>
    </row>
    <row r="332" spans="1:64" ht="17" thickBot="1">
      <c r="A332" s="24" t="str">
        <f>IF(ISNA(VLOOKUP(D332,D333:D$9999,1,0)),"",1)</f>
        <v/>
      </c>
      <c r="B332" s="24" t="str">
        <f>IF(ISNA(VLOOKUP(E332,E333:E$9999,1,0)),"",1)</f>
        <v/>
      </c>
      <c r="C332" s="2">
        <v>330</v>
      </c>
      <c r="D332" s="2" t="str">
        <f>VLOOKUP(C332,SOURCE!S335:Z10498,8,0)</f>
        <v>ITM_X_g3</v>
      </c>
      <c r="E332" s="26" t="str">
        <f>CHAR(34)&amp;VLOOKUP(C332,SOURCE!S$6:Y$10169,6,0)&amp;CHAR(34)</f>
        <v>"XEQM15"</v>
      </c>
      <c r="F332" s="22" t="str">
        <f t="shared" si="110"/>
        <v xml:space="preserve">                      if (strcompare(commandnumber,"XEQM15" ) &amp;&amp; exec) {sprintf(commandnumber,"%d", ITM_X_g3);} else</v>
      </c>
      <c r="H332" t="b">
        <f>ISNA(VLOOKUP(J332,J333:J$500,1,0))</f>
        <v>1</v>
      </c>
      <c r="I332" s="27">
        <f>VLOOKUP(C332,SOURCE!S$6:Y$10169,7,0)</f>
        <v>2079</v>
      </c>
      <c r="J332" s="28" t="str">
        <f>VLOOKUP(C332,SOURCE!S$6:Y$10169,6,0)</f>
        <v>XEQM15</v>
      </c>
      <c r="K332" s="30" t="str">
        <f t="shared" si="120"/>
        <v>XEQM15</v>
      </c>
      <c r="L332" s="40" t="str">
        <f>VLOOKUP(C332,SOURCE!S$6:Y$10169,2,0)</f>
        <v>XXEQ</v>
      </c>
      <c r="M332" t="str">
        <f>IF(VLOOKUP(I332,SOURCE!B:M,2,0)="/  { itemToBeCoded","To be coded","")</f>
        <v/>
      </c>
      <c r="N332" s="17" t="str">
        <f>IF(AND(O332,VLOOKUP(I332,SOURCE!B:M,2,0)&lt;&gt;"/  { itemToBeCoded"),IF(ISERROR(VLOOKUP(J332,TEST!A:L,12,0)),"",   IF(VLOOKUP(J332,TEST!A:L,12,0)="","",VLOOKUP(J332,TEST!A:L,12,0)&amp;" //"&amp;U332)),"")</f>
        <v/>
      </c>
      <c r="O332" t="b">
        <f>ISNA(VLOOKUP(J332,J$3:J331,1,0))</f>
        <v>1</v>
      </c>
      <c r="Q332" s="26" t="str">
        <f>VLOOKUP(I332,SOURCE!B:M,5,0)</f>
        <v>"XEQM15"</v>
      </c>
      <c r="U332">
        <f t="shared" si="102"/>
        <v>56</v>
      </c>
      <c r="V332" s="164">
        <f t="shared" si="103"/>
        <v>299797168.01813853</v>
      </c>
      <c r="W332" t="str">
        <f>IF(AND(O332,VLOOKUP(I332,SOURCE!B:M,2,0)&lt;&gt;"/  { itemToBeCoded"),IF(ISERROR(VLOOKUP(J332,TEST!A:F,5,0)),"",VLOOKUP(J332,TEST!A:F,5,0)),"")</f>
        <v/>
      </c>
      <c r="X332" t="str">
        <f>IF(VLOOKUP(I332,SOURCE!B:M,2,0)&lt;&gt;"/  { itemToBeCoded",IF(ISERROR(VLOOKUP(J332,TEST!A:F,6,0)),"",VLOOKUP(J332,TEST!A:F,6,0)),"")</f>
        <v/>
      </c>
      <c r="Y332" t="str">
        <f t="shared" si="119"/>
        <v/>
      </c>
      <c r="Z332">
        <f t="shared" si="109"/>
        <v>6</v>
      </c>
      <c r="AA332" s="172" t="str">
        <f t="shared" si="111"/>
        <v>+((uint64_t)(88) &lt;&lt; (7*8))</v>
      </c>
      <c r="AB332" s="172" t="str">
        <f t="shared" si="111"/>
        <v>+((uint64_t)(69) &lt;&lt; (6*8))</v>
      </c>
      <c r="AC332" s="172" t="str">
        <f t="shared" si="111"/>
        <v>+((uint64_t)(81) &lt;&lt; (5*8))</v>
      </c>
      <c r="AD332" s="172" t="str">
        <f t="shared" si="111"/>
        <v>+((uint64_t)(77) &lt;&lt; (4*8))</v>
      </c>
      <c r="AE332" s="172" t="str">
        <f t="shared" si="111"/>
        <v>+((uint64_t)(49) &lt;&lt; (3*8))</v>
      </c>
      <c r="AF332" s="172" t="str">
        <f t="shared" si="111"/>
        <v>+((uint64_t)(53) &lt;&lt; (2*8))</v>
      </c>
      <c r="AG332" s="172" t="str">
        <f t="shared" si="111"/>
        <v xml:space="preserve">                          </v>
      </c>
      <c r="AH332" s="172" t="str">
        <f t="shared" si="111"/>
        <v xml:space="preserve">                          </v>
      </c>
      <c r="AJ332" t="str">
        <f t="shared" si="112"/>
        <v>(uint64_t)(+((uint64_t)(88) &lt;&lt; (7*8))+((uint64_t)(69) &lt;&lt; (6*8))+((uint64_t)(81) &lt;&lt; (5*8))+((uint64_t)(77) &lt;&lt; (4*8))+((uint64_t)(49) &lt;&lt; (3*8))+((uint64_t)(53) &lt;&lt; (2*8))                                                    )</v>
      </c>
      <c r="AK332" s="2" t="str">
        <f t="shared" si="113"/>
        <v>XEQM15</v>
      </c>
      <c r="AL332" t="e">
        <f>VLOOKUP(AN332,$AN333:$AN$1000,1,0)</f>
        <v>#VALUE!</v>
      </c>
      <c r="AM332">
        <f t="shared" si="114"/>
        <v>490</v>
      </c>
      <c r="AN332" s="173" t="str">
        <f t="shared" si="115"/>
        <v xml:space="preserve">    case (uint64_t)(+((uint64_t)(88) &lt;&lt; (7*8))+((uint64_t)(69) &lt;&lt; (6*8))+((uint64_t)(81) &lt;&lt; (5*8))+((uint64_t)(77) &lt;&lt; (4*8))+((uint64_t)(49) &lt;&lt; (3*8))+((uint64_t)(53) &lt;&lt; (2*8))                                                    ): *com = ITM_X_g3; return true; break; //XEQM15</v>
      </c>
      <c r="AO332" t="s">
        <v>5217</v>
      </c>
      <c r="AP332" s="170" t="str">
        <f t="shared" si="107"/>
        <v>58</v>
      </c>
      <c r="AQ332" s="170" t="str">
        <f t="shared" si="107"/>
        <v>45</v>
      </c>
      <c r="AR332" s="170" t="str">
        <f t="shared" si="107"/>
        <v>51</v>
      </c>
      <c r="AS332" s="170" t="str">
        <f t="shared" si="106"/>
        <v>4D</v>
      </c>
      <c r="AT332" s="170" t="str">
        <f t="shared" si="106"/>
        <v>31</v>
      </c>
      <c r="AU332" s="170" t="str">
        <f t="shared" si="106"/>
        <v>35</v>
      </c>
      <c r="AV332" s="170" t="str">
        <f t="shared" si="106"/>
        <v>00</v>
      </c>
      <c r="AW332" s="170" t="str">
        <f t="shared" si="100"/>
        <v>00</v>
      </c>
      <c r="AX332" s="170" t="str">
        <f t="shared" si="116"/>
        <v xml:space="preserve">    case 0x5845514D31350000: *com = ITM_X_g3; return true; break; //XEQM15</v>
      </c>
      <c r="BE332" s="170" t="str">
        <f t="shared" si="117"/>
        <v>58</v>
      </c>
      <c r="BF332" s="170" t="str">
        <f t="shared" si="117"/>
        <v>45</v>
      </c>
      <c r="BG332" s="170" t="str">
        <f t="shared" si="117"/>
        <v>D0</v>
      </c>
      <c r="BH332" s="170" t="str">
        <f t="shared" si="117"/>
        <v>CC</v>
      </c>
      <c r="BI332" s="170" t="str">
        <f t="shared" si="118"/>
        <v>31</v>
      </c>
      <c r="BJ332" s="170" t="str">
        <f t="shared" si="118"/>
        <v>35</v>
      </c>
      <c r="BK332" s="170" t="str">
        <f t="shared" si="118"/>
        <v/>
      </c>
      <c r="BL332" s="170" t="str">
        <f t="shared" si="118"/>
        <v/>
      </c>
    </row>
    <row r="333" spans="1:64">
      <c r="A333" s="24" t="str">
        <f>IF(ISNA(VLOOKUP(D333,D334:D$9999,1,0)),"",1)</f>
        <v/>
      </c>
      <c r="B333" s="24" t="str">
        <f>IF(ISNA(VLOOKUP(E333,E334:E$9999,1,0)),"",1)</f>
        <v/>
      </c>
      <c r="C333" s="2">
        <v>331</v>
      </c>
      <c r="D333" s="2" t="str">
        <f>VLOOKUP(C333,SOURCE!S336:Z10499,8,0)</f>
        <v>ITM_X_g4</v>
      </c>
      <c r="E333" s="26" t="str">
        <f>CHAR(34)&amp;VLOOKUP(C333,SOURCE!S$6:Y$10169,6,0)&amp;CHAR(34)</f>
        <v>"XEQM16"</v>
      </c>
      <c r="F333" s="22" t="str">
        <f t="shared" si="110"/>
        <v xml:space="preserve">                      if (strcompare(commandnumber,"XEQM16" ) &amp;&amp; exec) {sprintf(commandnumber,"%d", ITM_X_g4);} else</v>
      </c>
      <c r="H333" t="b">
        <f>ISNA(VLOOKUP(J333,J334:J$500,1,0))</f>
        <v>1</v>
      </c>
      <c r="I333" s="27">
        <f>VLOOKUP(C333,SOURCE!S$6:Y$10169,7,0)</f>
        <v>2080</v>
      </c>
      <c r="J333" s="28" t="str">
        <f>VLOOKUP(C333,SOURCE!S$6:Y$10169,6,0)</f>
        <v>XEQM16</v>
      </c>
      <c r="K333" s="29" t="str">
        <f t="shared" si="120"/>
        <v>XEQM16</v>
      </c>
      <c r="L333" s="39" t="str">
        <f>VLOOKUP(C333,SOURCE!S$6:Y$10169,2,0)</f>
        <v>XXEQ</v>
      </c>
      <c r="M333" t="str">
        <f>IF(VLOOKUP(I333,SOURCE!B:M,2,0)="/  { itemToBeCoded","To be coded","")</f>
        <v/>
      </c>
      <c r="N333" s="17" t="str">
        <f>IF(AND(O333,VLOOKUP(I333,SOURCE!B:M,2,0)&lt;&gt;"/  { itemToBeCoded"),IF(ISERROR(VLOOKUP(J333,TEST!A:L,12,0)),"",   IF(VLOOKUP(J333,TEST!A:L,12,0)="","",VLOOKUP(J333,TEST!A:L,12,0)&amp;" //"&amp;U333)),"")</f>
        <v/>
      </c>
      <c r="O333" t="b">
        <f>ISNA(VLOOKUP(J333,J$3:J332,1,0))</f>
        <v>1</v>
      </c>
      <c r="Q333" s="26" t="str">
        <f>VLOOKUP(I333,SOURCE!B:M,5,0)</f>
        <v>"XEQM16"</v>
      </c>
      <c r="U333">
        <f t="shared" si="102"/>
        <v>56</v>
      </c>
      <c r="V333" s="164">
        <f t="shared" si="103"/>
        <v>299797168.01813853</v>
      </c>
      <c r="W333" t="str">
        <f>IF(AND(O333,VLOOKUP(I333,SOURCE!B:M,2,0)&lt;&gt;"/  { itemToBeCoded"),IF(ISERROR(VLOOKUP(J333,TEST!A:F,5,0)),"",VLOOKUP(J333,TEST!A:F,5,0)),"")</f>
        <v/>
      </c>
      <c r="X333" t="str">
        <f>IF(VLOOKUP(I333,SOURCE!B:M,2,0)&lt;&gt;"/  { itemToBeCoded",IF(ISERROR(VLOOKUP(J333,TEST!A:F,6,0)),"",VLOOKUP(J333,TEST!A:F,6,0)),"")</f>
        <v/>
      </c>
      <c r="Y333" t="str">
        <f t="shared" si="119"/>
        <v/>
      </c>
      <c r="Z333">
        <f t="shared" si="109"/>
        <v>6</v>
      </c>
      <c r="AA333" s="172" t="str">
        <f t="shared" si="111"/>
        <v>+((uint64_t)(88) &lt;&lt; (7*8))</v>
      </c>
      <c r="AB333" s="172" t="str">
        <f t="shared" si="111"/>
        <v>+((uint64_t)(69) &lt;&lt; (6*8))</v>
      </c>
      <c r="AC333" s="172" t="str">
        <f t="shared" si="111"/>
        <v>+((uint64_t)(81) &lt;&lt; (5*8))</v>
      </c>
      <c r="AD333" s="172" t="str">
        <f t="shared" si="111"/>
        <v>+((uint64_t)(77) &lt;&lt; (4*8))</v>
      </c>
      <c r="AE333" s="172" t="str">
        <f t="shared" si="111"/>
        <v>+((uint64_t)(49) &lt;&lt; (3*8))</v>
      </c>
      <c r="AF333" s="172" t="str">
        <f t="shared" si="111"/>
        <v>+((uint64_t)(54) &lt;&lt; (2*8))</v>
      </c>
      <c r="AG333" s="172" t="str">
        <f t="shared" si="111"/>
        <v xml:space="preserve">                          </v>
      </c>
      <c r="AH333" s="172" t="str">
        <f t="shared" si="111"/>
        <v xml:space="preserve">                          </v>
      </c>
      <c r="AJ333" t="str">
        <f t="shared" si="112"/>
        <v>(uint64_t)(+((uint64_t)(88) &lt;&lt; (7*8))+((uint64_t)(69) &lt;&lt; (6*8))+((uint64_t)(81) &lt;&lt; (5*8))+((uint64_t)(77) &lt;&lt; (4*8))+((uint64_t)(49) &lt;&lt; (3*8))+((uint64_t)(54) &lt;&lt; (2*8))                                                    )</v>
      </c>
      <c r="AK333" s="2" t="str">
        <f t="shared" si="113"/>
        <v>XEQM16</v>
      </c>
      <c r="AL333" t="e">
        <f>VLOOKUP(AN333,$AN334:$AN$1000,1,0)</f>
        <v>#VALUE!</v>
      </c>
      <c r="AM333">
        <f t="shared" si="114"/>
        <v>491</v>
      </c>
      <c r="AN333" s="173" t="str">
        <f t="shared" si="115"/>
        <v xml:space="preserve">    case (uint64_t)(+((uint64_t)(88) &lt;&lt; (7*8))+((uint64_t)(69) &lt;&lt; (6*8))+((uint64_t)(81) &lt;&lt; (5*8))+((uint64_t)(77) &lt;&lt; (4*8))+((uint64_t)(49) &lt;&lt; (3*8))+((uint64_t)(54) &lt;&lt; (2*8))                                                    ): *com = ITM_X_g4; return true; break; //XEQM16</v>
      </c>
      <c r="AO333" t="s">
        <v>5217</v>
      </c>
      <c r="AP333" s="170" t="str">
        <f t="shared" si="107"/>
        <v>58</v>
      </c>
      <c r="AQ333" s="170" t="str">
        <f t="shared" si="107"/>
        <v>45</v>
      </c>
      <c r="AR333" s="170" t="str">
        <f t="shared" si="107"/>
        <v>51</v>
      </c>
      <c r="AS333" s="170" t="str">
        <f t="shared" si="106"/>
        <v>4D</v>
      </c>
      <c r="AT333" s="170" t="str">
        <f t="shared" si="106"/>
        <v>31</v>
      </c>
      <c r="AU333" s="170" t="str">
        <f t="shared" si="106"/>
        <v>36</v>
      </c>
      <c r="AV333" s="170" t="str">
        <f t="shared" si="106"/>
        <v>00</v>
      </c>
      <c r="AW333" s="170" t="str">
        <f t="shared" si="106"/>
        <v>00</v>
      </c>
      <c r="AX333" s="170" t="str">
        <f t="shared" si="116"/>
        <v xml:space="preserve">    case 0x5845514D31360000: *com = ITM_X_g4; return true; break; //XEQM16</v>
      </c>
      <c r="BE333" s="170" t="str">
        <f t="shared" si="117"/>
        <v>58</v>
      </c>
      <c r="BF333" s="170" t="str">
        <f t="shared" si="117"/>
        <v>45</v>
      </c>
      <c r="BG333" s="170" t="str">
        <f t="shared" si="117"/>
        <v>D0</v>
      </c>
      <c r="BH333" s="170" t="str">
        <f t="shared" si="117"/>
        <v>CC</v>
      </c>
      <c r="BI333" s="170" t="str">
        <f t="shared" si="118"/>
        <v>31</v>
      </c>
      <c r="BJ333" s="170" t="str">
        <f t="shared" si="118"/>
        <v>36</v>
      </c>
      <c r="BK333" s="170" t="str">
        <f t="shared" si="118"/>
        <v/>
      </c>
      <c r="BL333" s="170" t="str">
        <f t="shared" si="118"/>
        <v/>
      </c>
    </row>
    <row r="334" spans="1:64" ht="17" thickBot="1">
      <c r="A334" s="24" t="str">
        <f>IF(ISNA(VLOOKUP(D334,D335:D$9999,1,0)),"",1)</f>
        <v/>
      </c>
      <c r="B334" s="24" t="str">
        <f>IF(ISNA(VLOOKUP(E334,E335:E$9999,1,0)),"",1)</f>
        <v/>
      </c>
      <c r="C334" s="2">
        <v>332</v>
      </c>
      <c r="D334" s="2" t="str">
        <f>VLOOKUP(C334,SOURCE!S337:Z10500,8,0)</f>
        <v>ITM_X_g5</v>
      </c>
      <c r="E334" s="26" t="str">
        <f>CHAR(34)&amp;VLOOKUP(C334,SOURCE!S$6:Y$10169,6,0)&amp;CHAR(34)</f>
        <v>"XEQM17"</v>
      </c>
      <c r="F334" s="22" t="str">
        <f t="shared" si="110"/>
        <v xml:space="preserve">                      if (strcompare(commandnumber,"XEQM17" ) &amp;&amp; exec) {sprintf(commandnumber,"%d", ITM_X_g5);} else</v>
      </c>
      <c r="H334" t="b">
        <f>ISNA(VLOOKUP(J334,J335:J$500,1,0))</f>
        <v>1</v>
      </c>
      <c r="I334" s="27">
        <f>VLOOKUP(C334,SOURCE!S$6:Y$10169,7,0)</f>
        <v>2081</v>
      </c>
      <c r="J334" s="28" t="str">
        <f>VLOOKUP(C334,SOURCE!S$6:Y$10169,6,0)</f>
        <v>XEQM17</v>
      </c>
      <c r="K334" s="30" t="str">
        <f t="shared" si="120"/>
        <v>XEQM17</v>
      </c>
      <c r="L334" s="40" t="str">
        <f>VLOOKUP(C334,SOURCE!S$6:Y$10169,2,0)</f>
        <v>XXEQ</v>
      </c>
      <c r="M334" t="str">
        <f>IF(VLOOKUP(I334,SOURCE!B:M,2,0)="/  { itemToBeCoded","To be coded","")</f>
        <v/>
      </c>
      <c r="N334" s="17" t="str">
        <f>IF(AND(O334,VLOOKUP(I334,SOURCE!B:M,2,0)&lt;&gt;"/  { itemToBeCoded"),IF(ISERROR(VLOOKUP(J334,TEST!A:L,12,0)),"",   IF(VLOOKUP(J334,TEST!A:L,12,0)="","",VLOOKUP(J334,TEST!A:L,12,0)&amp;" //"&amp;U334)),"")</f>
        <v/>
      </c>
      <c r="O334" t="b">
        <f>ISNA(VLOOKUP(J334,J$3:J333,1,0))</f>
        <v>1</v>
      </c>
      <c r="Q334" s="26" t="str">
        <f>VLOOKUP(I334,SOURCE!B:M,5,0)</f>
        <v>"XEQM17"</v>
      </c>
      <c r="U334">
        <f t="shared" si="102"/>
        <v>56</v>
      </c>
      <c r="V334" s="164">
        <f t="shared" si="103"/>
        <v>299797168.01813853</v>
      </c>
      <c r="W334" t="str">
        <f>IF(AND(O334,VLOOKUP(I334,SOURCE!B:M,2,0)&lt;&gt;"/  { itemToBeCoded"),IF(ISERROR(VLOOKUP(J334,TEST!A:F,5,0)),"",VLOOKUP(J334,TEST!A:F,5,0)),"")</f>
        <v/>
      </c>
      <c r="X334" t="str">
        <f>IF(VLOOKUP(I334,SOURCE!B:M,2,0)&lt;&gt;"/  { itemToBeCoded",IF(ISERROR(VLOOKUP(J334,TEST!A:F,6,0)),"",VLOOKUP(J334,TEST!A:F,6,0)),"")</f>
        <v/>
      </c>
      <c r="Y334" t="str">
        <f t="shared" si="119"/>
        <v/>
      </c>
      <c r="Z334">
        <f t="shared" si="109"/>
        <v>6</v>
      </c>
      <c r="AA334" s="172" t="str">
        <f t="shared" si="111"/>
        <v>+((uint64_t)(88) &lt;&lt; (7*8))</v>
      </c>
      <c r="AB334" s="172" t="str">
        <f t="shared" si="111"/>
        <v>+((uint64_t)(69) &lt;&lt; (6*8))</v>
      </c>
      <c r="AC334" s="172" t="str">
        <f t="shared" si="111"/>
        <v>+((uint64_t)(81) &lt;&lt; (5*8))</v>
      </c>
      <c r="AD334" s="172" t="str">
        <f t="shared" si="111"/>
        <v>+((uint64_t)(77) &lt;&lt; (4*8))</v>
      </c>
      <c r="AE334" s="172" t="str">
        <f t="shared" si="111"/>
        <v>+((uint64_t)(49) &lt;&lt; (3*8))</v>
      </c>
      <c r="AF334" s="172" t="str">
        <f t="shared" si="111"/>
        <v>+((uint64_t)(55) &lt;&lt; (2*8))</v>
      </c>
      <c r="AG334" s="172" t="str">
        <f t="shared" si="111"/>
        <v xml:space="preserve">                          </v>
      </c>
      <c r="AH334" s="172" t="str">
        <f t="shared" si="111"/>
        <v xml:space="preserve">                          </v>
      </c>
      <c r="AJ334" t="str">
        <f t="shared" si="112"/>
        <v>(uint64_t)(+((uint64_t)(88) &lt;&lt; (7*8))+((uint64_t)(69) &lt;&lt; (6*8))+((uint64_t)(81) &lt;&lt; (5*8))+((uint64_t)(77) &lt;&lt; (4*8))+((uint64_t)(49) &lt;&lt; (3*8))+((uint64_t)(55) &lt;&lt; (2*8))                                                    )</v>
      </c>
      <c r="AK334" s="2" t="str">
        <f t="shared" si="113"/>
        <v>XEQM17</v>
      </c>
      <c r="AL334" t="e">
        <f>VLOOKUP(AN334,$AN335:$AN$1000,1,0)</f>
        <v>#VALUE!</v>
      </c>
      <c r="AM334">
        <f t="shared" si="114"/>
        <v>492</v>
      </c>
      <c r="AN334" s="173" t="str">
        <f t="shared" si="115"/>
        <v xml:space="preserve">    case (uint64_t)(+((uint64_t)(88) &lt;&lt; (7*8))+((uint64_t)(69) &lt;&lt; (6*8))+((uint64_t)(81) &lt;&lt; (5*8))+((uint64_t)(77) &lt;&lt; (4*8))+((uint64_t)(49) &lt;&lt; (3*8))+((uint64_t)(55) &lt;&lt; (2*8))                                                    ): *com = ITM_X_g5; return true; break; //XEQM17</v>
      </c>
      <c r="AO334" t="s">
        <v>5217</v>
      </c>
      <c r="AP334" s="170" t="str">
        <f t="shared" si="107"/>
        <v>58</v>
      </c>
      <c r="AQ334" s="170" t="str">
        <f t="shared" si="107"/>
        <v>45</v>
      </c>
      <c r="AR334" s="170" t="str">
        <f t="shared" si="107"/>
        <v>51</v>
      </c>
      <c r="AS334" s="170" t="str">
        <f t="shared" si="106"/>
        <v>4D</v>
      </c>
      <c r="AT334" s="170" t="str">
        <f t="shared" si="106"/>
        <v>31</v>
      </c>
      <c r="AU334" s="170" t="str">
        <f t="shared" si="106"/>
        <v>37</v>
      </c>
      <c r="AV334" s="170" t="str">
        <f t="shared" si="106"/>
        <v>00</v>
      </c>
      <c r="AW334" s="170" t="str">
        <f t="shared" si="106"/>
        <v>00</v>
      </c>
      <c r="AX334" s="170" t="str">
        <f t="shared" si="116"/>
        <v xml:space="preserve">    case 0x5845514D31370000: *com = ITM_X_g5; return true; break; //XEQM17</v>
      </c>
      <c r="BE334" s="170" t="str">
        <f t="shared" si="117"/>
        <v>58</v>
      </c>
      <c r="BF334" s="170" t="str">
        <f t="shared" si="117"/>
        <v>45</v>
      </c>
      <c r="BG334" s="170" t="str">
        <f t="shared" si="117"/>
        <v>D0</v>
      </c>
      <c r="BH334" s="170" t="str">
        <f t="shared" si="117"/>
        <v>CC</v>
      </c>
      <c r="BI334" s="170" t="str">
        <f t="shared" si="118"/>
        <v>31</v>
      </c>
      <c r="BJ334" s="170" t="str">
        <f t="shared" si="118"/>
        <v>37</v>
      </c>
      <c r="BK334" s="170" t="str">
        <f t="shared" si="118"/>
        <v/>
      </c>
      <c r="BL334" s="170" t="str">
        <f t="shared" si="118"/>
        <v/>
      </c>
    </row>
    <row r="335" spans="1:64">
      <c r="A335" s="24" t="str">
        <f>IF(ISNA(VLOOKUP(D335,D336:D$9999,1,0)),"",1)</f>
        <v/>
      </c>
      <c r="B335" s="24" t="str">
        <f>IF(ISNA(VLOOKUP(E335,E336:E$9999,1,0)),"",1)</f>
        <v/>
      </c>
      <c r="C335" s="2">
        <v>333</v>
      </c>
      <c r="D335" s="2" t="str">
        <f>VLOOKUP(C335,SOURCE!S338:Z10501,8,0)</f>
        <v>ITM_X_g6</v>
      </c>
      <c r="E335" s="26" t="str">
        <f>CHAR(34)&amp;VLOOKUP(C335,SOURCE!S$6:Y$10169,6,0)&amp;CHAR(34)</f>
        <v>"XEQM18"</v>
      </c>
      <c r="F335" s="22" t="str">
        <f t="shared" si="110"/>
        <v xml:space="preserve">                      if (strcompare(commandnumber,"XEQM18" ) &amp;&amp; exec) {sprintf(commandnumber,"%d", ITM_X_g6);} else</v>
      </c>
      <c r="H335" t="b">
        <f>ISNA(VLOOKUP(J335,J336:J$500,1,0))</f>
        <v>1</v>
      </c>
      <c r="I335" s="27">
        <f>VLOOKUP(C335,SOURCE!S$6:Y$10169,7,0)</f>
        <v>2082</v>
      </c>
      <c r="J335" s="28" t="str">
        <f>VLOOKUP(C335,SOURCE!S$6:Y$10169,6,0)</f>
        <v>XEQM18</v>
      </c>
      <c r="K335" s="29" t="str">
        <f t="shared" si="120"/>
        <v>XEQM18</v>
      </c>
      <c r="L335" s="39" t="str">
        <f>VLOOKUP(C335,SOURCE!S$6:Y$10169,2,0)</f>
        <v>XXEQ</v>
      </c>
      <c r="M335" t="str">
        <f>IF(VLOOKUP(I335,SOURCE!B:M,2,0)="/  { itemToBeCoded","To be coded","")</f>
        <v/>
      </c>
      <c r="N335" s="17" t="str">
        <f>IF(AND(O335,VLOOKUP(I335,SOURCE!B:M,2,0)&lt;&gt;"/  { itemToBeCoded"),IF(ISERROR(VLOOKUP(J335,TEST!A:L,12,0)),"",   IF(VLOOKUP(J335,TEST!A:L,12,0)="","",VLOOKUP(J335,TEST!A:L,12,0)&amp;" //"&amp;U335)),"")</f>
        <v/>
      </c>
      <c r="O335" t="b">
        <f>ISNA(VLOOKUP(J335,J$3:J334,1,0))</f>
        <v>1</v>
      </c>
      <c r="Q335" s="26" t="str">
        <f>VLOOKUP(I335,SOURCE!B:M,5,0)</f>
        <v>"XEQM18"</v>
      </c>
      <c r="U335">
        <f t="shared" si="102"/>
        <v>56</v>
      </c>
      <c r="V335" s="164">
        <f t="shared" si="103"/>
        <v>299797168.01813853</v>
      </c>
      <c r="W335" t="str">
        <f>IF(AND(O335,VLOOKUP(I335,SOURCE!B:M,2,0)&lt;&gt;"/  { itemToBeCoded"),IF(ISERROR(VLOOKUP(J335,TEST!A:F,5,0)),"",VLOOKUP(J335,TEST!A:F,5,0)),"")</f>
        <v/>
      </c>
      <c r="X335" t="str">
        <f>IF(VLOOKUP(I335,SOURCE!B:M,2,0)&lt;&gt;"/  { itemToBeCoded",IF(ISERROR(VLOOKUP(J335,TEST!A:F,6,0)),"",VLOOKUP(J335,TEST!A:F,6,0)),"")</f>
        <v/>
      </c>
      <c r="Y335" t="str">
        <f t="shared" si="119"/>
        <v/>
      </c>
      <c r="Z335">
        <f t="shared" si="109"/>
        <v>6</v>
      </c>
      <c r="AA335" s="172" t="str">
        <f t="shared" si="111"/>
        <v>+((uint64_t)(88) &lt;&lt; (7*8))</v>
      </c>
      <c r="AB335" s="172" t="str">
        <f t="shared" si="111"/>
        <v>+((uint64_t)(69) &lt;&lt; (6*8))</v>
      </c>
      <c r="AC335" s="172" t="str">
        <f t="shared" si="111"/>
        <v>+((uint64_t)(81) &lt;&lt; (5*8))</v>
      </c>
      <c r="AD335" s="172" t="str">
        <f t="shared" si="111"/>
        <v>+((uint64_t)(77) &lt;&lt; (4*8))</v>
      </c>
      <c r="AE335" s="172" t="str">
        <f t="shared" si="111"/>
        <v>+((uint64_t)(49) &lt;&lt; (3*8))</v>
      </c>
      <c r="AF335" s="172" t="str">
        <f t="shared" si="111"/>
        <v>+((uint64_t)(56) &lt;&lt; (2*8))</v>
      </c>
      <c r="AG335" s="172" t="str">
        <f t="shared" si="111"/>
        <v xml:space="preserve">                          </v>
      </c>
      <c r="AH335" s="172" t="str">
        <f t="shared" si="111"/>
        <v xml:space="preserve">                          </v>
      </c>
      <c r="AJ335" t="str">
        <f t="shared" si="112"/>
        <v>(uint64_t)(+((uint64_t)(88) &lt;&lt; (7*8))+((uint64_t)(69) &lt;&lt; (6*8))+((uint64_t)(81) &lt;&lt; (5*8))+((uint64_t)(77) &lt;&lt; (4*8))+((uint64_t)(49) &lt;&lt; (3*8))+((uint64_t)(56) &lt;&lt; (2*8))                                                    )</v>
      </c>
      <c r="AK335" s="2" t="str">
        <f t="shared" si="113"/>
        <v>XEQM18</v>
      </c>
      <c r="AL335" t="e">
        <f>VLOOKUP(AN335,$AN336:$AN$1000,1,0)</f>
        <v>#VALUE!</v>
      </c>
      <c r="AM335">
        <f t="shared" si="114"/>
        <v>493</v>
      </c>
      <c r="AN335" s="173" t="str">
        <f t="shared" si="115"/>
        <v xml:space="preserve">    case (uint64_t)(+((uint64_t)(88) &lt;&lt; (7*8))+((uint64_t)(69) &lt;&lt; (6*8))+((uint64_t)(81) &lt;&lt; (5*8))+((uint64_t)(77) &lt;&lt; (4*8))+((uint64_t)(49) &lt;&lt; (3*8))+((uint64_t)(56) &lt;&lt; (2*8))                                                    ): *com = ITM_X_g6; return true; break; //XEQM18</v>
      </c>
      <c r="AO335" t="s">
        <v>5217</v>
      </c>
      <c r="AP335" s="170" t="str">
        <f t="shared" si="107"/>
        <v>58</v>
      </c>
      <c r="AQ335" s="170" t="str">
        <f t="shared" si="107"/>
        <v>45</v>
      </c>
      <c r="AR335" s="170" t="str">
        <f t="shared" si="107"/>
        <v>51</v>
      </c>
      <c r="AS335" s="170" t="str">
        <f t="shared" si="106"/>
        <v>4D</v>
      </c>
      <c r="AT335" s="170" t="str">
        <f t="shared" si="106"/>
        <v>31</v>
      </c>
      <c r="AU335" s="170" t="str">
        <f t="shared" si="106"/>
        <v>38</v>
      </c>
      <c r="AV335" s="170" t="str">
        <f t="shared" si="106"/>
        <v>00</v>
      </c>
      <c r="AW335" s="170" t="str">
        <f t="shared" si="106"/>
        <v>00</v>
      </c>
      <c r="AX335" s="170" t="str">
        <f t="shared" si="116"/>
        <v xml:space="preserve">    case 0x5845514D31380000: *com = ITM_X_g6; return true; break; //XEQM18</v>
      </c>
      <c r="BE335" s="170" t="str">
        <f t="shared" si="117"/>
        <v>58</v>
      </c>
      <c r="BF335" s="170" t="str">
        <f t="shared" si="117"/>
        <v>45</v>
      </c>
      <c r="BG335" s="170" t="str">
        <f t="shared" si="117"/>
        <v>D0</v>
      </c>
      <c r="BH335" s="170" t="str">
        <f t="shared" si="117"/>
        <v>CC</v>
      </c>
      <c r="BI335" s="170" t="str">
        <f t="shared" si="118"/>
        <v>31</v>
      </c>
      <c r="BJ335" s="170" t="str">
        <f t="shared" si="118"/>
        <v>38</v>
      </c>
      <c r="BK335" s="170" t="str">
        <f t="shared" si="118"/>
        <v/>
      </c>
      <c r="BL335" s="170" t="str">
        <f t="shared" si="118"/>
        <v/>
      </c>
    </row>
    <row r="336" spans="1:64" ht="17" thickBot="1">
      <c r="A336" s="24" t="str">
        <f>IF(ISNA(VLOOKUP(D336,D337:D$9999,1,0)),"",1)</f>
        <v/>
      </c>
      <c r="B336" s="24" t="str">
        <f>IF(ISNA(VLOOKUP(E336,E337:E$9999,1,0)),"",1)</f>
        <v/>
      </c>
      <c r="C336" s="2">
        <v>334</v>
      </c>
      <c r="D336" s="2" t="str">
        <f>VLOOKUP(C336,SOURCE!S339:Z10502,8,0)</f>
        <v>ITM_XSAVE</v>
      </c>
      <c r="E336" s="26" t="str">
        <f>CHAR(34)&amp;VLOOKUP(C336,SOURCE!S$6:Y$10169,6,0)&amp;CHAR(34)</f>
        <v>"X.SAVE"</v>
      </c>
      <c r="F336" s="22" t="str">
        <f t="shared" si="110"/>
        <v xml:space="preserve">                      if (strcompare(commandnumber,"X.SAVE" )) {sprintf(commandnumber,"%d", ITM_XSAVE);} else</v>
      </c>
      <c r="H336" t="b">
        <f>ISNA(VLOOKUP(J336,J337:J$500,1,0))</f>
        <v>1</v>
      </c>
      <c r="I336" s="27">
        <f>VLOOKUP(C336,SOURCE!S$6:Y$10169,7,0)</f>
        <v>2083</v>
      </c>
      <c r="J336" s="28" t="str">
        <f>VLOOKUP(C336,SOURCE!S$6:Y$10169,6,0)</f>
        <v>X.SAVE</v>
      </c>
      <c r="K336" s="30" t="str">
        <f t="shared" si="120"/>
        <v>X.SAVE</v>
      </c>
      <c r="L336" s="40" t="str">
        <f>VLOOKUP(C336,SOURCE!S$6:Y$10169,2,0)</f>
        <v>XXEQ</v>
      </c>
      <c r="M336" t="str">
        <f>IF(VLOOKUP(I336,SOURCE!B:M,2,0)="/  { itemToBeCoded","To be coded","")</f>
        <v/>
      </c>
      <c r="N336" s="17" t="str">
        <f>IF(AND(O336,VLOOKUP(I336,SOURCE!B:M,2,0)&lt;&gt;"/  { itemToBeCoded"),IF(ISERROR(VLOOKUP(J336,TEST!A:L,12,0)),"",   IF(VLOOKUP(J336,TEST!A:L,12,0)="","",VLOOKUP(J336,TEST!A:L,12,0)&amp;" //"&amp;U336)),"")</f>
        <v/>
      </c>
      <c r="O336" t="b">
        <f>ISNA(VLOOKUP(J336,J$3:J335,1,0))</f>
        <v>1</v>
      </c>
      <c r="Q336" s="26" t="str">
        <f>VLOOKUP(I336,SOURCE!B:M,5,0)</f>
        <v>"X.SAVE"</v>
      </c>
      <c r="U336">
        <f t="shared" ref="U336:U351" si="121">SUM(U335,W336)</f>
        <v>56</v>
      </c>
      <c r="V336" s="164">
        <f t="shared" ref="V336:V351" si="122">SUM(V335,IF($O336,X336,0))</f>
        <v>299797168.01813853</v>
      </c>
      <c r="W336" t="str">
        <f>IF(AND(O336,VLOOKUP(I336,SOURCE!B:M,2,0)&lt;&gt;"/  { itemToBeCoded"),IF(ISERROR(VLOOKUP(J336,TEST!A:F,5,0)),"",VLOOKUP(J336,TEST!A:F,5,0)),"")</f>
        <v/>
      </c>
      <c r="X336" t="str">
        <f>IF(VLOOKUP(I336,SOURCE!B:M,2,0)&lt;&gt;"/  { itemToBeCoded",IF(ISERROR(VLOOKUP(J336,TEST!A:F,6,0)),"",VLOOKUP(J336,TEST!A:F,6,0)),"")</f>
        <v/>
      </c>
      <c r="Y336" t="str">
        <f t="shared" si="119"/>
        <v/>
      </c>
      <c r="Z336">
        <f t="shared" si="109"/>
        <v>6</v>
      </c>
      <c r="AA336" s="172" t="str">
        <f t="shared" si="111"/>
        <v>+((uint64_t)(88) &lt;&lt; (7*8))</v>
      </c>
      <c r="AB336" s="172" t="str">
        <f t="shared" si="111"/>
        <v>+((uint64_t)(46) &lt;&lt; (6*8))</v>
      </c>
      <c r="AC336" s="172" t="str">
        <f t="shared" si="111"/>
        <v>+((uint64_t)(83) &lt;&lt; (5*8))</v>
      </c>
      <c r="AD336" s="172" t="str">
        <f t="shared" si="111"/>
        <v>+((uint64_t)(65) &lt;&lt; (4*8))</v>
      </c>
      <c r="AE336" s="172" t="str">
        <f t="shared" si="111"/>
        <v>+((uint64_t)(86) &lt;&lt; (3*8))</v>
      </c>
      <c r="AF336" s="172" t="str">
        <f t="shared" si="111"/>
        <v>+((uint64_t)(69) &lt;&lt; (2*8))</v>
      </c>
      <c r="AG336" s="172" t="str">
        <f t="shared" si="111"/>
        <v xml:space="preserve">                          </v>
      </c>
      <c r="AH336" s="172" t="str">
        <f t="shared" si="111"/>
        <v xml:space="preserve">                          </v>
      </c>
      <c r="AJ336" t="str">
        <f t="shared" si="112"/>
        <v>(uint64_t)(+((uint64_t)(88) &lt;&lt; (7*8))+((uint64_t)(46) &lt;&lt; (6*8))+((uint64_t)(83) &lt;&lt; (5*8))+((uint64_t)(65) &lt;&lt; (4*8))+((uint64_t)(86) &lt;&lt; (3*8))+((uint64_t)(69) &lt;&lt; (2*8))                                                    )</v>
      </c>
      <c r="AK336" s="2" t="str">
        <f t="shared" si="113"/>
        <v>X.SAVE</v>
      </c>
      <c r="AL336" t="e">
        <f>VLOOKUP(AN336,$AN337:$AN$1000,1,0)</f>
        <v>#VALUE!</v>
      </c>
      <c r="AM336">
        <f t="shared" si="114"/>
        <v>494</v>
      </c>
      <c r="AN336" s="173" t="str">
        <f t="shared" si="115"/>
        <v xml:space="preserve">    case (uint64_t)(+((uint64_t)(88) &lt;&lt; (7*8))+((uint64_t)(46) &lt;&lt; (6*8))+((uint64_t)(83) &lt;&lt; (5*8))+((uint64_t)(65) &lt;&lt; (4*8))+((uint64_t)(86) &lt;&lt; (3*8))+((uint64_t)(69) &lt;&lt; (2*8))                                                    ): *com = ITM_XSAVE; return true; break; //X.SAVE</v>
      </c>
      <c r="AO336" t="s">
        <v>5217</v>
      </c>
      <c r="AP336" s="170" t="str">
        <f t="shared" si="107"/>
        <v>58</v>
      </c>
      <c r="AQ336" s="170" t="str">
        <f t="shared" si="107"/>
        <v>2E</v>
      </c>
      <c r="AR336" s="170" t="str">
        <f t="shared" si="107"/>
        <v>53</v>
      </c>
      <c r="AS336" s="170" t="str">
        <f t="shared" si="106"/>
        <v>41</v>
      </c>
      <c r="AT336" s="170" t="str">
        <f t="shared" si="106"/>
        <v>56</v>
      </c>
      <c r="AU336" s="170" t="str">
        <f t="shared" si="106"/>
        <v>45</v>
      </c>
      <c r="AV336" s="170" t="str">
        <f t="shared" si="106"/>
        <v>00</v>
      </c>
      <c r="AW336" s="170" t="str">
        <f t="shared" si="106"/>
        <v>00</v>
      </c>
      <c r="AX336" s="170" t="str">
        <f t="shared" si="116"/>
        <v xml:space="preserve">    case 0x582E534156450000: *com = ITM_XSAVE; return true; break; //X.SAVE</v>
      </c>
      <c r="BE336" s="170" t="str">
        <f t="shared" si="117"/>
        <v>58</v>
      </c>
      <c r="BF336" s="170" t="str">
        <f t="shared" si="117"/>
        <v>2E</v>
      </c>
      <c r="BG336" s="170" t="str">
        <f t="shared" si="117"/>
        <v>D2</v>
      </c>
      <c r="BH336" s="170" t="str">
        <f t="shared" si="117"/>
        <v>C0</v>
      </c>
      <c r="BI336" s="170" t="str">
        <f t="shared" si="118"/>
        <v>56</v>
      </c>
      <c r="BJ336" s="170" t="str">
        <f t="shared" si="118"/>
        <v>45</v>
      </c>
      <c r="BK336" s="170" t="str">
        <f t="shared" si="118"/>
        <v/>
      </c>
      <c r="BL336" s="170" t="str">
        <f t="shared" si="118"/>
        <v/>
      </c>
    </row>
    <row r="337" spans="1:65">
      <c r="A337" s="24" t="str">
        <f>IF(ISNA(VLOOKUP(D337,D338:D$9999,1,0)),"",1)</f>
        <v/>
      </c>
      <c r="B337" s="24" t="str">
        <f>IF(ISNA(VLOOKUP(E337,E338:E$9999,1,0)),"",1)</f>
        <v/>
      </c>
      <c r="C337" s="2">
        <v>335</v>
      </c>
      <c r="D337" s="2" t="str">
        <f>VLOOKUP(C337,SOURCE!S340:Z10503,8,0)</f>
        <v>ITM_XLOAD</v>
      </c>
      <c r="E337" s="26" t="str">
        <f>CHAR(34)&amp;VLOOKUP(C337,SOURCE!S$6:Y$10169,6,0)&amp;CHAR(34)</f>
        <v>"X.LOAD"</v>
      </c>
      <c r="F337" s="22" t="str">
        <f t="shared" si="110"/>
        <v xml:space="preserve">                      if (strcompare(commandnumber,"X.LOAD" )) {sprintf(commandnumber,"%d", ITM_XLOAD);} else</v>
      </c>
      <c r="H337" t="b">
        <f>ISNA(VLOOKUP(J337,J338:J$500,1,0))</f>
        <v>1</v>
      </c>
      <c r="I337" s="27">
        <f>VLOOKUP(C337,SOURCE!S$6:Y$10169,7,0)</f>
        <v>2084</v>
      </c>
      <c r="J337" s="28" t="str">
        <f>VLOOKUP(C337,SOURCE!S$6:Y$10169,6,0)</f>
        <v>X.LOAD</v>
      </c>
      <c r="K337" s="29" t="str">
        <f t="shared" si="120"/>
        <v>X.LOAD</v>
      </c>
      <c r="L337" s="39" t="str">
        <f>VLOOKUP(C337,SOURCE!S$6:Y$10169,2,0)</f>
        <v>XXEQ</v>
      </c>
      <c r="M337" t="str">
        <f>IF(VLOOKUP(I337,SOURCE!B:M,2,0)="/  { itemToBeCoded","To be coded","")</f>
        <v/>
      </c>
      <c r="N337" s="17" t="str">
        <f>IF(AND(O337,VLOOKUP(I337,SOURCE!B:M,2,0)&lt;&gt;"/  { itemToBeCoded"),IF(ISERROR(VLOOKUP(J337,TEST!A:L,12,0)),"",   IF(VLOOKUP(J337,TEST!A:L,12,0)="","",VLOOKUP(J337,TEST!A:L,12,0)&amp;" //"&amp;U337)),"")</f>
        <v/>
      </c>
      <c r="O337" t="b">
        <f>ISNA(VLOOKUP(J337,J$3:J336,1,0))</f>
        <v>1</v>
      </c>
      <c r="Q337" s="26" t="str">
        <f>VLOOKUP(I337,SOURCE!B:M,5,0)</f>
        <v>"X.LOAD"</v>
      </c>
      <c r="U337">
        <f t="shared" si="121"/>
        <v>56</v>
      </c>
      <c r="V337" s="164">
        <f t="shared" si="122"/>
        <v>299797168.01813853</v>
      </c>
      <c r="W337" t="str">
        <f>IF(AND(O337,VLOOKUP(I337,SOURCE!B:M,2,0)&lt;&gt;"/  { itemToBeCoded"),IF(ISERROR(VLOOKUP(J337,TEST!A:F,5,0)),"",VLOOKUP(J337,TEST!A:F,5,0)),"")</f>
        <v/>
      </c>
      <c r="X337" t="str">
        <f>IF(VLOOKUP(I337,SOURCE!B:M,2,0)&lt;&gt;"/  { itemToBeCoded",IF(ISERROR(VLOOKUP(J337,TEST!A:F,6,0)),"",VLOOKUP(J337,TEST!A:F,6,0)),"")</f>
        <v/>
      </c>
      <c r="Y337" t="str">
        <f t="shared" si="119"/>
        <v/>
      </c>
      <c r="Z337">
        <f t="shared" si="109"/>
        <v>6</v>
      </c>
      <c r="AA337" s="172" t="str">
        <f t="shared" si="111"/>
        <v>+((uint64_t)(88) &lt;&lt; (7*8))</v>
      </c>
      <c r="AB337" s="172" t="str">
        <f t="shared" si="111"/>
        <v>+((uint64_t)(46) &lt;&lt; (6*8))</v>
      </c>
      <c r="AC337" s="172" t="str">
        <f t="shared" si="111"/>
        <v>+((uint64_t)(76) &lt;&lt; (5*8))</v>
      </c>
      <c r="AD337" s="172" t="str">
        <f t="shared" si="111"/>
        <v>+((uint64_t)(79) &lt;&lt; (4*8))</v>
      </c>
      <c r="AE337" s="172" t="str">
        <f t="shared" si="111"/>
        <v>+((uint64_t)(65) &lt;&lt; (3*8))</v>
      </c>
      <c r="AF337" s="172" t="str">
        <f t="shared" si="111"/>
        <v>+((uint64_t)(68) &lt;&lt; (2*8))</v>
      </c>
      <c r="AG337" s="172" t="str">
        <f t="shared" si="111"/>
        <v xml:space="preserve">                          </v>
      </c>
      <c r="AH337" s="172" t="str">
        <f t="shared" si="111"/>
        <v xml:space="preserve">                          </v>
      </c>
      <c r="AJ337" t="str">
        <f t="shared" si="112"/>
        <v>(uint64_t)(+((uint64_t)(88) &lt;&lt; (7*8))+((uint64_t)(46) &lt;&lt; (6*8))+((uint64_t)(76) &lt;&lt; (5*8))+((uint64_t)(79) &lt;&lt; (4*8))+((uint64_t)(65) &lt;&lt; (3*8))+((uint64_t)(68) &lt;&lt; (2*8))                                                    )</v>
      </c>
      <c r="AK337" s="2" t="str">
        <f t="shared" si="113"/>
        <v>X.LOAD</v>
      </c>
      <c r="AL337" t="e">
        <f>VLOOKUP(AN337,$AN338:$AN$1000,1,0)</f>
        <v>#VALUE!</v>
      </c>
      <c r="AM337">
        <f t="shared" si="114"/>
        <v>495</v>
      </c>
      <c r="AN337" s="173" t="str">
        <f t="shared" si="115"/>
        <v xml:space="preserve">    case (uint64_t)(+((uint64_t)(88) &lt;&lt; (7*8))+((uint64_t)(46) &lt;&lt; (6*8))+((uint64_t)(76) &lt;&lt; (5*8))+((uint64_t)(79) &lt;&lt; (4*8))+((uint64_t)(65) &lt;&lt; (3*8))+((uint64_t)(68) &lt;&lt; (2*8))                                                    ): *com = ITM_XLOAD; return true; break; //X.LOAD</v>
      </c>
      <c r="AO337" t="s">
        <v>5217</v>
      </c>
      <c r="AP337" s="170" t="str">
        <f t="shared" si="107"/>
        <v>58</v>
      </c>
      <c r="AQ337" s="170" t="str">
        <f t="shared" si="107"/>
        <v>2E</v>
      </c>
      <c r="AR337" s="170" t="str">
        <f t="shared" si="107"/>
        <v>4C</v>
      </c>
      <c r="AS337" s="170" t="str">
        <f t="shared" si="106"/>
        <v>4F</v>
      </c>
      <c r="AT337" s="170" t="str">
        <f t="shared" si="106"/>
        <v>41</v>
      </c>
      <c r="AU337" s="170" t="str">
        <f t="shared" si="106"/>
        <v>44</v>
      </c>
      <c r="AV337" s="170" t="str">
        <f t="shared" si="106"/>
        <v>00</v>
      </c>
      <c r="AW337" s="170" t="str">
        <f t="shared" si="106"/>
        <v>00</v>
      </c>
      <c r="AX337" s="170" t="str">
        <f t="shared" si="116"/>
        <v xml:space="preserve">    case 0x582E4C4F41440000: *com = ITM_XLOAD; return true; break; //X.LOAD</v>
      </c>
      <c r="BE337" s="170" t="str">
        <f t="shared" si="117"/>
        <v>58</v>
      </c>
      <c r="BF337" s="170" t="str">
        <f t="shared" si="117"/>
        <v>2E</v>
      </c>
      <c r="BG337" s="170" t="str">
        <f t="shared" si="117"/>
        <v>CB</v>
      </c>
      <c r="BH337" s="170" t="str">
        <f t="shared" si="117"/>
        <v>CE</v>
      </c>
      <c r="BI337" s="170" t="str">
        <f t="shared" si="118"/>
        <v>41</v>
      </c>
      <c r="BJ337" s="170" t="str">
        <f t="shared" si="118"/>
        <v>44</v>
      </c>
      <c r="BK337" s="170" t="str">
        <f t="shared" si="118"/>
        <v/>
      </c>
      <c r="BL337" s="170" t="str">
        <f t="shared" si="118"/>
        <v/>
      </c>
    </row>
    <row r="338" spans="1:65" ht="17" thickBot="1">
      <c r="A338" s="24" t="str">
        <f>IF(ISNA(VLOOKUP(D338,D339:D$9999,1,0)),"",1)</f>
        <v/>
      </c>
      <c r="B338" s="24" t="str">
        <f>IF(ISNA(VLOOKUP(E338,E339:E$9999,1,0)),"",1)</f>
        <v/>
      </c>
      <c r="C338" s="2">
        <v>336</v>
      </c>
      <c r="D338" s="2" t="str">
        <f>VLOOKUP(C338,SOURCE!S341:Z10504,8,0)</f>
        <v>ITM_CLAIM</v>
      </c>
      <c r="E338" s="26" t="str">
        <f>CHAR(34)&amp;VLOOKUP(C338,SOURCE!S$6:Y$10169,6,0)&amp;CHAR(34)</f>
        <v>"EXITCLR"</v>
      </c>
      <c r="F338" s="22" t="str">
        <f t="shared" si="110"/>
        <v xml:space="preserve">                      if (strcompare(commandnumber,"EXITCLR" )) {sprintf(commandnumber,"%d", ITM_CLAIM);} else</v>
      </c>
      <c r="H338" t="b">
        <f>ISNA(VLOOKUP(J338,J339:J$500,1,0))</f>
        <v>1</v>
      </c>
      <c r="I338" s="27">
        <f>VLOOKUP(C338,SOURCE!S$6:Y$10169,7,0)</f>
        <v>2165</v>
      </c>
      <c r="J338" s="28" t="str">
        <f>VLOOKUP(C338,SOURCE!S$6:Y$10169,6,0)</f>
        <v>EXITCLR</v>
      </c>
      <c r="K338" s="30" t="str">
        <f t="shared" si="120"/>
        <v>EXITCLR</v>
      </c>
      <c r="L338" s="40" t="str">
        <f>VLOOKUP(C338,SOURCE!S$6:Y$10169,2,0)</f>
        <v>Clear</v>
      </c>
      <c r="M338" t="str">
        <f>IF(VLOOKUP(I338,SOURCE!B:M,2,0)="/  { itemToBeCoded","To be coded","")</f>
        <v/>
      </c>
      <c r="N338" s="17" t="str">
        <f>IF(AND(O338,VLOOKUP(I338,SOURCE!B:M,2,0)&lt;&gt;"/  { itemToBeCoded"),IF(ISERROR(VLOOKUP(J338,TEST!A:L,12,0)),"",   IF(VLOOKUP(J338,TEST!A:L,12,0)="","",VLOOKUP(J338,TEST!A:L,12,0)&amp;" //"&amp;U338)),"")</f>
        <v/>
      </c>
      <c r="O338" t="b">
        <f>ISNA(VLOOKUP(J338,J$3:J337,1,0))</f>
        <v>1</v>
      </c>
      <c r="Q338" s="26" t="str">
        <f>VLOOKUP(I338,SOURCE!B:M,5,0)</f>
        <v>"EXITCLR"</v>
      </c>
      <c r="U338">
        <f t="shared" si="121"/>
        <v>56</v>
      </c>
      <c r="V338" s="164">
        <f t="shared" si="122"/>
        <v>299797168.01813853</v>
      </c>
      <c r="W338" t="str">
        <f>IF(AND(O338,VLOOKUP(I338,SOURCE!B:M,2,0)&lt;&gt;"/  { itemToBeCoded"),IF(ISERROR(VLOOKUP(J338,TEST!A:F,5,0)),"",VLOOKUP(J338,TEST!A:F,5,0)),"")</f>
        <v/>
      </c>
      <c r="X338" t="str">
        <f>IF(VLOOKUP(I338,SOURCE!B:M,2,0)&lt;&gt;"/  { itemToBeCoded",IF(ISERROR(VLOOKUP(J338,TEST!A:F,6,0)),"",VLOOKUP(J338,TEST!A:F,6,0)),"")</f>
        <v/>
      </c>
      <c r="Y338" t="str">
        <f t="shared" si="119"/>
        <v/>
      </c>
      <c r="Z338">
        <f t="shared" si="109"/>
        <v>7</v>
      </c>
      <c r="AA338" s="172" t="str">
        <f t="shared" si="111"/>
        <v>+((uint64_t)(69) &lt;&lt; (7*8))</v>
      </c>
      <c r="AB338" s="172" t="str">
        <f t="shared" si="111"/>
        <v>+((uint64_t)(88) &lt;&lt; (6*8))</v>
      </c>
      <c r="AC338" s="172" t="str">
        <f t="shared" si="111"/>
        <v>+((uint64_t)(73) &lt;&lt; (5*8))</v>
      </c>
      <c r="AD338" s="172" t="str">
        <f t="shared" si="111"/>
        <v>+((uint64_t)(84) &lt;&lt; (4*8))</v>
      </c>
      <c r="AE338" s="172" t="str">
        <f t="shared" si="111"/>
        <v>+((uint64_t)(67) &lt;&lt; (3*8))</v>
      </c>
      <c r="AF338" s="172" t="str">
        <f t="shared" si="111"/>
        <v>+((uint64_t)(76) &lt;&lt; (2*8))</v>
      </c>
      <c r="AG338" s="172" t="str">
        <f t="shared" si="111"/>
        <v>+((uint64_t)(82) &lt;&lt; (1*8))</v>
      </c>
      <c r="AH338" s="172" t="str">
        <f t="shared" si="111"/>
        <v xml:space="preserve">                          </v>
      </c>
      <c r="AJ338" t="str">
        <f t="shared" si="112"/>
        <v>(uint64_t)(+((uint64_t)(69) &lt;&lt; (7*8))+((uint64_t)(88) &lt;&lt; (6*8))+((uint64_t)(73) &lt;&lt; (5*8))+((uint64_t)(84) &lt;&lt; (4*8))+((uint64_t)(67) &lt;&lt; (3*8))+((uint64_t)(76) &lt;&lt; (2*8))+((uint64_t)(82) &lt;&lt; (1*8))                          )</v>
      </c>
      <c r="AK338" s="2" t="str">
        <f t="shared" si="113"/>
        <v>EXITCLR</v>
      </c>
      <c r="AL338" t="e">
        <f>VLOOKUP(AN338,$AN339:$AN$1000,1,0)</f>
        <v>#VALUE!</v>
      </c>
      <c r="AM338">
        <f t="shared" si="114"/>
        <v>496</v>
      </c>
      <c r="AN338" s="173" t="str">
        <f t="shared" si="115"/>
        <v xml:space="preserve">    case (uint64_t)(+((uint64_t)(69) &lt;&lt; (7*8))+((uint64_t)(88) &lt;&lt; (6*8))+((uint64_t)(73) &lt;&lt; (5*8))+((uint64_t)(84) &lt;&lt; (4*8))+((uint64_t)(67) &lt;&lt; (3*8))+((uint64_t)(76) &lt;&lt; (2*8))+((uint64_t)(82) &lt;&lt; (1*8))                          ): *com = ITM_CLAIM; return true; break; //EXITCLR</v>
      </c>
      <c r="AO338" t="s">
        <v>5217</v>
      </c>
      <c r="AP338" s="170" t="str">
        <f t="shared" si="107"/>
        <v>45</v>
      </c>
      <c r="AQ338" s="170" t="str">
        <f t="shared" si="107"/>
        <v>58</v>
      </c>
      <c r="AR338" s="170" t="str">
        <f t="shared" si="107"/>
        <v>49</v>
      </c>
      <c r="AS338" s="170" t="str">
        <f t="shared" si="106"/>
        <v>54</v>
      </c>
      <c r="AT338" s="170" t="str">
        <f t="shared" si="106"/>
        <v>43</v>
      </c>
      <c r="AU338" s="170" t="str">
        <f t="shared" si="106"/>
        <v>4C</v>
      </c>
      <c r="AV338" s="170" t="str">
        <f t="shared" si="106"/>
        <v>52</v>
      </c>
      <c r="AW338" s="170" t="str">
        <f t="shared" si="106"/>
        <v>00</v>
      </c>
      <c r="AX338" s="170" t="str">
        <f t="shared" si="116"/>
        <v xml:space="preserve">    case 0x45584954434C5200: *com = ITM_CLAIM; return true; break; //EXITCLR</v>
      </c>
      <c r="BE338" s="170" t="str">
        <f t="shared" si="117"/>
        <v>45</v>
      </c>
      <c r="BF338" s="170" t="str">
        <f t="shared" si="117"/>
        <v>58</v>
      </c>
      <c r="BG338" s="170" t="str">
        <f t="shared" si="117"/>
        <v>49</v>
      </c>
      <c r="BH338" s="170" t="str">
        <f t="shared" si="117"/>
        <v>D3</v>
      </c>
      <c r="BI338" s="170" t="str">
        <f t="shared" si="118"/>
        <v>43</v>
      </c>
      <c r="BJ338" s="170" t="str">
        <f t="shared" si="118"/>
        <v>4C</v>
      </c>
      <c r="BK338" s="170" t="str">
        <f t="shared" si="118"/>
        <v>52</v>
      </c>
      <c r="BL338" s="170" t="str">
        <f t="shared" si="118"/>
        <v/>
      </c>
    </row>
    <row r="339" spans="1:65">
      <c r="A339" s="24" t="str">
        <f>IF(ISNA(VLOOKUP(D339,D340:D$9999,1,0)),"",1)</f>
        <v/>
      </c>
      <c r="B339" s="24" t="str">
        <f>IF(ISNA(VLOOKUP(E339,E340:E$9999,1,0)),"",1)</f>
        <v/>
      </c>
      <c r="C339" s="2">
        <v>337</v>
      </c>
      <c r="D339" s="2" t="str">
        <f>VLOOKUP(C339,SOURCE!S342:Z10505,8,0)</f>
        <v>ITM_PLOTLS</v>
      </c>
      <c r="E339" s="26" t="str">
        <f>CHAR(34)&amp;VLOOKUP(C339,SOURCE!S$6:Y$10169,6,0)&amp;CHAR(34)</f>
        <v>"PLOTLS"</v>
      </c>
      <c r="F339" s="22" t="str">
        <f t="shared" si="110"/>
        <v xml:space="preserve">                      if (strcompare(commandnumber,"PLOTLS" )) {sprintf(commandnumber,"%d", ITM_PLOTLS);} else</v>
      </c>
      <c r="H339" t="b">
        <f>ISNA(VLOOKUP(J339,J340:J$500,1,0))</f>
        <v>1</v>
      </c>
      <c r="I339" s="27">
        <f>VLOOKUP(C339,SOURCE!S$6:Y$10169,7,0)</f>
        <v>2168</v>
      </c>
      <c r="J339" s="28" t="str">
        <f>VLOOKUP(C339,SOURCE!S$6:Y$10169,6,0)</f>
        <v>PLOTLS</v>
      </c>
      <c r="K339" s="29" t="str">
        <f t="shared" si="120"/>
        <v>PLOTLS</v>
      </c>
      <c r="L339" s="39" t="str">
        <f>VLOOKUP(C339,SOURCE!S$6:Y$10169,2,0)</f>
        <v>STAT</v>
      </c>
      <c r="M339" t="str">
        <f>IF(VLOOKUP(I339,SOURCE!B:M,2,0)="/  { itemToBeCoded","To be coded","")</f>
        <v/>
      </c>
      <c r="N339" s="22"/>
      <c r="Q339" s="26" t="str">
        <f>VLOOKUP(I339,SOURCE!B:M,5,0)</f>
        <v>"PLOTLS"</v>
      </c>
      <c r="U339">
        <f t="shared" si="121"/>
        <v>56</v>
      </c>
      <c r="V339" s="164">
        <f t="shared" si="122"/>
        <v>299797168.01813853</v>
      </c>
      <c r="W339" s="22"/>
      <c r="X339" s="22"/>
      <c r="Y339" t="str">
        <f t="shared" si="119"/>
        <v/>
      </c>
      <c r="Z339">
        <f t="shared" si="109"/>
        <v>6</v>
      </c>
      <c r="AA339" s="172" t="str">
        <f t="shared" si="111"/>
        <v>+((uint64_t)(80) &lt;&lt; (7*8))</v>
      </c>
      <c r="AB339" s="172" t="str">
        <f t="shared" si="111"/>
        <v>+((uint64_t)(76) &lt;&lt; (6*8))</v>
      </c>
      <c r="AC339" s="172" t="str">
        <f t="shared" si="111"/>
        <v>+((uint64_t)(79) &lt;&lt; (5*8))</v>
      </c>
      <c r="AD339" s="172" t="str">
        <f t="shared" si="111"/>
        <v>+((uint64_t)(84) &lt;&lt; (4*8))</v>
      </c>
      <c r="AE339" s="172" t="str">
        <f t="shared" si="111"/>
        <v>+((uint64_t)(76) &lt;&lt; (3*8))</v>
      </c>
      <c r="AF339" s="172" t="str">
        <f t="shared" si="111"/>
        <v>+((uint64_t)(83) &lt;&lt; (2*8))</v>
      </c>
      <c r="AG339" s="172" t="str">
        <f t="shared" si="111"/>
        <v xml:space="preserve">                          </v>
      </c>
      <c r="AH339" s="172" t="str">
        <f t="shared" si="111"/>
        <v xml:space="preserve">                          </v>
      </c>
      <c r="AJ339" t="str">
        <f t="shared" si="112"/>
        <v>(uint64_t)(+((uint64_t)(80) &lt;&lt; (7*8))+((uint64_t)(76) &lt;&lt; (6*8))+((uint64_t)(79) &lt;&lt; (5*8))+((uint64_t)(84) &lt;&lt; (4*8))+((uint64_t)(76) &lt;&lt; (3*8))+((uint64_t)(83) &lt;&lt; (2*8))                                                    )</v>
      </c>
      <c r="AK339" s="2" t="str">
        <f t="shared" si="113"/>
        <v>PLOTLS</v>
      </c>
      <c r="AL339" t="e">
        <f>VLOOKUP(AN339,$AN340:$AN$1000,1,0)</f>
        <v>#VALUE!</v>
      </c>
      <c r="AM339">
        <f t="shared" si="114"/>
        <v>497</v>
      </c>
      <c r="AN339" s="173" t="str">
        <f t="shared" si="115"/>
        <v xml:space="preserve">    case (uint64_t)(+((uint64_t)(80) &lt;&lt; (7*8))+((uint64_t)(76) &lt;&lt; (6*8))+((uint64_t)(79) &lt;&lt; (5*8))+((uint64_t)(84) &lt;&lt; (4*8))+((uint64_t)(76) &lt;&lt; (3*8))+((uint64_t)(83) &lt;&lt; (2*8))                                                    ): *com = ITM_PLOTLS; return true; break; //PLOTLS</v>
      </c>
      <c r="AO339" t="s">
        <v>5217</v>
      </c>
      <c r="AP339" s="170" t="str">
        <f t="shared" si="107"/>
        <v>50</v>
      </c>
      <c r="AQ339" s="170" t="str">
        <f t="shared" si="107"/>
        <v>4C</v>
      </c>
      <c r="AR339" s="170" t="str">
        <f t="shared" si="107"/>
        <v>4F</v>
      </c>
      <c r="AS339" s="170" t="str">
        <f t="shared" si="106"/>
        <v>54</v>
      </c>
      <c r="AT339" s="170" t="str">
        <f t="shared" si="106"/>
        <v>4C</v>
      </c>
      <c r="AU339" s="170" t="str">
        <f t="shared" si="106"/>
        <v>53</v>
      </c>
      <c r="AV339" s="170" t="str">
        <f t="shared" si="106"/>
        <v>00</v>
      </c>
      <c r="AW339" s="170" t="str">
        <f t="shared" si="106"/>
        <v>00</v>
      </c>
      <c r="AX339" s="170" t="str">
        <f t="shared" si="116"/>
        <v xml:space="preserve">    case 0x504C4F544C530000: *com = ITM_PLOTLS; return true; break; //PLOTLS</v>
      </c>
      <c r="BE339" s="170" t="str">
        <f t="shared" si="117"/>
        <v>50</v>
      </c>
      <c r="BF339" s="170" t="str">
        <f t="shared" si="117"/>
        <v>4C</v>
      </c>
      <c r="BG339" s="170" t="str">
        <f t="shared" si="117"/>
        <v>CE</v>
      </c>
      <c r="BH339" s="170" t="str">
        <f t="shared" si="117"/>
        <v>D3</v>
      </c>
      <c r="BI339" s="170" t="str">
        <f t="shared" si="118"/>
        <v>4C</v>
      </c>
      <c r="BJ339" s="170" t="str">
        <f t="shared" si="118"/>
        <v>53</v>
      </c>
      <c r="BK339" s="170" t="str">
        <f t="shared" si="118"/>
        <v/>
      </c>
      <c r="BL339" s="170" t="str">
        <f t="shared" si="118"/>
        <v/>
      </c>
    </row>
    <row r="340" spans="1:65" ht="17" thickBot="1">
      <c r="A340" s="24" t="str">
        <f>IF(ISNA(VLOOKUP(D340,D341:D$9999,1,0)),"",1)</f>
        <v/>
      </c>
      <c r="B340" s="24" t="str">
        <f>IF(ISNA(VLOOKUP(E340,E341:E$9999,1,0)),"",1)</f>
        <v/>
      </c>
      <c r="C340" s="2">
        <v>338</v>
      </c>
      <c r="D340" s="2" t="str">
        <f>VLOOKUP(C340,SOURCE!S343:Z10506,8,0)</f>
        <v>ITM_PLOTJM</v>
      </c>
      <c r="E340" s="26" t="str">
        <f>CHAR(34)&amp;VLOOKUP(C340,SOURCE!S$6:Y$10169,6,0)&amp;CHAR(34)</f>
        <v>"GRF"</v>
      </c>
      <c r="F340" s="22" t="str">
        <f t="shared" si="110"/>
        <v xml:space="preserve">                      if (strcompare(commandnumber,"GRF" )) {sprintf(commandnumber,"%d", ITM_PLOTJM);} else</v>
      </c>
      <c r="H340" t="b">
        <f>ISNA(VLOOKUP(J340,J341:J$500,1,0))</f>
        <v>1</v>
      </c>
      <c r="I340" s="27">
        <f>VLOOKUP(C340,SOURCE!S$6:Y$10169,7,0)</f>
        <v>2176</v>
      </c>
      <c r="J340" s="28" t="str">
        <f>VLOOKUP(C340,SOURCE!S$6:Y$10169,6,0)</f>
        <v>GRF</v>
      </c>
      <c r="K340" s="30" t="str">
        <f t="shared" si="120"/>
        <v>GRF</v>
      </c>
      <c r="L340" s="40" t="str">
        <f>VLOOKUP(C340,SOURCE!S$6:Y$10169,2,0)</f>
        <v>STAT</v>
      </c>
      <c r="M340" t="str">
        <f>IF(VLOOKUP(I340,SOURCE!B:M,2,0)="/  { itemToBeCoded","To be coded","")</f>
        <v/>
      </c>
      <c r="N340" s="22"/>
      <c r="Q340" s="26" t="str">
        <f>VLOOKUP(I340,SOURCE!B:M,5,0)</f>
        <v>"GRF"</v>
      </c>
      <c r="U340">
        <f t="shared" si="121"/>
        <v>56</v>
      </c>
      <c r="V340" s="164">
        <f t="shared" si="122"/>
        <v>299797168.01813853</v>
      </c>
      <c r="W340" s="22"/>
      <c r="X340" s="22"/>
      <c r="Y340" t="str">
        <f t="shared" si="119"/>
        <v/>
      </c>
      <c r="Z340">
        <f t="shared" si="109"/>
        <v>3</v>
      </c>
      <c r="AA340" s="172" t="str">
        <f t="shared" ref="AA340:AH351" si="123">IF(LEN($J340)&gt;=8-AA$2,"+((uint64_t)("&amp;CODE(MID($J340,8-AA$2,1))  &amp;") &lt;&lt; ("&amp;AA$2&amp;"*8))","                          ")</f>
        <v>+((uint64_t)(71) &lt;&lt; (7*8))</v>
      </c>
      <c r="AB340" s="172" t="str">
        <f t="shared" si="123"/>
        <v>+((uint64_t)(82) &lt;&lt; (6*8))</v>
      </c>
      <c r="AC340" s="172" t="str">
        <f t="shared" si="123"/>
        <v>+((uint64_t)(70) &lt;&lt; (5*8))</v>
      </c>
      <c r="AD340" s="172" t="str">
        <f t="shared" si="123"/>
        <v xml:space="preserve">                          </v>
      </c>
      <c r="AE340" s="172" t="str">
        <f t="shared" si="123"/>
        <v xml:space="preserve">                          </v>
      </c>
      <c r="AF340" s="172" t="str">
        <f t="shared" si="123"/>
        <v xml:space="preserve">                          </v>
      </c>
      <c r="AG340" s="172" t="str">
        <f t="shared" si="123"/>
        <v xml:space="preserve">                          </v>
      </c>
      <c r="AH340" s="172" t="str">
        <f t="shared" si="123"/>
        <v xml:space="preserve">                          </v>
      </c>
      <c r="AJ340" t="str">
        <f t="shared" si="112"/>
        <v>(uint64_t)(+((uint64_t)(71) &lt;&lt; (7*8))+((uint64_t)(82) &lt;&lt; (6*8))+((uint64_t)(70) &lt;&lt; (5*8))                                                                                                                                  )</v>
      </c>
      <c r="AK340" s="2" t="str">
        <f t="shared" si="113"/>
        <v>GRF</v>
      </c>
      <c r="AL340" t="e">
        <f>VLOOKUP(AN340,$AN341:$AN$1000,1,0)</f>
        <v>#VALUE!</v>
      </c>
      <c r="AM340">
        <f t="shared" si="114"/>
        <v>498</v>
      </c>
      <c r="AN340" s="173" t="str">
        <f t="shared" si="115"/>
        <v xml:space="preserve">    case (uint64_t)(+((uint64_t)(71) &lt;&lt; (7*8))+((uint64_t)(82) &lt;&lt; (6*8))+((uint64_t)(70) &lt;&lt; (5*8))                                                                                                                                  ): *com = ITM_PLOTJM; return true; break; //GRF</v>
      </c>
      <c r="AO340" t="s">
        <v>5217</v>
      </c>
      <c r="AP340" s="170" t="str">
        <f t="shared" si="107"/>
        <v>47</v>
      </c>
      <c r="AQ340" s="170" t="str">
        <f t="shared" si="107"/>
        <v>52</v>
      </c>
      <c r="AR340" s="170" t="str">
        <f t="shared" si="107"/>
        <v>46</v>
      </c>
      <c r="AS340" s="170" t="str">
        <f t="shared" si="106"/>
        <v>00</v>
      </c>
      <c r="AT340" s="170" t="str">
        <f t="shared" si="106"/>
        <v>00</v>
      </c>
      <c r="AU340" s="170" t="str">
        <f t="shared" si="106"/>
        <v>00</v>
      </c>
      <c r="AV340" s="170" t="str">
        <f t="shared" si="106"/>
        <v>00</v>
      </c>
      <c r="AW340" s="170" t="str">
        <f t="shared" si="106"/>
        <v>00</v>
      </c>
      <c r="AX340" s="170" t="str">
        <f t="shared" si="116"/>
        <v xml:space="preserve">    case 0x4752460000000000: *com = ITM_PLOTJM; return true; break; //GRF</v>
      </c>
      <c r="BE340" s="170" t="str">
        <f t="shared" si="117"/>
        <v>C6</v>
      </c>
      <c r="BF340" s="170" t="str">
        <f t="shared" si="117"/>
        <v>D1</v>
      </c>
      <c r="BG340" s="170" t="str">
        <f t="shared" si="117"/>
        <v>C5</v>
      </c>
      <c r="BH340" s="170" t="str">
        <f t="shared" si="117"/>
        <v>7F</v>
      </c>
      <c r="BI340" s="170" t="str">
        <f t="shared" si="118"/>
        <v/>
      </c>
      <c r="BJ340" s="170" t="str">
        <f t="shared" si="118"/>
        <v/>
      </c>
      <c r="BK340" s="170" t="str">
        <f t="shared" si="118"/>
        <v/>
      </c>
      <c r="BL340" s="170" t="str">
        <f t="shared" si="118"/>
        <v/>
      </c>
    </row>
    <row r="341" spans="1:65">
      <c r="A341" s="24" t="str">
        <f>IF(ISNA(VLOOKUP(D341,D342:D$9999,1,0)),"",1)</f>
        <v/>
      </c>
      <c r="B341" s="24" t="str">
        <f>IF(ISNA(VLOOKUP(E341,E342:E$9999,1,0)),"",1)</f>
        <v/>
      </c>
      <c r="C341" s="2">
        <v>339</v>
      </c>
      <c r="D341" s="2" t="e">
        <f>VLOOKUP(C341,SOURCE!S344:Z10507,8,0)</f>
        <v>#N/A</v>
      </c>
      <c r="E341" s="26" t="e">
        <f>CHAR(34)&amp;VLOOKUP(C341,SOURCE!S$6:Y$10169,6,0)&amp;CHAR(34)</f>
        <v>#N/A</v>
      </c>
      <c r="F341" s="22" t="e">
        <f t="shared" si="110"/>
        <v>#N/A</v>
      </c>
      <c r="H341" t="b">
        <f>ISNA(VLOOKUP(J341,J342:J$500,1,0))</f>
        <v>1</v>
      </c>
      <c r="I341" s="27" t="e">
        <f>VLOOKUP(C341,SOURCE!S$6:Y$10169,7,0)</f>
        <v>#N/A</v>
      </c>
      <c r="J341" s="28" t="e">
        <f>VLOOKUP(C341,SOURCE!S$6:Y$10169,6,0)</f>
        <v>#N/A</v>
      </c>
      <c r="K341" s="29" t="e">
        <f t="shared" si="120"/>
        <v>#N/A</v>
      </c>
      <c r="L341" s="39" t="e">
        <f>VLOOKUP(C341,SOURCE!S$6:Y$10169,2,0)</f>
        <v>#N/A</v>
      </c>
      <c r="M341" t="e">
        <f>IF(VLOOKUP(I341,SOURCE!B:M,2,0)="/  { itemToBeCoded","To be coded","")</f>
        <v>#N/A</v>
      </c>
      <c r="N341" s="22"/>
      <c r="Q341" s="26" t="e">
        <f>VLOOKUP(I341,SOURCE!B:M,5,0)</f>
        <v>#N/A</v>
      </c>
      <c r="U341">
        <f t="shared" si="121"/>
        <v>56</v>
      </c>
      <c r="V341" s="164">
        <f t="shared" si="122"/>
        <v>299797168.01813853</v>
      </c>
      <c r="W341" s="22"/>
      <c r="X341" s="22"/>
      <c r="Y341" t="str">
        <f t="shared" si="119"/>
        <v/>
      </c>
      <c r="Z341" t="str">
        <f t="shared" si="109"/>
        <v/>
      </c>
      <c r="AA341" s="172" t="e">
        <f t="shared" si="123"/>
        <v>#N/A</v>
      </c>
      <c r="AB341" s="172" t="e">
        <f t="shared" si="123"/>
        <v>#N/A</v>
      </c>
      <c r="AC341" s="172" t="e">
        <f t="shared" si="123"/>
        <v>#N/A</v>
      </c>
      <c r="AD341" s="172" t="e">
        <f t="shared" si="123"/>
        <v>#N/A</v>
      </c>
      <c r="AE341" s="172" t="e">
        <f t="shared" si="123"/>
        <v>#N/A</v>
      </c>
      <c r="AF341" s="172" t="e">
        <f t="shared" si="123"/>
        <v>#N/A</v>
      </c>
      <c r="AG341" s="172" t="e">
        <f t="shared" si="123"/>
        <v>#N/A</v>
      </c>
      <c r="AH341" s="172" t="e">
        <f t="shared" si="123"/>
        <v>#N/A</v>
      </c>
      <c r="AJ341" t="e">
        <f t="shared" si="112"/>
        <v>#N/A</v>
      </c>
      <c r="AK341" s="2" t="e">
        <f t="shared" si="113"/>
        <v>#N/A</v>
      </c>
      <c r="AL341" t="e">
        <f>VLOOKUP(AN341,$AN342:$AN$1000,1,0)</f>
        <v>#N/A</v>
      </c>
      <c r="AM341">
        <f t="shared" si="114"/>
        <v>499</v>
      </c>
      <c r="AN341" s="173" t="e">
        <f t="shared" si="115"/>
        <v>#N/A</v>
      </c>
      <c r="AO341" t="s">
        <v>5217</v>
      </c>
      <c r="AP341" s="170" t="e">
        <f t="shared" si="107"/>
        <v>#N/A</v>
      </c>
      <c r="AQ341" s="170" t="e">
        <f t="shared" si="107"/>
        <v>#N/A</v>
      </c>
      <c r="AR341" s="170" t="e">
        <f t="shared" si="107"/>
        <v>#N/A</v>
      </c>
      <c r="AS341" s="170" t="e">
        <f t="shared" si="106"/>
        <v>#N/A</v>
      </c>
      <c r="AT341" s="170" t="e">
        <f t="shared" si="106"/>
        <v>#N/A</v>
      </c>
      <c r="AU341" s="170" t="e">
        <f t="shared" si="106"/>
        <v>#N/A</v>
      </c>
      <c r="AV341" s="170" t="e">
        <f t="shared" si="106"/>
        <v>#N/A</v>
      </c>
      <c r="AW341" s="170" t="e">
        <f t="shared" si="106"/>
        <v>#N/A</v>
      </c>
      <c r="AX341" s="170" t="e">
        <f t="shared" si="116"/>
        <v>#N/A</v>
      </c>
      <c r="BE341" s="170" t="e">
        <f t="shared" si="117"/>
        <v>#N/A</v>
      </c>
      <c r="BF341" s="170" t="e">
        <f t="shared" si="117"/>
        <v>#N/A</v>
      </c>
      <c r="BG341" s="170" t="e">
        <f t="shared" si="117"/>
        <v>#N/A</v>
      </c>
      <c r="BH341" s="170" t="e">
        <f t="shared" si="117"/>
        <v>#N/A</v>
      </c>
      <c r="BI341" s="170" t="e">
        <f t="shared" si="118"/>
        <v>#N/A</v>
      </c>
      <c r="BJ341" s="170" t="e">
        <f t="shared" si="118"/>
        <v>#N/A</v>
      </c>
      <c r="BK341" s="170" t="e">
        <f t="shared" si="118"/>
        <v>#N/A</v>
      </c>
      <c r="BL341" s="170" t="e">
        <f t="shared" si="118"/>
        <v>#N/A</v>
      </c>
    </row>
    <row r="342" spans="1:65" ht="17" thickBot="1">
      <c r="A342" s="24" t="str">
        <f>IF(ISNA(VLOOKUP(D342,D343:D$9999,1,0)),"",1)</f>
        <v/>
      </c>
      <c r="B342" s="24" t="str">
        <f>IF(ISNA(VLOOKUP(E342,E343:E$9999,1,0)),"",1)</f>
        <v/>
      </c>
      <c r="C342" s="2">
        <v>340</v>
      </c>
      <c r="D342" s="2" t="e">
        <f>VLOOKUP(C342,SOURCE!S345:Z10508,8,0)</f>
        <v>#N/A</v>
      </c>
      <c r="E342" s="26" t="e">
        <f>CHAR(34)&amp;VLOOKUP(C342,SOURCE!S$6:Y$10169,6,0)&amp;CHAR(34)</f>
        <v>#N/A</v>
      </c>
      <c r="F342" s="22" t="e">
        <f t="shared" si="110"/>
        <v>#N/A</v>
      </c>
      <c r="H342" t="b">
        <f>ISNA(VLOOKUP(J342,J343:J$500,1,0))</f>
        <v>1</v>
      </c>
      <c r="I342" s="27" t="e">
        <f>VLOOKUP(C342,SOURCE!S$6:Y$10169,7,0)</f>
        <v>#N/A</v>
      </c>
      <c r="J342" s="28" t="e">
        <f>VLOOKUP(C342,SOURCE!S$6:Y$10169,6,0)</f>
        <v>#N/A</v>
      </c>
      <c r="K342" s="30" t="e">
        <f t="shared" si="120"/>
        <v>#N/A</v>
      </c>
      <c r="L342" s="40" t="e">
        <f>VLOOKUP(C342,SOURCE!S$6:Y$10169,2,0)</f>
        <v>#N/A</v>
      </c>
      <c r="M342" t="e">
        <f>IF(VLOOKUP(I342,SOURCE!B:M,2,0)="/  { itemToBeCoded","To be coded","")</f>
        <v>#N/A</v>
      </c>
      <c r="N342" s="22"/>
      <c r="Q342" s="26" t="e">
        <f>VLOOKUP(I342,SOURCE!B:M,5,0)</f>
        <v>#N/A</v>
      </c>
      <c r="U342">
        <f t="shared" si="121"/>
        <v>56</v>
      </c>
      <c r="V342" s="164">
        <f t="shared" si="122"/>
        <v>299797168.01813853</v>
      </c>
      <c r="W342" s="22"/>
      <c r="X342" s="22"/>
      <c r="Y342" t="str">
        <f t="shared" si="119"/>
        <v/>
      </c>
      <c r="Z342" t="str">
        <f t="shared" si="109"/>
        <v/>
      </c>
      <c r="AA342" s="172" t="e">
        <f t="shared" si="123"/>
        <v>#N/A</v>
      </c>
      <c r="AB342" s="172" t="e">
        <f t="shared" si="123"/>
        <v>#N/A</v>
      </c>
      <c r="AC342" s="172" t="e">
        <f t="shared" si="123"/>
        <v>#N/A</v>
      </c>
      <c r="AD342" s="172" t="e">
        <f t="shared" si="123"/>
        <v>#N/A</v>
      </c>
      <c r="AE342" s="172" t="e">
        <f t="shared" si="123"/>
        <v>#N/A</v>
      </c>
      <c r="AF342" s="172" t="e">
        <f t="shared" si="123"/>
        <v>#N/A</v>
      </c>
      <c r="AG342" s="172" t="e">
        <f t="shared" si="123"/>
        <v>#N/A</v>
      </c>
      <c r="AH342" s="172" t="e">
        <f t="shared" si="123"/>
        <v>#N/A</v>
      </c>
      <c r="AJ342" t="e">
        <f t="shared" si="112"/>
        <v>#N/A</v>
      </c>
      <c r="AK342" s="2" t="e">
        <f t="shared" si="113"/>
        <v>#N/A</v>
      </c>
      <c r="AL342" t="e">
        <f>VLOOKUP(AN342,$AN343:$AN$1000,1,0)</f>
        <v>#N/A</v>
      </c>
      <c r="AM342">
        <f t="shared" si="114"/>
        <v>500</v>
      </c>
      <c r="AN342" s="173" t="e">
        <f t="shared" si="115"/>
        <v>#N/A</v>
      </c>
      <c r="AO342" t="s">
        <v>5217</v>
      </c>
      <c r="AP342" s="170" t="e">
        <f t="shared" si="107"/>
        <v>#N/A</v>
      </c>
      <c r="AQ342" s="170" t="e">
        <f t="shared" si="107"/>
        <v>#N/A</v>
      </c>
      <c r="AR342" s="170" t="e">
        <f t="shared" si="107"/>
        <v>#N/A</v>
      </c>
      <c r="AS342" s="170" t="e">
        <f t="shared" si="106"/>
        <v>#N/A</v>
      </c>
      <c r="AT342" s="170" t="e">
        <f t="shared" si="106"/>
        <v>#N/A</v>
      </c>
      <c r="AU342" s="170" t="e">
        <f t="shared" si="106"/>
        <v>#N/A</v>
      </c>
      <c r="AV342" s="170" t="e">
        <f t="shared" si="106"/>
        <v>#N/A</v>
      </c>
      <c r="AW342" s="170" t="e">
        <f t="shared" si="106"/>
        <v>#N/A</v>
      </c>
      <c r="AX342" s="170" t="e">
        <f t="shared" si="116"/>
        <v>#N/A</v>
      </c>
      <c r="BE342" s="170" t="e">
        <f t="shared" si="117"/>
        <v>#N/A</v>
      </c>
      <c r="BF342" s="170" t="e">
        <f t="shared" si="117"/>
        <v>#N/A</v>
      </c>
      <c r="BG342" s="170" t="e">
        <f t="shared" si="117"/>
        <v>#N/A</v>
      </c>
      <c r="BH342" s="170" t="e">
        <f t="shared" si="117"/>
        <v>#N/A</v>
      </c>
      <c r="BI342" s="170" t="e">
        <f t="shared" si="118"/>
        <v>#N/A</v>
      </c>
      <c r="BJ342" s="170" t="e">
        <f t="shared" si="118"/>
        <v>#N/A</v>
      </c>
      <c r="BK342" s="170" t="e">
        <f t="shared" si="118"/>
        <v>#N/A</v>
      </c>
      <c r="BL342" s="170" t="e">
        <f t="shared" si="118"/>
        <v>#N/A</v>
      </c>
    </row>
    <row r="343" spans="1:65">
      <c r="A343" s="24" t="str">
        <f>IF(ISNA(VLOOKUP(D343,D344:D$9999,1,0)),"",1)</f>
        <v/>
      </c>
      <c r="B343" s="24" t="str">
        <f>IF(ISNA(VLOOKUP(E343,E344:E$9999,1,0)),"",1)</f>
        <v/>
      </c>
      <c r="C343" s="2">
        <v>341</v>
      </c>
      <c r="D343" s="2" t="e">
        <f>VLOOKUP(C343,SOURCE!S346:Z10509,8,0)</f>
        <v>#N/A</v>
      </c>
      <c r="E343" s="26" t="e">
        <f>CHAR(34)&amp;VLOOKUP(C343,SOURCE!S$6:Y$10169,6,0)&amp;CHAR(34)</f>
        <v>#N/A</v>
      </c>
      <c r="F343" s="22" t="e">
        <f t="shared" si="110"/>
        <v>#N/A</v>
      </c>
      <c r="H343" t="b">
        <f>ISNA(VLOOKUP(J343,J344:J$500,1,0))</f>
        <v>1</v>
      </c>
      <c r="I343" s="27" t="e">
        <f>VLOOKUP(C343,SOURCE!S$6:Y$10169,7,0)</f>
        <v>#N/A</v>
      </c>
      <c r="J343" s="28" t="e">
        <f>VLOOKUP(C343,SOURCE!S$6:Y$10169,6,0)</f>
        <v>#N/A</v>
      </c>
      <c r="K343" s="29" t="e">
        <f t="shared" si="120"/>
        <v>#N/A</v>
      </c>
      <c r="L343" s="39" t="e">
        <f>VLOOKUP(C343,SOURCE!S$6:Y$10169,2,0)</f>
        <v>#N/A</v>
      </c>
      <c r="M343" t="e">
        <f>IF(VLOOKUP(I343,SOURCE!B:M,2,0)="/  { itemToBeCoded","To be coded","")</f>
        <v>#N/A</v>
      </c>
      <c r="N343" s="22"/>
      <c r="Q343" s="26" t="e">
        <f>VLOOKUP(I343,SOURCE!B:M,5,0)</f>
        <v>#N/A</v>
      </c>
      <c r="U343">
        <f t="shared" si="121"/>
        <v>56</v>
      </c>
      <c r="V343" s="164">
        <f t="shared" si="122"/>
        <v>299797168.01813853</v>
      </c>
      <c r="W343" s="22"/>
      <c r="X343" s="22"/>
      <c r="Y343" t="str">
        <f t="shared" si="119"/>
        <v/>
      </c>
      <c r="Z343" t="str">
        <f t="shared" si="109"/>
        <v/>
      </c>
      <c r="AA343" s="172" t="e">
        <f t="shared" si="123"/>
        <v>#N/A</v>
      </c>
      <c r="AB343" s="172" t="e">
        <f t="shared" si="123"/>
        <v>#N/A</v>
      </c>
      <c r="AC343" s="172" t="e">
        <f t="shared" si="123"/>
        <v>#N/A</v>
      </c>
      <c r="AD343" s="172" t="e">
        <f t="shared" si="123"/>
        <v>#N/A</v>
      </c>
      <c r="AE343" s="172" t="e">
        <f t="shared" si="123"/>
        <v>#N/A</v>
      </c>
      <c r="AF343" s="172" t="e">
        <f t="shared" si="123"/>
        <v>#N/A</v>
      </c>
      <c r="AG343" s="172" t="e">
        <f t="shared" si="123"/>
        <v>#N/A</v>
      </c>
      <c r="AH343" s="172" t="e">
        <f t="shared" si="123"/>
        <v>#N/A</v>
      </c>
      <c r="AJ343" t="e">
        <f t="shared" si="112"/>
        <v>#N/A</v>
      </c>
      <c r="AK343" s="2" t="e">
        <f t="shared" si="113"/>
        <v>#N/A</v>
      </c>
      <c r="AL343" t="e">
        <f>VLOOKUP(AN343,$AN344:$AN$1000,1,0)</f>
        <v>#N/A</v>
      </c>
      <c r="AM343">
        <f t="shared" si="114"/>
        <v>501</v>
      </c>
      <c r="AN343" s="173" t="e">
        <f t="shared" si="115"/>
        <v>#N/A</v>
      </c>
      <c r="AO343" t="s">
        <v>5217</v>
      </c>
      <c r="AP343" s="170" t="e">
        <f t="shared" si="107"/>
        <v>#N/A</v>
      </c>
      <c r="AQ343" s="170" t="e">
        <f t="shared" si="107"/>
        <v>#N/A</v>
      </c>
      <c r="AR343" s="170" t="e">
        <f t="shared" si="107"/>
        <v>#N/A</v>
      </c>
      <c r="AS343" s="170" t="e">
        <f t="shared" si="106"/>
        <v>#N/A</v>
      </c>
      <c r="AT343" s="170" t="e">
        <f t="shared" si="106"/>
        <v>#N/A</v>
      </c>
      <c r="AU343" s="170" t="e">
        <f t="shared" si="106"/>
        <v>#N/A</v>
      </c>
      <c r="AV343" s="170" t="e">
        <f t="shared" si="106"/>
        <v>#N/A</v>
      </c>
      <c r="AW343" s="170" t="e">
        <f t="shared" si="106"/>
        <v>#N/A</v>
      </c>
      <c r="AX343" s="170" t="e">
        <f t="shared" si="116"/>
        <v>#N/A</v>
      </c>
      <c r="BE343" s="170" t="e">
        <f t="shared" si="117"/>
        <v>#N/A</v>
      </c>
      <c r="BF343" s="170" t="e">
        <f t="shared" si="117"/>
        <v>#N/A</v>
      </c>
      <c r="BG343" s="170" t="e">
        <f t="shared" si="117"/>
        <v>#N/A</v>
      </c>
      <c r="BH343" s="170" t="e">
        <f t="shared" si="117"/>
        <v>#N/A</v>
      </c>
      <c r="BI343" s="170" t="e">
        <f t="shared" si="118"/>
        <v>#N/A</v>
      </c>
      <c r="BJ343" s="170" t="e">
        <f t="shared" si="118"/>
        <v>#N/A</v>
      </c>
      <c r="BK343" s="170" t="e">
        <f t="shared" si="118"/>
        <v>#N/A</v>
      </c>
      <c r="BL343" s="170" t="e">
        <f t="shared" si="118"/>
        <v>#N/A</v>
      </c>
    </row>
    <row r="344" spans="1:65" ht="17" thickBot="1">
      <c r="A344" s="24" t="str">
        <f>IF(ISNA(VLOOKUP(D344,D345:D$9999,1,0)),"",1)</f>
        <v/>
      </c>
      <c r="B344" s="24" t="str">
        <f>IF(ISNA(VLOOKUP(E344,E345:E$9999,1,0)),"",1)</f>
        <v/>
      </c>
      <c r="C344" s="2">
        <v>342</v>
      </c>
      <c r="D344" s="2" t="e">
        <f>VLOOKUP(C344,SOURCE!S347:Z10510,8,0)</f>
        <v>#N/A</v>
      </c>
      <c r="E344" s="26" t="e">
        <f>CHAR(34)&amp;VLOOKUP(C344,SOURCE!S$6:Y$10169,6,0)&amp;CHAR(34)</f>
        <v>#N/A</v>
      </c>
      <c r="F344" s="22" t="e">
        <f t="shared" si="110"/>
        <v>#N/A</v>
      </c>
      <c r="H344" t="b">
        <f>ISNA(VLOOKUP(J344,J345:J$500,1,0))</f>
        <v>1</v>
      </c>
      <c r="I344" s="27" t="e">
        <f>VLOOKUP(C344,SOURCE!S$6:Y$10169,7,0)</f>
        <v>#N/A</v>
      </c>
      <c r="J344" s="28" t="e">
        <f>VLOOKUP(C344,SOURCE!S$6:Y$10169,6,0)</f>
        <v>#N/A</v>
      </c>
      <c r="K344" s="30" t="e">
        <f t="shared" si="120"/>
        <v>#N/A</v>
      </c>
      <c r="L344" s="40" t="e">
        <f>VLOOKUP(C344,SOURCE!S$6:Y$10169,2,0)</f>
        <v>#N/A</v>
      </c>
      <c r="M344" t="e">
        <f>IF(VLOOKUP(I344,SOURCE!B:M,2,0)="/  { itemToBeCoded","To be coded","")</f>
        <v>#N/A</v>
      </c>
      <c r="N344" s="22"/>
      <c r="Q344" s="26" t="e">
        <f>VLOOKUP(I344,SOURCE!B:M,5,0)</f>
        <v>#N/A</v>
      </c>
      <c r="U344">
        <f t="shared" si="121"/>
        <v>56</v>
      </c>
      <c r="V344" s="164">
        <f t="shared" si="122"/>
        <v>299797168.01813853</v>
      </c>
      <c r="W344" s="22"/>
      <c r="X344" s="22"/>
      <c r="Y344" t="str">
        <f t="shared" si="119"/>
        <v/>
      </c>
      <c r="Z344" t="str">
        <f t="shared" si="109"/>
        <v/>
      </c>
      <c r="AA344" s="172" t="e">
        <f t="shared" si="123"/>
        <v>#N/A</v>
      </c>
      <c r="AB344" s="172" t="e">
        <f t="shared" si="123"/>
        <v>#N/A</v>
      </c>
      <c r="AC344" s="172" t="e">
        <f t="shared" si="123"/>
        <v>#N/A</v>
      </c>
      <c r="AD344" s="172" t="e">
        <f t="shared" si="123"/>
        <v>#N/A</v>
      </c>
      <c r="AE344" s="172" t="e">
        <f t="shared" si="123"/>
        <v>#N/A</v>
      </c>
      <c r="AF344" s="172" t="e">
        <f t="shared" si="123"/>
        <v>#N/A</v>
      </c>
      <c r="AG344" s="172" t="e">
        <f t="shared" si="123"/>
        <v>#N/A</v>
      </c>
      <c r="AH344" s="172" t="e">
        <f t="shared" si="123"/>
        <v>#N/A</v>
      </c>
      <c r="AJ344" t="e">
        <f t="shared" si="112"/>
        <v>#N/A</v>
      </c>
      <c r="AK344" s="2" t="e">
        <f t="shared" si="113"/>
        <v>#N/A</v>
      </c>
      <c r="AL344" t="e">
        <f>VLOOKUP(AN344,$AN345:$AN$1000,1,0)</f>
        <v>#N/A</v>
      </c>
      <c r="AM344">
        <f t="shared" si="114"/>
        <v>502</v>
      </c>
      <c r="AN344" s="173" t="e">
        <f t="shared" si="115"/>
        <v>#N/A</v>
      </c>
      <c r="AO344" t="s">
        <v>5217</v>
      </c>
      <c r="AP344" s="170" t="e">
        <f t="shared" si="107"/>
        <v>#N/A</v>
      </c>
      <c r="AQ344" s="170" t="e">
        <f t="shared" si="107"/>
        <v>#N/A</v>
      </c>
      <c r="AR344" s="170" t="e">
        <f t="shared" si="107"/>
        <v>#N/A</v>
      </c>
      <c r="AS344" s="170" t="e">
        <f t="shared" si="106"/>
        <v>#N/A</v>
      </c>
      <c r="AT344" s="170" t="e">
        <f t="shared" si="106"/>
        <v>#N/A</v>
      </c>
      <c r="AU344" s="170" t="e">
        <f t="shared" si="106"/>
        <v>#N/A</v>
      </c>
      <c r="AV344" s="170" t="e">
        <f t="shared" si="106"/>
        <v>#N/A</v>
      </c>
      <c r="AW344" s="170" t="e">
        <f t="shared" si="106"/>
        <v>#N/A</v>
      </c>
      <c r="AX344" s="170" t="e">
        <f t="shared" si="116"/>
        <v>#N/A</v>
      </c>
      <c r="BE344" s="170" t="e">
        <f t="shared" si="117"/>
        <v>#N/A</v>
      </c>
      <c r="BF344" s="170" t="e">
        <f t="shared" si="117"/>
        <v>#N/A</v>
      </c>
      <c r="BG344" s="170" t="e">
        <f t="shared" si="117"/>
        <v>#N/A</v>
      </c>
      <c r="BH344" s="170" t="e">
        <f t="shared" si="117"/>
        <v>#N/A</v>
      </c>
      <c r="BI344" s="170" t="e">
        <f t="shared" si="118"/>
        <v>#N/A</v>
      </c>
      <c r="BJ344" s="170" t="e">
        <f t="shared" si="118"/>
        <v>#N/A</v>
      </c>
      <c r="BK344" s="170" t="e">
        <f t="shared" si="118"/>
        <v>#N/A</v>
      </c>
      <c r="BL344" s="170" t="e">
        <f t="shared" si="118"/>
        <v>#N/A</v>
      </c>
    </row>
    <row r="345" spans="1:65">
      <c r="A345" s="24" t="str">
        <f>IF(ISNA(VLOOKUP(D345,D346:D$9999,1,0)),"",1)</f>
        <v/>
      </c>
      <c r="B345" s="24" t="str">
        <f>IF(ISNA(VLOOKUP(E345,E346:E$9999,1,0)),"",1)</f>
        <v/>
      </c>
      <c r="C345" s="2">
        <v>343</v>
      </c>
      <c r="D345" s="2" t="e">
        <f>VLOOKUP(C345,SOURCE!S348:Z10511,8,0)</f>
        <v>#N/A</v>
      </c>
      <c r="E345" s="26" t="e">
        <f>CHAR(34)&amp;VLOOKUP(C345,SOURCE!S$6:Y$10169,6,0)&amp;CHAR(34)</f>
        <v>#N/A</v>
      </c>
      <c r="F345" s="22" t="e">
        <f t="shared" si="110"/>
        <v>#N/A</v>
      </c>
      <c r="H345" t="b">
        <f>ISNA(VLOOKUP(J345,J346:J$500,1,0))</f>
        <v>1</v>
      </c>
      <c r="I345" s="27" t="e">
        <f>VLOOKUP(C345,SOURCE!S$6:Y$10169,7,0)</f>
        <v>#N/A</v>
      </c>
      <c r="J345" s="28" t="e">
        <f>VLOOKUP(C345,SOURCE!S$6:Y$10169,6,0)</f>
        <v>#N/A</v>
      </c>
      <c r="K345" s="29" t="e">
        <f t="shared" si="120"/>
        <v>#N/A</v>
      </c>
      <c r="L345" s="39" t="e">
        <f>VLOOKUP(C345,SOURCE!S$6:Y$10169,2,0)</f>
        <v>#N/A</v>
      </c>
      <c r="M345" t="e">
        <f>IF(VLOOKUP(I345,SOURCE!B:M,2,0)="/  { itemToBeCoded","To be coded","")</f>
        <v>#N/A</v>
      </c>
      <c r="N345" s="22"/>
      <c r="Q345" s="26" t="e">
        <f>VLOOKUP(I345,SOURCE!B:M,5,0)</f>
        <v>#N/A</v>
      </c>
      <c r="U345">
        <f t="shared" si="121"/>
        <v>56</v>
      </c>
      <c r="V345" s="164">
        <f t="shared" si="122"/>
        <v>299797168.01813853</v>
      </c>
      <c r="W345" s="22"/>
      <c r="X345" s="22"/>
      <c r="Y345" t="str">
        <f t="shared" si="119"/>
        <v/>
      </c>
      <c r="Z345" t="str">
        <f t="shared" si="109"/>
        <v/>
      </c>
      <c r="AA345" s="172" t="e">
        <f t="shared" si="123"/>
        <v>#N/A</v>
      </c>
      <c r="AB345" s="172" t="e">
        <f t="shared" si="123"/>
        <v>#N/A</v>
      </c>
      <c r="AC345" s="172" t="e">
        <f t="shared" si="123"/>
        <v>#N/A</v>
      </c>
      <c r="AD345" s="172" t="e">
        <f t="shared" si="123"/>
        <v>#N/A</v>
      </c>
      <c r="AE345" s="172" t="e">
        <f t="shared" si="123"/>
        <v>#N/A</v>
      </c>
      <c r="AF345" s="172" t="e">
        <f t="shared" si="123"/>
        <v>#N/A</v>
      </c>
      <c r="AG345" s="172" t="e">
        <f t="shared" si="123"/>
        <v>#N/A</v>
      </c>
      <c r="AH345" s="172" t="e">
        <f t="shared" si="123"/>
        <v>#N/A</v>
      </c>
      <c r="AJ345" t="e">
        <f t="shared" si="112"/>
        <v>#N/A</v>
      </c>
      <c r="AK345" s="2" t="e">
        <f t="shared" si="113"/>
        <v>#N/A</v>
      </c>
      <c r="AL345" t="e">
        <f>VLOOKUP(AN345,$AN346:$AN$1000,1,0)</f>
        <v>#N/A</v>
      </c>
      <c r="AM345">
        <f t="shared" si="114"/>
        <v>503</v>
      </c>
      <c r="AN345" s="173" t="e">
        <f t="shared" si="115"/>
        <v>#N/A</v>
      </c>
      <c r="AO345" t="s">
        <v>5217</v>
      </c>
      <c r="AP345" s="170" t="e">
        <f t="shared" si="107"/>
        <v>#N/A</v>
      </c>
      <c r="AQ345" s="170" t="e">
        <f t="shared" si="107"/>
        <v>#N/A</v>
      </c>
      <c r="AR345" s="170" t="e">
        <f t="shared" si="107"/>
        <v>#N/A</v>
      </c>
      <c r="AS345" s="170" t="e">
        <f t="shared" si="106"/>
        <v>#N/A</v>
      </c>
      <c r="AT345" s="170" t="e">
        <f t="shared" si="106"/>
        <v>#N/A</v>
      </c>
      <c r="AU345" s="170" t="e">
        <f t="shared" si="106"/>
        <v>#N/A</v>
      </c>
      <c r="AV345" s="170" t="e">
        <f t="shared" si="106"/>
        <v>#N/A</v>
      </c>
      <c r="AW345" s="170" t="e">
        <f t="shared" si="106"/>
        <v>#N/A</v>
      </c>
      <c r="AX345" s="170" t="e">
        <f t="shared" si="116"/>
        <v>#N/A</v>
      </c>
      <c r="BE345" s="170" t="e">
        <f t="shared" si="117"/>
        <v>#N/A</v>
      </c>
      <c r="BF345" s="170" t="e">
        <f t="shared" si="117"/>
        <v>#N/A</v>
      </c>
      <c r="BG345" s="170" t="e">
        <f t="shared" si="117"/>
        <v>#N/A</v>
      </c>
      <c r="BH345" s="170" t="e">
        <f t="shared" si="117"/>
        <v>#N/A</v>
      </c>
      <c r="BI345" s="170" t="e">
        <f t="shared" si="118"/>
        <v>#N/A</v>
      </c>
      <c r="BJ345" s="170" t="e">
        <f t="shared" si="118"/>
        <v>#N/A</v>
      </c>
      <c r="BK345" s="170" t="e">
        <f t="shared" si="118"/>
        <v>#N/A</v>
      </c>
      <c r="BL345" s="170" t="e">
        <f t="shared" si="118"/>
        <v>#N/A</v>
      </c>
    </row>
    <row r="346" spans="1:65" ht="17" thickBot="1">
      <c r="A346" s="24" t="str">
        <f>IF(ISNA(VLOOKUP(D346,D347:D$9999,1,0)),"",1)</f>
        <v/>
      </c>
      <c r="B346" s="24" t="str">
        <f>IF(ISNA(VLOOKUP(E346,E347:E$9999,1,0)),"",1)</f>
        <v/>
      </c>
      <c r="C346" s="2">
        <v>344</v>
      </c>
      <c r="D346" s="2" t="e">
        <f>VLOOKUP(C346,SOURCE!S349:Z10512,8,0)</f>
        <v>#N/A</v>
      </c>
      <c r="E346" s="26" t="e">
        <f>CHAR(34)&amp;VLOOKUP(C346,SOURCE!S$6:Y$10169,6,0)&amp;CHAR(34)</f>
        <v>#N/A</v>
      </c>
      <c r="F346" s="22" t="e">
        <f t="shared" si="110"/>
        <v>#N/A</v>
      </c>
      <c r="H346" t="b">
        <f>ISNA(VLOOKUP(J346,J347:J$500,1,0))</f>
        <v>1</v>
      </c>
      <c r="I346" s="27" t="e">
        <f>VLOOKUP(C346,SOURCE!S$6:Y$10169,7,0)</f>
        <v>#N/A</v>
      </c>
      <c r="J346" s="28" t="e">
        <f>VLOOKUP(C346,SOURCE!S$6:Y$10169,6,0)</f>
        <v>#N/A</v>
      </c>
      <c r="K346" s="30" t="e">
        <f t="shared" si="120"/>
        <v>#N/A</v>
      </c>
      <c r="L346" s="40" t="e">
        <f>VLOOKUP(C346,SOURCE!S$6:Y$10169,2,0)</f>
        <v>#N/A</v>
      </c>
      <c r="M346" t="e">
        <f>IF(VLOOKUP(I346,SOURCE!B:M,2,0)="/  { itemToBeCoded","To be coded","")</f>
        <v>#N/A</v>
      </c>
      <c r="N346" s="22"/>
      <c r="Q346" s="26" t="e">
        <f>VLOOKUP(I346,SOURCE!B:M,5,0)</f>
        <v>#N/A</v>
      </c>
      <c r="U346">
        <f t="shared" si="121"/>
        <v>56</v>
      </c>
      <c r="V346" s="164">
        <f t="shared" si="122"/>
        <v>299797168.01813853</v>
      </c>
      <c r="W346" s="22"/>
      <c r="X346" s="22"/>
      <c r="Y346" t="str">
        <f t="shared" si="119"/>
        <v/>
      </c>
      <c r="Z346" t="str">
        <f t="shared" si="109"/>
        <v/>
      </c>
      <c r="AA346" s="172" t="e">
        <f t="shared" si="123"/>
        <v>#N/A</v>
      </c>
      <c r="AB346" s="172" t="e">
        <f t="shared" si="123"/>
        <v>#N/A</v>
      </c>
      <c r="AC346" s="172" t="e">
        <f t="shared" si="123"/>
        <v>#N/A</v>
      </c>
      <c r="AD346" s="172" t="e">
        <f t="shared" si="123"/>
        <v>#N/A</v>
      </c>
      <c r="AE346" s="172" t="e">
        <f t="shared" si="123"/>
        <v>#N/A</v>
      </c>
      <c r="AF346" s="172" t="e">
        <f t="shared" si="123"/>
        <v>#N/A</v>
      </c>
      <c r="AG346" s="172" t="e">
        <f t="shared" si="123"/>
        <v>#N/A</v>
      </c>
      <c r="AH346" s="172" t="e">
        <f t="shared" si="123"/>
        <v>#N/A</v>
      </c>
      <c r="AJ346" t="e">
        <f t="shared" si="112"/>
        <v>#N/A</v>
      </c>
      <c r="AK346" s="2" t="e">
        <f t="shared" si="113"/>
        <v>#N/A</v>
      </c>
      <c r="AL346" t="e">
        <f>VLOOKUP(AN346,$AN347:$AN$1000,1,0)</f>
        <v>#N/A</v>
      </c>
      <c r="AM346">
        <f t="shared" si="114"/>
        <v>504</v>
      </c>
      <c r="AN346" s="173" t="e">
        <f t="shared" si="115"/>
        <v>#N/A</v>
      </c>
      <c r="AO346" t="s">
        <v>5217</v>
      </c>
      <c r="AP346" s="170" t="e">
        <f t="shared" si="107"/>
        <v>#N/A</v>
      </c>
      <c r="AQ346" s="170" t="e">
        <f t="shared" si="107"/>
        <v>#N/A</v>
      </c>
      <c r="AR346" s="170" t="e">
        <f t="shared" si="107"/>
        <v>#N/A</v>
      </c>
      <c r="AS346" s="170" t="e">
        <f t="shared" si="106"/>
        <v>#N/A</v>
      </c>
      <c r="AT346" s="170" t="e">
        <f t="shared" si="106"/>
        <v>#N/A</v>
      </c>
      <c r="AU346" s="170" t="e">
        <f t="shared" si="106"/>
        <v>#N/A</v>
      </c>
      <c r="AV346" s="170" t="e">
        <f t="shared" si="106"/>
        <v>#N/A</v>
      </c>
      <c r="AW346" s="170" t="e">
        <f t="shared" si="106"/>
        <v>#N/A</v>
      </c>
      <c r="AX346" s="170" t="e">
        <f t="shared" si="116"/>
        <v>#N/A</v>
      </c>
      <c r="BE346" s="170" t="e">
        <f t="shared" si="117"/>
        <v>#N/A</v>
      </c>
      <c r="BF346" s="170" t="e">
        <f t="shared" si="117"/>
        <v>#N/A</v>
      </c>
      <c r="BG346" s="170" t="e">
        <f t="shared" si="117"/>
        <v>#N/A</v>
      </c>
      <c r="BH346" s="170" t="e">
        <f t="shared" si="117"/>
        <v>#N/A</v>
      </c>
      <c r="BI346" s="170" t="e">
        <f t="shared" si="118"/>
        <v>#N/A</v>
      </c>
      <c r="BJ346" s="170" t="e">
        <f t="shared" si="118"/>
        <v>#N/A</v>
      </c>
      <c r="BK346" s="170" t="e">
        <f t="shared" si="118"/>
        <v>#N/A</v>
      </c>
      <c r="BL346" s="170" t="e">
        <f t="shared" si="118"/>
        <v>#N/A</v>
      </c>
    </row>
    <row r="347" spans="1:65">
      <c r="A347" s="24" t="str">
        <f>IF(ISNA(VLOOKUP(D347,D348:D$9999,1,0)),"",1)</f>
        <v/>
      </c>
      <c r="B347" s="24" t="str">
        <f>IF(ISNA(VLOOKUP(E347,E348:E$9999,1,0)),"",1)</f>
        <v/>
      </c>
      <c r="C347" s="2">
        <v>345</v>
      </c>
      <c r="D347" s="2" t="e">
        <f>VLOOKUP(C347,SOURCE!S350:Z10513,8,0)</f>
        <v>#N/A</v>
      </c>
      <c r="E347" s="26" t="e">
        <f>CHAR(34)&amp;VLOOKUP(C347,SOURCE!S$6:Y$10169,6,0)&amp;CHAR(34)</f>
        <v>#N/A</v>
      </c>
      <c r="F347" s="22" t="e">
        <f t="shared" si="110"/>
        <v>#N/A</v>
      </c>
      <c r="H347" t="b">
        <f>ISNA(VLOOKUP(J347,J348:J$500,1,0))</f>
        <v>1</v>
      </c>
      <c r="I347" s="27" t="e">
        <f>VLOOKUP(C347,SOURCE!S$6:Y$10169,7,0)</f>
        <v>#N/A</v>
      </c>
      <c r="J347" s="28" t="e">
        <f>VLOOKUP(C347,SOURCE!S$6:Y$10169,6,0)</f>
        <v>#N/A</v>
      </c>
      <c r="K347" s="29" t="e">
        <f t="shared" si="120"/>
        <v>#N/A</v>
      </c>
      <c r="L347" s="39" t="e">
        <f>VLOOKUP(C347,SOURCE!S$6:Y$10169,2,0)</f>
        <v>#N/A</v>
      </c>
      <c r="M347" t="e">
        <f>IF(VLOOKUP(I347,SOURCE!B:M,2,0)="/  { itemToBeCoded","To be coded","")</f>
        <v>#N/A</v>
      </c>
      <c r="N347" s="22"/>
      <c r="Q347" s="26" t="e">
        <f>VLOOKUP(I347,SOURCE!B:M,5,0)</f>
        <v>#N/A</v>
      </c>
      <c r="U347">
        <f t="shared" si="121"/>
        <v>56</v>
      </c>
      <c r="V347" s="164">
        <f t="shared" si="122"/>
        <v>299797168.01813853</v>
      </c>
      <c r="W347" s="22"/>
      <c r="X347" s="22"/>
      <c r="Y347" t="str">
        <f t="shared" si="119"/>
        <v/>
      </c>
      <c r="Z347" t="str">
        <f t="shared" si="109"/>
        <v/>
      </c>
      <c r="AA347" s="172" t="e">
        <f t="shared" si="123"/>
        <v>#N/A</v>
      </c>
      <c r="AB347" s="172" t="e">
        <f t="shared" si="123"/>
        <v>#N/A</v>
      </c>
      <c r="AC347" s="172" t="e">
        <f t="shared" si="123"/>
        <v>#N/A</v>
      </c>
      <c r="AD347" s="172" t="e">
        <f t="shared" si="123"/>
        <v>#N/A</v>
      </c>
      <c r="AE347" s="172" t="e">
        <f t="shared" si="123"/>
        <v>#N/A</v>
      </c>
      <c r="AF347" s="172" t="e">
        <f t="shared" si="123"/>
        <v>#N/A</v>
      </c>
      <c r="AG347" s="172" t="e">
        <f t="shared" si="123"/>
        <v>#N/A</v>
      </c>
      <c r="AH347" s="172" t="e">
        <f t="shared" si="123"/>
        <v>#N/A</v>
      </c>
      <c r="AJ347" t="e">
        <f t="shared" si="112"/>
        <v>#N/A</v>
      </c>
      <c r="AK347" s="2" t="e">
        <f t="shared" si="113"/>
        <v>#N/A</v>
      </c>
      <c r="AL347" t="e">
        <f>VLOOKUP(AN347,$AN348:$AN$1000,1,0)</f>
        <v>#N/A</v>
      </c>
      <c r="AM347">
        <f t="shared" si="114"/>
        <v>505</v>
      </c>
      <c r="AN347" s="173" t="e">
        <f t="shared" si="115"/>
        <v>#N/A</v>
      </c>
      <c r="AO347" t="s">
        <v>5217</v>
      </c>
      <c r="AP347" s="170" t="e">
        <f t="shared" si="107"/>
        <v>#N/A</v>
      </c>
      <c r="AQ347" s="170" t="e">
        <f t="shared" si="107"/>
        <v>#N/A</v>
      </c>
      <c r="AR347" s="170" t="e">
        <f t="shared" si="107"/>
        <v>#N/A</v>
      </c>
      <c r="AS347" s="170" t="e">
        <f t="shared" si="106"/>
        <v>#N/A</v>
      </c>
      <c r="AT347" s="170" t="e">
        <f t="shared" si="106"/>
        <v>#N/A</v>
      </c>
      <c r="AU347" s="170" t="e">
        <f t="shared" si="106"/>
        <v>#N/A</v>
      </c>
      <c r="AV347" s="170" t="e">
        <f t="shared" si="106"/>
        <v>#N/A</v>
      </c>
      <c r="AW347" s="170" t="e">
        <f t="shared" si="106"/>
        <v>#N/A</v>
      </c>
      <c r="AX347" s="170" t="e">
        <f t="shared" si="116"/>
        <v>#N/A</v>
      </c>
      <c r="BE347" s="170" t="e">
        <f t="shared" si="117"/>
        <v>#N/A</v>
      </c>
      <c r="BF347" s="170" t="e">
        <f t="shared" si="117"/>
        <v>#N/A</v>
      </c>
      <c r="BG347" s="170" t="e">
        <f t="shared" si="117"/>
        <v>#N/A</v>
      </c>
      <c r="BH347" s="170" t="e">
        <f t="shared" si="117"/>
        <v>#N/A</v>
      </c>
      <c r="BI347" s="170" t="e">
        <f t="shared" si="118"/>
        <v>#N/A</v>
      </c>
      <c r="BJ347" s="170" t="e">
        <f t="shared" si="118"/>
        <v>#N/A</v>
      </c>
      <c r="BK347" s="170" t="e">
        <f t="shared" si="118"/>
        <v>#N/A</v>
      </c>
      <c r="BL347" s="170" t="e">
        <f t="shared" si="118"/>
        <v>#N/A</v>
      </c>
    </row>
    <row r="348" spans="1:65" ht="17" thickBot="1">
      <c r="A348" s="24" t="str">
        <f>IF(ISNA(VLOOKUP(D348,D349:D$9999,1,0)),"",1)</f>
        <v/>
      </c>
      <c r="B348" s="24" t="str">
        <f>IF(ISNA(VLOOKUP(E348,E349:E$9999,1,0)),"",1)</f>
        <v/>
      </c>
      <c r="C348" s="2">
        <v>346</v>
      </c>
      <c r="D348" s="2" t="e">
        <f>VLOOKUP(C348,SOURCE!S351:Z10514,8,0)</f>
        <v>#N/A</v>
      </c>
      <c r="E348" s="26" t="e">
        <f>CHAR(34)&amp;VLOOKUP(C348,SOURCE!S$6:Y$10169,6,0)&amp;CHAR(34)</f>
        <v>#N/A</v>
      </c>
      <c r="F348" s="22" t="e">
        <f t="shared" si="110"/>
        <v>#N/A</v>
      </c>
      <c r="H348" t="b">
        <f>ISNA(VLOOKUP(J348,J349:J$500,1,0))</f>
        <v>1</v>
      </c>
      <c r="I348" s="27" t="e">
        <f>VLOOKUP(C348,SOURCE!S$6:Y$10169,7,0)</f>
        <v>#N/A</v>
      </c>
      <c r="J348" s="28" t="e">
        <f>VLOOKUP(C348,SOURCE!S$6:Y$10169,6,0)</f>
        <v>#N/A</v>
      </c>
      <c r="K348" s="30" t="e">
        <f t="shared" si="120"/>
        <v>#N/A</v>
      </c>
      <c r="L348" s="40" t="e">
        <f>VLOOKUP(C348,SOURCE!S$6:Y$10169,2,0)</f>
        <v>#N/A</v>
      </c>
      <c r="M348" t="e">
        <f>IF(VLOOKUP(I348,SOURCE!B:M,2,0)="/  { itemToBeCoded","To be coded","")</f>
        <v>#N/A</v>
      </c>
      <c r="N348" s="22"/>
      <c r="Q348" s="26" t="e">
        <f>VLOOKUP(I348,SOURCE!B:M,5,0)</f>
        <v>#N/A</v>
      </c>
      <c r="U348">
        <f t="shared" si="121"/>
        <v>56</v>
      </c>
      <c r="V348" s="164">
        <f t="shared" si="122"/>
        <v>299797168.01813853</v>
      </c>
      <c r="W348" s="22"/>
      <c r="X348" s="22"/>
      <c r="Y348" t="str">
        <f t="shared" si="119"/>
        <v/>
      </c>
      <c r="Z348" t="str">
        <f t="shared" si="109"/>
        <v/>
      </c>
      <c r="AA348" s="172" t="e">
        <f t="shared" si="123"/>
        <v>#N/A</v>
      </c>
      <c r="AB348" s="172" t="e">
        <f t="shared" si="123"/>
        <v>#N/A</v>
      </c>
      <c r="AC348" s="172" t="e">
        <f t="shared" si="123"/>
        <v>#N/A</v>
      </c>
      <c r="AD348" s="172" t="e">
        <f t="shared" si="123"/>
        <v>#N/A</v>
      </c>
      <c r="AE348" s="172" t="e">
        <f t="shared" si="123"/>
        <v>#N/A</v>
      </c>
      <c r="AF348" s="172" t="e">
        <f t="shared" si="123"/>
        <v>#N/A</v>
      </c>
      <c r="AG348" s="172" t="e">
        <f t="shared" si="123"/>
        <v>#N/A</v>
      </c>
      <c r="AH348" s="172" t="e">
        <f t="shared" si="123"/>
        <v>#N/A</v>
      </c>
      <c r="AJ348" t="e">
        <f t="shared" si="112"/>
        <v>#N/A</v>
      </c>
      <c r="AK348" s="2" t="e">
        <f t="shared" si="113"/>
        <v>#N/A</v>
      </c>
      <c r="AL348" t="e">
        <f>VLOOKUP(AN348,$AN349:$AN$1000,1,0)</f>
        <v>#N/A</v>
      </c>
      <c r="AM348">
        <f t="shared" si="114"/>
        <v>506</v>
      </c>
      <c r="AN348" s="173" t="e">
        <f t="shared" si="115"/>
        <v>#N/A</v>
      </c>
      <c r="AO348" t="s">
        <v>5217</v>
      </c>
      <c r="AP348" s="170" t="e">
        <f t="shared" si="107"/>
        <v>#N/A</v>
      </c>
      <c r="AQ348" s="170" t="e">
        <f t="shared" si="107"/>
        <v>#N/A</v>
      </c>
      <c r="AR348" s="170" t="e">
        <f t="shared" si="107"/>
        <v>#N/A</v>
      </c>
      <c r="AS348" s="170" t="e">
        <f t="shared" si="106"/>
        <v>#N/A</v>
      </c>
      <c r="AT348" s="170" t="e">
        <f t="shared" si="106"/>
        <v>#N/A</v>
      </c>
      <c r="AU348" s="170" t="e">
        <f t="shared" si="106"/>
        <v>#N/A</v>
      </c>
      <c r="AV348" s="170" t="e">
        <f t="shared" si="106"/>
        <v>#N/A</v>
      </c>
      <c r="AW348" s="170" t="e">
        <f t="shared" si="106"/>
        <v>#N/A</v>
      </c>
      <c r="AX348" s="170" t="e">
        <f t="shared" si="116"/>
        <v>#N/A</v>
      </c>
      <c r="BE348" s="170" t="e">
        <f t="shared" si="117"/>
        <v>#N/A</v>
      </c>
      <c r="BF348" s="170" t="e">
        <f t="shared" si="117"/>
        <v>#N/A</v>
      </c>
      <c r="BG348" s="170" t="e">
        <f t="shared" si="117"/>
        <v>#N/A</v>
      </c>
      <c r="BH348" s="170" t="e">
        <f t="shared" si="117"/>
        <v>#N/A</v>
      </c>
      <c r="BI348" s="170" t="e">
        <f t="shared" si="118"/>
        <v>#N/A</v>
      </c>
      <c r="BJ348" s="170" t="e">
        <f t="shared" si="118"/>
        <v>#N/A</v>
      </c>
      <c r="BK348" s="170" t="e">
        <f t="shared" si="118"/>
        <v>#N/A</v>
      </c>
      <c r="BL348" s="170" t="e">
        <f t="shared" si="118"/>
        <v>#N/A</v>
      </c>
    </row>
    <row r="349" spans="1:65">
      <c r="A349" s="24" t="str">
        <f>IF(ISNA(VLOOKUP(D349,D350:D$9999,1,0)),"",1)</f>
        <v/>
      </c>
      <c r="B349" s="24" t="str">
        <f>IF(ISNA(VLOOKUP(E349,E350:E$9999,1,0)),"",1)</f>
        <v/>
      </c>
      <c r="C349" s="2">
        <v>347</v>
      </c>
      <c r="D349" s="2" t="e">
        <f>VLOOKUP(C349,SOURCE!S352:Z10515,8,0)</f>
        <v>#N/A</v>
      </c>
      <c r="E349" s="26" t="e">
        <f>CHAR(34)&amp;VLOOKUP(C349,SOURCE!S$6:Y$10169,6,0)&amp;CHAR(34)</f>
        <v>#N/A</v>
      </c>
      <c r="F349" s="22" t="e">
        <f t="shared" si="110"/>
        <v>#N/A</v>
      </c>
      <c r="H349" t="b">
        <f>ISNA(VLOOKUP(J349,J350:J$500,1,0))</f>
        <v>1</v>
      </c>
      <c r="I349" s="27" t="e">
        <f>VLOOKUP(C349,SOURCE!S$6:Y$10169,7,0)</f>
        <v>#N/A</v>
      </c>
      <c r="J349" s="28" t="e">
        <f>VLOOKUP(C349,SOURCE!S$6:Y$10169,6,0)</f>
        <v>#N/A</v>
      </c>
      <c r="K349" s="29" t="e">
        <f t="shared" si="120"/>
        <v>#N/A</v>
      </c>
      <c r="L349" s="39" t="e">
        <f>VLOOKUP(C349,SOURCE!S$6:Y$10169,2,0)</f>
        <v>#N/A</v>
      </c>
      <c r="M349" t="e">
        <f>IF(VLOOKUP(I349,SOURCE!B:M,2,0)="/  { itemToBeCoded","To be coded","")</f>
        <v>#N/A</v>
      </c>
      <c r="N349" s="22"/>
      <c r="Q349" s="26" t="e">
        <f>VLOOKUP(I349,SOURCE!B:M,5,0)</f>
        <v>#N/A</v>
      </c>
      <c r="U349">
        <f t="shared" si="121"/>
        <v>56</v>
      </c>
      <c r="V349" s="164">
        <f t="shared" si="122"/>
        <v>299797168.01813853</v>
      </c>
      <c r="W349" s="22"/>
      <c r="X349" s="22"/>
      <c r="Y349" t="str">
        <f t="shared" si="119"/>
        <v/>
      </c>
      <c r="Z349" t="str">
        <f t="shared" si="109"/>
        <v/>
      </c>
      <c r="AA349" s="172" t="e">
        <f t="shared" si="123"/>
        <v>#N/A</v>
      </c>
      <c r="AB349" s="172" t="e">
        <f t="shared" si="123"/>
        <v>#N/A</v>
      </c>
      <c r="AC349" s="172" t="e">
        <f t="shared" si="123"/>
        <v>#N/A</v>
      </c>
      <c r="AD349" s="172" t="e">
        <f t="shared" si="123"/>
        <v>#N/A</v>
      </c>
      <c r="AE349" s="172" t="e">
        <f t="shared" si="123"/>
        <v>#N/A</v>
      </c>
      <c r="AF349" s="172" t="e">
        <f t="shared" si="123"/>
        <v>#N/A</v>
      </c>
      <c r="AG349" s="172" t="e">
        <f t="shared" si="123"/>
        <v>#N/A</v>
      </c>
      <c r="AH349" s="172" t="e">
        <f t="shared" si="123"/>
        <v>#N/A</v>
      </c>
      <c r="AJ349" t="e">
        <f t="shared" si="112"/>
        <v>#N/A</v>
      </c>
      <c r="AK349" s="2" t="e">
        <f t="shared" si="113"/>
        <v>#N/A</v>
      </c>
      <c r="AL349" t="e">
        <f>VLOOKUP(AN349,$AN350:$AN$1000,1,0)</f>
        <v>#N/A</v>
      </c>
      <c r="AM349">
        <f t="shared" si="114"/>
        <v>507</v>
      </c>
      <c r="AN349" s="173" t="e">
        <f t="shared" si="115"/>
        <v>#N/A</v>
      </c>
      <c r="AO349" t="s">
        <v>5217</v>
      </c>
      <c r="AP349" s="170" t="e">
        <f t="shared" si="107"/>
        <v>#N/A</v>
      </c>
      <c r="AQ349" s="170" t="e">
        <f t="shared" si="107"/>
        <v>#N/A</v>
      </c>
      <c r="AR349" s="170" t="e">
        <f t="shared" si="107"/>
        <v>#N/A</v>
      </c>
      <c r="AS349" s="170" t="e">
        <f t="shared" si="106"/>
        <v>#N/A</v>
      </c>
      <c r="AT349" s="170" t="e">
        <f t="shared" si="106"/>
        <v>#N/A</v>
      </c>
      <c r="AU349" s="170" t="e">
        <f t="shared" si="106"/>
        <v>#N/A</v>
      </c>
      <c r="AV349" s="170" t="e">
        <f t="shared" si="106"/>
        <v>#N/A</v>
      </c>
      <c r="AW349" s="170" t="e">
        <f t="shared" si="106"/>
        <v>#N/A</v>
      </c>
      <c r="AX349" s="170" t="e">
        <f t="shared" si="116"/>
        <v>#N/A</v>
      </c>
      <c r="BE349" s="170" t="e">
        <f t="shared" si="117"/>
        <v>#N/A</v>
      </c>
      <c r="BF349" s="170" t="e">
        <f t="shared" si="117"/>
        <v>#N/A</v>
      </c>
      <c r="BG349" s="170" t="e">
        <f t="shared" si="117"/>
        <v>#N/A</v>
      </c>
      <c r="BH349" s="170" t="e">
        <f t="shared" si="117"/>
        <v>#N/A</v>
      </c>
      <c r="BI349" s="170" t="e">
        <f t="shared" si="118"/>
        <v>#N/A</v>
      </c>
      <c r="BJ349" s="170" t="e">
        <f t="shared" si="118"/>
        <v>#N/A</v>
      </c>
      <c r="BK349" s="170" t="e">
        <f t="shared" si="118"/>
        <v>#N/A</v>
      </c>
      <c r="BL349" s="170" t="e">
        <f t="shared" si="118"/>
        <v>#N/A</v>
      </c>
    </row>
    <row r="350" spans="1:65" ht="17" thickBot="1">
      <c r="A350" s="24" t="str">
        <f>IF(ISNA(VLOOKUP(D350,D351:D$9999,1,0)),"",1)</f>
        <v/>
      </c>
      <c r="B350" s="24" t="str">
        <f>IF(ISNA(VLOOKUP(E350,E351:E$9999,1,0)),"",1)</f>
        <v/>
      </c>
      <c r="C350" s="2">
        <v>348</v>
      </c>
      <c r="D350" s="2" t="e">
        <f>VLOOKUP(C350,SOURCE!S353:Z10516,8,0)</f>
        <v>#N/A</v>
      </c>
      <c r="E350" s="26" t="e">
        <f>CHAR(34)&amp;VLOOKUP(C350,SOURCE!S$6:Y$10169,6,0)&amp;CHAR(34)</f>
        <v>#N/A</v>
      </c>
      <c r="F350" s="22" t="e">
        <f t="shared" si="110"/>
        <v>#N/A</v>
      </c>
      <c r="H350" t="b">
        <f>ISNA(VLOOKUP(J350,J351:J$500,1,0))</f>
        <v>1</v>
      </c>
      <c r="I350" s="27" t="e">
        <f>VLOOKUP(C350,SOURCE!S$6:Y$10169,7,0)</f>
        <v>#N/A</v>
      </c>
      <c r="J350" s="28" t="e">
        <f>VLOOKUP(C350,SOURCE!S$6:Y$10169,6,0)</f>
        <v>#N/A</v>
      </c>
      <c r="K350" s="30" t="e">
        <f t="shared" si="120"/>
        <v>#N/A</v>
      </c>
      <c r="L350" s="40" t="e">
        <f>VLOOKUP(C350,SOURCE!S$6:Y$10169,2,0)</f>
        <v>#N/A</v>
      </c>
      <c r="M350" t="e">
        <f>IF(VLOOKUP(I350,SOURCE!B:M,2,0)="/  { itemToBeCoded","To be coded","")</f>
        <v>#N/A</v>
      </c>
      <c r="N350" s="22"/>
      <c r="Q350" s="26" t="e">
        <f>VLOOKUP(I350,SOURCE!B:M,5,0)</f>
        <v>#N/A</v>
      </c>
      <c r="U350">
        <f t="shared" si="121"/>
        <v>56</v>
      </c>
      <c r="V350" s="164">
        <f t="shared" si="122"/>
        <v>299797168.01813853</v>
      </c>
      <c r="W350" s="22"/>
      <c r="X350" s="22"/>
      <c r="Y350" t="str">
        <f t="shared" si="119"/>
        <v/>
      </c>
      <c r="Z350" t="str">
        <f t="shared" si="109"/>
        <v/>
      </c>
      <c r="AA350" s="172" t="e">
        <f t="shared" si="123"/>
        <v>#N/A</v>
      </c>
      <c r="AB350" s="172" t="e">
        <f t="shared" si="123"/>
        <v>#N/A</v>
      </c>
      <c r="AC350" s="172" t="e">
        <f t="shared" si="123"/>
        <v>#N/A</v>
      </c>
      <c r="AD350" s="172" t="e">
        <f t="shared" si="123"/>
        <v>#N/A</v>
      </c>
      <c r="AE350" s="172" t="e">
        <f t="shared" si="123"/>
        <v>#N/A</v>
      </c>
      <c r="AF350" s="172" t="e">
        <f t="shared" si="123"/>
        <v>#N/A</v>
      </c>
      <c r="AG350" s="172" t="e">
        <f t="shared" si="123"/>
        <v>#N/A</v>
      </c>
      <c r="AH350" s="172" t="e">
        <f t="shared" si="123"/>
        <v>#N/A</v>
      </c>
      <c r="AJ350" t="e">
        <f t="shared" si="112"/>
        <v>#N/A</v>
      </c>
      <c r="AK350" s="2" t="e">
        <f t="shared" si="113"/>
        <v>#N/A</v>
      </c>
      <c r="AL350" t="e">
        <f>VLOOKUP(AN350,$AN351:$AN$1000,1,0)</f>
        <v>#N/A</v>
      </c>
      <c r="AM350">
        <f t="shared" si="114"/>
        <v>508</v>
      </c>
      <c r="AN350" s="173" t="e">
        <f t="shared" si="115"/>
        <v>#N/A</v>
      </c>
      <c r="AO350" t="s">
        <v>5217</v>
      </c>
      <c r="AP350" s="170" t="e">
        <f t="shared" si="107"/>
        <v>#N/A</v>
      </c>
      <c r="AQ350" s="170" t="e">
        <f t="shared" si="107"/>
        <v>#N/A</v>
      </c>
      <c r="AR350" s="170" t="e">
        <f t="shared" si="107"/>
        <v>#N/A</v>
      </c>
      <c r="AS350" s="170" t="e">
        <f t="shared" si="106"/>
        <v>#N/A</v>
      </c>
      <c r="AT350" s="170" t="e">
        <f t="shared" si="106"/>
        <v>#N/A</v>
      </c>
      <c r="AU350" s="170" t="e">
        <f t="shared" si="106"/>
        <v>#N/A</v>
      </c>
      <c r="AV350" s="170" t="e">
        <f t="shared" si="106"/>
        <v>#N/A</v>
      </c>
      <c r="AW350" s="170" t="e">
        <f t="shared" si="106"/>
        <v>#N/A</v>
      </c>
      <c r="AX350" s="170" t="e">
        <f t="shared" si="116"/>
        <v>#N/A</v>
      </c>
      <c r="BE350" s="170" t="e">
        <f t="shared" si="117"/>
        <v>#N/A</v>
      </c>
      <c r="BF350" s="170" t="e">
        <f t="shared" si="117"/>
        <v>#N/A</v>
      </c>
      <c r="BG350" s="170" t="e">
        <f t="shared" si="117"/>
        <v>#N/A</v>
      </c>
      <c r="BH350" s="170" t="e">
        <f t="shared" si="117"/>
        <v>#N/A</v>
      </c>
      <c r="BI350" s="170" t="e">
        <f t="shared" si="118"/>
        <v>#N/A</v>
      </c>
      <c r="BJ350" s="170" t="e">
        <f t="shared" si="118"/>
        <v>#N/A</v>
      </c>
      <c r="BK350" s="170" t="e">
        <f t="shared" si="118"/>
        <v>#N/A</v>
      </c>
      <c r="BL350" s="170" t="e">
        <f t="shared" si="118"/>
        <v>#N/A</v>
      </c>
    </row>
    <row r="351" spans="1:65">
      <c r="A351" s="24" t="str">
        <f>IF(ISNA(VLOOKUP(D351,D352:D$9999,1,0)),"",1)</f>
        <v/>
      </c>
      <c r="B351" s="24" t="str">
        <f>IF(ISNA(VLOOKUP(E351,E352:E$9999,1,0)),"",1)</f>
        <v/>
      </c>
      <c r="C351" s="2">
        <v>349</v>
      </c>
      <c r="D351" s="2" t="e">
        <f>VLOOKUP(C351,SOURCE!S354:Z10517,8,0)</f>
        <v>#N/A</v>
      </c>
      <c r="E351" s="26" t="e">
        <f>CHAR(34)&amp;VLOOKUP(C351,SOURCE!S$6:Y$10169,6,0)&amp;CHAR(34)</f>
        <v>#N/A</v>
      </c>
      <c r="F351" s="22" t="e">
        <f t="shared" si="110"/>
        <v>#N/A</v>
      </c>
      <c r="H351" t="b">
        <f>ISNA(VLOOKUP(J351,J352:J$500,1,0))</f>
        <v>1</v>
      </c>
      <c r="I351" s="27" t="e">
        <f>VLOOKUP(C351,SOURCE!S$6:Y$10169,7,0)</f>
        <v>#N/A</v>
      </c>
      <c r="J351" s="28" t="e">
        <f>VLOOKUP(C351,SOURCE!S$6:Y$10169,6,0)</f>
        <v>#N/A</v>
      </c>
      <c r="K351" s="29" t="e">
        <f t="shared" si="120"/>
        <v>#N/A</v>
      </c>
      <c r="L351" s="39" t="e">
        <f>VLOOKUP(C351,SOURCE!S$6:Y$10169,2,0)</f>
        <v>#N/A</v>
      </c>
      <c r="M351" t="e">
        <f>IF(VLOOKUP(I351,SOURCE!B:M,2,0)="/  { itemToBeCoded","To be coded","")</f>
        <v>#N/A</v>
      </c>
      <c r="N351" s="22"/>
      <c r="Q351" s="26" t="e">
        <f>VLOOKUP(I351,SOURCE!B:M,5,0)</f>
        <v>#N/A</v>
      </c>
      <c r="U351">
        <f t="shared" si="121"/>
        <v>56</v>
      </c>
      <c r="V351" s="164">
        <f t="shared" si="122"/>
        <v>299797168.01813853</v>
      </c>
      <c r="W351" s="22"/>
      <c r="X351" s="22"/>
      <c r="Y351" t="str">
        <f t="shared" si="119"/>
        <v/>
      </c>
      <c r="Z351" t="str">
        <f>IF(ISNA(J351),"",LEN(J351))</f>
        <v/>
      </c>
      <c r="AA351" s="172" t="e">
        <f t="shared" si="123"/>
        <v>#N/A</v>
      </c>
      <c r="AB351" s="172" t="e">
        <f t="shared" si="123"/>
        <v>#N/A</v>
      </c>
      <c r="AC351" s="172" t="e">
        <f t="shared" si="123"/>
        <v>#N/A</v>
      </c>
      <c r="AD351" s="172" t="e">
        <f t="shared" si="123"/>
        <v>#N/A</v>
      </c>
      <c r="AE351" s="172" t="e">
        <f t="shared" si="123"/>
        <v>#N/A</v>
      </c>
      <c r="AF351" s="172" t="e">
        <f t="shared" si="123"/>
        <v>#N/A</v>
      </c>
      <c r="AG351" s="172" t="e">
        <f t="shared" si="123"/>
        <v>#N/A</v>
      </c>
      <c r="AH351" s="172" t="e">
        <f t="shared" si="123"/>
        <v>#N/A</v>
      </c>
      <c r="AJ351" t="e">
        <f t="shared" si="112"/>
        <v>#N/A</v>
      </c>
      <c r="AK351" s="2" t="e">
        <f t="shared" si="113"/>
        <v>#N/A</v>
      </c>
      <c r="AL351" t="e">
        <f>VLOOKUP(AN351,$AN352:$AN$1000,1,0)</f>
        <v>#N/A</v>
      </c>
      <c r="AM351">
        <f t="shared" si="114"/>
        <v>509</v>
      </c>
      <c r="AN351" s="173" t="e">
        <f t="shared" si="115"/>
        <v>#N/A</v>
      </c>
      <c r="AO351" t="s">
        <v>5217</v>
      </c>
      <c r="AP351" s="170" t="e">
        <f t="shared" si="107"/>
        <v>#N/A</v>
      </c>
      <c r="AQ351" s="170" t="e">
        <f t="shared" si="107"/>
        <v>#N/A</v>
      </c>
      <c r="AR351" s="170" t="e">
        <f t="shared" si="107"/>
        <v>#N/A</v>
      </c>
      <c r="AS351" s="170" t="e">
        <f t="shared" si="106"/>
        <v>#N/A</v>
      </c>
      <c r="AT351" s="170" t="e">
        <f t="shared" si="106"/>
        <v>#N/A</v>
      </c>
      <c r="AU351" s="170" t="e">
        <f t="shared" si="106"/>
        <v>#N/A</v>
      </c>
      <c r="AV351" s="170" t="e">
        <f t="shared" si="106"/>
        <v>#N/A</v>
      </c>
      <c r="AW351" s="170" t="e">
        <f t="shared" si="106"/>
        <v>#N/A</v>
      </c>
      <c r="AX351" s="170" t="e">
        <f t="shared" si="116"/>
        <v>#N/A</v>
      </c>
      <c r="BE351" s="170" t="e">
        <f t="shared" si="117"/>
        <v>#N/A</v>
      </c>
      <c r="BF351" s="170" t="e">
        <f t="shared" si="117"/>
        <v>#N/A</v>
      </c>
      <c r="BG351" s="170" t="e">
        <f t="shared" si="117"/>
        <v>#N/A</v>
      </c>
      <c r="BH351" s="170" t="e">
        <f t="shared" si="117"/>
        <v>#N/A</v>
      </c>
      <c r="BI351" s="170" t="e">
        <f t="shared" si="118"/>
        <v>#N/A</v>
      </c>
      <c r="BJ351" s="170" t="e">
        <f t="shared" si="118"/>
        <v>#N/A</v>
      </c>
      <c r="BK351" s="170" t="e">
        <f t="shared" si="118"/>
        <v>#N/A</v>
      </c>
      <c r="BL351" s="170" t="e">
        <f t="shared" si="118"/>
        <v>#N/A</v>
      </c>
    </row>
    <row r="352" spans="1:65" s="34" customFormat="1" hidden="1">
      <c r="C352" s="35"/>
      <c r="D352" s="35"/>
      <c r="E352" s="36"/>
      <c r="F352" s="37"/>
      <c r="I352" s="35"/>
      <c r="J352" s="36"/>
      <c r="L352" s="35"/>
      <c r="Q352" s="36"/>
      <c r="V352" s="165"/>
      <c r="W352" s="163"/>
      <c r="X352" s="163"/>
      <c r="AN352" s="174"/>
      <c r="AP352" s="175"/>
      <c r="AQ352" s="175"/>
      <c r="AR352" s="175"/>
      <c r="AS352" s="175"/>
      <c r="AT352" s="175"/>
      <c r="AU352" s="175"/>
      <c r="AV352" s="175"/>
      <c r="AW352" s="175"/>
      <c r="AX352" s="175"/>
      <c r="AY352" s="175"/>
      <c r="AZ352" s="175"/>
      <c r="BA352" s="175"/>
      <c r="BB352" s="175"/>
      <c r="BC352" s="175"/>
      <c r="BD352" s="175"/>
      <c r="BE352" s="170" t="str">
        <f t="shared" si="117"/>
        <v>00</v>
      </c>
      <c r="BF352" s="170" t="str">
        <f t="shared" si="117"/>
        <v>00</v>
      </c>
      <c r="BG352" s="170" t="str">
        <f t="shared" si="117"/>
        <v>00</v>
      </c>
      <c r="BH352" s="170" t="str">
        <f t="shared" si="117"/>
        <v>00</v>
      </c>
      <c r="BI352" s="170" t="str">
        <f t="shared" si="118"/>
        <v>00</v>
      </c>
      <c r="BJ352" s="170" t="str">
        <f t="shared" si="118"/>
        <v>00</v>
      </c>
      <c r="BK352" s="170" t="str">
        <f t="shared" si="118"/>
        <v>00</v>
      </c>
      <c r="BL352" s="170" t="str">
        <f t="shared" si="118"/>
        <v>00</v>
      </c>
      <c r="BM352" s="175"/>
    </row>
  </sheetData>
  <conditionalFormatting sqref="B1">
    <cfRule type="cellIs" dxfId="5" priority="5" operator="greaterThan">
      <formula>0</formula>
    </cfRule>
  </conditionalFormatting>
  <conditionalFormatting sqref="A1">
    <cfRule type="cellIs" dxfId="4" priority="4" operator="greaterThan">
      <formula>0</formula>
    </cfRule>
  </conditionalFormatting>
  <conditionalFormatting sqref="A1:B1048576">
    <cfRule type="cellIs" dxfId="3" priority="3" operator="equal">
      <formula>1</formula>
    </cfRule>
  </conditionalFormatting>
  <conditionalFormatting sqref="H1:H1048576">
    <cfRule type="cellIs" dxfId="2" priority="2" operator="equal">
      <formula>FALSE</formula>
    </cfRule>
  </conditionalFormatting>
  <conditionalFormatting sqref="Z3:Z351">
    <cfRule type="cellIs" dxfId="1" priority="1" operator="greaterThan">
      <formula>8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>
      <selection activeCell="A69" sqref="A69"/>
    </sheetView>
  </sheetViews>
  <sheetFormatPr baseColWidth="10" defaultRowHeight="16"/>
  <cols>
    <col min="2" max="2" width="32.33203125" bestFit="1" customWidth="1"/>
    <col min="4" max="4" width="17.6640625" customWidth="1"/>
    <col min="6" max="6" width="22.6640625" customWidth="1"/>
    <col min="8" max="8" width="60.6640625" bestFit="1" customWidth="1"/>
  </cols>
  <sheetData>
    <row r="2" spans="1:12">
      <c r="B2" t="s">
        <v>5132</v>
      </c>
    </row>
    <row r="3" spans="1:12">
      <c r="E3" t="s">
        <v>5043</v>
      </c>
      <c r="F3" t="s">
        <v>5044</v>
      </c>
    </row>
    <row r="4" spans="1:12">
      <c r="A4" t="s">
        <v>5048</v>
      </c>
      <c r="B4" t="str">
        <f>"11 ENTER PRIME? "</f>
        <v xml:space="preserve">11 ENTER PRIME? </v>
      </c>
      <c r="E4">
        <v>1</v>
      </c>
      <c r="F4">
        <v>1</v>
      </c>
      <c r="H4" s="159" t="str">
        <f>SUBSTITUTE("GTO_SZ M1 DROP 1 SUM+",",",".")</f>
        <v>GTO_SZ M1 DROP 1 SUM+</v>
      </c>
      <c r="L4" s="159" t="str">
        <f t="shared" ref="L4:L35" si="0">IF(B4="DONE","",B4&amp;" "&amp;H4)</f>
        <v>11 ENTER PRIME?  GTO_SZ M1 DROP 1 SUM+</v>
      </c>
    </row>
    <row r="5" spans="1:12">
      <c r="A5" t="s">
        <v>5049</v>
      </c>
      <c r="B5" t="s">
        <v>5130</v>
      </c>
      <c r="E5">
        <v>1</v>
      </c>
      <c r="F5">
        <v>11</v>
      </c>
      <c r="H5" t="str">
        <f>SUBSTITUTE(IF(F5&lt;0,-F5&amp;" CHS ",F5)&amp;" GSB M2",",",".")</f>
        <v>11 GSB M2</v>
      </c>
      <c r="L5" s="159" t="str">
        <f t="shared" si="0"/>
        <v>RPN 5 ENTER + ERPN 1  + 11 GSB M2</v>
      </c>
    </row>
    <row r="6" spans="1:12">
      <c r="A6" t="s">
        <v>5050</v>
      </c>
      <c r="B6" t="s">
        <v>5131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159" t="str">
        <f t="shared" si="0"/>
        <v>2 ENTER 5 X&lt;&gt;Y /  2.5 GSB M2</v>
      </c>
    </row>
    <row r="7" spans="1:12">
      <c r="A7" t="s">
        <v>5051</v>
      </c>
      <c r="B7" t="s">
        <v>5128</v>
      </c>
      <c r="E7">
        <v>1</v>
      </c>
      <c r="F7">
        <v>1</v>
      </c>
      <c r="H7" t="str">
        <f t="shared" si="1"/>
        <v>1 GSB M2</v>
      </c>
      <c r="L7" s="159" t="str">
        <f t="shared" si="0"/>
        <v>1 EXIT 2 DROP 1 EXIT 3 DROP 1 GSB M2</v>
      </c>
    </row>
    <row r="8" spans="1:12">
      <c r="A8" t="s">
        <v>5052</v>
      </c>
      <c r="B8" t="s">
        <v>5108</v>
      </c>
      <c r="E8">
        <v>1</v>
      </c>
      <c r="F8">
        <v>3</v>
      </c>
      <c r="H8" t="str">
        <f t="shared" si="1"/>
        <v>3 GSB M2</v>
      </c>
      <c r="L8" s="159" t="str">
        <f t="shared" si="0"/>
        <v>1 ENTER 2 ENTER 3 ENTER CLX + + 3 GSB M2</v>
      </c>
    </row>
    <row r="9" spans="1:12">
      <c r="A9" t="s">
        <v>5053</v>
      </c>
      <c r="B9" t="s">
        <v>5109</v>
      </c>
      <c r="E9">
        <v>1</v>
      </c>
      <c r="F9">
        <v>12</v>
      </c>
      <c r="H9" t="str">
        <f t="shared" si="1"/>
        <v>12 GSB M2</v>
      </c>
      <c r="L9" s="159" t="str">
        <f t="shared" si="0"/>
        <v>3 FILL + + + 12 GSB M2</v>
      </c>
    </row>
    <row r="10" spans="1:12">
      <c r="A10" t="s">
        <v>5054</v>
      </c>
      <c r="B10" t="s">
        <v>5129</v>
      </c>
      <c r="E10">
        <v>1</v>
      </c>
      <c r="F10">
        <v>1</v>
      </c>
      <c r="H10" t="str">
        <f t="shared" si="1"/>
        <v>1 GSB M2</v>
      </c>
      <c r="L10" s="159" t="str">
        <f t="shared" si="0"/>
        <v>1 CHS SQRT STO 01 CLSTK RCL 01 ENTER * CHS ABS ENTER 1 GSB M2</v>
      </c>
    </row>
    <row r="11" spans="1:12">
      <c r="A11" t="s">
        <v>5055</v>
      </c>
      <c r="B11" t="s">
        <v>5110</v>
      </c>
      <c r="E11">
        <v>1</v>
      </c>
      <c r="F11">
        <v>120</v>
      </c>
      <c r="H11" t="str">
        <f t="shared" si="1"/>
        <v>120 GSB M2</v>
      </c>
      <c r="L11" s="159" t="str">
        <f t="shared" si="0"/>
        <v>10 ENTER 3 COMB 120 GSB M2</v>
      </c>
    </row>
    <row r="12" spans="1:12">
      <c r="A12" t="s">
        <v>5056</v>
      </c>
      <c r="B12" t="s">
        <v>5111</v>
      </c>
      <c r="E12">
        <v>1</v>
      </c>
      <c r="F12">
        <v>24</v>
      </c>
      <c r="H12" t="str">
        <f t="shared" si="1"/>
        <v>24 GSB M2</v>
      </c>
      <c r="L12" s="159" t="str">
        <f t="shared" si="0"/>
        <v>4 ENTER 3 PERM 24 GSB M2</v>
      </c>
    </row>
    <row r="13" spans="1:12">
      <c r="A13" t="s">
        <v>5057</v>
      </c>
      <c r="B13" t="s">
        <v>5112</v>
      </c>
      <c r="E13">
        <v>1</v>
      </c>
      <c r="F13">
        <v>2</v>
      </c>
      <c r="H13" t="str">
        <f t="shared" si="1"/>
        <v>2 GSB M2</v>
      </c>
      <c r="L13" s="159" t="str">
        <f t="shared" si="0"/>
        <v>1 STO + 01 CLSTK RCL 01 X^2 ABS 2 GSB M2</v>
      </c>
    </row>
    <row r="14" spans="1:12">
      <c r="A14" t="s">
        <v>5058</v>
      </c>
      <c r="H14" t="str">
        <f t="shared" si="1"/>
        <v xml:space="preserve"> GSB M2</v>
      </c>
      <c r="L14" s="159" t="str">
        <f t="shared" si="0"/>
        <v xml:space="preserve">  GSB M2</v>
      </c>
    </row>
    <row r="15" spans="1:12">
      <c r="A15" t="s">
        <v>5059</v>
      </c>
      <c r="B15" t="s">
        <v>5113</v>
      </c>
      <c r="E15">
        <v>1</v>
      </c>
      <c r="F15">
        <v>2</v>
      </c>
      <c r="H15" t="str">
        <f t="shared" si="1"/>
        <v>2 GSB M2</v>
      </c>
      <c r="L15" s="159" t="str">
        <f t="shared" si="0"/>
        <v>RCL 01 X^2 STO 02 ABS 2 GSB M2</v>
      </c>
    </row>
    <row r="16" spans="1:12">
      <c r="A16" t="s">
        <v>5060</v>
      </c>
      <c r="B16" t="s">
        <v>5114</v>
      </c>
      <c r="E16">
        <v>1</v>
      </c>
      <c r="F16">
        <f>SQRT(2)^3</f>
        <v>2.8284271247461907</v>
      </c>
      <c r="H16" t="str">
        <f t="shared" si="1"/>
        <v>2.82842712474619 GSB M2</v>
      </c>
      <c r="L16" s="159" t="str">
        <f t="shared" si="0"/>
        <v>RCL 01 X^3 STO 03 ABS 2.82842712474619 GSB M2</v>
      </c>
    </row>
    <row r="17" spans="1:12">
      <c r="A17" t="s">
        <v>5061</v>
      </c>
      <c r="B17" t="s">
        <v>5115</v>
      </c>
      <c r="E17">
        <v>1</v>
      </c>
      <c r="F17" s="166">
        <f>ROUND(2^(23/2),10)</f>
        <v>2896.3093757401002</v>
      </c>
      <c r="H17" t="str">
        <f t="shared" si="1"/>
        <v>2896.3093757401 GSB M2</v>
      </c>
      <c r="L17" s="159" t="str">
        <f t="shared" si="0"/>
        <v>RCL 01 23 Y^X STO 04 ABS 2896.3093757401 GSB M2</v>
      </c>
    </row>
    <row r="18" spans="1:12">
      <c r="A18" t="s">
        <v>3076</v>
      </c>
      <c r="B18" t="s">
        <v>5116</v>
      </c>
      <c r="E18">
        <v>1</v>
      </c>
      <c r="F18">
        <v>0</v>
      </c>
      <c r="H18" t="str">
        <f t="shared" si="1"/>
        <v>0 GSB M2</v>
      </c>
      <c r="L18" s="159" t="str">
        <f t="shared" si="0"/>
        <v>RCL 02 SQRT RCL 01 - ABS 0 GSB M2</v>
      </c>
    </row>
    <row r="19" spans="1:12">
      <c r="A19" t="s">
        <v>3229</v>
      </c>
      <c r="B19" t="s">
        <v>5117</v>
      </c>
      <c r="E19">
        <v>1</v>
      </c>
      <c r="F19">
        <v>0</v>
      </c>
      <c r="H19" t="str">
        <f t="shared" si="1"/>
        <v>0 GSB M2</v>
      </c>
      <c r="L19" s="159" t="str">
        <f t="shared" si="0"/>
        <v>RCL 03 CUBRT RCL 01 - ABS 0 GSB M2</v>
      </c>
    </row>
    <row r="20" spans="1:12">
      <c r="A20" t="s">
        <v>3074</v>
      </c>
      <c r="B20" t="s">
        <v>5118</v>
      </c>
      <c r="E20">
        <v>1</v>
      </c>
      <c r="F20">
        <v>0</v>
      </c>
      <c r="H20" t="str">
        <f t="shared" si="1"/>
        <v>0 GSB M2</v>
      </c>
      <c r="L20" s="159" t="str">
        <f t="shared" si="0"/>
        <v>1 EXIT 0.1 COMPLEX STO 06 23 Y^X 23 XRTY RCL 06 - ABS 0 GSB M2</v>
      </c>
    </row>
    <row r="21" spans="1:12">
      <c r="A21" t="s">
        <v>5062</v>
      </c>
      <c r="B21" s="159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159" t="str">
        <f t="shared" si="0"/>
        <v>0.2 2^X 1.14869835499704 GSB M2</v>
      </c>
    </row>
    <row r="22" spans="1:12">
      <c r="A22" t="s">
        <v>5063</v>
      </c>
      <c r="B22" s="159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159" t="str">
        <f t="shared" si="0"/>
        <v>0.2 E^X 1.22140275816017 GSB M2</v>
      </c>
    </row>
    <row r="23" spans="1:12">
      <c r="A23" t="s">
        <v>5064</v>
      </c>
      <c r="B23" s="159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159" t="str">
        <f t="shared" si="0"/>
        <v>0.2 10^X 1.58489319246111 GSB M2</v>
      </c>
    </row>
    <row r="24" spans="1:12">
      <c r="A24" t="s">
        <v>5065</v>
      </c>
      <c r="B24" s="159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159" t="str">
        <f t="shared" si="0"/>
        <v>0.2 LOG2 2.32192809488736 CHS  GSB M2</v>
      </c>
    </row>
    <row r="25" spans="1:12">
      <c r="A25" t="s">
        <v>5066</v>
      </c>
      <c r="B25" s="159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159" t="str">
        <f t="shared" si="0"/>
        <v>0.2 LN 1.6094379124341 CHS  GSB M2</v>
      </c>
    </row>
    <row r="26" spans="1:12">
      <c r="A26" t="s">
        <v>5067</v>
      </c>
      <c r="B26" s="160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159" t="str">
        <f t="shared" si="0"/>
        <v>0.2 ENTER LOG10 0.698970004336019 CHS  GSB M2</v>
      </c>
    </row>
    <row r="27" spans="1:12">
      <c r="A27" t="s">
        <v>5068</v>
      </c>
      <c r="B27" s="159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159" t="str">
        <f t="shared" si="0"/>
        <v>0.2 EXIT 3 LOGXY 1.46497352071793 CHS  GSB M2</v>
      </c>
    </row>
    <row r="28" spans="1:12">
      <c r="A28" t="s">
        <v>5069</v>
      </c>
      <c r="B28" s="160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159" t="str">
        <f t="shared" si="0"/>
        <v>0.2 ENTER 1/X 5 GSB M2</v>
      </c>
    </row>
    <row r="29" spans="1:12">
      <c r="A29" t="s">
        <v>5070</v>
      </c>
      <c r="B29" s="159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159" t="str">
        <f t="shared" si="0"/>
        <v>16.8 COS ARCCOS STO 10 16.8 GSB M2</v>
      </c>
    </row>
    <row r="30" spans="1:12">
      <c r="A30" t="s">
        <v>5071</v>
      </c>
      <c r="B30" s="159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159" t="str">
        <f t="shared" si="0"/>
        <v>16.8 COSH ARCCOSH STO 11 16.8 GSB M2</v>
      </c>
    </row>
    <row r="31" spans="1:12">
      <c r="A31" t="s">
        <v>5072</v>
      </c>
      <c r="B31" s="159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159" t="str">
        <f t="shared" si="0"/>
        <v>16.8 SIN ARCSIN STO 12 16.8 GSB M2</v>
      </c>
    </row>
    <row r="32" spans="1:12">
      <c r="A32" t="s">
        <v>5073</v>
      </c>
      <c r="B32" s="159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159" t="str">
        <f t="shared" si="0"/>
        <v>16.8 SINH ARCSINH STO 13 16.8 GSB M2</v>
      </c>
    </row>
    <row r="33" spans="1:12">
      <c r="A33" t="s">
        <v>5074</v>
      </c>
      <c r="B33" s="159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159" t="str">
        <f t="shared" si="0"/>
        <v>16.8 TAN ARCTAN STO 14 16.8 GSB M2</v>
      </c>
    </row>
    <row r="34" spans="1:12">
      <c r="A34" t="s">
        <v>5075</v>
      </c>
      <c r="B34" s="159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159" t="str">
        <f t="shared" si="0"/>
        <v>16.8 TANH ARCTANH STO 15 16.8 GSB M2</v>
      </c>
    </row>
    <row r="35" spans="1:12">
      <c r="A35" t="s">
        <v>5076</v>
      </c>
      <c r="B35" t="s">
        <v>5135</v>
      </c>
      <c r="H35" t="str">
        <f t="shared" si="1"/>
        <v xml:space="preserve"> GSB M2</v>
      </c>
      <c r="L35" s="159" t="str">
        <f t="shared" si="0"/>
        <v/>
      </c>
    </row>
    <row r="36" spans="1:12">
      <c r="A36" t="s">
        <v>3401</v>
      </c>
      <c r="B36" t="s">
        <v>5135</v>
      </c>
      <c r="H36" t="str">
        <f t="shared" si="1"/>
        <v xml:space="preserve"> GSB M2</v>
      </c>
      <c r="L36" s="159" t="str">
        <f t="shared" ref="L36:L67" si="2">IF(B36="DONE","",B36&amp;" "&amp;H36)</f>
        <v/>
      </c>
    </row>
    <row r="37" spans="1:12">
      <c r="A37" t="s">
        <v>5077</v>
      </c>
      <c r="B37" t="s">
        <v>5135</v>
      </c>
      <c r="H37" t="str">
        <f t="shared" si="1"/>
        <v xml:space="preserve"> GSB M2</v>
      </c>
      <c r="L37" s="159" t="str">
        <f t="shared" si="2"/>
        <v/>
      </c>
    </row>
    <row r="38" spans="1:12">
      <c r="A38" t="s">
        <v>3399</v>
      </c>
      <c r="B38" t="s">
        <v>5135</v>
      </c>
      <c r="H38" t="str">
        <f t="shared" si="1"/>
        <v xml:space="preserve"> GSB M2</v>
      </c>
      <c r="L38" s="159" t="str">
        <f t="shared" si="2"/>
        <v/>
      </c>
    </row>
    <row r="39" spans="1:12">
      <c r="A39" t="s">
        <v>5078</v>
      </c>
      <c r="B39" t="s">
        <v>5135</v>
      </c>
      <c r="H39" t="str">
        <f t="shared" si="1"/>
        <v xml:space="preserve"> GSB M2</v>
      </c>
      <c r="L39" s="159" t="str">
        <f t="shared" si="2"/>
        <v/>
      </c>
    </row>
    <row r="40" spans="1:12">
      <c r="A40" t="s">
        <v>3400</v>
      </c>
      <c r="B40" t="s">
        <v>5135</v>
      </c>
      <c r="H40" t="str">
        <f t="shared" si="1"/>
        <v xml:space="preserve"> GSB M2</v>
      </c>
      <c r="L40" s="159" t="str">
        <f t="shared" si="2"/>
        <v/>
      </c>
    </row>
    <row r="41" spans="1:12">
      <c r="A41" t="s">
        <v>5079</v>
      </c>
      <c r="B41" t="s">
        <v>5119</v>
      </c>
      <c r="E41">
        <v>1</v>
      </c>
      <c r="F41">
        <v>2</v>
      </c>
      <c r="H41" t="str">
        <f t="shared" si="1"/>
        <v>2 GSB M2</v>
      </c>
      <c r="L41" s="159" t="str">
        <f t="shared" si="2"/>
        <v>0.2 CEIL 0.9 CEIL + 2 GSB M2</v>
      </c>
    </row>
    <row r="42" spans="1:12">
      <c r="A42" t="s">
        <v>5080</v>
      </c>
      <c r="B42" t="s">
        <v>5120</v>
      </c>
      <c r="E42">
        <v>1</v>
      </c>
      <c r="F42">
        <v>2</v>
      </c>
      <c r="H42" t="str">
        <f t="shared" si="1"/>
        <v>2 GSB M2</v>
      </c>
      <c r="L42" s="159" t="str">
        <f t="shared" si="2"/>
        <v>1.2 FLOOR 1.9 FLOOR + 2 GSB M2</v>
      </c>
    </row>
    <row r="43" spans="1:12">
      <c r="A43" t="s">
        <v>5081</v>
      </c>
      <c r="B43" t="s">
        <v>5121</v>
      </c>
      <c r="E43">
        <v>1</v>
      </c>
      <c r="F43">
        <v>6</v>
      </c>
      <c r="H43" t="str">
        <f t="shared" si="1"/>
        <v>6 GSB M2</v>
      </c>
      <c r="L43" s="159" t="str">
        <f t="shared" si="2"/>
        <v>89798763754892653453379597352537489494736 EXIT 978 GCD STO 22 6 GSB M2</v>
      </c>
    </row>
    <row r="44" spans="1:12">
      <c r="A44" t="s">
        <v>5082</v>
      </c>
      <c r="B44" t="s">
        <v>5122</v>
      </c>
      <c r="E44">
        <v>1</v>
      </c>
      <c r="F44">
        <v>12</v>
      </c>
      <c r="H44" t="str">
        <f t="shared" si="1"/>
        <v>12 GSB M2</v>
      </c>
      <c r="L44" s="159" t="str">
        <f t="shared" si="2"/>
        <v>4 EXIT 6 LCM 12 GSB M2</v>
      </c>
    </row>
    <row r="45" spans="1:12">
      <c r="A45" t="s">
        <v>5085</v>
      </c>
      <c r="B45" t="s">
        <v>5123</v>
      </c>
      <c r="E45">
        <v>1</v>
      </c>
      <c r="F45">
        <v>3</v>
      </c>
      <c r="H45" t="str">
        <f t="shared" si="1"/>
        <v>3 GSB M2</v>
      </c>
      <c r="L45" s="159" t="str">
        <f t="shared" si="2"/>
        <v>3.14159265 IP 3 GSB M2</v>
      </c>
    </row>
    <row r="46" spans="1:12">
      <c r="A46" t="s">
        <v>5086</v>
      </c>
      <c r="B46" t="s">
        <v>5124</v>
      </c>
      <c r="E46">
        <v>1</v>
      </c>
      <c r="F46">
        <f>0.14159265</f>
        <v>0.14159264999999999</v>
      </c>
      <c r="H46" t="str">
        <f t="shared" si="1"/>
        <v>0.14159265 GSB M2</v>
      </c>
      <c r="L46" s="159" t="str">
        <f t="shared" si="2"/>
        <v>3.14159265 FP 0.14159265 GSB M2</v>
      </c>
    </row>
    <row r="47" spans="1:12">
      <c r="A47" t="s">
        <v>5087</v>
      </c>
      <c r="B47" t="s">
        <v>5125</v>
      </c>
      <c r="E47">
        <v>1</v>
      </c>
      <c r="F47">
        <v>12</v>
      </c>
      <c r="H47" t="str">
        <f t="shared" si="1"/>
        <v>12 GSB M2</v>
      </c>
      <c r="L47" s="159" t="str">
        <f t="shared" si="2"/>
        <v>3 EXIT 4 + 5 EXIT + 12 GSB M2</v>
      </c>
    </row>
    <row r="48" spans="1:12">
      <c r="A48" t="s">
        <v>5046</v>
      </c>
      <c r="B48" t="s">
        <v>5126</v>
      </c>
      <c r="E48">
        <v>1</v>
      </c>
      <c r="F48">
        <v>-6</v>
      </c>
      <c r="H48" t="str">
        <f t="shared" si="1"/>
        <v>6 CHS  GSB M2</v>
      </c>
      <c r="L48" s="159" t="str">
        <f t="shared" si="2"/>
        <v>3 ENTER 4 - 5 EXIT - 6 CHS  GSB M2</v>
      </c>
    </row>
    <row r="49" spans="1:12">
      <c r="A49" t="s">
        <v>5088</v>
      </c>
      <c r="B49" t="s">
        <v>5135</v>
      </c>
      <c r="H49" t="str">
        <f t="shared" si="1"/>
        <v xml:space="preserve"> GSB M2</v>
      </c>
      <c r="L49" s="159" t="str">
        <f t="shared" si="2"/>
        <v/>
      </c>
    </row>
    <row r="50" spans="1:12">
      <c r="A50" t="s">
        <v>5089</v>
      </c>
      <c r="B50" s="162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159" t="str">
        <f t="shared" si="2"/>
        <v>5 EXIT 2 IDIV 2 GSB M2</v>
      </c>
    </row>
    <row r="51" spans="1:12">
      <c r="A51" t="s">
        <v>5090</v>
      </c>
      <c r="B51" s="162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159" t="str">
        <f t="shared" si="2"/>
        <v>5 EXIT 2 MOD 1 GSB M2</v>
      </c>
    </row>
    <row r="52" spans="1:12">
      <c r="A52" t="s">
        <v>5091</v>
      </c>
      <c r="B52" s="162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159" t="str">
        <f t="shared" si="2"/>
        <v>5 EXIT 2 MAX 5 GSB M2</v>
      </c>
    </row>
    <row r="53" spans="1:12">
      <c r="A53" t="s">
        <v>5092</v>
      </c>
      <c r="B53" s="162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159" t="str">
        <f t="shared" si="2"/>
        <v>5 EXIT 2 MIN 2 GSB M2</v>
      </c>
    </row>
    <row r="54" spans="1:12">
      <c r="A54" t="s">
        <v>3078</v>
      </c>
      <c r="B54" t="s">
        <v>5135</v>
      </c>
      <c r="H54" t="str">
        <f t="shared" si="1"/>
        <v xml:space="preserve"> GSB M2</v>
      </c>
      <c r="L54" s="159" t="str">
        <f t="shared" si="2"/>
        <v/>
      </c>
    </row>
    <row r="55" spans="1:12">
      <c r="A55" t="s">
        <v>5093</v>
      </c>
      <c r="B55" s="159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159" t="str">
        <f t="shared" si="2"/>
        <v>201 NEXTP 211 GSB M2</v>
      </c>
    </row>
    <row r="56" spans="1:12">
      <c r="A56" t="s">
        <v>5094</v>
      </c>
      <c r="B56" s="159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159" t="str">
        <f t="shared" si="2"/>
        <v>5 X! 120 GSB M2</v>
      </c>
    </row>
    <row r="57" spans="1:12">
      <c r="A57" t="s">
        <v>5095</v>
      </c>
      <c r="B57" t="s">
        <v>5135</v>
      </c>
      <c r="H57" t="str">
        <f t="shared" si="1"/>
        <v xml:space="preserve"> GSB M2</v>
      </c>
      <c r="L57" s="159" t="str">
        <f t="shared" si="2"/>
        <v/>
      </c>
    </row>
    <row r="58" spans="1:12">
      <c r="A58" t="s">
        <v>5096</v>
      </c>
      <c r="B58" s="159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159" t="str">
        <f t="shared" si="2"/>
        <v>RAD 0.2 &gt;DEG &gt;REAL 0.2 GSB M2</v>
      </c>
    </row>
    <row r="59" spans="1:12">
      <c r="A59" t="s">
        <v>5097</v>
      </c>
      <c r="B59" s="159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159" t="str">
        <f t="shared" si="2"/>
        <v>DEG 20 &gt;RAD &gt;REAL 0.349065850398866 GSB M2</v>
      </c>
    </row>
    <row r="60" spans="1:12">
      <c r="A60" t="s">
        <v>5098</v>
      </c>
      <c r="B60" s="159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159" t="str">
        <f t="shared" si="2"/>
        <v>20 D&gt;R &gt;REAL 0.349065850398866 GSB M2</v>
      </c>
    </row>
    <row r="61" spans="1:12">
      <c r="A61" t="s">
        <v>5099</v>
      </c>
      <c r="B61" s="159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159" t="str">
        <f t="shared" si="2"/>
        <v>20 R&gt;D &gt;REAL 1145.91559026165 GSB M2</v>
      </c>
    </row>
    <row r="62" spans="1:12">
      <c r="A62" t="s">
        <v>5100</v>
      </c>
      <c r="B62" t="s">
        <v>5100</v>
      </c>
      <c r="E62">
        <v>1</v>
      </c>
      <c r="F62">
        <v>299792458</v>
      </c>
      <c r="H62" t="str">
        <f t="shared" si="1"/>
        <v>299792458 GSB M2</v>
      </c>
      <c r="L62" s="159" t="str">
        <f t="shared" si="2"/>
        <v>c 299792458 GSB M2</v>
      </c>
    </row>
    <row r="63" spans="1:12">
      <c r="A63" t="s">
        <v>5101</v>
      </c>
      <c r="B63" s="159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159" t="str">
        <f t="shared" si="2"/>
        <v>RAD 20 SINC 0.0456472625363814 GSB M2</v>
      </c>
    </row>
    <row r="64" spans="1:12">
      <c r="A64" t="s">
        <v>5102</v>
      </c>
      <c r="B64" s="159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159" t="str">
        <f t="shared" si="2"/>
        <v>20 CHS SQRT RE 0 GSB M2</v>
      </c>
    </row>
    <row r="65" spans="1:12">
      <c r="A65" t="s">
        <v>5103</v>
      </c>
      <c r="B65" s="159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159" t="str">
        <f t="shared" si="2"/>
        <v>20 CHS SQRT RE&lt;&gt;IM RE 4.47213595499958 GSB M2</v>
      </c>
    </row>
    <row r="66" spans="1:12">
      <c r="A66" t="s">
        <v>5104</v>
      </c>
      <c r="B66" s="159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159" t="str">
        <f t="shared" si="2"/>
        <v>0.98 E^X-1 1.66445624192942 GSB M2</v>
      </c>
    </row>
    <row r="67" spans="1:12">
      <c r="A67" t="s">
        <v>5105</v>
      </c>
      <c r="B67" s="159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159" t="str">
        <f t="shared" si="2"/>
        <v>0.98 LN(1+X) 0.683096844706444 GSB M2</v>
      </c>
    </row>
    <row r="68" spans="1:12">
      <c r="A68" t="s">
        <v>5106</v>
      </c>
      <c r="B68" s="159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159" t="str">
        <f t="shared" ref="L68:L73" si="3">IF(B68="DONE","",B68&amp;" "&amp;H68)</f>
        <v>FIX 01 0.9811111111 ROUND ALL 00 0.9 GSB M2</v>
      </c>
    </row>
    <row r="69" spans="1:12">
      <c r="A69" t="s">
        <v>5107</v>
      </c>
      <c r="B69" s="159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159" t="str">
        <f t="shared" si="3"/>
        <v>0.98 ROUNDI 1 GSB M2</v>
      </c>
    </row>
    <row r="70" spans="1:12">
      <c r="A70" t="s">
        <v>5084</v>
      </c>
      <c r="B70" t="s">
        <v>5127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159" t="str">
        <f t="shared" si="3"/>
        <v>20 STO 00 INCR 00 RCL 00 21 GSB M2</v>
      </c>
    </row>
    <row r="71" spans="1:12">
      <c r="A71" t="s">
        <v>5083</v>
      </c>
      <c r="B71" t="s">
        <v>5133</v>
      </c>
      <c r="E71">
        <v>1</v>
      </c>
      <c r="F71">
        <v>19</v>
      </c>
      <c r="H71" t="str">
        <f t="shared" si="4"/>
        <v>19 GSB M2</v>
      </c>
      <c r="L71" s="159" t="str">
        <f t="shared" si="3"/>
        <v>20 STO 00 DECR 00 RCL 00 19 GSB M2</v>
      </c>
    </row>
    <row r="72" spans="1:12">
      <c r="A72" t="s">
        <v>3091</v>
      </c>
      <c r="B72" t="s">
        <v>5135</v>
      </c>
      <c r="H72" t="str">
        <f t="shared" si="4"/>
        <v xml:space="preserve"> GSB M2</v>
      </c>
      <c r="L72" s="159" t="str">
        <f t="shared" si="3"/>
        <v/>
      </c>
    </row>
    <row r="73" spans="1:12">
      <c r="A73" t="s">
        <v>5136</v>
      </c>
      <c r="B73" t="s">
        <v>5135</v>
      </c>
      <c r="H73" t="str">
        <f t="shared" si="4"/>
        <v xml:space="preserve"> GSB M2</v>
      </c>
      <c r="L73" s="159" t="str">
        <f t="shared" si="3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H2246"/>
  <sheetViews>
    <sheetView topLeftCell="A7" workbookViewId="0">
      <selection activeCell="A7" sqref="A1:A1048576"/>
    </sheetView>
  </sheetViews>
  <sheetFormatPr baseColWidth="10" defaultColWidth="0" defaultRowHeight="16" zeroHeight="1"/>
  <cols>
    <col min="1" max="1" width="188.5" style="7" bestFit="1" customWidth="1"/>
    <col min="2" max="2" width="10.83203125" hidden="1" customWidth="1"/>
    <col min="3" max="8" width="3.1640625" hidden="1" customWidth="1"/>
    <col min="9" max="16384" width="10.83203125" hidden="1"/>
  </cols>
  <sheetData>
    <row r="3" spans="1:1">
      <c r="A3" s="8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",SOURCE!$S$2-5), "")&amp;
      TEXT(SOURCE!H3,"????0")&amp;",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", "&amp; SOURCE!K3&amp;      IF(SOURCE!$X$2-LEN(SOURCE!K3) &gt;= 0, REPT(" ",SOURCE!$X$2-LEN(SOURCE!K3)), "")&amp;
      "},"&amp;IF(SOURCE!L3&lt;&gt;"",""&amp;SOURCE!L3,"")
 )
)
)</f>
        <v>/*    0 */  { itemToBeCoded,               NOPARAM,                     "",                                            "0000",                                        0,       0,       CAT_NONE, SLS_UNCHANGED, US_UNCHANGED}, // ITM_NULL</v>
      </c>
    </row>
    <row r="4" spans="1:1">
      <c r="A4" s="8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",SOURCE!$S$2-5), "")&amp;
      TEXT(SOURCE!H4,"????0")&amp;",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", "&amp; SOURCE!K4&amp;      IF(SOURCE!$X$2-LEN(SOURCE!K4) &gt;= 0, REPT(" ",SOURCE!$X$2-LEN(SOURCE!K4)), "")&amp;
      "},"&amp;IF(SOURCE!L4&lt;&gt;"",""&amp;SOURCE!L4,"")
 )
)
)</f>
        <v/>
      </c>
    </row>
    <row r="5" spans="1:1">
      <c r="A5" s="8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",SOURCE!$S$2-5), "")&amp;
      TEXT(SOURCE!H5,"????0")&amp;",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", "&amp; SOURCE!K5&amp;      IF(SOURCE!$X$2-LEN(SOURCE!K5) &gt;= 0, REPT(" ",SOURCE!$X$2-LEN(SOURCE!K5)), "")&amp;
      "},"&amp;IF(SOURCE!L5&lt;&gt;"",""&amp;SOURCE!L5,"")
 )
)
)</f>
        <v>// Items from 1 to 127 are 1 byte OP codes</v>
      </c>
    </row>
    <row r="6" spans="1:1">
      <c r="A6" s="8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",SOURCE!$S$2-5), "")&amp;
      TEXT(SOURCE!H6,"????0")&amp;",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", "&amp; SOURCE!K6&amp;      IF(SOURCE!$X$2-LEN(SOURCE!K6) &gt;= 0, REPT(" ",SOURCE!$X$2-LEN(SOURCE!K6)), "")&amp;
      "},"&amp;IF(SOURCE!L6&lt;&gt;"",""&amp;SOURCE!L6,"")
 )
)
)</f>
        <v>/*    1 */  { itemToBeCoded,               TM_LABEL,                    "LBL",                                         "LBL",                                         0,       0,       CAT_FNCT, SLS_UNCHANGED, US_ENABLED  },</v>
      </c>
    </row>
    <row r="7" spans="1:1">
      <c r="A7" s="8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",SOURCE!$S$2-5), "")&amp;
      TEXT(SOURCE!H7,"????0")&amp;",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", "&amp; SOURCE!K7&amp;      IF(SOURCE!$X$2-LEN(SOURCE!K7) &gt;= 0, REPT(" ",SOURCE!$X$2-LEN(SOURCE!K7)), "")&amp;
      "},"&amp;IF(SOURCE!L7&lt;&gt;"",""&amp;SOURCE!L7,"")
 )
)
)</f>
        <v>/*    2 */  { fnGoto,                      TM_LABEL,                    "GTO",                                         "GTO",                                         0,      99,       CAT_FNCT, SLS_UNCHANGED, US_ENABLED  },</v>
      </c>
    </row>
    <row r="8" spans="1:1">
      <c r="A8" s="8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",SOURCE!$S$2-5), "")&amp;
      TEXT(SOURCE!H8,"????0")&amp;",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", "&amp; SOURCE!K8&amp;      IF(SOURCE!$X$2-LEN(SOURCE!K8) &gt;= 0, REPT(" ",SOURCE!$X$2-LEN(SOURCE!K8)), "")&amp;
      "},"&amp;IF(SOURCE!L8&lt;&gt;"",""&amp;SOURCE!L8,"")
 )
)
)</f>
        <v>/*    3 */  { itemToBeCoded,               TM_LABEL,                    "XEQ",                                         "XEQ",                                         0,       0,       CAT_FNCT, SLS_UNCHANGED, US_ENABLED  },</v>
      </c>
    </row>
    <row r="9" spans="1:1">
      <c r="A9" s="8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",SOURCE!$S$2-5), "")&amp;
      TEXT(SOURCE!H9,"????0")&amp;",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", "&amp; SOURCE!K9&amp;      IF(SOURCE!$X$2-LEN(SOURCE!K9) &gt;= 0, REPT(" ",SOURCE!$X$2-LEN(SOURCE!K9)), "")&amp;
      "},"&amp;IF(SOURCE!L9&lt;&gt;"",""&amp;SOURCE!L9,"")
 )
)
)</f>
        <v>/*    4 */  { itemToBeCoded,               NOPARAM,                     "RTN",                                         "RTN",                                         0,       0,       CAT_FNCT, SLS_UNCHANGED, US_ENABLED  },</v>
      </c>
    </row>
    <row r="10" spans="1:1">
      <c r="A10" s="8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",SOURCE!$S$2-5), "")&amp;
      TEXT(SOURCE!H10,"????0")&amp;",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", "&amp; SOURCE!K10&amp;      IF(SOURCE!$X$2-LEN(SOURCE!K10) &gt;= 0, REPT(" ",SOURCE!$X$2-LEN(SOURCE!K10)), "")&amp;
      "},"&amp;IF(SOURCE!L10&lt;&gt;"",""&amp;SOURCE!L10,"")
 )
)
)</f>
        <v>/*    5 */  { itemToBeCoded,               NOPARAM,                     "ISE",                                         "ISE",                                         0,       0,       CAT_FNCT, SLS_UNCHANGED, US_ENABLED  },</v>
      </c>
    </row>
    <row r="11" spans="1:1">
      <c r="A11" s="8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",SOURCE!$S$2-5), "")&amp;
      TEXT(SOURCE!H11,"????0")&amp;",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", "&amp; SOURCE!K11&amp;      IF(SOURCE!$X$2-LEN(SOURCE!K11) &gt;= 0, REPT(" ",SOURCE!$X$2-LEN(SOURCE!K11)), "")&amp;
      "},"&amp;IF(SOURCE!L11&lt;&gt;"",""&amp;SOURCE!L11,"")
 )
)
)</f>
        <v>/*    6 */  { itemToBeCoded,               NOPARAM,                     "ISG",                                         "ISG",                                         0,       0,       CAT_FNCT, SLS_UNCHANGED, US_ENABLED  },</v>
      </c>
    </row>
    <row r="12" spans="1:1">
      <c r="A12" s="8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",SOURCE!$S$2-5), "")&amp;
      TEXT(SOURCE!H12,"????0")&amp;",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", "&amp; SOURCE!K12&amp;      IF(SOURCE!$X$2-LEN(SOURCE!K12) &gt;= 0, REPT(" ",SOURCE!$X$2-LEN(SOURCE!K12)), "")&amp;
      "},"&amp;IF(SOURCE!L12&lt;&gt;"",""&amp;SOURCE!L12,"")
 )
)
)</f>
        <v>/*    7 */  { itemToBeCoded,               NOPARAM,                     "ISZ",                                         "ISZ",                                         0,       0,       CAT_FNCT, SLS_UNCHANGED, US_ENABLED  },</v>
      </c>
    </row>
    <row r="13" spans="1:1">
      <c r="A13" s="8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",SOURCE!$S$2-5), "")&amp;
      TEXT(SOURCE!H13,"????0")&amp;",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", "&amp; SOURCE!K13&amp;      IF(SOURCE!$X$2-LEN(SOURCE!K13) &gt;= 0, REPT(" ",SOURCE!$X$2-LEN(SOURCE!K13)), "")&amp;
      "},"&amp;IF(SOURCE!L13&lt;&gt;"",""&amp;SOURCE!L13,"")
 )
)
)</f>
        <v>/*    8 */  { itemToBeCoded,               NOPARAM,                     "DSE",                                         "DSE",                                         0,       0,       CAT_FNCT, SLS_UNCHANGED, US_ENABLED  },</v>
      </c>
    </row>
    <row r="14" spans="1:1">
      <c r="A14" s="8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",SOURCE!$S$2-5), "")&amp;
      TEXT(SOURCE!H14,"????0")&amp;",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", "&amp; SOURCE!K14&amp;      IF(SOURCE!$X$2-LEN(SOURCE!K14) &gt;= 0, REPT(" ",SOURCE!$X$2-LEN(SOURCE!K14)), "")&amp;
      "},"&amp;IF(SOURCE!L14&lt;&gt;"",""&amp;SOURCE!L14,"")
 )
)
)</f>
        <v>/*    9 */  { itemToBeCoded,               NOPARAM,                     "DSL",                                         "DSL",                                         0,       0,       CAT_FNCT, SLS_UNCHANGED, US_ENABLED  },</v>
      </c>
    </row>
    <row r="15" spans="1:1">
      <c r="A15" s="8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",SOURCE!$S$2-5), "")&amp;
      TEXT(SOURCE!H15,"????0")&amp;",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", "&amp; SOURCE!K15&amp;      IF(SOURCE!$X$2-LEN(SOURCE!K15) &gt;= 0, REPT(" ",SOURCE!$X$2-LEN(SOURCE!K15)), "")&amp;
      "},"&amp;IF(SOURCE!L15&lt;&gt;"",""&amp;SOURCE!L15,"")
 )
)
)</f>
        <v>/*   10 */  { itemToBeCoded,               NOPARAM,                     "DSZ",                                         "DSZ",                                         0,       0,       CAT_FNCT, SLS_UNCHANGED, US_ENABLED  },</v>
      </c>
    </row>
    <row r="16" spans="1:1">
      <c r="A16" s="8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",SOURCE!$S$2-5), "")&amp;
      TEXT(SOURCE!H16,"????0")&amp;",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", "&amp; SOURCE!K16&amp;      IF(SOURCE!$X$2-LEN(SOURCE!K16) &gt;= 0, REPT(" ",SOURCE!$X$2-LEN(SOURCE!K16)), "")&amp;
      "},"&amp;IF(SOURCE!L16&lt;&gt;"",""&amp;SOURCE!L16,"")
 )
)
)</f>
        <v>/*   11 */  { itemToBeCoded,               NOPARAM,                     "x= ?",                                        "x= ?",                                        0,       0,       CAT_FNCT, SLS_UNCHANGED, US_ENABLED  },</v>
      </c>
    </row>
    <row r="17" spans="1:1">
      <c r="A17" s="8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",SOURCE!$S$2-5), "")&amp;
      TEXT(SOURCE!H17,"????0")&amp;",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", "&amp; SOURCE!K17&amp;      IF(SOURCE!$X$2-LEN(SOURCE!K17) &gt;= 0, REPT(" ",SOURCE!$X$2-LEN(SOURCE!K17)), "")&amp;
      "},"&amp;IF(SOURCE!L17&lt;&gt;"",""&amp;SOURCE!L17,"")
 )
)
)</f>
        <v>/*   12 */  { itemToBeCoded,               NOPARAM,                     "x" STD_NOT_EQUAL " ?",                        "x" STD_NOT_EQUAL " ?",                        0,       0,       CAT_FNCT, SLS_UNCHANGED, US_ENABLED  },</v>
      </c>
    </row>
    <row r="18" spans="1:1">
      <c r="A18" s="8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",SOURCE!$S$2-5), "")&amp;
      TEXT(SOURCE!H18,"????0")&amp;",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", "&amp; SOURCE!K18&amp;      IF(SOURCE!$X$2-LEN(SOURCE!K18) &gt;= 0, REPT(" ",SOURCE!$X$2-LEN(SOURCE!K18)), "")&amp;
      "},"&amp;IF(SOURCE!L18&lt;&gt;"",""&amp;SOURCE!L18,"")
 )
)
)</f>
        <v>/*   13 */  { itemToBeCoded,               NOPARAM,                     "x=+0?",                                       "x=+0?",                                       0,       0,       CAT_FNCT, SLS_UNCHANGED, US_ENABLED  },</v>
      </c>
    </row>
    <row r="19" spans="1:1">
      <c r="A19" s="8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",SOURCE!$S$2-5), "")&amp;
      TEXT(SOURCE!H19,"????0")&amp;",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", "&amp; SOURCE!K19&amp;      IF(SOURCE!$X$2-LEN(SOURCE!K19) &gt;= 0, REPT(" ",SOURCE!$X$2-LEN(SOURCE!K19)), "")&amp;
      "},"&amp;IF(SOURCE!L19&lt;&gt;"",""&amp;SOURCE!L19,"")
 )
)
)</f>
        <v>/*   14 */  { itemToBeCoded,               NOPARAM,                     "x=-0?",                                       "x=-0?",                                       0,       0,       CAT_FNCT, SLS_UNCHANGED, US_ENABLED  },</v>
      </c>
    </row>
    <row r="20" spans="1:1">
      <c r="A20" s="8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",SOURCE!$S$2-5), "")&amp;
      TEXT(SOURCE!H20,"????0")&amp;",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", "&amp; SOURCE!K20&amp;      IF(SOURCE!$X$2-LEN(SOURCE!K20) &gt;= 0, REPT(" ",SOURCE!$X$2-LEN(SOURCE!K20)), "")&amp;
      "},"&amp;IF(SOURCE!L20&lt;&gt;"",""&amp;SOURCE!L20,"")
 )
)
)</f>
        <v>/*   15 */  { itemToBeCoded,               NOPARAM,                     "x" STD_ALMOST_EQUAL " ?",                     "x" STD_ALMOST_EQUAL " ?",                     0,       0,       CAT_FNCT, SLS_UNCHANGED, US_ENABLED  },</v>
      </c>
    </row>
    <row r="21" spans="1:1">
      <c r="A21" s="8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",SOURCE!$S$2-5), "")&amp;
      TEXT(SOURCE!H21,"????0")&amp;",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", "&amp; SOURCE!K21&amp;      IF(SOURCE!$X$2-LEN(SOURCE!K21) &gt;= 0, REPT(" ",SOURCE!$X$2-LEN(SOURCE!K21)), "")&amp;
      "},"&amp;IF(SOURCE!L21&lt;&gt;"",""&amp;SOURCE!L21,"")
 )
)
)</f>
        <v>/*   16 */  { itemToBeCoded,               NOPARAM,                     "x&lt; ?",                                        "x&lt; ?",                                        0,       0,       CAT_FNCT, SLS_UNCHANGED, US_ENABLED  },</v>
      </c>
    </row>
    <row r="22" spans="1:1">
      <c r="A22" s="8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",SOURCE!$S$2-5), "")&amp;
      TEXT(SOURCE!H22,"????0")&amp;",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", "&amp; SOURCE!K22&amp;      IF(SOURCE!$X$2-LEN(SOURCE!K22) &gt;= 0, REPT(" ",SOURCE!$X$2-LEN(SOURCE!K22)), "")&amp;
      "},"&amp;IF(SOURCE!L22&lt;&gt;"",""&amp;SOURCE!L22,"")
 )
)
)</f>
        <v>/*   17 */  { itemToBeCoded,               NOPARAM,                     "x" STD_LESS_EQUAL " ?",                       "x" STD_LESS_EQUAL " ?",                       0,       0,       CAT_FNCT, SLS_UNCHANGED, US_ENABLED  },</v>
      </c>
    </row>
    <row r="23" spans="1:1">
      <c r="A23" s="8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",SOURCE!$S$2-5), "")&amp;
      TEXT(SOURCE!H23,"????0")&amp;",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", "&amp; SOURCE!K23&amp;      IF(SOURCE!$X$2-LEN(SOURCE!K23) &gt;= 0, REPT(" ",SOURCE!$X$2-LEN(SOURCE!K23)), "")&amp;
      "},"&amp;IF(SOURCE!L23&lt;&gt;"",""&amp;SOURCE!L23,"")
 )
)
)</f>
        <v>/*   18 */  { itemToBeCoded,               NOPARAM,                     "x" STD_GREATER_EQUAL " ?",                    "x" STD_GREATER_EQUAL " ?",                    0,       0,       CAT_FNCT, SLS_UNCHANGED, US_ENABLED  },</v>
      </c>
    </row>
    <row r="24" spans="1:1">
      <c r="A24" s="8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",SOURCE!$S$2-5), "")&amp;
      TEXT(SOURCE!H24,"????0")&amp;",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", "&amp; SOURCE!K24&amp;      IF(SOURCE!$X$2-LEN(SOURCE!K24) &gt;= 0, REPT(" ",SOURCE!$X$2-LEN(SOURCE!K24)), "")&amp;
      "},"&amp;IF(SOURCE!L24&lt;&gt;"",""&amp;SOURCE!L24,"")
 )
)
)</f>
        <v>/*   19 */  { itemToBeCoded,               NOPARAM,                     "x&gt; ?",                                        "x&gt; ?",                                        0,       0,       CAT_FNCT, SLS_UNCHANGED, US_ENABLED  },</v>
      </c>
    </row>
    <row r="25" spans="1:1">
      <c r="A25" s="8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",SOURCE!$S$2-5), "")&amp;
      TEXT(SOURCE!H25,"????0")&amp;",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", "&amp; SOURCE!K25&amp;      IF(SOURCE!$X$2-LEN(SOURCE!K25) &gt;= 0, REPT(" ",SOURCE!$X$2-LEN(SOURCE!K25)), "")&amp;
      "},"&amp;IF(SOURCE!L25&lt;&gt;"",""&amp;SOURCE!L25,"")
 )
)
)</f>
        <v>/*   20 */  { fnIsFlagClear,               TM_FLAGR,                    "FC?",                                         "FC?",                                         0,      99,       CAT_FNCT, SLS_UNCHANGED, US_ENABLED  },</v>
      </c>
    </row>
    <row r="26" spans="1:1">
      <c r="A26" s="8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",SOURCE!$S$2-5), "")&amp;
      TEXT(SOURCE!H26,"????0")&amp;",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", "&amp; SOURCE!K26&amp;      IF(SOURCE!$X$2-LEN(SOURCE!K26) &gt;= 0, REPT(" ",SOURCE!$X$2-LEN(SOURCE!K26)), "")&amp;
      "},"&amp;IF(SOURCE!L26&lt;&gt;"",""&amp;SOURCE!L26,"")
 )
)
)</f>
        <v>/*   21 */  { fnIsFlagSet,                 TM_FLAGR,                    "FS?",                                         "FS?",                                         0,      99,       CAT_FNCT, SLS_UNCHANGED, US_ENABLED  },</v>
      </c>
    </row>
    <row r="27" spans="1:1">
      <c r="A27" s="8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",SOURCE!$S$2-5), "")&amp;
      TEXT(SOURCE!H27,"????0")&amp;",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", "&amp; SOURCE!K27&amp;      IF(SOURCE!$X$2-LEN(SOURCE!K27) &gt;= 0, REPT(" ",SOURCE!$X$2-LEN(SOURCE!K27)), "")&amp;
      "},"&amp;IF(SOURCE!L27&lt;&gt;"",""&amp;SOURCE!L27,"")
 )
)
)</f>
        <v>/*   22 */  { itemToBeCoded,               NOPARAM,                     "EVEN?",                                       "EVEN?",                                       0,       0,       CAT_FNCT, SLS_UNCHANGED, US_ENABLED  },</v>
      </c>
    </row>
    <row r="28" spans="1:1">
      <c r="A28" s="8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",SOURCE!$S$2-5), "")&amp;
      TEXT(SOURCE!H28,"????0")&amp;",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", "&amp; SOURCE!K28&amp;      IF(SOURCE!$X$2-LEN(SOURCE!K28) &gt;= 0, REPT(" ",SOURCE!$X$2-LEN(SOURCE!K28)), "")&amp;
      "},"&amp;IF(SOURCE!L28&lt;&gt;"",""&amp;SOURCE!L28,"")
 )
)
)</f>
        <v>/*   23 */  { itemToBeCoded,               NOPARAM,                     "ODD?",                                        "ODD?",                                        0,       0,       CAT_FNCT, SLS_UNCHANGED, US_ENABLED  },</v>
      </c>
    </row>
    <row r="29" spans="1:1">
      <c r="A29" s="8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",SOURCE!$S$2-5), "")&amp;
      TEXT(SOURCE!H29,"????0")&amp;",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", "&amp; SOURCE!K29&amp;      IF(SOURCE!$X$2-LEN(SOURCE!K29) &gt;= 0, REPT(" ",SOURCE!$X$2-LEN(SOURCE!K29)), "")&amp;
      "},"&amp;IF(SOURCE!L29&lt;&gt;"",""&amp;SOURCE!L29,"")
 )
)
)</f>
        <v>/*   24 */  { itemToBeCoded,               NOPARAM,                     "FP?",                                         "FP?",                                         0,       0,       CAT_FNCT, SLS_UNCHANGED, US_ENABLED  },</v>
      </c>
    </row>
    <row r="30" spans="1:1">
      <c r="A30" s="8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",SOURCE!$S$2-5), "")&amp;
      TEXT(SOURCE!H30,"????0")&amp;",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", "&amp; SOURCE!K30&amp;      IF(SOURCE!$X$2-LEN(SOURCE!K30) &gt;= 0, REPT(" ",SOURCE!$X$2-LEN(SOURCE!K30)), "")&amp;
      "},"&amp;IF(SOURCE!L30&lt;&gt;"",""&amp;SOURCE!L30,"")
 )
)
)</f>
        <v>/*   25 */  { itemToBeCoded,               NOPARAM,                     "INT?",                                        "INT?",                                        0,       0,       CAT_FNCT, SLS_UNCHANGED, US_ENABLED  },</v>
      </c>
    </row>
    <row r="31" spans="1:1">
      <c r="A31" s="8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",SOURCE!$S$2-5), "")&amp;
      TEXT(SOURCE!H31,"????0")&amp;",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", "&amp; SOURCE!K31&amp;      IF(SOURCE!$X$2-LEN(SOURCE!K31) &gt;= 0, REPT(" ",SOURCE!$X$2-LEN(SOURCE!K31)), "")&amp;
      "},"&amp;IF(SOURCE!L31&lt;&gt;"",""&amp;SOURCE!L31,"")
 )
)
)</f>
        <v>/*   26 */  { itemToBeCoded,               NOPARAM,                     "CPX?",                                        "CPX?",                                        0,       0,       CAT_FNCT, SLS_UNCHANGED, US_ENABLED  },</v>
      </c>
    </row>
    <row r="32" spans="1:1">
      <c r="A32" s="8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",SOURCE!$S$2-5), "")&amp;
      TEXT(SOURCE!H32,"????0")&amp;",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", "&amp; SOURCE!K32&amp;      IF(SOURCE!$X$2-LEN(SOURCE!K32) &gt;= 0, REPT(" ",SOURCE!$X$2-LEN(SOURCE!K32)), "")&amp;
      "},"&amp;IF(SOURCE!L32&lt;&gt;"",""&amp;SOURCE!L32,"")
 )
)
)</f>
        <v>/*   27 */  { itemToBeCoded,               NOPARAM,                     "MATR?",                                       "MATR?",                                       0,       0,       CAT_FNCT, SLS_UNCHANGED, US_ENABLED  },</v>
      </c>
    </row>
    <row r="33" spans="1:1">
      <c r="A33" s="8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",SOURCE!$S$2-5), "")&amp;
      TEXT(SOURCE!H33,"????0")&amp;",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", "&amp; SOURCE!K33&amp;      IF(SOURCE!$X$2-LEN(SOURCE!K33) &gt;= 0, REPT(" ",SOURCE!$X$2-LEN(SOURCE!K33)), "")&amp;
      "},"&amp;IF(SOURCE!L33&lt;&gt;"",""&amp;SOURCE!L33,"")
 )
)
)</f>
        <v>/*   28 */  { itemToBeCoded,               NOPARAM,                     "NaN?",                                        "NaN?",                                        0,       0,       CAT_FNCT, SLS_UNCHANGED, US_ENABLED  },</v>
      </c>
    </row>
    <row r="34" spans="1:1">
      <c r="A34" s="8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",SOURCE!$S$2-5), "")&amp;
      TEXT(SOURCE!H34,"????0")&amp;",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", "&amp; SOURCE!K34&amp;      IF(SOURCE!$X$2-LEN(SOURCE!K34) &gt;= 0, REPT(" ",SOURCE!$X$2-LEN(SOURCE!K34)), "")&amp;
      "},"&amp;IF(SOURCE!L34&lt;&gt;"",""&amp;SOURCE!L34,"")
 )
)
)</f>
        <v>/*   29 */  { itemToBeCoded,               NOPARAM,                     "REAL?",                                       "REAL?",                                       0,       0,       CAT_FNCT, SLS_UNCHANGED, US_ENABLED  },</v>
      </c>
    </row>
    <row r="35" spans="1:1">
      <c r="A35" s="8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",SOURCE!$S$2-5), "")&amp;
      TEXT(SOURCE!H35,"????0")&amp;",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", "&amp; SOURCE!K35&amp;      IF(SOURCE!$X$2-LEN(SOURCE!K35) &gt;= 0, REPT(" ",SOURCE!$X$2-LEN(SOURCE!K35)), "")&amp;
      "},"&amp;IF(SOURCE!L35&lt;&gt;"",""&amp;SOURCE!L35,"")
 )
)
)</f>
        <v>/*   30 */  { itemToBeCoded,               NOPARAM,                     "SPEC?",                                       "SPEC?",                                       0,       0,       CAT_FNCT, SLS_UNCHANGED, US_ENABLED  },</v>
      </c>
    </row>
    <row r="36" spans="1:1">
      <c r="A36" s="8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",SOURCE!$S$2-5), "")&amp;
      TEXT(SOURCE!H36,"????0")&amp;",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", "&amp; SOURCE!K36&amp;      IF(SOURCE!$X$2-LEN(SOURCE!K36) &gt;= 0, REPT(" ",SOURCE!$X$2-LEN(SOURCE!K36)), "")&amp;
      "},"&amp;IF(SOURCE!L36&lt;&gt;"",""&amp;SOURCE!L36,"")
 )
)
)</f>
        <v>/*   31 */  { itemToBeCoded,               NOPARAM,                     "STRI?",                                       "STRI?",                                       0,       0,       CAT_FNCT, SLS_UNCHANGED, US_ENABLED  },</v>
      </c>
    </row>
    <row r="37" spans="1:1">
      <c r="A37" s="8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",SOURCE!$S$2-5), "")&amp;
      TEXT(SOURCE!H37,"????0")&amp;",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", "&amp; SOURCE!K37&amp;      IF(SOURCE!$X$2-LEN(SOURCE!K37) &gt;= 0, REPT(" ",SOURCE!$X$2-LEN(SOURCE!K37)), "")&amp;
      "},"&amp;IF(SOURCE!L37&lt;&gt;"",""&amp;SOURCE!L37,"")
 )
)
)</f>
        <v>/*   32 */  { itemToBeCoded,               NOPARAM,                     STD_PLUS_MINUS STD_INFINITY "?",               STD_PLUS_MINUS STD_INFINITY "?",               0,       0,       CAT_FNCT, SLS_UNCHANGED, US_ENABLED  },</v>
      </c>
    </row>
    <row r="38" spans="1:1">
      <c r="A38" s="8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",SOURCE!$S$2-5), "")&amp;
      TEXT(SOURCE!H38,"????0")&amp;",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", "&amp; SOURCE!K38&amp;      IF(SOURCE!$X$2-LEN(SOURCE!K38) &gt;= 0, REPT(" ",SOURCE!$X$2-LEN(SOURCE!K38)), "")&amp;
      "},"&amp;IF(SOURCE!L38&lt;&gt;"",""&amp;SOURCE!L38,"")
 )
)
)</f>
        <v>/*   33 */  { fnIsPrime,                   NOPARAM,                     "PRIME?",                                      "PRIME?",                                      0,       0,       CAT_FNCT, SLS_UNCHANGED, US_ENABLED  },</v>
      </c>
    </row>
    <row r="39" spans="1:1">
      <c r="A39" s="8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",SOURCE!$S$2-5), "")&amp;
      TEXT(SOURCE!H39,"????0")&amp;",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", "&amp; SOURCE!K39&amp;      IF(SOURCE!$X$2-LEN(SOURCE!K39) &gt;= 0, REPT(" ",SOURCE!$X$2-LEN(SOURCE!K39)), "")&amp;
      "},"&amp;IF(SOURCE!L39&lt;&gt;"",""&amp;SOURCE!L39,"")
 )
)
)</f>
        <v>/*   34 */  { itemToBeCoded,               NOPARAM,                     "TOP?",                                        "TOP?",                                        0,       0,       CAT_FNCT, SLS_UNCHANGED, US_ENABLED  },</v>
      </c>
    </row>
    <row r="40" spans="1:1">
      <c r="A40" s="8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",SOURCE!$S$2-5), "")&amp;
      TEXT(SOURCE!H40,"????0")&amp;",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", "&amp; SOURCE!K40&amp;      IF(SOURCE!$X$2-LEN(SOURCE!K40) &gt;= 0, REPT(" ",SOURCE!$X$2-LEN(SOURCE!K40)), "")&amp;
      "},"&amp;IF(SOURCE!L40&lt;&gt;"",""&amp;SOURCE!L40,"")
 )
)
)</f>
        <v>/*   35 */  { fnKeyEnter,                  NOPARAM,                     "ENTER" STD_UP_ARROW,                          "ENTER" STD_UP_ARROW,                          0,       0,       CAT_FNCT, SLS_DISABLED , US_ENABLED  },</v>
      </c>
    </row>
    <row r="41" spans="1:1">
      <c r="A41" s="8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",SOURCE!$S$2-5), "")&amp;
      TEXT(SOURCE!H41,"????0")&amp;",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", "&amp; SOURCE!K41&amp;      IF(SOURCE!$X$2-LEN(SOURCE!K41) &gt;= 0, REPT(" ",SOURCE!$X$2-LEN(SOURCE!K41)), "")&amp;
      "},"&amp;IF(SOURCE!L41&lt;&gt;"",""&amp;SOURCE!L41,"")
 )
)
)</f>
        <v>/*   36 */  { fnSwapXY,                    NOPARAM,                     "x" STD_LEFT_RIGHT_ARROWS "y",                 "x" STD_LEFT_RIGHT_ARROWS "y",                 0,       0,       CAT_FNCT, SLS_ENABLED  , US_ENABLED  },</v>
      </c>
    </row>
    <row r="42" spans="1:1">
      <c r="A42" s="8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",SOURCE!$S$2-5), "")&amp;
      TEXT(SOURCE!H42,"????0")&amp;",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", "&amp; SOURCE!K42&amp;      IF(SOURCE!$X$2-LEN(SOURCE!K42) &gt;= 0, REPT(" ",SOURCE!$X$2-LEN(SOURCE!K42)), "")&amp;
      "},"&amp;IF(SOURCE!L42&lt;&gt;"",""&amp;SOURCE!L42,"")
 )
)
)</f>
        <v>/*   37 */  { fnDrop,                      NOPARAM,                     "DROP",                                        "DROP" STD_DOWN_ARROW,                         0,       0,       CAT_FNCT, SLS_ENABLED  , US_ENABLED  },</v>
      </c>
    </row>
    <row r="43" spans="1:1">
      <c r="A43" s="8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",SOURCE!$S$2-5), "")&amp;
      TEXT(SOURCE!H43,"????0")&amp;",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", "&amp; SOURCE!K43&amp;      IF(SOURCE!$X$2-LEN(SOURCE!K43) &gt;= 0, REPT(" ",SOURCE!$X$2-LEN(SOURCE!K43)), "")&amp;
      "},"&amp;IF(SOURCE!L43&lt;&gt;"",""&amp;SOURCE!L43,"")
 )
)
)</f>
        <v>/*   38 */  { itemToBeCoded,               NOPARAM,                     "PAUSE",                                       "PAUSE",                                       0,       0,       CAT_FNCT, SLS_UNCHANGED, US_ENABLED  },</v>
      </c>
    </row>
    <row r="44" spans="1:1">
      <c r="A44" s="8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",SOURCE!$S$2-5), "")&amp;
      TEXT(SOURCE!H44,"????0")&amp;",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", "&amp; SOURCE!K44&amp;      IF(SOURCE!$X$2-LEN(SOURCE!K44) &gt;= 0, REPT(" ",SOURCE!$X$2-LEN(SOURCE!K44)), "")&amp;
      "},"&amp;IF(SOURCE!L44&lt;&gt;"",""&amp;SOURCE!L44,"")
 )
)
)</f>
        <v>/*   39 */  { fnRollUp,                    NOPARAM,                     "R" STD_UP_ARROW,                              "R" STD_UP_ARROW,                              0,       0,       CAT_FNCT, SLS_UNCHANGED, US_ENABLED  },</v>
      </c>
    </row>
    <row r="45" spans="1:1">
      <c r="A45" s="8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",SOURCE!$S$2-5), "")&amp;
      TEXT(SOURCE!H45,"????0")&amp;",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", "&amp; SOURCE!K45&amp;      IF(SOURCE!$X$2-LEN(SOURCE!K45) &gt;= 0, REPT(" ",SOURCE!$X$2-LEN(SOURCE!K45)), "")&amp;
      "},"&amp;IF(SOURCE!L45&lt;&gt;"",""&amp;SOURCE!L45,"")
 )
)
)</f>
        <v>/*   40 */  { fnRollDown,                  NOPARAM,                     "R" STD_DOWN_ARROW,                            "R" STD_DOWN_ARROW,                            0,       0,       CAT_FNCT, SLS_UNCHANGED, US_ENABLED  },</v>
      </c>
    </row>
    <row r="46" spans="1:1">
      <c r="A46" s="8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",SOURCE!$S$2-5), "")&amp;
      TEXT(SOURCE!H46,"????0")&amp;",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", "&amp; SOURCE!K46&amp;      IF(SOURCE!$X$2-LEN(SOURCE!K46) &gt;= 0, REPT(" ",SOURCE!$X$2-LEN(SOURCE!K46)), "")&amp;
      "},"&amp;IF(SOURCE!L46&lt;&gt;"",""&amp;SOURCE!L46,"")
 )
)
)</f>
        <v>/*   41 */  { fnClX,                       NOPARAM,                     "CLX",                                         "CLX",                                         0,       0,       CAT_FNCT, SLS_DISABLED , US_ENABLED  },</v>
      </c>
    </row>
    <row r="47" spans="1:1">
      <c r="A47" s="8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",SOURCE!$S$2-5), "")&amp;
      TEXT(SOURCE!H47,"????0")&amp;",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", "&amp; SOURCE!K47&amp;      IF(SOURCE!$X$2-LEN(SOURCE!K47) &gt;= 0, REPT(" ",SOURCE!$X$2-LEN(SOURCE!K47)), "")&amp;
      "},"&amp;IF(SOURCE!L47&lt;&gt;"",""&amp;SOURCE!L47,"")
 )
)
)</f>
        <v>/*   42 */  { fnFillStack,                 NOPARAM,                     "FILL",                                        "FILL",                                        0,       0,       CAT_FNCT, SLS_ENABLED  , US_ENABLED  },</v>
      </c>
    </row>
    <row r="48" spans="1:1">
      <c r="A48" s="8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",SOURCE!$S$2-5), "")&amp;
      TEXT(SOURCE!H48,"????0")&amp;",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", "&amp; SOURCE!K48&amp;      IF(SOURCE!$X$2-LEN(SOURCE!K48) &gt;= 0, REPT(" ",SOURCE!$X$2-LEN(SOURCE!K48)), "")&amp;
      "},"&amp;IF(SOURCE!L48&lt;&gt;"",""&amp;SOURCE!L48,"")
 )
)
)</f>
        <v>/*   43 */  { itemToBeCoded,               NOPARAM,                     "INPUT",                                       "INPUT",                                       0,       0,       CAT_FNCT, SLS_UNCHANGED, US_ENABLED  },</v>
      </c>
    </row>
    <row r="49" spans="1:1">
      <c r="A49" s="8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",SOURCE!$S$2-5), "")&amp;
      TEXT(SOURCE!H49,"????0")&amp;",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", "&amp; SOURCE!K49&amp;      IF(SOURCE!$X$2-LEN(SOURCE!K49) &gt;= 0, REPT(" ",SOURCE!$X$2-LEN(SOURCE!K49)), "")&amp;
      "},"&amp;IF(SOURCE!L49&lt;&gt;"",""&amp;SOURCE!L49,"")
 )
)
)</f>
        <v>/*   44 */  { fnStore,                     TM_STORCL,                   "STO",                                         "STO",                                         0,      99,       CAT_FNCT, SLS_UNCHANGED, US_ENABLED  },</v>
      </c>
    </row>
    <row r="50" spans="1:1">
      <c r="A50" s="8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",SOURCE!$S$2-5), "")&amp;
      TEXT(SOURCE!H50,"????0")&amp;",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", "&amp; SOURCE!K50&amp;      IF(SOURCE!$X$2-LEN(SOURCE!K50) &gt;= 0, REPT(" ",SOURCE!$X$2-LEN(SOURCE!K50)), "")&amp;
      "},"&amp;IF(SOURCE!L50&lt;&gt;"",""&amp;SOURCE!L50,"")
 )
)
)</f>
        <v>/*   45 */  { fnStoreAdd,                  NOPARAM,                     "STO+",                                        "STO+",                                        0,       0,       CAT_FNCT, SLS_UNCHANGED, US_ENABLED  },</v>
      </c>
    </row>
    <row r="51" spans="1:1">
      <c r="A51" s="8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",SOURCE!$S$2-5), "")&amp;
      TEXT(SOURCE!H51,"????0")&amp;",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", "&amp; SOURCE!K51&amp;      IF(SOURCE!$X$2-LEN(SOURCE!K51) &gt;= 0, REPT(" ",SOURCE!$X$2-LEN(SOURCE!K51)), "")&amp;
      "},"&amp;IF(SOURCE!L51&lt;&gt;"",""&amp;SOURCE!L51,"")
 )
)
)</f>
        <v>/*   46 */  { fnStoreSub,                  NOPARAM,                     "STO-",                                        "STO-",                                        0,       0,       CAT_FNCT, SLS_UNCHANGED, US_ENABLED  },</v>
      </c>
    </row>
    <row r="52" spans="1:1">
      <c r="A52" s="8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",SOURCE!$S$2-5), "")&amp;
      TEXT(SOURCE!H52,"????0")&amp;",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", "&amp; SOURCE!K52&amp;      IF(SOURCE!$X$2-LEN(SOURCE!K52) &gt;= 0, REPT(" ",SOURCE!$X$2-LEN(SOURCE!K52)), "")&amp;
      "},"&amp;IF(SOURCE!L52&lt;&gt;"",""&amp;SOURCE!L52,"")
 )
)
)</f>
        <v>/*   47 */  { fnStoreMult,                 NOPARAM,                     "STO" STD_CROSS,                               "STO" STD_CROSS,                               0,       0,       CAT_FNCT, SLS_UNCHANGED, US_ENABLED  },</v>
      </c>
    </row>
    <row r="53" spans="1:1">
      <c r="A53" s="8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",SOURCE!$S$2-5), "")&amp;
      TEXT(SOURCE!H53,"????0")&amp;",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", "&amp; SOURCE!K53&amp;      IF(SOURCE!$X$2-LEN(SOURCE!K53) &gt;= 0, REPT(" ",SOURCE!$X$2-LEN(SOURCE!K53)), "")&amp;
      "},"&amp;IF(SOURCE!L53&lt;&gt;"",""&amp;SOURCE!L53,"")
 )
)
)</f>
        <v>/*   48 */  { fnStoreDiv,                  NOPARAM,                     "STO/",                                        "STO/",                                        0,       0,       CAT_FNCT, SLS_UNCHANGED, US_ENABLED  },</v>
      </c>
    </row>
    <row r="54" spans="1:1">
      <c r="A54" s="8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",SOURCE!$S$2-5), "")&amp;
      TEXT(SOURCE!H54,"????0")&amp;",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", "&amp; SOURCE!K54&amp;      IF(SOURCE!$X$2-LEN(SOURCE!K54) &gt;= 0, REPT(" ",SOURCE!$X$2-LEN(SOURCE!K54)), "")&amp;
      "},"&amp;IF(SOURCE!L54&lt;&gt;"",""&amp;SOURCE!L54,"")
 )
)
)</f>
        <v>/*   49 */  { fnCyx,                       NOPARAM,                     "COMB",                                        "C" STD_SUB_y STD_SUB_x,                       0,       0,       CAT_FNCT, SLS_ENABLED  , US_ENABLED  },</v>
      </c>
    </row>
    <row r="55" spans="1:1">
      <c r="A55" s="8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",SOURCE!$S$2-5), "")&amp;
      TEXT(SOURCE!H55,"????0")&amp;",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", "&amp; SOURCE!K55&amp;      IF(SOURCE!$X$2-LEN(SOURCE!K55) &gt;= 0, REPT(" ",SOURCE!$X$2-LEN(SOURCE!K55)), "")&amp;
      "},"&amp;IF(SOURCE!L55&lt;&gt;"",""&amp;SOURCE!L55,"")
 )
)
)</f>
        <v>/*   50 */  { fnPyx,                       NOPARAM,                     "PERM",                                        "P" STD_SUB_y STD_SUB_x,                       0,       0,       CAT_FNCT, SLS_ENABLED  , US_ENABLED  },</v>
      </c>
    </row>
    <row r="56" spans="1:1">
      <c r="A56" s="8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",SOURCE!$S$2-5), "")&amp;
      TEXT(SOURCE!H56,"????0")&amp;",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", "&amp; SOURCE!K56&amp;      IF(SOURCE!$X$2-LEN(SOURCE!K56) &gt;= 0, REPT(" ",SOURCE!$X$2-LEN(SOURCE!K56)), "")&amp;
      "},"&amp;IF(SOURCE!L56&lt;&gt;"",""&amp;SOURCE!L56,"")
 )
)
)</f>
        <v>/*   51 */  { fnRecall,                    TM_STORCL,                   "RCL",                                         "RCL",                                         0,      99,       CAT_FNCT, SLS_ENABLED  , US_ENABLED  },</v>
      </c>
    </row>
    <row r="57" spans="1:1">
      <c r="A57" s="8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",SOURCE!$S$2-5), "")&amp;
      TEXT(SOURCE!H57,"????0")&amp;",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", "&amp; SOURCE!K57&amp;      IF(SOURCE!$X$2-LEN(SOURCE!K57) &gt;= 0, REPT(" ",SOURCE!$X$2-LEN(SOURCE!K57)), "")&amp;
      "},"&amp;IF(SOURCE!L57&lt;&gt;"",""&amp;SOURCE!L57,"")
 )
)
)</f>
        <v>/*   52 */  { fnRecallAdd,                 NOPARAM,                     "RCL+",                                        "RCL+",                                        0,       0,       CAT_FNCT, SLS_ENABLED  , US_ENABLED  },</v>
      </c>
    </row>
    <row r="58" spans="1:1">
      <c r="A58" s="8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",SOURCE!$S$2-5), "")&amp;
      TEXT(SOURCE!H58,"????0")&amp;",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", "&amp; SOURCE!K58&amp;      IF(SOURCE!$X$2-LEN(SOURCE!K58) &gt;= 0, REPT(" ",SOURCE!$X$2-LEN(SOURCE!K58)), "")&amp;
      "},"&amp;IF(SOURCE!L58&lt;&gt;"",""&amp;SOURCE!L58,"")
 )
)
)</f>
        <v>/*   53 */  { fnRecallSub,                 NOPARAM,                     "RCL-",                                        "RCL-",                                        0,       0,       CAT_FNCT, SLS_ENABLED  , US_ENABLED  },</v>
      </c>
    </row>
    <row r="59" spans="1:1">
      <c r="A59" s="8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",SOURCE!$S$2-5), "")&amp;
      TEXT(SOURCE!H59,"????0")&amp;",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", "&amp; SOURCE!K59&amp;      IF(SOURCE!$X$2-LEN(SOURCE!K59) &gt;= 0, REPT(" ",SOURCE!$X$2-LEN(SOURCE!K59)), "")&amp;
      "},"&amp;IF(SOURCE!L59&lt;&gt;"",""&amp;SOURCE!L59,"")
 )
)
)</f>
        <v>/*   54 */  { fnRecallMult,                NOPARAM,                     "RCL" STD_CROSS,                               "RCL" STD_CROSS,                               0,       0,       CAT_FNCT, SLS_ENABLED  , US_ENABLED  },</v>
      </c>
    </row>
    <row r="60" spans="1:1">
      <c r="A60" s="8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",SOURCE!$S$2-5), "")&amp;
      TEXT(SOURCE!H60,"????0")&amp;",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", "&amp; SOURCE!K60&amp;      IF(SOURCE!$X$2-LEN(SOURCE!K60) &gt;= 0, REPT(" ",SOURCE!$X$2-LEN(SOURCE!K60)), "")&amp;
      "},"&amp;IF(SOURCE!L60&lt;&gt;"",""&amp;SOURCE!L60,"")
 )
)
)</f>
        <v>/*   55 */  { fnRecallDiv,                 NOPARAM,                     "RCL/",                                        "RCL/",                                        0,       0,       CAT_FNCT, SLS_ENABLED  , US_ENABLED  },</v>
      </c>
    </row>
    <row r="61" spans="1:1">
      <c r="A61" s="8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",SOURCE!$S$2-5), "")&amp;
      TEXT(SOURCE!H61,"????0")&amp;",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", "&amp; SOURCE!K61&amp;      IF(SOURCE!$X$2-LEN(SOURCE!K61) &gt;= 0, REPT(" ",SOURCE!$X$2-LEN(SOURCE!K61)), "")&amp;
      "},"&amp;IF(SOURCE!L61&lt;&gt;"",""&amp;SOURCE!L61,"")
 )
)
)</f>
        <v>/*   56 */  { itemToBeCoded,               NOPARAM,                     "CONVG?",                                      "CONVG?",                                      0,       0,       CAT_FNCT, SLS_UNCHANGED, US_ENABLED  },</v>
      </c>
    </row>
    <row r="62" spans="1:1">
      <c r="A62" s="8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",SOURCE!$S$2-5), "")&amp;
      TEXT(SOURCE!H62,"????0")&amp;",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", "&amp; SOURCE!K62&amp;      IF(SOURCE!$X$2-LEN(SOURCE!K62) &gt;= 0, REPT(" ",SOURCE!$X$2-LEN(SOURCE!K62)), "")&amp;
      "},"&amp;IF(SOURCE!L62&lt;&gt;"",""&amp;SOURCE!L62,"")
 )
)
)</f>
        <v>/*   57 */  { itemToBeCoded,               NOPARAM,                     "ENTRY?",                                      "ENTRY?",                                      0,       0,       CAT_FNCT, SLS_UNCHANGED, US_ENABLED  },</v>
      </c>
    </row>
    <row r="63" spans="1:1">
      <c r="A63" s="8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",SOURCE!$S$2-5), "")&amp;
      TEXT(SOURCE!H63,"????0")&amp;",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", "&amp; SOURCE!K63&amp;      IF(SOURCE!$X$2-LEN(SOURCE!K63) &gt;= 0, REPT(" ",SOURCE!$X$2-LEN(SOURCE!K63)), "")&amp;
      "},"&amp;IF(SOURCE!L63&lt;&gt;"",""&amp;SOURCE!L63,"")
 )
)
)</f>
        <v>/*   58 */  { fnSquare,                    NOPARAM,                     "x" STD_SUP_2,                                 "x" STD_SUP_2,                                 0,       0,       CAT_FNCT, SLS_ENABLED  , US_ENABLED  },</v>
      </c>
    </row>
    <row r="64" spans="1:1">
      <c r="A64" s="8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",SOURCE!$S$2-5), "")&amp;
      TEXT(SOURCE!H64,"????0")&amp;",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", "&amp; SOURCE!K64&amp;      IF(SOURCE!$X$2-LEN(SOURCE!K64) &gt;= 0, REPT(" ",SOURCE!$X$2-LEN(SOURCE!K64)), "")&amp;
      "},"&amp;IF(SOURCE!L64&lt;&gt;"",""&amp;SOURCE!L64,"")
 )
)
)</f>
        <v>/*   59 */  { fnCube,                      NOPARAM,                     "x" STD_SUP_3,                                 "x" STD_SUP_3,                                 0,       0,       CAT_FNCT, SLS_ENABLED  , US_ENABLED  },</v>
      </c>
    </row>
    <row r="65" spans="1:1">
      <c r="A65" s="8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",SOURCE!$S$2-5), "")&amp;
      TEXT(SOURCE!H65,"????0")&amp;",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", "&amp; SOURCE!K65&amp;      IF(SOURCE!$X$2-LEN(SOURCE!K65) &gt;= 0, REPT(" ",SOURCE!$X$2-LEN(SOURCE!K65)), "")&amp;
      "},"&amp;IF(SOURCE!L65&lt;&gt;"",""&amp;SOURCE!L65,"")
 )
)
)</f>
        <v>/*   60 */  { fnPower,                     NOPARAM,                     "y" STD_SUP_x,                                 "y" STD_SUP_x,                                 0,       0,       CAT_FNCT, SLS_ENABLED  , US_ENABLED  },</v>
      </c>
    </row>
    <row r="66" spans="1:1">
      <c r="A66" s="8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",SOURCE!$S$2-5), "")&amp;
      TEXT(SOURCE!H66,"????0")&amp;",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", "&amp; SOURCE!K66&amp;      IF(SOURCE!$X$2-LEN(SOURCE!K66) &gt;= 0, REPT(" ",SOURCE!$X$2-LEN(SOURCE!K66)), "")&amp;
      "},"&amp;IF(SOURCE!L66&lt;&gt;"",""&amp;SOURCE!L66,"")
 )
)
)</f>
        <v>/*   61 */  { fnSquareRoot,                NOPARAM,                     STD_SQUARE_ROOT STD_x_UNDER_ROOT,              STD_SQUARE_ROOT STD_x_UNDER_ROOT,              0,       0,       CAT_FNCT, SLS_ENABLED  , US_ENABLED  },</v>
      </c>
    </row>
    <row r="67" spans="1:1">
      <c r="A67" s="8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",SOURCE!$S$2-5), "")&amp;
      TEXT(SOURCE!H67,"????0")&amp;",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", "&amp; SOURCE!K67&amp;      IF(SOURCE!$X$2-LEN(SOURCE!K67) &gt;= 0, REPT(" ",SOURCE!$X$2-LEN(SOURCE!K67)), "")&amp;
      "},"&amp;IF(SOURCE!L67&lt;&gt;"",""&amp;SOURCE!L67,"")
 )
)
)</f>
        <v>/*   62 */  { fnCubeRoot,                  NOPARAM,                     STD_CUBE_ROOT STD_x_UNDER_ROOT,                STD_CUBE_ROOT STD_x_UNDER_ROOT,                0,       0,       CAT_FNCT, SLS_ENABLED  , US_ENABLED  },</v>
      </c>
    </row>
    <row r="68" spans="1:1">
      <c r="A68" s="8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",SOURCE!$S$2-5), "")&amp;
      TEXT(SOURCE!H68,"????0")&amp;",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", "&amp; SOURCE!K68&amp;      IF(SOURCE!$X$2-LEN(SOURCE!K68) &gt;= 0, REPT(" ",SOURCE!$X$2-LEN(SOURCE!K68)), "")&amp;
      "},"&amp;IF(SOURCE!L68&lt;&gt;"",""&amp;SOURCE!L68,"")
 )
)
)</f>
        <v>/*   63 */  { fnXthRoot,                   NOPARAM,                     STD_xTH_ROOT STD_y_UNDER_ROOT,                 STD_xTH_ROOT STD_y_UNDER_ROOT,                 0,       0,       CAT_FNCT, SLS_ENABLED  , US_ENABLED  },</v>
      </c>
    </row>
    <row r="69" spans="1:1">
      <c r="A69" s="8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",SOURCE!$S$2-5), "")&amp;
      TEXT(SOURCE!H69,"????0")&amp;",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", "&amp; SOURCE!K69&amp;      IF(SOURCE!$X$2-LEN(SOURCE!K69) &gt;= 0, REPT(" ",SOURCE!$X$2-LEN(SOURCE!K69)), "")&amp;
      "},"&amp;IF(SOURCE!L69&lt;&gt;"",""&amp;SOURCE!L69,"")
 )
)
)</f>
        <v>/*   64 */  { fn2Pow,                      NOPARAM,                     "2" STD_SUP_x,                                 "2" STD_SUP_x,                                 0,       0,       CAT_FNCT, SLS_ENABLED  , US_ENABLED  },</v>
      </c>
    </row>
    <row r="70" spans="1:1">
      <c r="A70" s="8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",SOURCE!$S$2-5), "")&amp;
      TEXT(SOURCE!H70,"????0")&amp;",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", "&amp; SOURCE!K70&amp;      IF(SOURCE!$X$2-LEN(SOURCE!K70) &gt;= 0, REPT(" ",SOURCE!$X$2-LEN(SOURCE!K70)), "")&amp;
      "},"&amp;IF(SOURCE!L70&lt;&gt;"",""&amp;SOURCE!L70,"")
 )
)
)</f>
        <v>/*   65 */  { fnExp,                       NOPARAM,                     "e" STD_SUP_x,                                 "e" STD_SUP_x,                                 0,       0,       CAT_FNCT, SLS_ENABLED  , US_ENABLED  },</v>
      </c>
    </row>
    <row r="71" spans="1:1">
      <c r="A71" s="8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",SOURCE!$S$2-5), "")&amp;
      TEXT(SOURCE!H71,"????0")&amp;",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", "&amp; SOURCE!K71&amp;      IF(SOURCE!$X$2-LEN(SOURCE!K71) &gt;= 0, REPT(" ",SOURCE!$X$2-LEN(SOURCE!K71)), "")&amp;
      "},"&amp;IF(SOURCE!L71&lt;&gt;"",""&amp;SOURCE!L71,"")
 )
)
)</f>
        <v>/*   66 */  { fnRound,                     NOPARAM,                     "ROUND",                                       "ROUND",                                       0,       0,       CAT_FNCT, SLS_ENABLED  , US_ENABLED  },</v>
      </c>
    </row>
    <row r="72" spans="1:1">
      <c r="A72" s="8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",SOURCE!$S$2-5), "")&amp;
      TEXT(SOURCE!H72,"????0")&amp;",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", "&amp; SOURCE!K72&amp;      IF(SOURCE!$X$2-LEN(SOURCE!K72) &gt;= 0, REPT(" ",SOURCE!$X$2-LEN(SOURCE!K72)), "")&amp;
      "},"&amp;IF(SOURCE!L72&lt;&gt;"",""&amp;SOURCE!L72,"")
 )
)
)</f>
        <v>/*   67 */  { fn10Pow,                     NOPARAM,                     "10" STD_SUP_x,                                "10" STD_SUP_x,                                0,       0,       CAT_FNCT, SLS_ENABLED  , US_ENABLED  },</v>
      </c>
    </row>
    <row r="73" spans="1:1">
      <c r="A73" s="8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",SOURCE!$S$2-5), "")&amp;
      TEXT(SOURCE!H73,"????0")&amp;",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", "&amp; SOURCE!K73&amp;      IF(SOURCE!$X$2-LEN(SOURCE!K73) &gt;= 0, REPT(" ",SOURCE!$X$2-LEN(SOURCE!K73)), "")&amp;
      "},"&amp;IF(SOURCE!L73&lt;&gt;"",""&amp;SOURCE!L73,"")
 )
)
)</f>
        <v>/*   68 */  { fnLog2,                      NOPARAM,                     "LOG" STD_SUB_2,                               "lb x",                                        0,       0,       CAT_FNCT, SLS_ENABLED  , US_ENABLED  },</v>
      </c>
    </row>
    <row r="74" spans="1:1">
      <c r="A74" s="8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",SOURCE!$S$2-5), "")&amp;
      TEXT(SOURCE!H74,"????0")&amp;",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", "&amp; SOURCE!K74&amp;      IF(SOURCE!$X$2-LEN(SOURCE!K74) &gt;= 0, REPT(" ",SOURCE!$X$2-LEN(SOURCE!K74)), "")&amp;
      "},"&amp;IF(SOURCE!L74&lt;&gt;"",""&amp;SOURCE!L74,"")
 )
)
)</f>
        <v>/*   69 */  { fnLn,                        NOPARAM/*#JM#*/,             "LN",                                          "LN",                                          0,       0,       CAT_FNCT, SLS_ENABLED  , US_ENABLED  },//JM3 change ln to LN</v>
      </c>
    </row>
    <row r="75" spans="1:1">
      <c r="A75" s="8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",SOURCE!$S$2-5), "")&amp;
      TEXT(SOURCE!H75,"????0")&amp;",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", "&amp; SOURCE!K75&amp;      IF(SOURCE!$X$2-LEN(SOURCE!K75) &gt;= 0, REPT(" ",SOURCE!$X$2-LEN(SOURCE!K75)), "")&amp;
      "},"&amp;IF(SOURCE!L75&lt;&gt;"",""&amp;SOURCE!L75,"")
 )
)
)</f>
        <v>/*   70 */  { itemToBeCoded,               NOPARAM,                     "STOP",                                        "R/S",                                         0,       0,       CAT_FNCT, SLS_UNCHANGED, US_ENABLED  },</v>
      </c>
    </row>
    <row r="76" spans="1:1">
      <c r="A76" s="8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",SOURCE!$S$2-5), "")&amp;
      TEXT(SOURCE!H76,"????0")&amp;",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", "&amp; SOURCE!K76&amp;      IF(SOURCE!$X$2-LEN(SOURCE!K76) &gt;= 0, REPT(" ",SOURCE!$X$2-LEN(SOURCE!K76)), "")&amp;
      "},"&amp;IF(SOURCE!L76&lt;&gt;"",""&amp;SOURCE!L76,"")
 )
)
)</f>
        <v>/*   71 */  { fnLog10,                     NOPARAM/*#JM#*/,             "LOG" STD_SUB_1 STD_SUB_0,                     "LOG",                                         0,       0,       CAT_FNCT, SLS_ENABLED  , US_ENABLED  },//JM Change lg to LOG</v>
      </c>
    </row>
    <row r="77" spans="1:1">
      <c r="A77" s="8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",SOURCE!$S$2-5), "")&amp;
      TEXT(SOURCE!H77,"????0")&amp;",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", "&amp; SOURCE!K77&amp;      IF(SOURCE!$X$2-LEN(SOURCE!K77) &gt;= 0, REPT(" ",SOURCE!$X$2-LEN(SOURCE!K77)), "")&amp;
      "},"&amp;IF(SOURCE!L77&lt;&gt;"",""&amp;SOURCE!L77,"")
 )
)
)</f>
        <v>/*   72 */  { fnLogXY,                     NOPARAM,                     "LOG" STD_SUB_x "y",                           "log" STD_SUB_x "y",                           0,       0,       CAT_FNCT, SLS_ENABLED  , US_ENABLED  },</v>
      </c>
    </row>
    <row r="78" spans="1:1">
      <c r="A78" s="8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",SOURCE!$S$2-5), "")&amp;
      TEXT(SOURCE!H78,"????0")&amp;",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", "&amp; SOURCE!K78&amp;      IF(SOURCE!$X$2-LEN(SOURCE!K78) &gt;= 0, REPT(" ",SOURCE!$X$2-LEN(SOURCE!K78)), "")&amp;
      "},"&amp;IF(SOURCE!L78&lt;&gt;"",""&amp;SOURCE!L78,"")
 )
)
)</f>
        <v>/*   73 */  { fnInvert,                    NOPARAM,                     "1/x",                                         "1/x",                                         0,       0,       CAT_FNCT, SLS_ENABLED  , US_ENABLED  },</v>
      </c>
    </row>
    <row r="79" spans="1:1">
      <c r="A79" s="8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",SOURCE!$S$2-5), "")&amp;
      TEXT(SOURCE!H79,"????0")&amp;",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", "&amp; SOURCE!K79&amp;      IF(SOURCE!$X$2-LEN(SOURCE!K79) &gt;= 0, REPT(" ",SOURCE!$X$2-LEN(SOURCE!K79)), "")&amp;
      "},"&amp;IF(SOURCE!L79&lt;&gt;"",""&amp;SOURCE!L79,"")
 )
)
)</f>
        <v>/*   74 */  { fnCos,                       NOPARAM/*#JM#*/,             "COS",                                         "COS",                                         0,       0,       CAT_FNCT, SLS_ENABLED  , US_ENABLED  },//JM</v>
      </c>
    </row>
    <row r="80" spans="1:1">
      <c r="A80" s="8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",SOURCE!$S$2-5), "")&amp;
      TEXT(SOURCE!H80,"????0")&amp;",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", "&amp; SOURCE!K80&amp;      IF(SOURCE!$X$2-LEN(SOURCE!K80) &gt;= 0, REPT(" ",SOURCE!$X$2-LEN(SOURCE!K80)), "")&amp;
      "},"&amp;IF(SOURCE!L80&lt;&gt;"",""&amp;SOURCE!L80,"")
 )
)
)</f>
        <v>/*   75 */  { fnCosh,                      NOPARAM,                     "cosh",                                        "cosh",                                        0,       0,       CAT_FNCT, SLS_ENABLED  , US_ENABLED  },</v>
      </c>
    </row>
    <row r="81" spans="1:1">
      <c r="A81" s="8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",SOURCE!$S$2-5), "")&amp;
      TEXT(SOURCE!H81,"????0")&amp;",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", "&amp; SOURCE!K81&amp;      IF(SOURCE!$X$2-LEN(SOURCE!K81) &gt;= 0, REPT(" ",SOURCE!$X$2-LEN(SOURCE!K81)), "")&amp;
      "},"&amp;IF(SOURCE!L81&lt;&gt;"",""&amp;SOURCE!L81,"")
 )
)
)</f>
        <v>/*   76 */  { fnSin,                       NOPARAM/*#JM#*/,             "SIN",                                         "SIN",                                         0,       0,       CAT_FNCT, SLS_ENABLED  , US_ENABLED  },//JM3</v>
      </c>
    </row>
    <row r="82" spans="1:1">
      <c r="A82" s="8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",SOURCE!$S$2-5), "")&amp;
      TEXT(SOURCE!H82,"????0")&amp;",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", "&amp; SOURCE!K82&amp;      IF(SOURCE!$X$2-LEN(SOURCE!K82) &gt;= 0, REPT(" ",SOURCE!$X$2-LEN(SOURCE!K82)), "")&amp;
      "},"&amp;IF(SOURCE!L82&lt;&gt;"",""&amp;SOURCE!L82,"")
 )
)
)</f>
        <v>/*   77 */  { itemToBeCoded,               NOPARAM,                     "KEY?",                                        "KEY?",                                        0,       0,       CAT_FNCT, SLS_UNCHANGED, US_ENABLED  },</v>
      </c>
    </row>
    <row r="83" spans="1:1">
      <c r="A83" s="8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",SOURCE!$S$2-5), "")&amp;
      TEXT(SOURCE!H83,"????0")&amp;",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", "&amp; SOURCE!K83&amp;      IF(SOURCE!$X$2-LEN(SOURCE!K83) &gt;= 0, REPT(" ",SOURCE!$X$2-LEN(SOURCE!K83)), "")&amp;
      "},"&amp;IF(SOURCE!L83&lt;&gt;"",""&amp;SOURCE!L83,"")
 )
)
)</f>
        <v>/*   78 */  { fnSinh,                      NOPARAM,                     "sinh",                                        "sinh",                                        0,       0,       CAT_FNCT, SLS_ENABLED  , US_ENABLED  },</v>
      </c>
    </row>
    <row r="84" spans="1:1">
      <c r="A84" s="8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",SOURCE!$S$2-5), "")&amp;
      TEXT(SOURCE!H84,"????0")&amp;",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", "&amp; SOURCE!K84&amp;      IF(SOURCE!$X$2-LEN(SOURCE!K84) &gt;= 0, REPT(" ",SOURCE!$X$2-LEN(SOURCE!K84)), "")&amp;
      "},"&amp;IF(SOURCE!L84&lt;&gt;"",""&amp;SOURCE!L84,"")
 )
)
)</f>
        <v>/*   79 */  { fnTan,                       NOPARAM/*#JM#*/,             "TAN",                                         "TAN",                                         0,       0,       CAT_FNCT, SLS_ENABLED  , US_ENABLED  },//JM3</v>
      </c>
    </row>
    <row r="85" spans="1:1">
      <c r="A85" s="8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",SOURCE!$S$2-5), "")&amp;
      TEXT(SOURCE!H85,"????0")&amp;",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", "&amp; SOURCE!K85&amp;      IF(SOURCE!$X$2-LEN(SOURCE!K85) &gt;= 0, REPT(" ",SOURCE!$X$2-LEN(SOURCE!K85)), "")&amp;
      "},"&amp;IF(SOURCE!L85&lt;&gt;"",""&amp;SOURCE!L85,"")
 )
)
)</f>
        <v>/*   80 */  { fnTanh,                      NOPARAM,                     "tanh",                                        "tanh",                                        0,       0,       CAT_FNCT, SLS_ENABLED  , US_ENABLED  },</v>
      </c>
    </row>
    <row r="86" spans="1:1">
      <c r="A86" s="8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",SOURCE!$S$2-5), "")&amp;
      TEXT(SOURCE!H86,"????0")&amp;",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", "&amp; SOURCE!K86&amp;      IF(SOURCE!$X$2-LEN(SOURCE!K86) &gt;= 0, REPT(" ",SOURCE!$X$2-LEN(SOURCE!K86)), "")&amp;
      "},"&amp;IF(SOURCE!L86&lt;&gt;"",""&amp;SOURCE!L86,"")
 )
)
)</f>
        <v>/*   81 */  { fnArccos,                    NOPARAM/*#JM#*/,             "ARCCOS",                                      "ACOS",                                        0,       0,       CAT_FNCT, SLS_ENABLED  , US_ENABLED  },//JM</v>
      </c>
    </row>
    <row r="87" spans="1:1">
      <c r="A87" s="8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",SOURCE!$S$2-5), "")&amp;
      TEXT(SOURCE!H87,"????0")&amp;",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", "&amp; SOURCE!K87&amp;      IF(SOURCE!$X$2-LEN(SOURCE!K87) &gt;= 0, REPT(" ",SOURCE!$X$2-LEN(SOURCE!K87)), "")&amp;
      "},"&amp;IF(SOURCE!L87&lt;&gt;"",""&amp;SOURCE!L87,"")
 )
)
)</f>
        <v>/*   82 */  { fnArccosh,                   NOPARAM,                     "arcosh",                                      "arcosh",                                      0,       0,       CAT_FNCT, SLS_ENABLED  , US_ENABLED  },</v>
      </c>
    </row>
    <row r="88" spans="1:1">
      <c r="A88" s="8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",SOURCE!$S$2-5), "")&amp;
      TEXT(SOURCE!H88,"????0")&amp;",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", "&amp; SOURCE!K88&amp;      IF(SOURCE!$X$2-LEN(SOURCE!K88) &gt;= 0, REPT(" ",SOURCE!$X$2-LEN(SOURCE!K88)), "")&amp;
      "},"&amp;IF(SOURCE!L88&lt;&gt;"",""&amp;SOURCE!L88,"")
 )
)
)</f>
        <v>/*   83 */  { fnArcsin,                    NOPARAM/*#JM#*/,             "ARCSIN",                                      "ASIN",                                        0,       0,       CAT_FNCT, SLS_ENABLED  , US_ENABLED  },//JM</v>
      </c>
    </row>
    <row r="89" spans="1:1">
      <c r="A89" s="8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",SOURCE!$S$2-5), "")&amp;
      TEXT(SOURCE!H89,"????0")&amp;",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", "&amp; SOURCE!K89&amp;      IF(SOURCE!$X$2-LEN(SOURCE!K89) &gt;= 0, REPT(" ",SOURCE!$X$2-LEN(SOURCE!K89)), "")&amp;
      "},"&amp;IF(SOURCE!L89&lt;&gt;"",""&amp;SOURCE!L89,"")
 )
)
)</f>
        <v>/*   84 */  { fnArcsinh,                   NOPARAM,                     "arsinh",                                      "arsinh",                                      0,       0,       CAT_FNCT, SLS_ENABLED  , US_ENABLED  },</v>
      </c>
    </row>
    <row r="90" spans="1:1">
      <c r="A90" s="8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",SOURCE!$S$2-5), "")&amp;
      TEXT(SOURCE!H90,"????0")&amp;",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", "&amp; SOURCE!K90&amp;      IF(SOURCE!$X$2-LEN(SOURCE!K90) &gt;= 0, REPT(" ",SOURCE!$X$2-LEN(SOURCE!K90)), "")&amp;
      "},"&amp;IF(SOURCE!L90&lt;&gt;"",""&amp;SOURCE!L90,"")
 )
)
)</f>
        <v>/*   85 */  { fnArctan,                    NOPARAM/*#JM#*/,             "ARCTAN",                                      "ATAN",                                        0,       0,       CAT_FNCT, SLS_ENABLED  , US_ENABLED  },//JM</v>
      </c>
    </row>
    <row r="91" spans="1:1">
      <c r="A91" s="8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",SOURCE!$S$2-5), "")&amp;
      TEXT(SOURCE!H91,"????0")&amp;",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", "&amp; SOURCE!K91&amp;      IF(SOURCE!$X$2-LEN(SOURCE!K91) &gt;= 0, REPT(" ",SOURCE!$X$2-LEN(SOURCE!K91)), "")&amp;
      "},"&amp;IF(SOURCE!L91&lt;&gt;"",""&amp;SOURCE!L91,"")
 )
)
)</f>
        <v>/*   86 */  { fnArctanh,                   NOPARAM,                     "artanh",                                      "artanh",                                      0,       0,       CAT_FNCT, SLS_ENABLED  , US_ENABLED  },</v>
      </c>
    </row>
    <row r="92" spans="1:1">
      <c r="A92" s="8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",SOURCE!$S$2-5), "")&amp;
      TEXT(SOURCE!H92,"????0")&amp;",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", "&amp; SOURCE!K92&amp;      IF(SOURCE!$X$2-LEN(SOURCE!K92) &gt;= 0, REPT(" ",SOURCE!$X$2-LEN(SOURCE!K92)), "")&amp;
      "},"&amp;IF(SOURCE!L92&lt;&gt;"",""&amp;SOURCE!L92,"")
 )
)
)</f>
        <v>/*   87 */  { fnCeil,                      NOPARAM,                     "CEIL",                                        "CEIL",                                        0,       0,       CAT_FNCT, SLS_ENABLED  , US_ENABLED  },</v>
      </c>
    </row>
    <row r="93" spans="1:1">
      <c r="A93" s="8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",SOURCE!$S$2-5), "")&amp;
      TEXT(SOURCE!H93,"????0")&amp;",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", "&amp; SOURCE!K93&amp;      IF(SOURCE!$X$2-LEN(SOURCE!K93) &gt;= 0, REPT(" ",SOURCE!$X$2-LEN(SOURCE!K93)), "")&amp;
      "},"&amp;IF(SOURCE!L93&lt;&gt;"",""&amp;SOURCE!L93,"")
 )
)
)</f>
        <v>/*   88 */  { fnFloor,                     NOPARAM,                     "FLOOR",                                       "FLOOR",                                       0,       0,       CAT_FNCT, SLS_ENABLED  , US_ENABLED  },</v>
      </c>
    </row>
    <row r="94" spans="1:1">
      <c r="A94" s="8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",SOURCE!$S$2-5), "")&amp;
      TEXT(SOURCE!H94,"????0")&amp;",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", "&amp; SOURCE!K94&amp;      IF(SOURCE!$X$2-LEN(SOURCE!K94) &gt;= 0, REPT(" ",SOURCE!$X$2-LEN(SOURCE!K94)), "")&amp;
      "},"&amp;IF(SOURCE!L94&lt;&gt;"",""&amp;SOURCE!L94,"")
 )
)
)</f>
        <v>/*   89 */  { fnGcd,                       NOPARAM,                     "GCD",                                         "GCD",                                         0,       0,       CAT_FNCT, SLS_ENABLED  , US_ENABLED  },</v>
      </c>
    </row>
    <row r="95" spans="1:1">
      <c r="A95" s="8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",SOURCE!$S$2-5), "")&amp;
      TEXT(SOURCE!H95,"????0")&amp;",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", "&amp; SOURCE!K95&amp;      IF(SOURCE!$X$2-LEN(SOURCE!K95) &gt;= 0, REPT(" ",SOURCE!$X$2-LEN(SOURCE!K95)), "")&amp;
      "},"&amp;IF(SOURCE!L95&lt;&gt;"",""&amp;SOURCE!L95,"")
 )
)
)</f>
        <v>/*   90 */  { fnLcm,                       NOPARAM,                     "LCM",                                         "LCM",                                         0,       0,       CAT_FNCT, SLS_ENABLED  , US_ENABLED  },</v>
      </c>
    </row>
    <row r="96" spans="1:1">
      <c r="A96" s="8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",SOURCE!$S$2-5), "")&amp;
      TEXT(SOURCE!H96,"????0")&amp;",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", "&amp; SOURCE!K96&amp;      IF(SOURCE!$X$2-LEN(SOURCE!K96) &gt;= 0, REPT(" ",SOURCE!$X$2-LEN(SOURCE!K96)), "")&amp;
      "},"&amp;IF(SOURCE!L96&lt;&gt;"",""&amp;SOURCE!L96,"")
 )
)
)</f>
        <v>/*   91 */  { fnDec,                       TM_REGISTER,                 "DEC",                                         "DEC",                                         0,      99,       CAT_FNCT, SLS_ENABLED  , US_ENABLED  },</v>
      </c>
    </row>
    <row r="97" spans="1:1">
      <c r="A97" s="8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",SOURCE!$S$2-5), "")&amp;
      TEXT(SOURCE!H97,"????0")&amp;",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", "&amp; SOURCE!K97&amp;      IF(SOURCE!$X$2-LEN(SOURCE!K97) &gt;= 0, REPT(" ",SOURCE!$X$2-LEN(SOURCE!K97)), "")&amp;
      "},"&amp;IF(SOURCE!L97&lt;&gt;"",""&amp;SOURCE!L97,"")
 )
)
)</f>
        <v>/*   92 */  { fnInc,                       TM_REGISTER,                 "INC",                                         "INC",                                         0,      99,       CAT_FNCT, SLS_ENABLED  , US_ENABLED  },</v>
      </c>
    </row>
    <row r="98" spans="1:1">
      <c r="A98" s="8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",SOURCE!$S$2-5), "")&amp;
      TEXT(SOURCE!H98,"????0")&amp;",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", "&amp; SOURCE!K98&amp;      IF(SOURCE!$X$2-LEN(SOURCE!K98) &gt;= 0, REPT(" ",SOURCE!$X$2-LEN(SOURCE!K98)), "")&amp;
      "},"&amp;IF(SOURCE!L98&lt;&gt;"",""&amp;SOURCE!L98,"")
 )
)
)</f>
        <v>/*   93 */  { fnIp,                        NOPARAM,                     "IP",                                          "IP",                                          0,       0,       CAT_FNCT, SLS_ENABLED  , US_ENABLED  },</v>
      </c>
    </row>
    <row r="99" spans="1:1">
      <c r="A99" s="8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",SOURCE!$S$2-5), "")&amp;
      TEXT(SOURCE!H99,"????0")&amp;",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", "&amp; SOURCE!K99&amp;      IF(SOURCE!$X$2-LEN(SOURCE!K99) &gt;= 0, REPT(" ",SOURCE!$X$2-LEN(SOURCE!K99)), "")&amp;
      "},"&amp;IF(SOURCE!L99&lt;&gt;"",""&amp;SOURCE!L99,"")
 )
)
)</f>
        <v>/*   94 */  { fnFp,                        NOPARAM,                     "FP",                                          "FP",                                          0,       0,       CAT_FNCT, SLS_ENABLED  , US_ENABLED  },</v>
      </c>
    </row>
    <row r="100" spans="1:1">
      <c r="A100" s="8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",SOURCE!$S$2-5), "")&amp;
      TEXT(SOURCE!H100,"????0")&amp;",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", "&amp; SOURCE!K100&amp;      IF(SOURCE!$X$2-LEN(SOURCE!K100) &gt;= 0, REPT(" ",SOURCE!$X$2-LEN(SOURCE!K100)), "")&amp;
      "},"&amp;IF(SOURCE!L100&lt;&gt;"",""&amp;SOURCE!L100,"")
 )
)
)</f>
        <v>/*   95 */  { fnAdd,                       ITM_ADD,                     "+",                                           "+",                                           0,       0,       CAT_FNCT, SLS_ENABLED  , US_ENABLED  },</v>
      </c>
    </row>
    <row r="101" spans="1:1">
      <c r="A101" s="8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",SOURCE!$S$2-5), "")&amp;
      TEXT(SOURCE!H101,"????0")&amp;",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", "&amp; SOURCE!K101&amp;      IF(SOURCE!$X$2-LEN(SOURCE!K101) &gt;= 0, REPT(" ",SOURCE!$X$2-LEN(SOURCE!K101)), "")&amp;
      "},"&amp;IF(SOURCE!L101&lt;&gt;"",""&amp;SOURCE!L101,"")
 )
)
)</f>
        <v>/*   96 */  { fnSubtract,                  ITM_SUB,                     "-",                                           "-",                                           0,       0,       CAT_FNCT, SLS_ENABLED  , US_ENABLED  },</v>
      </c>
    </row>
    <row r="102" spans="1:1">
      <c r="A102" s="8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",SOURCE!$S$2-5), "")&amp;
      TEXT(SOURCE!H102,"????0")&amp;",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", "&amp; SOURCE!K102&amp;      IF(SOURCE!$X$2-LEN(SOURCE!K102) &gt;= 0, REPT(" ",SOURCE!$X$2-LEN(SOURCE!K102)), "")&amp;
      "},"&amp;IF(SOURCE!L102&lt;&gt;"",""&amp;SOURCE!L102,"")
 )
)
)</f>
        <v>/*   97 */  { fnChangeSign,                ITM_CHS/*#JM#*/,             "CHS",                                         "CHS",                                         0,       0,       CAT_FNCT, SLS_ENABLED  , US_ENABLED  },//JM Change +/- to CHS</v>
      </c>
    </row>
    <row r="103" spans="1:1">
      <c r="A103" s="8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",SOURCE!$S$2-5), "")&amp;
      TEXT(SOURCE!H103,"????0")&amp;",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", "&amp; SOURCE!K103&amp;      IF(SOURCE!$X$2-LEN(SOURCE!K103) &gt;= 0, REPT(" ",SOURCE!$X$2-LEN(SOURCE!K103)), "")&amp;
      "},"&amp;IF(SOURCE!L103&lt;&gt;"",""&amp;SOURCE!L103,"")
 )
)
)</f>
        <v>/*   98 */  { fnMultiply,                  ITM_MULT,                    STD_CROSS,                                     STD_CROSS,                                     0,       0,       CAT_FNCT, SLS_ENABLED  , US_ENABLED  },</v>
      </c>
    </row>
    <row r="104" spans="1:1">
      <c r="A104" s="8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",SOURCE!$S$2-5), "")&amp;
      TEXT(SOURCE!H104,"????0")&amp;",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", "&amp; SOURCE!K104&amp;      IF(SOURCE!$X$2-LEN(SOURCE!K104) &gt;= 0, REPT(" ",SOURCE!$X$2-LEN(SOURCE!K104)), "")&amp;
      "},"&amp;IF(SOURCE!L104&lt;&gt;"",""&amp;SOURCE!L104,"")
 )
)
)</f>
        <v>/*   99 */  { fnDivide,                    ITM_DIV/*#JM#*/,             STD_DIVIDE,                                    STD_DIVIDE,                                    0,       0,       CAT_FNCT, SLS_ENABLED  , US_ENABLED  },</v>
      </c>
    </row>
    <row r="105" spans="1:1">
      <c r="A105" s="8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",SOURCE!$S$2-5), "")&amp;
      TEXT(SOURCE!H105,"????0")&amp;",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", "&amp; SOURCE!K105&amp;      IF(SOURCE!$X$2-LEN(SOURCE!K105) &gt;= 0, REPT(" ",SOURCE!$X$2-LEN(SOURCE!K105)), "")&amp;
      "},"&amp;IF(SOURCE!L105&lt;&gt;"",""&amp;SOURCE!L105,"")
 )
)
)</f>
        <v>/*  100 */  { fnIDiv,                      NOPARAM,                     "IDIV",                                        "IDIV",                                        0,       0,       CAT_FNCT, SLS_ENABLED  , US_ENABLED  },</v>
      </c>
    </row>
    <row r="106" spans="1:1">
      <c r="A106" s="8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",SOURCE!$S$2-5), "")&amp;
      TEXT(SOURCE!H106,"????0")&amp;",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", "&amp; SOURCE!K106&amp;      IF(SOURCE!$X$2-LEN(SOURCE!K106) &gt;= 0, REPT(" ",SOURCE!$X$2-LEN(SOURCE!K106)), "")&amp;
      "},"&amp;IF(SOURCE!L106&lt;&gt;"",""&amp;SOURCE!L106,"")
 )
)
)</f>
        <v>/*  101 */  { fnShow,                      NOPARAM/*#JM#*/,             "VIEW",                                        "VIEW",                                        0,       0,       CAT_FNCT, SLS_UNCHANGED, US_ENABLED  },//TEMPORARY SHOW OLD</v>
      </c>
    </row>
    <row r="107" spans="1:1">
      <c r="A107" s="8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",SOURCE!$S$2-5), "")&amp;
      TEXT(SOURCE!H107,"????0")&amp;",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", "&amp; SOURCE!K107&amp;      IF(SOURCE!$X$2-LEN(SOURCE!K107) &gt;= 0, REPT(" ",SOURCE!$X$2-LEN(SOURCE!K107)), "")&amp;
      "},"&amp;IF(SOURCE!L107&lt;&gt;"",""&amp;SOURCE!L107,"")
 )
)
)</f>
        <v>/*  102 */  { fnMod,                       NOPARAM,                     "MOD",                                         "MOD",                                         0,       0,       CAT_FNCT, SLS_ENABLED  , US_ENABLED  },</v>
      </c>
    </row>
    <row r="108" spans="1:1">
      <c r="A108" s="8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",SOURCE!$S$2-5), "")&amp;
      TEXT(SOURCE!H108,"????0")&amp;",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", "&amp; SOURCE!K108&amp;      IF(SOURCE!$X$2-LEN(SOURCE!K108) &gt;= 0, REPT(" ",SOURCE!$X$2-LEN(SOURCE!K108)), "")&amp;
      "},"&amp;IF(SOURCE!L108&lt;&gt;"",""&amp;SOURCE!L108,"")
 )
)
)</f>
        <v>/*  103 */  { fnMax,                       NOPARAM,                     "max",                                         "max",                                         0,       0,       CAT_FNCT, SLS_ENABLED  , US_ENABLED  },</v>
      </c>
    </row>
    <row r="109" spans="1:1">
      <c r="A109" s="8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",SOURCE!$S$2-5), "")&amp;
      TEXT(SOURCE!H109,"????0")&amp;",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", "&amp; SOURCE!K109&amp;      IF(SOURCE!$X$2-LEN(SOURCE!K109) &gt;= 0, REPT(" ",SOURCE!$X$2-LEN(SOURCE!K109)), "")&amp;
      "},"&amp;IF(SOURCE!L109&lt;&gt;"",""&amp;SOURCE!L109,"")
 )
)
)</f>
        <v>/*  104 */  { fnMin,                       NOPARAM,                     "min",                                         "min",                                         0,       0,       CAT_FNCT, SLS_ENABLED  , US_ENABLED  },</v>
      </c>
    </row>
    <row r="110" spans="1:1">
      <c r="A110" s="8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",SOURCE!$S$2-5), "")&amp;
      TEXT(SOURCE!H110,"????0")&amp;",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", "&amp; SOURCE!K110&amp;      IF(SOURCE!$X$2-LEN(SOURCE!K110) &gt;= 0, REPT(" ",SOURCE!$X$2-LEN(SOURCE!K110)), "")&amp;
      "},"&amp;IF(SOURCE!L110&lt;&gt;"",""&amp;SOURCE!L110,"")
 )
)
)</f>
        <v>/*  105 */  { fnMagnitude,                 NOPARAM,                     "|x|",                                         "|x|",                                         0,       0,       CAT_FNCT, SLS_ENABLED  , US_ENABLED  },</v>
      </c>
    </row>
    <row r="111" spans="1:1">
      <c r="A111" s="8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",SOURCE!$S$2-5), "")&amp;
      TEXT(SOURCE!H111,"????0")&amp;",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", "&amp; SOURCE!K111&amp;      IF(SOURCE!$X$2-LEN(SOURCE!K111) &gt;= 0, REPT(" ",SOURCE!$X$2-LEN(SOURCE!K111)), "")&amp;
      "},"&amp;IF(SOURCE!L111&lt;&gt;"",""&amp;SOURCE!L111,"")
 )
)
)</f>
        <v>/*  106 */  { fnNeighb,                    NOPARAM,                     "NEIGHB",                                      "NEIGHB",                                      0,       0,       CAT_FNCT, SLS_ENABLED  , US_ENABLED  },</v>
      </c>
    </row>
    <row r="112" spans="1:1">
      <c r="A112" s="8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",SOURCE!$S$2-5), "")&amp;
      TEXT(SOURCE!H112,"????0")&amp;",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", "&amp; SOURCE!K112&amp;      IF(SOURCE!$X$2-LEN(SOURCE!K112) &gt;= 0, REPT(" ",SOURCE!$X$2-LEN(SOURCE!K112)), "")&amp;
      "},"&amp;IF(SOURCE!L112&lt;&gt;"",""&amp;SOURCE!L112,"")
 )
)
)</f>
        <v>/*  107 */  { fnNextPrime,                 NOPARAM,                     "NEXTP",                                       "NEXTP",                                       0,       0,       CAT_FNCT, SLS_ENABLED  , US_ENABLED  },</v>
      </c>
    </row>
    <row r="113" spans="1:1">
      <c r="A113" s="8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",SOURCE!$S$2-5), "")&amp;
      TEXT(SOURCE!H113,"????0")&amp;",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", "&amp; SOURCE!K113&amp;      IF(SOURCE!$X$2-LEN(SOURCE!K113) &gt;= 0, REPT(" ",SOURCE!$X$2-LEN(SOURCE!K113)), "")&amp;
      "},"&amp;IF(SOURCE!L113&lt;&gt;"",""&amp;SOURCE!L113,"")
 )
)
)</f>
        <v>/*  108 */  { fnFactorial,                 NOPARAM,                     "x!",                                          "x!",                                          0,       0,       CAT_FNCT, SLS_ENABLED  , US_ENABLED  },</v>
      </c>
    </row>
    <row r="114" spans="1:1">
      <c r="A114" s="8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",SOURCE!$S$2-5), "")&amp;
      TEXT(SOURCE!H114,"????0")&amp;",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", "&amp; SOURCE!K114&amp;      IF(SOURCE!$X$2-LEN(SOURCE!K114) &gt;= 0, REPT(" ",SOURCE!$X$2-LEN(SOURCE!K114)), "")&amp;
      "},"&amp;IF(SOURCE!L114&lt;&gt;"",""&amp;SOURCE!L114,"")
 )
)
)</f>
        <v>/*  109 */  { fnPi,                        NOPARAM,                     STD_pi,                                        STD_pi,                                        0,       0,       CAT_NONE, SLS_ENABLED  , US_ENABLED  },</v>
      </c>
    </row>
    <row r="115" spans="1:1">
      <c r="A115" s="8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",SOURCE!$S$2-5), "")&amp;
      TEXT(SOURCE!H115,"????0")&amp;",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", "&amp; SOURCE!K115&amp;      IF(SOURCE!$X$2-LEN(SOURCE!K115) &gt;= 0, REPT(" ",SOURCE!$X$2-LEN(SOURCE!K115)), "")&amp;
      "},"&amp;IF(SOURCE!L115&lt;&gt;"",""&amp;SOURCE!L115,"")
 )
)
)</f>
        <v>/*  110 */  { fnClearFlag,                 TM_FLAGW,                    "CF",                                          "CF",                                          0,      99,       CAT_FNCT, SLS_UNCHANGED, US_ENABLED  },</v>
      </c>
    </row>
    <row r="116" spans="1:1">
      <c r="A116" s="8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",SOURCE!$S$2-5), "")&amp;
      TEXT(SOURCE!H116,"????0")&amp;",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", "&amp; SOURCE!K116&amp;      IF(SOURCE!$X$2-LEN(SOURCE!K116) &gt;= 0, REPT(" ",SOURCE!$X$2-LEN(SOURCE!K116)), "")&amp;
      "},"&amp;IF(SOURCE!L116&lt;&gt;"",""&amp;SOURCE!L116,"")
 )
)
)</f>
        <v>/*  111 */  { fnSetFlag,                   TM_FLAGW,                    "SF",                                          "SF",                                          0,      99,       CAT_FNCT, SLS_UNCHANGED, US_ENABLED  },</v>
      </c>
    </row>
    <row r="117" spans="1:1">
      <c r="A117" s="8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",SOURCE!$S$2-5), "")&amp;
      TEXT(SOURCE!H117,"????0")&amp;",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", "&amp; SOURCE!K117&amp;      IF(SOURCE!$X$2-LEN(SOURCE!K117) &gt;= 0, REPT(" ",SOURCE!$X$2-LEN(SOURCE!K117)), "")&amp;
      "},"&amp;IF(SOURCE!L117&lt;&gt;"",""&amp;SOURCE!L117,"")
 )
)
)</f>
        <v>/*  112 */  { fnFlipFlag,                  TM_FLAGW,                    "FF",                                          "FF",                                          0,      99,       CAT_FNCT, SLS_ENABLED  , US_ENABLED  },</v>
      </c>
    </row>
    <row r="118" spans="1:1">
      <c r="A118" s="8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",SOURCE!$S$2-5), "")&amp;
      TEXT(SOURCE!H118,"????0")&amp;",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", "&amp; SOURCE!K118&amp;      IF(SOURCE!$X$2-LEN(SOURCE!K118) &gt;= 0, REPT(" ",SOURCE!$X$2-LEN(SOURCE!K118)), "")&amp;
      "},"&amp;IF(SOURCE!L118&lt;&gt;"",""&amp;SOURCE!L118,"")
 )
)
)</f>
        <v>/*  113 */  { itemToBeCoded,               NOPARAM,                     "M.SQR?",                                      "M.SQR?",                                      0,       0,       CAT_FNCT, SLS_UNCHANGED, US_ENABLED  },</v>
      </c>
    </row>
    <row r="119" spans="1:1">
      <c r="A119" s="8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",SOURCE!$S$2-5), "")&amp;
      TEXT(SOURCE!H119,"????0")&amp;",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", "&amp; SOURCE!K119&amp;      IF(SOURCE!$X$2-LEN(SOURCE!K119) &gt;= 0, REPT(" ",SOURCE!$X$2-LEN(SOURCE!K119)), "")&amp;
      "},"&amp;IF(SOURCE!L119&lt;&gt;"",""&amp;SOURCE!L119,"")
 )
)
)</f>
        <v>/*  114 */  { itemToBeCoded,               NOPARAM,                     "LITE",                                        "LITE",                                        0,       0,       CAT_NONE, SLS_UNCHANGED, US_UNCHANGED}, // Literal in a PGM</v>
      </c>
    </row>
    <row r="120" spans="1:1">
      <c r="A120" s="8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",SOURCE!$S$2-5), "")&amp;
      TEXT(SOURCE!H120,"????0")&amp;",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", "&amp; SOURCE!K120&amp;      IF(SOURCE!$X$2-LEN(SOURCE!K120) &gt;= 0, REPT(" ",SOURCE!$X$2-LEN(SOURCE!K120)), "")&amp;
      "},"&amp;IF(SOURCE!L120&lt;&gt;"",""&amp;SOURCE!L120,"")
 )
)
)</f>
        <v>/*  115 */  { fnCvtFromCurrentAngularMode, AM_DEGREE,                   STD_RIGHT_ARROW "DEG",                         STD_RIGHT_ARROW "DEG",                         0,       0,       CAT_FNCT, SLS_ENABLED  , US_ENABLED  },</v>
      </c>
    </row>
    <row r="121" spans="1:1">
      <c r="A121" s="8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",SOURCE!$S$2-5), "")&amp;
      TEXT(SOURCE!H121,"????0")&amp;",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", "&amp; SOURCE!K121&amp;      IF(SOURCE!$X$2-LEN(SOURCE!K121) &gt;= 0, REPT(" ",SOURCE!$X$2-LEN(SOURCE!K121)), "")&amp;
      "},"&amp;IF(SOURCE!L121&lt;&gt;"",""&amp;SOURCE!L121,"")
 )
)
)</f>
        <v>/*  116 */  { fnCvtFromCurrentAngularMode, AM_DMS,                      STD_RIGHT_ARROW "D.MS",                        STD_RIGHT_ARROW "D.MS",                        0,       0,       CAT_FNCT, SLS_ENABLED  , US_ENABLED  },</v>
      </c>
    </row>
    <row r="122" spans="1:1">
      <c r="A122" s="8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",SOURCE!$S$2-5), "")&amp;
      TEXT(SOURCE!H122,"????0")&amp;",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", "&amp; SOURCE!K122&amp;      IF(SOURCE!$X$2-LEN(SOURCE!K122) &gt;= 0, REPT(" ",SOURCE!$X$2-LEN(SOURCE!K122)), "")&amp;
      "},"&amp;IF(SOURCE!L122&lt;&gt;"",""&amp;SOURCE!L122,"")
 )
)
)</f>
        <v>/*  117 */  { fnCvtFromCurrentAngularMode, AM_GRAD,                     STD_RIGHT_ARROW "GRAD",                        STD_RIGHT_ARROW "GRAD",                        0,       0,       CAT_FNCT, SLS_ENABLED  , US_ENABLED  },</v>
      </c>
    </row>
    <row r="123" spans="1:1">
      <c r="A123" s="8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",SOURCE!$S$2-5), "")&amp;
      TEXT(SOURCE!H123,"????0")&amp;",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", "&amp; SOURCE!K123&amp;      IF(SOURCE!$X$2-LEN(SOURCE!K123) &gt;= 0, REPT(" ",SOURCE!$X$2-LEN(SOURCE!K123)), "")&amp;
      "},"&amp;IF(SOURCE!L123&lt;&gt;"",""&amp;SOURCE!L123,"")
 )
)
)</f>
        <v>/*  118 */  { fnCvtFromCurrentAngularMode, AM_MULTPI,                   STD_RIGHT_ARROW "MUL" STD_pi,                  STD_RIGHT_ARROW "MUL" STD_pi,                  0,       0,       CAT_FNCT, SLS_ENABLED  , US_ENABLED  },</v>
      </c>
    </row>
    <row r="124" spans="1:1">
      <c r="A124" s="8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",SOURCE!$S$2-5), "")&amp;
      TEXT(SOURCE!H124,"????0")&amp;",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", "&amp; SOURCE!K124&amp;      IF(SOURCE!$X$2-LEN(SOURCE!K124) &gt;= 0, REPT(" ",SOURCE!$X$2-LEN(SOURCE!K124)), "")&amp;
      "},"&amp;IF(SOURCE!L124&lt;&gt;"",""&amp;SOURCE!L124,"")
 )
)
)</f>
        <v>/*  119 */  { fnCvtFromCurrentAngularMode, AM_RADIAN,                   STD_RIGHT_ARROW "RAD",                         STD_RIGHT_ARROW "RAD",                         0,       0,       CAT_FNCT, SLS_ENABLED  , US_ENABLED  },</v>
      </c>
    </row>
    <row r="125" spans="1:1">
      <c r="A125" s="8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",SOURCE!$S$2-5), "")&amp;
      TEXT(SOURCE!H125,"????0")&amp;",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", "&amp; SOURCE!K125&amp;      IF(SOURCE!$X$2-LEN(SOURCE!K125) &gt;= 0, REPT(" ",SOURCE!$X$2-LEN(SOURCE!K125)), "")&amp;
      "},"&amp;IF(SOURCE!L125&lt;&gt;"",""&amp;SOURCE!L125,"")
 )
)
)</f>
        <v>/*  120 */  { fnCvtDegToRad,               NOPARAM,                     "D" STD_RIGHT_ARROW "R",                       "D" STD_RIGHT_ARROW "R",                       0,       0,       CAT_FNCT, SLS_ENABLED  , US_ENABLED  },</v>
      </c>
    </row>
    <row r="126" spans="1:1">
      <c r="A126" s="8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",SOURCE!$S$2-5), "")&amp;
      TEXT(SOURCE!H126,"????0")&amp;",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", "&amp; SOURCE!K126&amp;      IF(SOURCE!$X$2-LEN(SOURCE!K126) &gt;= 0, REPT(" ",SOURCE!$X$2-LEN(SOURCE!K126)), "")&amp;
      "},"&amp;IF(SOURCE!L126&lt;&gt;"",""&amp;SOURCE!L126,"")
 )
)
)</f>
        <v>/*  121 */  { fnCvtRadToDeg,               NOPARAM,                     "R" STD_RIGHT_ARROW "D",                       "R" STD_RIGHT_ARROW "D",                       0,       0,       CAT_FNCT, SLS_ENABLED  , US_ENABLED  },</v>
      </c>
    </row>
    <row r="127" spans="1:1">
      <c r="A127" s="8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",SOURCE!$S$2-5), "")&amp;
      TEXT(SOURCE!H127,"????0")&amp;",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", "&amp; SOURCE!K127&amp;      IF(SOURCE!$X$2-LEN(SOURCE!K127) &gt;= 0, REPT(" ",SOURCE!$X$2-LEN(SOURCE!K127)), "")&amp;
      "},"&amp;IF(SOURCE!L127&lt;&gt;"",""&amp;SOURCE!L127,"")
 )
)
)</f>
        <v>/*  122 */  { fnRmd,                       NOPARAM,                     "RMD",                                         "RMD",                                         0,       0,       CAT_FNCT, SLS_ENABLED  , US_ENABLED  },</v>
      </c>
    </row>
    <row r="128" spans="1:1">
      <c r="A128" s="8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",SOURCE!$S$2-5), "")&amp;
      TEXT(SOURCE!H128,"????0")&amp;",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", "&amp; SOURCE!K128&amp;      IF(SOURCE!$X$2-LEN(SOURCE!K128) &gt;= 0, REPT(" ",SOURCE!$X$2-LEN(SOURCE!K128)), "")&amp;
      "},"&amp;IF(SOURCE!L128&lt;&gt;"",""&amp;SOURCE!L128,"")
 )
)
)</f>
        <v>/*  123 */  { fnLogicalNot,                NOPARAM,                     "NOT",                                         "NOT",                                         0,       0,       CAT_FNCT, SLS_ENABLED  , US_ENABLED  },</v>
      </c>
    </row>
    <row r="129" spans="1:1">
      <c r="A129" s="8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",SOURCE!$S$2-5), "")&amp;
      TEXT(SOURCE!H129,"????0")&amp;",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", "&amp; SOURCE!K129&amp;      IF(SOURCE!$X$2-LEN(SOURCE!K129) &gt;= 0, REPT(" ",SOURCE!$X$2-LEN(SOURCE!K129)), "")&amp;
      "},"&amp;IF(SOURCE!L129&lt;&gt;"",""&amp;SOURCE!L129,"")
 )
)
)</f>
        <v>/*  124 */  { fnLogicalAnd,                NOPARAM,                     "AND",                                         "AND",                                         0,       0,       CAT_FNCT, SLS_ENABLED  , US_ENABLED  },</v>
      </c>
    </row>
    <row r="130" spans="1:1">
      <c r="A130" s="8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",SOURCE!$S$2-5), "")&amp;
      TEXT(SOURCE!H130,"????0")&amp;",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", "&amp; SOURCE!K130&amp;      IF(SOURCE!$X$2-LEN(SOURCE!K130) &gt;= 0, REPT(" ",SOURCE!$X$2-LEN(SOURCE!K130)), "")&amp;
      "},"&amp;IF(SOURCE!L130&lt;&gt;"",""&amp;SOURCE!L130,"")
 )
)
)</f>
        <v>/*  125 */  { fnLogicalOr,                 NOPARAM,                     "OR",                                          "OR",                                          0,       0,       CAT_FNCT, SLS_ENABLED  , US_ENABLED  },</v>
      </c>
    </row>
    <row r="131" spans="1:1">
      <c r="A131" s="8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",SOURCE!$S$2-5), "")&amp;
      TEXT(SOURCE!H131,"????0")&amp;",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", "&amp; SOURCE!K131&amp;      IF(SOURCE!$X$2-LEN(SOURCE!K131) &gt;= 0, REPT(" ",SOURCE!$X$2-LEN(SOURCE!K131)), "")&amp;
      "},"&amp;IF(SOURCE!L131&lt;&gt;"",""&amp;SOURCE!L131,"")
 )
)
)</f>
        <v>/*  126 */  { fnLogicalXor,                NOPARAM,                     "XOR",                                         "XOR",                                         0,       0,       CAT_FNCT, SLS_ENABLED  , US_ENABLED  },</v>
      </c>
    </row>
    <row r="132" spans="1:1">
      <c r="A132" s="8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",SOURCE!$S$2-5), "")&amp;
      TEXT(SOURCE!H132,"????0")&amp;",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", "&amp; SOURCE!K132&amp;      IF(SOURCE!$X$2-LEN(SOURCE!K132) &gt;= 0, REPT(" ",SOURCE!$X$2-LEN(SOURCE!K132)), "")&amp;
      "},"&amp;IF(SOURCE!L132&lt;&gt;"",""&amp;SOURCE!L132,"")
 )
)
)</f>
        <v>/*  127 */  { fnSwapX,                     TM_REGISTER,                 "x" STD_LEFT_RIGHT_ARROWS,                     "x" STD_LEFT_RIGHT_ARROWS,                     0,      99,       CAT_FNCT, SLS_ENABLED  , US_ENABLED  },</v>
      </c>
    </row>
    <row r="133" spans="1:1">
      <c r="A133" s="8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",SOURCE!$S$2-5), "")&amp;
      TEXT(SOURCE!H133,"????0")&amp;",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", "&amp; SOURCE!K133&amp;      IF(SOURCE!$X$2-LEN(SOURCE!K133) &gt;= 0, REPT(" ",SOURCE!$X$2-LEN(SOURCE!K133)), "")&amp;
      "},"&amp;IF(SOURCE!L133&lt;&gt;"",""&amp;SOURCE!L133,"")
 )
)
)</f>
        <v/>
      </c>
    </row>
    <row r="134" spans="1:1">
      <c r="A134" s="8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",SOURCE!$S$2-5), "")&amp;
      TEXT(SOURCE!H134,"????0")&amp;",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", "&amp; SOURCE!K134&amp;      IF(SOURCE!$X$2-LEN(SOURCE!K134) &gt;= 0, REPT(" ",SOURCE!$X$2-LEN(SOURCE!K134)), "")&amp;
      "},"&amp;IF(SOURCE!L134&lt;&gt;"",""&amp;SOURCE!L134,"")
 )
)
)</f>
        <v/>
      </c>
    </row>
    <row r="135" spans="1:1">
      <c r="A135" s="8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",SOURCE!$S$2-5), "")&amp;
      TEXT(SOURCE!H135,"????0")&amp;",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", "&amp; SOURCE!K135&amp;      IF(SOURCE!$X$2-LEN(SOURCE!K135) &gt;= 0, REPT(" ",SOURCE!$X$2-LEN(SOURCE!K135)), "")&amp;
      "},"&amp;IF(SOURCE!L135&lt;&gt;"",""&amp;SOURCE!L135,"")
 )
)
)</f>
        <v>// Items from 128 to ... are 2 byte OP codes</v>
      </c>
    </row>
    <row r="136" spans="1:1">
      <c r="A136" s="8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",SOURCE!$S$2-5), "")&amp;
      TEXT(SOURCE!H136,"????0")&amp;",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", "&amp; SOURCE!K136&amp;      IF(SOURCE!$X$2-LEN(SOURCE!K136) &gt;= 0, REPT(" ",SOURCE!$X$2-LEN(SOURCE!K136)), "")&amp;
      "},"&amp;IF(SOURCE!L136&lt;&gt;"",""&amp;SOURCE!L136,"")
 )
)
)</f>
        <v>// Constants</v>
      </c>
    </row>
    <row r="137" spans="1:1">
      <c r="A137" s="8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",SOURCE!$S$2-5), "")&amp;
      TEXT(SOURCE!H137,"????0")&amp;",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", "&amp; SOURCE!K137&amp;      IF(SOURCE!$X$2-LEN(SOURCE!K137) &gt;= 0, REPT(" ",SOURCE!$X$2-LEN(SOURCE!K137)), "")&amp;
      "},"&amp;IF(SOURCE!L137&lt;&gt;"",""&amp;SOURCE!L137,"")
 )
)
)</f>
        <v>/*  128 */  { fnConstant,                  0,                           "a",                                           "a",                                           0,       0,       CAT_CNST, SLS_ENABLED  , US_ENABLED  },</v>
      </c>
    </row>
    <row r="138" spans="1:1">
      <c r="A138" s="8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",SOURCE!$S$2-5), "")&amp;
      TEXT(SOURCE!H138,"????0")&amp;",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", "&amp; SOURCE!K138&amp;      IF(SOURCE!$X$2-LEN(SOURCE!K138) &gt;= 0, REPT(" ",SOURCE!$X$2-LEN(SOURCE!K138)), "")&amp;
      "},"&amp;IF(SOURCE!L138&lt;&gt;"",""&amp;SOURCE!L138,"")
 )
)
)</f>
        <v>/*  129 */  { fnConstant,                  1,                           "a" STD_SUB_0,                                 "a" STD_SUB_0,                                 0,       0,       CAT_CNST, SLS_ENABLED  , US_ENABLED  },</v>
      </c>
    </row>
    <row r="139" spans="1:1">
      <c r="A139" s="8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",SOURCE!$S$2-5), "")&amp;
      TEXT(SOURCE!H139,"????0")&amp;",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", "&amp; SOURCE!K139&amp;      IF(SOURCE!$X$2-LEN(SOURCE!K139) &gt;= 0, REPT(" ",SOURCE!$X$2-LEN(SOURCE!K139)), "")&amp;
      "},"&amp;IF(SOURCE!L139&lt;&gt;"",""&amp;SOURCE!L139,"")
 )
)
)</f>
        <v>/*  130 */  { fnConstant,                  2,                           "a" STD_SUB_M STD_SUB_o STD_SUB_o STD_SUB_n,   "a" STD_SUB_M STD_SUB_o STD_SUB_o STD_SUB_n,   0,       0,       CAT_CNST, SLS_ENABLED  , US_ENABLED  },</v>
      </c>
    </row>
    <row r="140" spans="1:1">
      <c r="A140" s="8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",SOURCE!$S$2-5), "")&amp;
      TEXT(SOURCE!H140,"????0")&amp;",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", "&amp; SOURCE!K140&amp;      IF(SOURCE!$X$2-LEN(SOURCE!K140) &gt;= 0, REPT(" ",SOURCE!$X$2-LEN(SOURCE!K140)), "")&amp;
      "},"&amp;IF(SOURCE!L140&lt;&gt;"",""&amp;SOURCE!L140,"")
 )
)
)</f>
        <v>/*  131 */  { fnConstant,                  3,                           "a" STD_SUB_EARTH,                             "a" STD_SUB_EARTH,                             0,       0,       CAT_CNST, SLS_ENABLED  , US_ENABLED  },</v>
      </c>
    </row>
    <row r="141" spans="1:1">
      <c r="A141" s="8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",SOURCE!$S$2-5), "")&amp;
      TEXT(SOURCE!H141,"????0")&amp;",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", "&amp; SOURCE!K141&amp;      IF(SOURCE!$X$2-LEN(SOURCE!K141) &gt;= 0, REPT(" ",SOURCE!$X$2-LEN(SOURCE!K141)), "")&amp;
      "},"&amp;IF(SOURCE!L141&lt;&gt;"",""&amp;SOURCE!L141,"")
 )
)
)</f>
        <v>/*  132 */  { fnConstant,                  4,                           "c",                                           "c",                                           0,       0,       CAT_CNST, SLS_ENABLED  , US_ENABLED  },</v>
      </c>
    </row>
    <row r="142" spans="1:1">
      <c r="A142" s="8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",SOURCE!$S$2-5), "")&amp;
      TEXT(SOURCE!H142,"????0")&amp;",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", "&amp; SOURCE!K142&amp;      IF(SOURCE!$X$2-LEN(SOURCE!K142) &gt;= 0, REPT(" ",SOURCE!$X$2-LEN(SOURCE!K142)), "")&amp;
      "},"&amp;IF(SOURCE!L142&lt;&gt;"",""&amp;SOURCE!L142,"")
 )
)
)</f>
        <v>/*  133 */  { fnConstant,                  5,                           "c" STD_SUB_1,                                 "c" STD_SUB_1,                                 0,       0,       CAT_CNST, SLS_ENABLED  , US_ENABLED  },</v>
      </c>
    </row>
    <row r="143" spans="1:1">
      <c r="A143" s="8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",SOURCE!$S$2-5), "")&amp;
      TEXT(SOURCE!H143,"????0")&amp;",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", "&amp; SOURCE!K143&amp;      IF(SOURCE!$X$2-LEN(SOURCE!K143) &gt;= 0, REPT(" ",SOURCE!$X$2-LEN(SOURCE!K143)), "")&amp;
      "},"&amp;IF(SOURCE!L143&lt;&gt;"",""&amp;SOURCE!L143,"")
 )
)
)</f>
        <v>/*  134 */  { fnConstant,                  6,                           "c" STD_SUB_2,                                 "c" STD_SUB_2,                                 0,       0,       CAT_CNST, SLS_ENABLED  , US_ENABLED  },</v>
      </c>
    </row>
    <row r="144" spans="1:1">
      <c r="A144" s="8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",SOURCE!$S$2-5), "")&amp;
      TEXT(SOURCE!H144,"????0")&amp;",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", "&amp; SOURCE!K144&amp;      IF(SOURCE!$X$2-LEN(SOURCE!K144) &gt;= 0, REPT(" ",SOURCE!$X$2-LEN(SOURCE!K144)), "")&amp;
      "},"&amp;IF(SOURCE!L144&lt;&gt;"",""&amp;SOURCE!L144,"")
 )
)
)</f>
        <v>/*  135 */  { fnConstant,                  7,                           "e",                                           "e",                                           0,       0,       CAT_CNST, SLS_ENABLED  , US_ENABLED  },</v>
      </c>
    </row>
    <row r="145" spans="1:1">
      <c r="A145" s="8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",SOURCE!$S$2-5), "")&amp;
      TEXT(SOURCE!H145,"????0")&amp;",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", "&amp; SOURCE!K145&amp;      IF(SOURCE!$X$2-LEN(SOURCE!K145) &gt;= 0, REPT(" ",SOURCE!$X$2-LEN(SOURCE!K145)), "")&amp;
      "},"&amp;IF(SOURCE!L145&lt;&gt;"",""&amp;SOURCE!L145,"")
 )
)
)</f>
        <v>/*  136 */  { fnConstant,                  8,                           "e" STD_SUB_E,                                 "e" STD_SUB_E,                                 0,       0,       CAT_CNST, SLS_ENABLED  , US_ENABLED  },</v>
      </c>
    </row>
    <row r="146" spans="1:1">
      <c r="A146" s="8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",SOURCE!$S$2-5), "")&amp;
      TEXT(SOURCE!H146,"????0")&amp;",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", "&amp; SOURCE!K146&amp;      IF(SOURCE!$X$2-LEN(SOURCE!K146) &gt;= 0, REPT(" ",SOURCE!$X$2-LEN(SOURCE!K146)), "")&amp;
      "},"&amp;IF(SOURCE!L146&lt;&gt;"",""&amp;SOURCE!L146,"")
 )
)
)</f>
        <v>/*  137 */  { fnConstant,                  9,                           "F",                                           "F",                                           0,       0,       CAT_CNST, SLS_ENABLED  , US_ENABLED  },</v>
      </c>
    </row>
    <row r="147" spans="1:1">
      <c r="A147" s="8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",SOURCE!$S$2-5), "")&amp;
      TEXT(SOURCE!H147,"????0")&amp;",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", "&amp; SOURCE!K147&amp;      IF(SOURCE!$X$2-LEN(SOURCE!K147) &gt;= 0, REPT(" ",SOURCE!$X$2-LEN(SOURCE!K147)), "")&amp;
      "},"&amp;IF(SOURCE!L147&lt;&gt;"",""&amp;SOURCE!L147,"")
 )
)
)</f>
        <v>/*  138 */  { fnConstant,                  10,                          "F" STD_SUB_alpha,                             "F" STD_SUB_alpha,                             0,       0,       CAT_CNST, SLS_ENABLED  , US_ENABLED  },</v>
      </c>
    </row>
    <row r="148" spans="1:1">
      <c r="A148" s="8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",SOURCE!$S$2-5), "")&amp;
      TEXT(SOURCE!H148,"????0")&amp;",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", "&amp; SOURCE!K148&amp;      IF(SOURCE!$X$2-LEN(SOURCE!K148) &gt;= 0, REPT(" ",SOURCE!$X$2-LEN(SOURCE!K148)), "")&amp;
      "},"&amp;IF(SOURCE!L148&lt;&gt;"",""&amp;SOURCE!L148,"")
 )
)
)</f>
        <v>/*  139 */  { fnConstant,                  11,                          "F" STD_SUB_delta,                             "F" STD_SUB_delta,                             0,       0,       CAT_CNST, SLS_ENABLED  , US_ENABLED  },</v>
      </c>
    </row>
    <row r="149" spans="1:1">
      <c r="A149" s="8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",SOURCE!$S$2-5), "")&amp;
      TEXT(SOURCE!H149,"????0")&amp;",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", "&amp; SOURCE!K149&amp;      IF(SOURCE!$X$2-LEN(SOURCE!K149) &gt;= 0, REPT(" ",SOURCE!$X$2-LEN(SOURCE!K149)), "")&amp;
      "},"&amp;IF(SOURCE!L149&lt;&gt;"",""&amp;SOURCE!L149,"")
 )
)
)</f>
        <v>/*  140 */  { fnConstant,                  12,                          "G",                                           "G",                                           0,       0,       CAT_CNST, SLS_ENABLED  , US_ENABLED  },</v>
      </c>
    </row>
    <row r="150" spans="1:1">
      <c r="A150" s="8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",SOURCE!$S$2-5), "")&amp;
      TEXT(SOURCE!H150,"????0")&amp;",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", "&amp; SOURCE!K150&amp;      IF(SOURCE!$X$2-LEN(SOURCE!K150) &gt;= 0, REPT(" ",SOURCE!$X$2-LEN(SOURCE!K150)), "")&amp;
      "},"&amp;IF(SOURCE!L150&lt;&gt;"",""&amp;SOURCE!L150,"")
 )
)
)</f>
        <v>/*  141 */  { fnConstant,                  13,                          "G" STD_SUB_0,                                 "G" STD_SUB_0,                                 0,       0,       CAT_CNST, SLS_ENABLED  , US_ENABLED  },</v>
      </c>
    </row>
    <row r="151" spans="1:1">
      <c r="A151" s="8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",SOURCE!$S$2-5), "")&amp;
      TEXT(SOURCE!H151,"????0")&amp;",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", "&amp; SOURCE!K151&amp;      IF(SOURCE!$X$2-LEN(SOURCE!K151) &gt;= 0, REPT(" ",SOURCE!$X$2-LEN(SOURCE!K151)), "")&amp;
      "},"&amp;IF(SOURCE!L151&lt;&gt;"",""&amp;SOURCE!L151,"")
 )
)
)</f>
        <v>/*  142 */  { fnConstant,                  14,                          "G" STD_SUB_C,                                 "G" STD_SUB_C,                                 0,       0,       CAT_CNST, SLS_ENABLED  , US_ENABLED  },</v>
      </c>
    </row>
    <row r="152" spans="1:1">
      <c r="A152" s="8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",SOURCE!$S$2-5), "")&amp;
      TEXT(SOURCE!H152,"????0")&amp;",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", "&amp; SOURCE!K152&amp;      IF(SOURCE!$X$2-LEN(SOURCE!K152) &gt;= 0, REPT(" ",SOURCE!$X$2-LEN(SOURCE!K152)), "")&amp;
      "},"&amp;IF(SOURCE!L152&lt;&gt;"",""&amp;SOURCE!L152,"")
 )
)
)</f>
        <v>/*  143 */  { fnConstant,                  15,                          "g" STD_SUB_e,                                 "g" STD_SUB_e,                                 0,       0,       CAT_CNST, SLS_ENABLED  , US_ENABLED  },</v>
      </c>
    </row>
    <row r="153" spans="1:1">
      <c r="A153" s="8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",SOURCE!$S$2-5), "")&amp;
      TEXT(SOURCE!H153,"????0")&amp;",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", "&amp; SOURCE!K153&amp;      IF(SOURCE!$X$2-LEN(SOURCE!K153) &gt;= 0, REPT(" ",SOURCE!$X$2-LEN(SOURCE!K153)), "")&amp;
      "},"&amp;IF(SOURCE!L153&lt;&gt;"",""&amp;SOURCE!L153,"")
 )
)
)</f>
        <v>/*  144 */  { fnConstant,                  16,                          "GM" STD_SUB_EARTH,                            "GM" STD_SUB_EARTH,                            0,       0,       CAT_CNST, SLS_ENABLED  , US_ENABLED  },</v>
      </c>
    </row>
    <row r="154" spans="1:1">
      <c r="A154" s="8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",SOURCE!$S$2-5), "")&amp;
      TEXT(SOURCE!H154,"????0")&amp;",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", "&amp; SOURCE!K154&amp;      IF(SOURCE!$X$2-LEN(SOURCE!K154) &gt;= 0, REPT(" ",SOURCE!$X$2-LEN(SOURCE!K154)), "")&amp;
      "},"&amp;IF(SOURCE!L154&lt;&gt;"",""&amp;SOURCE!L154,"")
 )
)
)</f>
        <v>/*  145 */  { fnConstant,                  17,                          "g" STD_SUB_EARTH,                             "g" STD_SUB_EARTH,                             0,       0,       CAT_CNST, SLS_ENABLED  , US_ENABLED  },</v>
      </c>
    </row>
    <row r="155" spans="1:1">
      <c r="A155" s="8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",SOURCE!$S$2-5), "")&amp;
      TEXT(SOURCE!H155,"????0")&amp;",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", "&amp; SOURCE!K155&amp;      IF(SOURCE!$X$2-LEN(SOURCE!K155) &gt;= 0, REPT(" ",SOURCE!$X$2-LEN(SOURCE!K155)), "")&amp;
      "},"&amp;IF(SOURCE!L155&lt;&gt;"",""&amp;SOURCE!L155,"")
 )
)
)</f>
        <v>/*  146 */  { fnConstant,                  18,                          STD_PLANCK,                                    STD_PLANCK,                                    0,       0,       CAT_CNST, SLS_ENABLED  , US_ENABLED  },</v>
      </c>
    </row>
    <row r="156" spans="1:1">
      <c r="A156" s="8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",SOURCE!$S$2-5), "")&amp;
      TEXT(SOURCE!H156,"????0")&amp;",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", "&amp; SOURCE!K156&amp;      IF(SOURCE!$X$2-LEN(SOURCE!K156) &gt;= 0, REPT(" ",SOURCE!$X$2-LEN(SOURCE!K156)), "")&amp;
      "},"&amp;IF(SOURCE!L156&lt;&gt;"",""&amp;SOURCE!L156,"")
 )
)
)</f>
        <v>/*  147 */  { fnConstant,                  19,                          STD_PLANCK_2PI,                                STD_PLANCK_2PI,                                0,       0,       CAT_CNST, SLS_ENABLED  , US_ENABLED  },</v>
      </c>
    </row>
    <row r="157" spans="1:1">
      <c r="A157" s="8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",SOURCE!$S$2-5), "")&amp;
      TEXT(SOURCE!H157,"????0")&amp;",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", "&amp; SOURCE!K157&amp;      IF(SOURCE!$X$2-LEN(SOURCE!K157) &gt;= 0, REPT(" ",SOURCE!$X$2-LEN(SOURCE!K157)), "")&amp;
      "},"&amp;IF(SOURCE!L157&lt;&gt;"",""&amp;SOURCE!L157,"")
 )
)
)</f>
        <v>/*  148 */  { fnConstant,                  20,                          "k",                                           "k",                                           0,       0,       CAT_CNST, SLS_ENABLED  , US_ENABLED  },</v>
      </c>
    </row>
    <row r="158" spans="1:1">
      <c r="A158" s="8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",SOURCE!$S$2-5), "")&amp;
      TEXT(SOURCE!H158,"????0")&amp;",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", "&amp; SOURCE!K158&amp;      IF(SOURCE!$X$2-LEN(SOURCE!K158) &gt;= 0, REPT(" ",SOURCE!$X$2-LEN(SOURCE!K158)), "")&amp;
      "},"&amp;IF(SOURCE!L158&lt;&gt;"",""&amp;SOURCE!L158,"")
 )
)
)</f>
        <v>/*  149 */  { fnConstant,                  21,                          "K" STD_SUB_J,                                 "K" STD_SUB_J,                                 0,       0,       CAT_CNST, SLS_ENABLED  , US_ENABLED  },</v>
      </c>
    </row>
    <row r="159" spans="1:1">
      <c r="A159" s="8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",SOURCE!$S$2-5), "")&amp;
      TEXT(SOURCE!H159,"????0")&amp;",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", "&amp; SOURCE!K159&amp;      IF(SOURCE!$X$2-LEN(SOURCE!K159) &gt;= 0, REPT(" ",SOURCE!$X$2-LEN(SOURCE!K159)), "")&amp;
      "},"&amp;IF(SOURCE!L159&lt;&gt;"",""&amp;SOURCE!L159,"")
 )
)
)</f>
        <v>/*  150 */  { fnConstant,                  22,                          "l" STD_SUB_P STD_SUB_L,                       "l" STD_SUB_P STD_SUB_L,                       0,       0,       CAT_CNST, SLS_ENABLED  , US_ENABLED  },</v>
      </c>
    </row>
    <row r="160" spans="1:1">
      <c r="A160" s="8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",SOURCE!$S$2-5), "")&amp;
      TEXT(SOURCE!H160,"????0")&amp;",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", "&amp; SOURCE!K160&amp;      IF(SOURCE!$X$2-LEN(SOURCE!K160) &gt;= 0, REPT(" ",SOURCE!$X$2-LEN(SOURCE!K160)), "")&amp;
      "},"&amp;IF(SOURCE!L160&lt;&gt;"",""&amp;SOURCE!L160,"")
 )
)
)</f>
        <v>/*  151 */  { fnConstant,                  23,                          "m" STD_SUB_e,                                 "m" STD_SUB_e,                                 0,       0,       CAT_CNST, SLS_ENABLED  , US_ENABLED  },</v>
      </c>
    </row>
    <row r="161" spans="1:1">
      <c r="A161" s="8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",SOURCE!$S$2-5), "")&amp;
      TEXT(SOURCE!H161,"????0")&amp;",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", "&amp; SOURCE!K161&amp;      IF(SOURCE!$X$2-LEN(SOURCE!K161) &gt;= 0, REPT(" ",SOURCE!$X$2-LEN(SOURCE!K161)), "")&amp;
      "},"&amp;IF(SOURCE!L161&lt;&gt;"",""&amp;SOURCE!L161,"")
 )
)
)</f>
        <v>/*  152 */  { fnConstant,                  24,                          "M" STD_SUB_M STD_SUB_o STD_SUB_o STD_SUB_n,   "M" STD_SUB_M STD_SUB_o STD_SUB_o STD_SUB_n,   0,       0,       CAT_CNST, SLS_ENABLED  , US_ENABLED  },</v>
      </c>
    </row>
    <row r="162" spans="1:1">
      <c r="A162" s="8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",SOURCE!$S$2-5), "")&amp;
      TEXT(SOURCE!H162,"????0")&amp;",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", "&amp; SOURCE!K162&amp;      IF(SOURCE!$X$2-LEN(SOURCE!K162) &gt;= 0, REPT(" ",SOURCE!$X$2-LEN(SOURCE!K162)), "")&amp;
      "},"&amp;IF(SOURCE!L162&lt;&gt;"",""&amp;SOURCE!L162,"")
 )
)
)</f>
        <v>/*  153 */  { fnConstant,                  25,                          "m" STD_SUB_n,                                 "m" STD_SUB_n,                                 0,       0,       CAT_CNST, SLS_ENABLED  , US_ENABLED  },</v>
      </c>
    </row>
    <row r="163" spans="1:1">
      <c r="A163" s="8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",SOURCE!$S$2-5), "")&amp;
      TEXT(SOURCE!H163,"????0")&amp;",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", "&amp; SOURCE!K163&amp;      IF(SOURCE!$X$2-LEN(SOURCE!K163) &gt;= 0, REPT(" ",SOURCE!$X$2-LEN(SOURCE!K163)), "")&amp;
      "},"&amp;IF(SOURCE!L163&lt;&gt;"",""&amp;SOURCE!L163,"")
 )
)
)</f>
        <v>/*  154 */  { fnConstant,                  26,                          "m" STD_SUB_n "/m" STD_SUB_p,                  "m" STD_SUB_n "/m" STD_SUB_p,                  0,       0,       CAT_CNST, SLS_ENABLED  , US_ENABLED  },</v>
      </c>
    </row>
    <row r="164" spans="1:1">
      <c r="A164" s="8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",SOURCE!$S$2-5), "")&amp;
      TEXT(SOURCE!H164,"????0")&amp;",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", "&amp; SOURCE!K164&amp;      IF(SOURCE!$X$2-LEN(SOURCE!K164) &gt;= 0, REPT(" ",SOURCE!$X$2-LEN(SOURCE!K164)), "")&amp;
      "},"&amp;IF(SOURCE!L164&lt;&gt;"",""&amp;SOURCE!L164,"")
 )
)
)</f>
        <v>/*  155 */  { fnConstant,                  27,                          "m" STD_SUB_p,                                 "m" STD_SUB_p,                                 0,       0,       CAT_CNST, SLS_ENABLED  , US_ENABLED  },</v>
      </c>
    </row>
    <row r="165" spans="1:1">
      <c r="A165" s="8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",SOURCE!$S$2-5), "")&amp;
      TEXT(SOURCE!H165,"????0")&amp;",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", "&amp; SOURCE!K165&amp;      IF(SOURCE!$X$2-LEN(SOURCE!K165) &gt;= 0, REPT(" ",SOURCE!$X$2-LEN(SOURCE!K165)), "")&amp;
      "},"&amp;IF(SOURCE!L165&lt;&gt;"",""&amp;SOURCE!L165,"")
 )
)
)</f>
        <v>/*  156 */  { fnConstant,                  28,                          "m" STD_SUB_P STD_SUB_L,                       "m" STD_SUB_P STD_SUB_L,                       0,       0,       CAT_CNST, SLS_ENABLED  , US_ENABLED  },</v>
      </c>
    </row>
    <row r="166" spans="1:1">
      <c r="A166" s="8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",SOURCE!$S$2-5), "")&amp;
      TEXT(SOURCE!H166,"????0")&amp;",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", "&amp; SOURCE!K166&amp;      IF(SOURCE!$X$2-LEN(SOURCE!K166) &gt;= 0, REPT(" ",SOURCE!$X$2-LEN(SOURCE!K166)), "")&amp;
      "},"&amp;IF(SOURCE!L166&lt;&gt;"",""&amp;SOURCE!L166,"")
 )
)
)</f>
        <v>/*  157 */  { fnConstant,                  29,                          "m" STD_SUB_p "/m" STD_SUB_e,                  "m" STD_SUB_p "/m" STD_SUB_e,                  0,       0,       CAT_CNST, SLS_ENABLED  , US_ENABLED  },</v>
      </c>
    </row>
    <row r="167" spans="1:1">
      <c r="A167" s="8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",SOURCE!$S$2-5), "")&amp;
      TEXT(SOURCE!H167,"????0")&amp;",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", "&amp; SOURCE!K167&amp;      IF(SOURCE!$X$2-LEN(SOURCE!K167) &gt;= 0, REPT(" ",SOURCE!$X$2-LEN(SOURCE!K167)), "")&amp;
      "},"&amp;IF(SOURCE!L167&lt;&gt;"",""&amp;SOURCE!L167,"")
 )
)
)</f>
        <v>/*  158 */  { fnConstant,                  30,                          "m" STD_SUB_u,                                 "m" STD_SUB_u,                                 0,       0,       CAT_CNST, SLS_ENABLED  , US_ENABLED  },</v>
      </c>
    </row>
    <row r="168" spans="1:1">
      <c r="A168" s="8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",SOURCE!$S$2-5), "")&amp;
      TEXT(SOURCE!H168,"????0")&amp;",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", "&amp; SOURCE!K168&amp;      IF(SOURCE!$X$2-LEN(SOURCE!K168) &gt;= 0, REPT(" ",SOURCE!$X$2-LEN(SOURCE!K168)), "")&amp;
      "},"&amp;IF(SOURCE!L168&lt;&gt;"",""&amp;SOURCE!L168,"")
 )
)
)</f>
        <v>/*  159 */  { fnConstant,                  31,                          "m" STD_SUB_u "c" STD_SUP_2,                   "m" STD_SUB_u "c" STD_SUP_2,                   0,       0,       CAT_CNST, SLS_ENABLED  , US_ENABLED  },</v>
      </c>
    </row>
    <row r="169" spans="1:1">
      <c r="A169" s="8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",SOURCE!$S$2-5), "")&amp;
      TEXT(SOURCE!H169,"????0")&amp;",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", "&amp; SOURCE!K169&amp;      IF(SOURCE!$X$2-LEN(SOURCE!K169) &gt;= 0, REPT(" ",SOURCE!$X$2-LEN(SOURCE!K169)), "")&amp;
      "},"&amp;IF(SOURCE!L169&lt;&gt;"",""&amp;SOURCE!L169,"")
 )
)
)</f>
        <v>/*  160 */  { fnConstant,                  32,                          "m" STD_SUB_mu,                                "m" STD_SUB_mu,                                0,       0,       CAT_CNST, SLS_ENABLED  , US_ENABLED  },</v>
      </c>
    </row>
    <row r="170" spans="1:1">
      <c r="A170" s="8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",SOURCE!$S$2-5), "")&amp;
      TEXT(SOURCE!H170,"????0")&amp;",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", "&amp; SOURCE!K170&amp;      IF(SOURCE!$X$2-LEN(SOURCE!K170) &gt;= 0, REPT(" ",SOURCE!$X$2-LEN(SOURCE!K170)), "")&amp;
      "},"&amp;IF(SOURCE!L170&lt;&gt;"",""&amp;SOURCE!L170,"")
 )
)
)</f>
        <v>/*  161 */  { fnConstant,                  33,                          "M" STD_SUB_SUN,                               "M" STD_SUB_SUN,                               0,       0,       CAT_CNST, SLS_ENABLED  , US_ENABLED  },</v>
      </c>
    </row>
    <row r="171" spans="1:1">
      <c r="A171" s="8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",SOURCE!$S$2-5), "")&amp;
      TEXT(SOURCE!H171,"????0")&amp;",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", "&amp; SOURCE!K171&amp;      IF(SOURCE!$X$2-LEN(SOURCE!K171) &gt;= 0, REPT(" ",SOURCE!$X$2-LEN(SOURCE!K171)), "")&amp;
      "},"&amp;IF(SOURCE!L171&lt;&gt;"",""&amp;SOURCE!L171,"")
 )
)
)</f>
        <v>/*  162 */  { fnConstant,                  34,                          "M" STD_SUB_EARTH,                             "M" STD_SUB_EARTH,                             0,       0,       CAT_CNST, SLS_ENABLED  , US_ENABLED  },</v>
      </c>
    </row>
    <row r="172" spans="1:1">
      <c r="A172" s="8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",SOURCE!$S$2-5), "")&amp;
      TEXT(SOURCE!H172,"????0")&amp;",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", "&amp; SOURCE!K172&amp;      IF(SOURCE!$X$2-LEN(SOURCE!K172) &gt;= 0, REPT(" ",SOURCE!$X$2-LEN(SOURCE!K172)), "")&amp;
      "},"&amp;IF(SOURCE!L172&lt;&gt;"",""&amp;SOURCE!L172,"")
 )
)
)</f>
        <v>/*  163 */  { fnConstant,                  35,                          "N" STD_SUB_A,                                 "N" STD_SUB_A,                                 0,       0,       CAT_CNST, SLS_ENABLED  , US_ENABLED  },</v>
      </c>
    </row>
    <row r="173" spans="1:1">
      <c r="A173" s="8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",SOURCE!$S$2-5), "")&amp;
      TEXT(SOURCE!H173,"????0")&amp;",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", "&amp; SOURCE!K173&amp;      IF(SOURCE!$X$2-LEN(SOURCE!K173) &gt;= 0, REPT(" ",SOURCE!$X$2-LEN(SOURCE!K173)), "")&amp;
      "},"&amp;IF(SOURCE!L173&lt;&gt;"",""&amp;SOURCE!L173,"")
 )
)
)</f>
        <v>/*  164 */  { fnConstant,                  36,                          "NaN",                                         "NaN",                                         0,       0,       CAT_CNST, SLS_ENABLED  , US_ENABLED  },</v>
      </c>
    </row>
    <row r="174" spans="1:1">
      <c r="A174" s="8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",SOURCE!$S$2-5), "")&amp;
      TEXT(SOURCE!H174,"????0")&amp;",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", "&amp; SOURCE!K174&amp;      IF(SOURCE!$X$2-LEN(SOURCE!K174) &gt;= 0, REPT(" ",SOURCE!$X$2-LEN(SOURCE!K174)), "")&amp;
      "},"&amp;IF(SOURCE!L174&lt;&gt;"",""&amp;SOURCE!L174,"")
 )
)
)</f>
        <v>/*  165 */  { fnConstant,                  37,                          "p" STD_SUB_0,                                 "p" STD_SUB_0,                                 0,       0,       CAT_CNST, SLS_ENABLED  , US_ENABLED  },</v>
      </c>
    </row>
    <row r="175" spans="1:1">
      <c r="A175" s="8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",SOURCE!$S$2-5), "")&amp;
      TEXT(SOURCE!H175,"????0")&amp;",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", "&amp; SOURCE!K175&amp;      IF(SOURCE!$X$2-LEN(SOURCE!K175) &gt;= 0, REPT(" ",SOURCE!$X$2-LEN(SOURCE!K175)), "")&amp;
      "},"&amp;IF(SOURCE!L175&lt;&gt;"",""&amp;SOURCE!L175,"")
 )
)
)</f>
        <v>/*  166 */  { fnConstant,                  38,                          "R",                                           "R",                                           0,       0,       CAT_CNST, SLS_ENABLED  , US_ENABLED  },</v>
      </c>
    </row>
    <row r="176" spans="1:1">
      <c r="A176" s="8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",SOURCE!$S$2-5), "")&amp;
      TEXT(SOURCE!H176,"????0")&amp;",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", "&amp; SOURCE!K176&amp;      IF(SOURCE!$X$2-LEN(SOURCE!K176) &gt;= 0, REPT(" ",SOURCE!$X$2-LEN(SOURCE!K176)), "")&amp;
      "},"&amp;IF(SOURCE!L176&lt;&gt;"",""&amp;SOURCE!L176,"")
 )
)
)</f>
        <v>/*  167 */  { fnConstant,                  39,                          "r" STD_SUB_e,                                 "r" STD_SUB_e,                                 0,       0,       CAT_CNST, SLS_ENABLED  , US_ENABLED  },</v>
      </c>
    </row>
    <row r="177" spans="1:1">
      <c r="A177" s="8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",SOURCE!$S$2-5), "")&amp;
      TEXT(SOURCE!H177,"????0")&amp;",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", "&amp; SOURCE!K177&amp;      IF(SOURCE!$X$2-LEN(SOURCE!K177) &gt;= 0, REPT(" ",SOURCE!$X$2-LEN(SOURCE!K177)), "")&amp;
      "},"&amp;IF(SOURCE!L177&lt;&gt;"",""&amp;SOURCE!L177,"")
 )
)
)</f>
        <v>/*  168 */  { fnConstant,                  40,                          "R" STD_SUB_K,                                 "R" STD_SUB_K,                                 0,       0,       CAT_CNST, SLS_ENABLED  , US_ENABLED  },</v>
      </c>
    </row>
    <row r="178" spans="1:1">
      <c r="A178" s="8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",SOURCE!$S$2-5), "")&amp;
      TEXT(SOURCE!H178,"????0")&amp;",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", "&amp; SOURCE!K178&amp;      IF(SOURCE!$X$2-LEN(SOURCE!K178) &gt;= 0, REPT(" ",SOURCE!$X$2-LEN(SOURCE!K178)), "")&amp;
      "},"&amp;IF(SOURCE!L178&lt;&gt;"",""&amp;SOURCE!L178,"")
 )
)
)</f>
        <v>/*  169 */  { fnConstant,                  41,                          "R" STD_SUB_M STD_SUB_o STD_SUB_o STD_SUB_n,   "R" STD_SUB_M STD_SUB_o STD_SUB_o STD_SUB_n,   0,       0,       CAT_CNST, SLS_ENABLED  , US_ENABLED  },</v>
      </c>
    </row>
    <row r="179" spans="1:1">
      <c r="A179" s="8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",SOURCE!$S$2-5), "")&amp;
      TEXT(SOURCE!H179,"????0")&amp;",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", "&amp; SOURCE!K179&amp;      IF(SOURCE!$X$2-LEN(SOURCE!K179) &gt;= 0, REPT(" ",SOURCE!$X$2-LEN(SOURCE!K179)), "")&amp;
      "},"&amp;IF(SOURCE!L179&lt;&gt;"",""&amp;SOURCE!L179,"")
 )
)
)</f>
        <v>/*  170 */  { fnConstant,                  42,                          "R" STD_SUB_INFINITY,                          "R" STD_SUB_INFINITY,                          0,       0,       CAT_CNST, SLS_ENABLED  , US_ENABLED  },</v>
      </c>
    </row>
    <row r="180" spans="1:1">
      <c r="A180" s="8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",SOURCE!$S$2-5), "")&amp;
      TEXT(SOURCE!H180,"????0")&amp;",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", "&amp; SOURCE!K180&amp;      IF(SOURCE!$X$2-LEN(SOURCE!K180) &gt;= 0, REPT(" ",SOURCE!$X$2-LEN(SOURCE!K180)), "")&amp;
      "},"&amp;IF(SOURCE!L180&lt;&gt;"",""&amp;SOURCE!L180,"")
 )
)
)</f>
        <v>/*  171 */  { fnConstant,                  43,                          "R" STD_SUB_SUN,                               "R" STD_SUB_SUN,                               0,       0,       CAT_CNST, SLS_ENABLED  , US_ENABLED  },</v>
      </c>
    </row>
    <row r="181" spans="1:1">
      <c r="A181" s="8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",SOURCE!$S$2-5), "")&amp;
      TEXT(SOURCE!H181,"????0")&amp;",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", "&amp; SOURCE!K181&amp;      IF(SOURCE!$X$2-LEN(SOURCE!K181) &gt;= 0, REPT(" ",SOURCE!$X$2-LEN(SOURCE!K181)), "")&amp;
      "},"&amp;IF(SOURCE!L181&lt;&gt;"",""&amp;SOURCE!L181,"")
 )
)
)</f>
        <v>/*  172 */  { fnConstant,                  44,                          "R" STD_SUB_EARTH,                             "R" STD_SUB_EARTH,                             0,       0,       CAT_CNST, SLS_ENABLED  , US_ENABLED  },</v>
      </c>
    </row>
    <row r="182" spans="1:1">
      <c r="A182" s="8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",SOURCE!$S$2-5), "")&amp;
      TEXT(SOURCE!H182,"????0")&amp;",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", "&amp; SOURCE!K182&amp;      IF(SOURCE!$X$2-LEN(SOURCE!K182) &gt;= 0, REPT(" ",SOURCE!$X$2-LEN(SOURCE!K182)), "")&amp;
      "},"&amp;IF(SOURCE!L182&lt;&gt;"",""&amp;SOURCE!L182,"")
 )
)
)</f>
        <v>/*  173 */  { fnConstant,                  45,                          "Sa",                                          "Sa",                                          0,       0,       CAT_CNST, SLS_ENABLED  , US_ENABLED  },</v>
      </c>
    </row>
    <row r="183" spans="1:1">
      <c r="A183" s="8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",SOURCE!$S$2-5), "")&amp;
      TEXT(SOURCE!H183,"????0")&amp;",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", "&amp; SOURCE!K183&amp;      IF(SOURCE!$X$2-LEN(SOURCE!K183) &gt;= 0, REPT(" ",SOURCE!$X$2-LEN(SOURCE!K183)), "")&amp;
      "},"&amp;IF(SOURCE!L183&lt;&gt;"",""&amp;SOURCE!L183,"")
 )
)
)</f>
        <v>/*  174 */  { fnConstant,                  46,                          "Sb",                                          "Sb",                                          0,       0,       CAT_CNST, SLS_ENABLED  , US_ENABLED  },</v>
      </c>
    </row>
    <row r="184" spans="1:1">
      <c r="A184" s="8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",SOURCE!$S$2-5), "")&amp;
      TEXT(SOURCE!H184,"????0")&amp;",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", "&amp; SOURCE!K184&amp;      IF(SOURCE!$X$2-LEN(SOURCE!K184) &gt;= 0, REPT(" ",SOURCE!$X$2-LEN(SOURCE!K184)), "")&amp;
      "},"&amp;IF(SOURCE!L184&lt;&gt;"",""&amp;SOURCE!L184,"")
 )
)
)</f>
        <v>/*  175 */  { fnConstant,                  47,                          "Se" STD_SUP_2,                                "Se" STD_SUP_2,                                0,       0,       CAT_CNST, SLS_ENABLED  , US_ENABLED  },</v>
      </c>
    </row>
    <row r="185" spans="1:1">
      <c r="A185" s="8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",SOURCE!$S$2-5), "")&amp;
      TEXT(SOURCE!H185,"????0")&amp;",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", "&amp; SOURCE!K185&amp;      IF(SOURCE!$X$2-LEN(SOURCE!K185) &gt;= 0, REPT(" ",SOURCE!$X$2-LEN(SOURCE!K185)), "")&amp;
      "},"&amp;IF(SOURCE!L185&lt;&gt;"",""&amp;SOURCE!L185,"")
 )
)
)</f>
        <v>/*  176 */  { fnConstant,                  48,                          "Se'" STD_SUP_2,                               "Se'" STD_SUP_2,                               0,       0,       CAT_CNST, SLS_ENABLED  , US_ENABLED  },</v>
      </c>
    </row>
    <row r="186" spans="1:1">
      <c r="A186" s="8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",SOURCE!$S$2-5), "")&amp;
      TEXT(SOURCE!H186,"????0")&amp;",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", "&amp; SOURCE!K186&amp;      IF(SOURCE!$X$2-LEN(SOURCE!K186) &gt;= 0, REPT(" ",SOURCE!$X$2-LEN(SOURCE!K186)), "")&amp;
      "},"&amp;IF(SOURCE!L186&lt;&gt;"",""&amp;SOURCE!L186,"")
 )
)
)</f>
        <v>/*  177 */  { fnConstant,                  49,                          "Sf" STD_SUP_MINUS_1,                          "Sf" STD_SUP_MINUS_1,                          0,       0,       CAT_CNST, SLS_ENABLED  , US_ENABLED  },</v>
      </c>
    </row>
    <row r="187" spans="1:1">
      <c r="A187" s="8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",SOURCE!$S$2-5), "")&amp;
      TEXT(SOURCE!H187,"????0")&amp;",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", "&amp; SOURCE!K187&amp;      IF(SOURCE!$X$2-LEN(SOURCE!K187) &gt;= 0, REPT(" ",SOURCE!$X$2-LEN(SOURCE!K187)), "")&amp;
      "},"&amp;IF(SOURCE!L187&lt;&gt;"",""&amp;SOURCE!L187,"")
 )
)
)</f>
        <v>/*  178 */  { fnConstant,                  50,                          "T" STD_SUB_0,                                 "T" STD_SUB_0,                                 0,       0,       CAT_CNST, SLS_ENABLED  , US_ENABLED  },</v>
      </c>
    </row>
    <row r="188" spans="1:1">
      <c r="A188" s="8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",SOURCE!$S$2-5), "")&amp;
      TEXT(SOURCE!H188,"????0")&amp;",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", "&amp; SOURCE!K188&amp;      IF(SOURCE!$X$2-LEN(SOURCE!K188) &gt;= 0, REPT(" ",SOURCE!$X$2-LEN(SOURCE!K188)), "")&amp;
      "},"&amp;IF(SOURCE!L188&lt;&gt;"",""&amp;SOURCE!L188,"")
 )
)
)</f>
        <v>/*  179 */  { fnConstant,                  51,                          "T" STD_SUB_p,                                 "T" STD_SUB_P,                                 0,       0,       CAT_CNST, SLS_ENABLED  , US_ENABLED  },</v>
      </c>
    </row>
    <row r="189" spans="1:1">
      <c r="A189" s="8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",SOURCE!$S$2-5), "")&amp;
      TEXT(SOURCE!H189,"????0")&amp;",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", "&amp; SOURCE!K189&amp;      IF(SOURCE!$X$2-LEN(SOURCE!K189) &gt;= 0, REPT(" ",SOURCE!$X$2-LEN(SOURCE!K189)), "")&amp;
      "},"&amp;IF(SOURCE!L189&lt;&gt;"",""&amp;SOURCE!L189,"")
 )
)
)</f>
        <v>/*  180 */  { fnConstant,                  52,                          "t" STD_SUB_P STD_SUB_L,                       "t" STD_SUB_P STD_SUB_L,                       0,       0,       CAT_CNST, SLS_ENABLED  , US_ENABLED  },</v>
      </c>
    </row>
    <row r="190" spans="1:1">
      <c r="A190" s="8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",SOURCE!$S$2-5), "")&amp;
      TEXT(SOURCE!H190,"????0")&amp;",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", "&amp; SOURCE!K190&amp;      IF(SOURCE!$X$2-LEN(SOURCE!K190) &gt;= 0, REPT(" ",SOURCE!$X$2-LEN(SOURCE!K190)), "")&amp;
      "},"&amp;IF(SOURCE!L190&lt;&gt;"",""&amp;SOURCE!L190,"")
 )
)
)</f>
        <v>/*  181 */  { fnConstant,                  53,                          "V" STD_SUB_m,                                 "V" STD_SUB_m,                                 0,       0,       CAT_CNST, SLS_ENABLED  , US_ENABLED  },</v>
      </c>
    </row>
    <row r="191" spans="1:1">
      <c r="A191" s="8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",SOURCE!$S$2-5), "")&amp;
      TEXT(SOURCE!H191,"????0")&amp;",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", "&amp; SOURCE!K191&amp;      IF(SOURCE!$X$2-LEN(SOURCE!K191) &gt;= 0, REPT(" ",SOURCE!$X$2-LEN(SOURCE!K191)), "")&amp;
      "},"&amp;IF(SOURCE!L191&lt;&gt;"",""&amp;SOURCE!L191,"")
 )
)
)</f>
        <v>/*  182 */  { fnConstant,                  54,                          "Z" STD_SUB_0,                                 "Z" STD_SUB_0,                                 0,       0,       CAT_CNST, SLS_ENABLED  , US_ENABLED  },</v>
      </c>
    </row>
    <row r="192" spans="1:1">
      <c r="A192" s="8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",SOURCE!$S$2-5), "")&amp;
      TEXT(SOURCE!H192,"????0")&amp;",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", "&amp; SOURCE!K192&amp;      IF(SOURCE!$X$2-LEN(SOURCE!K192) &gt;= 0, REPT(" ",SOURCE!$X$2-LEN(SOURCE!K192)), "")&amp;
      "},"&amp;IF(SOURCE!L192&lt;&gt;"",""&amp;SOURCE!L192,"")
 )
)
)</f>
        <v>/*  183 */  { fnConstant,                  55,                          STD_alpha,                                     STD_alpha,                                     0,       0,       CAT_CNST, SLS_ENABLED  , US_ENABLED  },</v>
      </c>
    </row>
    <row r="193" spans="1:1">
      <c r="A193" s="8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",SOURCE!$S$2-5), "")&amp;
      TEXT(SOURCE!H193,"????0")&amp;",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", "&amp; SOURCE!K193&amp;      IF(SOURCE!$X$2-LEN(SOURCE!K193) &gt;= 0, REPT(" ",SOURCE!$X$2-LEN(SOURCE!K193)), "")&amp;
      "},"&amp;IF(SOURCE!L193&lt;&gt;"",""&amp;SOURCE!L193,"")
 )
)
)</f>
        <v>/*  184 */  { fnConstant,                  56,                          STD_gamma,                                     STD_gamma,                                     0,       0,       CAT_CNST, SLS_ENABLED  , US_ENABLED  },</v>
      </c>
    </row>
    <row r="194" spans="1:1">
      <c r="A194" s="8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",SOURCE!$S$2-5), "")&amp;
      TEXT(SOURCE!H194,"????0")&amp;",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", "&amp; SOURCE!K194&amp;      IF(SOURCE!$X$2-LEN(SOURCE!K194) &gt;= 0, REPT(" ",SOURCE!$X$2-LEN(SOURCE!K194)), "")&amp;
      "},"&amp;IF(SOURCE!L194&lt;&gt;"",""&amp;SOURCE!L194,"")
 )
)
)</f>
        <v>/*  185 */  { fnConstant,                  57,                          STD_gamma STD_SUB_E STD_SUB_M,                 STD_gamma STD_SUB_E STD_SUB_M,                 0,       0,       CAT_CNST, SLS_ENABLED  , US_ENABLED  },</v>
      </c>
    </row>
    <row r="195" spans="1:1">
      <c r="A195" s="8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",SOURCE!$S$2-5), "")&amp;
      TEXT(SOURCE!H195,"????0")&amp;",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", "&amp; SOURCE!K195&amp;      IF(SOURCE!$X$2-LEN(SOURCE!K195) &gt;= 0, REPT(" ",SOURCE!$X$2-LEN(SOURCE!K195)), "")&amp;
      "},"&amp;IF(SOURCE!L195&lt;&gt;"",""&amp;SOURCE!L195,"")
 )
)
)</f>
        <v>/*  186 */  { fnConstant,                  58,                          STD_gamma STD_SUB_p,                           STD_gamma STD_SUB_p,                           0,       0,       CAT_CNST, SLS_ENABLED  , US_ENABLED  },</v>
      </c>
    </row>
    <row r="196" spans="1:1">
      <c r="A196" s="8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",SOURCE!$S$2-5), "")&amp;
      TEXT(SOURCE!H196,"????0")&amp;",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", "&amp; SOURCE!K196&amp;      IF(SOURCE!$X$2-LEN(SOURCE!K196) &gt;= 0, REPT(" ",SOURCE!$X$2-LEN(SOURCE!K196)), "")&amp;
      "},"&amp;IF(SOURCE!L196&lt;&gt;"",""&amp;SOURCE!L196,"")
 )
)
)</f>
        <v>/*  187 */  { fnConstant,                  59,                          STD_DELTA STD_nu STD_SUB_C STD_SUB_s,          STD_DELTA STD_nu STD_SUB_C STD_SUB_s,          0,       0,       CAT_CNST, SLS_ENABLED  , US_ENABLED  },</v>
      </c>
    </row>
    <row r="197" spans="1:1">
      <c r="A197" s="8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",SOURCE!$S$2-5), "")&amp;
      TEXT(SOURCE!H197,"????0")&amp;",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", "&amp; SOURCE!K197&amp;      IF(SOURCE!$X$2-LEN(SOURCE!K197) &gt;= 0, REPT(" ",SOURCE!$X$2-LEN(SOURCE!K197)), "")&amp;
      "},"&amp;IF(SOURCE!L197&lt;&gt;"",""&amp;SOURCE!L197,"")
 )
)
)</f>
        <v>/*  188 */  { fnConstant,                  60,                          STD_epsilon STD_SUB_0,                         STD_epsilon STD_SUB_0,                         0,       0,       CAT_CNST, SLS_ENABLED  , US_ENABLED  },</v>
      </c>
    </row>
    <row r="198" spans="1:1">
      <c r="A198" s="8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",SOURCE!$S$2-5), "")&amp;
      TEXT(SOURCE!H198,"????0")&amp;",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", "&amp; SOURCE!K198&amp;      IF(SOURCE!$X$2-LEN(SOURCE!K198) &gt;= 0, REPT(" ",SOURCE!$X$2-LEN(SOURCE!K198)), "")&amp;
      "},"&amp;IF(SOURCE!L198&lt;&gt;"",""&amp;SOURCE!L198,"")
 )
)
)</f>
        <v>/*  189 */  { fnConstant,                  61,                          STD_lambda STD_SUB_C,                          STD_lambda STD_SUB_C,                          0,       0,       CAT_CNST, SLS_ENABLED  , US_ENABLED  },</v>
      </c>
    </row>
    <row r="199" spans="1:1">
      <c r="A199" s="8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",SOURCE!$S$2-5), "")&amp;
      TEXT(SOURCE!H199,"????0")&amp;",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", "&amp; SOURCE!K199&amp;      IF(SOURCE!$X$2-LEN(SOURCE!K199) &gt;= 0, REPT(" ",SOURCE!$X$2-LEN(SOURCE!K199)), "")&amp;
      "},"&amp;IF(SOURCE!L199&lt;&gt;"",""&amp;SOURCE!L199,"")
 )
)
)</f>
        <v>/*  190 */  { fnConstant,                  62,                          STD_lambda STD_SUB_C STD_SUB_n,                STD_lambda STD_SUB_C STD_SUB_n,                0,       0,       CAT_CNST, SLS_ENABLED  , US_ENABLED  },</v>
      </c>
    </row>
    <row r="200" spans="1:1">
      <c r="A200" s="8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",SOURCE!$S$2-5), "")&amp;
      TEXT(SOURCE!H200,"????0")&amp;",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", "&amp; SOURCE!K200&amp;      IF(SOURCE!$X$2-LEN(SOURCE!K200) &gt;= 0, REPT(" ",SOURCE!$X$2-LEN(SOURCE!K200)), "")&amp;
      "},"&amp;IF(SOURCE!L200&lt;&gt;"",""&amp;SOURCE!L200,"")
 )
)
)</f>
        <v>/*  191 */  { fnConstant,                  63,                          STD_lambda STD_SUB_C STD_SUB_p,                STD_lambda STD_SUB_C STD_SUB_p,                0,       0,       CAT_CNST, SLS_ENABLED  , US_ENABLED  },</v>
      </c>
    </row>
    <row r="201" spans="1:1">
      <c r="A201" s="8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",SOURCE!$S$2-5), "")&amp;
      TEXT(SOURCE!H201,"????0")&amp;",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", "&amp; SOURCE!K201&amp;      IF(SOURCE!$X$2-LEN(SOURCE!K201) &gt;= 0, REPT(" ",SOURCE!$X$2-LEN(SOURCE!K201)), "")&amp;
      "},"&amp;IF(SOURCE!L201&lt;&gt;"",""&amp;SOURCE!L201,"")
 )
)
)</f>
        <v>/*  192 */  { fnConstant,                  64,                          STD_mu STD_SUB_0,                              STD_mu STD_SUB_0,                              0,       0,       CAT_CNST, SLS_ENABLED  , US_ENABLED  },</v>
      </c>
    </row>
    <row r="202" spans="1:1">
      <c r="A202" s="8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",SOURCE!$S$2-5), "")&amp;
      TEXT(SOURCE!H202,"????0")&amp;",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", "&amp; SOURCE!K202&amp;      IF(SOURCE!$X$2-LEN(SOURCE!K202) &gt;= 0, REPT(" ",SOURCE!$X$2-LEN(SOURCE!K202)), "")&amp;
      "},"&amp;IF(SOURCE!L202&lt;&gt;"",""&amp;SOURCE!L202,"")
 )
)
)</f>
        <v>/*  193 */  { fnConstant,                  65,                          STD_mu STD_SUB_B,                              STD_mu STD_SUB_B,                              0,       0,       CAT_CNST, SLS_ENABLED  , US_ENABLED  },</v>
      </c>
    </row>
    <row r="203" spans="1:1">
      <c r="A203" s="8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",SOURCE!$S$2-5), "")&amp;
      TEXT(SOURCE!H203,"????0")&amp;",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", "&amp; SOURCE!K203&amp;      IF(SOURCE!$X$2-LEN(SOURCE!K203) &gt;= 0, REPT(" ",SOURCE!$X$2-LEN(SOURCE!K203)), "")&amp;
      "},"&amp;IF(SOURCE!L203&lt;&gt;"",""&amp;SOURCE!L203,"")
 )
)
)</f>
        <v>/*  194 */  { fnConstant,                  66,                          STD_mu STD_SUB_e,                              STD_mu STD_SUB_e,                              0,       0,       CAT_CNST, SLS_ENABLED  , US_ENABLED  },</v>
      </c>
    </row>
    <row r="204" spans="1:1">
      <c r="A204" s="8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",SOURCE!$S$2-5), "")&amp;
      TEXT(SOURCE!H204,"????0")&amp;",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", "&amp; SOURCE!K204&amp;      IF(SOURCE!$X$2-LEN(SOURCE!K204) &gt;= 0, REPT(" ",SOURCE!$X$2-LEN(SOURCE!K204)), "")&amp;
      "},"&amp;IF(SOURCE!L204&lt;&gt;"",""&amp;SOURCE!L204,"")
 )
)
)</f>
        <v>/*  195 */  { fnConstant,                  67,                          STD_mu STD_SUB_e "/" STD_mu STD_SUB_B,         STD_mu STD_SUB_e "/" STD_mu STD_SUB_B,         0,       0,       CAT_CNST, SLS_ENABLED  , US_ENABLED  },</v>
      </c>
    </row>
    <row r="205" spans="1:1">
      <c r="A205" s="8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",SOURCE!$S$2-5), "")&amp;
      TEXT(SOURCE!H205,"????0")&amp;",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", "&amp; SOURCE!K205&amp;      IF(SOURCE!$X$2-LEN(SOURCE!K205) &gt;= 0, REPT(" ",SOURCE!$X$2-LEN(SOURCE!K205)), "")&amp;
      "},"&amp;IF(SOURCE!L205&lt;&gt;"",""&amp;SOURCE!L205,"")
 )
)
)</f>
        <v>/*  196 */  { fnConstant,                  68,                          STD_mu STD_SUB_n,                              STD_mu STD_SUB_n,                              0,       0,       CAT_CNST, SLS_ENABLED  , US_ENABLED  },</v>
      </c>
    </row>
    <row r="206" spans="1:1">
      <c r="A206" s="8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",SOURCE!$S$2-5), "")&amp;
      TEXT(SOURCE!H206,"????0")&amp;",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", "&amp; SOURCE!K206&amp;      IF(SOURCE!$X$2-LEN(SOURCE!K206) &gt;= 0, REPT(" ",SOURCE!$X$2-LEN(SOURCE!K206)), "")&amp;
      "},"&amp;IF(SOURCE!L206&lt;&gt;"",""&amp;SOURCE!L206,"")
 )
)
)</f>
        <v>/*  197 */  { fnConstant,                  69,                          STD_mu STD_SUB_p,                              STD_mu STD_SUB_p,                              0,       0,       CAT_CNST, SLS_ENABLED  , US_ENABLED  },</v>
      </c>
    </row>
    <row r="207" spans="1:1">
      <c r="A207" s="8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",SOURCE!$S$2-5), "")&amp;
      TEXT(SOURCE!H207,"????0")&amp;",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", "&amp; SOURCE!K207&amp;      IF(SOURCE!$X$2-LEN(SOURCE!K207) &gt;= 0, REPT(" ",SOURCE!$X$2-LEN(SOURCE!K207)), "")&amp;
      "},"&amp;IF(SOURCE!L207&lt;&gt;"",""&amp;SOURCE!L207,"")
 )
)
)</f>
        <v>/*  198 */  { fnConstant,                  70,                          STD_mu STD_SUB_u,                              STD_mu STD_SUB_u,                              0,       0,       CAT_CNST, SLS_ENABLED  , US_ENABLED  },</v>
      </c>
    </row>
    <row r="208" spans="1:1">
      <c r="A208" s="8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",SOURCE!$S$2-5), "")&amp;
      TEXT(SOURCE!H208,"????0")&amp;",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", "&amp; SOURCE!K208&amp;      IF(SOURCE!$X$2-LEN(SOURCE!K208) &gt;= 0, REPT(" ",SOURCE!$X$2-LEN(SOURCE!K208)), "")&amp;
      "},"&amp;IF(SOURCE!L208&lt;&gt;"",""&amp;SOURCE!L208,"")
 )
)
)</f>
        <v>/*  199 */  { fnConstant,                  71,                          STD_mu STD_SUB_mu,                             STD_mu STD_SUB_mu,                             0,       0,       CAT_CNST, SLS_ENABLED  , US_ENABLED  },</v>
      </c>
    </row>
    <row r="209" spans="1:1">
      <c r="A209" s="8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",SOURCE!$S$2-5), "")&amp;
      TEXT(SOURCE!H209,"????0")&amp;",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", "&amp; SOURCE!K209&amp;      IF(SOURCE!$X$2-LEN(SOURCE!K209) &gt;= 0, REPT(" ",SOURCE!$X$2-LEN(SOURCE!K209)), "")&amp;
      "},"&amp;IF(SOURCE!L209&lt;&gt;"",""&amp;SOURCE!L209,"")
 )
)
)</f>
        <v>/*  200 */  { fnConstant,                  72,                          STD_sigma STD_SUB_B,                           STD_sigma STD_SUB_B,                           0,       0,       CAT_CNST, SLS_ENABLED  , US_ENABLED  },</v>
      </c>
    </row>
    <row r="210" spans="1:1">
      <c r="A210" s="8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",SOURCE!$S$2-5), "")&amp;
      TEXT(SOURCE!H210,"????0")&amp;",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", "&amp; SOURCE!K210&amp;      IF(SOURCE!$X$2-LEN(SOURCE!K210) &gt;= 0, REPT(" ",SOURCE!$X$2-LEN(SOURCE!K210)), "")&amp;
      "},"&amp;IF(SOURCE!L210&lt;&gt;"",""&amp;SOURCE!L210,"")
 )
)
)</f>
        <v>/*  201 */  { fnConstant,                  73,                          STD_PHI,                                       STD_PHI,                                       0,       0,       CAT_CNST, SLS_ENABLED  , US_ENABLED  },</v>
      </c>
    </row>
    <row r="211" spans="1:1">
      <c r="A211" s="8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",SOURCE!$S$2-5), "")&amp;
      TEXT(SOURCE!H211,"????0")&amp;",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", "&amp; SOURCE!K211&amp;      IF(SOURCE!$X$2-LEN(SOURCE!K211) &gt;= 0, REPT(" ",SOURCE!$X$2-LEN(SOURCE!K211)), "")&amp;
      "},"&amp;IF(SOURCE!L211&lt;&gt;"",""&amp;SOURCE!L211,"")
 )
)
)</f>
        <v>/*  202 */  { fnConstant,                  74,                          STD_PHI STD_SUB_0,                             STD_PHI STD_SUB_0,                             0,       0,       CAT_CNST, SLS_ENABLED  , US_ENABLED  },</v>
      </c>
    </row>
    <row r="212" spans="1:1">
      <c r="A212" s="8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",SOURCE!$S$2-5), "")&amp;
      TEXT(SOURCE!H212,"????0")&amp;",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", "&amp; SOURCE!K212&amp;      IF(SOURCE!$X$2-LEN(SOURCE!K212) &gt;= 0, REPT(" ",SOURCE!$X$2-LEN(SOURCE!K212)), "")&amp;
      "},"&amp;IF(SOURCE!L212&lt;&gt;"",""&amp;SOURCE!L212,"")
 )
)
)</f>
        <v>/*  203 */  { fnConstant,                  75,                          STD_omega,                                     STD_omega,                                     0,       0,       CAT_CNST, SLS_ENABLED  , US_ENABLED  },</v>
      </c>
    </row>
    <row r="213" spans="1:1">
      <c r="A213" s="8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",SOURCE!$S$2-5), "")&amp;
      TEXT(SOURCE!H213,"????0")&amp;",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", "&amp; SOURCE!K213&amp;      IF(SOURCE!$X$2-LEN(SOURCE!K213) &gt;= 0, REPT(" ",SOURCE!$X$2-LEN(SOURCE!K213)), "")&amp;
      "},"&amp;IF(SOURCE!L213&lt;&gt;"",""&amp;SOURCE!L213,"")
 )
)
)</f>
        <v>/*  204 */  { fnConstant,                  76,                          "-" STD_INFINITY,                              "-" STD_INFINITY,                              0,       0,       CAT_CNST, SLS_ENABLED  , US_ENABLED  },</v>
      </c>
    </row>
    <row r="214" spans="1:1">
      <c r="A214" s="8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",SOURCE!$S$2-5), "")&amp;
      TEXT(SOURCE!H214,"????0")&amp;",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", "&amp; SOURCE!K214&amp;      IF(SOURCE!$X$2-LEN(SOURCE!K214) &gt;= 0, REPT(" ",SOURCE!$X$2-LEN(SOURCE!K214)), "")&amp;
      "},"&amp;IF(SOURCE!L214&lt;&gt;"",""&amp;SOURCE!L214,"")
 )
)
)</f>
        <v>/*  205 */  { fnConstant,                  77,                          STD_INFINITY,                                  STD_INFINITY,                                  0,       0,       CAT_CNST, SLS_ENABLED  , US_ENABLED  },</v>
      </c>
    </row>
    <row r="215" spans="1:1">
      <c r="A215" s="8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",SOURCE!$S$2-5), "")&amp;
      TEXT(SOURCE!H215,"????0")&amp;",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", "&amp; SOURCE!K215&amp;      IF(SOURCE!$X$2-LEN(SOURCE!K215) &gt;= 0, REPT(" ",SOURCE!$X$2-LEN(SOURCE!K215)), "")&amp;
      "},"&amp;IF(SOURCE!L215&lt;&gt;"",""&amp;SOURCE!L215,"")
 )
)
)</f>
        <v>/*  206 */  { itemToBeCoded,               78,                          "#",                                           "#",                                           0,       0,       CAT_NONE, SLS_UNCHANGED, US_UNCHANGED},</v>
      </c>
    </row>
    <row r="216" spans="1:1">
      <c r="A216" s="8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",SOURCE!$S$2-5), "")&amp;
      TEXT(SOURCE!H216,"????0")&amp;",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", "&amp; SOURCE!K216&amp;      IF(SOURCE!$X$2-LEN(SOURCE!K216) &gt;= 0, REPT(" ",SOURCE!$X$2-LEN(SOURCE!K216)), "")&amp;
      "},"&amp;IF(SOURCE!L216&lt;&gt;"",""&amp;SOURCE!L216,"")
 )
)
)</f>
        <v>/*  207 */  { fnConstant,                  TM_VALUE,                    "CNST",                                        "CNST",                                        0,     215,       CAT_FNCT, SLS_ENABLED  , US_ENABLED  }, // 215 is replaced at run time by NUMBER_OF_CONSTANTS_39 + NUMBER_OF_CONSTANTS_51 + NUMBER_OF_CONSTANTS_1071 + NUMBER_OF_CONSTANTS_34 - 1</v>
      </c>
    </row>
    <row r="217" spans="1:1">
      <c r="A217" s="8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",SOURCE!$S$2-5), "")&amp;
      TEXT(SOURCE!H217,"????0")&amp;",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", "&amp; SOURCE!K217&amp;      IF(SOURCE!$X$2-LEN(SOURCE!K217) &gt;= 0, REPT(" ",SOURCE!$X$2-LEN(SOURCE!K217)), "")&amp;
      "},"&amp;IF(SOURCE!L217&lt;&gt;"",""&amp;SOURCE!L217,"")
 )
)
)</f>
        <v>/*  208 */  { itemToBeCoded,               NOPARAM,                     "0208",                                        "0208",                                        0,       0,       CAT_FREE, SLS_UNCHANGED, US_UNCHANGED},</v>
      </c>
    </row>
    <row r="218" spans="1:1">
      <c r="A218" s="8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",SOURCE!$S$2-5), "")&amp;
      TEXT(SOURCE!H218,"????0")&amp;",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", "&amp; SOURCE!K218&amp;      IF(SOURCE!$X$2-LEN(SOURCE!K218) &gt;= 0, REPT(" ",SOURCE!$X$2-LEN(SOURCE!K218)), "")&amp;
      "},"&amp;IF(SOURCE!L218&lt;&gt;"",""&amp;SOURCE!L218,"")
 )
)
)</f>
        <v>/*  209 */  { itemToBeCoded,               NOPARAM,                     "0209",                                        "0209",                                        0,       0,       CAT_FREE, SLS_UNCHANGED, US_UNCHANGED},</v>
      </c>
    </row>
    <row r="219" spans="1:1">
      <c r="A219" s="8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",SOURCE!$S$2-5), "")&amp;
      TEXT(SOURCE!H219,"????0")&amp;",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", "&amp; SOURCE!K219&amp;      IF(SOURCE!$X$2-LEN(SOURCE!K219) &gt;= 0, REPT(" ",SOURCE!$X$2-LEN(SOURCE!K219)), "")&amp;
      "},"&amp;IF(SOURCE!L219&lt;&gt;"",""&amp;SOURCE!L219,"")
 )
)
)</f>
        <v>/*  210 */  { itemToBeCoded,               NOPARAM,                     "0210",                                        "0210",                                        0,       0,       CAT_FREE, SLS_UNCHANGED, US_UNCHANGED},</v>
      </c>
    </row>
    <row r="220" spans="1:1">
      <c r="A220" s="8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",SOURCE!$S$2-5), "")&amp;
      TEXT(SOURCE!H220,"????0")&amp;",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", "&amp; SOURCE!K220&amp;      IF(SOURCE!$X$2-LEN(SOURCE!K220) &gt;= 0, REPT(" ",SOURCE!$X$2-LEN(SOURCE!K220)), "")&amp;
      "},"&amp;IF(SOURCE!L220&lt;&gt;"",""&amp;SOURCE!L220,"")
 )
)
)</f>
        <v>/*  211 */  { itemToBeCoded,               NOPARAM,                     "0211",                                        "0211",                                        0,       0,       CAT_FREE, SLS_UNCHANGED, US_UNCHANGED},</v>
      </c>
    </row>
    <row r="221" spans="1:1">
      <c r="A221" s="8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",SOURCE!$S$2-5), "")&amp;
      TEXT(SOURCE!H221,"????0")&amp;",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", "&amp; SOURCE!K221&amp;      IF(SOURCE!$X$2-LEN(SOURCE!K221) &gt;= 0, REPT(" ",SOURCE!$X$2-LEN(SOURCE!K221)), "")&amp;
      "},"&amp;IF(SOURCE!L221&lt;&gt;"",""&amp;SOURCE!L221,"")
 )
)
)</f>
        <v>/*  212 */  { itemToBeCoded,               NOPARAM,                     "0212",                                        "0212",                                        0,       0,       CAT_FREE, SLS_UNCHANGED, US_UNCHANGED},</v>
      </c>
    </row>
    <row r="222" spans="1:1">
      <c r="A222" s="8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",SOURCE!$S$2-5), "")&amp;
      TEXT(SOURCE!H222,"????0")&amp;",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", "&amp; SOURCE!K222&amp;      IF(SOURCE!$X$2-LEN(SOURCE!K222) &gt;= 0, REPT(" ",SOURCE!$X$2-LEN(SOURCE!K222)), "")&amp;
      "},"&amp;IF(SOURCE!L222&lt;&gt;"",""&amp;SOURCE!L222,"")
 )
)
)</f>
        <v>/*  213 */  { itemToBeCoded,               NOPARAM,                     "0213",                                        "0213",                                        0,       0,       CAT_FREE, SLS_UNCHANGED, US_UNCHANGED},</v>
      </c>
    </row>
    <row r="223" spans="1:1">
      <c r="A223" s="8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",SOURCE!$S$2-5), "")&amp;
      TEXT(SOURCE!H223,"????0")&amp;",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", "&amp; SOURCE!K223&amp;      IF(SOURCE!$X$2-LEN(SOURCE!K223) &gt;= 0, REPT(" ",SOURCE!$X$2-LEN(SOURCE!K223)), "")&amp;
      "},"&amp;IF(SOURCE!L223&lt;&gt;"",""&amp;SOURCE!L223,"")
 )
)
)</f>
        <v>/*  214 */  { itemToBeCoded,               NOPARAM,                     "0214",                                        "0214",                                        0,       0,       CAT_FREE, SLS_UNCHANGED, US_UNCHANGED},</v>
      </c>
    </row>
    <row r="224" spans="1:1">
      <c r="A224" s="8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",SOURCE!$S$2-5), "")&amp;
      TEXT(SOURCE!H224,"????0")&amp;",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", "&amp; SOURCE!K224&amp;      IF(SOURCE!$X$2-LEN(SOURCE!K224) &gt;= 0, REPT(" ",SOURCE!$X$2-LEN(SOURCE!K224)), "")&amp;
      "},"&amp;IF(SOURCE!L224&lt;&gt;"",""&amp;SOURCE!L224,"")
 )
)
)</f>
        <v>/*  215 */  { itemToBeCoded,               NOPARAM,                     "0215",                                        "0215",                                        0,       0,       CAT_FREE, SLS_UNCHANGED, US_UNCHANGED},</v>
      </c>
    </row>
    <row r="225" spans="1:1">
      <c r="A225" s="8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",SOURCE!$S$2-5), "")&amp;
      TEXT(SOURCE!H225,"????0")&amp;",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", "&amp; SOURCE!K225&amp;      IF(SOURCE!$X$2-LEN(SOURCE!K225) &gt;= 0, REPT(" ",SOURCE!$X$2-LEN(SOURCE!K225)), "")&amp;
      "},"&amp;IF(SOURCE!L225&lt;&gt;"",""&amp;SOURCE!L225,"")
 )
)
)</f>
        <v>/*  216 */  { itemToBeCoded,               NOPARAM,                     "0216",                                        "0216",                                        0,       0,       CAT_FREE, SLS_UNCHANGED, US_UNCHANGED},</v>
      </c>
    </row>
    <row r="226" spans="1:1">
      <c r="A226" s="8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",SOURCE!$S$2-5), "")&amp;
      TEXT(SOURCE!H226,"????0")&amp;",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", "&amp; SOURCE!K226&amp;      IF(SOURCE!$X$2-LEN(SOURCE!K226) &gt;= 0, REPT(" ",SOURCE!$X$2-LEN(SOURCE!K226)), "")&amp;
      "},"&amp;IF(SOURCE!L226&lt;&gt;"",""&amp;SOURCE!L226,"")
 )
)
)</f>
        <v>/*  217 */  { itemToBeCoded,               NOPARAM,                     "0217",                                        "0217",                                        0,       0,       CAT_FREE, SLS_UNCHANGED, US_UNCHANGED},</v>
      </c>
    </row>
    <row r="227" spans="1:1">
      <c r="A227" s="8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",SOURCE!$S$2-5), "")&amp;
      TEXT(SOURCE!H227,"????0")&amp;",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", "&amp; SOURCE!K227&amp;      IF(SOURCE!$X$2-LEN(SOURCE!K227) &gt;= 0, REPT(" ",SOURCE!$X$2-LEN(SOURCE!K227)), "")&amp;
      "},"&amp;IF(SOURCE!L227&lt;&gt;"",""&amp;SOURCE!L227,"")
 )
)
)</f>
        <v>/*  218 */  { itemToBeCoded,               NOPARAM,                     "0218",                                        "0218",                                        0,       0,       CAT_FREE, SLS_UNCHANGED, US_UNCHANGED},</v>
      </c>
    </row>
    <row r="228" spans="1:1">
      <c r="A228" s="8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",SOURCE!$S$2-5), "")&amp;
      TEXT(SOURCE!H228,"????0")&amp;",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", "&amp; SOURCE!K228&amp;      IF(SOURCE!$X$2-LEN(SOURCE!K228) &gt;= 0, REPT(" ",SOURCE!$X$2-LEN(SOURCE!K228)), "")&amp;
      "},"&amp;IF(SOURCE!L228&lt;&gt;"",""&amp;SOURCE!L228,"")
 )
)
)</f>
        <v>/*  219 */  { itemToBeCoded,               NOPARAM,                     "0219",                                        "0219",                                        0,       0,       CAT_FREE, SLS_UNCHANGED, US_UNCHANGED},</v>
      </c>
    </row>
    <row r="229" spans="1:1">
      <c r="A229" s="8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",SOURCE!$S$2-5), "")&amp;
      TEXT(SOURCE!H229,"????0")&amp;",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", "&amp; SOURCE!K229&amp;      IF(SOURCE!$X$2-LEN(SOURCE!K229) &gt;= 0, REPT(" ",SOURCE!$X$2-LEN(SOURCE!K229)), "")&amp;
      "},"&amp;IF(SOURCE!L229&lt;&gt;"",""&amp;SOURCE!L229,"")
 )
)
)</f>
        <v/>
      </c>
    </row>
    <row r="230" spans="1:1">
      <c r="A230" s="8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",SOURCE!$S$2-5), "")&amp;
      TEXT(SOURCE!H230,"????0")&amp;",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", "&amp; SOURCE!K230&amp;      IF(SOURCE!$X$2-LEN(SOURCE!K230) &gt;= 0, REPT(" ",SOURCE!$X$2-LEN(SOURCE!K230)), "")&amp;
      "},"&amp;IF(SOURCE!L230&lt;&gt;"",""&amp;SOURCE!L230,"")
 )
)
)</f>
        <v/>
      </c>
    </row>
    <row r="231" spans="1:1">
      <c r="A231" s="8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",SOURCE!$S$2-5), "")&amp;
      TEXT(SOURCE!H231,"????0")&amp;",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", "&amp; SOURCE!K231&amp;      IF(SOURCE!$X$2-LEN(SOURCE!K231) &gt;= 0, REPT(" ",SOURCE!$X$2-LEN(SOURCE!K231)), "")&amp;
      "},"&amp;IF(SOURCE!L231&lt;&gt;"",""&amp;SOURCE!L231,"")
 )
)
)</f>
        <v>// Conversions</v>
      </c>
    </row>
    <row r="232" spans="1:1">
      <c r="A232" s="8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",SOURCE!$S$2-5), "")&amp;
      TEXT(SOURCE!H232,"????0")&amp;",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", "&amp; SOURCE!K232&amp;      IF(SOURCE!$X$2-LEN(SOURCE!K232) &gt;= 0, REPT(" ",SOURCE!$X$2-LEN(SOURCE!K232)), "")&amp;
      "},"&amp;IF(SOURCE!L232&lt;&gt;"",""&amp;SOURCE!L232,"")
 )
)
)</f>
        <v>/*  220 */  { fnCvtCToF,                   NOPARAM,                     STD_DEGREE "C" STD_RIGHT_ARROW STD_DEGREE "F", STD_DEGREE "C" STD_RIGHT_ARROW STD_DEGREE "F",   0,       0,       CAT_FNCT, SLS_ENABLED  , US_ENABLED  },</v>
      </c>
    </row>
    <row r="233" spans="1:1">
      <c r="A233" s="8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",SOURCE!$S$2-5), "")&amp;
      TEXT(SOURCE!H233,"????0")&amp;",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", "&amp; SOURCE!K233&amp;      IF(SOURCE!$X$2-LEN(SOURCE!K233) &gt;= 0, REPT(" ",SOURCE!$X$2-LEN(SOURCE!K233)), "")&amp;
      "},"&amp;IF(SOURCE!L233&lt;&gt;"",""&amp;SOURCE!L233,"")
 )
)
)</f>
        <v>/*  221 */  { fnCvtFToC,                   NOPARAM,                     STD_DEGREE "F" STD_RIGHT_ARROW STD_DEGREE "C", STD_DEGREE "F" STD_RIGHT_ARROW STD_DEGREE "C",   0,       0,       CAT_FNCT, SLS_ENABLED  , US_ENABLED  },</v>
      </c>
    </row>
    <row r="234" spans="1:1">
      <c r="A234" s="8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",SOURCE!$S$2-5), "")&amp;
      TEXT(SOURCE!H234,"????0")&amp;",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", "&amp; SOURCE!K234&amp;      IF(SOURCE!$X$2-LEN(SOURCE!K234) &gt;= 0, REPT(" ",SOURCE!$X$2-LEN(SOURCE!K234)), "")&amp;
      "},"&amp;IF(SOURCE!L234&lt;&gt;"",""&amp;SOURCE!L234,"")
 )
)
)</f>
        <v>/*  222 */  { fnCvtDbRatio,                10,                          "dB" STD_RIGHT_ARROW "pr",                     "dB " STD_RIGHT_ARROW,                         0,       0,       CAT_FNCT, SLS_ENABLED  , US_ENABLED  },</v>
      </c>
    </row>
    <row r="235" spans="1:1">
      <c r="A235" s="8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",SOURCE!$S$2-5), "")&amp;
      TEXT(SOURCE!H235,"????0")&amp;",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", "&amp; SOURCE!K235&amp;      IF(SOURCE!$X$2-LEN(SOURCE!K235) &gt;= 0, REPT(" ",SOURCE!$X$2-LEN(SOURCE!K235)), "")&amp;
      "},"&amp;IF(SOURCE!L235&lt;&gt;"",""&amp;SOURCE!L235,"")
 )
)
)</f>
        <v>/*  223 */  { fnCvtDbRatio,                10,                          "dB" STD_RIGHT_ARROW "pr",                     "power",                                       0,       0,       CAT_DUPL, SLS_ENABLED  , US_ENABLED  },</v>
      </c>
    </row>
    <row r="236" spans="1:1">
      <c r="A236" s="8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",SOURCE!$S$2-5), "")&amp;
      TEXT(SOURCE!H236,"????0")&amp;",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", "&amp; SOURCE!K236&amp;      IF(SOURCE!$X$2-LEN(SOURCE!K236) &gt;= 0, REPT(" ",SOURCE!$X$2-LEN(SOURCE!K236)), "")&amp;
      "},"&amp;IF(SOURCE!L236&lt;&gt;"",""&amp;SOURCE!L236,"")
 )
)
)</f>
        <v>/*  224 */  { fnCvtDbRatio,                10,                          "dB" STD_RIGHT_ARROW "pr",                     "ratio",                                       0,       0,       CAT_DUPL, SLS_ENABLED  , US_ENABLED  },</v>
      </c>
    </row>
    <row r="237" spans="1:1">
      <c r="A237" s="8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",SOURCE!$S$2-5), "")&amp;
      TEXT(SOURCE!H237,"????0")&amp;",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", "&amp; SOURCE!K237&amp;      IF(SOURCE!$X$2-LEN(SOURCE!K237) &gt;= 0, REPT(" ",SOURCE!$X$2-LEN(SOURCE!K237)), "")&amp;
      "},"&amp;IF(SOURCE!L237&lt;&gt;"",""&amp;SOURCE!L237,"")
 )
)
)</f>
        <v>/*  225 */  { fnCvtDbRatio,                20,                          "dB" STD_RIGHT_ARROW "fr",                     "dB " STD_RIGHT_ARROW,                         0,       0,       CAT_FNCT, SLS_ENABLED  , US_ENABLED  },</v>
      </c>
    </row>
    <row r="238" spans="1:1">
      <c r="A238" s="8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",SOURCE!$S$2-5), "")&amp;
      TEXT(SOURCE!H238,"????0")&amp;",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", "&amp; SOURCE!K238&amp;      IF(SOURCE!$X$2-LEN(SOURCE!K238) &gt;= 0, REPT(" ",SOURCE!$X$2-LEN(SOURCE!K238)), "")&amp;
      "},"&amp;IF(SOURCE!L238&lt;&gt;"",""&amp;SOURCE!L238,"")
 )
)
)</f>
        <v>/*  226 */  { fnCvtDbRatio,                20,                          "dB" STD_RIGHT_ARROW "fr",                     "field",                                       0,       0,       CAT_DUPL, SLS_ENABLED  , US_ENABLED  },</v>
      </c>
    </row>
    <row r="239" spans="1:1">
      <c r="A239" s="8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",SOURCE!$S$2-5), "")&amp;
      TEXT(SOURCE!H239,"????0")&amp;",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", "&amp; SOURCE!K239&amp;      IF(SOURCE!$X$2-LEN(SOURCE!K239) &gt;= 0, REPT(" ",SOURCE!$X$2-LEN(SOURCE!K239)), "")&amp;
      "},"&amp;IF(SOURCE!L239&lt;&gt;"",""&amp;SOURCE!L239,"")
 )
)
)</f>
        <v>/*  227 */  { fnCvtDbRatio,                20,                          "dB" STD_RIGHT_ARROW "fr",                     "ratio",                                       0,       0,       CAT_DUPL, SLS_ENABLED  , US_ENABLED  },</v>
      </c>
    </row>
    <row r="240" spans="1:1">
      <c r="A240" s="8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",SOURCE!$S$2-5), "")&amp;
      TEXT(SOURCE!H240,"????0")&amp;",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", "&amp; SOURCE!K240&amp;      IF(SOURCE!$X$2-LEN(SOURCE!K240) &gt;= 0, REPT(" ",SOURCE!$X$2-LEN(SOURCE!K240)), "")&amp;
      "},"&amp;IF(SOURCE!L240&lt;&gt;"",""&amp;SOURCE!L240,"")
 )
)
)</f>
        <v>/*  228 */  { fnCvtRatioDb,                10,                          "pr" STD_RIGHT_ARROW "dB",                     "power",                                       0,       0,       CAT_FNCT, SLS_ENABLED  , US_ENABLED  },</v>
      </c>
    </row>
    <row r="241" spans="1:1">
      <c r="A241" s="8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",SOURCE!$S$2-5), "")&amp;
      TEXT(SOURCE!H241,"????0")&amp;",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", "&amp; SOURCE!K241&amp;      IF(SOURCE!$X$2-LEN(SOURCE!K241) &gt;= 0, REPT(" ",SOURCE!$X$2-LEN(SOURCE!K241)), "")&amp;
      "},"&amp;IF(SOURCE!L241&lt;&gt;"",""&amp;SOURCE!L241,"")
 )
)
)</f>
        <v>/*  229 */  { fnCvtRatioDb,                10,                          "pr" STD_RIGHT_ARROW "dB",                     "ratio",                                       0,       0,       CAT_DUPL, SLS_ENABLED  , US_ENABLED  },</v>
      </c>
    </row>
    <row r="242" spans="1:1">
      <c r="A242" s="8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",SOURCE!$S$2-5), "")&amp;
      TEXT(SOURCE!H242,"????0")&amp;",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", "&amp; SOURCE!K242&amp;      IF(SOURCE!$X$2-LEN(SOURCE!K242) &gt;= 0, REPT(" ",SOURCE!$X$2-LEN(SOURCE!K242)), "")&amp;
      "},"&amp;IF(SOURCE!L242&lt;&gt;"",""&amp;SOURCE!L242,"")
 )
)
)</f>
        <v>/*  230 */  { fnCvtRatioDb,                10,                          "pr" STD_RIGHT_ARROW "dB",                     STD_RIGHT_ARROW " dB",                         0,       0,       CAT_DUPL, SLS_ENABLED  , US_ENABLED  },</v>
      </c>
    </row>
    <row r="243" spans="1:1">
      <c r="A243" s="8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",SOURCE!$S$2-5), "")&amp;
      TEXT(SOURCE!H243,"????0")&amp;",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", "&amp; SOURCE!K243&amp;      IF(SOURCE!$X$2-LEN(SOURCE!K243) &gt;= 0, REPT(" ",SOURCE!$X$2-LEN(SOURCE!K243)), "")&amp;
      "},"&amp;IF(SOURCE!L243&lt;&gt;"",""&amp;SOURCE!L243,"")
 )
)
)</f>
        <v>/*  231 */  { fnCvtRatioDb,                20,                          "fr" STD_RIGHT_ARROW "dB",                     "field",                                       0,       0,       CAT_FNCT, SLS_ENABLED  , US_ENABLED  },</v>
      </c>
    </row>
    <row r="244" spans="1:1">
      <c r="A244" s="8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",SOURCE!$S$2-5), "")&amp;
      TEXT(SOURCE!H244,"????0")&amp;",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", "&amp; SOURCE!K244&amp;      IF(SOURCE!$X$2-LEN(SOURCE!K244) &gt;= 0, REPT(" ",SOURCE!$X$2-LEN(SOURCE!K244)), "")&amp;
      "},"&amp;IF(SOURCE!L244&lt;&gt;"",""&amp;SOURCE!L244,"")
 )
)
)</f>
        <v>/*  232 */  { fnCvtRatioDb,                20,                          "fr" STD_RIGHT_ARROW "dB",                     "ratio",                                       0,       0,       CAT_DUPL, SLS_ENABLED  , US_ENABLED  },</v>
      </c>
    </row>
    <row r="245" spans="1:1">
      <c r="A245" s="8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",SOURCE!$S$2-5), "")&amp;
      TEXT(SOURCE!H245,"????0")&amp;",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", "&amp; SOURCE!K245&amp;      IF(SOURCE!$X$2-LEN(SOURCE!K245) &gt;= 0, REPT(" ",SOURCE!$X$2-LEN(SOURCE!K245)), "")&amp;
      "},"&amp;IF(SOURCE!L245&lt;&gt;"",""&amp;SOURCE!L245,"")
 )
)
)</f>
        <v>/*  233 */  { fnCvtRatioDb,                20,                          "fr" STD_RIGHT_ARROW "dB",                     STD_RIGHT_ARROW " dB",                         0,       0,       CAT_DUPL, SLS_ENABLED  , US_ENABLED  },</v>
      </c>
    </row>
    <row r="246" spans="1:1">
      <c r="A246" s="8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",SOURCE!$S$2-5), "")&amp;
      TEXT(SOURCE!H246,"????0")&amp;",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", "&amp; SOURCE!K246&amp;      IF(SOURCE!$X$2-LEN(SOURCE!K246) &gt;= 0, REPT(" ",SOURCE!$X$2-LEN(SOURCE!K246)), "")&amp;
      "},"&amp;IF(SOURCE!L246&lt;&gt;"",""&amp;SOURCE!L246,"")
 )
)
)</f>
        <v>/*  234 */  { fnCvtAcreM2,                 multiply,                    "ac" STD_RIGHT_ARROW "m" STD_SUP_2,            "acre",                                        0,       0,       CAT_FNCT, SLS_ENABLED  , US_ENABLED  },</v>
      </c>
    </row>
    <row r="247" spans="1:1">
      <c r="A247" s="8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",SOURCE!$S$2-5), "")&amp;
      TEXT(SOURCE!H247,"????0")&amp;",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", "&amp; SOURCE!K247&amp;      IF(SOURCE!$X$2-LEN(SOURCE!K247) &gt;= 0, REPT(" ",SOURCE!$X$2-LEN(SOURCE!K247)), "")&amp;
      "},"&amp;IF(SOURCE!L247&lt;&gt;"",""&amp;SOURCE!L247,"")
 )
)
)</f>
        <v>/*  235 */  { fnCvtAcreM2,                 multiply,                    "ac" STD_RIGHT_ARROW "m" STD_SUP_2,            STD_RIGHT_ARROW " m" STD_SUP_2,                0,       0,       CAT_DUPL, SLS_ENABLED  , US_ENABLED  },</v>
      </c>
    </row>
    <row r="248" spans="1:1">
      <c r="A248" s="8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",SOURCE!$S$2-5), "")&amp;
      TEXT(SOURCE!H248,"????0")&amp;",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", "&amp; SOURCE!K248&amp;      IF(SOURCE!$X$2-LEN(SOURCE!K248) &gt;= 0, REPT(" ",SOURCE!$X$2-LEN(SOURCE!K248)), "")&amp;
      "},"&amp;IF(SOURCE!L248&lt;&gt;"",""&amp;SOURCE!L248,"")
 )
)
)</f>
        <v>/*  236 */  { fnCvtAcreM2,                 divide,                      "m" STD_SUP_2 STD_RIGHT_ARROW "ac",            "m" STD_SUP_2 " " STD_RIGHT_ARROW,             0,       0,       CAT_FNCT, SLS_ENABLED  , US_ENABLED  },</v>
      </c>
    </row>
    <row r="249" spans="1:1">
      <c r="A249" s="8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",SOURCE!$S$2-5), "")&amp;
      TEXT(SOURCE!H249,"????0")&amp;",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", "&amp; SOURCE!K249&amp;      IF(SOURCE!$X$2-LEN(SOURCE!K249) &gt;= 0, REPT(" ",SOURCE!$X$2-LEN(SOURCE!K249)), "")&amp;
      "},"&amp;IF(SOURCE!L249&lt;&gt;"",""&amp;SOURCE!L249,"")
 )
)
)</f>
        <v>/*  237 */  { fnCvtAcreM2,                 divide,                      "m" STD_SUP_2 STD_RIGHT_ARROW "ac",            "acre",                                        0,       0,       CAT_DUPL, SLS_ENABLED  , US_ENABLED  },</v>
      </c>
    </row>
    <row r="250" spans="1:1">
      <c r="A250" s="8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",SOURCE!$S$2-5), "")&amp;
      TEXT(SOURCE!H250,"????0")&amp;",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", "&amp; SOURCE!K250&amp;      IF(SOURCE!$X$2-LEN(SOURCE!K250) &gt;= 0, REPT(" ",SOURCE!$X$2-LEN(SOURCE!K250)), "")&amp;
      "},"&amp;IF(SOURCE!L250&lt;&gt;"",""&amp;SOURCE!L250,"")
 )
)
)</f>
        <v>/*  238 */  { fnCvtAcreusM2,               multiply,                    "ac" STD_US STD_RIGHT_ARROW "m" STD_SUP_2,     "acre" STD_US,                                 0,       0,       CAT_FNCT, SLS_ENABLED  , US_ENABLED  },</v>
      </c>
    </row>
    <row r="251" spans="1:1">
      <c r="A251" s="8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",SOURCE!$S$2-5), "")&amp;
      TEXT(SOURCE!H251,"????0")&amp;",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", "&amp; SOURCE!K251&amp;      IF(SOURCE!$X$2-LEN(SOURCE!K251) &gt;= 0, REPT(" ",SOURCE!$X$2-LEN(SOURCE!K251)), "")&amp;
      "},"&amp;IF(SOURCE!L251&lt;&gt;"",""&amp;SOURCE!L251,"")
 )
)
)</f>
        <v>/*  239 */  { fnCvtAcreusM2,               multiply,                    "ac" STD_US STD_RIGHT_ARROW "m" STD_SUP_2,     STD_RIGHT_ARROW " m" STD_SUP_2,                0,       0,       CAT_DUPL, SLS_ENABLED  , US_ENABLED  },</v>
      </c>
    </row>
    <row r="252" spans="1:1">
      <c r="A252" s="8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",SOURCE!$S$2-5), "")&amp;
      TEXT(SOURCE!H252,"????0")&amp;",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", "&amp; SOURCE!K252&amp;      IF(SOURCE!$X$2-LEN(SOURCE!K252) &gt;= 0, REPT(" ",SOURCE!$X$2-LEN(SOURCE!K252)), "")&amp;
      "},"&amp;IF(SOURCE!L252&lt;&gt;"",""&amp;SOURCE!L252,"")
 )
)
)</f>
        <v>/*  240 */  { fnCvtAcreusM2,               divide,                      "m" STD_SUP_2 STD_RIGHT_ARROW "ac" STD_US,     "m" STD_SUP_2 " " STD_RIGHT_ARROW,             0,       0,       CAT_FNCT, SLS_ENABLED  , US_ENABLED  },</v>
      </c>
    </row>
    <row r="253" spans="1:1">
      <c r="A253" s="8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",SOURCE!$S$2-5), "")&amp;
      TEXT(SOURCE!H253,"????0")&amp;",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", "&amp; SOURCE!K253&amp;      IF(SOURCE!$X$2-LEN(SOURCE!K253) &gt;= 0, REPT(" ",SOURCE!$X$2-LEN(SOURCE!K253)), "")&amp;
      "},"&amp;IF(SOURCE!L253&lt;&gt;"",""&amp;SOURCE!L253,"")
 )
)
)</f>
        <v>/*  241 */  { fnCvtAcreusM2,               divide,                      "m" STD_SUP_2 STD_RIGHT_ARROW "ac" STD_US,     "acre" STD_US,                                 0,       0,       CAT_DUPL, SLS_ENABLED  , US_ENABLED  },</v>
      </c>
    </row>
    <row r="254" spans="1:1">
      <c r="A254" s="8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",SOURCE!$S$2-5), "")&amp;
      TEXT(SOURCE!H254,"????0")&amp;",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", "&amp; SOURCE!K254&amp;      IF(SOURCE!$X$2-LEN(SOURCE!K254) &gt;= 0, REPT(" ",SOURCE!$X$2-LEN(SOURCE!K254)), "")&amp;
      "},"&amp;IF(SOURCE!L254&lt;&gt;"",""&amp;SOURCE!L254,"")
 )
)
)</f>
        <v>/*  242 */  { fnCvtAtmPa,                  divide,                      "Pa" STD_RIGHT_ARROW "atm",                    "Pa" STD_RIGHT_ARROW "atm",                    0,       0,       CAT_FNCT, SLS_ENABLED  , US_ENABLED  },</v>
      </c>
    </row>
    <row r="255" spans="1:1">
      <c r="A255" s="8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",SOURCE!$S$2-5), "")&amp;
      TEXT(SOURCE!H255,"????0")&amp;",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", "&amp; SOURCE!K255&amp;      IF(SOURCE!$X$2-LEN(SOURCE!K255) &gt;= 0, REPT(" ",SOURCE!$X$2-LEN(SOURCE!K255)), "")&amp;
      "},"&amp;IF(SOURCE!L255&lt;&gt;"",""&amp;SOURCE!L255,"")
 )
)
)</f>
        <v>/*  243 */  { fnCvtAtmPa,                  multiply,                    "atm" STD_RIGHT_ARROW "Pa",                    "atm" STD_RIGHT_ARROW "Pa",                    0,       0,       CAT_FNCT, SLS_ENABLED  , US_ENABLED  },</v>
      </c>
    </row>
    <row r="256" spans="1:1">
      <c r="A256" s="8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",SOURCE!$S$2-5), "")&amp;
      TEXT(SOURCE!H256,"????0")&amp;",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", "&amp; SOURCE!K256&amp;      IF(SOURCE!$X$2-LEN(SOURCE!K256) &gt;= 0, REPT(" ",SOURCE!$X$2-LEN(SOURCE!K256)), "")&amp;
      "},"&amp;IF(SOURCE!L256&lt;&gt;"",""&amp;SOURCE!L256,"")
 )
)
)</f>
        <v>/*  244 */  { fnCvtAuM,                    multiply,                    "au" STD_RIGHT_ARROW "m",                      "au" STD_RIGHT_ARROW "m",                      0,       0,       CAT_FNCT, SLS_ENABLED  , US_ENABLED  },</v>
      </c>
    </row>
    <row r="257" spans="1:1">
      <c r="A257" s="8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",SOURCE!$S$2-5), "")&amp;
      TEXT(SOURCE!H257,"????0")&amp;",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", "&amp; SOURCE!K257&amp;      IF(SOURCE!$X$2-LEN(SOURCE!K257) &gt;= 0, REPT(" ",SOURCE!$X$2-LEN(SOURCE!K257)), "")&amp;
      "},"&amp;IF(SOURCE!L257&lt;&gt;"",""&amp;SOURCE!L257,"")
 )
)
)</f>
        <v>/*  245 */  { fnCvtAuM,                    divide,                      "m" STD_RIGHT_ARROW "au",                      "m" STD_RIGHT_ARROW "au",                      0,       0,       CAT_FNCT, SLS_ENABLED  , US_ENABLED  },</v>
      </c>
    </row>
    <row r="258" spans="1:1">
      <c r="A258" s="8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",SOURCE!$S$2-5), "")&amp;
      TEXT(SOURCE!H258,"????0")&amp;",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", "&amp; SOURCE!K258&amp;      IF(SOURCE!$X$2-LEN(SOURCE!K258) &gt;= 0, REPT(" ",SOURCE!$X$2-LEN(SOURCE!K258)), "")&amp;
      "},"&amp;IF(SOURCE!L258&lt;&gt;"",""&amp;SOURCE!L258,"")
 )
)
)</f>
        <v>/*  246 */  { fnCvtBarPa,                  divide,                      "Pa" STD_RIGHT_ARROW "bar",                    "Pa" STD_RIGHT_ARROW "bar",                    0,       0,       CAT_FNCT, SLS_ENABLED  , US_ENABLED  },</v>
      </c>
    </row>
    <row r="259" spans="1:1">
      <c r="A259" s="8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",SOURCE!$S$2-5), "")&amp;
      TEXT(SOURCE!H259,"????0")&amp;",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", "&amp; SOURCE!K259&amp;      IF(SOURCE!$X$2-LEN(SOURCE!K259) &gt;= 0, REPT(" ",SOURCE!$X$2-LEN(SOURCE!K259)), "")&amp;
      "},"&amp;IF(SOURCE!L259&lt;&gt;"",""&amp;SOURCE!L259,"")
 )
)
)</f>
        <v>/*  247 */  { fnCvtBarPa,                  multiply,                    "bar" STD_RIGHT_ARROW "Pa",                    "bar" STD_RIGHT_ARROW "Pa",                    0,       0,       CAT_FNCT, SLS_ENABLED  , US_ENABLED  },</v>
      </c>
    </row>
    <row r="260" spans="1:1">
      <c r="A260" s="8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",SOURCE!$S$2-5), "")&amp;
      TEXT(SOURCE!H260,"????0")&amp;",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", "&amp; SOURCE!K260&amp;      IF(SOURCE!$X$2-LEN(SOURCE!K260) &gt;= 0, REPT(" ",SOURCE!$X$2-LEN(SOURCE!K260)), "")&amp;
      "},"&amp;IF(SOURCE!L260&lt;&gt;"",""&amp;SOURCE!L260,"")
 )
)
)</f>
        <v>/*  248 */  { fnCvtBtuJ,                   multiply,                    "Btu" STD_RIGHT_ARROW "J",                     "Btu" STD_RIGHT_ARROW "J",                     0,       0,       CAT_FNCT, SLS_ENABLED  , US_ENABLED  },</v>
      </c>
    </row>
    <row r="261" spans="1:1">
      <c r="A261" s="8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",SOURCE!$S$2-5), "")&amp;
      TEXT(SOURCE!H261,"????0")&amp;",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", "&amp; SOURCE!K261&amp;      IF(SOURCE!$X$2-LEN(SOURCE!K261) &gt;= 0, REPT(" ",SOURCE!$X$2-LEN(SOURCE!K261)), "")&amp;
      "},"&amp;IF(SOURCE!L261&lt;&gt;"",""&amp;SOURCE!L261,"")
 )
)
)</f>
        <v>/*  249 */  { fnCvtBtuJ,                   divide,                      "J" STD_RIGHT_ARROW "Btu",                     "J" STD_RIGHT_ARROW "Btu",                     0,       0,       CAT_FNCT, SLS_ENABLED  , US_ENABLED  },</v>
      </c>
    </row>
    <row r="262" spans="1:1">
      <c r="A262" s="8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",SOURCE!$S$2-5), "")&amp;
      TEXT(SOURCE!H262,"????0")&amp;",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", "&amp; SOURCE!K262&amp;      IF(SOURCE!$X$2-LEN(SOURCE!K262) &gt;= 0, REPT(" ",SOURCE!$X$2-LEN(SOURCE!K262)), "")&amp;
      "},"&amp;IF(SOURCE!L262&lt;&gt;"",""&amp;SOURCE!L262,"")
 )
)
)</f>
        <v>/*  250 */  { fnCvtCalJ,                   multiply,                    "cal" STD_RIGHT_ARROW "J",                     "cal" STD_RIGHT_ARROW "J",                     0,       0,       CAT_FNCT, SLS_ENABLED  , US_ENABLED  },</v>
      </c>
    </row>
    <row r="263" spans="1:1">
      <c r="A263" s="8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",SOURCE!$S$2-5), "")&amp;
      TEXT(SOURCE!H263,"????0")&amp;",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", "&amp; SOURCE!K263&amp;      IF(SOURCE!$X$2-LEN(SOURCE!K263) &gt;= 0, REPT(" ",SOURCE!$X$2-LEN(SOURCE!K263)), "")&amp;
      "},"&amp;IF(SOURCE!L263&lt;&gt;"",""&amp;SOURCE!L263,"")
 )
)
)</f>
        <v>/*  251 */  { fnCvtCalJ,                   divide,                      "J" STD_RIGHT_ARROW "cal",                     "J" STD_RIGHT_ARROW "cal",                     0,       0,       CAT_FNCT, SLS_ENABLED  , US_ENABLED  },</v>
      </c>
    </row>
    <row r="264" spans="1:1">
      <c r="A264" s="8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",SOURCE!$S$2-5), "")&amp;
      TEXT(SOURCE!H264,"????0")&amp;",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", "&amp; SOURCE!K264&amp;      IF(SOURCE!$X$2-LEN(SOURCE!K264) &gt;= 0, REPT(" ",SOURCE!$X$2-LEN(SOURCE!K264)), "")&amp;
      "},"&amp;IF(SOURCE!L264&lt;&gt;"",""&amp;SOURCE!L264,"")
 )
)
)</f>
        <v>/*  252 */  { fnCvtLbfftNm,                multiply,                    "lbft" STD_RIGHT_SHORT_ARROW "Nm",             "lbf" STD_DOT "ft",                            0,       0,       CAT_FNCT, SLS_ENABLED  , US_ENABLED  },</v>
      </c>
    </row>
    <row r="265" spans="1:1">
      <c r="A265" s="8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",SOURCE!$S$2-5), "")&amp;
      TEXT(SOURCE!H265,"????0")&amp;",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", "&amp; SOURCE!K265&amp;      IF(SOURCE!$X$2-LEN(SOURCE!K265) &gt;= 0, REPT(" ",SOURCE!$X$2-LEN(SOURCE!K265)), "")&amp;
      "},"&amp;IF(SOURCE!L265&lt;&gt;"",""&amp;SOURCE!L265,"")
 )
)
)</f>
        <v>/*  253 */  { fnCvtLbfftNm,                multiply,                    "lbft" STD_RIGHT_SHORT_ARROW "Nm",             STD_RIGHT_ARROW " Nm",                         0,       0,       CAT_DUPL, SLS_ENABLED  , US_ENABLED  },</v>
      </c>
    </row>
    <row r="266" spans="1:1">
      <c r="A266" s="8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",SOURCE!$S$2-5), "")&amp;
      TEXT(SOURCE!H266,"????0")&amp;",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", "&amp; SOURCE!K266&amp;      IF(SOURCE!$X$2-LEN(SOURCE!K266) &gt;= 0, REPT(" ",SOURCE!$X$2-LEN(SOURCE!K266)), "")&amp;
      "},"&amp;IF(SOURCE!L266&lt;&gt;"",""&amp;SOURCE!L266,"")
 )
)
)</f>
        <v>/*  254 */  { fnCvtLbfftNm,                divide,                      "Nm" STD_RIGHT_SHORT_ARROW "lbft",             "Nm " STD_RIGHT_ARROW,                         0,       0,       CAT_FNCT, SLS_ENABLED  , US_ENABLED  },</v>
      </c>
    </row>
    <row r="267" spans="1:1">
      <c r="A267" s="8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",SOURCE!$S$2-5), "")&amp;
      TEXT(SOURCE!H267,"????0")&amp;",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", "&amp; SOURCE!K267&amp;      IF(SOURCE!$X$2-LEN(SOURCE!K267) &gt;= 0, REPT(" ",SOURCE!$X$2-LEN(SOURCE!K267)), "")&amp;
      "},"&amp;IF(SOURCE!L267&lt;&gt;"",""&amp;SOURCE!L267,"")
 )
)
)</f>
        <v>/*  255 */  { fnCvtLbfftNm,                divide,                      "Nm" STD_RIGHT_SHORT_ARROW "lbft",             "lbf" STD_DOT "ft",                            0,       0,       CAT_DUPL, SLS_ENABLED  , US_ENABLED  },</v>
      </c>
    </row>
    <row r="268" spans="1:1">
      <c r="A268" s="8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",SOURCE!$S$2-5), "")&amp;
      TEXT(SOURCE!H268,"????0")&amp;",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", "&amp; SOURCE!K268&amp;      IF(SOURCE!$X$2-LEN(SOURCE!K268) &gt;= 0, REPT(" ",SOURCE!$X$2-LEN(SOURCE!K268)), "")&amp;
      "},"&amp;IF(SOURCE!L268&lt;&gt;"",""&amp;SOURCE!L268,"")
 )
)
)</f>
        <v>/*  256 */  { fnCvtCwtKg,                  multiply,                    "cwt" STD_RIGHT_ARROW "kg",                    "cwt" STD_RIGHT_ARROW "kg",                    0,       0,       CAT_FNCT, SLS_ENABLED  , US_ENABLED  },</v>
      </c>
    </row>
    <row r="269" spans="1:1">
      <c r="A269" s="8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",SOURCE!$S$2-5), "")&amp;
      TEXT(SOURCE!H269,"????0")&amp;",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", "&amp; SOURCE!K269&amp;      IF(SOURCE!$X$2-LEN(SOURCE!K269) &gt;= 0, REPT(" ",SOURCE!$X$2-LEN(SOURCE!K269)), "")&amp;
      "},"&amp;IF(SOURCE!L269&lt;&gt;"",""&amp;SOURCE!L269,"")
 )
)
)</f>
        <v>/*  257 */  { fnCvtCwtKg,                  divide,                      "kg" STD_RIGHT_ARROW "cwt",                    "kg" STD_RIGHT_ARROW "cwt",                    0,       0,       CAT_FNCT, SLS_ENABLED  , US_ENABLED  },</v>
      </c>
    </row>
    <row r="270" spans="1:1">
      <c r="A270" s="8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",SOURCE!$S$2-5), "")&amp;
      TEXT(SOURCE!H270,"????0")&amp;",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", "&amp; SOURCE!K270&amp;      IF(SOURCE!$X$2-LEN(SOURCE!K270) &gt;= 0, REPT(" ",SOURCE!$X$2-LEN(SOURCE!K270)), "")&amp;
      "},"&amp;IF(SOURCE!L270&lt;&gt;"",""&amp;SOURCE!L270,"")
 )
)
)</f>
        <v>/*  258 */  { fnCvtFtM,                    multiply,                    "ft." STD_RIGHT_ARROW "m",                     "ft." STD_RIGHT_ARROW "m",                     0,       0,       CAT_FNCT, SLS_ENABLED  , US_ENABLED  },</v>
      </c>
    </row>
    <row r="271" spans="1:1">
      <c r="A271" s="8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",SOURCE!$S$2-5), "")&amp;
      TEXT(SOURCE!H271,"????0")&amp;",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", "&amp; SOURCE!K271&amp;      IF(SOURCE!$X$2-LEN(SOURCE!K271) &gt;= 0, REPT(" ",SOURCE!$X$2-LEN(SOURCE!K271)), "")&amp;
      "},"&amp;IF(SOURCE!L271&lt;&gt;"",""&amp;SOURCE!L271,"")
 )
)
)</f>
        <v>/*  259 */  { fnCvtFtM,                    divide,                      "m" STD_RIGHT_ARROW "ft.",                     "m" STD_RIGHT_ARROW "ft.",                     0,       0,       CAT_FNCT, SLS_ENABLED  , US_ENABLED  },</v>
      </c>
    </row>
    <row r="272" spans="1:1">
      <c r="A272" s="8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",SOURCE!$S$2-5), "")&amp;
      TEXT(SOURCE!H272,"????0")&amp;",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", "&amp; SOURCE!K272&amp;      IF(SOURCE!$X$2-LEN(SOURCE!K272) &gt;= 0, REPT(" ",SOURCE!$X$2-LEN(SOURCE!K272)), "")&amp;
      "},"&amp;IF(SOURCE!L272&lt;&gt;"",""&amp;SOURCE!L272,"")
 )
)
)</f>
        <v>/*  260 */  { fnCvtSfeetM,                 multiply,                    "ft" STD_US STD_RIGHT_ARROW "m",               "survey",                                      0,       0,       CAT_FNCT, SLS_ENABLED  , US_ENABLED  },</v>
      </c>
    </row>
    <row r="273" spans="1:1">
      <c r="A273" s="8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",SOURCE!$S$2-5), "")&amp;
      TEXT(SOURCE!H273,"????0")&amp;",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", "&amp; SOURCE!K273&amp;      IF(SOURCE!$X$2-LEN(SOURCE!K273) &gt;= 0, REPT(" ",SOURCE!$X$2-LEN(SOURCE!K273)), "")&amp;
      "},"&amp;IF(SOURCE!L273&lt;&gt;"",""&amp;SOURCE!L273,"")
 )
)
)</f>
        <v>/*  261 */  { fnCvtSfeetM,                 multiply,                    "ft" STD_US STD_RIGHT_ARROW "m",               "foot" STD_US,                                 0,       0,       CAT_DUPL, SLS_ENABLED  , US_ENABLED  },</v>
      </c>
    </row>
    <row r="274" spans="1:1">
      <c r="A274" s="8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",SOURCE!$S$2-5), "")&amp;
      TEXT(SOURCE!H274,"????0")&amp;",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", "&amp; SOURCE!K274&amp;      IF(SOURCE!$X$2-LEN(SOURCE!K274) &gt;= 0, REPT(" ",SOURCE!$X$2-LEN(SOURCE!K274)), "")&amp;
      "},"&amp;IF(SOURCE!L274&lt;&gt;"",""&amp;SOURCE!L274,"")
 )
)
)</f>
        <v>/*  262 */  { fnCvtSfeetM,                 multiply,                    "ft" STD_US STD_RIGHT_ARROW "m",               STD_RIGHT_ARROW " m",                          0,       0,       CAT_DUPL, SLS_ENABLED  , US_ENABLED  },</v>
      </c>
    </row>
    <row r="275" spans="1:1">
      <c r="A275" s="8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",SOURCE!$S$2-5), "")&amp;
      TEXT(SOURCE!H275,"????0")&amp;",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", "&amp; SOURCE!K275&amp;      IF(SOURCE!$X$2-LEN(SOURCE!K275) &gt;= 0, REPT(" ",SOURCE!$X$2-LEN(SOURCE!K275)), "")&amp;
      "},"&amp;IF(SOURCE!L275&lt;&gt;"",""&amp;SOURCE!L275,"")
 )
)
)</f>
        <v>/*  263 */  { fnCvtSfeetM,                 divide,                      "m" STD_RIGHT_ARROW "ft" STD_US,               "m " STD_RIGHT_ARROW,                          0,       0,       CAT_FNCT, SLS_ENABLED  , US_ENABLED  },</v>
      </c>
    </row>
    <row r="276" spans="1:1">
      <c r="A276" s="8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",SOURCE!$S$2-5), "")&amp;
      TEXT(SOURCE!H276,"????0")&amp;",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", "&amp; SOURCE!K276&amp;      IF(SOURCE!$X$2-LEN(SOURCE!K276) &gt;= 0, REPT(" ",SOURCE!$X$2-LEN(SOURCE!K276)), "")&amp;
      "},"&amp;IF(SOURCE!L276&lt;&gt;"",""&amp;SOURCE!L276,"")
 )
)
)</f>
        <v>/*  264 */  { fnCvtSfeetM,                 divide,                      "m" STD_RIGHT_ARROW "ft" STD_US,               "survey",                                      0,       0,       CAT_DUPL, SLS_ENABLED  , US_ENABLED  },</v>
      </c>
    </row>
    <row r="277" spans="1:1">
      <c r="A277" s="8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",SOURCE!$S$2-5), "")&amp;
      TEXT(SOURCE!H277,"????0")&amp;",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", "&amp; SOURCE!K277&amp;      IF(SOURCE!$X$2-LEN(SOURCE!K277) &gt;= 0, REPT(" ",SOURCE!$X$2-LEN(SOURCE!K277)), "")&amp;
      "},"&amp;IF(SOURCE!L277&lt;&gt;"",""&amp;SOURCE!L277,"")
 )
)
)</f>
        <v>/*  265 */  { fnCvtSfeetM,                 divide,                      "m" STD_RIGHT_ARROW "ft" STD_US,               "foot" STD_US,                                 0,       0,       CAT_DUPL, SLS_ENABLED  , US_ENABLED  },</v>
      </c>
    </row>
    <row r="278" spans="1:1">
      <c r="A278" s="8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",SOURCE!$S$2-5), "")&amp;
      TEXT(SOURCE!H278,"????0")&amp;",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", "&amp; SOURCE!K278&amp;      IF(SOURCE!$X$2-LEN(SOURCE!K278) &gt;= 0, REPT(" ",SOURCE!$X$2-LEN(SOURCE!K278)), "")&amp;
      "},"&amp;IF(SOURCE!L278&lt;&gt;"",""&amp;SOURCE!L278,"")
 )
)
)</f>
        <v>/*  266 */  { fnCvtFlozukM3,               multiply,                    "fz" STD_UK STD_RIGHT_ARROW "m" STD_SUP_3,     "floz" STD_UK,                                 0,       0,       CAT_FNCT, SLS_ENABLED  , US_ENABLED  },</v>
      </c>
    </row>
    <row r="279" spans="1:1">
      <c r="A279" s="8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",SOURCE!$S$2-5), "")&amp;
      TEXT(SOURCE!H279,"????0")&amp;",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", "&amp; SOURCE!K279&amp;      IF(SOURCE!$X$2-LEN(SOURCE!K279) &gt;= 0, REPT(" ",SOURCE!$X$2-LEN(SOURCE!K279)), "")&amp;
      "},"&amp;IF(SOURCE!L279&lt;&gt;"",""&amp;SOURCE!L279,"")
 )
)
)</f>
        <v>/*  267 */  { fnCvtFlozukM3,               multiply,                    "fz" STD_UK STD_RIGHT_ARROW "m" STD_SUP_3,     STD_RIGHT_ARROW " m" STD_SUP_3,                0,       0,       CAT_DUPL, SLS_ENABLED  , US_ENABLED  },</v>
      </c>
    </row>
    <row r="280" spans="1:1">
      <c r="A280" s="8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",SOURCE!$S$2-5), "")&amp;
      TEXT(SOURCE!H280,"????0")&amp;",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", "&amp; SOURCE!K280&amp;      IF(SOURCE!$X$2-LEN(SOURCE!K280) &gt;= 0, REPT(" ",SOURCE!$X$2-LEN(SOURCE!K280)), "")&amp;
      "},"&amp;IF(SOURCE!L280&lt;&gt;"",""&amp;SOURCE!L280,"")
 )
)
)</f>
        <v>/*  268 */  { fnCvtFlozukM3,               divide,                      "m" STD_SUP_3 STD_RIGHT_ARROW "fz" STD_UK,     "m" STD_SUP_3 " " STD_RIGHT_ARROW,             0,       0,       CAT_FNCT, SLS_ENABLED  , US_ENABLED  },</v>
      </c>
    </row>
    <row r="281" spans="1:1">
      <c r="A281" s="8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",SOURCE!$S$2-5), "")&amp;
      TEXT(SOURCE!H281,"????0")&amp;",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", "&amp; SOURCE!K281&amp;      IF(SOURCE!$X$2-LEN(SOURCE!K281) &gt;= 0, REPT(" ",SOURCE!$X$2-LEN(SOURCE!K281)), "")&amp;
      "},"&amp;IF(SOURCE!L281&lt;&gt;"",""&amp;SOURCE!L281,"")
 )
)
)</f>
        <v>/*  269 */  { fnCvtFlozukM3,               divide,                      "m" STD_SUP_3 STD_RIGHT_ARROW "fz" STD_UK,     "floz" STD_UK,                                 0,       0,       CAT_DUPL, SLS_ENABLED  , US_ENABLED  },</v>
      </c>
    </row>
    <row r="282" spans="1:1">
      <c r="A282" s="8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",SOURCE!$S$2-5), "")&amp;
      TEXT(SOURCE!H282,"????0")&amp;",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", "&amp; SOURCE!K282&amp;      IF(SOURCE!$X$2-LEN(SOURCE!K282) &gt;= 0, REPT(" ",SOURCE!$X$2-LEN(SOURCE!K282)), "")&amp;
      "},"&amp;IF(SOURCE!L282&lt;&gt;"",""&amp;SOURCE!L282,"")
 )
)
)</f>
        <v>/*  270 */  { fnCvtFlozusM3,               multiply,                    "fz" STD_US STD_RIGHT_ARROW "m" STD_SUP_3,     "floz" STD_US,                                 0,       0,       CAT_FNCT, SLS_ENABLED  , US_ENABLED  },</v>
      </c>
    </row>
    <row r="283" spans="1:1">
      <c r="A283" s="8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",SOURCE!$S$2-5), "")&amp;
      TEXT(SOURCE!H283,"????0")&amp;",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", "&amp; SOURCE!K283&amp;      IF(SOURCE!$X$2-LEN(SOURCE!K283) &gt;= 0, REPT(" ",SOURCE!$X$2-LEN(SOURCE!K283)), "")&amp;
      "},"&amp;IF(SOURCE!L283&lt;&gt;"",""&amp;SOURCE!L283,"")
 )
)
)</f>
        <v>/*  271 */  { fnCvtFlozusM3,               multiply,                    "fz" STD_US STD_RIGHT_ARROW "m" STD_SUP_3,     STD_RIGHT_ARROW " m" STD_SUP_3,                0,       0,       CAT_DUPL, SLS_ENABLED  , US_ENABLED  },</v>
      </c>
    </row>
    <row r="284" spans="1:1">
      <c r="A284" s="8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",SOURCE!$S$2-5), "")&amp;
      TEXT(SOURCE!H284,"????0")&amp;",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", "&amp; SOURCE!K284&amp;      IF(SOURCE!$X$2-LEN(SOURCE!K284) &gt;= 0, REPT(" ",SOURCE!$X$2-LEN(SOURCE!K284)), "")&amp;
      "},"&amp;IF(SOURCE!L284&lt;&gt;"",""&amp;SOURCE!L284,"")
 )
)
)</f>
        <v>/*  272 */  { fnCvtFlozusM3,               divide,                      "m" STD_SUP_3 STD_RIGHT_ARROW "fz" STD_US,     "m" STD_SUP_3 " " STD_RIGHT_ARROW,             0,       0,       CAT_FNCT, SLS_ENABLED  , US_ENABLED  },</v>
      </c>
    </row>
    <row r="285" spans="1:1">
      <c r="A285" s="8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",SOURCE!$S$2-5), "")&amp;
      TEXT(SOURCE!H285,"????0")&amp;",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", "&amp; SOURCE!K285&amp;      IF(SOURCE!$X$2-LEN(SOURCE!K285) &gt;= 0, REPT(" ",SOURCE!$X$2-LEN(SOURCE!K285)), "")&amp;
      "},"&amp;IF(SOURCE!L285&lt;&gt;"",""&amp;SOURCE!L285,"")
 )
)
)</f>
        <v>/*  273 */  { fnCvtFlozusM3,               divide,                      "m" STD_SUP_3 STD_RIGHT_ARROW "fz" STD_US,     "floz" STD_US,                                 0,       0,       CAT_DUPL, SLS_ENABLED  , US_ENABLED  },</v>
      </c>
    </row>
    <row r="286" spans="1:1">
      <c r="A286" s="8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",SOURCE!$S$2-5), "")&amp;
      TEXT(SOURCE!H286,"????0")&amp;",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", "&amp; SOURCE!K286&amp;      IF(SOURCE!$X$2-LEN(SOURCE!K286) &gt;= 0, REPT(" ",SOURCE!$X$2-LEN(SOURCE!K286)), "")&amp;
      "},"&amp;IF(SOURCE!L286&lt;&gt;"",""&amp;SOURCE!L286,"")
 )
)
)</f>
        <v>/*  274 */  { fnCvtGalukM3,                multiply,                    "gl" STD_UK STD_RIGHT_ARROW "m" STD_SUP_3,     "gl" STD_UK STD_RIGHT_ARROW "m" STD_SUP_3,     0,       0,       CAT_FNCT, SLS_ENABLED  , US_ENABLED  },</v>
      </c>
    </row>
    <row r="287" spans="1:1">
      <c r="A287" s="8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",SOURCE!$S$2-5), "")&amp;
      TEXT(SOURCE!H287,"????0")&amp;",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", "&amp; SOURCE!K287&amp;      IF(SOURCE!$X$2-LEN(SOURCE!K287) &gt;= 0, REPT(" ",SOURCE!$X$2-LEN(SOURCE!K287)), "")&amp;
      "},"&amp;IF(SOURCE!L287&lt;&gt;"",""&amp;SOURCE!L287,"")
 )
)
)</f>
        <v>/*  275 */  { fnCvtGalukM3,                divide,                      "m" STD_SUP_3 STD_RIGHT_ARROW "gl" STD_UK,     "m" STD_SUP_3 STD_RIGHT_ARROW "gl" STD_UK,     0,       0,       CAT_FNCT, SLS_ENABLED  , US_ENABLED  },</v>
      </c>
    </row>
    <row r="288" spans="1:1">
      <c r="A288" s="8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",SOURCE!$S$2-5), "")&amp;
      TEXT(SOURCE!H288,"????0")&amp;",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", "&amp; SOURCE!K288&amp;      IF(SOURCE!$X$2-LEN(SOURCE!K288) &gt;= 0, REPT(" ",SOURCE!$X$2-LEN(SOURCE!K288)), "")&amp;
      "},"&amp;IF(SOURCE!L288&lt;&gt;"",""&amp;SOURCE!L288,"")
 )
)
)</f>
        <v>/*  276 */  { fnCvtGalusM3,                multiply,                    "gl" STD_US STD_RIGHT_ARROW "m" STD_SUP_3,     "gl" STD_US STD_RIGHT_ARROW "m" STD_SUP_3,     0,       0,       CAT_FNCT, SLS_ENABLED  , US_ENABLED  },</v>
      </c>
    </row>
    <row r="289" spans="1:1">
      <c r="A289" s="8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",SOURCE!$S$2-5), "")&amp;
      TEXT(SOURCE!H289,"????0")&amp;",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", "&amp; SOURCE!K289&amp;      IF(SOURCE!$X$2-LEN(SOURCE!K289) &gt;= 0, REPT(" ",SOURCE!$X$2-LEN(SOURCE!K289)), "")&amp;
      "},"&amp;IF(SOURCE!L289&lt;&gt;"",""&amp;SOURCE!L289,"")
 )
)
)</f>
        <v>/*  277 */  { fnCvtGalusM3,                divide,                      "m" STD_SUP_3 STD_RIGHT_ARROW "gl" STD_US,     "m" STD_SUP_3 STD_RIGHT_ARROW "gl" STD_US,     0,       0,       CAT_FNCT, SLS_ENABLED  , US_ENABLED  },</v>
      </c>
    </row>
    <row r="290" spans="1:1">
      <c r="A290" s="8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",SOURCE!$S$2-5), "")&amp;
      TEXT(SOURCE!H290,"????0")&amp;",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", "&amp; SOURCE!K290&amp;      IF(SOURCE!$X$2-LEN(SOURCE!K290) &gt;= 0, REPT(" ",SOURCE!$X$2-LEN(SOURCE!K290)), "")&amp;
      "},"&amp;IF(SOURCE!L290&lt;&gt;"",""&amp;SOURCE!L290,"")
 )
)
)</f>
        <v>/*  278 */  { fnCvtHpeW,                   multiply,                    "hp" STD_SUB_E STD_RIGHT_ARROW "W",            "hp" STD_SUB_E STD_RIGHT_ARROW "W",            0,       0,       CAT_FNCT, SLS_ENABLED  , US_ENABLED  },</v>
      </c>
    </row>
    <row r="291" spans="1:1">
      <c r="A291" s="8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",SOURCE!$S$2-5), "")&amp;
      TEXT(SOURCE!H291,"????0")&amp;",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", "&amp; SOURCE!K291&amp;      IF(SOURCE!$X$2-LEN(SOURCE!K291) &gt;= 0, REPT(" ",SOURCE!$X$2-LEN(SOURCE!K291)), "")&amp;
      "},"&amp;IF(SOURCE!L291&lt;&gt;"",""&amp;SOURCE!L291,"")
 )
)
)</f>
        <v>/*  279 */  { fnCvtHpeW,                   divide,                      "W" STD_RIGHT_ARROW "hp" STD_SUB_E,            "W" STD_RIGHT_ARROW "hp" STD_SUB_E,            0,       0,       CAT_FNCT, SLS_ENABLED  , US_ENABLED  },</v>
      </c>
    </row>
    <row r="292" spans="1:1">
      <c r="A292" s="8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",SOURCE!$S$2-5), "")&amp;
      TEXT(SOURCE!H292,"????0")&amp;",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", "&amp; SOURCE!K292&amp;      IF(SOURCE!$X$2-LEN(SOURCE!K292) &gt;= 0, REPT(" ",SOURCE!$X$2-LEN(SOURCE!K292)), "")&amp;
      "},"&amp;IF(SOURCE!L292&lt;&gt;"",""&amp;SOURCE!L292,"")
 )
)
)</f>
        <v>/*  280 */  { fnCvtHpmW,                   multiply,                    "hp" STD_SUB_M STD_RIGHT_ARROW "W",            "hp" STD_SUB_M STD_RIGHT_ARROW "W",            0,       0,       CAT_FNCT, SLS_ENABLED  , US_ENABLED  },</v>
      </c>
    </row>
    <row r="293" spans="1:1">
      <c r="A293" s="8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",SOURCE!$S$2-5), "")&amp;
      TEXT(SOURCE!H293,"????0")&amp;",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", "&amp; SOURCE!K293&amp;      IF(SOURCE!$X$2-LEN(SOURCE!K293) &gt;= 0, REPT(" ",SOURCE!$X$2-LEN(SOURCE!K293)), "")&amp;
      "},"&amp;IF(SOURCE!L293&lt;&gt;"",""&amp;SOURCE!L293,"")
 )
)
)</f>
        <v>/*  281 */  { fnCvtHpmW,                   divide,                      "W" STD_RIGHT_ARROW "hp" STD_SUB_M,            "W" STD_RIGHT_ARROW "hp" STD_SUB_M,            0,       0,       CAT_FNCT, SLS_ENABLED  , US_ENABLED  },</v>
      </c>
    </row>
    <row r="294" spans="1:1">
      <c r="A294" s="8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",SOURCE!$S$2-5), "")&amp;
      TEXT(SOURCE!H294,"????0")&amp;",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", "&amp; SOURCE!K294&amp;      IF(SOURCE!$X$2-LEN(SOURCE!K294) &gt;= 0, REPT(" ",SOURCE!$X$2-LEN(SOURCE!K294)), "")&amp;
      "},"&amp;IF(SOURCE!L294&lt;&gt;"",""&amp;SOURCE!L294,"")
 )
)
)</f>
        <v>/*  282 */  { fnCvtHpukW,                  multiply,                    "hp" STD_UK STD_RIGHT_ARROW "W",               "hp" STD_UK STD_RIGHT_ARROW "W",               0,       0,       CAT_FNCT, SLS_ENABLED  , US_ENABLED  },</v>
      </c>
    </row>
    <row r="295" spans="1:1">
      <c r="A295" s="8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",SOURCE!$S$2-5), "")&amp;
      TEXT(SOURCE!H295,"????0")&amp;",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", "&amp; SOURCE!K295&amp;      IF(SOURCE!$X$2-LEN(SOURCE!K295) &gt;= 0, REPT(" ",SOURCE!$X$2-LEN(SOURCE!K295)), "")&amp;
      "},"&amp;IF(SOURCE!L295&lt;&gt;"",""&amp;SOURCE!L295,"")
 )
)
)</f>
        <v>/*  283 */  { fnCvtHpukW,                  divide,                      "W" STD_RIGHT_ARROW "hp" STD_UK,               "W" STD_RIGHT_ARROW "hp" STD_UK,               0,       0,       CAT_FNCT, SLS_ENABLED  , US_ENABLED  },</v>
      </c>
    </row>
    <row r="296" spans="1:1">
      <c r="A296" s="8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",SOURCE!$S$2-5), "")&amp;
      TEXT(SOURCE!H296,"????0")&amp;",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", "&amp; SOURCE!K296&amp;      IF(SOURCE!$X$2-LEN(SOURCE!K296) &gt;= 0, REPT(" ",SOURCE!$X$2-LEN(SOURCE!K296)), "")&amp;
      "},"&amp;IF(SOURCE!L296&lt;&gt;"",""&amp;SOURCE!L296,"")
 )
)
)</f>
        <v>/*  284 */  { fnCvtInhgPa,                 multiply,                    "iHg" STD_RIGHT_ARROW "Pa",                    "in.Hg",                                       0,       0,       CAT_FNCT, SLS_ENABLED  , US_ENABLED  },</v>
      </c>
    </row>
    <row r="297" spans="1:1">
      <c r="A297" s="8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",SOURCE!$S$2-5), "")&amp;
      TEXT(SOURCE!H297,"????0")&amp;",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", "&amp; SOURCE!K297&amp;      IF(SOURCE!$X$2-LEN(SOURCE!K297) &gt;= 0, REPT(" ",SOURCE!$X$2-LEN(SOURCE!K297)), "")&amp;
      "},"&amp;IF(SOURCE!L297&lt;&gt;"",""&amp;SOURCE!L297,"")
 )
)
)</f>
        <v>/*  285 */  { fnCvtInhgPa,                 multiply,                    "iHg" STD_RIGHT_ARROW "Pa",                    STD_RIGHT_ARROW " Pa",                         0,       0,       CAT_DUPL, SLS_ENABLED  , US_ENABLED  },</v>
      </c>
    </row>
    <row r="298" spans="1:1">
      <c r="A298" s="8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",SOURCE!$S$2-5), "")&amp;
      TEXT(SOURCE!H298,"????0")&amp;",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", "&amp; SOURCE!K298&amp;      IF(SOURCE!$X$2-LEN(SOURCE!K298) &gt;= 0, REPT(" ",SOURCE!$X$2-LEN(SOURCE!K298)), "")&amp;
      "},"&amp;IF(SOURCE!L298&lt;&gt;"",""&amp;SOURCE!L298,"")
 )
)
)</f>
        <v>/*  286 */  { fnCvtInhgPa,                 divide,                      "Pa" STD_RIGHT_ARROW "iHg",                    "Pa" STD_RIGHT_ARROW,                          0,       0,       CAT_FNCT, SLS_ENABLED  , US_ENABLED  },</v>
      </c>
    </row>
    <row r="299" spans="1:1">
      <c r="A299" s="8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",SOURCE!$S$2-5), "")&amp;
      TEXT(SOURCE!H299,"????0")&amp;",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", "&amp; SOURCE!K299&amp;      IF(SOURCE!$X$2-LEN(SOURCE!K299) &gt;= 0, REPT(" ",SOURCE!$X$2-LEN(SOURCE!K299)), "")&amp;
      "},"&amp;IF(SOURCE!L299&lt;&gt;"",""&amp;SOURCE!L299,"")
 )
)
)</f>
        <v>/*  287 */  { fnCvtInhgPa,                 divide,                      "Pa" STD_RIGHT_ARROW "iHg",                    "in.Hg",                                       0,       0,       CAT_DUPL, SLS_ENABLED  , US_ENABLED  },</v>
      </c>
    </row>
    <row r="300" spans="1:1">
      <c r="A300" s="8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",SOURCE!$S$2-5), "")&amp;
      TEXT(SOURCE!H300,"????0")&amp;",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", "&amp; SOURCE!K300&amp;      IF(SOURCE!$X$2-LEN(SOURCE!K300) &gt;= 0, REPT(" ",SOURCE!$X$2-LEN(SOURCE!K300)), "")&amp;
      "},"&amp;IF(SOURCE!L300&lt;&gt;"",""&amp;SOURCE!L300,"")
 )
)
)</f>
        <v>/*  288 */  { fnCvtInchM,                  multiply,                    "in." STD_RIGHT_ARROW "m",                     "in." STD_RIGHT_ARROW "m",                     0,       0,       CAT_FNCT, SLS_ENABLED  , US_ENABLED  },</v>
      </c>
    </row>
    <row r="301" spans="1:1">
      <c r="A301" s="8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",SOURCE!$S$2-5), "")&amp;
      TEXT(SOURCE!H301,"????0")&amp;",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", "&amp; SOURCE!K301&amp;      IF(SOURCE!$X$2-LEN(SOURCE!K301) &gt;= 0, REPT(" ",SOURCE!$X$2-LEN(SOURCE!K301)), "")&amp;
      "},"&amp;IF(SOURCE!L301&lt;&gt;"",""&amp;SOURCE!L301,"")
 )
)
)</f>
        <v>/*  289 */  { fnCvtInchM,                  divide,                      "m" STD_RIGHT_ARROW "in.",                     "m" STD_RIGHT_ARROW "in.",                     0,       0,       CAT_FNCT, SLS_ENABLED  , US_ENABLED  },</v>
      </c>
    </row>
    <row r="302" spans="1:1">
      <c r="A302" s="8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",SOURCE!$S$2-5), "")&amp;
      TEXT(SOURCE!H302,"????0")&amp;",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", "&amp; SOURCE!K302&amp;      IF(SOURCE!$X$2-LEN(SOURCE!K302) &gt;= 0, REPT(" ",SOURCE!$X$2-LEN(SOURCE!K302)), "")&amp;
      "},"&amp;IF(SOURCE!L302&lt;&gt;"",""&amp;SOURCE!L302,"")
 )
)
)</f>
        <v>/*  290 */  { fnCvtWhJ,                    multiply,                    "Wh" STD_RIGHT_ARROW "J",                      "Wh" STD_RIGHT_ARROW "J",                      0,       0,       CAT_FNCT, SLS_ENABLED  , US_ENABLED  },</v>
      </c>
    </row>
    <row r="303" spans="1:1">
      <c r="A303" s="8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",SOURCE!$S$2-5), "")&amp;
      TEXT(SOURCE!H303,"????0")&amp;",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", "&amp; SOURCE!K303&amp;      IF(SOURCE!$X$2-LEN(SOURCE!K303) &gt;= 0, REPT(" ",SOURCE!$X$2-LEN(SOURCE!K303)), "")&amp;
      "},"&amp;IF(SOURCE!L303&lt;&gt;"",""&amp;SOURCE!L303,"")
 )
)
)</f>
        <v>/*  291 */  { fnCvtWhJ,                    divide,                      "J" STD_RIGHT_ARROW "Wh",                      "J" STD_RIGHT_ARROW "Wh",                      0,       0,       CAT_FNCT, SLS_ENABLED  , US_ENABLED  },</v>
      </c>
    </row>
    <row r="304" spans="1:1">
      <c r="A304" s="8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",SOURCE!$S$2-5), "")&amp;
      TEXT(SOURCE!H304,"????0")&amp;",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", "&amp; SOURCE!K304&amp;      IF(SOURCE!$X$2-LEN(SOURCE!K304) &gt;= 0, REPT(" ",SOURCE!$X$2-LEN(SOURCE!K304)), "")&amp;
      "},"&amp;IF(SOURCE!L304&lt;&gt;"",""&amp;SOURCE!L304,"")
 )
)
)</f>
        <v>/*  292 */  { fnCvtLbKg,                   divide,                      "kg" STD_RIGHT_ARROW "lb.",                    "kg" STD_RIGHT_ARROW "lb.",                    0,       0,       CAT_FNCT, SLS_ENABLED  , US_ENABLED  },</v>
      </c>
    </row>
    <row r="305" spans="1:1">
      <c r="A305" s="8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",SOURCE!$S$2-5), "")&amp;
      TEXT(SOURCE!H305,"????0")&amp;",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", "&amp; SOURCE!K305&amp;      IF(SOURCE!$X$2-LEN(SOURCE!K305) &gt;= 0, REPT(" ",SOURCE!$X$2-LEN(SOURCE!K305)), "")&amp;
      "},"&amp;IF(SOURCE!L305&lt;&gt;"",""&amp;SOURCE!L305,"")
 )
)
)</f>
        <v>/*  293 */  { fnCvtLbKg,                   multiply,                    "lb." STD_RIGHT_ARROW "kg",                    "lb." STD_RIGHT_ARROW "kg",                    0,       0,       CAT_FNCT, SLS_ENABLED  , US_ENABLED  },</v>
      </c>
    </row>
    <row r="306" spans="1:1">
      <c r="A306" s="8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",SOURCE!$S$2-5), "")&amp;
      TEXT(SOURCE!H306,"????0")&amp;",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", "&amp; SOURCE!K306&amp;      IF(SOURCE!$X$2-LEN(SOURCE!K306) &gt;= 0, REPT(" ",SOURCE!$X$2-LEN(SOURCE!K306)), "")&amp;
      "},"&amp;IF(SOURCE!L306&lt;&gt;"",""&amp;SOURCE!L306,"")
 )
)
)</f>
        <v>/*  294 */  { fnCvtOzKg,                   divide,                      "kg" STD_RIGHT_ARROW "oz",                     "kg" STD_RIGHT_ARROW "oz",                     0,       0,       CAT_FNCT, SLS_ENABLED  , US_ENABLED  },</v>
      </c>
    </row>
    <row r="307" spans="1:1">
      <c r="A307" s="8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",SOURCE!$S$2-5), "")&amp;
      TEXT(SOURCE!H307,"????0")&amp;",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", "&amp; SOURCE!K307&amp;      IF(SOURCE!$X$2-LEN(SOURCE!K307) &gt;= 0, REPT(" ",SOURCE!$X$2-LEN(SOURCE!K307)), "")&amp;
      "},"&amp;IF(SOURCE!L307&lt;&gt;"",""&amp;SOURCE!L307,"")
 )
)
)</f>
        <v>/*  295 */  { fnCvtOzKg,                   multiply,                    "oz" STD_RIGHT_ARROW "kg",                     "oz" STD_RIGHT_ARROW "kg",                     0,       0,       CAT_FNCT, SLS_ENABLED  , US_ENABLED  },</v>
      </c>
    </row>
    <row r="308" spans="1:1">
      <c r="A308" s="8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",SOURCE!$S$2-5), "")&amp;
      TEXT(SOURCE!H308,"????0")&amp;",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", "&amp; SOURCE!K308&amp;      IF(SOURCE!$X$2-LEN(SOURCE!K308) &gt;= 0, REPT(" ",SOURCE!$X$2-LEN(SOURCE!K308)), "")&amp;
      "},"&amp;IF(SOURCE!L308&lt;&gt;"",""&amp;SOURCE!L308,"")
 )
)
)</f>
        <v>/*  296 */  { fnCvtShortcwtKg,             divide,                      "kg" STD_RIGHT_ARROW "scw",                    "kg " STD_RIGHT_ARROW,                         0,       0,       CAT_FNCT, SLS_ENABLED  , US_ENABLED  },</v>
      </c>
    </row>
    <row r="309" spans="1:1">
      <c r="A309" s="8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",SOURCE!$S$2-5), "")&amp;
      TEXT(SOURCE!H309,"????0")&amp;",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", "&amp; SOURCE!K309&amp;      IF(SOURCE!$X$2-LEN(SOURCE!K309) &gt;= 0, REPT(" ",SOURCE!$X$2-LEN(SOURCE!K309)), "")&amp;
      "},"&amp;IF(SOURCE!L309&lt;&gt;"",""&amp;SOURCE!L309,"")
 )
)
)</f>
        <v>/*  297 */  { fnCvtShortcwtKg,             divide,                      "kg" STD_RIGHT_ARROW "scw",                    "sh.cwt",                                      0,       0,       CAT_DUPL, SLS_ENABLED  , US_ENABLED  },</v>
      </c>
    </row>
    <row r="310" spans="1:1">
      <c r="A310" s="8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",SOURCE!$S$2-5), "")&amp;
      TEXT(SOURCE!H310,"????0")&amp;",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", "&amp; SOURCE!K310&amp;      IF(SOURCE!$X$2-LEN(SOURCE!K310) &gt;= 0, REPT(" ",SOURCE!$X$2-LEN(SOURCE!K310)), "")&amp;
      "},"&amp;IF(SOURCE!L310&lt;&gt;"",""&amp;SOURCE!L310,"")
 )
)
)</f>
        <v>/*  298 */  { fnCvtShortcwtKg,             multiply,                    "scw" STD_RIGHT_ARROW "kg",                    "short",                                       0,       0,       CAT_FNCT, SLS_ENABLED  , US_ENABLED  },</v>
      </c>
    </row>
    <row r="311" spans="1:1">
      <c r="A311" s="8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",SOURCE!$S$2-5), "")&amp;
      TEXT(SOURCE!H311,"????0")&amp;",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", "&amp; SOURCE!K311&amp;      IF(SOURCE!$X$2-LEN(SOURCE!K311) &gt;= 0, REPT(" ",SOURCE!$X$2-LEN(SOURCE!K311)), "")&amp;
      "},"&amp;IF(SOURCE!L311&lt;&gt;"",""&amp;SOURCE!L311,"")
 )
)
)</f>
        <v>/*  299 */  { fnCvtShortcwtKg,             multiply,                    "scw" STD_RIGHT_ARROW "kg",                    "cwt" STD_RIGHT_ARROW "kg",                    0,       0,       CAT_DUPL, SLS_ENABLED  , US_ENABLED  },</v>
      </c>
    </row>
    <row r="312" spans="1:1">
      <c r="A312" s="8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",SOURCE!$S$2-5), "")&amp;
      TEXT(SOURCE!H312,"????0")&amp;",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", "&amp; SOURCE!K312&amp;      IF(SOURCE!$X$2-LEN(SOURCE!K312) &gt;= 0, REPT(" ",SOURCE!$X$2-LEN(SOURCE!K312)), "")&amp;
      "},"&amp;IF(SOURCE!L312&lt;&gt;"",""&amp;SOURCE!L312,"")
 )
)
)</f>
        <v>/*  300 */  { fnCvtStoneKg,                divide,                      "kg" STD_RIGHT_ARROW "sto",                    "kg " STD_RIGHT_ARROW,                         0,       0,       CAT_FNCT, SLS_ENABLED  , US_ENABLED  },</v>
      </c>
    </row>
    <row r="313" spans="1:1">
      <c r="A313" s="8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",SOURCE!$S$2-5), "")&amp;
      TEXT(SOURCE!H313,"????0")&amp;",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", "&amp; SOURCE!K313&amp;      IF(SOURCE!$X$2-LEN(SOURCE!K313) &gt;= 0, REPT(" ",SOURCE!$X$2-LEN(SOURCE!K313)), "")&amp;
      "},"&amp;IF(SOURCE!L313&lt;&gt;"",""&amp;SOURCE!L313,"")
 )
)
)</f>
        <v>/*  301 */  { fnCvtStoneKg,                divide,                      "kg" STD_RIGHT_ARROW "sto",                    "stone",                                       0,       0,       CAT_DUPL, SLS_ENABLED  , US_ENABLED  },</v>
      </c>
    </row>
    <row r="314" spans="1:1">
      <c r="A314" s="8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",SOURCE!$S$2-5), "")&amp;
      TEXT(SOURCE!H314,"????0")&amp;",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", "&amp; SOURCE!K314&amp;      IF(SOURCE!$X$2-LEN(SOURCE!K314) &gt;= 0, REPT(" ",SOURCE!$X$2-LEN(SOURCE!K314)), "")&amp;
      "},"&amp;IF(SOURCE!L314&lt;&gt;"",""&amp;SOURCE!L314,"")
 )
)
)</f>
        <v>/*  302 */  { fnCvtStoneKg,                multiply,                    "sto" STD_RIGHT_ARROW "kg",                    "stone",                                       0,       0,       CAT_FNCT, SLS_ENABLED  , US_ENABLED  },</v>
      </c>
    </row>
    <row r="315" spans="1:1">
      <c r="A315" s="8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",SOURCE!$S$2-5), "")&amp;
      TEXT(SOURCE!H315,"????0")&amp;",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", "&amp; SOURCE!K315&amp;      IF(SOURCE!$X$2-LEN(SOURCE!K315) &gt;= 0, REPT(" ",SOURCE!$X$2-LEN(SOURCE!K315)), "")&amp;
      "},"&amp;IF(SOURCE!L315&lt;&gt;"",""&amp;SOURCE!L315,"")
 )
)
)</f>
        <v>/*  303 */  { fnCvtStoneKg,                multiply,                    "sto" STD_RIGHT_ARROW "kg",                    STD_RIGHT_ARROW " kg",                         0,       0,       CAT_DUPL, SLS_ENABLED  , US_ENABLED  },</v>
      </c>
    </row>
    <row r="316" spans="1:1">
      <c r="A316" s="8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",SOURCE!$S$2-5), "")&amp;
      TEXT(SOURCE!H316,"????0")&amp;",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", "&amp; SOURCE!K316&amp;      IF(SOURCE!$X$2-LEN(SOURCE!K316) &gt;= 0, REPT(" ",SOURCE!$X$2-LEN(SOURCE!K316)), "")&amp;
      "},"&amp;IF(SOURCE!L316&lt;&gt;"",""&amp;SOURCE!L316,"")
 )
)
)</f>
        <v>/*  304 */  { fnCvtShorttonKg,             divide,                      "kg" STD_RIGHT_ARROW "s.t",                    "kg " STD_RIGHT_ARROW,                         0,       0,       CAT_FNCT, SLS_ENABLED  , US_ENABLED  },</v>
      </c>
    </row>
    <row r="317" spans="1:1">
      <c r="A317" s="8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",SOURCE!$S$2-5), "")&amp;
      TEXT(SOURCE!H317,"????0")&amp;",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", "&amp; SOURCE!K317&amp;      IF(SOURCE!$X$2-LEN(SOURCE!K317) &gt;= 0, REPT(" ",SOURCE!$X$2-LEN(SOURCE!K317)), "")&amp;
      "},"&amp;IF(SOURCE!L317&lt;&gt;"",""&amp;SOURCE!L317,"")
 )
)
)</f>
        <v>/*  305 */  { fnCvtShorttonKg,             divide,                      "kg" STD_RIGHT_ARROW "s.t",                    "short",                                       0,       0,       CAT_DUPL, SLS_ENABLED  , US_ENABLED  },</v>
      </c>
    </row>
    <row r="318" spans="1:1">
      <c r="A318" s="8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",SOURCE!$S$2-5), "")&amp;
      TEXT(SOURCE!H318,"????0")&amp;",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", "&amp; SOURCE!K318&amp;      IF(SOURCE!$X$2-LEN(SOURCE!K318) &gt;= 0, REPT(" ",SOURCE!$X$2-LEN(SOURCE!K318)), "")&amp;
      "},"&amp;IF(SOURCE!L318&lt;&gt;"",""&amp;SOURCE!L318,"")
 )
)
)</f>
        <v>/*  306 */  { fnCvtShorttonKg,             divide,                      "kg" STD_RIGHT_ARROW "s.t",                    "ton",                                         0,       0,       CAT_DUPL, SLS_ENABLED  , US_ENABLED  },</v>
      </c>
    </row>
    <row r="319" spans="1:1">
      <c r="A319" s="8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",SOURCE!$S$2-5), "")&amp;
      TEXT(SOURCE!H319,"????0")&amp;",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", "&amp; SOURCE!K319&amp;      IF(SOURCE!$X$2-LEN(SOURCE!K319) &gt;= 0, REPT(" ",SOURCE!$X$2-LEN(SOURCE!K319)), "")&amp;
      "},"&amp;IF(SOURCE!L319&lt;&gt;"",""&amp;SOURCE!L319,"")
 )
)
)</f>
        <v>/*  307 */  { fnCvtShorttonKg,             multiply,                    "s.t" STD_RIGHT_ARROW "kg",                    "short",                                       0,       0,       CAT_FNCT, SLS_ENABLED  , US_ENABLED  },</v>
      </c>
    </row>
    <row r="320" spans="1:1">
      <c r="A320" s="8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",SOURCE!$S$2-5), "")&amp;
      TEXT(SOURCE!H320,"????0")&amp;",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", "&amp; SOURCE!K320&amp;      IF(SOURCE!$X$2-LEN(SOURCE!K320) &gt;= 0, REPT(" ",SOURCE!$X$2-LEN(SOURCE!K320)), "")&amp;
      "},"&amp;IF(SOURCE!L320&lt;&gt;"",""&amp;SOURCE!L320,"")
 )
)
)</f>
        <v>/*  308 */  { fnCvtShorttonKg,             multiply,                    "s.t" STD_RIGHT_ARROW "kg",                    "ton",                                         0,       0,       CAT_DUPL, SLS_ENABLED  , US_ENABLED  },</v>
      </c>
    </row>
    <row r="321" spans="1:1">
      <c r="A321" s="8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",SOURCE!$S$2-5), "")&amp;
      TEXT(SOURCE!H321,"????0")&amp;",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", "&amp; SOURCE!K321&amp;      IF(SOURCE!$X$2-LEN(SOURCE!K321) &gt;= 0, REPT(" ",SOURCE!$X$2-LEN(SOURCE!K321)), "")&amp;
      "},"&amp;IF(SOURCE!L321&lt;&gt;"",""&amp;SOURCE!L321,"")
 )
)
)</f>
        <v>/*  309 */  { fnCvtShorttonKg,             multiply,                    "s.t" STD_RIGHT_ARROW "kg",                    STD_RIGHT_ARROW " kg",                         0,       0,       CAT_DUPL, SLS_ENABLED  , US_ENABLED  },</v>
      </c>
    </row>
    <row r="322" spans="1:1">
      <c r="A322" s="8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",SOURCE!$S$2-5), "")&amp;
      TEXT(SOURCE!H322,"????0")&amp;",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", "&amp; SOURCE!K322&amp;      IF(SOURCE!$X$2-LEN(SOURCE!K322) &gt;= 0, REPT(" ",SOURCE!$X$2-LEN(SOURCE!K322)), "")&amp;
      "},"&amp;IF(SOURCE!L322&lt;&gt;"",""&amp;SOURCE!L322,"")
 )
)
)</f>
        <v>/*  310 */  { fnCvtTonKg,                  divide,                      "kg" STD_RIGHT_ARROW "ton",                    "kg" STD_RIGHT_ARROW "ton",                    0,       0,       CAT_FNCT, SLS_ENABLED  , US_ENABLED  },</v>
      </c>
    </row>
    <row r="323" spans="1:1">
      <c r="A323" s="8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",SOURCE!$S$2-5), "")&amp;
      TEXT(SOURCE!H323,"????0")&amp;",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", "&amp; SOURCE!K323&amp;      IF(SOURCE!$X$2-LEN(SOURCE!K323) &gt;= 0, REPT(" ",SOURCE!$X$2-LEN(SOURCE!K323)), "")&amp;
      "},"&amp;IF(SOURCE!L323&lt;&gt;"",""&amp;SOURCE!L323,"")
 )
)
)</f>
        <v>/*  311 */  { fnCvtTonKg,                  divide,                      "kg" STD_RIGHT_ARROW "ton",                    STD_SPACE_HAIR,                                0,       0,       CAT_DUPL, SLS_ENABLED  , US_ENABLED  },</v>
      </c>
    </row>
    <row r="324" spans="1:1">
      <c r="A324" s="8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",SOURCE!$S$2-5), "")&amp;
      TEXT(SOURCE!H324,"????0")&amp;",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", "&amp; SOURCE!K324&amp;      IF(SOURCE!$X$2-LEN(SOURCE!K324) &gt;= 0, REPT(" ",SOURCE!$X$2-LEN(SOURCE!K324)), "")&amp;
      "},"&amp;IF(SOURCE!L324&lt;&gt;"",""&amp;SOURCE!L324,"")
 )
)
)</f>
        <v>/*  312 */  { fnCvtTonKg,                  divide,                      "kg" STD_RIGHT_ARROW "ton",                    STD_SPACE_HAIR,                                0,       0,       CAT_DUPL, SLS_ENABLED  , US_ENABLED  },</v>
      </c>
    </row>
    <row r="325" spans="1:1">
      <c r="A325" s="8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",SOURCE!$S$2-5), "")&amp;
      TEXT(SOURCE!H325,"????0")&amp;",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", "&amp; SOURCE!K325&amp;      IF(SOURCE!$X$2-LEN(SOURCE!K325) &gt;= 0, REPT(" ",SOURCE!$X$2-LEN(SOURCE!K325)), "")&amp;
      "},"&amp;IF(SOURCE!L325&lt;&gt;"",""&amp;SOURCE!L325,"")
 )
)
)</f>
        <v>/*  313 */  { fnCvtTonKg,                  multiply,                    "ton" STD_RIGHT_ARROW "kg",                    "ton" STD_RIGHT_ARROW "kg",                    0,       0,       CAT_FNCT, SLS_ENABLED  , US_ENABLED  },</v>
      </c>
    </row>
    <row r="326" spans="1:1">
      <c r="A326" s="8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",SOURCE!$S$2-5), "")&amp;
      TEXT(SOURCE!H326,"????0")&amp;",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", "&amp; SOURCE!K326&amp;      IF(SOURCE!$X$2-LEN(SOURCE!K326) &gt;= 0, REPT(" ",SOURCE!$X$2-LEN(SOURCE!K326)), "")&amp;
      "},"&amp;IF(SOURCE!L326&lt;&gt;"",""&amp;SOURCE!L326,"")
 )
)
)</f>
        <v>/*  314 */  { fnCvtTonKg,                  multiply,                    "ton" STD_RIGHT_ARROW "kg",                    STD_SPACE_HAIR,                                0,       0,       CAT_DUPL, SLS_ENABLED  , US_ENABLED  },</v>
      </c>
    </row>
    <row r="327" spans="1:1">
      <c r="A327" s="8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",SOURCE!$S$2-5), "")&amp;
      TEXT(SOURCE!H327,"????0")&amp;",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", "&amp; SOURCE!K327&amp;      IF(SOURCE!$X$2-LEN(SOURCE!K327) &gt;= 0, REPT(" ",SOURCE!$X$2-LEN(SOURCE!K327)), "")&amp;
      "},"&amp;IF(SOURCE!L327&lt;&gt;"",""&amp;SOURCE!L327,"")
 )
)
)</f>
        <v>/*  315 */  { fnCvtTonKg,                  multiply,                    "ton" STD_RIGHT_ARROW "kg",                    STD_SPACE_HAIR,                                0,       0,       CAT_DUPL, SLS_ENABLED  , US_ENABLED  },</v>
      </c>
    </row>
    <row r="328" spans="1:1">
      <c r="A328" s="8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",SOURCE!$S$2-5), "")&amp;
      TEXT(SOURCE!H328,"????0")&amp;",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", "&amp; SOURCE!K328&amp;      IF(SOURCE!$X$2-LEN(SOURCE!K328) &gt;= 0, REPT(" ",SOURCE!$X$2-LEN(SOURCE!K328)), "")&amp;
      "},"&amp;IF(SOURCE!L328&lt;&gt;"",""&amp;SOURCE!L328,"")
 )
)
)</f>
        <v>/*  316 */  { fnCvtTrozKg,                 divide,                      "kg" STD_RIGHT_ARROW "trz",                    "kg " STD_RIGHT_ARROW,                         0,       0,       CAT_FNCT, SLS_ENABLED  , US_ENABLED  },</v>
      </c>
    </row>
    <row r="329" spans="1:1">
      <c r="A329" s="8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",SOURCE!$S$2-5), "")&amp;
      TEXT(SOURCE!H329,"????0")&amp;",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", "&amp; SOURCE!K329&amp;      IF(SOURCE!$X$2-LEN(SOURCE!K329) &gt;= 0, REPT(" ",SOURCE!$X$2-LEN(SOURCE!K329)), "")&amp;
      "},"&amp;IF(SOURCE!L329&lt;&gt;"",""&amp;SOURCE!L329,"")
 )
)
)</f>
        <v>/*  317 */  { fnCvtTrozKg,                 divide,                      "kg" STD_RIGHT_ARROW "trz",                    "tr.oz",                                       0,       0,       CAT_DUPL, SLS_ENABLED  , US_ENABLED  },</v>
      </c>
    </row>
    <row r="330" spans="1:1">
      <c r="A330" s="8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",SOURCE!$S$2-5), "")&amp;
      TEXT(SOURCE!H330,"????0")&amp;",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", "&amp; SOURCE!K330&amp;      IF(SOURCE!$X$2-LEN(SOURCE!K330) &gt;= 0, REPT(" ",SOURCE!$X$2-LEN(SOURCE!K330)), "")&amp;
      "},"&amp;IF(SOURCE!L330&lt;&gt;"",""&amp;SOURCE!L330,"")
 )
)
)</f>
        <v>/*  318 */  { fnCvtTrozKg,                 multiply,                    "trz" STD_RIGHT_ARROW "kg",                    "tr.oz",                                       0,       0,       CAT_FNCT, SLS_ENABLED  , US_ENABLED  },</v>
      </c>
    </row>
    <row r="331" spans="1:1">
      <c r="A331" s="8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",SOURCE!$S$2-5), "")&amp;
      TEXT(SOURCE!H331,"????0")&amp;",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", "&amp; SOURCE!K331&amp;      IF(SOURCE!$X$2-LEN(SOURCE!K331) &gt;= 0, REPT(" ",SOURCE!$X$2-LEN(SOURCE!K331)), "")&amp;
      "},"&amp;IF(SOURCE!L331&lt;&gt;"",""&amp;SOURCE!L331,"")
 )
)
)</f>
        <v>/*  319 */  { fnCvtTrozKg,                 multiply,                    "trz" STD_RIGHT_ARROW "kg",                    STD_RIGHT_ARROW " kg",                         0,       0,       CAT_DUPL, SLS_ENABLED  , US_ENABLED  },</v>
      </c>
    </row>
    <row r="332" spans="1:1">
      <c r="A332" s="8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",SOURCE!$S$2-5), "")&amp;
      TEXT(SOURCE!H332,"????0")&amp;",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", "&amp; SOURCE!K332&amp;      IF(SOURCE!$X$2-LEN(SOURCE!K332) &gt;= 0, REPT(" ",SOURCE!$X$2-LEN(SOURCE!K332)), "")&amp;
      "},"&amp;IF(SOURCE!L332&lt;&gt;"",""&amp;SOURCE!L332,"")
 )
)
)</f>
        <v>/*  320 */  { fnCvtLbfN,                   multiply,                    "lbf" STD_RIGHT_ARROW "N",                     "lbf" STD_RIGHT_ARROW "N",                     0,       0,       CAT_FNCT, SLS_ENABLED  , US_ENABLED  },</v>
      </c>
    </row>
    <row r="333" spans="1:1">
      <c r="A333" s="8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",SOURCE!$S$2-5), "")&amp;
      TEXT(SOURCE!H333,"????0")&amp;",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", "&amp; SOURCE!K333&amp;      IF(SOURCE!$X$2-LEN(SOURCE!K333) &gt;= 0, REPT(" ",SOURCE!$X$2-LEN(SOURCE!K333)), "")&amp;
      "},"&amp;IF(SOURCE!L333&lt;&gt;"",""&amp;SOURCE!L333,"")
 )
)
)</f>
        <v>/*  321 */  { fnCvtLbfN,                   divide,                      "N" STD_RIGHT_ARROW "lbf",                     "N" STD_RIGHT_ARROW "lbf",                     0,       0,       CAT_FNCT, SLS_ENABLED  , US_ENABLED  },</v>
      </c>
    </row>
    <row r="334" spans="1:1">
      <c r="A334" s="8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",SOURCE!$S$2-5), "")&amp;
      TEXT(SOURCE!H334,"????0")&amp;",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", "&amp; SOURCE!K334&amp;      IF(SOURCE!$X$2-LEN(SOURCE!K334) &gt;= 0, REPT(" ",SOURCE!$X$2-LEN(SOURCE!K334)), "")&amp;
      "},"&amp;IF(SOURCE!L334&lt;&gt;"",""&amp;SOURCE!L334,"")
 )
)
)</f>
        <v>/*  322 */  { fnCvtLyM,                    multiply,                    "l.y." STD_RIGHT_ARROW "m",                    "l.y." STD_RIGHT_ARROW "m",                    0,       0,       CAT_FNCT, SLS_ENABLED  , US_ENABLED  },</v>
      </c>
    </row>
    <row r="335" spans="1:1">
      <c r="A335" s="8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",SOURCE!$S$2-5), "")&amp;
      TEXT(SOURCE!H335,"????0")&amp;",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", "&amp; SOURCE!K335&amp;      IF(SOURCE!$X$2-LEN(SOURCE!K335) &gt;= 0, REPT(" ",SOURCE!$X$2-LEN(SOURCE!K335)), "")&amp;
      "},"&amp;IF(SOURCE!L335&lt;&gt;"",""&amp;SOURCE!L335,"")
 )
)
)</f>
        <v>/*  323 */  { fnCvtLyM,                    divide,                      "m" STD_RIGHT_ARROW "l.y.",                    "m" STD_RIGHT_ARROW "l.y.",                    0,       0,       CAT_FNCT, SLS_ENABLED  , US_ENABLED  },</v>
      </c>
    </row>
    <row r="336" spans="1:1">
      <c r="A336" s="8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",SOURCE!$S$2-5), "")&amp;
      TEXT(SOURCE!H336,"????0")&amp;",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", "&amp; SOURCE!K336&amp;      IF(SOURCE!$X$2-LEN(SOURCE!K336) &gt;= 0, REPT(" ",SOURCE!$X$2-LEN(SOURCE!K336)), "")&amp;
      "},"&amp;IF(SOURCE!L336&lt;&gt;"",""&amp;SOURCE!L336,"")
 )
)
)</f>
        <v>/*  324 */  { fnCvtMmhgPa,                 multiply,                    "mmH" STD_RIGHT_SHORT_ARROW "Pa",              "mm.Hg",                                       0,       0,       CAT_FNCT, SLS_ENABLED  , US_ENABLED  },</v>
      </c>
    </row>
    <row r="337" spans="1:1">
      <c r="A337" s="8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",SOURCE!$S$2-5), "")&amp;
      TEXT(SOURCE!H337,"????0")&amp;",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", "&amp; SOURCE!K337&amp;      IF(SOURCE!$X$2-LEN(SOURCE!K337) &gt;= 0, REPT(" ",SOURCE!$X$2-LEN(SOURCE!K337)), "")&amp;
      "},"&amp;IF(SOURCE!L337&lt;&gt;"",""&amp;SOURCE!L337,"")
 )
)
)</f>
        <v>/*  325 */  { fnCvtMmhgPa,                 multiply,                    "mmH" STD_RIGHT_SHORT_ARROW "Pa",              STD_RIGHT_ARROW " Pa",                         0,       0,       CAT_DUPL, SLS_ENABLED  , US_ENABLED  },</v>
      </c>
    </row>
    <row r="338" spans="1:1">
      <c r="A338" s="8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",SOURCE!$S$2-5), "")&amp;
      TEXT(SOURCE!H338,"????0")&amp;",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", "&amp; SOURCE!K338&amp;      IF(SOURCE!$X$2-LEN(SOURCE!K338) &gt;= 0, REPT(" ",SOURCE!$X$2-LEN(SOURCE!K338)), "")&amp;
      "},"&amp;IF(SOURCE!L338&lt;&gt;"",""&amp;SOURCE!L338,"")
 )
)
)</f>
        <v>/*  326 */  { fnCvtMmhgPa,                 divide,                      "Pa" STD_RIGHT_SHORT_ARROW "mmH",              "Pa " STD_RIGHT_ARROW,                         0,       0,       CAT_FNCT, SLS_ENABLED  , US_ENABLED  },</v>
      </c>
    </row>
    <row r="339" spans="1:1">
      <c r="A339" s="8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",SOURCE!$S$2-5), "")&amp;
      TEXT(SOURCE!H339,"????0")&amp;",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", "&amp; SOURCE!K339&amp;      IF(SOURCE!$X$2-LEN(SOURCE!K339) &gt;= 0, REPT(" ",SOURCE!$X$2-LEN(SOURCE!K339)), "")&amp;
      "},"&amp;IF(SOURCE!L339&lt;&gt;"",""&amp;SOURCE!L339,"")
 )
)
)</f>
        <v>/*  327 */  { fnCvtMmhgPa,                 divide,                      "Pa" STD_RIGHT_SHORT_ARROW "mmH",              "mm.Hg",                                       0,       0,       CAT_DUPL, SLS_ENABLED  , US_ENABLED  },</v>
      </c>
    </row>
    <row r="340" spans="1:1">
      <c r="A340" s="8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",SOURCE!$S$2-5), "")&amp;
      TEXT(SOURCE!H340,"????0")&amp;",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", "&amp; SOURCE!K340&amp;      IF(SOURCE!$X$2-LEN(SOURCE!K340) &gt;= 0, REPT(" ",SOURCE!$X$2-LEN(SOURCE!K340)), "")&amp;
      "},"&amp;IF(SOURCE!L340&lt;&gt;"",""&amp;SOURCE!L340,"")
 )
)
)</f>
        <v>/*  328 */  { fnCvtMiM,                    multiply,                    "mi." STD_RIGHT_ARROW "m",                     "mi." STD_RIGHT_ARROW "m",                     0,       0,       CAT_FNCT, SLS_ENABLED  , US_ENABLED  },</v>
      </c>
    </row>
    <row r="341" spans="1:1">
      <c r="A341" s="8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",SOURCE!$S$2-5), "")&amp;
      TEXT(SOURCE!H341,"????0")&amp;",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", "&amp; SOURCE!K341&amp;      IF(SOURCE!$X$2-LEN(SOURCE!K341) &gt;= 0, REPT(" ",SOURCE!$X$2-LEN(SOURCE!K341)), "")&amp;
      "},"&amp;IF(SOURCE!L341&lt;&gt;"",""&amp;SOURCE!L341,"")
 )
)
)</f>
        <v>/*  329 */  { fnCvtMiM,                    divide,                      "m" STD_RIGHT_ARROW "mi.",                     "m" STD_RIGHT_ARROW "mi.",                     0,       0,       CAT_FNCT, SLS_ENABLED  , US_ENABLED  },</v>
      </c>
    </row>
    <row r="342" spans="1:1">
      <c r="A342" s="8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",SOURCE!$S$2-5), "")&amp;
      TEXT(SOURCE!H342,"????0")&amp;",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", "&amp; SOURCE!K342&amp;      IF(SOURCE!$X$2-LEN(SOURCE!K342) &gt;= 0, REPT(" ",SOURCE!$X$2-LEN(SOURCE!K342)), "")&amp;
      "},"&amp;IF(SOURCE!L342&lt;&gt;"",""&amp;SOURCE!L342,"")
 )
)
)</f>
        <v>/*  330 */  { fnCvtNmiM,                   divide,                      "m" STD_RIGHT_ARROW "nmi.",                    "m" STD_RIGHT_ARROW "nmi.",                    0,       0,       CAT_FNCT, SLS_ENABLED  , US_ENABLED  },</v>
      </c>
    </row>
    <row r="343" spans="1:1">
      <c r="A343" s="8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",SOURCE!$S$2-5), "")&amp;
      TEXT(SOURCE!H343,"????0")&amp;",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", "&amp; SOURCE!K343&amp;      IF(SOURCE!$X$2-LEN(SOURCE!K343) &gt;= 0, REPT(" ",SOURCE!$X$2-LEN(SOURCE!K343)), "")&amp;
      "},"&amp;IF(SOURCE!L343&lt;&gt;"",""&amp;SOURCE!L343,"")
 )
)
)</f>
        <v>/*  331 */  { fnCvtNmiM,                   multiply,                    "nmi." STD_RIGHT_ARROW "m",                    "nmi." STD_RIGHT_ARROW "m",                    0,       0,       CAT_FNCT, SLS_ENABLED  , US_ENABLED  },</v>
      </c>
    </row>
    <row r="344" spans="1:1">
      <c r="A344" s="8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",SOURCE!$S$2-5), "")&amp;
      TEXT(SOURCE!H344,"????0")&amp;",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", "&amp; SOURCE!K344&amp;      IF(SOURCE!$X$2-LEN(SOURCE!K344) &gt;= 0, REPT(" ",SOURCE!$X$2-LEN(SOURCE!K344)), "")&amp;
      "},"&amp;IF(SOURCE!L344&lt;&gt;"",""&amp;SOURCE!L344,"")
 )
)
)</f>
        <v>/*  332 */  { fnCvtPcM,                    divide,                      "m" STD_RIGHT_ARROW "pc",                      "m" STD_RIGHT_ARROW "pc",                      0,       0,       CAT_FNCT, SLS_ENABLED  , US_ENABLED  },</v>
      </c>
    </row>
    <row r="345" spans="1:1">
      <c r="A345" s="8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",SOURCE!$S$2-5), "")&amp;
      TEXT(SOURCE!H345,"????0")&amp;",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", "&amp; SOURCE!K345&amp;      IF(SOURCE!$X$2-LEN(SOURCE!K345) &gt;= 0, REPT(" ",SOURCE!$X$2-LEN(SOURCE!K345)), "")&amp;
      "},"&amp;IF(SOURCE!L345&lt;&gt;"",""&amp;SOURCE!L345,"")
 )
)
)</f>
        <v>/*  333 */  { fnCvtPcM,                    multiply,                    "pc" STD_RIGHT_ARROW "m",                      "pc" STD_RIGHT_ARROW "m",                      0,       0,       CAT_FNCT, SLS_ENABLED  , US_ENABLED  },</v>
      </c>
    </row>
    <row r="346" spans="1:1">
      <c r="A346" s="8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",SOURCE!$S$2-5), "")&amp;
      TEXT(SOURCE!H346,"????0")&amp;",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", "&amp; SOURCE!K346&amp;      IF(SOURCE!$X$2-LEN(SOURCE!K346) &gt;= 0, REPT(" ",SOURCE!$X$2-LEN(SOURCE!K346)), "")&amp;
      "},"&amp;IF(SOURCE!L346&lt;&gt;"",""&amp;SOURCE!L346,"")
 )
)
)</f>
        <v>/*  334 */  { fnCvtPointM,                 divide,                      "m" STD_RIGHT_ARROW "pt.",                     "m " STD_RIGHT_ARROW,                          0,       0,       CAT_DUPL, SLS_ENABLED  , US_ENABLED  },</v>
      </c>
    </row>
    <row r="347" spans="1:1">
      <c r="A347" s="8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",SOURCE!$S$2-5), "")&amp;
      TEXT(SOURCE!H347,"????0")&amp;",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", "&amp; SOURCE!K347&amp;      IF(SOURCE!$X$2-LEN(SOURCE!K347) &gt;= 0, REPT(" ",SOURCE!$X$2-LEN(SOURCE!K347)), "")&amp;
      "},"&amp;IF(SOURCE!L347&lt;&gt;"",""&amp;SOURCE!L347,"")
 )
)
)</f>
        <v>/*  335 */  { fnCvtPointM,                 divide,                      "m" STD_RIGHT_ARROW "pt.",                     "point",                                       0,       0,       CAT_FNCT, SLS_ENABLED  , US_ENABLED  },</v>
      </c>
    </row>
    <row r="348" spans="1:1">
      <c r="A348" s="8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",SOURCE!$S$2-5), "")&amp;
      TEXT(SOURCE!H348,"????0")&amp;",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", "&amp; SOURCE!K348&amp;      IF(SOURCE!$X$2-LEN(SOURCE!K348) &gt;= 0, REPT(" ",SOURCE!$X$2-LEN(SOURCE!K348)), "")&amp;
      "},"&amp;IF(SOURCE!L348&lt;&gt;"",""&amp;SOURCE!L348,"")
 )
)
)</f>
        <v>/*  336 */  { fnCvtPointM,                 divide,                      "m" STD_RIGHT_ARROW "pt.",                     STD_SPACE_HAIR,                                0,       0,       CAT_DUPL, SLS_ENABLED  , US_ENABLED  },</v>
      </c>
    </row>
    <row r="349" spans="1:1">
      <c r="A349" s="8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",SOURCE!$S$2-5), "")&amp;
      TEXT(SOURCE!H349,"????0")&amp;",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", "&amp; SOURCE!K349&amp;      IF(SOURCE!$X$2-LEN(SOURCE!K349) &gt;= 0, REPT(" ",SOURCE!$X$2-LEN(SOURCE!K349)), "")&amp;
      "},"&amp;IF(SOURCE!L349&lt;&gt;"",""&amp;SOURCE!L349,"")
 )
)
)</f>
        <v>/*  337 */  { fnCvtPointM,                 multiply,                    "pt." STD_RIGHT_ARROW "m",                     "point",                                       0,       0,       CAT_FNCT, SLS_ENABLED  , US_ENABLED  },</v>
      </c>
    </row>
    <row r="350" spans="1:1">
      <c r="A350" s="8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",SOURCE!$S$2-5), "")&amp;
      TEXT(SOURCE!H350,"????0")&amp;",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", "&amp; SOURCE!K350&amp;      IF(SOURCE!$X$2-LEN(SOURCE!K350) &gt;= 0, REPT(" ",SOURCE!$X$2-LEN(SOURCE!K350)), "")&amp;
      "},"&amp;IF(SOURCE!L350&lt;&gt;"",""&amp;SOURCE!L350,"")
 )
)
)</f>
        <v>/*  338 */  { fnCvtPointM,                 multiply,                    "pt." STD_RIGHT_ARROW "m",                     STD_RIGHT_ARROW " m",                          0,       0,       CAT_DUPL, SLS_ENABLED  , US_ENABLED  },</v>
      </c>
    </row>
    <row r="351" spans="1:1">
      <c r="A351" s="8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",SOURCE!$S$2-5), "")&amp;
      TEXT(SOURCE!H351,"????0")&amp;",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", "&amp; SOURCE!K351&amp;      IF(SOURCE!$X$2-LEN(SOURCE!K351) &gt;= 0, REPT(" ",SOURCE!$X$2-LEN(SOURCE!K351)), "")&amp;
      "},"&amp;IF(SOURCE!L351&lt;&gt;"",""&amp;SOURCE!L351,"")
 )
)
)</f>
        <v>/*  339 */  { fnCvtPointM,                 multiply,                    "pt." STD_RIGHT_ARROW "m",                     STD_SPACE_HAIR,                                0,       0,       CAT_DUPL, SLS_ENABLED  , US_ENABLED  },</v>
      </c>
    </row>
    <row r="352" spans="1:1">
      <c r="A352" s="8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",SOURCE!$S$2-5), "")&amp;
      TEXT(SOURCE!H352,"????0")&amp;",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", "&amp; SOURCE!K352&amp;      IF(SOURCE!$X$2-LEN(SOURCE!K352) &gt;= 0, REPT(" ",SOURCE!$X$2-LEN(SOURCE!K352)), "")&amp;
      "},"&amp;IF(SOURCE!L352&lt;&gt;"",""&amp;SOURCE!L352,"")
 )
)
)</f>
        <v>/*  340 */  { fnCvtYardM,                  divide,                      "m" STD_RIGHT_ARROW "yd.",                     "m" STD_RIGHT_ARROW "yd.",                     0,       0,       CAT_FNCT, SLS_ENABLED  , US_ENABLED  },</v>
      </c>
    </row>
    <row r="353" spans="1:1">
      <c r="A353" s="8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",SOURCE!$S$2-5), "")&amp;
      TEXT(SOURCE!H353,"????0")&amp;",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", "&amp; SOURCE!K353&amp;      IF(SOURCE!$X$2-LEN(SOURCE!K353) &gt;= 0, REPT(" ",SOURCE!$X$2-LEN(SOURCE!K353)), "")&amp;
      "},"&amp;IF(SOURCE!L353&lt;&gt;"",""&amp;SOURCE!L353,"")
 )
)
)</f>
        <v>/*  341 */  { fnCvtYardM,                  multiply,                    "yd." STD_RIGHT_ARROW "m",                     "yd." STD_RIGHT_ARROW "m",                     0,       0,       CAT_FNCT, SLS_ENABLED  , US_ENABLED  },</v>
      </c>
    </row>
    <row r="354" spans="1:1">
      <c r="A354" s="8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",SOURCE!$S$2-5), "")&amp;
      TEXT(SOURCE!H354,"????0")&amp;",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", "&amp; SOURCE!K354&amp;      IF(SOURCE!$X$2-LEN(SOURCE!K354) &gt;= 0, REPT(" ",SOURCE!$X$2-LEN(SOURCE!K354)), "")&amp;
      "},"&amp;IF(SOURCE!L354&lt;&gt;"",""&amp;SOURCE!L354,"")
 )
)
)</f>
        <v>/*  342 */  { fnCvtPsiPa,                  multiply,                    "psi" STD_RIGHT_ARROW "Pa",                    "psi" STD_RIGHT_ARROW "Pa",                    0,       0,       CAT_FNCT, SLS_ENABLED  , US_ENABLED  },</v>
      </c>
    </row>
    <row r="355" spans="1:1">
      <c r="A355" s="8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",SOURCE!$S$2-5), "")&amp;
      TEXT(SOURCE!H355,"????0")&amp;",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", "&amp; SOURCE!K355&amp;      IF(SOURCE!$X$2-LEN(SOURCE!K355) &gt;= 0, REPT(" ",SOURCE!$X$2-LEN(SOURCE!K355)), "")&amp;
      "},"&amp;IF(SOURCE!L355&lt;&gt;"",""&amp;SOURCE!L355,"")
 )
)
)</f>
        <v>/*  343 */  { fnCvtPsiPa,                  divide,                      "Pa" STD_RIGHT_ARROW "psi",                    "Pa" STD_RIGHT_ARROW "psi",                    0,       0,       CAT_FNCT, SLS_ENABLED  , US_ENABLED  },</v>
      </c>
    </row>
    <row r="356" spans="1:1">
      <c r="A356" s="8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",SOURCE!$S$2-5), "")&amp;
      TEXT(SOURCE!H356,"????0")&amp;",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", "&amp; SOURCE!K356&amp;      IF(SOURCE!$X$2-LEN(SOURCE!K356) &gt;= 0, REPT(" ",SOURCE!$X$2-LEN(SOURCE!K356)), "")&amp;
      "},"&amp;IF(SOURCE!L356&lt;&gt;"",""&amp;SOURCE!L356,"")
 )
)
)</f>
        <v>/*  344 */  { fnCvtTorrPa,                 divide,                      "Pa" STD_RIGHT_ARROW "tor",                    "Pa " STD_RIGHT_ARROW,                         0,       0,       CAT_FNCT, SLS_ENABLED  , US_ENABLED  },</v>
      </c>
    </row>
    <row r="357" spans="1:1">
      <c r="A357" s="8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",SOURCE!$S$2-5), "")&amp;
      TEXT(SOURCE!H357,"????0")&amp;",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", "&amp; SOURCE!K357&amp;      IF(SOURCE!$X$2-LEN(SOURCE!K357) &gt;= 0, REPT(" ",SOURCE!$X$2-LEN(SOURCE!K357)), "")&amp;
      "},"&amp;IF(SOURCE!L357&lt;&gt;"",""&amp;SOURCE!L357,"")
 )
)
)</f>
        <v>/*  345 */  { fnCvtTorrPa,                 divide,                      "Pa" STD_RIGHT_ARROW "tor",                    "torr",                                        0,       0,       CAT_DUPL, SLS_ENABLED  , US_ENABLED  },</v>
      </c>
    </row>
    <row r="358" spans="1:1">
      <c r="A358" s="8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",SOURCE!$S$2-5), "")&amp;
      TEXT(SOURCE!H358,"????0")&amp;",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", "&amp; SOURCE!K358&amp;      IF(SOURCE!$X$2-LEN(SOURCE!K358) &gt;= 0, REPT(" ",SOURCE!$X$2-LEN(SOURCE!K358)), "")&amp;
      "},"&amp;IF(SOURCE!L358&lt;&gt;"",""&amp;SOURCE!L358,"")
 )
)
)</f>
        <v>/*  346 */  { fnCvtTorrPa,                 multiply,                    "tor" STD_RIGHT_ARROW "Pa",                    "torr",                                        0,       0,       CAT_FNCT, SLS_ENABLED  , US_ENABLED  },</v>
      </c>
    </row>
    <row r="359" spans="1:1">
      <c r="A359" s="8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",SOURCE!$S$2-5), "")&amp;
      TEXT(SOURCE!H359,"????0")&amp;",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", "&amp; SOURCE!K359&amp;      IF(SOURCE!$X$2-LEN(SOURCE!K359) &gt;= 0, REPT(" ",SOURCE!$X$2-LEN(SOURCE!K359)), "")&amp;
      "},"&amp;IF(SOURCE!L359&lt;&gt;"",""&amp;SOURCE!L359,"")
 )
)
)</f>
        <v>/*  347 */  { fnCvtTorrPa,                 multiply,                    "tor" STD_RIGHT_ARROW "Pa",                    STD_RIGHT_ARROW " Pa",                         0,       0,       CAT_DUPL, SLS_ENABLED  , US_ENABLED  },</v>
      </c>
    </row>
    <row r="360" spans="1:1">
      <c r="A360" s="8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",SOURCE!$S$2-5), "")&amp;
      TEXT(SOURCE!H360,"????0")&amp;",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", "&amp; SOURCE!K360&amp;      IF(SOURCE!$X$2-LEN(SOURCE!K360) &gt;= 0, REPT(" ",SOURCE!$X$2-LEN(SOURCE!K360)), "")&amp;
      "},"&amp;IF(SOURCE!L360&lt;&gt;"",""&amp;SOURCE!L360,"")
 )
)
)</f>
        <v>/*  348 */  { fnCvtYearS,                  divide,                      "s" STD_RIGHT_ARROW "year",                    "s" STD_RIGHT_ARROW "year",                    0,       0,       CAT_FNCT, SLS_ENABLED  , US_ENABLED  },</v>
      </c>
    </row>
    <row r="361" spans="1:1">
      <c r="A361" s="8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",SOURCE!$S$2-5), "")&amp;
      TEXT(SOURCE!H361,"????0")&amp;",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", "&amp; SOURCE!K361&amp;      IF(SOURCE!$X$2-LEN(SOURCE!K361) &gt;= 0, REPT(" ",SOURCE!$X$2-LEN(SOURCE!K361)), "")&amp;
      "},"&amp;IF(SOURCE!L361&lt;&gt;"",""&amp;SOURCE!L361,"")
 )
)
)</f>
        <v>/*  349 */  { fnCvtYearS,                  multiply,                    "year" STD_RIGHT_ARROW "s",                    "year" STD_RIGHT_ARROW "s",                    0,       0,       CAT_FNCT, SLS_ENABLED  , US_ENABLED  },</v>
      </c>
    </row>
    <row r="362" spans="1:1">
      <c r="A362" s="8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",SOURCE!$S$2-5), "")&amp;
      TEXT(SOURCE!H362,"????0")&amp;",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", "&amp; SOURCE!K362&amp;      IF(SOURCE!$X$2-LEN(SOURCE!K362) &gt;= 0, REPT(" ",SOURCE!$X$2-LEN(SOURCE!K362)), "")&amp;
      "},"&amp;IF(SOURCE!L362&lt;&gt;"",""&amp;SOURCE!L362,"")
 )
)
)</f>
        <v>/*  350 */  { fnCvtCaratKg,                multiply,                    "ct" STD_RIGHT_ARROW "kg",                     "carat",                                       0,       0,       CAT_FNCT, SLS_ENABLED  , US_ENABLED  },</v>
      </c>
    </row>
    <row r="363" spans="1:1">
      <c r="A363" s="8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",SOURCE!$S$2-5), "")&amp;
      TEXT(SOURCE!H363,"????0")&amp;",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", "&amp; SOURCE!K363&amp;      IF(SOURCE!$X$2-LEN(SOURCE!K363) &gt;= 0, REPT(" ",SOURCE!$X$2-LEN(SOURCE!K363)), "")&amp;
      "},"&amp;IF(SOURCE!L363&lt;&gt;"",""&amp;SOURCE!L363,"")
 )
)
)</f>
        <v>/*  351 */  { fnCvtCaratKg,                multiply,                    "ct" STD_RIGHT_ARROW "kg",                     STD_RIGHT_ARROW " kg",                         0,       0,       CAT_DUPL, SLS_ENABLED  , US_ENABLED  },</v>
      </c>
    </row>
    <row r="364" spans="1:1">
      <c r="A364" s="8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",SOURCE!$S$2-5), "")&amp;
      TEXT(SOURCE!H364,"????0")&amp;",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", "&amp; SOURCE!K364&amp;      IF(SOURCE!$X$2-LEN(SOURCE!K364) &gt;= 0, REPT(" ",SOURCE!$X$2-LEN(SOURCE!K364)), "")&amp;
      "},"&amp;IF(SOURCE!L364&lt;&gt;"",""&amp;SOURCE!L364,"")
 )
)
)</f>
        <v>/*  352 */  { fnCvtCaratKg,                multiply,                    "ct" STD_RIGHT_ARROW "kg",                     STD_SPACE_HAIR,                                0,       0,       CAT_DUPL, SLS_ENABLED  , US_ENABLED  },</v>
      </c>
    </row>
    <row r="365" spans="1:1">
      <c r="A365" s="8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",SOURCE!$S$2-5), "")&amp;
      TEXT(SOURCE!H365,"????0")&amp;",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", "&amp; SOURCE!K365&amp;      IF(SOURCE!$X$2-LEN(SOURCE!K365) &gt;= 0, REPT(" ",SOURCE!$X$2-LEN(SOURCE!K365)), "")&amp;
      "},"&amp;IF(SOURCE!L365&lt;&gt;"",""&amp;SOURCE!L365,"")
 )
)
)</f>
        <v>/*  353 */  { fnCvtCaratKg,                divide,                      "kg" STD_RIGHT_ARROW "ct",                     "kg " STD_RIGHT_ARROW,                         0,       0,       CAT_FNCT, SLS_ENABLED  , US_ENABLED  },</v>
      </c>
    </row>
    <row r="366" spans="1:1">
      <c r="A366" s="8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",SOURCE!$S$2-5), "")&amp;
      TEXT(SOURCE!H366,"????0")&amp;",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", "&amp; SOURCE!K366&amp;      IF(SOURCE!$X$2-LEN(SOURCE!K366) &gt;= 0, REPT(" ",SOURCE!$X$2-LEN(SOURCE!K366)), "")&amp;
      "},"&amp;IF(SOURCE!L366&lt;&gt;"",""&amp;SOURCE!L366,"")
 )
)
)</f>
        <v>/*  354 */  { fnCvtCaratKg,                divide,                      "kg" STD_RIGHT_ARROW "ct",                     "carat",                                       0,       0,       CAT_DUPL, SLS_ENABLED  , US_ENABLED  },</v>
      </c>
    </row>
    <row r="367" spans="1:1">
      <c r="A367" s="8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",SOURCE!$S$2-5), "")&amp;
      TEXT(SOURCE!H367,"????0")&amp;",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", "&amp; SOURCE!K367&amp;      IF(SOURCE!$X$2-LEN(SOURCE!K367) &gt;= 0, REPT(" ",SOURCE!$X$2-LEN(SOURCE!K367)), "")&amp;
      "},"&amp;IF(SOURCE!L367&lt;&gt;"",""&amp;SOURCE!L367,"")
 )
)
)</f>
        <v>/*  355 */  { fnCvtCaratKg,                divide,                      "kg" STD_RIGHT_ARROW "ct",                     STD_SPACE_HAIR,                                0,       0,       CAT_DUPL, SLS_ENABLED  , US_ENABLED  },</v>
      </c>
    </row>
    <row r="368" spans="1:1">
      <c r="A368" s="8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",SOURCE!$S$2-5), "")&amp;
      TEXT(SOURCE!H368,"????0")&amp;",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", "&amp; SOURCE!K368&amp;      IF(SOURCE!$X$2-LEN(SOURCE!K368) &gt;= 0, REPT(" ",SOURCE!$X$2-LEN(SOURCE!K368)), "")&amp;
      "},"&amp;IF(SOURCE!L368&lt;&gt;"",""&amp;SOURCE!L368,"")
 )
)
)</f>
        <v>/*  356 */  { fnCvtQuartM3,                multiply,                    "qt." STD_RIGHT_ARROW "m" STD_SUP_3,           "qt." STD_RIGHT_ARROW "m" STD_SUP_3,           0,       0,       CAT_FNCT, SLS_ENABLED  , US_ENABLED  },</v>
      </c>
    </row>
    <row r="369" spans="1:1">
      <c r="A369" s="8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",SOURCE!$S$2-5), "")&amp;
      TEXT(SOURCE!H369,"????0")&amp;",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", "&amp; SOURCE!K369&amp;      IF(SOURCE!$X$2-LEN(SOURCE!K369) &gt;= 0, REPT(" ",SOURCE!$X$2-LEN(SOURCE!K369)), "")&amp;
      "},"&amp;IF(SOURCE!L369&lt;&gt;"",""&amp;SOURCE!L369,"")
 )
)
)</f>
        <v>/*  357 */  { fnCvtQuartM3,                divide,                      "m" STD_SUP_3 STD_RIGHT_ARROW "qt.",           "m" STD_SUP_3 STD_RIGHT_ARROW "qt.",           0,       0,       CAT_FNCT, SLS_ENABLED  , US_ENABLED  },</v>
      </c>
    </row>
    <row r="370" spans="1:1">
      <c r="A370" s="8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",SOURCE!$S$2-5), "")&amp;
      TEXT(SOURCE!H370,"????0")&amp;",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", "&amp; SOURCE!K370&amp;      IF(SOURCE!$X$2-LEN(SOURCE!K370) &gt;= 0, REPT(" ",SOURCE!$X$2-LEN(SOURCE!K370)), "")&amp;
      "},"&amp;IF(SOURCE!L370&lt;&gt;"",""&amp;SOURCE!L370,"")
 )
)
)</f>
        <v>/*  358 */  { fnCvtFathomM,                multiply,                    "fm." STD_RIGHT_ARROW "m",                     "fathom",                                      0,       0,       CAT_FNCT, SLS_ENABLED  , US_ENABLED  },</v>
      </c>
    </row>
    <row r="371" spans="1:1">
      <c r="A371" s="8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",SOURCE!$S$2-5), "")&amp;
      TEXT(SOURCE!H371,"????0")&amp;",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", "&amp; SOURCE!K371&amp;      IF(SOURCE!$X$2-LEN(SOURCE!K371) &gt;= 0, REPT(" ",SOURCE!$X$2-LEN(SOURCE!K371)), "")&amp;
      "},"&amp;IF(SOURCE!L371&lt;&gt;"",""&amp;SOURCE!L371,"")
 )
)
)</f>
        <v>/*  359 */  { fnCvtFathomM,                multiply,                    "fm." STD_RIGHT_ARROW "m",                     STD_RIGHT_ARROW " m",                          0,       0,       CAT_DUPL, SLS_ENABLED  , US_ENABLED  },</v>
      </c>
    </row>
    <row r="372" spans="1:1">
      <c r="A372" s="8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",SOURCE!$S$2-5), "")&amp;
      TEXT(SOURCE!H372,"????0")&amp;",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", "&amp; SOURCE!K372&amp;      IF(SOURCE!$X$2-LEN(SOURCE!K372) &gt;= 0, REPT(" ",SOURCE!$X$2-LEN(SOURCE!K372)), "")&amp;
      "},"&amp;IF(SOURCE!L372&lt;&gt;"",""&amp;SOURCE!L372,"")
 )
)
)</f>
        <v>/*  360 */  { fnCvtFathomM,                multiply,                    "fm." STD_RIGHT_ARROW "m",                     STD_SPACE_HAIR,                                0,       0,       CAT_DUPL, SLS_ENABLED  , US_ENABLED  },</v>
      </c>
    </row>
    <row r="373" spans="1:1">
      <c r="A373" s="8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",SOURCE!$S$2-5), "")&amp;
      TEXT(SOURCE!H373,"????0")&amp;",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", "&amp; SOURCE!K373&amp;      IF(SOURCE!$X$2-LEN(SOURCE!K373) &gt;= 0, REPT(" ",SOURCE!$X$2-LEN(SOURCE!K373)), "")&amp;
      "},"&amp;IF(SOURCE!L373&lt;&gt;"",""&amp;SOURCE!L373,"")
 )
)
)</f>
        <v>/*  361 */  { fnCvtFathomM,                divide,                      "m" STD_RIGHT_ARROW "fm.",                     "m " STD_RIGHT_ARROW,                          0,       0,       CAT_FNCT, SLS_ENABLED  , US_ENABLED  },</v>
      </c>
    </row>
    <row r="374" spans="1:1">
      <c r="A374" s="8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",SOURCE!$S$2-5), "")&amp;
      TEXT(SOURCE!H374,"????0")&amp;",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", "&amp; SOURCE!K374&amp;      IF(SOURCE!$X$2-LEN(SOURCE!K374) &gt;= 0, REPT(" ",SOURCE!$X$2-LEN(SOURCE!K374)), "")&amp;
      "},"&amp;IF(SOURCE!L374&lt;&gt;"",""&amp;SOURCE!L374,"")
 )
)
)</f>
        <v>/*  362 */  { fnCvtFathomM,                divide,                      "m" STD_RIGHT_ARROW "fm.",                     "fathom",                                      0,       0,       CAT_DUPL, SLS_ENABLED  , US_ENABLED  },</v>
      </c>
    </row>
    <row r="375" spans="1:1">
      <c r="A375" s="8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",SOURCE!$S$2-5), "")&amp;
      TEXT(SOURCE!H375,"????0")&amp;",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", "&amp; SOURCE!K375&amp;      IF(SOURCE!$X$2-LEN(SOURCE!K375) &gt;= 0, REPT(" ",SOURCE!$X$2-LEN(SOURCE!K375)), "")&amp;
      "},"&amp;IF(SOURCE!L375&lt;&gt;"",""&amp;SOURCE!L375,"")
 )
)
)</f>
        <v>/*  363 */  { fnCvtFathomM,                divide,                      "m" STD_RIGHT_ARROW "fm.",                     STD_SPACE_HAIR,                                0,       0,       CAT_DUPL, SLS_ENABLED  , US_ENABLED  },</v>
      </c>
    </row>
    <row r="376" spans="1:1">
      <c r="A376" s="8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",SOURCE!$S$2-5), "")&amp;
      TEXT(SOURCE!H376,"????0")&amp;",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", "&amp; SOURCE!K376&amp;      IF(SOURCE!$X$2-LEN(SOURCE!K376) &gt;= 0, REPT(" ",SOURCE!$X$2-LEN(SOURCE!K376)), "")&amp;
      "},"&amp;IF(SOURCE!L376&lt;&gt;"",""&amp;SOURCE!L376,"")
 )
)
)</f>
        <v>/*  364 */  { fnCvtBarrelM3,               multiply,                    "bbl" STD_RIGHT_ARROW "m" STD_SUP_3,           "barrel",                                      0,       0,       CAT_FNCT, SLS_ENABLED  , US_ENABLED  },</v>
      </c>
    </row>
    <row r="377" spans="1:1">
      <c r="A377" s="8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",SOURCE!$S$2-5), "")&amp;
      TEXT(SOURCE!H377,"????0")&amp;",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", "&amp; SOURCE!K377&amp;      IF(SOURCE!$X$2-LEN(SOURCE!K377) &gt;= 0, REPT(" ",SOURCE!$X$2-LEN(SOURCE!K377)), "")&amp;
      "},"&amp;IF(SOURCE!L377&lt;&gt;"",""&amp;SOURCE!L377,"")
 )
)
)</f>
        <v>/*  365 */  { fnCvtBarrelM3,               multiply,                    "bbl" STD_RIGHT_ARROW "m" STD_SUP_3,           STD_RIGHT_ARROW " m" STD_SUP_3,                0,       0,       CAT_DUPL, SLS_ENABLED  , US_ENABLED  },</v>
      </c>
    </row>
    <row r="378" spans="1:1">
      <c r="A378" s="8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",SOURCE!$S$2-5), "")&amp;
      TEXT(SOURCE!H378,"????0")&amp;",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", "&amp; SOURCE!K378&amp;      IF(SOURCE!$X$2-LEN(SOURCE!K378) &gt;= 0, REPT(" ",SOURCE!$X$2-LEN(SOURCE!K378)), "")&amp;
      "},"&amp;IF(SOURCE!L378&lt;&gt;"",""&amp;SOURCE!L378,"")
 )
)
)</f>
        <v>/*  366 */  { fnCvtBarrelM3,               divide,                      "m" STD_SUP_3 STD_RIGHT_ARROW "bbl",           STD_RIGHT_ARROW " m" STD_SUP_3,                0,       0,       CAT_FNCT, SLS_ENABLED  , US_ENABLED  },</v>
      </c>
    </row>
    <row r="379" spans="1:1">
      <c r="A379" s="8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",SOURCE!$S$2-5), "")&amp;
      TEXT(SOURCE!H379,"????0")&amp;",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", "&amp; SOURCE!K379&amp;      IF(SOURCE!$X$2-LEN(SOURCE!K379) &gt;= 0, REPT(" ",SOURCE!$X$2-LEN(SOURCE!K379)), "")&amp;
      "},"&amp;IF(SOURCE!L379&lt;&gt;"",""&amp;SOURCE!L379,"")
 )
)
)</f>
        <v>/*  367 */  { fnCvtBarrelM3,               divide,                      "m" STD_SUP_3 STD_RIGHT_ARROW "bbl",           "barrel",                                      0,       0,       CAT_DUPL, SLS_ENABLED  , US_ENABLED  },</v>
      </c>
    </row>
    <row r="380" spans="1:1">
      <c r="A380" s="8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",SOURCE!$S$2-5), "")&amp;
      TEXT(SOURCE!H380,"????0")&amp;",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", "&amp; SOURCE!K380&amp;      IF(SOURCE!$X$2-LEN(SOURCE!K380) &gt;= 0, REPT(" ",SOURCE!$X$2-LEN(SOURCE!K380)), "")&amp;
      "},"&amp;IF(SOURCE!L380&lt;&gt;"",""&amp;SOURCE!L380,"")
 )
)
)</f>
        <v>/*  368 */  { fnCvtAtmPa,                  multiply,                    "atm" STD_RIGHT_ARROW "Pa",                    STD_SPACE_HAIR,                                0,       0,       CAT_DUPL, SLS_ENABLED  , US_ENABLED  },</v>
      </c>
    </row>
    <row r="381" spans="1:1">
      <c r="A381" s="8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",SOURCE!$S$2-5), "")&amp;
      TEXT(SOURCE!H381,"????0")&amp;",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", "&amp; SOURCE!K381&amp;      IF(SOURCE!$X$2-LEN(SOURCE!K381) &gt;= 0, REPT(" ",SOURCE!$X$2-LEN(SOURCE!K381)), "")&amp;
      "},"&amp;IF(SOURCE!L381&lt;&gt;"",""&amp;SOURCE!L381,"")
 )
)
)</f>
        <v>/*  369 */  { fnCvtAtmPa,                  divide,                      "Pa" STD_RIGHT_ARROW "atm",                    STD_SPACE_HAIR,                                0,       0,       CAT_DUPL, SLS_ENABLED  , US_ENABLED  },</v>
      </c>
    </row>
    <row r="382" spans="1:1">
      <c r="A382" s="8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",SOURCE!$S$2-5), "")&amp;
      TEXT(SOURCE!H382,"????0")&amp;",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", "&amp; SOURCE!K382&amp;      IF(SOURCE!$X$2-LEN(SOURCE!K382) &gt;= 0, REPT(" ",SOURCE!$X$2-LEN(SOURCE!K382)), "")&amp;
      "},"&amp;IF(SOURCE!L382&lt;&gt;"",""&amp;SOURCE!L382,"")
 )
)
)</f>
        <v>/*  370 */  { fnCvtHectareM2,              multiply,                    "ha" STD_RIGHT_ARROW "m" STD_SUP_2,            "ha" STD_RIGHT_ARROW "m" STD_SUP_2,            0,       0,       CAT_FNCT, SLS_ENABLED  , US_ENABLED  },</v>
      </c>
    </row>
    <row r="383" spans="1:1">
      <c r="A383" s="8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",SOURCE!$S$2-5), "")&amp;
      TEXT(SOURCE!H383,"????0")&amp;",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", "&amp; SOURCE!K383&amp;      IF(SOURCE!$X$2-LEN(SOURCE!K383) &gt;= 0, REPT(" ",SOURCE!$X$2-LEN(SOURCE!K383)), "")&amp;
      "},"&amp;IF(SOURCE!L383&lt;&gt;"",""&amp;SOURCE!L383,"")
 )
)
)</f>
        <v>/*  371 */  { fnCvtHectareM2,              divide,                      "m" STD_SUP_2 STD_RIGHT_ARROW "ha",            "m" STD_SUP_2 STD_RIGHT_ARROW "ha",            0,       0,       CAT_FNCT, SLS_ENABLED  , US_ENABLED  },</v>
      </c>
    </row>
    <row r="384" spans="1:1">
      <c r="A384" s="8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",SOURCE!$S$2-5), "")&amp;
      TEXT(SOURCE!H384,"????0")&amp;",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", "&amp; SOURCE!K384&amp;      IF(SOURCE!$X$2-LEN(SOURCE!K384) &gt;= 0, REPT(" ",SOURCE!$X$2-LEN(SOURCE!K384)), "")&amp;
      "},"&amp;IF(SOURCE!L384&lt;&gt;"",""&amp;SOURCE!L384,"")
 )
)
)</f>
        <v>/*  372 */  { itemToBeCoded,               NOPARAM,                     "0372",                                        "0372",                                        0,       0,       CAT_FREE, SLS_UNCHANGED, US_UNCHANGED},</v>
      </c>
    </row>
    <row r="385" spans="1:1">
      <c r="A385" s="8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",SOURCE!$S$2-5), "")&amp;
      TEXT(SOURCE!H385,"????0")&amp;",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", "&amp; SOURCE!K385&amp;      IF(SOURCE!$X$2-LEN(SOURCE!K385) &gt;= 0, REPT(" ",SOURCE!$X$2-LEN(SOURCE!K385)), "")&amp;
      "},"&amp;IF(SOURCE!L385&lt;&gt;"",""&amp;SOURCE!L385,"")
 )
)
)</f>
        <v>/*  373 */  { itemToBeCoded,               NOPARAM,                     "0373",                                        "0373",                                        0,       0,       CAT_FREE, SLS_UNCHANGED, US_UNCHANGED},</v>
      </c>
    </row>
    <row r="386" spans="1:1">
      <c r="A386" s="8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",SOURCE!$S$2-5), "")&amp;
      TEXT(SOURCE!H386,"????0")&amp;",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", "&amp; SOURCE!K386&amp;      IF(SOURCE!$X$2-LEN(SOURCE!K386) &gt;= 0, REPT(" ",SOURCE!$X$2-LEN(SOURCE!K386)), "")&amp;
      "},"&amp;IF(SOURCE!L386&lt;&gt;"",""&amp;SOURCE!L386,"")
 )
)
)</f>
        <v>/*  374 */  { itemToBeCoded,               NOPARAM,                     "0374",                                        "0374",                                        0,       0,       CAT_FREE, SLS_UNCHANGED, US_UNCHANGED},</v>
      </c>
    </row>
    <row r="387" spans="1:1">
      <c r="A387" s="8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",SOURCE!$S$2-5), "")&amp;
      TEXT(SOURCE!H387,"????0")&amp;",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", "&amp; SOURCE!K387&amp;      IF(SOURCE!$X$2-LEN(SOURCE!K387) &gt;= 0, REPT(" ",SOURCE!$X$2-LEN(SOURCE!K387)), "")&amp;
      "},"&amp;IF(SOURCE!L387&lt;&gt;"",""&amp;SOURCE!L387,"")
 )
)
)</f>
        <v>/*  375 */  { itemToBeCoded,               NOPARAM,                     "0375",                                        "0375",                                        0,       0,       CAT_FREE, SLS_UNCHANGED, US_UNCHANGED},</v>
      </c>
    </row>
    <row r="388" spans="1:1">
      <c r="A388" s="8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",SOURCE!$S$2-5), "")&amp;
      TEXT(SOURCE!H388,"????0")&amp;",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", "&amp; SOURCE!K388&amp;      IF(SOURCE!$X$2-LEN(SOURCE!K388) &gt;= 0, REPT(" ",SOURCE!$X$2-LEN(SOURCE!K388)), "")&amp;
      "},"&amp;IF(SOURCE!L388&lt;&gt;"",""&amp;SOURCE!L388,"")
 )
)
)</f>
        <v>/*  376 */  { itemToBeCoded,               NOPARAM,                     "0376",                                        "0376",                                        0,       0,       CAT_FREE, SLS_UNCHANGED, US_UNCHANGED},</v>
      </c>
    </row>
    <row r="389" spans="1:1">
      <c r="A389" s="8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",SOURCE!$S$2-5), "")&amp;
      TEXT(SOURCE!H389,"????0")&amp;",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", "&amp; SOURCE!K389&amp;      IF(SOURCE!$X$2-LEN(SOURCE!K389) &gt;= 0, REPT(" ",SOURCE!$X$2-LEN(SOURCE!K389)), "")&amp;
      "},"&amp;IF(SOURCE!L389&lt;&gt;"",""&amp;SOURCE!L389,"")
 )
)
)</f>
        <v>/*  377 */  { itemToBeCoded,               NOPARAM,                     "0377",                                        "0377",                                        0,       0,       CAT_FREE, SLS_UNCHANGED, US_UNCHANGED},</v>
      </c>
    </row>
    <row r="390" spans="1:1">
      <c r="A390" s="8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",SOURCE!$S$2-5), "")&amp;
      TEXT(SOURCE!H390,"????0")&amp;",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", "&amp; SOURCE!K390&amp;      IF(SOURCE!$X$2-LEN(SOURCE!K390) &gt;= 0, REPT(" ",SOURCE!$X$2-LEN(SOURCE!K390)), "")&amp;
      "},"&amp;IF(SOURCE!L390&lt;&gt;"",""&amp;SOURCE!L390,"")
 )
)
)</f>
        <v>/*  378 */  { itemToBeCoded,               NOPARAM,                     "0378",                                        "0378",                                        0,       0,       CAT_FREE, SLS_UNCHANGED, US_UNCHANGED},</v>
      </c>
    </row>
    <row r="391" spans="1:1">
      <c r="A391" s="8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",SOURCE!$S$2-5), "")&amp;
      TEXT(SOURCE!H391,"????0")&amp;",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", "&amp; SOURCE!K391&amp;      IF(SOURCE!$X$2-LEN(SOURCE!K391) &gt;= 0, REPT(" ",SOURCE!$X$2-LEN(SOURCE!K391)), "")&amp;
      "},"&amp;IF(SOURCE!L391&lt;&gt;"",""&amp;SOURCE!L391,"")
 )
)
)</f>
        <v>/*  379 */  { itemToBeCoded,               NOPARAM,                     "0379",                                        "0379",                                        0,       0,       CAT_FREE, SLS_UNCHANGED, US_UNCHANGED},</v>
      </c>
    </row>
    <row r="392" spans="1:1">
      <c r="A392" s="8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",SOURCE!$S$2-5), "")&amp;
      TEXT(SOURCE!H392,"????0")&amp;",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", "&amp; SOURCE!K392&amp;      IF(SOURCE!$X$2-LEN(SOURCE!K392) &gt;= 0, REPT(" ",SOURCE!$X$2-LEN(SOURCE!K392)), "")&amp;
      "},"&amp;IF(SOURCE!L392&lt;&gt;"",""&amp;SOURCE!L392,"")
 )
)
)</f>
        <v>/*  380 */  { itemToBeCoded,               NOPARAM,                     "0380",                                        "0380",                                        0,       0,       CAT_FREE, SLS_UNCHANGED, US_UNCHANGED},</v>
      </c>
    </row>
    <row r="393" spans="1:1">
      <c r="A393" s="8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",SOURCE!$S$2-5), "")&amp;
      TEXT(SOURCE!H393,"????0")&amp;",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", "&amp; SOURCE!K393&amp;      IF(SOURCE!$X$2-LEN(SOURCE!K393) &gt;= 0, REPT(" ",SOURCE!$X$2-LEN(SOURCE!K393)), "")&amp;
      "},"&amp;IF(SOURCE!L393&lt;&gt;"",""&amp;SOURCE!L393,"")
 )
)
)</f>
        <v>/*  381 */  { itemToBeCoded,               NOPARAM,                     "0381",                                        "0381",                                        0,       0,       CAT_FREE, SLS_UNCHANGED, US_UNCHANGED},</v>
      </c>
    </row>
    <row r="394" spans="1:1">
      <c r="A394" s="8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",SOURCE!$S$2-5), "")&amp;
      TEXT(SOURCE!H394,"????0")&amp;",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", "&amp; SOURCE!K394&amp;      IF(SOURCE!$X$2-LEN(SOURCE!K394) &gt;= 0, REPT(" ",SOURCE!$X$2-LEN(SOURCE!K394)), "")&amp;
      "},"&amp;IF(SOURCE!L394&lt;&gt;"",""&amp;SOURCE!L394,"")
 )
)
)</f>
        <v>/*  382 */  { itemToBeCoded,               NOPARAM,                     "0382",                                        "0382",                                        0,       0,       CAT_FREE, SLS_UNCHANGED, US_UNCHANGED},</v>
      </c>
    </row>
    <row r="395" spans="1:1">
      <c r="A395" s="8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",SOURCE!$S$2-5), "")&amp;
      TEXT(SOURCE!H395,"????0")&amp;",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", "&amp; SOURCE!K395&amp;      IF(SOURCE!$X$2-LEN(SOURCE!K395) &gt;= 0, REPT(" ",SOURCE!$X$2-LEN(SOURCE!K395)), "")&amp;
      "},"&amp;IF(SOURCE!L395&lt;&gt;"",""&amp;SOURCE!L395,"")
 )
)
)</f>
        <v>/*  383 */  { itemToBeCoded,               NOPARAM,                     "0383",                                        "0383",                                        0,       0,       CAT_FREE, SLS_UNCHANGED, US_UNCHANGED},</v>
      </c>
    </row>
    <row r="396" spans="1:1">
      <c r="A396" s="8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",SOURCE!$S$2-5), "")&amp;
      TEXT(SOURCE!H396,"????0")&amp;",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", "&amp; SOURCE!K396&amp;      IF(SOURCE!$X$2-LEN(SOURCE!K396) &gt;= 0, REPT(" ",SOURCE!$X$2-LEN(SOURCE!K396)), "")&amp;
      "},"&amp;IF(SOURCE!L396&lt;&gt;"",""&amp;SOURCE!L396,"")
 )
)
)</f>
        <v>/*  384 */  { itemToBeCoded,               NOPARAM,                     "0384",                                        "0384",                                        0,       0,       CAT_FREE, SLS_UNCHANGED, US_UNCHANGED},</v>
      </c>
    </row>
    <row r="397" spans="1:1">
      <c r="A397" s="8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",SOURCE!$S$2-5), "")&amp;
      TEXT(SOURCE!H397,"????0")&amp;",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", "&amp; SOURCE!K397&amp;      IF(SOURCE!$X$2-LEN(SOURCE!K397) &gt;= 0, REPT(" ",SOURCE!$X$2-LEN(SOURCE!K397)), "")&amp;
      "},"&amp;IF(SOURCE!L397&lt;&gt;"",""&amp;SOURCE!L397,"")
 )
)
)</f>
        <v>/*  385 */  { itemToBeCoded,               NOPARAM,                     "0385",                                        "0385",                                        0,       0,       CAT_FREE, SLS_UNCHANGED, US_UNCHANGED},</v>
      </c>
    </row>
    <row r="398" spans="1:1">
      <c r="A398" s="8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",SOURCE!$S$2-5), "")&amp;
      TEXT(SOURCE!H398,"????0")&amp;",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", "&amp; SOURCE!K398&amp;      IF(SOURCE!$X$2-LEN(SOURCE!K398) &gt;= 0, REPT(" ",SOURCE!$X$2-LEN(SOURCE!K398)), "")&amp;
      "},"&amp;IF(SOURCE!L398&lt;&gt;"",""&amp;SOURCE!L398,"")
 )
)
)</f>
        <v/>
      </c>
    </row>
    <row r="399" spans="1:1">
      <c r="A399" s="8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",SOURCE!$S$2-5), "")&amp;
      TEXT(SOURCE!H399,"????0")&amp;",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", "&amp; SOURCE!K399&amp;      IF(SOURCE!$X$2-LEN(SOURCE!K399) &gt;= 0, REPT(" ",SOURCE!$X$2-LEN(SOURCE!K399)), "")&amp;
      "},"&amp;IF(SOURCE!L399&lt;&gt;"",""&amp;SOURCE!L399,"")
 )
)
)</f>
        <v/>
      </c>
    </row>
    <row r="400" spans="1:1">
      <c r="A400" s="8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",SOURCE!$S$2-5), "")&amp;
      TEXT(SOURCE!H400,"????0")&amp;",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", "&amp; SOURCE!K400&amp;      IF(SOURCE!$X$2-LEN(SOURCE!K400) &gt;= 0, REPT(" ",SOURCE!$X$2-LEN(SOURCE!K400)), "")&amp;
      "},"&amp;IF(SOURCE!L400&lt;&gt;"",""&amp;SOURCE!L400,"")
 )
)
)</f>
        <v>// Flag</v>
      </c>
    </row>
    <row r="401" spans="1:1">
      <c r="A401" s="8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",SOURCE!$S$2-5), "")&amp;
      TEXT(SOURCE!H401,"????0")&amp;",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", "&amp; SOURCE!K401&amp;      IF(SOURCE!$X$2-LEN(SOURCE!K401) &gt;= 0, REPT(" ",SOURCE!$X$2-LEN(SOURCE!K401)), "")&amp;
      "},"&amp;IF(SOURCE!L401&lt;&gt;"",""&amp;SOURCE!L401,"")
 )
)
)</f>
        <v>/*  386 */  { fnIsFlagClearClear,          TM_FLAGW,                    "FC?C",                                        "FC?C",                                        0,      99,       CAT_FNCT, SLS_UNCHANGED, US_ENABLED  },</v>
      </c>
    </row>
    <row r="402" spans="1:1">
      <c r="A402" s="8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",SOURCE!$S$2-5), "")&amp;
      TEXT(SOURCE!H402,"????0")&amp;",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", "&amp; SOURCE!K402&amp;      IF(SOURCE!$X$2-LEN(SOURCE!K402) &gt;= 0, REPT(" ",SOURCE!$X$2-LEN(SOURCE!K402)), "")&amp;
      "},"&amp;IF(SOURCE!L402&lt;&gt;"",""&amp;SOURCE!L402,"")
 )
)
)</f>
        <v>/*  387 */  { fnIsFlagClearSet,            TM_FLAGW,                    "FC?S",                                        "FC?S",                                        0,      99,       CAT_FNCT, SLS_UNCHANGED, US_ENABLED  },</v>
      </c>
    </row>
    <row r="403" spans="1:1">
      <c r="A403" s="8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",SOURCE!$S$2-5), "")&amp;
      TEXT(SOURCE!H403,"????0")&amp;",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", "&amp; SOURCE!K403&amp;      IF(SOURCE!$X$2-LEN(SOURCE!K403) &gt;= 0, REPT(" ",SOURCE!$X$2-LEN(SOURCE!K403)), "")&amp;
      "},"&amp;IF(SOURCE!L403&lt;&gt;"",""&amp;SOURCE!L403,"")
 )
)
)</f>
        <v>/*  388 */  { fnIsFlagClearFlip,           TM_FLAGW,                    "FC?F",                                        "FC?F",                                        0,      99,       CAT_FNCT, SLS_UNCHANGED, US_ENABLED  },</v>
      </c>
    </row>
    <row r="404" spans="1:1">
      <c r="A404" s="8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",SOURCE!$S$2-5), "")&amp;
      TEXT(SOURCE!H404,"????0")&amp;",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", "&amp; SOURCE!K404&amp;      IF(SOURCE!$X$2-LEN(SOURCE!K404) &gt;= 0, REPT(" ",SOURCE!$X$2-LEN(SOURCE!K404)), "")&amp;
      "},"&amp;IF(SOURCE!L404&lt;&gt;"",""&amp;SOURCE!L404,"")
 )
)
)</f>
        <v>/*  389 */  { fnIsFlagSetClear,            TM_FLAGW,                    "FS?C",                                        "FS?C",                                        0,      99,       CAT_FNCT, SLS_UNCHANGED, US_ENABLED  },</v>
      </c>
    </row>
    <row r="405" spans="1:1">
      <c r="A405" s="8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",SOURCE!$S$2-5), "")&amp;
      TEXT(SOURCE!H405,"????0")&amp;",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", "&amp; SOURCE!K405&amp;      IF(SOURCE!$X$2-LEN(SOURCE!K405) &gt;= 0, REPT(" ",SOURCE!$X$2-LEN(SOURCE!K405)), "")&amp;
      "},"&amp;IF(SOURCE!L405&lt;&gt;"",""&amp;SOURCE!L405,"")
 )
)
)</f>
        <v>/*  390 */  { fnIsFlagSetSet,              TM_FLAGW,                    "FS?S",                                        "FS?S",                                        0,      99,       CAT_FNCT, SLS_UNCHANGED, US_ENABLED  },</v>
      </c>
    </row>
    <row r="406" spans="1:1">
      <c r="A406" s="8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",SOURCE!$S$2-5), "")&amp;
      TEXT(SOURCE!H406,"????0")&amp;",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", "&amp; SOURCE!K406&amp;      IF(SOURCE!$X$2-LEN(SOURCE!K406) &gt;= 0, REPT(" ",SOURCE!$X$2-LEN(SOURCE!K406)), "")&amp;
      "},"&amp;IF(SOURCE!L406&lt;&gt;"",""&amp;SOURCE!L406,"")
 )
)
)</f>
        <v>/*  391 */  { fnIsFlagSetFlip,             TM_FLAGW,                    "FS?F",                                        "FS?F",                                        0,      99,       CAT_FNCT, SLS_UNCHANGED, US_ENABLED  },</v>
      </c>
    </row>
    <row r="407" spans="1:1">
      <c r="A407" s="8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",SOURCE!$S$2-5), "")&amp;
      TEXT(SOURCE!H407,"????0")&amp;",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", "&amp; SOURCE!K407&amp;      IF(SOURCE!$X$2-LEN(SOURCE!K407) &gt;= 0, REPT(" ",SOURCE!$X$2-LEN(SOURCE!K407)), "")&amp;
      "},"&amp;IF(SOURCE!L407&lt;&gt;"",""&amp;SOURCE!L407,"")
 )
)
)</f>
        <v>/*  392 */  { fnLogicalNand,               NOPARAM,                     "NAND",                                        "NAND",                                        0,       0,       CAT_FNCT, SLS_ENABLED  , US_ENABLED  },</v>
      </c>
    </row>
    <row r="408" spans="1:1">
      <c r="A408" s="8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",SOURCE!$S$2-5), "")&amp;
      TEXT(SOURCE!H408,"????0")&amp;",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", "&amp; SOURCE!K408&amp;      IF(SOURCE!$X$2-LEN(SOURCE!K408) &gt;= 0, REPT(" ",SOURCE!$X$2-LEN(SOURCE!K408)), "")&amp;
      "},"&amp;IF(SOURCE!L408&lt;&gt;"",""&amp;SOURCE!L408,"")
 )
)
)</f>
        <v>/*  393 */  { fnLogicalNor,                NOPARAM,                     "NOR",                                         "NOR",                                         0,       0,       CAT_FNCT, SLS_ENABLED  , US_ENABLED  },</v>
      </c>
    </row>
    <row r="409" spans="1:1">
      <c r="A409" s="8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",SOURCE!$S$2-5), "")&amp;
      TEXT(SOURCE!H409,"????0")&amp;",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", "&amp; SOURCE!K409&amp;      IF(SOURCE!$X$2-LEN(SOURCE!K409) &gt;= 0, REPT(" ",SOURCE!$X$2-LEN(SOURCE!K409)), "")&amp;
      "},"&amp;IF(SOURCE!L409&lt;&gt;"",""&amp;SOURCE!L409,"")
 )
)
)</f>
        <v>/*  394 */  { fnLogicalXnor,               NOPARAM,                     "XNOR",                                        "XNOR",                                        0,       0,       CAT_FNCT, SLS_ENABLED  , US_ENABLED  },</v>
      </c>
    </row>
    <row r="410" spans="1:1">
      <c r="A410" s="8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",SOURCE!$S$2-5), "")&amp;
      TEXT(SOURCE!H410,"????0")&amp;",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", "&amp; SOURCE!K410&amp;      IF(SOURCE!$X$2-LEN(SOURCE!K410) &gt;= 0, REPT(" ",SOURCE!$X$2-LEN(SOURCE!K410)), "")&amp;
      "},"&amp;IF(SOURCE!L410&lt;&gt;"",""&amp;SOURCE!L410,"")
 )
)
)</f>
        <v>/*  395 */  { fnBs,                        TM_VALUE,                    "BS?",                                         "BS?",                                         0,      63,       CAT_FNCT, SLS_ENABLED  , US_ENABLED  },</v>
      </c>
    </row>
    <row r="411" spans="1:1">
      <c r="A411" s="8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",SOURCE!$S$2-5), "")&amp;
      TEXT(SOURCE!H411,"????0")&amp;",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", "&amp; SOURCE!K411&amp;      IF(SOURCE!$X$2-LEN(SOURCE!K411) &gt;= 0, REPT(" ",SOURCE!$X$2-LEN(SOURCE!K411)), "")&amp;
      "},"&amp;IF(SOURCE!L411&lt;&gt;"",""&amp;SOURCE!L411,"")
 )
)
)</f>
        <v>/*  396 */  { fnBc,                        TM_VALUE,                    "BC?",                                         "BC?",                                         0,      63,       CAT_FNCT, SLS_ENABLED  , US_ENABLED  },</v>
      </c>
    </row>
    <row r="412" spans="1:1">
      <c r="A412" s="8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",SOURCE!$S$2-5), "")&amp;
      TEXT(SOURCE!H412,"????0")&amp;",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", "&amp; SOURCE!K412&amp;      IF(SOURCE!$X$2-LEN(SOURCE!K412) &gt;= 0, REPT(" ",SOURCE!$X$2-LEN(SOURCE!K412)), "")&amp;
      "},"&amp;IF(SOURCE!L412&lt;&gt;"",""&amp;SOURCE!L412,"")
 )
)
)</f>
        <v>/*  397 */  { fnCb,                        TM_VALUE,                    "CB",                                          "CB",                                          0,      63,       CAT_FNCT, SLS_ENABLED  , US_ENABLED  },</v>
      </c>
    </row>
    <row r="413" spans="1:1">
      <c r="A413" s="8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",SOURCE!$S$2-5), "")&amp;
      TEXT(SOURCE!H413,"????0")&amp;",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", "&amp; SOURCE!K413&amp;      IF(SOURCE!$X$2-LEN(SOURCE!K413) &gt;= 0, REPT(" ",SOURCE!$X$2-LEN(SOURCE!K413)), "")&amp;
      "},"&amp;IF(SOURCE!L413&lt;&gt;"",""&amp;SOURCE!L413,"")
 )
)
)</f>
        <v>/*  398 */  { fnSb,                        TM_VALUE,                    "SB",                                          "SB",                                          0,      63,       CAT_FNCT, SLS_ENABLED  , US_ENABLED  },</v>
      </c>
    </row>
    <row r="414" spans="1:1">
      <c r="A414" s="8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",SOURCE!$S$2-5), "")&amp;
      TEXT(SOURCE!H414,"????0")&amp;",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", "&amp; SOURCE!K414&amp;      IF(SOURCE!$X$2-LEN(SOURCE!K414) &gt;= 0, REPT(" ",SOURCE!$X$2-LEN(SOURCE!K414)), "")&amp;
      "},"&amp;IF(SOURCE!L414&lt;&gt;"",""&amp;SOURCE!L414,"")
 )
)
)</f>
        <v>/*  399 */  { fnFb,                        TM_VALUE,                    "FB",                                          "FB",                                          0,      63,       CAT_FNCT, SLS_ENABLED  , US_ENABLED  },</v>
      </c>
    </row>
    <row r="415" spans="1:1">
      <c r="A415" s="8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",SOURCE!$S$2-5), "")&amp;
      TEXT(SOURCE!H415,"????0")&amp;",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", "&amp; SOURCE!K415&amp;      IF(SOURCE!$X$2-LEN(SOURCE!K415) &gt;= 0, REPT(" ",SOURCE!$X$2-LEN(SOURCE!K415)), "")&amp;
      "},"&amp;IF(SOURCE!L415&lt;&gt;"",""&amp;SOURCE!L415,"")
 )
)
)</f>
        <v>/*  400 */  { fnRl,                        TM_VALUE,                    "RL",                                          "RL",                                          0,      63,       CAT_FNCT, SLS_ENABLED  , US_ENABLED  },</v>
      </c>
    </row>
    <row r="416" spans="1:1">
      <c r="A416" s="8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",SOURCE!$S$2-5), "")&amp;
      TEXT(SOURCE!H416,"????0")&amp;",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", "&amp; SOURCE!K416&amp;      IF(SOURCE!$X$2-LEN(SOURCE!K416) &gt;= 0, REPT(" ",SOURCE!$X$2-LEN(SOURCE!K416)), "")&amp;
      "},"&amp;IF(SOURCE!L416&lt;&gt;"",""&amp;SOURCE!L416,"")
 )
)
)</f>
        <v>/*  401 */  { fnRlc,                       TM_VALUE,                    "RLC",                                         "RLC",                                         0,      63,       CAT_FNCT, SLS_ENABLED  , US_ENABLED  },</v>
      </c>
    </row>
    <row r="417" spans="1:1">
      <c r="A417" s="8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",SOURCE!$S$2-5), "")&amp;
      TEXT(SOURCE!H417,"????0")&amp;",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", "&amp; SOURCE!K417&amp;      IF(SOURCE!$X$2-LEN(SOURCE!K417) &gt;= 0, REPT(" ",SOURCE!$X$2-LEN(SOURCE!K417)), "")&amp;
      "},"&amp;IF(SOURCE!L417&lt;&gt;"",""&amp;SOURCE!L417,"")
 )
)
)</f>
        <v>/*  402 */  { fnRr,                        TM_VALUE,                    "RR",                                          "RR",                                          0,      63,       CAT_FNCT, SLS_ENABLED  , US_ENABLED  },</v>
      </c>
    </row>
    <row r="418" spans="1:1">
      <c r="A418" s="8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",SOURCE!$S$2-5), "")&amp;
      TEXT(SOURCE!H418,"????0")&amp;",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", "&amp; SOURCE!K418&amp;      IF(SOURCE!$X$2-LEN(SOURCE!K418) &gt;= 0, REPT(" ",SOURCE!$X$2-LEN(SOURCE!K418)), "")&amp;
      "},"&amp;IF(SOURCE!L418&lt;&gt;"",""&amp;SOURCE!L418,"")
 )
)
)</f>
        <v>/*  403 */  { fnRrc,                       TM_VALUE,                    "RRC",                                         "RRC",                                         0,      63,       CAT_FNCT, SLS_ENABLED  , US_ENABLED  },</v>
      </c>
    </row>
    <row r="419" spans="1:1">
      <c r="A419" s="8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",SOURCE!$S$2-5), "")&amp;
      TEXT(SOURCE!H419,"????0")&amp;",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", "&amp; SOURCE!K419&amp;      IF(SOURCE!$X$2-LEN(SOURCE!K419) &gt;= 0, REPT(" ",SOURCE!$X$2-LEN(SOURCE!K419)), "")&amp;
      "},"&amp;IF(SOURCE!L419&lt;&gt;"",""&amp;SOURCE!L419,"")
 )
)
)</f>
        <v>/*  404 */  { fnSl,                        TM_VALUE,                    "SL",                                          "SL",                                          0,      63,       CAT_FNCT, SLS_ENABLED  , US_ENABLED  },</v>
      </c>
    </row>
    <row r="420" spans="1:1">
      <c r="A420" s="8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",SOURCE!$S$2-5), "")&amp;
      TEXT(SOURCE!H420,"????0")&amp;",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", "&amp; SOURCE!K420&amp;      IF(SOURCE!$X$2-LEN(SOURCE!K420) &gt;= 0, REPT(" ",SOURCE!$X$2-LEN(SOURCE!K420)), "")&amp;
      "},"&amp;IF(SOURCE!L420&lt;&gt;"",""&amp;SOURCE!L420,"")
 )
)
)</f>
        <v>/*  405 */  { fnSr,                        TM_VALUE,                    "SR",                                          "SR",                                          0,      63,       CAT_FNCT, SLS_ENABLED  , US_ENABLED  },</v>
      </c>
    </row>
    <row r="421" spans="1:1">
      <c r="A421" s="8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",SOURCE!$S$2-5), "")&amp;
      TEXT(SOURCE!H421,"????0")&amp;",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", "&amp; SOURCE!K421&amp;      IF(SOURCE!$X$2-LEN(SOURCE!K421) &gt;= 0, REPT(" ",SOURCE!$X$2-LEN(SOURCE!K421)), "")&amp;
      "},"&amp;IF(SOURCE!L421&lt;&gt;"",""&amp;SOURCE!L421,"")
 )
)
)</f>
        <v>/*  406 */  { fnAsr,                       TM_VALUE,                    "ASR",                                         "ASR",                                         0,      63,       CAT_FNCT, SLS_ENABLED  , US_ENABLED  },</v>
      </c>
    </row>
    <row r="422" spans="1:1">
      <c r="A422" s="8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",SOURCE!$S$2-5), "")&amp;
      TEXT(SOURCE!H422,"????0")&amp;",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", "&amp; SOURCE!K422&amp;      IF(SOURCE!$X$2-LEN(SOURCE!K422) &gt;= 0, REPT(" ",SOURCE!$X$2-LEN(SOURCE!K422)), "")&amp;
      "},"&amp;IF(SOURCE!L422&lt;&gt;"",""&amp;SOURCE!L422,"")
 )
)
)</f>
        <v>/*  407 */  { fnLj,                        NOPARAM,                     "LJ",                                          "LJ",                                          0,       0,       CAT_FNCT, SLS_ENABLED  , US_ENABLED  },</v>
      </c>
    </row>
    <row r="423" spans="1:1">
      <c r="A423" s="8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",SOURCE!$S$2-5), "")&amp;
      TEXT(SOURCE!H423,"????0")&amp;",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", "&amp; SOURCE!K423&amp;      IF(SOURCE!$X$2-LEN(SOURCE!K423) &gt;= 0, REPT(" ",SOURCE!$X$2-LEN(SOURCE!K423)), "")&amp;
      "},"&amp;IF(SOURCE!L423&lt;&gt;"",""&amp;SOURCE!L423,"")
 )
)
)</f>
        <v>/*  408 */  { fnRj,                        NOPARAM,                     "RJ",                                          "RJ",                                          0,       0,       CAT_FNCT, SLS_ENABLED  , US_ENABLED  },</v>
      </c>
    </row>
    <row r="424" spans="1:1">
      <c r="A424" s="8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",SOURCE!$S$2-5), "")&amp;
      TEXT(SOURCE!H424,"????0")&amp;",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", "&amp; SOURCE!K424&amp;      IF(SOURCE!$X$2-LEN(SOURCE!K424) &gt;= 0, REPT(" ",SOURCE!$X$2-LEN(SOURCE!K424)), "")&amp;
      "},"&amp;IF(SOURCE!L424&lt;&gt;"",""&amp;SOURCE!L424,"")
 )
)
)</f>
        <v>/*  409 */  { fnMaskl,                     TM_VALUE,                    "MASKL",                                       "MASKL",                                       0,      64,       CAT_FNCT, SLS_ENABLED  , US_ENABLED  },</v>
      </c>
    </row>
    <row r="425" spans="1:1">
      <c r="A425" s="8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",SOURCE!$S$2-5), "")&amp;
      TEXT(SOURCE!H425,"????0")&amp;",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", "&amp; SOURCE!K425&amp;      IF(SOURCE!$X$2-LEN(SOURCE!K425) &gt;= 0, REPT(" ",SOURCE!$X$2-LEN(SOURCE!K425)), "")&amp;
      "},"&amp;IF(SOURCE!L425&lt;&gt;"",""&amp;SOURCE!L425,"")
 )
)
)</f>
        <v>/*  410 */  { fnMaskr,                     TM_VALUE,                    "MASKR",                                       "MASKR",                                       0,      64,       CAT_FNCT, SLS_ENABLED  , US_ENABLED  },</v>
      </c>
    </row>
    <row r="426" spans="1:1">
      <c r="A426" s="8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",SOURCE!$S$2-5), "")&amp;
      TEXT(SOURCE!H426,"????0")&amp;",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", "&amp; SOURCE!K426&amp;      IF(SOURCE!$X$2-LEN(SOURCE!K426) &gt;= 0, REPT(" ",SOURCE!$X$2-LEN(SOURCE!K426)), "")&amp;
      "},"&amp;IF(SOURCE!L426&lt;&gt;"",""&amp;SOURCE!L426,"")
 )
)
)</f>
        <v>/*  411 */  { fnMirror,                    NOPARAM,                     "MIRROR",                                      "MIRROR",                                      0,       0,       CAT_FNCT, SLS_ENABLED  , US_ENABLED  },</v>
      </c>
    </row>
    <row r="427" spans="1:1">
      <c r="A427" s="8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",SOURCE!$S$2-5), "")&amp;
      TEXT(SOURCE!H427,"????0")&amp;",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", "&amp; SOURCE!K427&amp;      IF(SOURCE!$X$2-LEN(SOURCE!K427) &gt;= 0, REPT(" ",SOURCE!$X$2-LEN(SOURCE!K427)), "")&amp;
      "},"&amp;IF(SOURCE!L427&lt;&gt;"",""&amp;SOURCE!L427,"")
 )
)
)</f>
        <v>/*  412 */  { fnCountBits,                 NOPARAM,                     "#B",                                          "#B",                                          0,       0,       CAT_FNCT, SLS_ENABLED  , US_ENABLED  },</v>
      </c>
    </row>
    <row r="428" spans="1:1">
      <c r="A428" s="8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",SOURCE!$S$2-5), "")&amp;
      TEXT(SOURCE!H428,"????0")&amp;",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", "&amp; SOURCE!K428&amp;      IF(SOURCE!$X$2-LEN(SOURCE!K428) &gt;= 0, REPT(" ",SOURCE!$X$2-LEN(SOURCE!K428)), "")&amp;
      "},"&amp;IF(SOURCE!L428&lt;&gt;"",""&amp;SOURCE!L428,"")
 )
)
)</f>
        <v>/*  413 */  { fnSdl,                       TM_VALUE,                    "SDL",                                         "SDL",                                         0,      99,       CAT_FNCT, SLS_ENABLED  , US_ENABLED  },</v>
      </c>
    </row>
    <row r="429" spans="1:1">
      <c r="A429" s="8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",SOURCE!$S$2-5), "")&amp;
      TEXT(SOURCE!H429,"????0")&amp;",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", "&amp; SOURCE!K429&amp;      IF(SOURCE!$X$2-LEN(SOURCE!K429) &gt;= 0, REPT(" ",SOURCE!$X$2-LEN(SOURCE!K429)), "")&amp;
      "},"&amp;IF(SOURCE!L429&lt;&gt;"",""&amp;SOURCE!L429,"")
 )
)
)</f>
        <v>/*  414 */  { fnSdr,                       TM_VALUE,                    "SDR",                                         "SDR",                                         0,      99,       CAT_FNCT, SLS_ENABLED  , US_ENABLED  },</v>
      </c>
    </row>
    <row r="430" spans="1:1">
      <c r="A430" s="8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",SOURCE!$S$2-5), "")&amp;
      TEXT(SOURCE!H430,"????0")&amp;",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", "&amp; SOURCE!K430&amp;      IF(SOURCE!$X$2-LEN(SOURCE!K430) &gt;= 0, REPT(" ",SOURCE!$X$2-LEN(SOURCE!K430)), "")&amp;
      "},"&amp;IF(SOURCE!L430&lt;&gt;"",""&amp;SOURCE!L430,"")
 )
)
)</f>
        <v>/*  415 */  { itemToBeCoded,               NOPARAM,                     "0415",                                        "0415",                                        0,       0,       CAT_FREE, SLS_UNCHANGED, US_UNCHANGED},</v>
      </c>
    </row>
    <row r="431" spans="1:1">
      <c r="A431" s="8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",SOURCE!$S$2-5), "")&amp;
      TEXT(SOURCE!H431,"????0")&amp;",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", "&amp; SOURCE!K431&amp;      IF(SOURCE!$X$2-LEN(SOURCE!K431) &gt;= 0, REPT(" ",SOURCE!$X$2-LEN(SOURCE!K431)), "")&amp;
      "},"&amp;IF(SOURCE!L431&lt;&gt;"",""&amp;SOURCE!L431,"")
 )
)
)</f>
        <v>/*  416 */  { itemToBeCoded,               NOPARAM,                     "0416",                                        "0416",                                        0,       0,       CAT_FREE, SLS_UNCHANGED, US_UNCHANGED},</v>
      </c>
    </row>
    <row r="432" spans="1:1">
      <c r="A432" s="8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",SOURCE!$S$2-5), "")&amp;
      TEXT(SOURCE!H432,"????0")&amp;",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", "&amp; SOURCE!K432&amp;      IF(SOURCE!$X$2-LEN(SOURCE!K432) &gt;= 0, REPT(" ",SOURCE!$X$2-LEN(SOURCE!K432)), "")&amp;
      "},"&amp;IF(SOURCE!L432&lt;&gt;"",""&amp;SOURCE!L432,"")
 )
)
)</f>
        <v>/*  417 */  { itemToBeCoded,               NOPARAM,                     "0417",                                        "0417",                                        0,       0,       CAT_FREE, SLS_UNCHANGED, US_UNCHANGED},</v>
      </c>
    </row>
    <row r="433" spans="1:1">
      <c r="A433" s="8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",SOURCE!$S$2-5), "")&amp;
      TEXT(SOURCE!H433,"????0")&amp;",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", "&amp; SOURCE!K433&amp;      IF(SOURCE!$X$2-LEN(SOURCE!K433) &gt;= 0, REPT(" ",SOURCE!$X$2-LEN(SOURCE!K433)), "")&amp;
      "},"&amp;IF(SOURCE!L433&lt;&gt;"",""&amp;SOURCE!L433,"")
 )
)
)</f>
        <v>/*  418 */  { itemToBeCoded,               NOPARAM,                     "0418",                                        "0418",                                        0,       0,       CAT_FREE, SLS_UNCHANGED, US_UNCHANGED},</v>
      </c>
    </row>
    <row r="434" spans="1:1">
      <c r="A434" s="8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",SOURCE!$S$2-5), "")&amp;
      TEXT(SOURCE!H434,"????0")&amp;",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", "&amp; SOURCE!K434&amp;      IF(SOURCE!$X$2-LEN(SOURCE!K434) &gt;= 0, REPT(" ",SOURCE!$X$2-LEN(SOURCE!K434)), "")&amp;
      "},"&amp;IF(SOURCE!L434&lt;&gt;"",""&amp;SOURCE!L434,"")
 )
)
)</f>
        <v>/*  419 */  { itemToBeCoded,               NOPARAM,                     "0419",                                        "0419",                                        0,       0,       CAT_FREE, SLS_UNCHANGED, US_UNCHANGED},</v>
      </c>
    </row>
    <row r="435" spans="1:1">
      <c r="A435" s="8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",SOURCE!$S$2-5), "")&amp;
      TEXT(SOURCE!H435,"????0")&amp;",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", "&amp; SOURCE!K435&amp;      IF(SOURCE!$X$2-LEN(SOURCE!K435) &gt;= 0, REPT(" ",SOURCE!$X$2-LEN(SOURCE!K435)), "")&amp;
      "},"&amp;IF(SOURCE!L435&lt;&gt;"",""&amp;SOURCE!L435,"")
 )
)
)</f>
        <v>/*  420 */  { itemToBeCoded,               NOPARAM,                     "0420",                                        "0420",                                        0,       0,       CAT_FREE, SLS_UNCHANGED, US_UNCHANGED},</v>
      </c>
    </row>
    <row r="436" spans="1:1">
      <c r="A436" s="8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",SOURCE!$S$2-5), "")&amp;
      TEXT(SOURCE!H436,"????0")&amp;",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", "&amp; SOURCE!K436&amp;      IF(SOURCE!$X$2-LEN(SOURCE!K436) &gt;= 0, REPT(" ",SOURCE!$X$2-LEN(SOURCE!K436)), "")&amp;
      "},"&amp;IF(SOURCE!L436&lt;&gt;"",""&amp;SOURCE!L436,"")
 )
)
)</f>
        <v>/*  421 */  { itemToBeCoded,               NOPARAM,                     "0421",                                        "0421",                                        0,       0,       CAT_FREE, SLS_UNCHANGED, US_UNCHANGED},</v>
      </c>
    </row>
    <row r="437" spans="1:1">
      <c r="A437" s="8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",SOURCE!$S$2-5), "")&amp;
      TEXT(SOURCE!H437,"????0")&amp;",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", "&amp; SOURCE!K437&amp;      IF(SOURCE!$X$2-LEN(SOURCE!K437) &gt;= 0, REPT(" ",SOURCE!$X$2-LEN(SOURCE!K437)), "")&amp;
      "},"&amp;IF(SOURCE!L437&lt;&gt;"",""&amp;SOURCE!L437,"")
 )
)
)</f>
        <v>/*  422 */  { itemToBeCoded,               NOPARAM,                     "0422",                                        "0422",                                        0,       0,       CAT_FREE, SLS_UNCHANGED, US_UNCHANGED},</v>
      </c>
    </row>
    <row r="438" spans="1:1">
      <c r="A438" s="8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",SOURCE!$S$2-5), "")&amp;
      TEXT(SOURCE!H438,"????0")&amp;",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", "&amp; SOURCE!K438&amp;      IF(SOURCE!$X$2-LEN(SOURCE!K438) &gt;= 0, REPT(" ",SOURCE!$X$2-LEN(SOURCE!K438)), "")&amp;
      "},"&amp;IF(SOURCE!L438&lt;&gt;"",""&amp;SOURCE!L438,"")
 )
)
)</f>
        <v/>
      </c>
    </row>
    <row r="439" spans="1:1">
      <c r="A439" s="8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",SOURCE!$S$2-5), "")&amp;
      TEXT(SOURCE!H439,"????0")&amp;",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", "&amp; SOURCE!K439&amp;      IF(SOURCE!$X$2-LEN(SOURCE!K439) &gt;= 0, REPT(" ",SOURCE!$X$2-LEN(SOURCE!K439)), "")&amp;
      "},"&amp;IF(SOURCE!L439&lt;&gt;"",""&amp;SOURCE!L439,"")
 )
)
)</f>
        <v/>
      </c>
    </row>
    <row r="440" spans="1:1">
      <c r="A440" s="8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",SOURCE!$S$2-5), "")&amp;
      TEXT(SOURCE!H440,"????0")&amp;",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", "&amp; SOURCE!K440&amp;      IF(SOURCE!$X$2-LEN(SOURCE!K440) &gt;= 0, REPT(" ",SOURCE!$X$2-LEN(SOURCE!K440)), "")&amp;
      "},"&amp;IF(SOURCE!L440&lt;&gt;"",""&amp;SOURCE!L440,"")
 )
)
)</f>
        <v>// Statistical sums</v>
      </c>
    </row>
    <row r="441" spans="1:1">
      <c r="A441" s="8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",SOURCE!$S$2-5), "")&amp;
      TEXT(SOURCE!H441,"????0")&amp;",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", "&amp; SOURCE!K441&amp;      IF(SOURCE!$X$2-LEN(SOURCE!K441) &gt;= 0, REPT(" ",SOURCE!$X$2-LEN(SOURCE!K441)), "")&amp;
      "},"&amp;IF(SOURCE!L441&lt;&gt;"",""&amp;SOURCE!L441,"")
 )
)
)</f>
        <v>/*  423 */  { fnSigma,                     1,                           STD_SIGMA "+",                                 STD_SIGMA "+",                                 0,       0,       CAT_FNCT, SLS_DISABLED , US_ENABLED  },</v>
      </c>
    </row>
    <row r="442" spans="1:1">
      <c r="A442" s="8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",SOURCE!$S$2-5), "")&amp;
      TEXT(SOURCE!H442,"????0")&amp;",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", "&amp; SOURCE!K442&amp;      IF(SOURCE!$X$2-LEN(SOURCE!K442) &gt;= 0, REPT(" ",SOURCE!$X$2-LEN(SOURCE!K442)), "")&amp;
      "},"&amp;IF(SOURCE!L442&lt;&gt;"",""&amp;SOURCE!L442,"")
 )
)
)</f>
        <v>/*  424 */  { fnSigma,                     2,                           STD_SIGMA "-",                                 STD_SIGMA "-",                                 0,       0,       CAT_FNCT, SLS_DISABLED , US_ENABLED  },</v>
      </c>
    </row>
    <row r="443" spans="1:1">
      <c r="A443" s="8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",SOURCE!$S$2-5), "")&amp;
      TEXT(SOURCE!H443,"????0")&amp;",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", "&amp; SOURCE!K443&amp;      IF(SOURCE!$X$2-LEN(SOURCE!K443) &gt;= 0, REPT(" ",SOURCE!$X$2-LEN(SOURCE!K443)), "")&amp;
      "},"&amp;IF(SOURCE!L443&lt;&gt;"",""&amp;SOURCE!L443,"")
 )
)
)</f>
        <v>/*  425 */  { fnStatSum,                   0,                           "n" STD_SIGMA,                                 "n",                                           0,       0,       CAT_FNCT, SLS_ENABLED  , US_ENABLED  },</v>
      </c>
    </row>
    <row r="444" spans="1:1">
      <c r="A444" s="8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",SOURCE!$S$2-5), "")&amp;
      TEXT(SOURCE!H444,"????0")&amp;",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", "&amp; SOURCE!K444&amp;      IF(SOURCE!$X$2-LEN(SOURCE!K444) &gt;= 0, REPT(" ",SOURCE!$X$2-LEN(SOURCE!K444)), "")&amp;
      "},"&amp;IF(SOURCE!L444&lt;&gt;"",""&amp;SOURCE!L444,"")
 )
)
)</f>
        <v>/*  426 */  { fnStatSum,                   1,                           STD_SIGMA "x",                                 STD_SIGMA "x",                                 0,       0,       CAT_FNCT, SLS_ENABLED  , US_ENABLED  },</v>
      </c>
    </row>
    <row r="445" spans="1:1">
      <c r="A445" s="8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",SOURCE!$S$2-5), "")&amp;
      TEXT(SOURCE!H445,"????0")&amp;",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", "&amp; SOURCE!K445&amp;      IF(SOURCE!$X$2-LEN(SOURCE!K445) &gt;= 0, REPT(" ",SOURCE!$X$2-LEN(SOURCE!K445)), "")&amp;
      "},"&amp;IF(SOURCE!L445&lt;&gt;"",""&amp;SOURCE!L445,"")
 )
)
)</f>
        <v>/*  427 */  { fnStatSum,                   2,                           STD_SIGMA "y",                                 STD_SIGMA "y",                                 0,       0,       CAT_FNCT, SLS_ENABLED  , US_ENABLED  },</v>
      </c>
    </row>
    <row r="446" spans="1:1">
      <c r="A446" s="8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",SOURCE!$S$2-5), "")&amp;
      TEXT(SOURCE!H446,"????0")&amp;",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", "&amp; SOURCE!K446&amp;      IF(SOURCE!$X$2-LEN(SOURCE!K446) &gt;= 0, REPT(" ",SOURCE!$X$2-LEN(SOURCE!K446)), "")&amp;
      "},"&amp;IF(SOURCE!L446&lt;&gt;"",""&amp;SOURCE!L446,"")
 )
)
)</f>
        <v>/*  428 */  { fnStatSum,                   3,                           STD_SIGMA "x" STD_SUP_2,                       STD_SIGMA "x" STD_SUP_2,                       0,       0,       CAT_FNCT, SLS_ENABLED  , US_ENABLED  },</v>
      </c>
    </row>
    <row r="447" spans="1:1">
      <c r="A447" s="8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",SOURCE!$S$2-5), "")&amp;
      TEXT(SOURCE!H447,"????0")&amp;",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", "&amp; SOURCE!K447&amp;      IF(SOURCE!$X$2-LEN(SOURCE!K447) &gt;= 0, REPT(" ",SOURCE!$X$2-LEN(SOURCE!K447)), "")&amp;
      "},"&amp;IF(SOURCE!L447&lt;&gt;"",""&amp;SOURCE!L447,"")
 )
)
)</f>
        <v>/*  429 */  { fnStatSum,                   4,                           STD_SIGMA "x" STD_SUP_2 "y",                   STD_SIGMA "x" STD_SUP_2 "y",                   0,       0,       CAT_FNCT, SLS_ENABLED  , US_ENABLED  },</v>
      </c>
    </row>
    <row r="448" spans="1:1">
      <c r="A448" s="8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",SOURCE!$S$2-5), "")&amp;
      TEXT(SOURCE!H448,"????0")&amp;",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", "&amp; SOURCE!K448&amp;      IF(SOURCE!$X$2-LEN(SOURCE!K448) &gt;= 0, REPT(" ",SOURCE!$X$2-LEN(SOURCE!K448)), "")&amp;
      "},"&amp;IF(SOURCE!L448&lt;&gt;"",""&amp;SOURCE!L448,"")
 )
)
)</f>
        <v>/*  430 */  { fnStatSum,                   5,                           STD_SIGMA "y" STD_SUP_2,                       STD_SIGMA "y" STD_SUP_2,                       0,       0,       CAT_FNCT, SLS_ENABLED  , US_ENABLED  },</v>
      </c>
    </row>
    <row r="449" spans="1:1">
      <c r="A449" s="8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",SOURCE!$S$2-5), "")&amp;
      TEXT(SOURCE!H449,"????0")&amp;",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", "&amp; SOURCE!K449&amp;      IF(SOURCE!$X$2-LEN(SOURCE!K449) &gt;= 0, REPT(" ",SOURCE!$X$2-LEN(SOURCE!K449)), "")&amp;
      "},"&amp;IF(SOURCE!L449&lt;&gt;"",""&amp;SOURCE!L449,"")
 )
)
)</f>
        <v>/*  431 */  { fnStatSum,                   6,                           STD_SIGMA "xy",                                STD_SIGMA "xy",                                0,       0,       CAT_FNCT, SLS_ENABLED  , US_ENABLED  },</v>
      </c>
    </row>
    <row r="450" spans="1:1">
      <c r="A450" s="8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",SOURCE!$S$2-5), "")&amp;
      TEXT(SOURCE!H450,"????0")&amp;",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", "&amp; SOURCE!K450&amp;      IF(SOURCE!$X$2-LEN(SOURCE!K450) &gt;= 0, REPT(" ",SOURCE!$X$2-LEN(SOURCE!K450)), "")&amp;
      "},"&amp;IF(SOURCE!L450&lt;&gt;"",""&amp;SOURCE!L450,"")
 )
)
)</f>
        <v>/*  432 */  { fnStatSum,                   7,                           STD_SIGMA "lnxy",                              STD_SIGMA "lnxy",                              0,       0,       CAT_FNCT, SLS_ENABLED  , US_ENABLED  },</v>
      </c>
    </row>
    <row r="451" spans="1:1">
      <c r="A451" s="8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",SOURCE!$S$2-5), "")&amp;
      TEXT(SOURCE!H451,"????0")&amp;",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", "&amp; SOURCE!K451&amp;      IF(SOURCE!$X$2-LEN(SOURCE!K451) &gt;= 0, REPT(" ",SOURCE!$X$2-LEN(SOURCE!K451)), "")&amp;
      "},"&amp;IF(SOURCE!L451&lt;&gt;"",""&amp;SOURCE!L451,"")
 )
)
)</f>
        <v>/*  433 */  { fnStatSum,                   8,                           STD_SIGMA "lnx",                               STD_SIGMA "lnx",                               0,       0,       CAT_FNCT, SLS_ENABLED  , US_ENABLED  },</v>
      </c>
    </row>
    <row r="452" spans="1:1">
      <c r="A452" s="8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",SOURCE!$S$2-5), "")&amp;
      TEXT(SOURCE!H452,"????0")&amp;",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", "&amp; SOURCE!K452&amp;      IF(SOURCE!$X$2-LEN(SOURCE!K452) &gt;= 0, REPT(" ",SOURCE!$X$2-LEN(SOURCE!K452)), "")&amp;
      "},"&amp;IF(SOURCE!L452&lt;&gt;"",""&amp;SOURCE!L452,"")
 )
)
)</f>
        <v>/*  434 */  { fnStatSum,                   9,                           STD_SIGMA "ln" STD_SUP_2 "x",                  STD_SIGMA "ln" STD_SUP_2 "x",                  0,       0,       CAT_FNCT, SLS_ENABLED  , US_ENABLED  },</v>
      </c>
    </row>
    <row r="453" spans="1:1">
      <c r="A453" s="8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",SOURCE!$S$2-5), "")&amp;
      TEXT(SOURCE!H453,"????0")&amp;",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", "&amp; SOURCE!K453&amp;      IF(SOURCE!$X$2-LEN(SOURCE!K453) &gt;= 0, REPT(" ",SOURCE!$X$2-LEN(SOURCE!K453)), "")&amp;
      "},"&amp;IF(SOURCE!L453&lt;&gt;"",""&amp;SOURCE!L453,"")
 )
)
)</f>
        <v>/*  435 */  { fnStatSum,                   10,                          STD_SIGMA "ylnx",                              STD_SIGMA "ylnx",                              0,       0,       CAT_FNCT, SLS_ENABLED  , US_ENABLED  },</v>
      </c>
    </row>
    <row r="454" spans="1:1">
      <c r="A454" s="8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",SOURCE!$S$2-5), "")&amp;
      TEXT(SOURCE!H454,"????0")&amp;",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", "&amp; SOURCE!K454&amp;      IF(SOURCE!$X$2-LEN(SOURCE!K454) &gt;= 0, REPT(" ",SOURCE!$X$2-LEN(SOURCE!K454)), "")&amp;
      "},"&amp;IF(SOURCE!L454&lt;&gt;"",""&amp;SOURCE!L454,"")
 )
)
)</f>
        <v>/*  436 */  { fnStatSum,                   11,                          STD_SIGMA "lny",                               STD_SIGMA "lny",                               0,       0,       CAT_FNCT, SLS_ENABLED  , US_ENABLED  },</v>
      </c>
    </row>
    <row r="455" spans="1:1">
      <c r="A455" s="8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",SOURCE!$S$2-5), "")&amp;
      TEXT(SOURCE!H455,"????0")&amp;",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", "&amp; SOURCE!K455&amp;      IF(SOURCE!$X$2-LEN(SOURCE!K455) &gt;= 0, REPT(" ",SOURCE!$X$2-LEN(SOURCE!K455)), "")&amp;
      "},"&amp;IF(SOURCE!L455&lt;&gt;"",""&amp;SOURCE!L455,"")
 )
)
)</f>
        <v>/*  437 */  { fnStatSum,                   12,                          STD_SIGMA "ln" STD_SUP_2 "y",                  STD_SIGMA "ln" STD_SUP_2 "y",                  0,       0,       CAT_FNCT, SLS_ENABLED  , US_ENABLED  },</v>
      </c>
    </row>
    <row r="456" spans="1:1">
      <c r="A456" s="8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",SOURCE!$S$2-5), "")&amp;
      TEXT(SOURCE!H456,"????0")&amp;",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", "&amp; SOURCE!K456&amp;      IF(SOURCE!$X$2-LEN(SOURCE!K456) &gt;= 0, REPT(" ",SOURCE!$X$2-LEN(SOURCE!K456)), "")&amp;
      "},"&amp;IF(SOURCE!L456&lt;&gt;"",""&amp;SOURCE!L456,"")
 )
)
)</f>
        <v>/*  438 */  { fnStatSum,                   13,                          STD_SIGMA "xlny",                              STD_SIGMA "xlny",                              0,       0,       CAT_FNCT, SLS_ENABLED  , US_ENABLED  },</v>
      </c>
    </row>
    <row r="457" spans="1:1">
      <c r="A457" s="8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",SOURCE!$S$2-5), "")&amp;
      TEXT(SOURCE!H457,"????0")&amp;",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", "&amp; SOURCE!K457&amp;      IF(SOURCE!$X$2-LEN(SOURCE!K457) &gt;= 0, REPT(" ",SOURCE!$X$2-LEN(SOURCE!K457)), "")&amp;
      "},"&amp;IF(SOURCE!L457&lt;&gt;"",""&amp;SOURCE!L457,"")
 )
)
)</f>
        <v>/*  439 */  { fnStatSum,                   14,                          STD_SIGMA "lny/x",                             STD_SIGMA "lny/x",                             0,       0,       CAT_FNCT, SLS_ENABLED  , US_ENABLED  },</v>
      </c>
    </row>
    <row r="458" spans="1:1">
      <c r="A458" s="8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",SOURCE!$S$2-5), "")&amp;
      TEXT(SOURCE!H458,"????0")&amp;",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", "&amp; SOURCE!K458&amp;      IF(SOURCE!$X$2-LEN(SOURCE!K458) &gt;= 0, REPT(" ",SOURCE!$X$2-LEN(SOURCE!K458)), "")&amp;
      "},"&amp;IF(SOURCE!L458&lt;&gt;"",""&amp;SOURCE!L458,"")
 )
)
)</f>
        <v>/*  440 */  { fnStatSum,                   15,                          STD_SIGMA "x" STD_SUP_2 "/y",                  STD_SIGMA "x" STD_SUP_2 "/y",                  0,       0,       CAT_FNCT, SLS_ENABLED  , US_ENABLED  },</v>
      </c>
    </row>
    <row r="459" spans="1:1">
      <c r="A459" s="8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",SOURCE!$S$2-5), "")&amp;
      TEXT(SOURCE!H459,"????0")&amp;",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", "&amp; SOURCE!K459&amp;      IF(SOURCE!$X$2-LEN(SOURCE!K459) &gt;= 0, REPT(" ",SOURCE!$X$2-LEN(SOURCE!K459)), "")&amp;
      "},"&amp;IF(SOURCE!L459&lt;&gt;"",""&amp;SOURCE!L459,"")
 )
)
)</f>
        <v>/*  441 */  { fnStatSum,                   16,                          STD_SIGMA STD_SUP_1 "/x",                      STD_SIGMA STD_SUP_1 "/x",                      0,       0,       CAT_FNCT, SLS_ENABLED  , US_ENABLED  },</v>
      </c>
    </row>
    <row r="460" spans="1:1">
      <c r="A460" s="8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",SOURCE!$S$2-5), "")&amp;
      TEXT(SOURCE!H460,"????0")&amp;",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", "&amp; SOURCE!K460&amp;      IF(SOURCE!$X$2-LEN(SOURCE!K460) &gt;= 0, REPT(" ",SOURCE!$X$2-LEN(SOURCE!K460)), "")&amp;
      "},"&amp;IF(SOURCE!L460&lt;&gt;"",""&amp;SOURCE!L460,"")
 )
)
)</f>
        <v>/*  442 */  { fnStatSum,                   17,                          STD_SIGMA STD_SUP_1 "/x" STD_SUP_2,            STD_SIGMA STD_SUP_1 "/x" STD_SUP_2,            0,       0,       CAT_FNCT, SLS_ENABLED  , US_ENABLED  },</v>
      </c>
    </row>
    <row r="461" spans="1:1">
      <c r="A461" s="8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",SOURCE!$S$2-5), "")&amp;
      TEXT(SOURCE!H461,"????0")&amp;",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", "&amp; SOURCE!K461&amp;      IF(SOURCE!$X$2-LEN(SOURCE!K461) &gt;= 0, REPT(" ",SOURCE!$X$2-LEN(SOURCE!K461)), "")&amp;
      "},"&amp;IF(SOURCE!L461&lt;&gt;"",""&amp;SOURCE!L461,"")
 )
)
)</f>
        <v>/*  443 */  { fnStatSum,                   18,                          STD_SIGMA "x/y",                               STD_SIGMA "x/y",                               0,       0,       CAT_FNCT, SLS_ENABLED  , US_ENABLED  },</v>
      </c>
    </row>
    <row r="462" spans="1:1">
      <c r="A462" s="8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",SOURCE!$S$2-5), "")&amp;
      TEXT(SOURCE!H462,"????0")&amp;",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", "&amp; SOURCE!K462&amp;      IF(SOURCE!$X$2-LEN(SOURCE!K462) &gt;= 0, REPT(" ",SOURCE!$X$2-LEN(SOURCE!K462)), "")&amp;
      "},"&amp;IF(SOURCE!L462&lt;&gt;"",""&amp;SOURCE!L462,"")
 )
)
)</f>
        <v>/*  444 */  { fnStatSum,                   19,                          STD_SIGMA STD_SUP_1 "/y",                      STD_SIGMA STD_SUP_1 "/y",                      0,       0,       CAT_FNCT, SLS_ENABLED  , US_ENABLED  },</v>
      </c>
    </row>
    <row r="463" spans="1:1">
      <c r="A463" s="8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",SOURCE!$S$2-5), "")&amp;
      TEXT(SOURCE!H463,"????0")&amp;",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", "&amp; SOURCE!K463&amp;      IF(SOURCE!$X$2-LEN(SOURCE!K463) &gt;= 0, REPT(" ",SOURCE!$X$2-LEN(SOURCE!K463)), "")&amp;
      "},"&amp;IF(SOURCE!L463&lt;&gt;"",""&amp;SOURCE!L463,"")
 )
)
)</f>
        <v>/*  445 */  { fnStatSum,                   20,                          STD_SIGMA STD_SUP_1 "/y" STD_SUP_2,            STD_SIGMA STD_SUP_1 "/y" STD_SUP_2,            0,       0,       CAT_FNCT, SLS_ENABLED  , US_ENABLED  },</v>
      </c>
    </row>
    <row r="464" spans="1:1">
      <c r="A464" s="8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",SOURCE!$S$2-5), "")&amp;
      TEXT(SOURCE!H464,"????0")&amp;",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", "&amp; SOURCE!K464&amp;      IF(SOURCE!$X$2-LEN(SOURCE!K464) &gt;= 0, REPT(" ",SOURCE!$X$2-LEN(SOURCE!K464)), "")&amp;
      "},"&amp;IF(SOURCE!L464&lt;&gt;"",""&amp;SOURCE!L464,"")
 )
)
)</f>
        <v>/*  446 */  { fnStatSum,                   21,                          STD_SIGMA "x" STD_SUP_3,                       STD_SIGMA "x" STD_SUP_3,                       0,       0,       CAT_FNCT, SLS_ENABLED  , US_ENABLED  },</v>
      </c>
    </row>
    <row r="465" spans="1:1">
      <c r="A465" s="8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",SOURCE!$S$2-5), "")&amp;
      TEXT(SOURCE!H465,"????0")&amp;",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", "&amp; SOURCE!K465&amp;      IF(SOURCE!$X$2-LEN(SOURCE!K465) &gt;= 0, REPT(" ",SOURCE!$X$2-LEN(SOURCE!K465)), "")&amp;
      "},"&amp;IF(SOURCE!L465&lt;&gt;"",""&amp;SOURCE!L465,"")
 )
)
)</f>
        <v>/*  447 */  { fnStatSum,                   22,                          STD_SIGMA "x" STD_SUP_4,                       STD_SIGMA "x" STD_SUP_4,                       0,       0,       CAT_FNCT, SLS_ENABLED  , US_ENABLED  },</v>
      </c>
    </row>
    <row r="466" spans="1:1">
      <c r="A466" s="8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",SOURCE!$S$2-5), "")&amp;
      TEXT(SOURCE!H466,"????0")&amp;",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", "&amp; SOURCE!K466&amp;      IF(SOURCE!$X$2-LEN(SOURCE!K466) &gt;= 0, REPT(" ",SOURCE!$X$2-LEN(SOURCE!K466)), "")&amp;
      "},"&amp;IF(SOURCE!L466&lt;&gt;"",""&amp;SOURCE!L466,"")
 )
)
)</f>
        <v>/*  448 */  { itemToBeCoded,               NOPARAM,                     "0448",                                        "0448",                                        0,       0,       CAT_FREE, SLS_UNCHANGED, US_UNCHANGED},</v>
      </c>
    </row>
    <row r="467" spans="1:1">
      <c r="A467" s="8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",SOURCE!$S$2-5), "")&amp;
      TEXT(SOURCE!H467,"????0")&amp;",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", "&amp; SOURCE!K467&amp;      IF(SOURCE!$X$2-LEN(SOURCE!K467) &gt;= 0, REPT(" ",SOURCE!$X$2-LEN(SOURCE!K467)), "")&amp;
      "},"&amp;IF(SOURCE!L467&lt;&gt;"",""&amp;SOURCE!L467,"")
 )
)
)</f>
        <v>/*  449 */  { itemToBeCoded,               NOPARAM,                     "0449",                                        "0449",                                        0,       0,       CAT_FREE, SLS_UNCHANGED, US_UNCHANGED},</v>
      </c>
    </row>
    <row r="468" spans="1:1">
      <c r="A468" s="8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",SOURCE!$S$2-5), "")&amp;
      TEXT(SOURCE!H468,"????0")&amp;",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", "&amp; SOURCE!K468&amp;      IF(SOURCE!$X$2-LEN(SOURCE!K468) &gt;= 0, REPT(" ",SOURCE!$X$2-LEN(SOURCE!K468)), "")&amp;
      "},"&amp;IF(SOURCE!L468&lt;&gt;"",""&amp;SOURCE!L468,"")
 )
)
)</f>
        <v>/*  450 */  { itemToBeCoded,               NOPARAM,                     "0450",                                        "0450",                                        0,       0,       CAT_FREE, SLS_UNCHANGED, US_UNCHANGED},</v>
      </c>
    </row>
    <row r="469" spans="1:1">
      <c r="A469" s="8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",SOURCE!$S$2-5), "")&amp;
      TEXT(SOURCE!H469,"????0")&amp;",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", "&amp; SOURCE!K469&amp;      IF(SOURCE!$X$2-LEN(SOURCE!K469) &gt;= 0, REPT(" ",SOURCE!$X$2-LEN(SOURCE!K469)), "")&amp;
      "},"&amp;IF(SOURCE!L469&lt;&gt;"",""&amp;SOURCE!L469,"")
 )
)
)</f>
        <v>/*  451 */  { itemToBeCoded,               NOPARAM,                     "0451",                                        "0451",                                        0,       0,       CAT_FREE, SLS_UNCHANGED, US_UNCHANGED},</v>
      </c>
    </row>
    <row r="470" spans="1:1">
      <c r="A470" s="8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",SOURCE!$S$2-5), "")&amp;
      TEXT(SOURCE!H470,"????0")&amp;",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", "&amp; SOURCE!K470&amp;      IF(SOURCE!$X$2-LEN(SOURCE!K470) &gt;= 0, REPT(" ",SOURCE!$X$2-LEN(SOURCE!K470)), "")&amp;
      "},"&amp;IF(SOURCE!L470&lt;&gt;"",""&amp;SOURCE!L470,"")
 )
)
)</f>
        <v>/*  452 */  { itemToBeCoded,               NOPARAM,                     "0452",                                        "0452",                                        0,       0,       CAT_FREE, SLS_UNCHANGED, US_UNCHANGED},</v>
      </c>
    </row>
    <row r="471" spans="1:1">
      <c r="A471" s="8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",SOURCE!$S$2-5), "")&amp;
      TEXT(SOURCE!H471,"????0")&amp;",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", "&amp; SOURCE!K471&amp;      IF(SOURCE!$X$2-LEN(SOURCE!K471) &gt;= 0, REPT(" ",SOURCE!$X$2-LEN(SOURCE!K471)), "")&amp;
      "},"&amp;IF(SOURCE!L471&lt;&gt;"",""&amp;SOURCE!L471,"")
 )
)
)</f>
        <v/>
      </c>
    </row>
    <row r="472" spans="1:1">
      <c r="A472" s="8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",SOURCE!$S$2-5), "")&amp;
      TEXT(SOURCE!H472,"????0")&amp;",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", "&amp; SOURCE!K472&amp;      IF(SOURCE!$X$2-LEN(SOURCE!K472) &gt;= 0, REPT(" ",SOURCE!$X$2-LEN(SOURCE!K472)), "")&amp;
      "},"&amp;IF(SOURCE!L472&lt;&gt;"",""&amp;SOURCE!L472,"")
 )
)
)</f>
        <v/>
      </c>
    </row>
    <row r="473" spans="1:1">
      <c r="A473" s="8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",SOURCE!$S$2-5), "")&amp;
      TEXT(SOURCE!H473,"????0")&amp;",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", "&amp; SOURCE!K473&amp;      IF(SOURCE!$X$2-LEN(SOURCE!K473) &gt;= 0, REPT(" ",SOURCE!$X$2-LEN(SOURCE!K473)), "")&amp;
      "},"&amp;IF(SOURCE!L473&lt;&gt;"",""&amp;SOURCE!L473,"")
 )
)
)</f>
        <v>// System flags</v>
      </c>
    </row>
    <row r="474" spans="1:1">
      <c r="A474" s="8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",SOURCE!$S$2-5), "")&amp;
      TEXT(SOURCE!H474,"????0")&amp;",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", "&amp; SOURCE!K474&amp;      IF(SOURCE!$X$2-LEN(SOURCE!K474) &gt;= 0, REPT(" ",SOURCE!$X$2-LEN(SOURCE!K474)), "")&amp;
      "},"&amp;IF(SOURCE!L474&lt;&gt;"",""&amp;SOURCE!L474,"")
 )
)
)</f>
        <v>/*  453 */  { fnGetSystemFlag,             FLAG_TDM24,                  "TDM24",                                       "TDM24",                                       0,       0,       CAT_SYFL, SLS_UNCHANGED, US_UNCHANGED}, // The system flags,</v>
      </c>
    </row>
    <row r="475" spans="1:1">
      <c r="A475" s="8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",SOURCE!$S$2-5), "")&amp;
      TEXT(SOURCE!H475,"????0")&amp;",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", "&amp; SOURCE!K475&amp;      IF(SOURCE!$X$2-LEN(SOURCE!K475) &gt;= 0, REPT(" ",SOURCE!$X$2-LEN(SOURCE!K475)), "")&amp;
      "},"&amp;IF(SOURCE!L475&lt;&gt;"",""&amp;SOURCE!L475,"")
 )
)
)</f>
        <v>/*  454 */  { fnGetSystemFlag,             FLAG_YMD,                    "YMD",                                         "YMD",                                         0,       0,       CAT_SYFL, SLS_UNCHANGED, US_UNCHANGED}, // items from 453 to 493,</v>
      </c>
    </row>
    <row r="476" spans="1:1">
      <c r="A476" s="8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",SOURCE!$S$2-5), "")&amp;
      TEXT(SOURCE!H476,"????0")&amp;",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", "&amp; SOURCE!K476&amp;      IF(SOURCE!$X$2-LEN(SOURCE!K476) &gt;= 0, REPT(" ",SOURCE!$X$2-LEN(SOURCE!K476)), "")&amp;
      "},"&amp;IF(SOURCE!L476&lt;&gt;"",""&amp;SOURCE!L476,"")
 )
)
)</f>
        <v>/*  455 */  { fnGetSystemFlag,             FLAG_DMY,                    "DMY",                                         "DMY",                                         0,       0,       CAT_SYFL, SLS_UNCHANGED, US_UNCHANGED}, // MUST be in the same</v>
      </c>
    </row>
    <row r="477" spans="1:1">
      <c r="A477" s="8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",SOURCE!$S$2-5), "")&amp;
      TEXT(SOURCE!H477,"????0")&amp;",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", "&amp; SOURCE!K477&amp;      IF(SOURCE!$X$2-LEN(SOURCE!K477) &gt;= 0, REPT(" ",SOURCE!$X$2-LEN(SOURCE!K477)), "")&amp;
      "},"&amp;IF(SOURCE!L477&lt;&gt;"",""&amp;SOURCE!L477,"")
 )
)
)</f>
        <v>/*  456 */  { fnGetSystemFlag,             FLAG_MDY,                    "MDY",                                         "MDY",                                         0,       0,       CAT_SYFL, SLS_UNCHANGED, US_UNCHANGED}, // order as the flag</v>
      </c>
    </row>
    <row r="478" spans="1:1">
      <c r="A478" s="8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",SOURCE!$S$2-5), "")&amp;
      TEXT(SOURCE!H478,"????0")&amp;",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", "&amp; SOURCE!K478&amp;      IF(SOURCE!$X$2-LEN(SOURCE!K478) &gt;= 0, REPT(" ",SOURCE!$X$2-LEN(SOURCE!K478)), "")&amp;
      "},"&amp;IF(SOURCE!L478&lt;&gt;"",""&amp;SOURCE!L478,"")
 )
)
)</f>
        <v>/*  457 */  { fnGetSystemFlag,             FLAG_CPXRES,                 "CPXRES",                                      "CPXRES",                                      0,       0,       CAT_SYFL, SLS_UNCHANGED, US_UNCHANGED}, // number (8 LSB) defined</v>
      </c>
    </row>
    <row r="479" spans="1:1">
      <c r="A479" s="8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",SOURCE!$S$2-5), "")&amp;
      TEXT(SOURCE!H479,"????0")&amp;",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", "&amp; SOURCE!K479&amp;      IF(SOURCE!$X$2-LEN(SOURCE!K479) &gt;= 0, REPT(" ",SOURCE!$X$2-LEN(SOURCE!K479)), "")&amp;
      "},"&amp;IF(SOURCE!L479&lt;&gt;"",""&amp;SOURCE!L479,"")
 )
)
)</f>
        <v>/*  458 */  { fnGetSystemFlag,             FLAG_CPXj,                   "CPXj",                                        "CPXj",                                        0,       0,       CAT_SYFL, SLS_UNCHANGED, US_UNCHANGED}, // in defines.h</v>
      </c>
    </row>
    <row r="480" spans="1:1">
      <c r="A480" s="8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",SOURCE!$S$2-5), "")&amp;
      TEXT(SOURCE!H480,"????0")&amp;",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", "&amp; SOURCE!K480&amp;      IF(SOURCE!$X$2-LEN(SOURCE!K480) &gt;= 0, REPT(" ",SOURCE!$X$2-LEN(SOURCE!K480)), "")&amp;
      "},"&amp;IF(SOURCE!L480&lt;&gt;"",""&amp;SOURCE!L480,"")
 )
)
)</f>
        <v>/*  459 */  { fnGetSystemFlag,             FLAG_POLAR,                  "POLAR",                                       "POLAR",                                       0,       0,       CAT_SYFL, SLS_UNCHANGED, US_UNCHANGED},</v>
      </c>
    </row>
    <row r="481" spans="1:1">
      <c r="A481" s="8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",SOURCE!$S$2-5), "")&amp;
      TEXT(SOURCE!H481,"????0")&amp;",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", "&amp; SOURCE!K481&amp;      IF(SOURCE!$X$2-LEN(SOURCE!K481) &gt;= 0, REPT(" ",SOURCE!$X$2-LEN(SOURCE!K481)), "")&amp;
      "},"&amp;IF(SOURCE!L481&lt;&gt;"",""&amp;SOURCE!L481,"")
 )
)
)</f>
        <v>/*  460 */  { fnGetSystemFlag,             FLAG_FRACT,                  "FRACT",                                       "FRACT",                                       0,       0,       CAT_SYFL, SLS_UNCHANGED, US_UNCHANGED}, // And TDM24 MUST be</v>
      </c>
    </row>
    <row r="482" spans="1:1">
      <c r="A482" s="8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",SOURCE!$S$2-5), "")&amp;
      TEXT(SOURCE!H482,"????0")&amp;",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", "&amp; SOURCE!K482&amp;      IF(SOURCE!$X$2-LEN(SOURCE!K482) &gt;= 0, REPT(" ",SOURCE!$X$2-LEN(SOURCE!K482)), "")&amp;
      "},"&amp;IF(SOURCE!L482&lt;&gt;"",""&amp;SOURCE!L482,"")
 )
)
)</f>
        <v>/*  461 */  { fnGetSystemFlag,             FLAG_PROPFR,                 "PROPFR",                                      "PROPFR",                                      0,       0,       CAT_SYFL, SLS_UNCHANGED, US_UNCHANGED}, // the first.</v>
      </c>
    </row>
    <row r="483" spans="1:1">
      <c r="A483" s="8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",SOURCE!$S$2-5), "")&amp;
      TEXT(SOURCE!H483,"????0")&amp;",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", "&amp; SOURCE!K483&amp;      IF(SOURCE!$X$2-LEN(SOURCE!K483) &gt;= 0, REPT(" ",SOURCE!$X$2-LEN(SOURCE!K483)), "")&amp;
      "},"&amp;IF(SOURCE!L483&lt;&gt;"",""&amp;SOURCE!L483,"")
 )
)
)</f>
        <v>/*  462 */  { fnGetSystemFlag,             FLAG_DENANY,                 "DENANY",                                      "DENANY",                                      0,       0,       CAT_SYFL, SLS_UNCHANGED, US_UNCHANGED},</v>
      </c>
    </row>
    <row r="484" spans="1:1">
      <c r="A484" s="8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",SOURCE!$S$2-5), "")&amp;
      TEXT(SOURCE!H484,"????0")&amp;",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", "&amp; SOURCE!K484&amp;      IF(SOURCE!$X$2-LEN(SOURCE!K484) &gt;= 0, REPT(" ",SOURCE!$X$2-LEN(SOURCE!K484)), "")&amp;
      "},"&amp;IF(SOURCE!L484&lt;&gt;"",""&amp;SOURCE!L484,"")
 )
)
)</f>
        <v>/*  463 */  { fnGetSystemFlag,             FLAG_DENFIX,                 "DENFIX",                                      "DENFIX",                                      0,       0,       CAT_SYFL, SLS_UNCHANGED, US_UNCHANGED},</v>
      </c>
    </row>
    <row r="485" spans="1:1">
      <c r="A485" s="8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",SOURCE!$S$2-5), "")&amp;
      TEXT(SOURCE!H485,"????0")&amp;",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", "&amp; SOURCE!K485&amp;      IF(SOURCE!$X$2-LEN(SOURCE!K485) &gt;= 0, REPT(" ",SOURCE!$X$2-LEN(SOURCE!K485)), "")&amp;
      "},"&amp;IF(SOURCE!L485&lt;&gt;"",""&amp;SOURCE!L485,"")
 )
)
)</f>
        <v>/*  464 */  { fnGetSystemFlag,             FLAG_CARRY,                  "CARRY",                                       "CARRY",                                       0,       0,       CAT_SYFL, SLS_UNCHANGED, US_UNCHANGED},</v>
      </c>
    </row>
    <row r="486" spans="1:1">
      <c r="A486" s="8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",SOURCE!$S$2-5), "")&amp;
      TEXT(SOURCE!H486,"????0")&amp;",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", "&amp; SOURCE!K486&amp;      IF(SOURCE!$X$2-LEN(SOURCE!K486) &gt;= 0, REPT(" ",SOURCE!$X$2-LEN(SOURCE!K486)), "")&amp;
      "},"&amp;IF(SOURCE!L486&lt;&gt;"",""&amp;SOURCE!L486,"")
 )
)
)</f>
        <v>/*  465 */  { fnGetSystemFlag,             FLAG_OVERFLOW,               "OVERFL",                                      "OVERFL",                                      0,       0,       CAT_SYFL, SLS_UNCHANGED, US_UNCHANGED},</v>
      </c>
    </row>
    <row r="487" spans="1:1">
      <c r="A487" s="8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",SOURCE!$S$2-5), "")&amp;
      TEXT(SOURCE!H487,"????0")&amp;",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", "&amp; SOURCE!K487&amp;      IF(SOURCE!$X$2-LEN(SOURCE!K487) &gt;= 0, REPT(" ",SOURCE!$X$2-LEN(SOURCE!K487)), "")&amp;
      "},"&amp;IF(SOURCE!L487&lt;&gt;"",""&amp;SOURCE!L487,"")
 )
)
)</f>
        <v>/*  466 */  { fnGetSystemFlag,             FLAG_LEAD0,                  "LEAD.0",                                      "LEAD.0",                                      0,       0,       CAT_SYFL, SLS_UNCHANGED, US_UNCHANGED},</v>
      </c>
    </row>
    <row r="488" spans="1:1">
      <c r="A488" s="8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",SOURCE!$S$2-5), "")&amp;
      TEXT(SOURCE!H488,"????0")&amp;",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", "&amp; SOURCE!K488&amp;      IF(SOURCE!$X$2-LEN(SOURCE!K488) &gt;= 0, REPT(" ",SOURCE!$X$2-LEN(SOURCE!K488)), "")&amp;
      "},"&amp;IF(SOURCE!L488&lt;&gt;"",""&amp;SOURCE!L488,"")
 )
)
)</f>
        <v>/*  467 */  { fnGetSystemFlag,             FLAG_ALPHA,                  "ALPHA",                                       "ALPHA",                                       0,       0,       CAT_SYFL, SLS_UNCHANGED, US_UNCHANGED},</v>
      </c>
    </row>
    <row r="489" spans="1:1">
      <c r="A489" s="8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",SOURCE!$S$2-5), "")&amp;
      TEXT(SOURCE!H489,"????0")&amp;",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", "&amp; SOURCE!K489&amp;      IF(SOURCE!$X$2-LEN(SOURCE!K489) &gt;= 0, REPT(" ",SOURCE!$X$2-LEN(SOURCE!K489)), "")&amp;
      "},"&amp;IF(SOURCE!L489&lt;&gt;"",""&amp;SOURCE!L489,"")
 )
)
)</f>
        <v>/*  468 */  { fnGetSystemFlag,             FLAG_alphaCAP,               STD_alpha "CAP",                               STD_alpha "CAP",                               0,       0,       CAT_SYFL, SLS_UNCHANGED, US_UNCHANGED},</v>
      </c>
    </row>
    <row r="490" spans="1:1">
      <c r="A490" s="8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",SOURCE!$S$2-5), "")&amp;
      TEXT(SOURCE!H490,"????0")&amp;",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", "&amp; SOURCE!K490&amp;      IF(SOURCE!$X$2-LEN(SOURCE!K490) &gt;= 0, REPT(" ",SOURCE!$X$2-LEN(SOURCE!K490)), "")&amp;
      "},"&amp;IF(SOURCE!L490&lt;&gt;"",""&amp;SOURCE!L490,"")
 )
)
)</f>
        <v>/*  469 */  { fnGetSystemFlag,             FLAG_RUNTIM,                 "RUNTIM",                                      "RUNTIM",                                      0,       0,       CAT_SYFL, SLS_UNCHANGED, US_UNCHANGED},</v>
      </c>
    </row>
    <row r="491" spans="1:1">
      <c r="A491" s="8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",SOURCE!$S$2-5), "")&amp;
      TEXT(SOURCE!H491,"????0")&amp;",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", "&amp; SOURCE!K491&amp;      IF(SOURCE!$X$2-LEN(SOURCE!K491) &gt;= 0, REPT(" ",SOURCE!$X$2-LEN(SOURCE!K491)), "")&amp;
      "},"&amp;IF(SOURCE!L491&lt;&gt;"",""&amp;SOURCE!L491,"")
 )
)
)</f>
        <v>/*  470 */  { fnGetSystemFlag,             FLAG_RUNIO,                  "RUNIO",                                       "RUNIO",                                       0,       0,       CAT_SYFL, SLS_UNCHANGED, US_UNCHANGED},</v>
      </c>
    </row>
    <row r="492" spans="1:1">
      <c r="A492" s="8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",SOURCE!$S$2-5), "")&amp;
      TEXT(SOURCE!H492,"????0")&amp;",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", "&amp; SOURCE!K492&amp;      IF(SOURCE!$X$2-LEN(SOURCE!K492) &gt;= 0, REPT(" ",SOURCE!$X$2-LEN(SOURCE!K492)), "")&amp;
      "},"&amp;IF(SOURCE!L492&lt;&gt;"",""&amp;SOURCE!L492,"")
 )
)
)</f>
        <v>/*  471 */  { fnGetSystemFlag,             FLAG_PRINT,                  "PRINT",                                       "PRINT",                                       0,       0,       CAT_SYFL, SLS_UNCHANGED, US_UNCHANGED},</v>
      </c>
    </row>
    <row r="493" spans="1:1">
      <c r="A493" s="8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",SOURCE!$S$2-5), "")&amp;
      TEXT(SOURCE!H493,"????0")&amp;",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", "&amp; SOURCE!K493&amp;      IF(SOURCE!$X$2-LEN(SOURCE!K493) &gt;= 0, REPT(" ",SOURCE!$X$2-LEN(SOURCE!K493)), "")&amp;
      "},"&amp;IF(SOURCE!L493&lt;&gt;"",""&amp;SOURCE!L493,"")
 )
)
)</f>
        <v>/*  472 */  { fnGetSystemFlag,             FLAG_TRACE,                  "TRACE",                                       "TRACE",                                       0,       0,       CAT_SYFL, SLS_UNCHANGED, US_UNCHANGED},</v>
      </c>
    </row>
    <row r="494" spans="1:1">
      <c r="A494" s="8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",SOURCE!$S$2-5), "")&amp;
      TEXT(SOURCE!H494,"????0")&amp;",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", "&amp; SOURCE!K494&amp;      IF(SOURCE!$X$2-LEN(SOURCE!K494) &gt;= 0, REPT(" ",SOURCE!$X$2-LEN(SOURCE!K494)), "")&amp;
      "},"&amp;IF(SOURCE!L494&lt;&gt;"",""&amp;SOURCE!L494,"")
 )
)
)</f>
        <v>/*  473 */  { fnGetSystemFlag,             FLAG_USER,                   "USER",                                        "USER",                                        0,       0,       CAT_SYFL, SLS_UNCHANGED, US_UNCHANGED},</v>
      </c>
    </row>
    <row r="495" spans="1:1">
      <c r="A495" s="8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",SOURCE!$S$2-5), "")&amp;
      TEXT(SOURCE!H495,"????0")&amp;",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", "&amp; SOURCE!K495&amp;      IF(SOURCE!$X$2-LEN(SOURCE!K495) &gt;= 0, REPT(" ",SOURCE!$X$2-LEN(SOURCE!K495)), "")&amp;
      "},"&amp;IF(SOURCE!L495&lt;&gt;"",""&amp;SOURCE!L495,"")
 )
)
)</f>
        <v>/*  474 */  { fnGetSystemFlag,             FLAG_LOWBAT,                 "LOWBAT",                                      "LOWBAT",                                      0,       0,       CAT_SYFL, SLS_UNCHANGED, US_UNCHANGED},</v>
      </c>
    </row>
    <row r="496" spans="1:1">
      <c r="A496" s="8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",SOURCE!$S$2-5), "")&amp;
      TEXT(SOURCE!H496,"????0")&amp;",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", "&amp; SOURCE!K496&amp;      IF(SOURCE!$X$2-LEN(SOURCE!K496) &gt;= 0, REPT(" ",SOURCE!$X$2-LEN(SOURCE!K496)), "")&amp;
      "},"&amp;IF(SOURCE!L496&lt;&gt;"",""&amp;SOURCE!L496,"")
 )
)
)</f>
        <v>/*  475 */  { fnGetSystemFlag,             FLAG_SLOW,                   "SLOW",                                        "SLOW",                                        0,       0,       CAT_SYFL, SLS_UNCHANGED, US_UNCHANGED},</v>
      </c>
    </row>
    <row r="497" spans="1:1">
      <c r="A497" s="8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",SOURCE!$S$2-5), "")&amp;
      TEXT(SOURCE!H497,"????0")&amp;",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", "&amp; SOURCE!K497&amp;      IF(SOURCE!$X$2-LEN(SOURCE!K497) &gt;= 0, REPT(" ",SOURCE!$X$2-LEN(SOURCE!K497)), "")&amp;
      "},"&amp;IF(SOURCE!L497&lt;&gt;"",""&amp;SOURCE!L497,"")
 )
)
)</f>
        <v>/*  476 */  { fnGetSystemFlag,             FLAG_SPCRES,                 "SPCRES",                                      "SPCRES",                                      0,       0,       CAT_SYFL, SLS_UNCHANGED, US_UNCHANGED},</v>
      </c>
    </row>
    <row r="498" spans="1:1">
      <c r="A498" s="8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",SOURCE!$S$2-5), "")&amp;
      TEXT(SOURCE!H498,"????0")&amp;",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", "&amp; SOURCE!K498&amp;      IF(SOURCE!$X$2-LEN(SOURCE!K498) &gt;= 0, REPT(" ",SOURCE!$X$2-LEN(SOURCE!K498)), "")&amp;
      "},"&amp;IF(SOURCE!L498&lt;&gt;"",""&amp;SOURCE!L498,"")
 )
)
)</f>
        <v>/*  477 */  { fnGetSystemFlag,             FLAG_SSIZE8,                 "SSIZE8",                                      "SSIZE8",                                      0,       0,       CAT_SYFL, SLS_UNCHANGED, US_UNCHANGED},</v>
      </c>
    </row>
    <row r="499" spans="1:1">
      <c r="A499" s="8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",SOURCE!$S$2-5), "")&amp;
      TEXT(SOURCE!H499,"????0")&amp;",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", "&amp; SOURCE!K499&amp;      IF(SOURCE!$X$2-LEN(SOURCE!K499) &gt;= 0, REPT(" ",SOURCE!$X$2-LEN(SOURCE!K499)), "")&amp;
      "},"&amp;IF(SOURCE!L499&lt;&gt;"",""&amp;SOURCE!L499,"")
 )
)
)</f>
        <v>/*  478 */  { fnGetSystemFlag,             FLAG_QUIET,                  "QUIET",                                       "QUIET",                                       0,       0,       CAT_SYFL, SLS_UNCHANGED, US_UNCHANGED},</v>
      </c>
    </row>
    <row r="500" spans="1:1">
      <c r="A500" s="8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",SOURCE!$S$2-5), "")&amp;
      TEXT(SOURCE!H500,"????0")&amp;",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", "&amp; SOURCE!K500&amp;      IF(SOURCE!$X$2-LEN(SOURCE!K500) &gt;= 0, REPT(" ",SOURCE!$X$2-LEN(SOURCE!K500)), "")&amp;
      "},"&amp;IF(SOURCE!L500&lt;&gt;"",""&amp;SOURCE!L500,"")
 )
)
)</f>
        <v>/*  479 */  { fnGetSystemFlag,             FLAG_DECIMP,                 "DECIM.",                                      "DECIM.",                                      0,       0,       CAT_SYFL, SLS_UNCHANGED, US_UNCHANGED},</v>
      </c>
    </row>
    <row r="501" spans="1:1">
      <c r="A501" s="8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",SOURCE!$S$2-5), "")&amp;
      TEXT(SOURCE!H501,"????0")&amp;",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", "&amp; SOURCE!K501&amp;      IF(SOURCE!$X$2-LEN(SOURCE!K501) &gt;= 0, REPT(" ",SOURCE!$X$2-LEN(SOURCE!K501)), "")&amp;
      "},"&amp;IF(SOURCE!L501&lt;&gt;"",""&amp;SOURCE!L501,"")
 )
)
)</f>
        <v>/*  480 */  { fnGetSystemFlag,             FLAG_MULTx,                  "MULT" STD_CROSS,                              "MULT" STD_CROSS,                              0,       0,       CAT_SYFL, SLS_UNCHANGED, US_UNCHANGED},</v>
      </c>
    </row>
    <row r="502" spans="1:1">
      <c r="A502" s="8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",SOURCE!$S$2-5), "")&amp;
      TEXT(SOURCE!H502,"????0")&amp;",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", "&amp; SOURCE!K502&amp;      IF(SOURCE!$X$2-LEN(SOURCE!K502) &gt;= 0, REPT(" ",SOURCE!$X$2-LEN(SOURCE!K502)), "")&amp;
      "},"&amp;IF(SOURCE!L502&lt;&gt;"",""&amp;SOURCE!L502,"")
 )
)
)</f>
        <v>/*  481 */  { fnGetSystemFlag,             FLAG_ALLENG,                 "ALLENG",                                      "ALLENG",                                      0,       0,       CAT_SYFL, SLS_UNCHANGED, US_UNCHANGED},</v>
      </c>
    </row>
    <row r="503" spans="1:1">
      <c r="A503" s="8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",SOURCE!$S$2-5), "")&amp;
      TEXT(SOURCE!H503,"????0")&amp;",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", "&amp; SOURCE!K503&amp;      IF(SOURCE!$X$2-LEN(SOURCE!K503) &gt;= 0, REPT(" ",SOURCE!$X$2-LEN(SOURCE!K503)), "")&amp;
      "},"&amp;IF(SOURCE!L503&lt;&gt;"",""&amp;SOURCE!L503,"")
 )
)
)</f>
        <v>/*  482 */  { fnGetSystemFlag,             FLAG_GROW,                   "GROW",                                        "GROW",                                        0,       0,       CAT_SYFL, SLS_UNCHANGED, US_UNCHANGED},</v>
      </c>
    </row>
    <row r="504" spans="1:1">
      <c r="A504" s="8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",SOURCE!$S$2-5), "")&amp;
      TEXT(SOURCE!H504,"????0")&amp;",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", "&amp; SOURCE!K504&amp;      IF(SOURCE!$X$2-LEN(SOURCE!K504) &gt;= 0, REPT(" ",SOURCE!$X$2-LEN(SOURCE!K504)), "")&amp;
      "},"&amp;IF(SOURCE!L504&lt;&gt;"",""&amp;SOURCE!L504,"")
 )
)
)</f>
        <v>/*  483 */  { fnGetSystemFlag,             FLAG_AUTOFF,                 "AUTOFF",                                      "AUTOFF",                                      0,       0,       CAT_SYFL, SLS_UNCHANGED, US_UNCHANGED},</v>
      </c>
    </row>
    <row r="505" spans="1:1">
      <c r="A505" s="8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",SOURCE!$S$2-5), "")&amp;
      TEXT(SOURCE!H505,"????0")&amp;",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", "&amp; SOURCE!K505&amp;      IF(SOURCE!$X$2-LEN(SOURCE!K505) &gt;= 0, REPT(" ",SOURCE!$X$2-LEN(SOURCE!K505)), "")&amp;
      "},"&amp;IF(SOURCE!L505&lt;&gt;"",""&amp;SOURCE!L505,"")
 )
)
)</f>
        <v>/*  484 */  { fnGetSystemFlag,             FLAG_AUTXEQ,                 "AUTXEQ",                                      "AUTXEQ",                                      0,       0,       CAT_SYFL, SLS_UNCHANGED, US_UNCHANGED},</v>
      </c>
    </row>
    <row r="506" spans="1:1">
      <c r="A506" s="8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",SOURCE!$S$2-5), "")&amp;
      TEXT(SOURCE!H506,"????0")&amp;",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", "&amp; SOURCE!K506&amp;      IF(SOURCE!$X$2-LEN(SOURCE!K506) &gt;= 0, REPT(" ",SOURCE!$X$2-LEN(SOURCE!K506)), "")&amp;
      "},"&amp;IF(SOURCE!L506&lt;&gt;"",""&amp;SOURCE!L506,"")
 )
)
)</f>
        <v>/*  485 */  { fnGetSystemFlag,             FLAG_PRTACT,                 "PRTACT",                                      "PRTACT",                                      0,       0,       CAT_SYFL, SLS_UNCHANGED, US_UNCHANGED},</v>
      </c>
    </row>
    <row r="507" spans="1:1">
      <c r="A507" s="8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",SOURCE!$S$2-5), "")&amp;
      TEXT(SOURCE!H507,"????0")&amp;",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", "&amp; SOURCE!K507&amp;      IF(SOURCE!$X$2-LEN(SOURCE!K507) &gt;= 0, REPT(" ",SOURCE!$X$2-LEN(SOURCE!K507)), "")&amp;
      "},"&amp;IF(SOURCE!L507&lt;&gt;"",""&amp;SOURCE!L507,"")
 )
)
)</f>
        <v>/*  486 */  { fnGetSystemFlag,             FLAG_NUMIN,                  "NUM.IN",                                      "NUM.IN",                                      0,       0,       CAT_SYFL, SLS_UNCHANGED, US_UNCHANGED},</v>
      </c>
    </row>
    <row r="508" spans="1:1">
      <c r="A508" s="8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",SOURCE!$S$2-5), "")&amp;
      TEXT(SOURCE!H508,"????0")&amp;",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", "&amp; SOURCE!K508&amp;      IF(SOURCE!$X$2-LEN(SOURCE!K508) &gt;= 0, REPT(" ",SOURCE!$X$2-LEN(SOURCE!K508)), "")&amp;
      "},"&amp;IF(SOURCE!L508&lt;&gt;"",""&amp;SOURCE!L508,"")
 )
)
)</f>
        <v>/*  487 */  { fnGetSystemFlag,             FLAG_ALPIN,                  "ALP.IN",                                      "ALP.IN",                                      0,       0,       CAT_SYFL, SLS_UNCHANGED, US_UNCHANGED},</v>
      </c>
    </row>
    <row r="509" spans="1:1">
      <c r="A509" s="8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",SOURCE!$S$2-5), "")&amp;
      TEXT(SOURCE!H509,"????0")&amp;",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", "&amp; SOURCE!K509&amp;      IF(SOURCE!$X$2-LEN(SOURCE!K509) &gt;= 0, REPT(" ",SOURCE!$X$2-LEN(SOURCE!K509)), "")&amp;
      "},"&amp;IF(SOURCE!L509&lt;&gt;"",""&amp;SOURCE!L509,"")
 )
)
)</f>
        <v>/*  488 */  { fnGetSystemFlag,             FLAG_ASLIFT,                 "ASLIFT",                                      "ASLIFT",                                      0,       0,       CAT_SYFL, SLS_UNCHANGED, US_UNCHANGED},</v>
      </c>
    </row>
    <row r="510" spans="1:1">
      <c r="A510" s="8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",SOURCE!$S$2-5), "")&amp;
      TEXT(SOURCE!H510,"????0")&amp;",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", "&amp; SOURCE!K510&amp;      IF(SOURCE!$X$2-LEN(SOURCE!K510) &gt;= 0, REPT(" ",SOURCE!$X$2-LEN(SOURCE!K510)), "")&amp;
      "},"&amp;IF(SOURCE!L510&lt;&gt;"",""&amp;SOURCE!L510,"")
 )
)
)</f>
        <v>/*  489 */  { fnGetSystemFlag,             FLAG_IGN1ER,                 "IGN1ER",                                      "IGN1ER",                                      0,       0,       CAT_SYFL, SLS_UNCHANGED, US_UNCHANGED},</v>
      </c>
    </row>
    <row r="511" spans="1:1">
      <c r="A511" s="8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",SOURCE!$S$2-5), "")&amp;
      TEXT(SOURCE!H511,"????0")&amp;",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", "&amp; SOURCE!K511&amp;      IF(SOURCE!$X$2-LEN(SOURCE!K511) &gt;= 0, REPT(" ",SOURCE!$X$2-LEN(SOURCE!K511)), "")&amp;
      "},"&amp;IF(SOURCE!L511&lt;&gt;"",""&amp;SOURCE!L511,"")
 )
)
)</f>
        <v>/*  490 */  { fnGetSystemFlag,             FLAG_INTING,                 "INTING",                                      "INTING",                                      0,       0,       CAT_SYFL, SLS_UNCHANGED, US_UNCHANGED},</v>
      </c>
    </row>
    <row r="512" spans="1:1">
      <c r="A512" s="8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",SOURCE!$S$2-5), "")&amp;
      TEXT(SOURCE!H512,"????0")&amp;",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", "&amp; SOURCE!K512&amp;      IF(SOURCE!$X$2-LEN(SOURCE!K512) &gt;= 0, REPT(" ",SOURCE!$X$2-LEN(SOURCE!K512)), "")&amp;
      "},"&amp;IF(SOURCE!L512&lt;&gt;"",""&amp;SOURCE!L512,"")
 )
)
)</f>
        <v>/*  491 */  { fnGetSystemFlag,             FLAG_SOLVING,                "SOLVING",                                     "SOLVING",                                     0,       0,       CAT_SYFL, SLS_UNCHANGED, US_UNCHANGED},</v>
      </c>
    </row>
    <row r="513" spans="1:1">
      <c r="A513" s="8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",SOURCE!$S$2-5), "")&amp;
      TEXT(SOURCE!H513,"????0")&amp;",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", "&amp; SOURCE!K513&amp;      IF(SOURCE!$X$2-LEN(SOURCE!K513) &gt;= 0, REPT(" ",SOURCE!$X$2-LEN(SOURCE!K513)), "")&amp;
      "},"&amp;IF(SOURCE!L513&lt;&gt;"",""&amp;SOURCE!L513,"")
 )
)
)</f>
        <v>/*  492 */  { fnGetSystemFlag,             FLAG_VMDISP,                 "VMDISP",                                      "VMDISP",                                      0,       0,       CAT_SYFL, SLS_UNCHANGED, US_UNCHANGED},</v>
      </c>
    </row>
    <row r="514" spans="1:1">
      <c r="A514" s="8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",SOURCE!$S$2-5), "")&amp;
      TEXT(SOURCE!H514,"????0")&amp;",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", "&amp; SOURCE!K514&amp;      IF(SOURCE!$X$2-LEN(SOURCE!K514) &gt;= 0, REPT(" ",SOURCE!$X$2-LEN(SOURCE!K514)), "")&amp;
      "},"&amp;IF(SOURCE!L514&lt;&gt;"",""&amp;SOURCE!L514,"")
 )
)
)</f>
        <v>/*  493 */  { fnGetSystemFlag,             FLAG_USB,                    "USB",                                         "USB",                                         0,       0,       CAT_SYFL, SLS_UNCHANGED, US_UNCHANGED},</v>
      </c>
    </row>
    <row r="515" spans="1:1">
      <c r="A515" s="8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",SOURCE!$S$2-5), "")&amp;
      TEXT(SOURCE!H515,"????0")&amp;",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", "&amp; SOURCE!K515&amp;      IF(SOURCE!$X$2-LEN(SOURCE!K515) &gt;= 0, REPT(" ",SOURCE!$X$2-LEN(SOURCE!K515)), "")&amp;
      "},"&amp;IF(SOURCE!L515&lt;&gt;"",""&amp;SOURCE!L515,"")
 )
)
)</f>
        <v>/*  494 */  { itemToBeCoded,               NOPARAM,                     "0494",                                        "0494",                                        0,       0,       CAT_FREE, SLS_UNCHANGED, US_UNCHANGED},</v>
      </c>
    </row>
    <row r="516" spans="1:1">
      <c r="A516" s="8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",SOURCE!$S$2-5), "")&amp;
      TEXT(SOURCE!H516,"????0")&amp;",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", "&amp; SOURCE!K516&amp;      IF(SOURCE!$X$2-LEN(SOURCE!K516) &gt;= 0, REPT(" ",SOURCE!$X$2-LEN(SOURCE!K516)), "")&amp;
      "},"&amp;IF(SOURCE!L516&lt;&gt;"",""&amp;SOURCE!L516,"")
 )
)
)</f>
        <v>/*  495 */  { itemToBeCoded,               NOPARAM,                     "0495",                                        "0495",                                        0,       0,       CAT_FREE, SLS_UNCHANGED, US_UNCHANGED},</v>
      </c>
    </row>
    <row r="517" spans="1:1">
      <c r="A517" s="8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",SOURCE!$S$2-5), "")&amp;
      TEXT(SOURCE!H517,"????0")&amp;",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", "&amp; SOURCE!K517&amp;      IF(SOURCE!$X$2-LEN(SOURCE!K517) &gt;= 0, REPT(" ",SOURCE!$X$2-LEN(SOURCE!K517)), "")&amp;
      "},"&amp;IF(SOURCE!L517&lt;&gt;"",""&amp;SOURCE!L517,"")
 )
)
)</f>
        <v>/*  496 */  { itemToBeCoded,               NOPARAM,                     "0496",                                        "0496",                                        0,       0,       CAT_FREE, SLS_UNCHANGED, US_UNCHANGED},</v>
      </c>
    </row>
    <row r="518" spans="1:1">
      <c r="A518" s="8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",SOURCE!$S$2-5), "")&amp;
      TEXT(SOURCE!H518,"????0")&amp;",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", "&amp; SOURCE!K518&amp;      IF(SOURCE!$X$2-LEN(SOURCE!K518) &gt;= 0, REPT(" ",SOURCE!$X$2-LEN(SOURCE!K518)), "")&amp;
      "},"&amp;IF(SOURCE!L518&lt;&gt;"",""&amp;SOURCE!L518,"")
 )
)
)</f>
        <v>/*  497 */  { itemToBeCoded,               NOPARAM,                     "0497",                                        "0497",                                        0,       0,       CAT_FREE, SLS_UNCHANGED, US_UNCHANGED},</v>
      </c>
    </row>
    <row r="519" spans="1:1">
      <c r="A519" s="8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",SOURCE!$S$2-5), "")&amp;
      TEXT(SOURCE!H519,"????0")&amp;",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", "&amp; SOURCE!K519&amp;      IF(SOURCE!$X$2-LEN(SOURCE!K519) &gt;= 0, REPT(" ",SOURCE!$X$2-LEN(SOURCE!K519)), "")&amp;
      "},"&amp;IF(SOURCE!L519&lt;&gt;"",""&amp;SOURCE!L519,"")
 )
)
)</f>
        <v>/*  498 */  { itemToBeCoded,               NOPARAM,                     "0498",                                        "0498",                                        0,       0,       CAT_FREE, SLS_UNCHANGED, US_UNCHANGED},</v>
      </c>
    </row>
    <row r="520" spans="1:1">
      <c r="A520" s="8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",SOURCE!$S$2-5), "")&amp;
      TEXT(SOURCE!H520,"????0")&amp;",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", "&amp; SOURCE!K520&amp;      IF(SOURCE!$X$2-LEN(SOURCE!K520) &gt;= 0, REPT(" ",SOURCE!$X$2-LEN(SOURCE!K520)), "")&amp;
      "},"&amp;IF(SOURCE!L520&lt;&gt;"",""&amp;SOURCE!L520,"")
 )
)
)</f>
        <v>/*  499 */  { itemToBeCoded,               NOPARAM,                     "0499",                                        "0499",                                        0,       0,       CAT_FREE, SLS_UNCHANGED, US_UNCHANGED},</v>
      </c>
    </row>
    <row r="521" spans="1:1">
      <c r="A521" s="8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",SOURCE!$S$2-5), "")&amp;
      TEXT(SOURCE!H521,"????0")&amp;",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", "&amp; SOURCE!K521&amp;      IF(SOURCE!$X$2-LEN(SOURCE!K521) &gt;= 0, REPT(" ",SOURCE!$X$2-LEN(SOURCE!K521)), "")&amp;
      "},"&amp;IF(SOURCE!L521&lt;&gt;"",""&amp;SOURCE!L521,"")
 )
)
)</f>
        <v>/*  500 */  { itemToBeCoded,               NOPARAM,                     "0500",                                        "0500",                                        0,       0,       CAT_FREE, SLS_UNCHANGED, US_UNCHANGED},</v>
      </c>
    </row>
    <row r="522" spans="1:1">
      <c r="A522" s="8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",SOURCE!$S$2-5), "")&amp;
      TEXT(SOURCE!H522,"????0")&amp;",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", "&amp; SOURCE!K522&amp;      IF(SOURCE!$X$2-LEN(SOURCE!K522) &gt;= 0, REPT(" ",SOURCE!$X$2-LEN(SOURCE!K522)), "")&amp;
      "},"&amp;IF(SOURCE!L522&lt;&gt;"",""&amp;SOURCE!L522,"")
 )
)
)</f>
        <v>/*  501 */  { itemToBeCoded,               NOPARAM,                     "0501",                                        "0501",                                        0,       0,       CAT_FREE, SLS_UNCHANGED, US_UNCHANGED},</v>
      </c>
    </row>
    <row r="523" spans="1:1">
      <c r="A523" s="8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",SOURCE!$S$2-5), "")&amp;
      TEXT(SOURCE!H523,"????0")&amp;",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", "&amp; SOURCE!K523&amp;      IF(SOURCE!$X$2-LEN(SOURCE!K523) &gt;= 0, REPT(" ",SOURCE!$X$2-LEN(SOURCE!K523)), "")&amp;
      "},"&amp;IF(SOURCE!L523&lt;&gt;"",""&amp;SOURCE!L523,"")
 )
)
)</f>
        <v>/*  502 */  { itemToBeCoded,               NOPARAM,                     "0502",                                        "0502",                                        0,       0,       CAT_FREE, SLS_UNCHANGED, US_UNCHANGED},</v>
      </c>
    </row>
    <row r="524" spans="1:1">
      <c r="A524" s="8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",SOURCE!$S$2-5), "")&amp;
      TEXT(SOURCE!H524,"????0")&amp;",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", "&amp; SOURCE!K524&amp;      IF(SOURCE!$X$2-LEN(SOURCE!K524) &gt;= 0, REPT(" ",SOURCE!$X$2-LEN(SOURCE!K524)), "")&amp;
      "},"&amp;IF(SOURCE!L524&lt;&gt;"",""&amp;SOURCE!L524,"")
 )
)
)</f>
        <v>/*  503 */  { itemToBeCoded,               NOPARAM,                     "0503",                                        "0503",                                        0,       0,       CAT_FREE, SLS_UNCHANGED, US_UNCHANGED},</v>
      </c>
    </row>
    <row r="525" spans="1:1">
      <c r="A525" s="8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",SOURCE!$S$2-5), "")&amp;
      TEXT(SOURCE!H525,"????0")&amp;",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", "&amp; SOURCE!K525&amp;      IF(SOURCE!$X$2-LEN(SOURCE!K525) &gt;= 0, REPT(" ",SOURCE!$X$2-LEN(SOURCE!K525)), "")&amp;
      "},"&amp;IF(SOURCE!L525&lt;&gt;"",""&amp;SOURCE!L525,"")
 )
)
)</f>
        <v>/*  504 */  { itemToBeCoded,               NOPARAM,                     "0504",                                        "0504",                                        0,       0,       CAT_FREE, SLS_UNCHANGED, US_UNCHANGED},</v>
      </c>
    </row>
    <row r="526" spans="1:1">
      <c r="A526" s="8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",SOURCE!$S$2-5), "")&amp;
      TEXT(SOURCE!H526,"????0")&amp;",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", "&amp; SOURCE!K526&amp;      IF(SOURCE!$X$2-LEN(SOURCE!K526) &gt;= 0, REPT(" ",SOURCE!$X$2-LEN(SOURCE!K526)), "")&amp;
      "},"&amp;IF(SOURCE!L526&lt;&gt;"",""&amp;SOURCE!L526,"")
 )
)
)</f>
        <v>/*  505 */  { itemToBeCoded,               NOPARAM,                     "0505",                                        "0505",                                        0,       0,       CAT_FREE, SLS_UNCHANGED, US_UNCHANGED},</v>
      </c>
    </row>
    <row r="527" spans="1:1">
      <c r="A527" s="8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",SOURCE!$S$2-5), "")&amp;
      TEXT(SOURCE!H527,"????0")&amp;",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", "&amp; SOURCE!K527&amp;      IF(SOURCE!$X$2-LEN(SOURCE!K527) &gt;= 0, REPT(" ",SOURCE!$X$2-LEN(SOURCE!K527)), "")&amp;
      "},"&amp;IF(SOURCE!L527&lt;&gt;"",""&amp;SOURCE!L527,"")
 )
)
)</f>
        <v>/*  506 */  { itemToBeCoded,               NOPARAM,                     "0506",                                        "0506",                                        0,       0,       CAT_FREE, SLS_UNCHANGED, US_UNCHANGED},</v>
      </c>
    </row>
    <row r="528" spans="1:1">
      <c r="A528" s="8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",SOURCE!$S$2-5), "")&amp;
      TEXT(SOURCE!H528,"????0")&amp;",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", "&amp; SOURCE!K528&amp;      IF(SOURCE!$X$2-LEN(SOURCE!K528) &gt;= 0, REPT(" ",SOURCE!$X$2-LEN(SOURCE!K528)), "")&amp;
      "},"&amp;IF(SOURCE!L528&lt;&gt;"",""&amp;SOURCE!L528,"")
 )
)
)</f>
        <v>/*  507 */  { itemToBeCoded,               NOPARAM,                     "0507",                                        "0507",                                        0,       0,       CAT_FREE, SLS_UNCHANGED, US_UNCHANGED},</v>
      </c>
    </row>
    <row r="529" spans="1:1">
      <c r="A529" s="8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",SOURCE!$S$2-5), "")&amp;
      TEXT(SOURCE!H529,"????0")&amp;",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", "&amp; SOURCE!K529&amp;      IF(SOURCE!$X$2-LEN(SOURCE!K529) &gt;= 0, REPT(" ",SOURCE!$X$2-LEN(SOURCE!K529)), "")&amp;
      "},"&amp;IF(SOURCE!L529&lt;&gt;"",""&amp;SOURCE!L529,"")
 )
)
)</f>
        <v>/*  508 */  { itemToBeCoded,               NOPARAM,                     "0508",                                        "0508",                                        0,       0,       CAT_FREE, SLS_UNCHANGED, US_UNCHANGED},</v>
      </c>
    </row>
    <row r="530" spans="1:1">
      <c r="A530" s="8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",SOURCE!$S$2-5), "")&amp;
      TEXT(SOURCE!H530,"????0")&amp;",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", "&amp; SOURCE!K530&amp;      IF(SOURCE!$X$2-LEN(SOURCE!K530) &gt;= 0, REPT(" ",SOURCE!$X$2-LEN(SOURCE!K530)), "")&amp;
      "},"&amp;IF(SOURCE!L530&lt;&gt;"",""&amp;SOURCE!L530,"")
 )
)
)</f>
        <v>/*  509 */  { itemToBeCoded,               NOPARAM,                     "0509",                                        "0509",                                        0,       0,       CAT_FREE, SLS_UNCHANGED, US_UNCHANGED},</v>
      </c>
    </row>
    <row r="531" spans="1:1">
      <c r="A531" s="8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",SOURCE!$S$2-5), "")&amp;
      TEXT(SOURCE!H531,"????0")&amp;",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", "&amp; SOURCE!K531&amp;      IF(SOURCE!$X$2-LEN(SOURCE!K531) &gt;= 0, REPT(" ",SOURCE!$X$2-LEN(SOURCE!K531)), "")&amp;
      "},"&amp;IF(SOURCE!L531&lt;&gt;"",""&amp;SOURCE!L531,"")
 )
)
)</f>
        <v>/*  510 */  { itemToBeCoded,               NOPARAM,                     "0510",                                        "0510",                                        0,       0,       CAT_FREE, SLS_UNCHANGED, US_UNCHANGED},</v>
      </c>
    </row>
    <row r="532" spans="1:1">
      <c r="A532" s="8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",SOURCE!$S$2-5), "")&amp;
      TEXT(SOURCE!H532,"????0")&amp;",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", "&amp; SOURCE!K532&amp;      IF(SOURCE!$X$2-LEN(SOURCE!K532) &gt;= 0, REPT(" ",SOURCE!$X$2-LEN(SOURCE!K532)), "")&amp;
      "},"&amp;IF(SOURCE!L532&lt;&gt;"",""&amp;SOURCE!L532,"")
 )
)
)</f>
        <v>/*  511 */  { itemToBeCoded,               NOPARAM,                     "0511",                                        "0511",                                        0,       0,       CAT_FREE, SLS_UNCHANGED, US_UNCHANGED},</v>
      </c>
    </row>
    <row r="533" spans="1:1">
      <c r="A533" s="8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",SOURCE!$S$2-5), "")&amp;
      TEXT(SOURCE!H533,"????0")&amp;",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", "&amp; SOURCE!K533&amp;      IF(SOURCE!$X$2-LEN(SOURCE!K533) &gt;= 0, REPT(" ",SOURCE!$X$2-LEN(SOURCE!K533)), "")&amp;
      "},"&amp;IF(SOURCE!L533&lt;&gt;"",""&amp;SOURCE!L533,"")
 )
)
)</f>
        <v>/*  512 */  { itemToBeCoded,               NOPARAM,                     "0512",                                        "0512",                                        0,       0,       CAT_FREE, SLS_UNCHANGED, US_UNCHANGED},</v>
      </c>
    </row>
    <row r="534" spans="1:1">
      <c r="A534" s="8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",SOURCE!$S$2-5), "")&amp;
      TEXT(SOURCE!H534,"????0")&amp;",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", "&amp; SOURCE!K534&amp;      IF(SOURCE!$X$2-LEN(SOURCE!K534) &gt;= 0, REPT(" ",SOURCE!$X$2-LEN(SOURCE!K534)), "")&amp;
      "},"&amp;IF(SOURCE!L534&lt;&gt;"",""&amp;SOURCE!L534,"")
 )
)
)</f>
        <v>/*  513 */  { itemToBeCoded,               NOPARAM,                     "0513",                                        "0513",                                        0,       0,       CAT_FREE, SLS_UNCHANGED, US_UNCHANGED},</v>
      </c>
    </row>
    <row r="535" spans="1:1">
      <c r="A535" s="8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",SOURCE!$S$2-5), "")&amp;
      TEXT(SOURCE!H535,"????0")&amp;",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", "&amp; SOURCE!K535&amp;      IF(SOURCE!$X$2-LEN(SOURCE!K535) &gt;= 0, REPT(" ",SOURCE!$X$2-LEN(SOURCE!K535)), "")&amp;
      "},"&amp;IF(SOURCE!L535&lt;&gt;"",""&amp;SOURCE!L535,"")
 )
)
)</f>
        <v>/*  514 */  { itemToBeCoded,               NOPARAM,                     "0514",                                        "0514",                                        0,       0,       CAT_FREE, SLS_UNCHANGED, US_UNCHANGED},</v>
      </c>
    </row>
    <row r="536" spans="1:1">
      <c r="A536" s="8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",SOURCE!$S$2-5), "")&amp;
      TEXT(SOURCE!H536,"????0")&amp;",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", "&amp; SOURCE!K536&amp;      IF(SOURCE!$X$2-LEN(SOURCE!K536) &gt;= 0, REPT(" ",SOURCE!$X$2-LEN(SOURCE!K536)), "")&amp;
      "},"&amp;IF(SOURCE!L536&lt;&gt;"",""&amp;SOURCE!L536,"")
 )
)
)</f>
        <v>/*  515 */  { itemToBeCoded,               NOPARAM,                     "0515",                                        "0515",                                        0,       0,       CAT_FREE, SLS_UNCHANGED, US_UNCHANGED},</v>
      </c>
    </row>
    <row r="537" spans="1:1">
      <c r="A537" s="8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",SOURCE!$S$2-5), "")&amp;
      TEXT(SOURCE!H537,"????0")&amp;",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", "&amp; SOURCE!K537&amp;      IF(SOURCE!$X$2-LEN(SOURCE!K537) &gt;= 0, REPT(" ",SOURCE!$X$2-LEN(SOURCE!K537)), "")&amp;
      "},"&amp;IF(SOURCE!L537&lt;&gt;"",""&amp;SOURCE!L537,"")
 )
)
)</f>
        <v>/*  516 */  { itemToBeCoded,               NOPARAM,                     "0516",                                        "0516",                                        0,       0,       CAT_FREE, SLS_UNCHANGED, US_UNCHANGED},</v>
      </c>
    </row>
    <row r="538" spans="1:1">
      <c r="A538" s="8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",SOURCE!$S$2-5), "")&amp;
      TEXT(SOURCE!H538,"????0")&amp;",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", "&amp; SOURCE!K538&amp;      IF(SOURCE!$X$2-LEN(SOURCE!K538) &gt;= 0, REPT(" ",SOURCE!$X$2-LEN(SOURCE!K538)), "")&amp;
      "},"&amp;IF(SOURCE!L538&lt;&gt;"",""&amp;SOURCE!L538,"")
 )
)
)</f>
        <v/>
      </c>
    </row>
    <row r="539" spans="1:1">
      <c r="A539" s="8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",SOURCE!$S$2-5), "")&amp;
      TEXT(SOURCE!H539,"????0")&amp;",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", "&amp; SOURCE!K539&amp;      IF(SOURCE!$X$2-LEN(SOURCE!K539) &gt;= 0, REPT(" ",SOURCE!$X$2-LEN(SOURCE!K539)), "")&amp;
      "},"&amp;IF(SOURCE!L539&lt;&gt;"",""&amp;SOURCE!L539,"")
 )
)
)</f>
        <v/>
      </c>
    </row>
    <row r="540" spans="1:1">
      <c r="A540" s="8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",SOURCE!$S$2-5), "")&amp;
      TEXT(SOURCE!H540,"????0")&amp;",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", "&amp; SOURCE!K540&amp;      IF(SOURCE!$X$2-LEN(SOURCE!K540) &gt;= 0, REPT(" ",SOURCE!$X$2-LEN(SOURCE!K540)), "")&amp;
      "},"&amp;IF(SOURCE!L540&lt;&gt;"",""&amp;SOURCE!L540,"")
 )
)
)</f>
        <v>// Bufferized items</v>
      </c>
    </row>
    <row r="541" spans="1:1">
      <c r="A541" s="8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",SOURCE!$S$2-5), "")&amp;
      TEXT(SOURCE!H541,"????0")&amp;",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", "&amp; SOURCE!K541&amp;      IF(SOURCE!$X$2-LEN(SOURCE!K541) &gt;= 0, REPT(" ",SOURCE!$X$2-LEN(SOURCE!K541)), "")&amp;
      "},"&amp;IF(SOURCE!L541&lt;&gt;"",""&amp;SOURCE!L541,"")
 )
)
)</f>
        <v>/*  517 */  { addItemToBuffer,             REGISTER_X,                  "X",                                           "X",                                           0,       0,       CAT_REGS, SLS_UNCHANGED, US_UNCHANGED}, // The</v>
      </c>
    </row>
    <row r="542" spans="1:1">
      <c r="A542" s="8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",SOURCE!$S$2-5), "")&amp;
      TEXT(SOURCE!H542,"????0")&amp;",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", "&amp; SOURCE!K542&amp;      IF(SOURCE!$X$2-LEN(SOURCE!K542) &gt;= 0, REPT(" ",SOURCE!$X$2-LEN(SOURCE!K542)), "")&amp;
      "},"&amp;IF(SOURCE!L542&lt;&gt;"",""&amp;SOURCE!L542,"")
 )
)
)</f>
        <v>/*  518 */  { addItemToBuffer,             REGISTER_Y,                  "Y",                                           "Y",                                           0,       0,       CAT_REGS, SLS_UNCHANGED, US_UNCHANGED}, // order</v>
      </c>
    </row>
    <row r="543" spans="1:1">
      <c r="A543" s="8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",SOURCE!$S$2-5), "")&amp;
      TEXT(SOURCE!H543,"????0")&amp;",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", "&amp; SOURCE!K543&amp;      IF(SOURCE!$X$2-LEN(SOURCE!K543) &gt;= 0, REPT(" ",SOURCE!$X$2-LEN(SOURCE!K543)), "")&amp;
      "},"&amp;IF(SOURCE!L543&lt;&gt;"",""&amp;SOURCE!L543,"")
 )
)
)</f>
        <v>/*  519 */  { addItemToBuffer,             REGISTER_Z,                  "Z",                                           "Z",                                           0,       0,       CAT_REGS, SLS_UNCHANGED, US_UNCHANGED}, // of these</v>
      </c>
    </row>
    <row r="544" spans="1:1">
      <c r="A544" s="8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",SOURCE!$S$2-5), "")&amp;
      TEXT(SOURCE!H544,"????0")&amp;",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", "&amp; SOURCE!K544&amp;      IF(SOURCE!$X$2-LEN(SOURCE!K544) &gt;= 0, REPT(" ",SOURCE!$X$2-LEN(SOURCE!K544)), "")&amp;
      "},"&amp;IF(SOURCE!L544&lt;&gt;"",""&amp;SOURCE!L544,"")
 )
)
)</f>
        <v>/*  520 */  { addItemToBuffer,             REGISTER_T,                  "T",                                           "T",                                           0,       0,       CAT_REGS, SLS_UNCHANGED, US_UNCHANGED}, // 12 lines</v>
      </c>
    </row>
    <row r="545" spans="1:1">
      <c r="A545" s="8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",SOURCE!$S$2-5), "")&amp;
      TEXT(SOURCE!H545,"????0")&amp;",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", "&amp; SOURCE!K545&amp;      IF(SOURCE!$X$2-LEN(SOURCE!K545) &gt;= 0, REPT(" ",SOURCE!$X$2-LEN(SOURCE!K545)), "")&amp;
      "},"&amp;IF(SOURCE!L545&lt;&gt;"",""&amp;SOURCE!L545,"")
 )
)
)</f>
        <v>/*  521 */  { addItemToBuffer,             REGISTER_A,                  "A",                                           "A",                                           0,       0,       CAT_REGS, SLS_UNCHANGED, US_UNCHANGED}, // Must be</v>
      </c>
    </row>
    <row r="546" spans="1:1">
      <c r="A546" s="8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",SOURCE!$S$2-5), "")&amp;
      TEXT(SOURCE!H546,"????0")&amp;",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", "&amp; SOURCE!K546&amp;      IF(SOURCE!$X$2-LEN(SOURCE!K546) &gt;= 0, REPT(" ",SOURCE!$X$2-LEN(SOURCE!K546)), "")&amp;
      "},"&amp;IF(SOURCE!L546&lt;&gt;"",""&amp;SOURCE!L546,"")
 )
)
)</f>
        <v>/*  522 */  { addItemToBuffer,             REGISTER_B,                  "B",                                           "B",                                           0,       0,       CAT_REGS, SLS_UNCHANGED, US_UNCHANGED}, // kept as</v>
      </c>
    </row>
    <row r="547" spans="1:1">
      <c r="A547" s="8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",SOURCE!$S$2-5), "")&amp;
      TEXT(SOURCE!H547,"????0")&amp;",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", "&amp; SOURCE!K547&amp;      IF(SOURCE!$X$2-LEN(SOURCE!K547) &gt;= 0, REPT(" ",SOURCE!$X$2-LEN(SOURCE!K547)), "")&amp;
      "},"&amp;IF(SOURCE!L547&lt;&gt;"",""&amp;SOURCE!L547,"")
 )
)
)</f>
        <v>/*  523 */  { addItemToBuffer,             REGISTER_C,                  "C",                                           "C",                                           0,       0,       CAT_REGS, SLS_UNCHANGED, US_UNCHANGED}, // is.</v>
      </c>
    </row>
    <row r="548" spans="1:1">
      <c r="A548" s="8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",SOURCE!$S$2-5), "")&amp;
      TEXT(SOURCE!H548,"????0")&amp;",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", "&amp; SOURCE!K548&amp;      IF(SOURCE!$X$2-LEN(SOURCE!K548) &gt;= 0, REPT(" ",SOURCE!$X$2-LEN(SOURCE!K548)), "")&amp;
      "},"&amp;IF(SOURCE!L548&lt;&gt;"",""&amp;SOURCE!L548,"")
 )
)
)</f>
        <v>/*  524 */  { addItemToBuffer,             REGISTER_D,                  "D",                                           "D",                                           0,       0,       CAT_REGS, SLS_UNCHANGED, US_UNCHANGED}, // Do not</v>
      </c>
    </row>
    <row r="549" spans="1:1">
      <c r="A549" s="8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",SOURCE!$S$2-5), "")&amp;
      TEXT(SOURCE!H549,"????0")&amp;",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", "&amp; SOURCE!K549&amp;      IF(SOURCE!$X$2-LEN(SOURCE!K549) &gt;= 0, REPT(" ",SOURCE!$X$2-LEN(SOURCE!K549)), "")&amp;
      "},"&amp;IF(SOURCE!L549&lt;&gt;"",""&amp;SOURCE!L549,"")
 )
)
)</f>
        <v>/*  525 */  { addItemToBuffer,             REGISTER_L,                  "REG_L",                                       "L",                                           0,       0,       CAT_REGS, SLS_UNCHANGED, US_UNCHANGED}, // put them</v>
      </c>
    </row>
    <row r="550" spans="1:1">
      <c r="A550" s="8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",SOURCE!$S$2-5), "")&amp;
      TEXT(SOURCE!H550,"????0")&amp;",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", "&amp; SOURCE!K550&amp;      IF(SOURCE!$X$2-LEN(SOURCE!K550) &gt;= 0, REPT(" ",SOURCE!$X$2-LEN(SOURCE!K550)), "")&amp;
      "},"&amp;IF(SOURCE!L550&lt;&gt;"",""&amp;SOURCE!L550,"")
 )
)
)</f>
        <v>/*  526 */  { addItemToBuffer,             REGISTER_I,                  "REG_I",                                       "I",                                           0,       0,       CAT_REGS, SLS_UNCHANGED, US_UNCHANGED}, // in a</v>
      </c>
    </row>
    <row r="551" spans="1:1">
      <c r="A551" s="8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",SOURCE!$S$2-5), "")&amp;
      TEXT(SOURCE!H551,"????0")&amp;",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", "&amp; SOURCE!K551&amp;      IF(SOURCE!$X$2-LEN(SOURCE!K551) &gt;= 0, REPT(" ",SOURCE!$X$2-LEN(SOURCE!K551)), "")&amp;
      "},"&amp;IF(SOURCE!L551&lt;&gt;"",""&amp;SOURCE!L551,"")
 )
)
)</f>
        <v>/*  527 */  { addItemToBuffer,             REGISTER_J,                  "REG_J",                                       "J",                                           0,       0,       CAT_REGS, SLS_UNCHANGED, US_UNCHANGED}, // different</v>
      </c>
    </row>
    <row r="552" spans="1:1">
      <c r="A552" s="8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",SOURCE!$S$2-5), "")&amp;
      TEXT(SOURCE!H552,"????0")&amp;",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", "&amp; SOURCE!K552&amp;      IF(SOURCE!$X$2-LEN(SOURCE!K552) &gt;= 0, REPT(" ",SOURCE!$X$2-LEN(SOURCE!K552)), "")&amp;
      "},"&amp;IF(SOURCE!L552&lt;&gt;"",""&amp;SOURCE!L552,"")
 )
)
)</f>
        <v>/*  528 */  { addItemToBuffer,             REGISTER_K,                  "REG_K",                                       "K",                                           0,       0,       CAT_REGS, SLS_UNCHANGED, US_UNCHANGED}, // order!</v>
      </c>
    </row>
    <row r="553" spans="1:1">
      <c r="A553" s="8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",SOURCE!$S$2-5), "")&amp;
      TEXT(SOURCE!H553,"????0")&amp;",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", "&amp; SOURCE!K553&amp;      IF(SOURCE!$X$2-LEN(SOURCE!K553) &gt;= 0, REPT(" ",SOURCE!$X$2-LEN(SOURCE!K553)), "")&amp;
      "},"&amp;IF(SOURCE!L553&lt;&gt;"",""&amp;SOURCE!L553,"")
 )
)
)</f>
        <v>/*  529 */  { addItemToBuffer,             ITM_INDIRECTION,             STD_RIGHT_ARROW,                               STD_RIGHT_ARROW,                               0,       0,       CAT_NONE, SLS_UNCHANGED, US_UNCHANGED},</v>
      </c>
    </row>
    <row r="554" spans="1:1">
      <c r="A554" s="8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",SOURCE!$S$2-5), "")&amp;
      TEXT(SOURCE!H554,"????0")&amp;",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", "&amp; SOURCE!K554&amp;      IF(SOURCE!$X$2-LEN(SOURCE!K554) &gt;= 0, REPT(" ",SOURCE!$X$2-LEN(SOURCE!K554)), "")&amp;
      "},"&amp;IF(SOURCE!L554&lt;&gt;"",""&amp;SOURCE!L554,"")
 )
)
)</f>
        <v>/*  530 */  { addItemToBuffer,             REGISTER_X,                  "REG_X",                                       "X",                                           0,       0,       CAT_NONE, SLS_UNCHANGED, US_UNCHANGED}, // The order</v>
      </c>
    </row>
    <row r="555" spans="1:1">
      <c r="A555" s="8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",SOURCE!$S$2-5), "")&amp;
      TEXT(SOURCE!H555,"????0")&amp;",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", "&amp; SOURCE!K555&amp;      IF(SOURCE!$X$2-LEN(SOURCE!K555) &gt;= 0, REPT(" ",SOURCE!$X$2-LEN(SOURCE!K555)), "")&amp;
      "},"&amp;IF(SOURCE!L555&lt;&gt;"",""&amp;SOURCE!L555,"")
 )
)
)</f>
        <v>/*  531 */  { addItemToBuffer,             REGISTER_Y,                  "REG_Y",                                       "Y",                                           0,       0,       CAT_NONE, SLS_UNCHANGED, US_UNCHANGED}, // of these 8</v>
      </c>
    </row>
    <row r="556" spans="1:1">
      <c r="A556" s="8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",SOURCE!$S$2-5), "")&amp;
      TEXT(SOURCE!H556,"????0")&amp;",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", "&amp; SOURCE!K556&amp;      IF(SOURCE!$X$2-LEN(SOURCE!K556) &gt;= 0, REPT(" ",SOURCE!$X$2-LEN(SOURCE!K556)), "")&amp;
      "},"&amp;IF(SOURCE!L556&lt;&gt;"",""&amp;SOURCE!L556,"")
 )
)
)</f>
        <v>/*  532 */  { addItemToBuffer,             REGISTER_Z,                  "REG_Z",                                       "Z",                                           0,       0,       CAT_NONE, SLS_UNCHANGED, US_UNCHANGED}, // lines MUST</v>
      </c>
    </row>
    <row r="557" spans="1:1">
      <c r="A557" s="8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",SOURCE!$S$2-5), "")&amp;
      TEXT(SOURCE!H557,"????0")&amp;",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", "&amp; SOURCE!K557&amp;      IF(SOURCE!$X$2-LEN(SOURCE!K557) &gt;= 0, REPT(" ",SOURCE!$X$2-LEN(SOURCE!K557)), "")&amp;
      "},"&amp;IF(SOURCE!L557&lt;&gt;"",""&amp;SOURCE!L557,"")
 )
)
)</f>
        <v>/*  533 */  { addItemToBuffer,             REGISTER_T,                  "REG_T",                                       "T",                                           0,       0,       CAT_NONE, SLS_UNCHANGED, US_UNCHANGED}, // be kept as</v>
      </c>
    </row>
    <row r="558" spans="1:1">
      <c r="A558" s="8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",SOURCE!$S$2-5), "")&amp;
      TEXT(SOURCE!H558,"????0")&amp;",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", "&amp; SOURCE!K558&amp;      IF(SOURCE!$X$2-LEN(SOURCE!K558) &gt;= 0, REPT(" ",SOURCE!$X$2-LEN(SOURCE!K558)), "")&amp;
      "},"&amp;IF(SOURCE!L558&lt;&gt;"",""&amp;SOURCE!L558,"")
 )
)
)</f>
        <v>/*  534 */  { addItemToBuffer,             REGISTER_A,                  "REG_A",                                       "A",                                           0,       0,       CAT_REGS, SLS_UNCHANGED, US_UNCHANGED}, // is. Do not</v>
      </c>
    </row>
    <row r="559" spans="1:1">
      <c r="A559" s="8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",SOURCE!$S$2-5), "")&amp;
      TEXT(SOURCE!H559,"????0")&amp;",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", "&amp; SOURCE!K559&amp;      IF(SOURCE!$X$2-LEN(SOURCE!K559) &gt;= 0, REPT(" ",SOURCE!$X$2-LEN(SOURCE!K559)), "")&amp;
      "},"&amp;IF(SOURCE!L559&lt;&gt;"",""&amp;SOURCE!L559,"")
 )
)
)</f>
        <v>/*  535 */  { addItemToBuffer,             REGISTER_B,                  "REG_B",                                       "B",                                           0,       0,       CAT_REGS, SLS_UNCHANGED, US_UNCHANGED}, // put them in</v>
      </c>
    </row>
    <row r="560" spans="1:1">
      <c r="A560" s="8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",SOURCE!$S$2-5), "")&amp;
      TEXT(SOURCE!H560,"????0")&amp;",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", "&amp; SOURCE!K560&amp;      IF(SOURCE!$X$2-LEN(SOURCE!K560) &gt;= 0, REPT(" ",SOURCE!$X$2-LEN(SOURCE!K560)), "")&amp;
      "},"&amp;IF(SOURCE!L560&lt;&gt;"",""&amp;SOURCE!L560,"")
 )
)
)</f>
        <v>/*  536 */  { addItemToBuffer,             REGISTER_C,                  "REG_C",                                       "C",                                           0,       0,       CAT_REGS, SLS_UNCHANGED, US_UNCHANGED}, // alphabetical</v>
      </c>
    </row>
    <row r="561" spans="1:1">
      <c r="A561" s="8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",SOURCE!$S$2-5), "")&amp;
      TEXT(SOURCE!H561,"????0")&amp;",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", "&amp; SOURCE!K561&amp;      IF(SOURCE!$X$2-LEN(SOURCE!K561) &gt;= 0, REPT(" ",SOURCE!$X$2-LEN(SOURCE!K561)), "")&amp;
      "},"&amp;IF(SOURCE!L561&lt;&gt;"",""&amp;SOURCE!L561,"")
 )
)
)</f>
        <v>/*  537 */  { addItemToBuffer,             REGISTER_D,                  "REG_D",                                       "D",                                           0,       0,       CAT_REGS, SLS_UNCHANGED, US_UNCHANGED}, // order!</v>
      </c>
    </row>
    <row r="562" spans="1:1">
      <c r="A562" s="8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",SOURCE!$S$2-5), "")&amp;
      TEXT(SOURCE!H562,"????0")&amp;",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", "&amp; SOURCE!K562&amp;      IF(SOURCE!$X$2-LEN(SOURCE!K562) &gt;= 0, REPT(" ",SOURCE!$X$2-LEN(SOURCE!K562)), "")&amp;
      "},"&amp;IF(SOURCE!L562&lt;&gt;"",""&amp;SOURCE!L562,"")
 )
)
)</f>
        <v>/*  538 */  { addItemToBuffer,             ITM_0,                       "",                                            "0",                                           0,       0,       CAT_NONE, SLS_UNCHANGED, US_UNCHANGED},</v>
      </c>
    </row>
    <row r="563" spans="1:1">
      <c r="A563" s="8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",SOURCE!$S$2-5), "")&amp;
      TEXT(SOURCE!H563,"????0")&amp;",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", "&amp; SOURCE!K563&amp;      IF(SOURCE!$X$2-LEN(SOURCE!K563) &gt;= 0, REPT(" ",SOURCE!$X$2-LEN(SOURCE!K563)), "")&amp;
      "},"&amp;IF(SOURCE!L563&lt;&gt;"",""&amp;SOURCE!L563,"")
 )
)
)</f>
        <v>/*  539 */  { addItemToBuffer,             ITM_1,                       "",                                            "1",                                           0,       0,       CAT_NONE, SLS_UNCHANGED, US_UNCHANGED},</v>
      </c>
    </row>
    <row r="564" spans="1:1">
      <c r="A564" s="8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",SOURCE!$S$2-5), "")&amp;
      TEXT(SOURCE!H564,"????0")&amp;",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", "&amp; SOURCE!K564&amp;      IF(SOURCE!$X$2-LEN(SOURCE!K564) &gt;= 0, REPT(" ",SOURCE!$X$2-LEN(SOURCE!K564)), "")&amp;
      "},"&amp;IF(SOURCE!L564&lt;&gt;"",""&amp;SOURCE!L564,"")
 )
)
)</f>
        <v>/*  540 */  { addItemToBuffer,             ITM_2,                       "",                                            "2",                                           0,       0,       CAT_NONE, SLS_UNCHANGED, US_UNCHANGED},</v>
      </c>
    </row>
    <row r="565" spans="1:1">
      <c r="A565" s="8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",SOURCE!$S$2-5), "")&amp;
      TEXT(SOURCE!H565,"????0")&amp;",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", "&amp; SOURCE!K565&amp;      IF(SOURCE!$X$2-LEN(SOURCE!K565) &gt;= 0, REPT(" ",SOURCE!$X$2-LEN(SOURCE!K565)), "")&amp;
      "},"&amp;IF(SOURCE!L565&lt;&gt;"",""&amp;SOURCE!L565,"")
 )
)
)</f>
        <v>/*  541 */  { addItemToBuffer,             ITM_3,                       "",                                            "3",                                           0,       0,       CAT_NONE, SLS_UNCHANGED, US_UNCHANGED},</v>
      </c>
    </row>
    <row r="566" spans="1:1">
      <c r="A566" s="8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",SOURCE!$S$2-5), "")&amp;
      TEXT(SOURCE!H566,"????0")&amp;",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", "&amp; SOURCE!K566&amp;      IF(SOURCE!$X$2-LEN(SOURCE!K566) &gt;= 0, REPT(" ",SOURCE!$X$2-LEN(SOURCE!K566)), "")&amp;
      "},"&amp;IF(SOURCE!L566&lt;&gt;"",""&amp;SOURCE!L566,"")
 )
)
)</f>
        <v>/*  542 */  { addItemToBuffer,             ITM_4,                       "",                                            "4",                                           0,       0,       CAT_NONE, SLS_UNCHANGED, US_UNCHANGED},</v>
      </c>
    </row>
    <row r="567" spans="1:1">
      <c r="A567" s="8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",SOURCE!$S$2-5), "")&amp;
      TEXT(SOURCE!H567,"????0")&amp;",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", "&amp; SOURCE!K567&amp;      IF(SOURCE!$X$2-LEN(SOURCE!K567) &gt;= 0, REPT(" ",SOURCE!$X$2-LEN(SOURCE!K567)), "")&amp;
      "},"&amp;IF(SOURCE!L567&lt;&gt;"",""&amp;SOURCE!L567,"")
 )
)
)</f>
        <v>/*  543 */  { addItemToBuffer,             ITM_5,                       "",                                            "5",                                           0,       0,       CAT_NONE, SLS_UNCHANGED, US_UNCHANGED},</v>
      </c>
    </row>
    <row r="568" spans="1:1">
      <c r="A568" s="8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",SOURCE!$S$2-5), "")&amp;
      TEXT(SOURCE!H568,"????0")&amp;",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", "&amp; SOURCE!K568&amp;      IF(SOURCE!$X$2-LEN(SOURCE!K568) &gt;= 0, REPT(" ",SOURCE!$X$2-LEN(SOURCE!K568)), "")&amp;
      "},"&amp;IF(SOURCE!L568&lt;&gt;"",""&amp;SOURCE!L568,"")
 )
)
)</f>
        <v>/*  544 */  { addItemToBuffer,             ITM_6,                       "",                                            "6",                                           0,       0,       CAT_NONE, SLS_UNCHANGED, US_UNCHANGED},</v>
      </c>
    </row>
    <row r="569" spans="1:1">
      <c r="A569" s="8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",SOURCE!$S$2-5), "")&amp;
      TEXT(SOURCE!H569,"????0")&amp;",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", "&amp; SOURCE!K569&amp;      IF(SOURCE!$X$2-LEN(SOURCE!K569) &gt;= 0, REPT(" ",SOURCE!$X$2-LEN(SOURCE!K569)), "")&amp;
      "},"&amp;IF(SOURCE!L569&lt;&gt;"",""&amp;SOURCE!L569,"")
 )
)
)</f>
        <v>/*  545 */  { addItemToBuffer,             ITM_7,                       "",                                            "7",                                           0,       0,       CAT_NONE, SLS_UNCHANGED, US_UNCHANGED},</v>
      </c>
    </row>
    <row r="570" spans="1:1">
      <c r="A570" s="8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",SOURCE!$S$2-5), "")&amp;
      TEXT(SOURCE!H570,"????0")&amp;",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", "&amp; SOURCE!K570&amp;      IF(SOURCE!$X$2-LEN(SOURCE!K570) &gt;= 0, REPT(" ",SOURCE!$X$2-LEN(SOURCE!K570)), "")&amp;
      "},"&amp;IF(SOURCE!L570&lt;&gt;"",""&amp;SOURCE!L570,"")
 )
)
)</f>
        <v>/*  546 */  { addItemToBuffer,             ITM_8,                       "",                                            "8",                                           0,       0,       CAT_NONE, SLS_UNCHANGED, US_UNCHANGED},</v>
      </c>
    </row>
    <row r="571" spans="1:1">
      <c r="A571" s="8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",SOURCE!$S$2-5), "")&amp;
      TEXT(SOURCE!H571,"????0")&amp;",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", "&amp; SOURCE!K571&amp;      IF(SOURCE!$X$2-LEN(SOURCE!K571) &gt;= 0, REPT(" ",SOURCE!$X$2-LEN(SOURCE!K571)), "")&amp;
      "},"&amp;IF(SOURCE!L571&lt;&gt;"",""&amp;SOURCE!L571,"")
 )
)
)</f>
        <v>/*  547 */  { addItemToBuffer,             ITM_9,                       "",                                            "9",                                           0,       0,       CAT_NONE, SLS_UNCHANGED, US_UNCHANGED},</v>
      </c>
    </row>
    <row r="572" spans="1:1">
      <c r="A572" s="8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",SOURCE!$S$2-5), "")&amp;
      TEXT(SOURCE!H572,"????0")&amp;",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", "&amp; SOURCE!K572&amp;      IF(SOURCE!$X$2-LEN(SOURCE!K572) &gt;= 0, REPT(" ",SOURCE!$X$2-LEN(SOURCE!K572)), "")&amp;
      "},"&amp;IF(SOURCE!L572&lt;&gt;"",""&amp;SOURCE!L572,"")
 )
)
)</f>
        <v>/*  548 */  { addItemToBuffer,             ITM_A,                       "A",                                           "A",                                           0,       0,       CAT_AINT, SLS_UNCHANGED, US_UNCHANGED},</v>
      </c>
    </row>
    <row r="573" spans="1:1">
      <c r="A573" s="8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",SOURCE!$S$2-5), "")&amp;
      TEXT(SOURCE!H573,"????0")&amp;",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", "&amp; SOURCE!K573&amp;      IF(SOURCE!$X$2-LEN(SOURCE!K573) &gt;= 0, REPT(" ",SOURCE!$X$2-LEN(SOURCE!K573)), "")&amp;
      "},"&amp;IF(SOURCE!L573&lt;&gt;"",""&amp;SOURCE!L573,"")
 )
)
)</f>
        <v>/*  549 */  { addItemToBuffer,             ITM_B,                       "B",                                           "B",                                           0,       0,       CAT_AINT, SLS_UNCHANGED, US_UNCHANGED},</v>
      </c>
    </row>
    <row r="574" spans="1:1">
      <c r="A574" s="8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",SOURCE!$S$2-5), "")&amp;
      TEXT(SOURCE!H574,"????0")&amp;",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", "&amp; SOURCE!K574&amp;      IF(SOURCE!$X$2-LEN(SOURCE!K574) &gt;= 0, REPT(" ",SOURCE!$X$2-LEN(SOURCE!K574)), "")&amp;
      "},"&amp;IF(SOURCE!L574&lt;&gt;"",""&amp;SOURCE!L574,"")
 )
)
)</f>
        <v>/*  550 */  { addItemToBuffer,             ITM_C,                       "C",                                           "C",                                           0,       0,       CAT_AINT, SLS_UNCHANGED, US_UNCHANGED},</v>
      </c>
    </row>
    <row r="575" spans="1:1">
      <c r="A575" s="8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",SOURCE!$S$2-5), "")&amp;
      TEXT(SOURCE!H575,"????0")&amp;",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", "&amp; SOURCE!K575&amp;      IF(SOURCE!$X$2-LEN(SOURCE!K575) &gt;= 0, REPT(" ",SOURCE!$X$2-LEN(SOURCE!K575)), "")&amp;
      "},"&amp;IF(SOURCE!L575&lt;&gt;"",""&amp;SOURCE!L575,"")
 )
)
)</f>
        <v>/*  551 */  { addItemToBuffer,             ITM_D,                       "D",                                           "D",                                           0,       0,       CAT_AINT, SLS_UNCHANGED, US_UNCHANGED},</v>
      </c>
    </row>
    <row r="576" spans="1:1">
      <c r="A576" s="8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",SOURCE!$S$2-5), "")&amp;
      TEXT(SOURCE!H576,"????0")&amp;",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", "&amp; SOURCE!K576&amp;      IF(SOURCE!$X$2-LEN(SOURCE!K576) &gt;= 0, REPT(" ",SOURCE!$X$2-LEN(SOURCE!K576)), "")&amp;
      "},"&amp;IF(SOURCE!L576&lt;&gt;"",""&amp;SOURCE!L576,"")
 )
)
)</f>
        <v>/*  552 */  { addItemToBuffer,             ITM_E,                       "E",                                           "E",                                           0,       0,       CAT_AINT, SLS_UNCHANGED, US_UNCHANGED},</v>
      </c>
    </row>
    <row r="577" spans="1:1">
      <c r="A577" s="8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",SOURCE!$S$2-5), "")&amp;
      TEXT(SOURCE!H577,"????0")&amp;",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", "&amp; SOURCE!K577&amp;      IF(SOURCE!$X$2-LEN(SOURCE!K577) &gt;= 0, REPT(" ",SOURCE!$X$2-LEN(SOURCE!K577)), "")&amp;
      "},"&amp;IF(SOURCE!L577&lt;&gt;"",""&amp;SOURCE!L577,"")
 )
)
)</f>
        <v>/*  553 */  { addItemToBuffer,             ITM_F,                       "F",                                           "F",                                           0,       0,       CAT_AINT, SLS_UNCHANGED, US_UNCHANGED},</v>
      </c>
    </row>
    <row r="578" spans="1:1">
      <c r="A578" s="8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",SOURCE!$S$2-5), "")&amp;
      TEXT(SOURCE!H578,"????0")&amp;",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", "&amp; SOURCE!K578&amp;      IF(SOURCE!$X$2-LEN(SOURCE!K578) &gt;= 0, REPT(" ",SOURCE!$X$2-LEN(SOURCE!K578)), "")&amp;
      "},"&amp;IF(SOURCE!L578&lt;&gt;"",""&amp;SOURCE!L578,"")
 )
)
)</f>
        <v>/*  554 */  { addItemToBuffer,             ITM_G,                       "G",                                           "G",                                           0,       0,       CAT_AINT, SLS_UNCHANGED, US_UNCHANGED},</v>
      </c>
    </row>
    <row r="579" spans="1:1">
      <c r="A579" s="8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",SOURCE!$S$2-5), "")&amp;
      TEXT(SOURCE!H579,"????0")&amp;",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", "&amp; SOURCE!K579&amp;      IF(SOURCE!$X$2-LEN(SOURCE!K579) &gt;= 0, REPT(" ",SOURCE!$X$2-LEN(SOURCE!K579)), "")&amp;
      "},"&amp;IF(SOURCE!L579&lt;&gt;"",""&amp;SOURCE!L579,"")
 )
)
)</f>
        <v>/*  555 */  { addItemToBuffer,             ITM_H,                       "H",                                           "H",                                           0,       0,       CAT_AINT, SLS_UNCHANGED, US_UNCHANGED},</v>
      </c>
    </row>
    <row r="580" spans="1:1">
      <c r="A580" s="8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",SOURCE!$S$2-5), "")&amp;
      TEXT(SOURCE!H580,"????0")&amp;",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", "&amp; SOURCE!K580&amp;      IF(SOURCE!$X$2-LEN(SOURCE!K580) &gt;= 0, REPT(" ",SOURCE!$X$2-LEN(SOURCE!K580)), "")&amp;
      "},"&amp;IF(SOURCE!L580&lt;&gt;"",""&amp;SOURCE!L580,"")
 )
)
)</f>
        <v>/*  556 */  { addItemToBuffer,             ITM_I,                       "I",                                           "I",                                           0,       0,       CAT_AINT, SLS_UNCHANGED, US_UNCHANGED},</v>
      </c>
    </row>
    <row r="581" spans="1:1">
      <c r="A581" s="8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",SOURCE!$S$2-5), "")&amp;
      TEXT(SOURCE!H581,"????0")&amp;",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", "&amp; SOURCE!K581&amp;      IF(SOURCE!$X$2-LEN(SOURCE!K581) &gt;= 0, REPT(" ",SOURCE!$X$2-LEN(SOURCE!K581)), "")&amp;
      "},"&amp;IF(SOURCE!L581&lt;&gt;"",""&amp;SOURCE!L581,"")
 )
)
)</f>
        <v>/*  557 */  { addItemToBuffer,             ITM_J,                       "J",                                           "J",                                           0,       0,       CAT_AINT, SLS_UNCHANGED, US_UNCHANGED},</v>
      </c>
    </row>
    <row r="582" spans="1:1">
      <c r="A582" s="8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",SOURCE!$S$2-5), "")&amp;
      TEXT(SOURCE!H582,"????0")&amp;",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", "&amp; SOURCE!K582&amp;      IF(SOURCE!$X$2-LEN(SOURCE!K582) &gt;= 0, REPT(" ",SOURCE!$X$2-LEN(SOURCE!K582)), "")&amp;
      "},"&amp;IF(SOURCE!L582&lt;&gt;"",""&amp;SOURCE!L582,"")
 )
)
)</f>
        <v>/*  558 */  { addItemToBuffer,             ITM_K,                       "K",                                           "K",                                           0,       0,       CAT_AINT, SLS_UNCHANGED, US_UNCHANGED},</v>
      </c>
    </row>
    <row r="583" spans="1:1">
      <c r="A583" s="8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",SOURCE!$S$2-5), "")&amp;
      TEXT(SOURCE!H583,"????0")&amp;",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", "&amp; SOURCE!K583&amp;      IF(SOURCE!$X$2-LEN(SOURCE!K583) &gt;= 0, REPT(" ",SOURCE!$X$2-LEN(SOURCE!K583)), "")&amp;
      "},"&amp;IF(SOURCE!L583&lt;&gt;"",""&amp;SOURCE!L583,"")
 )
)
)</f>
        <v>/*  559 */  { addItemToBuffer,             ITM_L,                       "L",                                           "L",                                           0,       0,       CAT_AINT, SLS_UNCHANGED, US_UNCHANGED},</v>
      </c>
    </row>
    <row r="584" spans="1:1">
      <c r="A584" s="8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",SOURCE!$S$2-5), "")&amp;
      TEXT(SOURCE!H584,"????0")&amp;",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", "&amp; SOURCE!K584&amp;      IF(SOURCE!$X$2-LEN(SOURCE!K584) &gt;= 0, REPT(" ",SOURCE!$X$2-LEN(SOURCE!K584)), "")&amp;
      "},"&amp;IF(SOURCE!L584&lt;&gt;"",""&amp;SOURCE!L584,"")
 )
)
)</f>
        <v>/*  560 */  { addItemToBuffer,             ITM_M,                       "M",                                           "M",                                           0,       0,       CAT_AINT, SLS_UNCHANGED, US_UNCHANGED},</v>
      </c>
    </row>
    <row r="585" spans="1:1">
      <c r="A585" s="8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",SOURCE!$S$2-5), "")&amp;
      TEXT(SOURCE!H585,"????0")&amp;",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", "&amp; SOURCE!K585&amp;      IF(SOURCE!$X$2-LEN(SOURCE!K585) &gt;= 0, REPT(" ",SOURCE!$X$2-LEN(SOURCE!K585)), "")&amp;
      "},"&amp;IF(SOURCE!L585&lt;&gt;"",""&amp;SOURCE!L585,"")
 )
)
)</f>
        <v>/*  561 */  { addItemToBuffer,             ITM_N,                       "N",                                           "N",                                           0,       0,       CAT_AINT, SLS_UNCHANGED, US_UNCHANGED},</v>
      </c>
    </row>
    <row r="586" spans="1:1">
      <c r="A586" s="8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",SOURCE!$S$2-5), "")&amp;
      TEXT(SOURCE!H586,"????0")&amp;",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", "&amp; SOURCE!K586&amp;      IF(SOURCE!$X$2-LEN(SOURCE!K586) &gt;= 0, REPT(" ",SOURCE!$X$2-LEN(SOURCE!K586)), "")&amp;
      "},"&amp;IF(SOURCE!L586&lt;&gt;"",""&amp;SOURCE!L586,"")
 )
)
)</f>
        <v>/*  562 */  { addItemToBuffer,             ITM_O,                       "O",                                           "O",                                           0,       0,       CAT_AINT, SLS_UNCHANGED, US_UNCHANGED},</v>
      </c>
    </row>
    <row r="587" spans="1:1">
      <c r="A587" s="8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",SOURCE!$S$2-5), "")&amp;
      TEXT(SOURCE!H587,"????0")&amp;",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", "&amp; SOURCE!K587&amp;      IF(SOURCE!$X$2-LEN(SOURCE!K587) &gt;= 0, REPT(" ",SOURCE!$X$2-LEN(SOURCE!K587)), "")&amp;
      "},"&amp;IF(SOURCE!L587&lt;&gt;"",""&amp;SOURCE!L587,"")
 )
)
)</f>
        <v>/*  563 */  { addItemToBuffer,             ITM_P,                       "P",                                           "P",                                           0,       0,       CAT_AINT, SLS_UNCHANGED, US_UNCHANGED},</v>
      </c>
    </row>
    <row r="588" spans="1:1">
      <c r="A588" s="8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",SOURCE!$S$2-5), "")&amp;
      TEXT(SOURCE!H588,"????0")&amp;",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", "&amp; SOURCE!K588&amp;      IF(SOURCE!$X$2-LEN(SOURCE!K588) &gt;= 0, REPT(" ",SOURCE!$X$2-LEN(SOURCE!K588)), "")&amp;
      "},"&amp;IF(SOURCE!L588&lt;&gt;"",""&amp;SOURCE!L588,"")
 )
)
)</f>
        <v>/*  564 */  { addItemToBuffer,             ITM_Q,                       "Q",                                           "Q",                                           0,       0,       CAT_AINT, SLS_UNCHANGED, US_UNCHANGED},</v>
      </c>
    </row>
    <row r="589" spans="1:1">
      <c r="A589" s="8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",SOURCE!$S$2-5), "")&amp;
      TEXT(SOURCE!H589,"????0")&amp;",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", "&amp; SOURCE!K589&amp;      IF(SOURCE!$X$2-LEN(SOURCE!K589) &gt;= 0, REPT(" ",SOURCE!$X$2-LEN(SOURCE!K589)), "")&amp;
      "},"&amp;IF(SOURCE!L589&lt;&gt;"",""&amp;SOURCE!L589,"")
 )
)
)</f>
        <v>/*  565 */  { addItemToBuffer,             ITM_R,                       "R",                                           "R",                                           0,       0,       CAT_AINT, SLS_UNCHANGED, US_UNCHANGED},</v>
      </c>
    </row>
    <row r="590" spans="1:1">
      <c r="A590" s="8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",SOURCE!$S$2-5), "")&amp;
      TEXT(SOURCE!H590,"????0")&amp;",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", "&amp; SOURCE!K590&amp;      IF(SOURCE!$X$2-LEN(SOURCE!K590) &gt;= 0, REPT(" ",SOURCE!$X$2-LEN(SOURCE!K590)), "")&amp;
      "},"&amp;IF(SOURCE!L590&lt;&gt;"",""&amp;SOURCE!L590,"")
 )
)
)</f>
        <v>/*  566 */  { addItemToBuffer,             ITM_S,                       "S",                                           "S",                                           0,       0,       CAT_AINT, SLS_UNCHANGED, US_UNCHANGED},</v>
      </c>
    </row>
    <row r="591" spans="1:1">
      <c r="A591" s="8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",SOURCE!$S$2-5), "")&amp;
      TEXT(SOURCE!H591,"????0")&amp;",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", "&amp; SOURCE!K591&amp;      IF(SOURCE!$X$2-LEN(SOURCE!K591) &gt;= 0, REPT(" ",SOURCE!$X$2-LEN(SOURCE!K591)), "")&amp;
      "},"&amp;IF(SOURCE!L591&lt;&gt;"",""&amp;SOURCE!L591,"")
 )
)
)</f>
        <v>/*  567 */  { addItemToBuffer,             ITM_T,                       "T",                                           "T",                                           0,       0,       CAT_AINT, SLS_UNCHANGED, US_UNCHANGED},</v>
      </c>
    </row>
    <row r="592" spans="1:1">
      <c r="A592" s="8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",SOURCE!$S$2-5), "")&amp;
      TEXT(SOURCE!H592,"????0")&amp;",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", "&amp; SOURCE!K592&amp;      IF(SOURCE!$X$2-LEN(SOURCE!K592) &gt;= 0, REPT(" ",SOURCE!$X$2-LEN(SOURCE!K592)), "")&amp;
      "},"&amp;IF(SOURCE!L592&lt;&gt;"",""&amp;SOURCE!L592,"")
 )
)
)</f>
        <v>/*  568 */  { addItemToBuffer,             ITM_U,                       "U",                                           "U",                                           0,       0,       CAT_AINT, SLS_UNCHANGED, US_UNCHANGED},</v>
      </c>
    </row>
    <row r="593" spans="1:1">
      <c r="A593" s="8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",SOURCE!$S$2-5), "")&amp;
      TEXT(SOURCE!H593,"????0")&amp;",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", "&amp; SOURCE!K593&amp;      IF(SOURCE!$X$2-LEN(SOURCE!K593) &gt;= 0, REPT(" ",SOURCE!$X$2-LEN(SOURCE!K593)), "")&amp;
      "},"&amp;IF(SOURCE!L593&lt;&gt;"",""&amp;SOURCE!L593,"")
 )
)
)</f>
        <v>/*  569 */  { addItemToBuffer,             ITM_V,                       "V",                                           "V",                                           0,       0,       CAT_AINT, SLS_UNCHANGED, US_UNCHANGED},</v>
      </c>
    </row>
    <row r="594" spans="1:1">
      <c r="A594" s="8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",SOURCE!$S$2-5), "")&amp;
      TEXT(SOURCE!H594,"????0")&amp;",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", "&amp; SOURCE!K594&amp;      IF(SOURCE!$X$2-LEN(SOURCE!K594) &gt;= 0, REPT(" ",SOURCE!$X$2-LEN(SOURCE!K594)), "")&amp;
      "},"&amp;IF(SOURCE!L594&lt;&gt;"",""&amp;SOURCE!L594,"")
 )
)
)</f>
        <v>/*  570 */  { addItemToBuffer,             ITM_W,                       "W",                                           "W",                                           0,       0,       CAT_AINT, SLS_UNCHANGED, US_UNCHANGED},</v>
      </c>
    </row>
    <row r="595" spans="1:1">
      <c r="A595" s="8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",SOURCE!$S$2-5), "")&amp;
      TEXT(SOURCE!H595,"????0")&amp;",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", "&amp; SOURCE!K595&amp;      IF(SOURCE!$X$2-LEN(SOURCE!K595) &gt;= 0, REPT(" ",SOURCE!$X$2-LEN(SOURCE!K595)), "")&amp;
      "},"&amp;IF(SOURCE!L595&lt;&gt;"",""&amp;SOURCE!L595,"")
 )
)
)</f>
        <v>/*  571 */  { addItemToBuffer,             ITM_X,                       "X",                                           "X",                                           0,       0,       CAT_AINT, SLS_UNCHANGED, US_UNCHANGED},</v>
      </c>
    </row>
    <row r="596" spans="1:1">
      <c r="A596" s="8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",SOURCE!$S$2-5), "")&amp;
      TEXT(SOURCE!H596,"????0")&amp;",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", "&amp; SOURCE!K596&amp;      IF(SOURCE!$X$2-LEN(SOURCE!K596) &gt;= 0, REPT(" ",SOURCE!$X$2-LEN(SOURCE!K596)), "")&amp;
      "},"&amp;IF(SOURCE!L596&lt;&gt;"",""&amp;SOURCE!L596,"")
 )
)
)</f>
        <v>/*  572 */  { addItemToBuffer,             ITM_Y,                       "Y",                                           "Y",                                           0,       0,       CAT_AINT, SLS_UNCHANGED, US_UNCHANGED},</v>
      </c>
    </row>
    <row r="597" spans="1:1">
      <c r="A597" s="8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",SOURCE!$S$2-5), "")&amp;
      TEXT(SOURCE!H597,"????0")&amp;",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", "&amp; SOURCE!K597&amp;      IF(SOURCE!$X$2-LEN(SOURCE!K597) &gt;= 0, REPT(" ",SOURCE!$X$2-LEN(SOURCE!K597)), "")&amp;
      "},"&amp;IF(SOURCE!L597&lt;&gt;"",""&amp;SOURCE!L597,"")
 )
)
)</f>
        <v>/*  573 */  { addItemToBuffer,             ITM_Z,                       "Z",                                           "Z",                                           0,       0,       CAT_AINT, SLS_UNCHANGED, US_UNCHANGED},</v>
      </c>
    </row>
    <row r="598" spans="1:1">
      <c r="A598" s="8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",SOURCE!$S$2-5), "")&amp;
      TEXT(SOURCE!H598,"????0")&amp;",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", "&amp; SOURCE!K598&amp;      IF(SOURCE!$X$2-LEN(SOURCE!K598) &gt;= 0, REPT(" ",SOURCE!$X$2-LEN(SOURCE!K598)), "")&amp;
      "},"&amp;IF(SOURCE!L598&lt;&gt;"",""&amp;SOURCE!L598,"")
 )
)
)</f>
        <v>/*  574 */  { addItemToBuffer,             ITM_a,                       "a",                                           "a",                                           0,       0,       CAT_aint, SLS_UNCHANGED, US_UNCHANGED},</v>
      </c>
    </row>
    <row r="599" spans="1:1">
      <c r="A599" s="8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",SOURCE!$S$2-5), "")&amp;
      TEXT(SOURCE!H599,"????0")&amp;",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", "&amp; SOURCE!K599&amp;      IF(SOURCE!$X$2-LEN(SOURCE!K599) &gt;= 0, REPT(" ",SOURCE!$X$2-LEN(SOURCE!K599)), "")&amp;
      "},"&amp;IF(SOURCE!L599&lt;&gt;"",""&amp;SOURCE!L599,"")
 )
)
)</f>
        <v>/*  575 */  { addItemToBuffer,             ITM_b,                       "b",                                           "b",                                           0,       0,       CAT_aint, SLS_UNCHANGED, US_UNCHANGED},</v>
      </c>
    </row>
    <row r="600" spans="1:1">
      <c r="A600" s="8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",SOURCE!$S$2-5), "")&amp;
      TEXT(SOURCE!H600,"????0")&amp;",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", "&amp; SOURCE!K600&amp;      IF(SOURCE!$X$2-LEN(SOURCE!K600) &gt;= 0, REPT(" ",SOURCE!$X$2-LEN(SOURCE!K600)), "")&amp;
      "},"&amp;IF(SOURCE!L600&lt;&gt;"",""&amp;SOURCE!L600,"")
 )
)
)</f>
        <v>/*  576 */  { addItemToBuffer,             ITM_c,                       "c",                                           "c",                                           0,       0,       CAT_aint, SLS_UNCHANGED, US_UNCHANGED},</v>
      </c>
    </row>
    <row r="601" spans="1:1">
      <c r="A601" s="8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",SOURCE!$S$2-5), "")&amp;
      TEXT(SOURCE!H601,"????0")&amp;",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", "&amp; SOURCE!K601&amp;      IF(SOURCE!$X$2-LEN(SOURCE!K601) &gt;= 0, REPT(" ",SOURCE!$X$2-LEN(SOURCE!K601)), "")&amp;
      "},"&amp;IF(SOURCE!L601&lt;&gt;"",""&amp;SOURCE!L601,"")
 )
)
)</f>
        <v>/*  577 */  { addItemToBuffer,             ITM_d,                       "d",                                           "d",                                           0,       0,       CAT_aint, SLS_UNCHANGED, US_UNCHANGED},</v>
      </c>
    </row>
    <row r="602" spans="1:1">
      <c r="A602" s="8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",SOURCE!$S$2-5), "")&amp;
      TEXT(SOURCE!H602,"????0")&amp;",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", "&amp; SOURCE!K602&amp;      IF(SOURCE!$X$2-LEN(SOURCE!K602) &gt;= 0, REPT(" ",SOURCE!$X$2-LEN(SOURCE!K602)), "")&amp;
      "},"&amp;IF(SOURCE!L602&lt;&gt;"",""&amp;SOURCE!L602,"")
 )
)
)</f>
        <v>/*  578 */  { addItemToBuffer,             ITM_e,                       "e",                                           "e",                                           0,       0,       CAT_aint, SLS_UNCHANGED, US_UNCHANGED},</v>
      </c>
    </row>
    <row r="603" spans="1:1">
      <c r="A603" s="8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",SOURCE!$S$2-5), "")&amp;
      TEXT(SOURCE!H603,"????0")&amp;",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", "&amp; SOURCE!K603&amp;      IF(SOURCE!$X$2-LEN(SOURCE!K603) &gt;= 0, REPT(" ",SOURCE!$X$2-LEN(SOURCE!K603)), "")&amp;
      "},"&amp;IF(SOURCE!L603&lt;&gt;"",""&amp;SOURCE!L603,"")
 )
)
)</f>
        <v>/*  579 */  { addItemToBuffer,             ITM_f,                       "f",                                           "f",                                           0,       0,       CAT_aint, SLS_UNCHANGED, US_UNCHANGED},</v>
      </c>
    </row>
    <row r="604" spans="1:1">
      <c r="A604" s="8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",SOURCE!$S$2-5), "")&amp;
      TEXT(SOURCE!H604,"????0")&amp;",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", "&amp; SOURCE!K604&amp;      IF(SOURCE!$X$2-LEN(SOURCE!K604) &gt;= 0, REPT(" ",SOURCE!$X$2-LEN(SOURCE!K604)), "")&amp;
      "},"&amp;IF(SOURCE!L604&lt;&gt;"",""&amp;SOURCE!L604,"")
 )
)
)</f>
        <v>/*  580 */  { addItemToBuffer,             ITM_g,                       "g",                                           "g",                                           0,       0,       CAT_aint, SLS_UNCHANGED, US_UNCHANGED},</v>
      </c>
    </row>
    <row r="605" spans="1:1">
      <c r="A605" s="8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",SOURCE!$S$2-5), "")&amp;
      TEXT(SOURCE!H605,"????0")&amp;",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", "&amp; SOURCE!K605&amp;      IF(SOURCE!$X$2-LEN(SOURCE!K605) &gt;= 0, REPT(" ",SOURCE!$X$2-LEN(SOURCE!K605)), "")&amp;
      "},"&amp;IF(SOURCE!L605&lt;&gt;"",""&amp;SOURCE!L605,"")
 )
)
)</f>
        <v>/*  581 */  { addItemToBuffer,             ITM_h,                       "h",                                           "h",                                           0,       0,       CAT_aint, SLS_UNCHANGED, US_UNCHANGED},</v>
      </c>
    </row>
    <row r="606" spans="1:1">
      <c r="A606" s="8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",SOURCE!$S$2-5), "")&amp;
      TEXT(SOURCE!H606,"????0")&amp;",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", "&amp; SOURCE!K606&amp;      IF(SOURCE!$X$2-LEN(SOURCE!K606) &gt;= 0, REPT(" ",SOURCE!$X$2-LEN(SOURCE!K606)), "")&amp;
      "},"&amp;IF(SOURCE!L606&lt;&gt;"",""&amp;SOURCE!L606,"")
 )
)
)</f>
        <v>/*  582 */  { addItemToBuffer,             ITM_i,                       "i",                                           "i",                                           0,       0,       CAT_aint, SLS_UNCHANGED, US_UNCHANGED},</v>
      </c>
    </row>
    <row r="607" spans="1:1">
      <c r="A607" s="8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",SOURCE!$S$2-5), "")&amp;
      TEXT(SOURCE!H607,"????0")&amp;",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", "&amp; SOURCE!K607&amp;      IF(SOURCE!$X$2-LEN(SOURCE!K607) &gt;= 0, REPT(" ",SOURCE!$X$2-LEN(SOURCE!K607)), "")&amp;
      "},"&amp;IF(SOURCE!L607&lt;&gt;"",""&amp;SOURCE!L607,"")
 )
)
)</f>
        <v>/*  583 */  { addItemToBuffer,             ITM_j,                       "j",                                           "j",                                           0,       0,       CAT_aint, SLS_UNCHANGED, US_UNCHANGED},</v>
      </c>
    </row>
    <row r="608" spans="1:1">
      <c r="A608" s="8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",SOURCE!$S$2-5), "")&amp;
      TEXT(SOURCE!H608,"????0")&amp;",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", "&amp; SOURCE!K608&amp;      IF(SOURCE!$X$2-LEN(SOURCE!K608) &gt;= 0, REPT(" ",SOURCE!$X$2-LEN(SOURCE!K608)), "")&amp;
      "},"&amp;IF(SOURCE!L608&lt;&gt;"",""&amp;SOURCE!L608,"")
 )
)
)</f>
        <v>/*  584 */  { addItemToBuffer,             ITM_k,                       "k",                                           "k",                                           0,       0,       CAT_aint, SLS_UNCHANGED, US_UNCHANGED},</v>
      </c>
    </row>
    <row r="609" spans="1:1">
      <c r="A609" s="8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",SOURCE!$S$2-5), "")&amp;
      TEXT(SOURCE!H609,"????0")&amp;",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", "&amp; SOURCE!K609&amp;      IF(SOURCE!$X$2-LEN(SOURCE!K609) &gt;= 0, REPT(" ",SOURCE!$X$2-LEN(SOURCE!K609)), "")&amp;
      "},"&amp;IF(SOURCE!L609&lt;&gt;"",""&amp;SOURCE!L609,"")
 )
)
)</f>
        <v>/*  585 */  { addItemToBuffer,             ITM_l,                       "l",                                           "l",                                           0,       0,       CAT_aint, SLS_UNCHANGED, US_UNCHANGED},</v>
      </c>
    </row>
    <row r="610" spans="1:1">
      <c r="A610" s="8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",SOURCE!$S$2-5), "")&amp;
      TEXT(SOURCE!H610,"????0")&amp;",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", "&amp; SOURCE!K610&amp;      IF(SOURCE!$X$2-LEN(SOURCE!K610) &gt;= 0, REPT(" ",SOURCE!$X$2-LEN(SOURCE!K610)), "")&amp;
      "},"&amp;IF(SOURCE!L610&lt;&gt;"",""&amp;SOURCE!L610,"")
 )
)
)</f>
        <v>/*  586 */  { addItemToBuffer,             ITM_m,                       "m",                                           "m",                                           0,       0,       CAT_aint, SLS_UNCHANGED, US_UNCHANGED},</v>
      </c>
    </row>
    <row r="611" spans="1:1">
      <c r="A611" s="8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",SOURCE!$S$2-5), "")&amp;
      TEXT(SOURCE!H611,"????0")&amp;",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", "&amp; SOURCE!K611&amp;      IF(SOURCE!$X$2-LEN(SOURCE!K611) &gt;= 0, REPT(" ",SOURCE!$X$2-LEN(SOURCE!K611)), "")&amp;
      "},"&amp;IF(SOURCE!L611&lt;&gt;"",""&amp;SOURCE!L611,"")
 )
)
)</f>
        <v>/*  587 */  { addItemToBuffer,             ITM_n,                       "n",                                           "n",                                           0,       0,       CAT_aint, SLS_UNCHANGED, US_UNCHANGED},</v>
      </c>
    </row>
    <row r="612" spans="1:1">
      <c r="A612" s="8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",SOURCE!$S$2-5), "")&amp;
      TEXT(SOURCE!H612,"????0")&amp;",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", "&amp; SOURCE!K612&amp;      IF(SOURCE!$X$2-LEN(SOURCE!K612) &gt;= 0, REPT(" ",SOURCE!$X$2-LEN(SOURCE!K612)), "")&amp;
      "},"&amp;IF(SOURCE!L612&lt;&gt;"",""&amp;SOURCE!L612,"")
 )
)
)</f>
        <v>/*  588 */  { addItemToBuffer,             ITM_o,                       "o",                                           "o",                                           0,       0,       CAT_aint, SLS_UNCHANGED, US_UNCHANGED},</v>
      </c>
    </row>
    <row r="613" spans="1:1">
      <c r="A613" s="8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",SOURCE!$S$2-5), "")&amp;
      TEXT(SOURCE!H613,"????0")&amp;",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", "&amp; SOURCE!K613&amp;      IF(SOURCE!$X$2-LEN(SOURCE!K613) &gt;= 0, REPT(" ",SOURCE!$X$2-LEN(SOURCE!K613)), "")&amp;
      "},"&amp;IF(SOURCE!L613&lt;&gt;"",""&amp;SOURCE!L613,"")
 )
)
)</f>
        <v>/*  589 */  { addItemToBuffer,             ITM_p,                       "p",                                           "p",                                           0,       0,       CAT_aint, SLS_UNCHANGED, US_UNCHANGED},</v>
      </c>
    </row>
    <row r="614" spans="1:1">
      <c r="A614" s="8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",SOURCE!$S$2-5), "")&amp;
      TEXT(SOURCE!H614,"????0")&amp;",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", "&amp; SOURCE!K614&amp;      IF(SOURCE!$X$2-LEN(SOURCE!K614) &gt;= 0, REPT(" ",SOURCE!$X$2-LEN(SOURCE!K614)), "")&amp;
      "},"&amp;IF(SOURCE!L614&lt;&gt;"",""&amp;SOURCE!L614,"")
 )
)
)</f>
        <v>/*  590 */  { addItemToBuffer,             ITM_q,                       "q",                                           "q",                                           0,       0,       CAT_aint, SLS_UNCHANGED, US_UNCHANGED},</v>
      </c>
    </row>
    <row r="615" spans="1:1">
      <c r="A615" s="8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",SOURCE!$S$2-5), "")&amp;
      TEXT(SOURCE!H615,"????0")&amp;",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", "&amp; SOURCE!K615&amp;      IF(SOURCE!$X$2-LEN(SOURCE!K615) &gt;= 0, REPT(" ",SOURCE!$X$2-LEN(SOURCE!K615)), "")&amp;
      "},"&amp;IF(SOURCE!L615&lt;&gt;"",""&amp;SOURCE!L615,"")
 )
)
)</f>
        <v>/*  591 */  { addItemToBuffer,             ITM_r,                       "r",                                           "r",                                           0,       0,       CAT_aint, SLS_UNCHANGED, US_UNCHANGED},</v>
      </c>
    </row>
    <row r="616" spans="1:1">
      <c r="A616" s="8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",SOURCE!$S$2-5), "")&amp;
      TEXT(SOURCE!H616,"????0")&amp;",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", "&amp; SOURCE!K616&amp;      IF(SOURCE!$X$2-LEN(SOURCE!K616) &gt;= 0, REPT(" ",SOURCE!$X$2-LEN(SOURCE!K616)), "")&amp;
      "},"&amp;IF(SOURCE!L616&lt;&gt;"",""&amp;SOURCE!L616,"")
 )
)
)</f>
        <v>/*  592 */  { addItemToBuffer,             ITM_s,                       "s",                                           "s",                                           0,       0,       CAT_aint, SLS_UNCHANGED, US_UNCHANGED},</v>
      </c>
    </row>
    <row r="617" spans="1:1">
      <c r="A617" s="8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",SOURCE!$S$2-5), "")&amp;
      TEXT(SOURCE!H617,"????0")&amp;",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", "&amp; SOURCE!K617&amp;      IF(SOURCE!$X$2-LEN(SOURCE!K617) &gt;= 0, REPT(" ",SOURCE!$X$2-LEN(SOURCE!K617)), "")&amp;
      "},"&amp;IF(SOURCE!L617&lt;&gt;"",""&amp;SOURCE!L617,"")
 )
)
)</f>
        <v>/*  593 */  { addItemToBuffer,             ITM_t,                       "t",                                           "t",                                           0,       0,       CAT_aint, SLS_UNCHANGED, US_UNCHANGED},</v>
      </c>
    </row>
    <row r="618" spans="1:1">
      <c r="A618" s="8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",SOURCE!$S$2-5), "")&amp;
      TEXT(SOURCE!H618,"????0")&amp;",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", "&amp; SOURCE!K618&amp;      IF(SOURCE!$X$2-LEN(SOURCE!K618) &gt;= 0, REPT(" ",SOURCE!$X$2-LEN(SOURCE!K618)), "")&amp;
      "},"&amp;IF(SOURCE!L618&lt;&gt;"",""&amp;SOURCE!L618,"")
 )
)
)</f>
        <v>/*  594 */  { addItemToBuffer,             ITM_u,                       "u",                                           "u",                                           0,       0,       CAT_aint, SLS_UNCHANGED, US_UNCHANGED},</v>
      </c>
    </row>
    <row r="619" spans="1:1">
      <c r="A619" s="8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",SOURCE!$S$2-5), "")&amp;
      TEXT(SOURCE!H619,"????0")&amp;",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", "&amp; SOURCE!K619&amp;      IF(SOURCE!$X$2-LEN(SOURCE!K619) &gt;= 0, REPT(" ",SOURCE!$X$2-LEN(SOURCE!K619)), "")&amp;
      "},"&amp;IF(SOURCE!L619&lt;&gt;"",""&amp;SOURCE!L619,"")
 )
)
)</f>
        <v>/*  595 */  { addItemToBuffer,             ITM_v,                       "v",                                           "v",                                           0,       0,       CAT_aint, SLS_UNCHANGED, US_UNCHANGED},</v>
      </c>
    </row>
    <row r="620" spans="1:1">
      <c r="A620" s="8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",SOURCE!$S$2-5), "")&amp;
      TEXT(SOURCE!H620,"????0")&amp;",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", "&amp; SOURCE!K620&amp;      IF(SOURCE!$X$2-LEN(SOURCE!K620) &gt;= 0, REPT(" ",SOURCE!$X$2-LEN(SOURCE!K620)), "")&amp;
      "},"&amp;IF(SOURCE!L620&lt;&gt;"",""&amp;SOURCE!L620,"")
 )
)
)</f>
        <v>/*  596 */  { addItemToBuffer,             ITM_w,                       "w",                                           "w",                                           0,       0,       CAT_aint, SLS_UNCHANGED, US_UNCHANGED},</v>
      </c>
    </row>
    <row r="621" spans="1:1">
      <c r="A621" s="8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",SOURCE!$S$2-5), "")&amp;
      TEXT(SOURCE!H621,"????0")&amp;",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", "&amp; SOURCE!K621&amp;      IF(SOURCE!$X$2-LEN(SOURCE!K621) &gt;= 0, REPT(" ",SOURCE!$X$2-LEN(SOURCE!K621)), "")&amp;
      "},"&amp;IF(SOURCE!L621&lt;&gt;"",""&amp;SOURCE!L621,"")
 )
)
)</f>
        <v>/*  597 */  { addItemToBuffer,             ITM_x,                       "x",                                           "x",                                           0,       0,       CAT_aint, SLS_UNCHANGED, US_UNCHANGED},</v>
      </c>
    </row>
    <row r="622" spans="1:1">
      <c r="A622" s="8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",SOURCE!$S$2-5), "")&amp;
      TEXT(SOURCE!H622,"????0")&amp;",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", "&amp; SOURCE!K622&amp;      IF(SOURCE!$X$2-LEN(SOURCE!K622) &gt;= 0, REPT(" ",SOURCE!$X$2-LEN(SOURCE!K622)), "")&amp;
      "},"&amp;IF(SOURCE!L622&lt;&gt;"",""&amp;SOURCE!L622,"")
 )
)
)</f>
        <v>/*  598 */  { addItemToBuffer,             ITM_y,                       "y",                                           "y",                                           0,       0,       CAT_aint, SLS_UNCHANGED, US_UNCHANGED},</v>
      </c>
    </row>
    <row r="623" spans="1:1">
      <c r="A623" s="8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",SOURCE!$S$2-5), "")&amp;
      TEXT(SOURCE!H623,"????0")&amp;",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", "&amp; SOURCE!K623&amp;      IF(SOURCE!$X$2-LEN(SOURCE!K623) &gt;= 0, REPT(" ",SOURCE!$X$2-LEN(SOURCE!K623)), "")&amp;
      "},"&amp;IF(SOURCE!L623&lt;&gt;"",""&amp;SOURCE!L623,"")
 )
)
)</f>
        <v>/*  599 */  { addItemToBuffer,             ITM_z,                       "z",                                           "z",                                           0,       0,       CAT_aint, SLS_UNCHANGED, US_UNCHANGED},</v>
      </c>
    </row>
    <row r="624" spans="1:1">
      <c r="A624" s="8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",SOURCE!$S$2-5), "")&amp;
      TEXT(SOURCE!H624,"????0")&amp;",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", "&amp; SOURCE!K624&amp;      IF(SOURCE!$X$2-LEN(SOURCE!K624) &gt;= 0, REPT(" ",SOURCE!$X$2-LEN(SOURCE!K624)), "")&amp;
      "},"&amp;IF(SOURCE!L624&lt;&gt;"",""&amp;SOURCE!L624,"")
 )
)
)</f>
        <v>/*  600 */  { addItemToBuffer,             ITM_ALPHA,                   "",                                            STD_ALPHA,                                     0,       0,       CAT_NONE, SLS_UNCHANGED, US_UNCHANGED},</v>
      </c>
    </row>
    <row r="625" spans="1:1">
      <c r="A625" s="8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",SOURCE!$S$2-5), "")&amp;
      TEXT(SOURCE!H625,"????0")&amp;",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", "&amp; SOURCE!K625&amp;      IF(SOURCE!$X$2-LEN(SOURCE!K625) &gt;= 0, REPT(" ",SOURCE!$X$2-LEN(SOURCE!K625)), "")&amp;
      "},"&amp;IF(SOURCE!L625&lt;&gt;"",""&amp;SOURCE!L625,"")
 )
)
)</f>
        <v>/*  601 */  { itemToBeCoded,               NOPARAM,                     "0601",                                        "0601",                                        0,       0,       CAT_FREE, SLS_UNCHANGED, US_UNCHANGED},</v>
      </c>
    </row>
    <row r="626" spans="1:1">
      <c r="A626" s="8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",SOURCE!$S$2-5), "")&amp;
      TEXT(SOURCE!H626,"????0")&amp;",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", "&amp; SOURCE!K626&amp;      IF(SOURCE!$X$2-LEN(SOURCE!K626) &gt;= 0, REPT(" ",SOURCE!$X$2-LEN(SOURCE!K626)), "")&amp;
      "},"&amp;IF(SOURCE!L626&lt;&gt;"",""&amp;SOURCE!L626,"")
 )
)
)</f>
        <v>/*  602 */  { addItemToBuffer,             ITM_BETA,                    "",                                            STD_BETA,                                      0,       0,       CAT_NONE, SLS_UNCHANGED, US_UNCHANGED},</v>
      </c>
    </row>
    <row r="627" spans="1:1">
      <c r="A627" s="8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",SOURCE!$S$2-5), "")&amp;
      TEXT(SOURCE!H627,"????0")&amp;",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", "&amp; SOURCE!K627&amp;      IF(SOURCE!$X$2-LEN(SOURCE!K627) &gt;= 0, REPT(" ",SOURCE!$X$2-LEN(SOURCE!K627)), "")&amp;
      "},"&amp;IF(SOURCE!L627&lt;&gt;"",""&amp;SOURCE!L627,"")
 )
)
)</f>
        <v>/*  603 */  { addItemToBuffer,             ITM_GAMMA,                   "",                                            STD_GAMMA,                                     0,       0,       CAT_NONE, SLS_UNCHANGED, US_UNCHANGED},</v>
      </c>
    </row>
    <row r="628" spans="1:1">
      <c r="A628" s="8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",SOURCE!$S$2-5), "")&amp;
      TEXT(SOURCE!H628,"????0")&amp;",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", "&amp; SOURCE!K628&amp;      IF(SOURCE!$X$2-LEN(SOURCE!K628) &gt;= 0, REPT(" ",SOURCE!$X$2-LEN(SOURCE!K628)), "")&amp;
      "},"&amp;IF(SOURCE!L628&lt;&gt;"",""&amp;SOURCE!L628,"")
 )
)
)</f>
        <v>/*  604 */  { addItemToBuffer,             ITM_DELTA,                   "",                                            STD_DELTA,                                     0,       0,       CAT_NONE, SLS_UNCHANGED, US_UNCHANGED},</v>
      </c>
    </row>
    <row r="629" spans="1:1">
      <c r="A629" s="8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",SOURCE!$S$2-5), "")&amp;
      TEXT(SOURCE!H629,"????0")&amp;",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", "&amp; SOURCE!K629&amp;      IF(SOURCE!$X$2-LEN(SOURCE!K629) &gt;= 0, REPT(" ",SOURCE!$X$2-LEN(SOURCE!K629)), "")&amp;
      "},"&amp;IF(SOURCE!L629&lt;&gt;"",""&amp;SOURCE!L629,"")
 )
)
)</f>
        <v>/*  605 */  { addItemToBuffer,             ITM_EPSILON,                 "",                                            STD_EPSILON,                                   0,       0,       CAT_NONE, SLS_UNCHANGED, US_UNCHANGED},</v>
      </c>
    </row>
    <row r="630" spans="1:1">
      <c r="A630" s="8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",SOURCE!$S$2-5), "")&amp;
      TEXT(SOURCE!H630,"????0")&amp;",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", "&amp; SOURCE!K630&amp;      IF(SOURCE!$X$2-LEN(SOURCE!K630) &gt;= 0, REPT(" ",SOURCE!$X$2-LEN(SOURCE!K630)), "")&amp;
      "},"&amp;IF(SOURCE!L630&lt;&gt;"",""&amp;SOURCE!L630,"")
 )
)
)</f>
        <v>/*  606 */  { itemToBeCoded,               NOPARAM,                     "0606",                                        "0606",                                        0,       0,       CAT_FREE, SLS_UNCHANGED, US_UNCHANGED},</v>
      </c>
    </row>
    <row r="631" spans="1:1">
      <c r="A631" s="8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",SOURCE!$S$2-5), "")&amp;
      TEXT(SOURCE!H631,"????0")&amp;",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", "&amp; SOURCE!K631&amp;      IF(SOURCE!$X$2-LEN(SOURCE!K631) &gt;= 0, REPT(" ",SOURCE!$X$2-LEN(SOURCE!K631)), "")&amp;
      "},"&amp;IF(SOURCE!L631&lt;&gt;"",""&amp;SOURCE!L631,"")
 )
)
)</f>
        <v>/*  607 */  { addItemToBuffer,             ITM_ZETA,                    "",                                            STD_ZETA,                                      0,       0,       CAT_NONE, SLS_UNCHANGED, US_UNCHANGED},</v>
      </c>
    </row>
    <row r="632" spans="1:1">
      <c r="A632" s="8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",SOURCE!$S$2-5), "")&amp;
      TEXT(SOURCE!H632,"????0")&amp;",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", "&amp; SOURCE!K632&amp;      IF(SOURCE!$X$2-LEN(SOURCE!K632) &gt;= 0, REPT(" ",SOURCE!$X$2-LEN(SOURCE!K632)), "")&amp;
      "},"&amp;IF(SOURCE!L632&lt;&gt;"",""&amp;SOURCE!L632,"")
 )
)
)</f>
        <v>/*  608 */  { addItemToBuffer,             ITM_ETA,                     "",                                            STD_ETA,                                       0,       0,       CAT_NONE, SLS_UNCHANGED, US_UNCHANGED},</v>
      </c>
    </row>
    <row r="633" spans="1:1">
      <c r="A633" s="8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",SOURCE!$S$2-5), "")&amp;
      TEXT(SOURCE!H633,"????0")&amp;",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", "&amp; SOURCE!K633&amp;      IF(SOURCE!$X$2-LEN(SOURCE!K633) &gt;= 0, REPT(" ",SOURCE!$X$2-LEN(SOURCE!K633)), "")&amp;
      "},"&amp;IF(SOURCE!L633&lt;&gt;"",""&amp;SOURCE!L633,"")
 )
)
)</f>
        <v>/*  609 */  { itemToBeCoded,               NOPARAM,                     "0609",                                        "0609",                                        0,       0,       CAT_NONE, SLS_UNCHANGED, US_UNCHANGED},</v>
      </c>
    </row>
    <row r="634" spans="1:1">
      <c r="A634" s="8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",SOURCE!$S$2-5), "")&amp;
      TEXT(SOURCE!H634,"????0")&amp;",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", "&amp; SOURCE!K634&amp;      IF(SOURCE!$X$2-LEN(SOURCE!K634) &gt;= 0, REPT(" ",SOURCE!$X$2-LEN(SOURCE!K634)), "")&amp;
      "},"&amp;IF(SOURCE!L634&lt;&gt;"",""&amp;SOURCE!L634,"")
 )
)
)</f>
        <v>/*  610 */  { addItemToBuffer,             ITM_THETA,                   "",                                            STD_THETA,                                     0,       0,       CAT_NONE, SLS_UNCHANGED, US_UNCHANGED},</v>
      </c>
    </row>
    <row r="635" spans="1:1">
      <c r="A635" s="8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",SOURCE!$S$2-5), "")&amp;
      TEXT(SOURCE!H635,"????0")&amp;",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", "&amp; SOURCE!K635&amp;      IF(SOURCE!$X$2-LEN(SOURCE!K635) &gt;= 0, REPT(" ",SOURCE!$X$2-LEN(SOURCE!K635)), "")&amp;
      "},"&amp;IF(SOURCE!L635&lt;&gt;"",""&amp;SOURCE!L635,"")
 )
)
)</f>
        <v>/*  611 */  { addItemToBuffer,             ITM_IOTA,                    "",                                            STD_IOTA,                                      0,       0,       CAT_NONE, SLS_UNCHANGED, US_UNCHANGED},</v>
      </c>
    </row>
    <row r="636" spans="1:1">
      <c r="A636" s="8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",SOURCE!$S$2-5), "")&amp;
      TEXT(SOURCE!H636,"????0")&amp;",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", "&amp; SOURCE!K636&amp;      IF(SOURCE!$X$2-LEN(SOURCE!K636) &gt;= 0, REPT(" ",SOURCE!$X$2-LEN(SOURCE!K636)), "")&amp;
      "},"&amp;IF(SOURCE!L636&lt;&gt;"",""&amp;SOURCE!L636,"")
 )
)
)</f>
        <v>/*  612 */  { itemToBeCoded,               NOPARAM,                     "0612",                                        "0612",                                        0,       0,       CAT_FREE, SLS_UNCHANGED, US_UNCHANGED},</v>
      </c>
    </row>
    <row r="637" spans="1:1">
      <c r="A637" s="8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",SOURCE!$S$2-5), "")&amp;
      TEXT(SOURCE!H637,"????0")&amp;",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", "&amp; SOURCE!K637&amp;      IF(SOURCE!$X$2-LEN(SOURCE!K637) &gt;= 0, REPT(" ",SOURCE!$X$2-LEN(SOURCE!K637)), "")&amp;
      "},"&amp;IF(SOURCE!L637&lt;&gt;"",""&amp;SOURCE!L637,"")
 )
)
)</f>
        <v>/*  613 */  { itemToBeCoded,               NOPARAM,                     "0613",                                        "0613",                                        0,       0,       CAT_FREE, SLS_UNCHANGED, US_UNCHANGED},</v>
      </c>
    </row>
    <row r="638" spans="1:1">
      <c r="A638" s="8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",SOURCE!$S$2-5), "")&amp;
      TEXT(SOURCE!H638,"????0")&amp;",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", "&amp; SOURCE!K638&amp;      IF(SOURCE!$X$2-LEN(SOURCE!K638) &gt;= 0, REPT(" ",SOURCE!$X$2-LEN(SOURCE!K638)), "")&amp;
      "},"&amp;IF(SOURCE!L638&lt;&gt;"",""&amp;SOURCE!L638,"")
 )
)
)</f>
        <v>/*  614 */  { addItemToBuffer,             ITM_IOTA_DIALYTIKA,          "",                                            STD_IOTA_DIALYTIKA,                            0,       0,       CAT_NONE, SLS_UNCHANGED, US_UNCHANGED},</v>
      </c>
    </row>
    <row r="639" spans="1:1">
      <c r="A639" s="8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",SOURCE!$S$2-5), "")&amp;
      TEXT(SOURCE!H639,"????0")&amp;",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", "&amp; SOURCE!K639&amp;      IF(SOURCE!$X$2-LEN(SOURCE!K639) &gt;= 0, REPT(" ",SOURCE!$X$2-LEN(SOURCE!K639)), "")&amp;
      "},"&amp;IF(SOURCE!L639&lt;&gt;"",""&amp;SOURCE!L639,"")
 )
)
)</f>
        <v>/*  615 */  { addItemToBuffer,             ITM_KAPPA,                   "",                                            STD_KAPPA,                                     0,       0,       CAT_NONE, SLS_UNCHANGED, US_UNCHANGED},</v>
      </c>
    </row>
    <row r="640" spans="1:1">
      <c r="A640" s="8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",SOURCE!$S$2-5), "")&amp;
      TEXT(SOURCE!H640,"????0")&amp;",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", "&amp; SOURCE!K640&amp;      IF(SOURCE!$X$2-LEN(SOURCE!K640) &gt;= 0, REPT(" ",SOURCE!$X$2-LEN(SOURCE!K640)), "")&amp;
      "},"&amp;IF(SOURCE!L640&lt;&gt;"",""&amp;SOURCE!L640,"")
 )
)
)</f>
        <v>/*  616 */  { addItemToBuffer,             ITM_LAMBDA,                  "",                                            STD_LAMBDA,                                    0,       0,       CAT_NONE, SLS_UNCHANGED, US_UNCHANGED},</v>
      </c>
    </row>
    <row r="641" spans="1:1">
      <c r="A641" s="8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",SOURCE!$S$2-5), "")&amp;
      TEXT(SOURCE!H641,"????0")&amp;",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", "&amp; SOURCE!K641&amp;      IF(SOURCE!$X$2-LEN(SOURCE!K641) &gt;= 0, REPT(" ",SOURCE!$X$2-LEN(SOURCE!K641)), "")&amp;
      "},"&amp;IF(SOURCE!L641&lt;&gt;"",""&amp;SOURCE!L641,"")
 )
)
)</f>
        <v>/*  617 */  { addItemToBuffer,             ITM_MU,                      "",                                            STD_MU,                                        0,       0,       CAT_NONE, SLS_UNCHANGED, US_UNCHANGED},</v>
      </c>
    </row>
    <row r="642" spans="1:1">
      <c r="A642" s="8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",SOURCE!$S$2-5), "")&amp;
      TEXT(SOURCE!H642,"????0")&amp;",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", "&amp; SOURCE!K642&amp;      IF(SOURCE!$X$2-LEN(SOURCE!K642) &gt;= 0, REPT(" ",SOURCE!$X$2-LEN(SOURCE!K642)), "")&amp;
      "},"&amp;IF(SOURCE!L642&lt;&gt;"",""&amp;SOURCE!L642,"")
 )
)
)</f>
        <v>/*  618 */  { addItemToBuffer,             ITM_NU,                      "",                                            STD_NU,                                        0,       0,       CAT_NONE, SLS_UNCHANGED, US_UNCHANGED},</v>
      </c>
    </row>
    <row r="643" spans="1:1">
      <c r="A643" s="8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",SOURCE!$S$2-5), "")&amp;
      TEXT(SOURCE!H643,"????0")&amp;",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", "&amp; SOURCE!K643&amp;      IF(SOURCE!$X$2-LEN(SOURCE!K643) &gt;= 0, REPT(" ",SOURCE!$X$2-LEN(SOURCE!K643)), "")&amp;
      "},"&amp;IF(SOURCE!L643&lt;&gt;"",""&amp;SOURCE!L643,"")
 )
)
)</f>
        <v>/*  619 */  { addItemToBuffer,             ITM_XI,                      "",                                            STD_XI,                                        0,       0,       CAT_NONE, SLS_UNCHANGED, US_UNCHANGED},</v>
      </c>
    </row>
    <row r="644" spans="1:1">
      <c r="A644" s="8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",SOURCE!$S$2-5), "")&amp;
      TEXT(SOURCE!H644,"????0")&amp;",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", "&amp; SOURCE!K644&amp;      IF(SOURCE!$X$2-LEN(SOURCE!K644) &gt;= 0, REPT(" ",SOURCE!$X$2-LEN(SOURCE!K644)), "")&amp;
      "},"&amp;IF(SOURCE!L644&lt;&gt;"",""&amp;SOURCE!L644,"")
 )
)
)</f>
        <v>/*  620 */  { addItemToBuffer,             ITM_OMICRON,                 "",                                            STD_OMICRON,                                   0,       0,       CAT_NONE, SLS_UNCHANGED, US_UNCHANGED},</v>
      </c>
    </row>
    <row r="645" spans="1:1">
      <c r="A645" s="8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",SOURCE!$S$2-5), "")&amp;
      TEXT(SOURCE!H645,"????0")&amp;",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", "&amp; SOURCE!K645&amp;      IF(SOURCE!$X$2-LEN(SOURCE!K645) &gt;= 0, REPT(" ",SOURCE!$X$2-LEN(SOURCE!K645)), "")&amp;
      "},"&amp;IF(SOURCE!L645&lt;&gt;"",""&amp;SOURCE!L645,"")
 )
)
)</f>
        <v>/*  621 */  { itemToBeCoded,               NOPARAM,                     "0621",                                        "0621",                                        0,       0,       CAT_FREE, SLS_UNCHANGED, US_UNCHANGED},</v>
      </c>
    </row>
    <row r="646" spans="1:1">
      <c r="A646" s="8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",SOURCE!$S$2-5), "")&amp;
      TEXT(SOURCE!H646,"????0")&amp;",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", "&amp; SOURCE!K646&amp;      IF(SOURCE!$X$2-LEN(SOURCE!K646) &gt;= 0, REPT(" ",SOURCE!$X$2-LEN(SOURCE!K646)), "")&amp;
      "},"&amp;IF(SOURCE!L646&lt;&gt;"",""&amp;SOURCE!L646,"")
 )
)
)</f>
        <v>/*  622 */  { addItemToBuffer,             ITM_PI,                      "",                                            STD_PI,                                        0,       0,       CAT_NONE, SLS_UNCHANGED, US_UNCHANGED},</v>
      </c>
    </row>
    <row r="647" spans="1:1">
      <c r="A647" s="8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",SOURCE!$S$2-5), "")&amp;
      TEXT(SOURCE!H647,"????0")&amp;",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", "&amp; SOURCE!K647&amp;      IF(SOURCE!$X$2-LEN(SOURCE!K647) &gt;= 0, REPT(" ",SOURCE!$X$2-LEN(SOURCE!K647)), "")&amp;
      "},"&amp;IF(SOURCE!L647&lt;&gt;"",""&amp;SOURCE!L647,"")
 )
)
)</f>
        <v>/*  623 */  { addItemToBuffer,             ITM_RHO,                     "",                                            STD_RHO,                                       0,       0,       CAT_NONE, SLS_UNCHANGED, US_UNCHANGED},</v>
      </c>
    </row>
    <row r="648" spans="1:1">
      <c r="A648" s="8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",SOURCE!$S$2-5), "")&amp;
      TEXT(SOURCE!H648,"????0")&amp;",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", "&amp; SOURCE!K648&amp;      IF(SOURCE!$X$2-LEN(SOURCE!K648) &gt;= 0, REPT(" ",SOURCE!$X$2-LEN(SOURCE!K648)), "")&amp;
      "},"&amp;IF(SOURCE!L648&lt;&gt;"",""&amp;SOURCE!L648,"")
 )
)
)</f>
        <v>/*  624 */  { addItemToBuffer,             ITM_SIGMA,                   "",                                            STD_SIGMA,                                     0,       0,       CAT_NONE, SLS_UNCHANGED, US_UNCHANGED},</v>
      </c>
    </row>
    <row r="649" spans="1:1">
      <c r="A649" s="8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",SOURCE!$S$2-5), "")&amp;
      TEXT(SOURCE!H649,"????0")&amp;",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", "&amp; SOURCE!K649&amp;      IF(SOURCE!$X$2-LEN(SOURCE!K649) &gt;= 0, REPT(" ",SOURCE!$X$2-LEN(SOURCE!K649)), "")&amp;
      "},"&amp;IF(SOURCE!L649&lt;&gt;"",""&amp;SOURCE!L649,"")
 )
)
)</f>
        <v>/*  625 */  { itemToBeCoded,               NOPARAM,                     "0625",                                        "0625",                                        0,       0,       CAT_FREE, SLS_UNCHANGED, US_UNCHANGED},</v>
      </c>
    </row>
    <row r="650" spans="1:1">
      <c r="A650" s="8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",SOURCE!$S$2-5), "")&amp;
      TEXT(SOURCE!H650,"????0")&amp;",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", "&amp; SOURCE!K650&amp;      IF(SOURCE!$X$2-LEN(SOURCE!K650) &gt;= 0, REPT(" ",SOURCE!$X$2-LEN(SOURCE!K650)), "")&amp;
      "},"&amp;IF(SOURCE!L650&lt;&gt;"",""&amp;SOURCE!L650,"")
 )
)
)</f>
        <v>/*  626 */  { addItemToBuffer,             ITM_TAU,                     "",                                            STD_TAU,                                       0,       0,       CAT_NONE, SLS_UNCHANGED, US_UNCHANGED},</v>
      </c>
    </row>
    <row r="651" spans="1:1">
      <c r="A651" s="8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",SOURCE!$S$2-5), "")&amp;
      TEXT(SOURCE!H651,"????0")&amp;",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", "&amp; SOURCE!K651&amp;      IF(SOURCE!$X$2-LEN(SOURCE!K651) &gt;= 0, REPT(" ",SOURCE!$X$2-LEN(SOURCE!K651)), "")&amp;
      "},"&amp;IF(SOURCE!L651&lt;&gt;"",""&amp;SOURCE!L651,"")
 )
)
)</f>
        <v>/*  627 */  { addItemToBuffer,             ITM_UPSILON,                 "",                                            STD_UPSILON,                                   0,       0,       CAT_NONE, SLS_UNCHANGED, US_UNCHANGED},</v>
      </c>
    </row>
    <row r="652" spans="1:1">
      <c r="A652" s="8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",SOURCE!$S$2-5), "")&amp;
      TEXT(SOURCE!H652,"????0")&amp;",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", "&amp; SOURCE!K652&amp;      IF(SOURCE!$X$2-LEN(SOURCE!K652) &gt;= 0, REPT(" ",SOURCE!$X$2-LEN(SOURCE!K652)), "")&amp;
      "},"&amp;IF(SOURCE!L652&lt;&gt;"",""&amp;SOURCE!L652,"")
 )
)
)</f>
        <v>/*  628 */  { itemToBeCoded,               NOPARAM,                     "0628",                                        "0628",                                        0,       0,       CAT_FREE, SLS_UNCHANGED, US_UNCHANGED},</v>
      </c>
    </row>
    <row r="653" spans="1:1">
      <c r="A653" s="8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",SOURCE!$S$2-5), "")&amp;
      TEXT(SOURCE!H653,"????0")&amp;",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", "&amp; SOURCE!K653&amp;      IF(SOURCE!$X$2-LEN(SOURCE!K653) &gt;= 0, REPT(" ",SOURCE!$X$2-LEN(SOURCE!K653)), "")&amp;
      "},"&amp;IF(SOURCE!L653&lt;&gt;"",""&amp;SOURCE!L653,"")
 )
)
)</f>
        <v>/*  629 */  { addItemToBuffer,             ITM_UPSILON_DIALYTIKA,       "",                                            STD_UPSILON_DIALYTIKA,                         0,       0,       CAT_NONE, SLS_UNCHANGED, US_UNCHANGED},</v>
      </c>
    </row>
    <row r="654" spans="1:1">
      <c r="A654" s="8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",SOURCE!$S$2-5), "")&amp;
      TEXT(SOURCE!H654,"????0")&amp;",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", "&amp; SOURCE!K654&amp;      IF(SOURCE!$X$2-LEN(SOURCE!K654) &gt;= 0, REPT(" ",SOURCE!$X$2-LEN(SOURCE!K654)), "")&amp;
      "},"&amp;IF(SOURCE!L654&lt;&gt;"",""&amp;SOURCE!L654,"")
 )
)
)</f>
        <v>/*  630 */  { itemToBeCoded,               NOPARAM,                     "0630",                                        "0630",                                        0,       0,       CAT_FREE, SLS_UNCHANGED, US_UNCHANGED},</v>
      </c>
    </row>
    <row r="655" spans="1:1">
      <c r="A655" s="8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",SOURCE!$S$2-5), "")&amp;
      TEXT(SOURCE!H655,"????0")&amp;",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", "&amp; SOURCE!K655&amp;      IF(SOURCE!$X$2-LEN(SOURCE!K655) &gt;= 0, REPT(" ",SOURCE!$X$2-LEN(SOURCE!K655)), "")&amp;
      "},"&amp;IF(SOURCE!L655&lt;&gt;"",""&amp;SOURCE!L655,"")
 )
)
)</f>
        <v>/*  631 */  { addItemToBuffer,             ITM_PHI,                     "",                                            STD_PHI,                                       0,       0,       CAT_NONE, SLS_UNCHANGED, US_UNCHANGED},</v>
      </c>
    </row>
    <row r="656" spans="1:1">
      <c r="A656" s="8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",SOURCE!$S$2-5), "")&amp;
      TEXT(SOURCE!H656,"????0")&amp;",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", "&amp; SOURCE!K656&amp;      IF(SOURCE!$X$2-LEN(SOURCE!K656) &gt;= 0, REPT(" ",SOURCE!$X$2-LEN(SOURCE!K656)), "")&amp;
      "},"&amp;IF(SOURCE!L656&lt;&gt;"",""&amp;SOURCE!L656,"")
 )
)
)</f>
        <v>/*  632 */  { addItemToBuffer,             ITM_CHI,                     "",                                            STD_CHI,                                       0,       0,       CAT_NONE, SLS_UNCHANGED, US_UNCHANGED},</v>
      </c>
    </row>
    <row r="657" spans="1:1">
      <c r="A657" s="8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",SOURCE!$S$2-5), "")&amp;
      TEXT(SOURCE!H657,"????0")&amp;",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", "&amp; SOURCE!K657&amp;      IF(SOURCE!$X$2-LEN(SOURCE!K657) &gt;= 0, REPT(" ",SOURCE!$X$2-LEN(SOURCE!K657)), "")&amp;
      "},"&amp;IF(SOURCE!L657&lt;&gt;"",""&amp;SOURCE!L657,"")
 )
)
)</f>
        <v>/*  633 */  { addItemToBuffer,             ITM_PSI,                     "",                                            STD_PSI,                                       0,       0,       CAT_NONE, SLS_UNCHANGED, US_UNCHANGED},</v>
      </c>
    </row>
    <row r="658" spans="1:1">
      <c r="A658" s="8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",SOURCE!$S$2-5), "")&amp;
      TEXT(SOURCE!H658,"????0")&amp;",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", "&amp; SOURCE!K658&amp;      IF(SOURCE!$X$2-LEN(SOURCE!K658) &gt;= 0, REPT(" ",SOURCE!$X$2-LEN(SOURCE!K658)), "")&amp;
      "},"&amp;IF(SOURCE!L658&lt;&gt;"",""&amp;SOURCE!L658,"")
 )
)
)</f>
        <v>/*  634 */  { addItemToBuffer,             ITM_OMEGA,                   "",                                            STD_OMEGA,                                     0,       0,       CAT_NONE, SLS_UNCHANGED, US_UNCHANGED},</v>
      </c>
    </row>
    <row r="659" spans="1:1">
      <c r="A659" s="8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",SOURCE!$S$2-5), "")&amp;
      TEXT(SOURCE!H659,"????0")&amp;",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", "&amp; SOURCE!K659&amp;      IF(SOURCE!$X$2-LEN(SOURCE!K659) &gt;= 0, REPT(" ",SOURCE!$X$2-LEN(SOURCE!K659)), "")&amp;
      "},"&amp;IF(SOURCE!L659&lt;&gt;"",""&amp;SOURCE!L659,"")
 )
)
)</f>
        <v>/*  635 */  { itemToBeCoded,               NOPARAM,                     "0635",                                        "0635",                                        0,       0,       CAT_FREE, SLS_UNCHANGED, US_UNCHANGED},</v>
      </c>
    </row>
    <row r="660" spans="1:1">
      <c r="A660" s="8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",SOURCE!$S$2-5), "")&amp;
      TEXT(SOURCE!H660,"????0")&amp;",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", "&amp; SOURCE!K660&amp;      IF(SOURCE!$X$2-LEN(SOURCE!K660) &gt;= 0, REPT(" ",SOURCE!$X$2-LEN(SOURCE!K660)), "")&amp;
      "},"&amp;IF(SOURCE!L660&lt;&gt;"",""&amp;SOURCE!L660,"")
 )
)
)</f>
        <v>/*  636 */  { addItemToBuffer,             ITM_alpha,                   "",                                            STD_alpha,                                     0,       0,       CAT_NONE, SLS_UNCHANGED, US_UNCHANGED},</v>
      </c>
    </row>
    <row r="661" spans="1:1">
      <c r="A661" s="8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",SOURCE!$S$2-5), "")&amp;
      TEXT(SOURCE!H661,"????0")&amp;",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", "&amp; SOURCE!K661&amp;      IF(SOURCE!$X$2-LEN(SOURCE!K661) &gt;= 0, REPT(" ",SOURCE!$X$2-LEN(SOURCE!K661)), "")&amp;
      "},"&amp;IF(SOURCE!L661&lt;&gt;"",""&amp;SOURCE!L661,"")
 )
)
)</f>
        <v>/*  637 */  { addItemToBuffer,             ITM_alpha_TONOS,             "",                                            STD_alpha_TONOS,                               0,       0,       CAT_NONE, SLS_UNCHANGED, US_UNCHANGED},</v>
      </c>
    </row>
    <row r="662" spans="1:1">
      <c r="A662" s="8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",SOURCE!$S$2-5), "")&amp;
      TEXT(SOURCE!H662,"????0")&amp;",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", "&amp; SOURCE!K662&amp;      IF(SOURCE!$X$2-LEN(SOURCE!K662) &gt;= 0, REPT(" ",SOURCE!$X$2-LEN(SOURCE!K662)), "")&amp;
      "},"&amp;IF(SOURCE!L662&lt;&gt;"",""&amp;SOURCE!L662,"")
 )
)
)</f>
        <v>/*  638 */  { addItemToBuffer,             ITM_beta,                    "",                                            STD_beta,                                      0,       0,       CAT_NONE, SLS_UNCHANGED, US_UNCHANGED},</v>
      </c>
    </row>
    <row r="663" spans="1:1">
      <c r="A663" s="8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",SOURCE!$S$2-5), "")&amp;
      TEXT(SOURCE!H663,"????0")&amp;",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", "&amp; SOURCE!K663&amp;      IF(SOURCE!$X$2-LEN(SOURCE!K663) &gt;= 0, REPT(" ",SOURCE!$X$2-LEN(SOURCE!K663)), "")&amp;
      "},"&amp;IF(SOURCE!L663&lt;&gt;"",""&amp;SOURCE!L663,"")
 )
)
)</f>
        <v>/*  639 */  { addItemToBuffer,             ITM_gamma,                   "",                                            STD_gamma,                                     0,       0,       CAT_NONE, SLS_UNCHANGED, US_UNCHANGED},</v>
      </c>
    </row>
    <row r="664" spans="1:1">
      <c r="A664" s="8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",SOURCE!$S$2-5), "")&amp;
      TEXT(SOURCE!H664,"????0")&amp;",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", "&amp; SOURCE!K664&amp;      IF(SOURCE!$X$2-LEN(SOURCE!K664) &gt;= 0, REPT(" ",SOURCE!$X$2-LEN(SOURCE!K664)), "")&amp;
      "},"&amp;IF(SOURCE!L664&lt;&gt;"",""&amp;SOURCE!L664,"")
 )
)
)</f>
        <v>/*  640 */  { addItemToBuffer,             ITM_delta,                   "",                                            STD_delta,                                     0,       0,       CAT_NONE, SLS_UNCHANGED, US_UNCHANGED},</v>
      </c>
    </row>
    <row r="665" spans="1:1">
      <c r="A665" s="8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",SOURCE!$S$2-5), "")&amp;
      TEXT(SOURCE!H665,"????0")&amp;",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", "&amp; SOURCE!K665&amp;      IF(SOURCE!$X$2-LEN(SOURCE!K665) &gt;= 0, REPT(" ",SOURCE!$X$2-LEN(SOURCE!K665)), "")&amp;
      "},"&amp;IF(SOURCE!L665&lt;&gt;"",""&amp;SOURCE!L665,"")
 )
)
)</f>
        <v>/*  641 */  { addItemToBuffer,             ITM_epsilon,                 "",                                            STD_epsilon,                                   0,       0,       CAT_NONE, SLS_UNCHANGED, US_UNCHANGED},</v>
      </c>
    </row>
    <row r="666" spans="1:1">
      <c r="A666" s="8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",SOURCE!$S$2-5), "")&amp;
      TEXT(SOURCE!H666,"????0")&amp;",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", "&amp; SOURCE!K666&amp;      IF(SOURCE!$X$2-LEN(SOURCE!K666) &gt;= 0, REPT(" ",SOURCE!$X$2-LEN(SOURCE!K666)), "")&amp;
      "},"&amp;IF(SOURCE!L666&lt;&gt;"",""&amp;SOURCE!L666,"")
 )
)
)</f>
        <v>/*  642 */  { addItemToBuffer,             ITM_epsilon_TONOS,           "",                                            STD_epsilon_TONOS,                             0,       0,       CAT_NONE, SLS_UNCHANGED, US_UNCHANGED},</v>
      </c>
    </row>
    <row r="667" spans="1:1">
      <c r="A667" s="8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",SOURCE!$S$2-5), "")&amp;
      TEXT(SOURCE!H667,"????0")&amp;",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", "&amp; SOURCE!K667&amp;      IF(SOURCE!$X$2-LEN(SOURCE!K667) &gt;= 0, REPT(" ",SOURCE!$X$2-LEN(SOURCE!K667)), "")&amp;
      "},"&amp;IF(SOURCE!L667&lt;&gt;"",""&amp;SOURCE!L667,"")
 )
)
)</f>
        <v>/*  643 */  { addItemToBuffer,             ITM_zeta,                    "",                                            STD_zeta,                                      0,       0,       CAT_NONE, SLS_UNCHANGED, US_UNCHANGED},</v>
      </c>
    </row>
    <row r="668" spans="1:1">
      <c r="A668" s="8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",SOURCE!$S$2-5), "")&amp;
      TEXT(SOURCE!H668,"????0")&amp;",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", "&amp; SOURCE!K668&amp;      IF(SOURCE!$X$2-LEN(SOURCE!K668) &gt;= 0, REPT(" ",SOURCE!$X$2-LEN(SOURCE!K668)), "")&amp;
      "},"&amp;IF(SOURCE!L668&lt;&gt;"",""&amp;SOURCE!L668,"")
 )
)
)</f>
        <v>/*  644 */  { addItemToBuffer,             ITM_eta,                     "",                                            STD_eta,                                       0,       0,       CAT_NONE, SLS_UNCHANGED, US_UNCHANGED},</v>
      </c>
    </row>
    <row r="669" spans="1:1">
      <c r="A669" s="8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",SOURCE!$S$2-5), "")&amp;
      TEXT(SOURCE!H669,"????0")&amp;",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", "&amp; SOURCE!K669&amp;      IF(SOURCE!$X$2-LEN(SOURCE!K669) &gt;= 0, REPT(" ",SOURCE!$X$2-LEN(SOURCE!K669)), "")&amp;
      "},"&amp;IF(SOURCE!L669&lt;&gt;"",""&amp;SOURCE!L669,"")
 )
)
)</f>
        <v>/*  645 */  { addItemToBuffer,             ITM_eta_TONOS,               "",                                            STD_eta_TONOS,                                 0,       0,       CAT_NONE, SLS_UNCHANGED, US_UNCHANGED},</v>
      </c>
    </row>
    <row r="670" spans="1:1">
      <c r="A670" s="8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",SOURCE!$S$2-5), "")&amp;
      TEXT(SOURCE!H670,"????0")&amp;",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", "&amp; SOURCE!K670&amp;      IF(SOURCE!$X$2-LEN(SOURCE!K670) &gt;= 0, REPT(" ",SOURCE!$X$2-LEN(SOURCE!K670)), "")&amp;
      "},"&amp;IF(SOURCE!L670&lt;&gt;"",""&amp;SOURCE!L670,"")
 )
)
)</f>
        <v>/*  646 */  { addItemToBuffer,             ITM_theta,                   "",                                            STD_theta,                                     0,       0,       CAT_NONE, SLS_UNCHANGED, US_UNCHANGED},</v>
      </c>
    </row>
    <row r="671" spans="1:1">
      <c r="A671" s="8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",SOURCE!$S$2-5), "")&amp;
      TEXT(SOURCE!H671,"????0")&amp;",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", "&amp; SOURCE!K671&amp;      IF(SOURCE!$X$2-LEN(SOURCE!K671) &gt;= 0, REPT(" ",SOURCE!$X$2-LEN(SOURCE!K671)), "")&amp;
      "},"&amp;IF(SOURCE!L671&lt;&gt;"",""&amp;SOURCE!L671,"")
 )
)
)</f>
        <v>/*  647 */  { addItemToBuffer,             ITM_iota,                    "",                                            STD_iota,                                      0,       0,       CAT_NONE, SLS_UNCHANGED, US_UNCHANGED},</v>
      </c>
    </row>
    <row r="672" spans="1:1">
      <c r="A672" s="8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",SOURCE!$S$2-5), "")&amp;
      TEXT(SOURCE!H672,"????0")&amp;",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", "&amp; SOURCE!K672&amp;      IF(SOURCE!$X$2-LEN(SOURCE!K672) &gt;= 0, REPT(" ",SOURCE!$X$2-LEN(SOURCE!K672)), "")&amp;
      "},"&amp;IF(SOURCE!L672&lt;&gt;"",""&amp;SOURCE!L672,"")
 )
)
)</f>
        <v>/*  648 */  { addItemToBuffer,             ITM_iotaTON,                 "",                                            STD_iota_TONOS,                                0,       0,       CAT_NONE, SLS_UNCHANGED, US_UNCHANGED},</v>
      </c>
    </row>
    <row r="673" spans="1:1">
      <c r="A673" s="8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",SOURCE!$S$2-5), "")&amp;
      TEXT(SOURCE!H673,"????0")&amp;",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", "&amp; SOURCE!K673&amp;      IF(SOURCE!$X$2-LEN(SOURCE!K673) &gt;= 0, REPT(" ",SOURCE!$X$2-LEN(SOURCE!K673)), "")&amp;
      "},"&amp;IF(SOURCE!L673&lt;&gt;"",""&amp;SOURCE!L673,"")
 )
)
)</f>
        <v>/*  649 */  { addItemToBuffer,             ITM_iota_DIALYTIKA_TONOS,    "",                                            STD_iota_DIALYTIKA_TONOS,                      0,       0,       CAT_NONE, SLS_UNCHANGED, US_UNCHANGED},</v>
      </c>
    </row>
    <row r="674" spans="1:1">
      <c r="A674" s="8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",SOURCE!$S$2-5), "")&amp;
      TEXT(SOURCE!H674,"????0")&amp;",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", "&amp; SOURCE!K674&amp;      IF(SOURCE!$X$2-LEN(SOURCE!K674) &gt;= 0, REPT(" ",SOURCE!$X$2-LEN(SOURCE!K674)), "")&amp;
      "},"&amp;IF(SOURCE!L674&lt;&gt;"",""&amp;SOURCE!L674,"")
 )
)
)</f>
        <v>/*  650 */  { addItemToBuffer,             ITM_iota_DIALYTIKA,          "",                                            STD_iota_DIALYTIKA,                            0,       0,       CAT_NONE, SLS_UNCHANGED, US_UNCHANGED},</v>
      </c>
    </row>
    <row r="675" spans="1:1">
      <c r="A675" s="8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",SOURCE!$S$2-5), "")&amp;
      TEXT(SOURCE!H675,"????0")&amp;",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", "&amp; SOURCE!K675&amp;      IF(SOURCE!$X$2-LEN(SOURCE!K675) &gt;= 0, REPT(" ",SOURCE!$X$2-LEN(SOURCE!K675)), "")&amp;
      "},"&amp;IF(SOURCE!L675&lt;&gt;"",""&amp;SOURCE!L675,"")
 )
)
)</f>
        <v>/*  651 */  { addItemToBuffer,             ITM_kappa,                   "",                                            STD_kappa,                                     0,       0,       CAT_NONE, SLS_UNCHANGED, US_UNCHANGED},</v>
      </c>
    </row>
    <row r="676" spans="1:1">
      <c r="A676" s="8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",SOURCE!$S$2-5), "")&amp;
      TEXT(SOURCE!H676,"????0")&amp;",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", "&amp; SOURCE!K676&amp;      IF(SOURCE!$X$2-LEN(SOURCE!K676) &gt;= 0, REPT(" ",SOURCE!$X$2-LEN(SOURCE!K676)), "")&amp;
      "},"&amp;IF(SOURCE!L676&lt;&gt;"",""&amp;SOURCE!L676,"")
 )
)
)</f>
        <v>/*  652 */  { addItemToBuffer,             ITM_lambda,                  "",                                            STD_lambda,                                    0,       0,       CAT_NONE, SLS_UNCHANGED, US_UNCHANGED},</v>
      </c>
    </row>
    <row r="677" spans="1:1">
      <c r="A677" s="8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",SOURCE!$S$2-5), "")&amp;
      TEXT(SOURCE!H677,"????0")&amp;",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", "&amp; SOURCE!K677&amp;      IF(SOURCE!$X$2-LEN(SOURCE!K677) &gt;= 0, REPT(" ",SOURCE!$X$2-LEN(SOURCE!K677)), "")&amp;
      "},"&amp;IF(SOURCE!L677&lt;&gt;"",""&amp;SOURCE!L677,"")
 )
)
)</f>
        <v>/*  653 */  { addItemToBuffer,             ITM_mu,                      "",                                            STD_mu,                                        0,       0,       CAT_NONE, SLS_UNCHANGED, US_UNCHANGED},</v>
      </c>
    </row>
    <row r="678" spans="1:1">
      <c r="A678" s="8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",SOURCE!$S$2-5), "")&amp;
      TEXT(SOURCE!H678,"????0")&amp;",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", "&amp; SOURCE!K678&amp;      IF(SOURCE!$X$2-LEN(SOURCE!K678) &gt;= 0, REPT(" ",SOURCE!$X$2-LEN(SOURCE!K678)), "")&amp;
      "},"&amp;IF(SOURCE!L678&lt;&gt;"",""&amp;SOURCE!L678,"")
 )
)
)</f>
        <v>/*  654 */  { addItemToBuffer,             ITM_nu,                      "",                                            STD_nu,                                        0,       0,       CAT_NONE, SLS_UNCHANGED, US_UNCHANGED},</v>
      </c>
    </row>
    <row r="679" spans="1:1">
      <c r="A679" s="8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",SOURCE!$S$2-5), "")&amp;
      TEXT(SOURCE!H679,"????0")&amp;",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", "&amp; SOURCE!K679&amp;      IF(SOURCE!$X$2-LEN(SOURCE!K679) &gt;= 0, REPT(" ",SOURCE!$X$2-LEN(SOURCE!K679)), "")&amp;
      "},"&amp;IF(SOURCE!L679&lt;&gt;"",""&amp;SOURCE!L679,"")
 )
)
)</f>
        <v>/*  655 */  { addItemToBuffer,             ITM_xi,                      "",                                            STD_xi,                                        0,       0,       CAT_NONE, SLS_UNCHANGED, US_UNCHANGED},</v>
      </c>
    </row>
    <row r="680" spans="1:1">
      <c r="A680" s="8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",SOURCE!$S$2-5), "")&amp;
      TEXT(SOURCE!H680,"????0")&amp;",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", "&amp; SOURCE!K680&amp;      IF(SOURCE!$X$2-LEN(SOURCE!K680) &gt;= 0, REPT(" ",SOURCE!$X$2-LEN(SOURCE!K680)), "")&amp;
      "},"&amp;IF(SOURCE!L680&lt;&gt;"",""&amp;SOURCE!L680,"")
 )
)
)</f>
        <v>/*  656 */  { addItemToBuffer,             ITM_omicron,                 "",                                            STD_omicron,                                   0,       0,       CAT_NONE, SLS_UNCHANGED, US_UNCHANGED},</v>
      </c>
    </row>
    <row r="681" spans="1:1">
      <c r="A681" s="8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",SOURCE!$S$2-5), "")&amp;
      TEXT(SOURCE!H681,"????0")&amp;",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", "&amp; SOURCE!K681&amp;      IF(SOURCE!$X$2-LEN(SOURCE!K681) &gt;= 0, REPT(" ",SOURCE!$X$2-LEN(SOURCE!K681)), "")&amp;
      "},"&amp;IF(SOURCE!L681&lt;&gt;"",""&amp;SOURCE!L681,"")
 )
)
)</f>
        <v>/*  657 */  { addItemToBuffer,             ITM_omicron_TONOS,           "",                                            STD_omicron_TONOS,                             0,       0,       CAT_NONE, SLS_UNCHANGED, US_UNCHANGED},</v>
      </c>
    </row>
    <row r="682" spans="1:1">
      <c r="A682" s="8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",SOURCE!$S$2-5), "")&amp;
      TEXT(SOURCE!H682,"????0")&amp;",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", "&amp; SOURCE!K682&amp;      IF(SOURCE!$X$2-LEN(SOURCE!K682) &gt;= 0, REPT(" ",SOURCE!$X$2-LEN(SOURCE!K682)), "")&amp;
      "},"&amp;IF(SOURCE!L682&lt;&gt;"",""&amp;SOURCE!L682,"")
 )
)
)</f>
        <v>/*  658 */  { addItemToBuffer,             ITM_pi,                      "",                                            STD_pi,                                        0,       0,       CAT_NONE, SLS_UNCHANGED, US_UNCHANGED},</v>
      </c>
    </row>
    <row r="683" spans="1:1">
      <c r="A683" s="8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",SOURCE!$S$2-5), "")&amp;
      TEXT(SOURCE!H683,"????0")&amp;",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", "&amp; SOURCE!K683&amp;      IF(SOURCE!$X$2-LEN(SOURCE!K683) &gt;= 0, REPT(" ",SOURCE!$X$2-LEN(SOURCE!K683)), "")&amp;
      "},"&amp;IF(SOURCE!L683&lt;&gt;"",""&amp;SOURCE!L683,"")
 )
)
)</f>
        <v>/*  659 */  { addItemToBuffer,             ITM_rho,                     "",                                            STD_rho,                                       0,       0,       CAT_NONE, SLS_UNCHANGED, US_UNCHANGED},</v>
      </c>
    </row>
    <row r="684" spans="1:1">
      <c r="A684" s="8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",SOURCE!$S$2-5), "")&amp;
      TEXT(SOURCE!H684,"????0")&amp;",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", "&amp; SOURCE!K684&amp;      IF(SOURCE!$X$2-LEN(SOURCE!K684) &gt;= 0, REPT(" ",SOURCE!$X$2-LEN(SOURCE!K684)), "")&amp;
      "},"&amp;IF(SOURCE!L684&lt;&gt;"",""&amp;SOURCE!L684,"")
 )
)
)</f>
        <v>/*  660 */  { addItemToBuffer,             ITM_sigma,                   "",                                            STD_sigma,                                     0,       0,       CAT_NONE, SLS_UNCHANGED, US_UNCHANGED},</v>
      </c>
    </row>
    <row r="685" spans="1:1">
      <c r="A685" s="8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",SOURCE!$S$2-5), "")&amp;
      TEXT(SOURCE!H685,"????0")&amp;",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", "&amp; SOURCE!K685&amp;      IF(SOURCE!$X$2-LEN(SOURCE!K685) &gt;= 0, REPT(" ",SOURCE!$X$2-LEN(SOURCE!K685)), "")&amp;
      "},"&amp;IF(SOURCE!L685&lt;&gt;"",""&amp;SOURCE!L685,"")
 )
)
)</f>
        <v>/*  661 */  { addItemToBuffer,             ITM_sigma_end,               "",                                            STD_sigma_end,                                 0,       0,       CAT_NONE, SLS_UNCHANGED, US_UNCHANGED},</v>
      </c>
    </row>
    <row r="686" spans="1:1">
      <c r="A686" s="8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",SOURCE!$S$2-5), "")&amp;
      TEXT(SOURCE!H686,"????0")&amp;",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", "&amp; SOURCE!K686&amp;      IF(SOURCE!$X$2-LEN(SOURCE!K686) &gt;= 0, REPT(" ",SOURCE!$X$2-LEN(SOURCE!K686)), "")&amp;
      "},"&amp;IF(SOURCE!L686&lt;&gt;"",""&amp;SOURCE!L686,"")
 )
)
)</f>
        <v>/*  662 */  { addItemToBuffer,             ITM_tau,                     "",                                            STD_tau,                                       0,       0,       CAT_NONE, SLS_UNCHANGED, US_UNCHANGED},</v>
      </c>
    </row>
    <row r="687" spans="1:1">
      <c r="A687" s="8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",SOURCE!$S$2-5), "")&amp;
      TEXT(SOURCE!H687,"????0")&amp;",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", "&amp; SOURCE!K687&amp;      IF(SOURCE!$X$2-LEN(SOURCE!K687) &gt;= 0, REPT(" ",SOURCE!$X$2-LEN(SOURCE!K687)), "")&amp;
      "},"&amp;IF(SOURCE!L687&lt;&gt;"",""&amp;SOURCE!L687,"")
 )
)
)</f>
        <v>/*  663 */  { addItemToBuffer,             ITM_upsilon,                 "",                                            STD_upsilon,                                   0,       0,       CAT_NONE, SLS_UNCHANGED, US_UNCHANGED},</v>
      </c>
    </row>
    <row r="688" spans="1:1">
      <c r="A688" s="8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",SOURCE!$S$2-5), "")&amp;
      TEXT(SOURCE!H688,"????0")&amp;",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", "&amp; SOURCE!K688&amp;      IF(SOURCE!$X$2-LEN(SOURCE!K688) &gt;= 0, REPT(" ",SOURCE!$X$2-LEN(SOURCE!K688)), "")&amp;
      "},"&amp;IF(SOURCE!L688&lt;&gt;"",""&amp;SOURCE!L688,"")
 )
)
)</f>
        <v>/*  664 */  { addItemToBuffer,             ITM_upsilon_TONOS,           "",                                            STD_upsilon_TONOS,                             0,       0,       CAT_NONE, SLS_UNCHANGED, US_UNCHANGED},</v>
      </c>
    </row>
    <row r="689" spans="1:1">
      <c r="A689" s="8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",SOURCE!$S$2-5), "")&amp;
      TEXT(SOURCE!H689,"????0")&amp;",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", "&amp; SOURCE!K689&amp;      IF(SOURCE!$X$2-LEN(SOURCE!K689) &gt;= 0, REPT(" ",SOURCE!$X$2-LEN(SOURCE!K689)), "")&amp;
      "},"&amp;IF(SOURCE!L689&lt;&gt;"",""&amp;SOURCE!L689,"")
 )
)
)</f>
        <v>/*  665 */  { addItemToBuffer,             ITM_upsilon_DIALYTIKA,       "",                                            STD_upsilon_DIALYTIKA,                         0,       0,       CAT_NONE, SLS_UNCHANGED, US_UNCHANGED},</v>
      </c>
    </row>
    <row r="690" spans="1:1">
      <c r="A690" s="8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",SOURCE!$S$2-5), "")&amp;
      TEXT(SOURCE!H690,"????0")&amp;",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", "&amp; SOURCE!K690&amp;      IF(SOURCE!$X$2-LEN(SOURCE!K690) &gt;= 0, REPT(" ",SOURCE!$X$2-LEN(SOURCE!K690)), "")&amp;
      "},"&amp;IF(SOURCE!L690&lt;&gt;"",""&amp;SOURCE!L690,"")
 )
)
)</f>
        <v>/*  666 */  { addItemToBuffer,             ITM_upsilon_DIALYTIKA_TONOS, "",                                            STD_upsilon_DIALYTIKA_TONOS,                   0,       0,       CAT_NONE, SLS_UNCHANGED, US_UNCHANGED},</v>
      </c>
    </row>
    <row r="691" spans="1:1">
      <c r="A691" s="8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",SOURCE!$S$2-5), "")&amp;
      TEXT(SOURCE!H691,"????0")&amp;",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", "&amp; SOURCE!K691&amp;      IF(SOURCE!$X$2-LEN(SOURCE!K691) &gt;= 0, REPT(" ",SOURCE!$X$2-LEN(SOURCE!K691)), "")&amp;
      "},"&amp;IF(SOURCE!L691&lt;&gt;"",""&amp;SOURCE!L691,"")
 )
)
)</f>
        <v>/*  667 */  { addItemToBuffer,             ITM_phi,                     "",                                            STD_phi,                                       0,       0,       CAT_NONE, SLS_UNCHANGED, US_UNCHANGED},</v>
      </c>
    </row>
    <row r="692" spans="1:1">
      <c r="A692" s="8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",SOURCE!$S$2-5), "")&amp;
      TEXT(SOURCE!H692,"????0")&amp;",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", "&amp; SOURCE!K692&amp;      IF(SOURCE!$X$2-LEN(SOURCE!K692) &gt;= 0, REPT(" ",SOURCE!$X$2-LEN(SOURCE!K692)), "")&amp;
      "},"&amp;IF(SOURCE!L692&lt;&gt;"",""&amp;SOURCE!L692,"")
 )
)
)</f>
        <v>/*  668 */  { addItemToBuffer,             ITM_chi,                     "",                                            STD_chi,                                       0,       0,       CAT_NONE, SLS_UNCHANGED, US_UNCHANGED},</v>
      </c>
    </row>
    <row r="693" spans="1:1">
      <c r="A693" s="8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",SOURCE!$S$2-5), "")&amp;
      TEXT(SOURCE!H693,"????0")&amp;",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", "&amp; SOURCE!K693&amp;      IF(SOURCE!$X$2-LEN(SOURCE!K693) &gt;= 0, REPT(" ",SOURCE!$X$2-LEN(SOURCE!K693)), "")&amp;
      "},"&amp;IF(SOURCE!L693&lt;&gt;"",""&amp;SOURCE!L693,"")
 )
)
)</f>
        <v>/*  669 */  { addItemToBuffer,             ITM_psi,                     "",                                            STD_psi,                                       0,       0,       CAT_NONE, SLS_UNCHANGED, US_UNCHANGED},</v>
      </c>
    </row>
    <row r="694" spans="1:1">
      <c r="A694" s="8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",SOURCE!$S$2-5), "")&amp;
      TEXT(SOURCE!H694,"????0")&amp;",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", "&amp; SOURCE!K694&amp;      IF(SOURCE!$X$2-LEN(SOURCE!K694) &gt;= 0, REPT(" ",SOURCE!$X$2-LEN(SOURCE!K694)), "")&amp;
      "},"&amp;IF(SOURCE!L694&lt;&gt;"",""&amp;SOURCE!L694,"")
 )
)
)</f>
        <v>/*  670 */  { addItemToBuffer,             ITM_omega,                   "",                                            STD_omega,                                     0,       0,       CAT_NONE, SLS_UNCHANGED, US_UNCHANGED},</v>
      </c>
    </row>
    <row r="695" spans="1:1">
      <c r="A695" s="8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",SOURCE!$S$2-5), "")&amp;
      TEXT(SOURCE!H695,"????0")&amp;",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", "&amp; SOURCE!K695&amp;      IF(SOURCE!$X$2-LEN(SOURCE!K695) &gt;= 0, REPT(" ",SOURCE!$X$2-LEN(SOURCE!K695)), "")&amp;
      "},"&amp;IF(SOURCE!L695&lt;&gt;"",""&amp;SOURCE!L695,"")
 )
)
)</f>
        <v>/*  671 */  { addItemToBuffer,             ITM_omega_TONOS,             "",                                            STD_omega_TONOS,                               0,       0,       CAT_NONE, SLS_UNCHANGED, US_UNCHANGED},</v>
      </c>
    </row>
    <row r="696" spans="1:1">
      <c r="A696" s="8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",SOURCE!$S$2-5), "")&amp;
      TEXT(SOURCE!H696,"????0")&amp;",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", "&amp; SOURCE!K696&amp;      IF(SOURCE!$X$2-LEN(SOURCE!K696) &gt;= 0, REPT(" ",SOURCE!$X$2-LEN(SOURCE!K696)), "")&amp;
      "},"&amp;IF(SOURCE!L696&lt;&gt;"",""&amp;SOURCE!L696,"")
 )
)
)</f>
        <v>/*  672 */  { itemToBeCoded,               NOPARAM,                     "0672",                                        "0672",                                        0,       0,       CAT_FREE, SLS_UNCHANGED, US_UNCHANGED},</v>
      </c>
    </row>
    <row r="697" spans="1:1">
      <c r="A697" s="8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",SOURCE!$S$2-5), "")&amp;
      TEXT(SOURCE!H697,"????0")&amp;",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", "&amp; SOURCE!K697&amp;      IF(SOURCE!$X$2-LEN(SOURCE!K697) &gt;= 0, REPT(" ",SOURCE!$X$2-LEN(SOURCE!K697)), "")&amp;
      "},"&amp;IF(SOURCE!L697&lt;&gt;"",""&amp;SOURCE!L697,"")
 )
)
)</f>
        <v>/*  673 */  { itemToBeCoded,               NOPARAM,                     "0673",                                        "0673",                                        0,       0,       CAT_FREE, SLS_UNCHANGED, US_UNCHANGED},</v>
      </c>
    </row>
    <row r="698" spans="1:1">
      <c r="A698" s="8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",SOURCE!$S$2-5), "")&amp;
      TEXT(SOURCE!H698,"????0")&amp;",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", "&amp; SOURCE!K698&amp;      IF(SOURCE!$X$2-LEN(SOURCE!K698) &gt;= 0, REPT(" ",SOURCE!$X$2-LEN(SOURCE!K698)), "")&amp;
      "},"&amp;IF(SOURCE!L698&lt;&gt;"",""&amp;SOURCE!L698,"")
 )
)
)</f>
        <v>/*  674 */  { itemToBeCoded,               NOPARAM,                     "0674",                                        "0674",                                        0,       0,       CAT_FREE, SLS_UNCHANGED, US_UNCHANGED},</v>
      </c>
    </row>
    <row r="699" spans="1:1">
      <c r="A699" s="8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",SOURCE!$S$2-5), "")&amp;
      TEXT(SOURCE!H699,"????0")&amp;",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", "&amp; SOURCE!K699&amp;      IF(SOURCE!$X$2-LEN(SOURCE!K699) &gt;= 0, REPT(" ",SOURCE!$X$2-LEN(SOURCE!K699)), "")&amp;
      "},"&amp;IF(SOURCE!L699&lt;&gt;"",""&amp;SOURCE!L699,"")
 )
)
)</f>
        <v>/*  675 */  { itemToBeCoded,               NOPARAM,                     "0675",                                        "0675",                                        0,       0,       CAT_FREE, SLS_UNCHANGED, US_UNCHANGED},</v>
      </c>
    </row>
    <row r="700" spans="1:1">
      <c r="A700" s="8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",SOURCE!$S$2-5), "")&amp;
      TEXT(SOURCE!H700,"????0")&amp;",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", "&amp; SOURCE!K700&amp;      IF(SOURCE!$X$2-LEN(SOURCE!K700) &gt;= 0, REPT(" ",SOURCE!$X$2-LEN(SOURCE!K700)), "")&amp;
      "},"&amp;IF(SOURCE!L700&lt;&gt;"",""&amp;SOURCE!L700,"")
 )
)
)</f>
        <v>/*  676 */  { itemToBeCoded,               NOPARAM,                     "0676",                                        "0676",                                        0,       0,       CAT_FREE, SLS_UNCHANGED, US_UNCHANGED},</v>
      </c>
    </row>
    <row r="701" spans="1:1">
      <c r="A701" s="8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",SOURCE!$S$2-5), "")&amp;
      TEXT(SOURCE!H701,"????0")&amp;",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", "&amp; SOURCE!K701&amp;      IF(SOURCE!$X$2-LEN(SOURCE!K701) &gt;= 0, REPT(" ",SOURCE!$X$2-LEN(SOURCE!K701)), "")&amp;
      "},"&amp;IF(SOURCE!L701&lt;&gt;"",""&amp;SOURCE!L701,"")
 )
)
)</f>
        <v>/*  677 */  { itemToBeCoded,               NOPARAM,                     "0677",                                        "0677",                                        0,       0,       CAT_FREE, SLS_UNCHANGED, US_UNCHANGED},</v>
      </c>
    </row>
    <row r="702" spans="1:1">
      <c r="A702" s="8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",SOURCE!$S$2-5), "")&amp;
      TEXT(SOURCE!H702,"????0")&amp;",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", "&amp; SOURCE!K702&amp;      IF(SOURCE!$X$2-LEN(SOURCE!K702) &gt;= 0, REPT(" ",SOURCE!$X$2-LEN(SOURCE!K702)), "")&amp;
      "},"&amp;IF(SOURCE!L702&lt;&gt;"",""&amp;SOURCE!L702,"")
 )
)
)</f>
        <v>/*  678 */  { addItemToBuffer,             ITM_A_MACRON,                STD_A_MACRON,                                  STD_A_MACRON,                                  0,       0,       CAT_AINT, SLS_UNCHANGED, US_UNCHANGED},</v>
      </c>
    </row>
    <row r="703" spans="1:1">
      <c r="A703" s="8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",SOURCE!$S$2-5), "")&amp;
      TEXT(SOURCE!H703,"????0")&amp;",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", "&amp; SOURCE!K703&amp;      IF(SOURCE!$X$2-LEN(SOURCE!K703) &gt;= 0, REPT(" ",SOURCE!$X$2-LEN(SOURCE!K703)), "")&amp;
      "},"&amp;IF(SOURCE!L703&lt;&gt;"",""&amp;SOURCE!L703,"")
 )
)
)</f>
        <v>/*  679 */  { addItemToBuffer,             ITM_A_ACUTE,                 STD_A_ACUTE,                                   STD_A_ACUTE,                                   0,       0,       CAT_AINT, SLS_UNCHANGED, US_UNCHANGED},</v>
      </c>
    </row>
    <row r="704" spans="1:1">
      <c r="A704" s="8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",SOURCE!$S$2-5), "")&amp;
      TEXT(SOURCE!H704,"????0")&amp;",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", "&amp; SOURCE!K704&amp;      IF(SOURCE!$X$2-LEN(SOURCE!K704) &gt;= 0, REPT(" ",SOURCE!$X$2-LEN(SOURCE!K704)), "")&amp;
      "},"&amp;IF(SOURCE!L704&lt;&gt;"",""&amp;SOURCE!L704,"")
 )
)
)</f>
        <v>/*  680 */  { addItemToBuffer,             ITM_A_BREVE,                 STD_A_BREVE,                                   STD_A_BREVE,                                   0,       0,       CAT_AINT, SLS_UNCHANGED, US_UNCHANGED},</v>
      </c>
    </row>
    <row r="705" spans="1:1">
      <c r="A705" s="8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",SOURCE!$S$2-5), "")&amp;
      TEXT(SOURCE!H705,"????0")&amp;",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", "&amp; SOURCE!K705&amp;      IF(SOURCE!$X$2-LEN(SOURCE!K705) &gt;= 0, REPT(" ",SOURCE!$X$2-LEN(SOURCE!K705)), "")&amp;
      "},"&amp;IF(SOURCE!L705&lt;&gt;"",""&amp;SOURCE!L705,"")
 )
)
)</f>
        <v>/*  681 */  { addItemToBuffer,             ITM_A_GRAVE,                 STD_A_GRAVE,                                   STD_A_GRAVE,                                   0,       0,       CAT_AINT, SLS_UNCHANGED, US_UNCHANGED},</v>
      </c>
    </row>
    <row r="706" spans="1:1">
      <c r="A706" s="8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",SOURCE!$S$2-5), "")&amp;
      TEXT(SOURCE!H706,"????0")&amp;",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", "&amp; SOURCE!K706&amp;      IF(SOURCE!$X$2-LEN(SOURCE!K706) &gt;= 0, REPT(" ",SOURCE!$X$2-LEN(SOURCE!K706)), "")&amp;
      "},"&amp;IF(SOURCE!L706&lt;&gt;"",""&amp;SOURCE!L706,"")
 )
)
)</f>
        <v>/*  682 */  { addItemToBuffer,             ITM_A_DIARESIS,              STD_A_DIARESIS,                                STD_A_DIARESIS,                                0,       0,       CAT_AINT, SLS_UNCHANGED, US_UNCHANGED},</v>
      </c>
    </row>
    <row r="707" spans="1:1">
      <c r="A707" s="8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",SOURCE!$S$2-5), "")&amp;
      TEXT(SOURCE!H707,"????0")&amp;",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", "&amp; SOURCE!K707&amp;      IF(SOURCE!$X$2-LEN(SOURCE!K707) &gt;= 0, REPT(" ",SOURCE!$X$2-LEN(SOURCE!K707)), "")&amp;
      "},"&amp;IF(SOURCE!L707&lt;&gt;"",""&amp;SOURCE!L707,"")
 )
)
)</f>
        <v>/*  683 */  { addItemToBuffer,             ITM_A_TILDE,                 STD_A_TILDE,                                   STD_A_TILDE,                                   0,       0,       CAT_AINT, SLS_UNCHANGED, US_UNCHANGED},</v>
      </c>
    </row>
    <row r="708" spans="1:1">
      <c r="A708" s="8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",SOURCE!$S$2-5), "")&amp;
      TEXT(SOURCE!H708,"????0")&amp;",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", "&amp; SOURCE!K708&amp;      IF(SOURCE!$X$2-LEN(SOURCE!K708) &gt;= 0, REPT(" ",SOURCE!$X$2-LEN(SOURCE!K708)), "")&amp;
      "},"&amp;IF(SOURCE!L708&lt;&gt;"",""&amp;SOURCE!L708,"")
 )
)
)</f>
        <v>/*  684 */  { addItemToBuffer,             ITM_A_CIRC,                  STD_A_CIRC,                                    STD_A_CIRC,                                    0,       0,       CAT_AINT, SLS_UNCHANGED, US_UNCHANGED},</v>
      </c>
    </row>
    <row r="709" spans="1:1">
      <c r="A709" s="8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",SOURCE!$S$2-5), "")&amp;
      TEXT(SOURCE!H709,"????0")&amp;",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", "&amp; SOURCE!K709&amp;      IF(SOURCE!$X$2-LEN(SOURCE!K709) &gt;= 0, REPT(" ",SOURCE!$X$2-LEN(SOURCE!K709)), "")&amp;
      "},"&amp;IF(SOURCE!L709&lt;&gt;"",""&amp;SOURCE!L709,"")
 )
)
)</f>
        <v>/*  685 */  { addItemToBuffer,             ITM_A_RING,                  STD_A_RING,                                    STD_A_RING,                                    0,       0,       CAT_AINT, SLS_UNCHANGED, US_UNCHANGED},</v>
      </c>
    </row>
    <row r="710" spans="1:1">
      <c r="A710" s="8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",SOURCE!$S$2-5), "")&amp;
      TEXT(SOURCE!H710,"????0")&amp;",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", "&amp; SOURCE!K710&amp;      IF(SOURCE!$X$2-LEN(SOURCE!K710) &gt;= 0, REPT(" ",SOURCE!$X$2-LEN(SOURCE!K710)), "")&amp;
      "},"&amp;IF(SOURCE!L710&lt;&gt;"",""&amp;SOURCE!L710,"")
 )
)
)</f>
        <v>/*  686 */  { addItemToBuffer,             ITM_AE,                      STD_AE,                                        STD_AE,                                        0,       0,       CAT_AINT, SLS_UNCHANGED, US_UNCHANGED},</v>
      </c>
    </row>
    <row r="711" spans="1:1">
      <c r="A711" s="8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",SOURCE!$S$2-5), "")&amp;
      TEXT(SOURCE!H711,"????0")&amp;",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", "&amp; SOURCE!K711&amp;      IF(SOURCE!$X$2-LEN(SOURCE!K711) &gt;= 0, REPT(" ",SOURCE!$X$2-LEN(SOURCE!K711)), "")&amp;
      "},"&amp;IF(SOURCE!L711&lt;&gt;"",""&amp;SOURCE!L711,"")
 )
)
)</f>
        <v>/*  687 */  { addItemToBuffer,             ITM_A_OGONEK,                STD_A_OGONEK,                                  STD_A_OGONEK,                                  0,       0,       CAT_AINT, SLS_UNCHANGED, US_UNCHANGED},</v>
      </c>
    </row>
    <row r="712" spans="1:1">
      <c r="A712" s="8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",SOURCE!$S$2-5), "")&amp;
      TEXT(SOURCE!H712,"????0")&amp;",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", "&amp; SOURCE!K712&amp;      IF(SOURCE!$X$2-LEN(SOURCE!K712) &gt;= 0, REPT(" ",SOURCE!$X$2-LEN(SOURCE!K712)), "")&amp;
      "},"&amp;IF(SOURCE!L712&lt;&gt;"",""&amp;SOURCE!L712,"")
 )
)
)</f>
        <v>/*  688 */  { addItemToBuffer,             ITM_C_ACUTE,                 STD_C_ACUTE,                                   STD_C_ACUTE,                                   0,       0,       CAT_AINT, SLS_UNCHANGED, US_UNCHANGED},</v>
      </c>
    </row>
    <row r="713" spans="1:1">
      <c r="A713" s="8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",SOURCE!$S$2-5), "")&amp;
      TEXT(SOURCE!H713,"????0")&amp;",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", "&amp; SOURCE!K713&amp;      IF(SOURCE!$X$2-LEN(SOURCE!K713) &gt;= 0, REPT(" ",SOURCE!$X$2-LEN(SOURCE!K713)), "")&amp;
      "},"&amp;IF(SOURCE!L713&lt;&gt;"",""&amp;SOURCE!L713,"")
 )
)
)</f>
        <v>/*  689 */  { addItemToBuffer,             ITM_C_CARON,                 STD_C_CARON,                                   STD_C_CARON,                                   0,       0,       CAT_AINT, SLS_UNCHANGED, US_UNCHANGED},</v>
      </c>
    </row>
    <row r="714" spans="1:1">
      <c r="A714" s="8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",SOURCE!$S$2-5), "")&amp;
      TEXT(SOURCE!H714,"????0")&amp;",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", "&amp; SOURCE!K714&amp;      IF(SOURCE!$X$2-LEN(SOURCE!K714) &gt;= 0, REPT(" ",SOURCE!$X$2-LEN(SOURCE!K714)), "")&amp;
      "},"&amp;IF(SOURCE!L714&lt;&gt;"",""&amp;SOURCE!L714,"")
 )
)
)</f>
        <v>/*  690 */  { addItemToBuffer,             ITM_C_CEDILLA,               STD_C_CEDILLA,                                 STD_C_CEDILLA,                                 0,       0,       CAT_AINT, SLS_UNCHANGED, US_UNCHANGED},</v>
      </c>
    </row>
    <row r="715" spans="1:1">
      <c r="A715" s="8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",SOURCE!$S$2-5), "")&amp;
      TEXT(SOURCE!H715,"????0")&amp;",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", "&amp; SOURCE!K715&amp;      IF(SOURCE!$X$2-LEN(SOURCE!K715) &gt;= 0, REPT(" ",SOURCE!$X$2-LEN(SOURCE!K715)), "")&amp;
      "},"&amp;IF(SOURCE!L715&lt;&gt;"",""&amp;SOURCE!L715,"")
 )
)
)</f>
        <v>/*  691 */  { addItemToBuffer,             ITM_D_STROKE,                STD_D_STROKE,                                  STD_D_STROKE,                                  0,       0,       CAT_AINT, SLS_UNCHANGED, US_UNCHANGED},</v>
      </c>
    </row>
    <row r="716" spans="1:1">
      <c r="A716" s="8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",SOURCE!$S$2-5), "")&amp;
      TEXT(SOURCE!H716,"????0")&amp;",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", "&amp; SOURCE!K716&amp;      IF(SOURCE!$X$2-LEN(SOURCE!K716) &gt;= 0, REPT(" ",SOURCE!$X$2-LEN(SOURCE!K716)), "")&amp;
      "},"&amp;IF(SOURCE!L716&lt;&gt;"",""&amp;SOURCE!L716,"")
 )
)
)</f>
        <v>/*  692 */  { addItemToBuffer,             ITM_D_CARON,                 STD_D_CARON,                                   STD_D_CARON,                                   0,       0,       CAT_AINT, SLS_UNCHANGED, US_UNCHANGED},</v>
      </c>
    </row>
    <row r="717" spans="1:1">
      <c r="A717" s="8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",SOURCE!$S$2-5), "")&amp;
      TEXT(SOURCE!H717,"????0")&amp;",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", "&amp; SOURCE!K717&amp;      IF(SOURCE!$X$2-LEN(SOURCE!K717) &gt;= 0, REPT(" ",SOURCE!$X$2-LEN(SOURCE!K717)), "")&amp;
      "},"&amp;IF(SOURCE!L717&lt;&gt;"",""&amp;SOURCE!L717,"")
 )
)
)</f>
        <v>/*  693 */  { addItemToBuffer,             ITM_E_MACRON,                STD_E_MACRON,                                  STD_E_MACRON,                                  0,       0,       CAT_AINT, SLS_UNCHANGED, US_UNCHANGED},</v>
      </c>
    </row>
    <row r="718" spans="1:1">
      <c r="A718" s="8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",SOURCE!$S$2-5), "")&amp;
      TEXT(SOURCE!H718,"????0")&amp;",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", "&amp; SOURCE!K718&amp;      IF(SOURCE!$X$2-LEN(SOURCE!K718) &gt;= 0, REPT(" ",SOURCE!$X$2-LEN(SOURCE!K718)), "")&amp;
      "},"&amp;IF(SOURCE!L718&lt;&gt;"",""&amp;SOURCE!L718,"")
 )
)
)</f>
        <v>/*  694 */  { addItemToBuffer,             ITM_E_ACUTE,                 STD_E_ACUTE,                                   STD_E_ACUTE,                                   0,       0,       CAT_AINT, SLS_UNCHANGED, US_UNCHANGED},</v>
      </c>
    </row>
    <row r="719" spans="1:1">
      <c r="A719" s="8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",SOURCE!$S$2-5), "")&amp;
      TEXT(SOURCE!H719,"????0")&amp;",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", "&amp; SOURCE!K719&amp;      IF(SOURCE!$X$2-LEN(SOURCE!K719) &gt;= 0, REPT(" ",SOURCE!$X$2-LEN(SOURCE!K719)), "")&amp;
      "},"&amp;IF(SOURCE!L719&lt;&gt;"",""&amp;SOURCE!L719,"")
 )
)
)</f>
        <v>/*  695 */  { addItemToBuffer,             ITM_E_BREVE,                 STD_E_BREVE,                                   STD_E_BREVE,                                   0,       0,       CAT_AINT, SLS_UNCHANGED, US_UNCHANGED},</v>
      </c>
    </row>
    <row r="720" spans="1:1">
      <c r="A720" s="8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",SOURCE!$S$2-5), "")&amp;
      TEXT(SOURCE!H720,"????0")&amp;",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", "&amp; SOURCE!K720&amp;      IF(SOURCE!$X$2-LEN(SOURCE!K720) &gt;= 0, REPT(" ",SOURCE!$X$2-LEN(SOURCE!K720)), "")&amp;
      "},"&amp;IF(SOURCE!L720&lt;&gt;"",""&amp;SOURCE!L720,"")
 )
)
)</f>
        <v>/*  696 */  { addItemToBuffer,             ITM_E_GRAVE,                 STD_E_GRAVE,                                   STD_E_GRAVE,                                   0,       0,       CAT_AINT, SLS_UNCHANGED, US_UNCHANGED},</v>
      </c>
    </row>
    <row r="721" spans="1:1">
      <c r="A721" s="8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",SOURCE!$S$2-5), "")&amp;
      TEXT(SOURCE!H721,"????0")&amp;",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", "&amp; SOURCE!K721&amp;      IF(SOURCE!$X$2-LEN(SOURCE!K721) &gt;= 0, REPT(" ",SOURCE!$X$2-LEN(SOURCE!K721)), "")&amp;
      "},"&amp;IF(SOURCE!L721&lt;&gt;"",""&amp;SOURCE!L721,"")
 )
)
)</f>
        <v>/*  697 */  { addItemToBuffer,             ITM_E_DIARESIS,              STD_E_DIARESIS,                                STD_E_DIARESIS,                                0,       0,       CAT_AINT, SLS_UNCHANGED, US_UNCHANGED},</v>
      </c>
    </row>
    <row r="722" spans="1:1">
      <c r="A722" s="8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",SOURCE!$S$2-5), "")&amp;
      TEXT(SOURCE!H722,"????0")&amp;",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", "&amp; SOURCE!K722&amp;      IF(SOURCE!$X$2-LEN(SOURCE!K722) &gt;= 0, REPT(" ",SOURCE!$X$2-LEN(SOURCE!K722)), "")&amp;
      "},"&amp;IF(SOURCE!L722&lt;&gt;"",""&amp;SOURCE!L722,"")
 )
)
)</f>
        <v>/*  698 */  { addItemToBuffer,             ITM_E_CIRC,                  STD_E_CIRC,                                    STD_E_CIRC,                                    0,       0,       CAT_AINT, SLS_UNCHANGED, US_UNCHANGED},</v>
      </c>
    </row>
    <row r="723" spans="1:1">
      <c r="A723" s="8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",SOURCE!$S$2-5), "")&amp;
      TEXT(SOURCE!H723,"????0")&amp;",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", "&amp; SOURCE!K723&amp;      IF(SOURCE!$X$2-LEN(SOURCE!K723) &gt;= 0, REPT(" ",SOURCE!$X$2-LEN(SOURCE!K723)), "")&amp;
      "},"&amp;IF(SOURCE!L723&lt;&gt;"",""&amp;SOURCE!L723,"")
 )
)
)</f>
        <v>/*  699 */  { addItemToBuffer,             ITM_E_OGONEK,                STD_E_OGONEK,                                  STD_E_OGONEK,                                  0,       0,       CAT_AINT, SLS_UNCHANGED, US_UNCHANGED},</v>
      </c>
    </row>
    <row r="724" spans="1:1">
      <c r="A724" s="8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",SOURCE!$S$2-5), "")&amp;
      TEXT(SOURCE!H724,"????0")&amp;",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", "&amp; SOURCE!K724&amp;      IF(SOURCE!$X$2-LEN(SOURCE!K724) &gt;= 0, REPT(" ",SOURCE!$X$2-LEN(SOURCE!K724)), "")&amp;
      "},"&amp;IF(SOURCE!L724&lt;&gt;"",""&amp;SOURCE!L724,"")
 )
)
)</f>
        <v>/*  700 */  { addItemToBuffer,             ITM_G_BREVE,                 STD_G_BREVE,                                   STD_G_BREVE,                                   0,       0,       CAT_AINT, SLS_UNCHANGED, US_UNCHANGED},</v>
      </c>
    </row>
    <row r="725" spans="1:1">
      <c r="A725" s="8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",SOURCE!$S$2-5), "")&amp;
      TEXT(SOURCE!H725,"????0")&amp;",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", "&amp; SOURCE!K725&amp;      IF(SOURCE!$X$2-LEN(SOURCE!K725) &gt;= 0, REPT(" ",SOURCE!$X$2-LEN(SOURCE!K725)), "")&amp;
      "},"&amp;IF(SOURCE!L725&lt;&gt;"",""&amp;SOURCE!L725,"")
 )
)
)</f>
        <v>/*  701 */  { itemToBeCoded,               NOPARAM,                     "0701",                                        "0701",                                        0,       0,       CAT_FREE, SLS_UNCHANGED, US_UNCHANGED},</v>
      </c>
    </row>
    <row r="726" spans="1:1">
      <c r="A726" s="8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",SOURCE!$S$2-5), "")&amp;
      TEXT(SOURCE!H726,"????0")&amp;",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", "&amp; SOURCE!K726&amp;      IF(SOURCE!$X$2-LEN(SOURCE!K726) &gt;= 0, REPT(" ",SOURCE!$X$2-LEN(SOURCE!K726)), "")&amp;
      "},"&amp;IF(SOURCE!L726&lt;&gt;"",""&amp;SOURCE!L726,"")
 )
)
)</f>
        <v>/*  702 */  { addItemToBuffer,             ITM_I_MACRON,                STD_I_MACRON,                                  STD_I_MACRON,                                  0,       0,       CAT_AINT, SLS_UNCHANGED, US_UNCHANGED},</v>
      </c>
    </row>
    <row r="727" spans="1:1">
      <c r="A727" s="8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",SOURCE!$S$2-5), "")&amp;
      TEXT(SOURCE!H727,"????0")&amp;",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", "&amp; SOURCE!K727&amp;      IF(SOURCE!$X$2-LEN(SOURCE!K727) &gt;= 0, REPT(" ",SOURCE!$X$2-LEN(SOURCE!K727)), "")&amp;
      "},"&amp;IF(SOURCE!L727&lt;&gt;"",""&amp;SOURCE!L727,"")
 )
)
)</f>
        <v>/*  703 */  { addItemToBuffer,             ITM_I_ACUTE,                 STD_I_ACUTE,                                   STD_I_ACUTE,                                   0,       0,       CAT_AINT, SLS_UNCHANGED, US_UNCHANGED},</v>
      </c>
    </row>
    <row r="728" spans="1:1">
      <c r="A728" s="8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",SOURCE!$S$2-5), "")&amp;
      TEXT(SOURCE!H728,"????0")&amp;",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", "&amp; SOURCE!K728&amp;      IF(SOURCE!$X$2-LEN(SOURCE!K728) &gt;= 0, REPT(" ",SOURCE!$X$2-LEN(SOURCE!K728)), "")&amp;
      "},"&amp;IF(SOURCE!L728&lt;&gt;"",""&amp;SOURCE!L728,"")
 )
)
)</f>
        <v>/*  704 */  { addItemToBuffer,             ITM_I_BREVE,                 STD_I_BREVE,                                   STD_I_BREVE,                                   0,       0,       CAT_AINT, SLS_UNCHANGED, US_UNCHANGED},</v>
      </c>
    </row>
    <row r="729" spans="1:1">
      <c r="A729" s="8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",SOURCE!$S$2-5), "")&amp;
      TEXT(SOURCE!H729,"????0")&amp;",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", "&amp; SOURCE!K729&amp;      IF(SOURCE!$X$2-LEN(SOURCE!K729) &gt;= 0, REPT(" ",SOURCE!$X$2-LEN(SOURCE!K729)), "")&amp;
      "},"&amp;IF(SOURCE!L729&lt;&gt;"",""&amp;SOURCE!L729,"")
 )
)
)</f>
        <v>/*  705 */  { addItemToBuffer,             ITM_I_GRAVE,                 STD_I_GRAVE,                                   STD_I_GRAVE,                                   0,       0,       CAT_AINT, SLS_UNCHANGED, US_UNCHANGED},</v>
      </c>
    </row>
    <row r="730" spans="1:1">
      <c r="A730" s="8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",SOURCE!$S$2-5), "")&amp;
      TEXT(SOURCE!H730,"????0")&amp;",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", "&amp; SOURCE!K730&amp;      IF(SOURCE!$X$2-LEN(SOURCE!K730) &gt;= 0, REPT(" ",SOURCE!$X$2-LEN(SOURCE!K730)), "")&amp;
      "},"&amp;IF(SOURCE!L730&lt;&gt;"",""&amp;SOURCE!L730,"")
 )
)
)</f>
        <v>/*  706 */  { addItemToBuffer,             ITM_I_DIARESIS,              STD_I_DIARESIS,                                STD_I_DIARESIS,                                0,       0,       CAT_AINT, SLS_UNCHANGED, US_UNCHANGED},</v>
      </c>
    </row>
    <row r="731" spans="1:1">
      <c r="A731" s="8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",SOURCE!$S$2-5), "")&amp;
      TEXT(SOURCE!H731,"????0")&amp;",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", "&amp; SOURCE!K731&amp;      IF(SOURCE!$X$2-LEN(SOURCE!K731) &gt;= 0, REPT(" ",SOURCE!$X$2-LEN(SOURCE!K731)), "")&amp;
      "},"&amp;IF(SOURCE!L731&lt;&gt;"",""&amp;SOURCE!L731,"")
 )
)
)</f>
        <v>/*  707 */  { addItemToBuffer,             ITM_I_CIRC,                  STD_I_CIRC,                                    STD_I_CIRC,                                    0,       0,       CAT_AINT, SLS_UNCHANGED, US_UNCHANGED},</v>
      </c>
    </row>
    <row r="732" spans="1:1">
      <c r="A732" s="8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",SOURCE!$S$2-5), "")&amp;
      TEXT(SOURCE!H732,"????0")&amp;",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", "&amp; SOURCE!K732&amp;      IF(SOURCE!$X$2-LEN(SOURCE!K732) &gt;= 0, REPT(" ",SOURCE!$X$2-LEN(SOURCE!K732)), "")&amp;
      "},"&amp;IF(SOURCE!L732&lt;&gt;"",""&amp;SOURCE!L732,"")
 )
)
)</f>
        <v>/*  708 */  { addItemToBuffer,             ITM_I_OGONEK,                STD_I_OGONEK,                                  STD_I_OGONEK,                                  0,       0,       CAT_AINT, SLS_UNCHANGED, US_UNCHANGED},</v>
      </c>
    </row>
    <row r="733" spans="1:1">
      <c r="A733" s="8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",SOURCE!$S$2-5), "")&amp;
      TEXT(SOURCE!H733,"????0")&amp;",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", "&amp; SOURCE!K733&amp;      IF(SOURCE!$X$2-LEN(SOURCE!K733) &gt;= 0, REPT(" ",SOURCE!$X$2-LEN(SOURCE!K733)), "")&amp;
      "},"&amp;IF(SOURCE!L733&lt;&gt;"",""&amp;SOURCE!L733,"")
 )
)
)</f>
        <v>/*  709 */  { addItemToBuffer,             ITM_I_DOT,                   STD_I_DOT,                                     STD_I_DOT,                                     0,       0,       CAT_AINT, SLS_UNCHANGED, US_UNCHANGED},</v>
      </c>
    </row>
    <row r="734" spans="1:1">
      <c r="A734" s="8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",SOURCE!$S$2-5), "")&amp;
      TEXT(SOURCE!H734,"????0")&amp;",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", "&amp; SOURCE!K734&amp;      IF(SOURCE!$X$2-LEN(SOURCE!K734) &gt;= 0, REPT(" ",SOURCE!$X$2-LEN(SOURCE!K734)), "")&amp;
      "},"&amp;IF(SOURCE!L734&lt;&gt;"",""&amp;SOURCE!L734,"")
 )
)
)</f>
        <v>/*  710 */  { addItemToBuffer,             ITM_I_DOTLESS,               "I",                                           "I",                                           0,       0,       CAT_NONE, SLS_UNCHANGED, US_UNCHANGED},</v>
      </c>
    </row>
    <row r="735" spans="1:1">
      <c r="A735" s="8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",SOURCE!$S$2-5), "")&amp;
      TEXT(SOURCE!H735,"????0")&amp;",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", "&amp; SOURCE!K735&amp;      IF(SOURCE!$X$2-LEN(SOURCE!K735) &gt;= 0, REPT(" ",SOURCE!$X$2-LEN(SOURCE!K735)), "")&amp;
      "},"&amp;IF(SOURCE!L735&lt;&gt;"",""&amp;SOURCE!L735,"")
 )
)
)</f>
        <v>/*  711 */  { addItemToBuffer,             ITM_L_STROKE,                STD_L_STROKE,                                  STD_L_STROKE,                                  0,       0,       CAT_AINT, SLS_UNCHANGED, US_UNCHANGED},</v>
      </c>
    </row>
    <row r="736" spans="1:1">
      <c r="A736" s="8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",SOURCE!$S$2-5), "")&amp;
      TEXT(SOURCE!H736,"????0")&amp;",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", "&amp; SOURCE!K736&amp;      IF(SOURCE!$X$2-LEN(SOURCE!K736) &gt;= 0, REPT(" ",SOURCE!$X$2-LEN(SOURCE!K736)), "")&amp;
      "},"&amp;IF(SOURCE!L736&lt;&gt;"",""&amp;SOURCE!L736,"")
 )
)
)</f>
        <v>/*  712 */  { addItemToBuffer,             ITM_L_ACUTE,                 STD_L_ACUTE,                                   STD_L_ACUTE,                                   0,       0,       CAT_AINT, SLS_UNCHANGED, US_UNCHANGED},</v>
      </c>
    </row>
    <row r="737" spans="1:1">
      <c r="A737" s="8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",SOURCE!$S$2-5), "")&amp;
      TEXT(SOURCE!H737,"????0")&amp;",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", "&amp; SOURCE!K737&amp;      IF(SOURCE!$X$2-LEN(SOURCE!K737) &gt;= 0, REPT(" ",SOURCE!$X$2-LEN(SOURCE!K737)), "")&amp;
      "},"&amp;IF(SOURCE!L737&lt;&gt;"",""&amp;SOURCE!L737,"")
 )
)
)</f>
        <v>/*  713 */  { addItemToBuffer,             ITM_L_APOSTROPHE,            STD_L_APOSTROPHE,                              STD_L_APOSTROPHE,                              0,       0,       CAT_AINT, SLS_UNCHANGED, US_UNCHANGED},</v>
      </c>
    </row>
    <row r="738" spans="1:1">
      <c r="A738" s="8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",SOURCE!$S$2-5), "")&amp;
      TEXT(SOURCE!H738,"????0")&amp;",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", "&amp; SOURCE!K738&amp;      IF(SOURCE!$X$2-LEN(SOURCE!K738) &gt;= 0, REPT(" ",SOURCE!$X$2-LEN(SOURCE!K738)), "")&amp;
      "},"&amp;IF(SOURCE!L738&lt;&gt;"",""&amp;SOURCE!L738,"")
 )
)
)</f>
        <v>/*  714 */  { addItemToBuffer,             ITM_N_ACUTE,                 STD_N_ACUTE,                                   STD_N_ACUTE,                                   0,       0,       CAT_AINT, SLS_UNCHANGED, US_UNCHANGED},</v>
      </c>
    </row>
    <row r="739" spans="1:1">
      <c r="A739" s="8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",SOURCE!$S$2-5), "")&amp;
      TEXT(SOURCE!H739,"????0")&amp;",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", "&amp; SOURCE!K739&amp;      IF(SOURCE!$X$2-LEN(SOURCE!K739) &gt;= 0, REPT(" ",SOURCE!$X$2-LEN(SOURCE!K739)), "")&amp;
      "},"&amp;IF(SOURCE!L739&lt;&gt;"",""&amp;SOURCE!L739,"")
 )
)
)</f>
        <v>/*  715 */  { addItemToBuffer,             ITM_N_CARON,                 STD_N_CARON,                                   STD_N_CARON,                                   0,       0,       CAT_AINT, SLS_UNCHANGED, US_UNCHANGED},</v>
      </c>
    </row>
    <row r="740" spans="1:1">
      <c r="A740" s="8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",SOURCE!$S$2-5), "")&amp;
      TEXT(SOURCE!H740,"????0")&amp;",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", "&amp; SOURCE!K740&amp;      IF(SOURCE!$X$2-LEN(SOURCE!K740) &gt;= 0, REPT(" ",SOURCE!$X$2-LEN(SOURCE!K740)), "")&amp;
      "},"&amp;IF(SOURCE!L740&lt;&gt;"",""&amp;SOURCE!L740,"")
 )
)
)</f>
        <v>/*  716 */  { addItemToBuffer,             ITM_N_TILDE,                 STD_N_TILDE,                                   STD_N_TILDE,                                   0,       0,       CAT_AINT, SLS_UNCHANGED, US_UNCHANGED},</v>
      </c>
    </row>
    <row r="741" spans="1:1">
      <c r="A741" s="8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",SOURCE!$S$2-5), "")&amp;
      TEXT(SOURCE!H741,"????0")&amp;",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", "&amp; SOURCE!K741&amp;      IF(SOURCE!$X$2-LEN(SOURCE!K741) &gt;= 0, REPT(" ",SOURCE!$X$2-LEN(SOURCE!K741)), "")&amp;
      "},"&amp;IF(SOURCE!L741&lt;&gt;"",""&amp;SOURCE!L741,"")
 )
)
)</f>
        <v>/*  717 */  { addItemToBuffer,             ITM_O_MACRON,                STD_O_MACRON,                                  STD_O_MACRON,                                  0,       0,       CAT_AINT, SLS_UNCHANGED, US_UNCHANGED},</v>
      </c>
    </row>
    <row r="742" spans="1:1">
      <c r="A742" s="8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",SOURCE!$S$2-5), "")&amp;
      TEXT(SOURCE!H742,"????0")&amp;",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", "&amp; SOURCE!K742&amp;      IF(SOURCE!$X$2-LEN(SOURCE!K742) &gt;= 0, REPT(" ",SOURCE!$X$2-LEN(SOURCE!K742)), "")&amp;
      "},"&amp;IF(SOURCE!L742&lt;&gt;"",""&amp;SOURCE!L742,"")
 )
)
)</f>
        <v>/*  718 */  { addItemToBuffer,             ITM_O_ACUTE,                 STD_O_ACUTE,                                   STD_O_ACUTE,                                   0,       0,       CAT_AINT, SLS_UNCHANGED, US_UNCHANGED},</v>
      </c>
    </row>
    <row r="743" spans="1:1">
      <c r="A743" s="8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",SOURCE!$S$2-5), "")&amp;
      TEXT(SOURCE!H743,"????0")&amp;",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", "&amp; SOURCE!K743&amp;      IF(SOURCE!$X$2-LEN(SOURCE!K743) &gt;= 0, REPT(" ",SOURCE!$X$2-LEN(SOURCE!K743)), "")&amp;
      "},"&amp;IF(SOURCE!L743&lt;&gt;"",""&amp;SOURCE!L743,"")
 )
)
)</f>
        <v>/*  719 */  { addItemToBuffer,             ITM_O_BREVE,                 STD_O_BREVE,                                   STD_O_BREVE,                                   0,       0,       CAT_AINT, SLS_UNCHANGED, US_UNCHANGED},</v>
      </c>
    </row>
    <row r="744" spans="1:1">
      <c r="A744" s="8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",SOURCE!$S$2-5), "")&amp;
      TEXT(SOURCE!H744,"????0")&amp;",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", "&amp; SOURCE!K744&amp;      IF(SOURCE!$X$2-LEN(SOURCE!K744) &gt;= 0, REPT(" ",SOURCE!$X$2-LEN(SOURCE!K744)), "")&amp;
      "},"&amp;IF(SOURCE!L744&lt;&gt;"",""&amp;SOURCE!L744,"")
 )
)
)</f>
        <v>/*  720 */  { addItemToBuffer,             ITM_O_GRAVE,                 STD_O_GRAVE,                                   STD_O_GRAVE,                                   0,       0,       CAT_AINT, SLS_UNCHANGED, US_UNCHANGED},</v>
      </c>
    </row>
    <row r="745" spans="1:1">
      <c r="A745" s="8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",SOURCE!$S$2-5), "")&amp;
      TEXT(SOURCE!H745,"????0")&amp;",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", "&amp; SOURCE!K745&amp;      IF(SOURCE!$X$2-LEN(SOURCE!K745) &gt;= 0, REPT(" ",SOURCE!$X$2-LEN(SOURCE!K745)), "")&amp;
      "},"&amp;IF(SOURCE!L745&lt;&gt;"",""&amp;SOURCE!L745,"")
 )
)
)</f>
        <v>/*  721 */  { addItemToBuffer,             ITM_O_DIARESIS,              STD_O_DIARESIS,                                STD_O_DIARESIS,                                0,       0,       CAT_AINT, SLS_UNCHANGED, US_UNCHANGED},</v>
      </c>
    </row>
    <row r="746" spans="1:1">
      <c r="A746" s="8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",SOURCE!$S$2-5), "")&amp;
      TEXT(SOURCE!H746,"????0")&amp;",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", "&amp; SOURCE!K746&amp;      IF(SOURCE!$X$2-LEN(SOURCE!K746) &gt;= 0, REPT(" ",SOURCE!$X$2-LEN(SOURCE!K746)), "")&amp;
      "},"&amp;IF(SOURCE!L746&lt;&gt;"",""&amp;SOURCE!L746,"")
 )
)
)</f>
        <v>/*  722 */  { addItemToBuffer,             ITM_O_TILDE,                 STD_O_TILDE,                                   STD_O_TILDE,                                   0,       0,       CAT_AINT, SLS_UNCHANGED, US_UNCHANGED},</v>
      </c>
    </row>
    <row r="747" spans="1:1">
      <c r="A747" s="8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",SOURCE!$S$2-5), "")&amp;
      TEXT(SOURCE!H747,"????0")&amp;",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", "&amp; SOURCE!K747&amp;      IF(SOURCE!$X$2-LEN(SOURCE!K747) &gt;= 0, REPT(" ",SOURCE!$X$2-LEN(SOURCE!K747)), "")&amp;
      "},"&amp;IF(SOURCE!L747&lt;&gt;"",""&amp;SOURCE!L747,"")
 )
)
)</f>
        <v>/*  723 */  { addItemToBuffer,             ITM_O_CIRC,                  STD_O_CIRC,                                    STD_O_CIRC,                                    0,       0,       CAT_AINT, SLS_UNCHANGED, US_UNCHANGED},</v>
      </c>
    </row>
    <row r="748" spans="1:1">
      <c r="A748" s="8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",SOURCE!$S$2-5), "")&amp;
      TEXT(SOURCE!H748,"????0")&amp;",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", "&amp; SOURCE!K748&amp;      IF(SOURCE!$X$2-LEN(SOURCE!K748) &gt;= 0, REPT(" ",SOURCE!$X$2-LEN(SOURCE!K748)), "")&amp;
      "},"&amp;IF(SOURCE!L748&lt;&gt;"",""&amp;SOURCE!L748,"")
 )
)
)</f>
        <v>/*  724 */  { addItemToBuffer,             ITM_O_STROKE,                STD_O_STROKE,                                  STD_O_STROKE,                                  0,       0,       CAT_AINT, SLS_UNCHANGED, US_UNCHANGED},</v>
      </c>
    </row>
    <row r="749" spans="1:1">
      <c r="A749" s="8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",SOURCE!$S$2-5), "")&amp;
      TEXT(SOURCE!H749,"????0")&amp;",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", "&amp; SOURCE!K749&amp;      IF(SOURCE!$X$2-LEN(SOURCE!K749) &gt;= 0, REPT(" ",SOURCE!$X$2-LEN(SOURCE!K749)), "")&amp;
      "},"&amp;IF(SOURCE!L749&lt;&gt;"",""&amp;SOURCE!L749,"")
 )
)
)</f>
        <v>/*  725 */  { addItemToBuffer,             ITM_OE,                      STD_OE,                                        STD_OE,                                        0,       0,       CAT_AINT, SLS_UNCHANGED, US_UNCHANGED},</v>
      </c>
    </row>
    <row r="750" spans="1:1">
      <c r="A750" s="8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",SOURCE!$S$2-5), "")&amp;
      TEXT(SOURCE!H750,"????0")&amp;",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", "&amp; SOURCE!K750&amp;      IF(SOURCE!$X$2-LEN(SOURCE!K750) &gt;= 0, REPT(" ",SOURCE!$X$2-LEN(SOURCE!K750)), "")&amp;
      "},"&amp;IF(SOURCE!L750&lt;&gt;"",""&amp;SOURCE!L750,"")
 )
)
)</f>
        <v>/*  726 */  { itemToBeCoded,               NOPARAM,                     "0726",                                        "0726",                                        0,       0,       CAT_FREE, SLS_UNCHANGED, US_UNCHANGED},</v>
      </c>
    </row>
    <row r="751" spans="1:1">
      <c r="A751" s="8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",SOURCE!$S$2-5), "")&amp;
      TEXT(SOURCE!H751,"????0")&amp;",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", "&amp; SOURCE!K751&amp;      IF(SOURCE!$X$2-LEN(SOURCE!K751) &gt;= 0, REPT(" ",SOURCE!$X$2-LEN(SOURCE!K751)), "")&amp;
      "},"&amp;IF(SOURCE!L751&lt;&gt;"",""&amp;SOURCE!L751,"")
 )
)
)</f>
        <v>/*  727 */  { itemToBeCoded,               NOPARAM,                     "0727",                                        "0727",                                        0,       0,       CAT_FREE, SLS_UNCHANGED, US_UNCHANGED},</v>
      </c>
    </row>
    <row r="752" spans="1:1">
      <c r="A752" s="8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",SOURCE!$S$2-5), "")&amp;
      TEXT(SOURCE!H752,"????0")&amp;",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", "&amp; SOURCE!K752&amp;      IF(SOURCE!$X$2-LEN(SOURCE!K752) &gt;= 0, REPT(" ",SOURCE!$X$2-LEN(SOURCE!K752)), "")&amp;
      "},"&amp;IF(SOURCE!L752&lt;&gt;"",""&amp;SOURCE!L752,"")
 )
)
)</f>
        <v>/*  728 */  { addItemToBuffer,             ITM_S_SHARP,                 STD_s_SHARP,                                   STD_s_SHARP,                                   0,       0,       CAT_AINT, SLS_UNCHANGED, US_UNCHANGED},</v>
      </c>
    </row>
    <row r="753" spans="1:1">
      <c r="A753" s="8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",SOURCE!$S$2-5), "")&amp;
      TEXT(SOURCE!H753,"????0")&amp;",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", "&amp; SOURCE!K753&amp;      IF(SOURCE!$X$2-LEN(SOURCE!K753) &gt;= 0, REPT(" ",SOURCE!$X$2-LEN(SOURCE!K753)), "")&amp;
      "},"&amp;IF(SOURCE!L753&lt;&gt;"",""&amp;SOURCE!L753,"")
 )
)
)</f>
        <v>/*  729 */  { addItemToBuffer,             ITM_S_ACUTE,                 STD_S_ACUTE,                                   STD_S_ACUTE,                                   0,       0,       CAT_AINT, SLS_UNCHANGED, US_UNCHANGED},</v>
      </c>
    </row>
    <row r="754" spans="1:1">
      <c r="A754" s="8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",SOURCE!$S$2-5), "")&amp;
      TEXT(SOURCE!H754,"????0")&amp;",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", "&amp; SOURCE!K754&amp;      IF(SOURCE!$X$2-LEN(SOURCE!K754) &gt;= 0, REPT(" ",SOURCE!$X$2-LEN(SOURCE!K754)), "")&amp;
      "},"&amp;IF(SOURCE!L754&lt;&gt;"",""&amp;SOURCE!L754,"")
 )
)
)</f>
        <v>/*  730 */  { addItemToBuffer,             ITM_S_CARON,                 STD_S_CARON,                                   STD_S_CARON,                                   0,       0,       CAT_AINT, SLS_UNCHANGED, US_UNCHANGED},</v>
      </c>
    </row>
    <row r="755" spans="1:1">
      <c r="A755" s="8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",SOURCE!$S$2-5), "")&amp;
      TEXT(SOURCE!H755,"????0")&amp;",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", "&amp; SOURCE!K755&amp;      IF(SOURCE!$X$2-LEN(SOURCE!K755) &gt;= 0, REPT(" ",SOURCE!$X$2-LEN(SOURCE!K755)), "")&amp;
      "},"&amp;IF(SOURCE!L755&lt;&gt;"",""&amp;SOURCE!L755,"")
 )
)
)</f>
        <v>/*  731 */  { addItemToBuffer,             ITM_S_CEDILLA,               STD_S_CEDILLA,                                 STD_S_CEDILLA,                                 0,       0,       CAT_AINT, SLS_UNCHANGED, US_UNCHANGED},</v>
      </c>
    </row>
    <row r="756" spans="1:1">
      <c r="A756" s="8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",SOURCE!$S$2-5), "")&amp;
      TEXT(SOURCE!H756,"????0")&amp;",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", "&amp; SOURCE!K756&amp;      IF(SOURCE!$X$2-LEN(SOURCE!K756) &gt;= 0, REPT(" ",SOURCE!$X$2-LEN(SOURCE!K756)), "")&amp;
      "},"&amp;IF(SOURCE!L756&lt;&gt;"",""&amp;SOURCE!L756,"")
 )
)
)</f>
        <v>/*  732 */  { addItemToBuffer,             ITM_T_CARON,                 STD_T_CARON,                                   STD_T_CARON,                                   0,       0,       CAT_AINT, SLS_UNCHANGED, US_UNCHANGED},</v>
      </c>
    </row>
    <row r="757" spans="1:1">
      <c r="A757" s="8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",SOURCE!$S$2-5), "")&amp;
      TEXT(SOURCE!H757,"????0")&amp;",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", "&amp; SOURCE!K757&amp;      IF(SOURCE!$X$2-LEN(SOURCE!K757) &gt;= 0, REPT(" ",SOURCE!$X$2-LEN(SOURCE!K757)), "")&amp;
      "},"&amp;IF(SOURCE!L757&lt;&gt;"",""&amp;SOURCE!L757,"")
 )
)
)</f>
        <v>/*  733 */  { addItemToBuffer,             ITM_T_CEDILLA,               STD_T_CEDILLA,                                 STD_T_CEDILLA,                                 0,       0,       CAT_AINT, SLS_UNCHANGED, US_UNCHANGED},</v>
      </c>
    </row>
    <row r="758" spans="1:1">
      <c r="A758" s="8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",SOURCE!$S$2-5), "")&amp;
      TEXT(SOURCE!H758,"????0")&amp;",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", "&amp; SOURCE!K758&amp;      IF(SOURCE!$X$2-LEN(SOURCE!K758) &gt;= 0, REPT(" ",SOURCE!$X$2-LEN(SOURCE!K758)), "")&amp;
      "},"&amp;IF(SOURCE!L758&lt;&gt;"",""&amp;SOURCE!L758,"")
 )
)
)</f>
        <v>/*  734 */  { addItemToBuffer,             ITM_U_MACRON,                STD_U_MACRON,                                  STD_U_MACRON,                                  0,       0,       CAT_AINT, SLS_UNCHANGED, US_UNCHANGED},</v>
      </c>
    </row>
    <row r="759" spans="1:1">
      <c r="A759" s="8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",SOURCE!$S$2-5), "")&amp;
      TEXT(SOURCE!H759,"????0")&amp;",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", "&amp; SOURCE!K759&amp;      IF(SOURCE!$X$2-LEN(SOURCE!K759) &gt;= 0, REPT(" ",SOURCE!$X$2-LEN(SOURCE!K759)), "")&amp;
      "},"&amp;IF(SOURCE!L759&lt;&gt;"",""&amp;SOURCE!L759,"")
 )
)
)</f>
        <v>/*  735 */  { addItemToBuffer,             ITM_U_ACUTE,                 STD_U_ACUTE,                                   STD_U_ACUTE,                                   0,       0,       CAT_AINT, SLS_UNCHANGED, US_UNCHANGED},</v>
      </c>
    </row>
    <row r="760" spans="1:1">
      <c r="A760" s="8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",SOURCE!$S$2-5), "")&amp;
      TEXT(SOURCE!H760,"????0")&amp;",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", "&amp; SOURCE!K760&amp;      IF(SOURCE!$X$2-LEN(SOURCE!K760) &gt;= 0, REPT(" ",SOURCE!$X$2-LEN(SOURCE!K760)), "")&amp;
      "},"&amp;IF(SOURCE!L760&lt;&gt;"",""&amp;SOURCE!L760,"")
 )
)
)</f>
        <v>/*  736 */  { addItemToBuffer,             ITM_U_BREVE,                 STD_U_BREVE,                                   STD_U_BREVE,                                   0,       0,       CAT_AINT, SLS_UNCHANGED, US_UNCHANGED},</v>
      </c>
    </row>
    <row r="761" spans="1:1">
      <c r="A761" s="8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",SOURCE!$S$2-5), "")&amp;
      TEXT(SOURCE!H761,"????0")&amp;",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", "&amp; SOURCE!K761&amp;      IF(SOURCE!$X$2-LEN(SOURCE!K761) &gt;= 0, REPT(" ",SOURCE!$X$2-LEN(SOURCE!K761)), "")&amp;
      "},"&amp;IF(SOURCE!L761&lt;&gt;"",""&amp;SOURCE!L761,"")
 )
)
)</f>
        <v>/*  737 */  { addItemToBuffer,             ITM_U_GRAVE,                 STD_U_GRAVE,                                   STD_U_GRAVE,                                   0,       0,       CAT_AINT, SLS_UNCHANGED, US_UNCHANGED},</v>
      </c>
    </row>
    <row r="762" spans="1:1">
      <c r="A762" s="8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",SOURCE!$S$2-5), "")&amp;
      TEXT(SOURCE!H762,"????0")&amp;",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", "&amp; SOURCE!K762&amp;      IF(SOURCE!$X$2-LEN(SOURCE!K762) &gt;= 0, REPT(" ",SOURCE!$X$2-LEN(SOURCE!K762)), "")&amp;
      "},"&amp;IF(SOURCE!L762&lt;&gt;"",""&amp;SOURCE!L762,"")
 )
)
)</f>
        <v>/*  738 */  { addItemToBuffer,             ITM_U_DIARESIS,              STD_U_DIARESIS,                                STD_U_DIARESIS,                                0,       0,       CAT_AINT, SLS_UNCHANGED, US_UNCHANGED},</v>
      </c>
    </row>
    <row r="763" spans="1:1">
      <c r="A763" s="8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",SOURCE!$S$2-5), "")&amp;
      TEXT(SOURCE!H763,"????0")&amp;",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", "&amp; SOURCE!K763&amp;      IF(SOURCE!$X$2-LEN(SOURCE!K763) &gt;= 0, REPT(" ",SOURCE!$X$2-LEN(SOURCE!K763)), "")&amp;
      "},"&amp;IF(SOURCE!L763&lt;&gt;"",""&amp;SOURCE!L763,"")
 )
)
)</f>
        <v>/*  739 */  { addItemToBuffer,             ITM_U_TILDE,                 STD_U_TILDE,                                   STD_U_TILDE,                                   0,       0,       CAT_AINT, SLS_UNCHANGED, US_UNCHANGED},</v>
      </c>
    </row>
    <row r="764" spans="1:1">
      <c r="A764" s="8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",SOURCE!$S$2-5), "")&amp;
      TEXT(SOURCE!H764,"????0")&amp;",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", "&amp; SOURCE!K764&amp;      IF(SOURCE!$X$2-LEN(SOURCE!K764) &gt;= 0, REPT(" ",SOURCE!$X$2-LEN(SOURCE!K764)), "")&amp;
      "},"&amp;IF(SOURCE!L764&lt;&gt;"",""&amp;SOURCE!L764,"")
 )
)
)</f>
        <v>/*  740 */  { addItemToBuffer,             ITM_U_CIRC,                  STD_U_CIRC,                                    STD_U_CIRC,                                    0,       0,       CAT_AINT, SLS_UNCHANGED, US_UNCHANGED},</v>
      </c>
    </row>
    <row r="765" spans="1:1">
      <c r="A765" s="8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",SOURCE!$S$2-5), "")&amp;
      TEXT(SOURCE!H765,"????0")&amp;",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", "&amp; SOURCE!K765&amp;      IF(SOURCE!$X$2-LEN(SOURCE!K765) &gt;= 0, REPT(" ",SOURCE!$X$2-LEN(SOURCE!K765)), "")&amp;
      "},"&amp;IF(SOURCE!L765&lt;&gt;"",""&amp;SOURCE!L765,"")
 )
)
)</f>
        <v>/*  741 */  { addItemToBuffer,             ITM_U_RING,                  STD_U_RING,                                    STD_U_RING,                                    0,       0,       CAT_AINT, SLS_UNCHANGED, US_UNCHANGED},</v>
      </c>
    </row>
    <row r="766" spans="1:1">
      <c r="A766" s="8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",SOURCE!$S$2-5), "")&amp;
      TEXT(SOURCE!H766,"????0")&amp;",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", "&amp; SOURCE!K766&amp;      IF(SOURCE!$X$2-LEN(SOURCE!K766) &gt;= 0, REPT(" ",SOURCE!$X$2-LEN(SOURCE!K766)), "")&amp;
      "},"&amp;IF(SOURCE!L766&lt;&gt;"",""&amp;SOURCE!L766,"")
 )
)
)</f>
        <v>/*  742 */  { addItemToBuffer,             ITM_W_CIRC,                  STD_W_CIRC,                                    STD_W_CIRC,                                    0,       0,       CAT_AINT, SLS_UNCHANGED, US_UNCHANGED},</v>
      </c>
    </row>
    <row r="767" spans="1:1">
      <c r="A767" s="8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",SOURCE!$S$2-5), "")&amp;
      TEXT(SOURCE!H767,"????0")&amp;",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", "&amp; SOURCE!K767&amp;      IF(SOURCE!$X$2-LEN(SOURCE!K767) &gt;= 0, REPT(" ",SOURCE!$X$2-LEN(SOURCE!K767)), "")&amp;
      "},"&amp;IF(SOURCE!L767&lt;&gt;"",""&amp;SOURCE!L767,"")
 )
)
)</f>
        <v>/*  743 */  { itemToBeCoded,               NOPARAM,                     "0743",                                        "0743",                                        0,       0,       CAT_FREE, SLS_UNCHANGED, US_UNCHANGED},</v>
      </c>
    </row>
    <row r="768" spans="1:1">
      <c r="A768" s="8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",SOURCE!$S$2-5), "")&amp;
      TEXT(SOURCE!H768,"????0")&amp;",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", "&amp; SOURCE!K768&amp;      IF(SOURCE!$X$2-LEN(SOURCE!K768) &gt;= 0, REPT(" ",SOURCE!$X$2-LEN(SOURCE!K768)), "")&amp;
      "},"&amp;IF(SOURCE!L768&lt;&gt;"",""&amp;SOURCE!L768,"")
 )
)
)</f>
        <v>/*  744 */  { itemToBeCoded,               NOPARAM,                     "0744",                                        "0744",                                        0,       0,       CAT_FREE, SLS_UNCHANGED, US_UNCHANGED},</v>
      </c>
    </row>
    <row r="769" spans="1:1">
      <c r="A769" s="8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",SOURCE!$S$2-5), "")&amp;
      TEXT(SOURCE!H769,"????0")&amp;",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", "&amp; SOURCE!K769&amp;      IF(SOURCE!$X$2-LEN(SOURCE!K769) &gt;= 0, REPT(" ",SOURCE!$X$2-LEN(SOURCE!K769)), "")&amp;
      "},"&amp;IF(SOURCE!L769&lt;&gt;"",""&amp;SOURCE!L769,"")
 )
)
)</f>
        <v>/*  745 */  { itemToBeCoded,               NOPARAM,                     "0745",                                        "0745",                                        0,       0,       CAT_FREE, SLS_UNCHANGED, US_UNCHANGED},</v>
      </c>
    </row>
    <row r="770" spans="1:1">
      <c r="A770" s="8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",SOURCE!$S$2-5), "")&amp;
      TEXT(SOURCE!H770,"????0")&amp;",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", "&amp; SOURCE!K770&amp;      IF(SOURCE!$X$2-LEN(SOURCE!K770) &gt;= 0, REPT(" ",SOURCE!$X$2-LEN(SOURCE!K770)), "")&amp;
      "},"&amp;IF(SOURCE!L770&lt;&gt;"",""&amp;SOURCE!L770,"")
 )
)
)</f>
        <v>/*  746 */  { addItemToBuffer,             ITM_Y_CIRC,                  STD_Y_CIRC,                                    STD_Y_CIRC,                                    0,       0,       CAT_AINT, SLS_UNCHANGED, US_UNCHANGED},</v>
      </c>
    </row>
    <row r="771" spans="1:1">
      <c r="A771" s="8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",SOURCE!$S$2-5), "")&amp;
      TEXT(SOURCE!H771,"????0")&amp;",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", "&amp; SOURCE!K771&amp;      IF(SOURCE!$X$2-LEN(SOURCE!K771) &gt;= 0, REPT(" ",SOURCE!$X$2-LEN(SOURCE!K771)), "")&amp;
      "},"&amp;IF(SOURCE!L771&lt;&gt;"",""&amp;SOURCE!L771,"")
 )
)
)</f>
        <v>/*  747 */  { addItemToBuffer,             ITM_Y_ACUTE,                 STD_Y_ACUTE,                                   STD_Y_ACUTE,                                   0,       0,       CAT_AINT, SLS_UNCHANGED, US_UNCHANGED},</v>
      </c>
    </row>
    <row r="772" spans="1:1">
      <c r="A772" s="8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",SOURCE!$S$2-5), "")&amp;
      TEXT(SOURCE!H772,"????0")&amp;",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", "&amp; SOURCE!K772&amp;      IF(SOURCE!$X$2-LEN(SOURCE!K772) &gt;= 0, REPT(" ",SOURCE!$X$2-LEN(SOURCE!K772)), "")&amp;
      "},"&amp;IF(SOURCE!L772&lt;&gt;"",""&amp;SOURCE!L772,"")
 )
)
)</f>
        <v>/*  748 */  { addItemToBuffer,             ITM_Y_DIARESIS,              STD_Y_DIARESIS,                                STD_Y_DIARESIS,                                0,       0,       CAT_AINT, SLS_UNCHANGED, US_UNCHANGED},</v>
      </c>
    </row>
    <row r="773" spans="1:1">
      <c r="A773" s="8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",SOURCE!$S$2-5), "")&amp;
      TEXT(SOURCE!H773,"????0")&amp;",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", "&amp; SOURCE!K773&amp;      IF(SOURCE!$X$2-LEN(SOURCE!K773) &gt;= 0, REPT(" ",SOURCE!$X$2-LEN(SOURCE!K773)), "")&amp;
      "},"&amp;IF(SOURCE!L773&lt;&gt;"",""&amp;SOURCE!L773,"")
 )
)
)</f>
        <v>/*  749 */  { addItemToBuffer,             ITM_Z_ACUTE,                 STD_Z_ACUTE,                                   STD_Z_ACUTE,                                   0,       0,       CAT_AINT, SLS_UNCHANGED, US_UNCHANGED},</v>
      </c>
    </row>
    <row r="774" spans="1:1">
      <c r="A774" s="8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",SOURCE!$S$2-5), "")&amp;
      TEXT(SOURCE!H774,"????0")&amp;",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", "&amp; SOURCE!K774&amp;      IF(SOURCE!$X$2-LEN(SOURCE!K774) &gt;= 0, REPT(" ",SOURCE!$X$2-LEN(SOURCE!K774)), "")&amp;
      "},"&amp;IF(SOURCE!L774&lt;&gt;"",""&amp;SOURCE!L774,"")
 )
)
)</f>
        <v>/*  750 */  { addItemToBuffer,             ITM_Z_CARON,                 STD_Z_CARON,                                   STD_Z_CARON,                                   0,       0,       CAT_AINT, SLS_UNCHANGED, US_UNCHANGED},</v>
      </c>
    </row>
    <row r="775" spans="1:1">
      <c r="A775" s="8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",SOURCE!$S$2-5), "")&amp;
      TEXT(SOURCE!H775,"????0")&amp;",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", "&amp; SOURCE!K775&amp;      IF(SOURCE!$X$2-LEN(SOURCE!K775) &gt;= 0, REPT(" ",SOURCE!$X$2-LEN(SOURCE!K775)), "")&amp;
      "},"&amp;IF(SOURCE!L775&lt;&gt;"",""&amp;SOURCE!L775,"")
 )
)
)</f>
        <v>/*  751 */  { addItemToBuffer,             ITM_Z_DOT,                   STD_Z_DOT,                                     STD_Z_DOT,                                     0,       0,       CAT_AINT, SLS_UNCHANGED, US_UNCHANGED},</v>
      </c>
    </row>
    <row r="776" spans="1:1">
      <c r="A776" s="8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",SOURCE!$S$2-5), "")&amp;
      TEXT(SOURCE!H776,"????0")&amp;",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", "&amp; SOURCE!K776&amp;      IF(SOURCE!$X$2-LEN(SOURCE!K776) &gt;= 0, REPT(" ",SOURCE!$X$2-LEN(SOURCE!K776)), "")&amp;
      "},"&amp;IF(SOURCE!L776&lt;&gt;"",""&amp;SOURCE!L776,"")
 )
)
)</f>
        <v>/*  752 */  { itemToBeCoded,               NOPARAM,                     "0752",                                        "0752",                                        0,       0,       CAT_FREE, SLS_UNCHANGED, US_UNCHANGED},</v>
      </c>
    </row>
    <row r="777" spans="1:1">
      <c r="A777" s="8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",SOURCE!$S$2-5), "")&amp;
      TEXT(SOURCE!H777,"????0")&amp;",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", "&amp; SOURCE!K777&amp;      IF(SOURCE!$X$2-LEN(SOURCE!K777) &gt;= 0, REPT(" ",SOURCE!$X$2-LEN(SOURCE!K777)), "")&amp;
      "},"&amp;IF(SOURCE!L777&lt;&gt;"",""&amp;SOURCE!L777,"")
 )
)
)</f>
        <v>/*  753 */  { itemToBeCoded,               NOPARAM,                     "0753",                                        "0753",                                        0,       0,       CAT_FREE, SLS_UNCHANGED, US_UNCHANGED},</v>
      </c>
    </row>
    <row r="778" spans="1:1">
      <c r="A778" s="8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",SOURCE!$S$2-5), "")&amp;
      TEXT(SOURCE!H778,"????0")&amp;",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", "&amp; SOURCE!K778&amp;      IF(SOURCE!$X$2-LEN(SOURCE!K778) &gt;= 0, REPT(" ",SOURCE!$X$2-LEN(SOURCE!K778)), "")&amp;
      "},"&amp;IF(SOURCE!L778&lt;&gt;"",""&amp;SOURCE!L778,"")
 )
)
)</f>
        <v>/*  754 */  { itemToBeCoded,               NOPARAM,                     "0754",                                        "0754",                                        0,       0,       CAT_FREE, SLS_UNCHANGED, US_UNCHANGED},</v>
      </c>
    </row>
    <row r="779" spans="1:1">
      <c r="A779" s="8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",SOURCE!$S$2-5), "")&amp;
      TEXT(SOURCE!H779,"????0")&amp;",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", "&amp; SOURCE!K779&amp;      IF(SOURCE!$X$2-LEN(SOURCE!K779) &gt;= 0, REPT(" ",SOURCE!$X$2-LEN(SOURCE!K779)), "")&amp;
      "},"&amp;IF(SOURCE!L779&lt;&gt;"",""&amp;SOURCE!L779,"")
 )
)
)</f>
        <v>/*  755 */  { itemToBeCoded,               NOPARAM,                     "0755",                                        "0755",                                        0,       0,       CAT_FREE, SLS_UNCHANGED, US_UNCHANGED},</v>
      </c>
    </row>
    <row r="780" spans="1:1">
      <c r="A780" s="8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",SOURCE!$S$2-5), "")&amp;
      TEXT(SOURCE!H780,"????0")&amp;",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", "&amp; SOURCE!K780&amp;      IF(SOURCE!$X$2-LEN(SOURCE!K780) &gt;= 0, REPT(" ",SOURCE!$X$2-LEN(SOURCE!K780)), "")&amp;
      "},"&amp;IF(SOURCE!L780&lt;&gt;"",""&amp;SOURCE!L780,"")
 )
)
)</f>
        <v>/*  756 */  { itemToBeCoded,               NOPARAM,                     "0756",                                        "0756",                                        0,       0,       CAT_FREE, SLS_UNCHANGED, US_UNCHANGED},</v>
      </c>
    </row>
    <row r="781" spans="1:1">
      <c r="A781" s="8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",SOURCE!$S$2-5), "")&amp;
      TEXT(SOURCE!H781,"????0")&amp;",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", "&amp; SOURCE!K781&amp;      IF(SOURCE!$X$2-LEN(SOURCE!K781) &gt;= 0, REPT(" ",SOURCE!$X$2-LEN(SOURCE!K781)), "")&amp;
      "},"&amp;IF(SOURCE!L781&lt;&gt;"",""&amp;SOURCE!L781,"")
 )
)
)</f>
        <v>/*  757 */  { itemToBeCoded,               NOPARAM,                     "0757",                                        "0757",                                        0,       0,       CAT_FREE, SLS_UNCHANGED, US_UNCHANGED},</v>
      </c>
    </row>
    <row r="782" spans="1:1">
      <c r="A782" s="8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",SOURCE!$S$2-5), "")&amp;
      TEXT(SOURCE!H782,"????0")&amp;",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", "&amp; SOURCE!K782&amp;      IF(SOURCE!$X$2-LEN(SOURCE!K782) &gt;= 0, REPT(" ",SOURCE!$X$2-LEN(SOURCE!K782)), "")&amp;
      "},"&amp;IF(SOURCE!L782&lt;&gt;"",""&amp;SOURCE!L782,"")
 )
)
)</f>
        <v>/*  758 */  { addItemToBuffer,             ITM_a_MACRON,                STD_a_MACRON,                                  STD_a_MACRON,                                  0,       0,       CAT_aint, SLS_UNCHANGED, US_UNCHANGED},</v>
      </c>
    </row>
    <row r="783" spans="1:1">
      <c r="A783" s="8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",SOURCE!$S$2-5), "")&amp;
      TEXT(SOURCE!H783,"????0")&amp;",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", "&amp; SOURCE!K783&amp;      IF(SOURCE!$X$2-LEN(SOURCE!K783) &gt;= 0, REPT(" ",SOURCE!$X$2-LEN(SOURCE!K783)), "")&amp;
      "},"&amp;IF(SOURCE!L783&lt;&gt;"",""&amp;SOURCE!L783,"")
 )
)
)</f>
        <v>/*  759 */  { addItemToBuffer,             ITM_a_ACUTE,                 STD_a_ACUTE,                                   STD_a_ACUTE,                                   0,       0,       CAT_aint, SLS_UNCHANGED, US_UNCHANGED},</v>
      </c>
    </row>
    <row r="784" spans="1:1">
      <c r="A784" s="8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",SOURCE!$S$2-5), "")&amp;
      TEXT(SOURCE!H784,"????0")&amp;",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", "&amp; SOURCE!K784&amp;      IF(SOURCE!$X$2-LEN(SOURCE!K784) &gt;= 0, REPT(" ",SOURCE!$X$2-LEN(SOURCE!K784)), "")&amp;
      "},"&amp;IF(SOURCE!L784&lt;&gt;"",""&amp;SOURCE!L784,"")
 )
)
)</f>
        <v>/*  760 */  { addItemToBuffer,             ITM_a_BREVE,                 STD_a_BREVE,                                   STD_a_BREVE,                                   0,       0,       CAT_aint, SLS_UNCHANGED, US_UNCHANGED},</v>
      </c>
    </row>
    <row r="785" spans="1:1">
      <c r="A785" s="8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",SOURCE!$S$2-5), "")&amp;
      TEXT(SOURCE!H785,"????0")&amp;",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", "&amp; SOURCE!K785&amp;      IF(SOURCE!$X$2-LEN(SOURCE!K785) &gt;= 0, REPT(" ",SOURCE!$X$2-LEN(SOURCE!K785)), "")&amp;
      "},"&amp;IF(SOURCE!L785&lt;&gt;"",""&amp;SOURCE!L785,"")
 )
)
)</f>
        <v>/*  761 */  { addItemToBuffer,             ITM_a_GRAVE,                 STD_a_GRAVE,                                   STD_a_GRAVE,                                   0,       0,       CAT_aint, SLS_UNCHANGED, US_UNCHANGED},</v>
      </c>
    </row>
    <row r="786" spans="1:1">
      <c r="A786" s="8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",SOURCE!$S$2-5), "")&amp;
      TEXT(SOURCE!H786,"????0")&amp;",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", "&amp; SOURCE!K786&amp;      IF(SOURCE!$X$2-LEN(SOURCE!K786) &gt;= 0, REPT(" ",SOURCE!$X$2-LEN(SOURCE!K786)), "")&amp;
      "},"&amp;IF(SOURCE!L786&lt;&gt;"",""&amp;SOURCE!L786,"")
 )
)
)</f>
        <v>/*  762 */  { addItemToBuffer,             ITM_a_DIARESIS,              STD_a_DIARESIS,                                STD_a_DIARESIS,                                0,       0,       CAT_aint, SLS_UNCHANGED, US_UNCHANGED},</v>
      </c>
    </row>
    <row r="787" spans="1:1">
      <c r="A787" s="8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",SOURCE!$S$2-5), "")&amp;
      TEXT(SOURCE!H787,"????0")&amp;",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", "&amp; SOURCE!K787&amp;      IF(SOURCE!$X$2-LEN(SOURCE!K787) &gt;= 0, REPT(" ",SOURCE!$X$2-LEN(SOURCE!K787)), "")&amp;
      "},"&amp;IF(SOURCE!L787&lt;&gt;"",""&amp;SOURCE!L787,"")
 )
)
)</f>
        <v>/*  763 */  { addItemToBuffer,             ITM_a_TILDE,                 STD_a_TILDE,                                   STD_a_TILDE,                                   0,       0,       CAT_aint, SLS_UNCHANGED, US_UNCHANGED},</v>
      </c>
    </row>
    <row r="788" spans="1:1">
      <c r="A788" s="8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",SOURCE!$S$2-5), "")&amp;
      TEXT(SOURCE!H788,"????0")&amp;",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", "&amp; SOURCE!K788&amp;      IF(SOURCE!$X$2-LEN(SOURCE!K788) &gt;= 0, REPT(" ",SOURCE!$X$2-LEN(SOURCE!K788)), "")&amp;
      "},"&amp;IF(SOURCE!L788&lt;&gt;"",""&amp;SOURCE!L788,"")
 )
)
)</f>
        <v>/*  764 */  { addItemToBuffer,             ITM_a_CIRC,                  STD_a_CIRC,                                    STD_a_CIRC,                                    0,       0,       CAT_aint, SLS_UNCHANGED, US_UNCHANGED},</v>
      </c>
    </row>
    <row r="789" spans="1:1">
      <c r="A789" s="8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",SOURCE!$S$2-5), "")&amp;
      TEXT(SOURCE!H789,"????0")&amp;",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", "&amp; SOURCE!K789&amp;      IF(SOURCE!$X$2-LEN(SOURCE!K789) &gt;= 0, REPT(" ",SOURCE!$X$2-LEN(SOURCE!K789)), "")&amp;
      "},"&amp;IF(SOURCE!L789&lt;&gt;"",""&amp;SOURCE!L789,"")
 )
)
)</f>
        <v>/*  765 */  { addItemToBuffer,             ITM_a_RING,                  STD_a_RING,                                    STD_a_RING,                                    0,       0,       CAT_aint, SLS_UNCHANGED, US_UNCHANGED},</v>
      </c>
    </row>
    <row r="790" spans="1:1">
      <c r="A790" s="8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",SOURCE!$S$2-5), "")&amp;
      TEXT(SOURCE!H790,"????0")&amp;",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", "&amp; SOURCE!K790&amp;      IF(SOURCE!$X$2-LEN(SOURCE!K790) &gt;= 0, REPT(" ",SOURCE!$X$2-LEN(SOURCE!K790)), "")&amp;
      "},"&amp;IF(SOURCE!L790&lt;&gt;"",""&amp;SOURCE!L790,"")
 )
)
)</f>
        <v>/*  766 */  { addItemToBuffer,             ITM_ae,                      STD_ae,                                        STD_ae,                                        0,       0,       CAT_aint, SLS_UNCHANGED, US_UNCHANGED},</v>
      </c>
    </row>
    <row r="791" spans="1:1">
      <c r="A791" s="8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",SOURCE!$S$2-5), "")&amp;
      TEXT(SOURCE!H791,"????0")&amp;",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", "&amp; SOURCE!K791&amp;      IF(SOURCE!$X$2-LEN(SOURCE!K791) &gt;= 0, REPT(" ",SOURCE!$X$2-LEN(SOURCE!K791)), "")&amp;
      "},"&amp;IF(SOURCE!L791&lt;&gt;"",""&amp;SOURCE!L791,"")
 )
)
)</f>
        <v>/*  767 */  { addItemToBuffer,             ITM_a_OGONEK,                STD_a_OGONEK,                                  STD_a_OGONEK,                                  0,       0,       CAT_aint, SLS_UNCHANGED, US_UNCHANGED},</v>
      </c>
    </row>
    <row r="792" spans="1:1">
      <c r="A792" s="8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",SOURCE!$S$2-5), "")&amp;
      TEXT(SOURCE!H792,"????0")&amp;",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", "&amp; SOURCE!K792&amp;      IF(SOURCE!$X$2-LEN(SOURCE!K792) &gt;= 0, REPT(" ",SOURCE!$X$2-LEN(SOURCE!K792)), "")&amp;
      "},"&amp;IF(SOURCE!L792&lt;&gt;"",""&amp;SOURCE!L792,"")
 )
)
)</f>
        <v>/*  768 */  { addItemToBuffer,             ITM_c_ACUTE,                 STD_c_ACUTE,                                   STD_c_ACUTE,                                   0,       0,       CAT_aint, SLS_UNCHANGED, US_UNCHANGED},</v>
      </c>
    </row>
    <row r="793" spans="1:1">
      <c r="A793" s="8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",SOURCE!$S$2-5), "")&amp;
      TEXT(SOURCE!H793,"????0")&amp;",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", "&amp; SOURCE!K793&amp;      IF(SOURCE!$X$2-LEN(SOURCE!K793) &gt;= 0, REPT(" ",SOURCE!$X$2-LEN(SOURCE!K793)), "")&amp;
      "},"&amp;IF(SOURCE!L793&lt;&gt;"",""&amp;SOURCE!L793,"")
 )
)
)</f>
        <v>/*  769 */  { addItemToBuffer,             ITM_c_CARON,                 STD_c_CARON,                                   STD_c_CARON,                                   0,       0,       CAT_aint, SLS_UNCHANGED, US_UNCHANGED},</v>
      </c>
    </row>
    <row r="794" spans="1:1">
      <c r="A794" s="8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",SOURCE!$S$2-5), "")&amp;
      TEXT(SOURCE!H794,"????0")&amp;",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", "&amp; SOURCE!K794&amp;      IF(SOURCE!$X$2-LEN(SOURCE!K794) &gt;= 0, REPT(" ",SOURCE!$X$2-LEN(SOURCE!K794)), "")&amp;
      "},"&amp;IF(SOURCE!L794&lt;&gt;"",""&amp;SOURCE!L794,"")
 )
)
)</f>
        <v>/*  770 */  { addItemToBuffer,             ITM_c_CEDILLA,               STD_c_CEDILLA,                                 STD_c_CEDILLA,                                 0,       0,       CAT_aint, SLS_UNCHANGED, US_UNCHANGED},</v>
      </c>
    </row>
    <row r="795" spans="1:1">
      <c r="A795" s="8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",SOURCE!$S$2-5), "")&amp;
      TEXT(SOURCE!H795,"????0")&amp;",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", "&amp; SOURCE!K795&amp;      IF(SOURCE!$X$2-LEN(SOURCE!K795) &gt;= 0, REPT(" ",SOURCE!$X$2-LEN(SOURCE!K795)), "")&amp;
      "},"&amp;IF(SOURCE!L795&lt;&gt;"",""&amp;SOURCE!L795,"")
 )
)
)</f>
        <v>/*  771 */  { addItemToBuffer,             ITM_d_STROKE,                STD_d_STROKE,                                  STD_d_STROKE,                                  0,       0,       CAT_aint, SLS_UNCHANGED, US_UNCHANGED},</v>
      </c>
    </row>
    <row r="796" spans="1:1">
      <c r="A796" s="8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",SOURCE!$S$2-5), "")&amp;
      TEXT(SOURCE!H796,"????0")&amp;",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", "&amp; SOURCE!K796&amp;      IF(SOURCE!$X$2-LEN(SOURCE!K796) &gt;= 0, REPT(" ",SOURCE!$X$2-LEN(SOURCE!K796)), "")&amp;
      "},"&amp;IF(SOURCE!L796&lt;&gt;"",""&amp;SOURCE!L796,"")
 )
)
)</f>
        <v>/*  772 */  { addItemToBuffer,             ITM_d_APOSTROPHE,            STD_d_APOSTROPHE,                              STD_d_APOSTROPHE,                              0,       0,       CAT_aint, SLS_UNCHANGED, US_UNCHANGED},</v>
      </c>
    </row>
    <row r="797" spans="1:1">
      <c r="A797" s="8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",SOURCE!$S$2-5), "")&amp;
      TEXT(SOURCE!H797,"????0")&amp;",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", "&amp; SOURCE!K797&amp;      IF(SOURCE!$X$2-LEN(SOURCE!K797) &gt;= 0, REPT(" ",SOURCE!$X$2-LEN(SOURCE!K797)), "")&amp;
      "},"&amp;IF(SOURCE!L797&lt;&gt;"",""&amp;SOURCE!L797,"")
 )
)
)</f>
        <v>/*  773 */  { addItemToBuffer,             ITM_e_MACRON,                STD_e_MACRON,                                  STD_e_MACRON,                                  0,       0,       CAT_aint, SLS_UNCHANGED, US_UNCHANGED},</v>
      </c>
    </row>
    <row r="798" spans="1:1">
      <c r="A798" s="8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",SOURCE!$S$2-5), "")&amp;
      TEXT(SOURCE!H798,"????0")&amp;",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", "&amp; SOURCE!K798&amp;      IF(SOURCE!$X$2-LEN(SOURCE!K798) &gt;= 0, REPT(" ",SOURCE!$X$2-LEN(SOURCE!K798)), "")&amp;
      "},"&amp;IF(SOURCE!L798&lt;&gt;"",""&amp;SOURCE!L798,"")
 )
)
)</f>
        <v>/*  774 */  { addItemToBuffer,             ITM_e_ACUTE,                 STD_e_ACUTE,                                   STD_e_ACUTE,                                   0,       0,       CAT_aint, SLS_UNCHANGED, US_UNCHANGED},</v>
      </c>
    </row>
    <row r="799" spans="1:1">
      <c r="A799" s="8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",SOURCE!$S$2-5), "")&amp;
      TEXT(SOURCE!H799,"????0")&amp;",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", "&amp; SOURCE!K799&amp;      IF(SOURCE!$X$2-LEN(SOURCE!K799) &gt;= 0, REPT(" ",SOURCE!$X$2-LEN(SOURCE!K799)), "")&amp;
      "},"&amp;IF(SOURCE!L799&lt;&gt;"",""&amp;SOURCE!L799,"")
 )
)
)</f>
        <v>/*  775 */  { addItemToBuffer,             ITM_e_BREVE,                 STD_e_BREVE,                                   STD_e_BREVE,                                   0,       0,       CAT_aint, SLS_UNCHANGED, US_UNCHANGED},</v>
      </c>
    </row>
    <row r="800" spans="1:1">
      <c r="A800" s="8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",SOURCE!$S$2-5), "")&amp;
      TEXT(SOURCE!H800,"????0")&amp;",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", "&amp; SOURCE!K800&amp;      IF(SOURCE!$X$2-LEN(SOURCE!K800) &gt;= 0, REPT(" ",SOURCE!$X$2-LEN(SOURCE!K800)), "")&amp;
      "},"&amp;IF(SOURCE!L800&lt;&gt;"",""&amp;SOURCE!L800,"")
 )
)
)</f>
        <v>/*  776 */  { addItemToBuffer,             ITM_e_GRAVE,                 STD_e_GRAVE,                                   STD_e_GRAVE,                                   0,       0,       CAT_aint, SLS_UNCHANGED, US_UNCHANGED},</v>
      </c>
    </row>
    <row r="801" spans="1:1">
      <c r="A801" s="8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",SOURCE!$S$2-5), "")&amp;
      TEXT(SOURCE!H801,"????0")&amp;",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", "&amp; SOURCE!K801&amp;      IF(SOURCE!$X$2-LEN(SOURCE!K801) &gt;= 0, REPT(" ",SOURCE!$X$2-LEN(SOURCE!K801)), "")&amp;
      "},"&amp;IF(SOURCE!L801&lt;&gt;"",""&amp;SOURCE!L801,"")
 )
)
)</f>
        <v>/*  777 */  { addItemToBuffer,             ITM_e_DIARESIS,              STD_e_DIARESIS,                                STD_e_DIARESIS,                                0,       0,       CAT_aint, SLS_UNCHANGED, US_UNCHANGED},</v>
      </c>
    </row>
    <row r="802" spans="1:1">
      <c r="A802" s="8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",SOURCE!$S$2-5), "")&amp;
      TEXT(SOURCE!H802,"????0")&amp;",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", "&amp; SOURCE!K802&amp;      IF(SOURCE!$X$2-LEN(SOURCE!K802) &gt;= 0, REPT(" ",SOURCE!$X$2-LEN(SOURCE!K802)), "")&amp;
      "},"&amp;IF(SOURCE!L802&lt;&gt;"",""&amp;SOURCE!L802,"")
 )
)
)</f>
        <v>/*  778 */  { addItemToBuffer,             ITM_e_CIRC,                  STD_e_CIRC,                                    STD_e_CIRC,                                    0,       0,       CAT_aint, SLS_UNCHANGED, US_UNCHANGED},</v>
      </c>
    </row>
    <row r="803" spans="1:1">
      <c r="A803" s="8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",SOURCE!$S$2-5), "")&amp;
      TEXT(SOURCE!H803,"????0")&amp;",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", "&amp; SOURCE!K803&amp;      IF(SOURCE!$X$2-LEN(SOURCE!K803) &gt;= 0, REPT(" ",SOURCE!$X$2-LEN(SOURCE!K803)), "")&amp;
      "},"&amp;IF(SOURCE!L803&lt;&gt;"",""&amp;SOURCE!L803,"")
 )
)
)</f>
        <v>/*  779 */  { addItemToBuffer,             ITM_e_OGONEK,                STD_e_OGONEK,                                  STD_e_OGONEK,                                  0,       0,       CAT_aint, SLS_UNCHANGED, US_UNCHANGED},</v>
      </c>
    </row>
    <row r="804" spans="1:1">
      <c r="A804" s="8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",SOURCE!$S$2-5), "")&amp;
      TEXT(SOURCE!H804,"????0")&amp;",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", "&amp; SOURCE!K804&amp;      IF(SOURCE!$X$2-LEN(SOURCE!K804) &gt;= 0, REPT(" ",SOURCE!$X$2-LEN(SOURCE!K804)), "")&amp;
      "},"&amp;IF(SOURCE!L804&lt;&gt;"",""&amp;SOURCE!L804,"")
 )
)
)</f>
        <v>/*  780 */  { addItemToBuffer,             ITM_g_BREVE,                 STD_g_BREVE,                                   STD_g_BREVE,                                   0,       0,       CAT_aint, SLS_UNCHANGED, US_UNCHANGED},</v>
      </c>
    </row>
    <row r="805" spans="1:1">
      <c r="A805" s="8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",SOURCE!$S$2-5), "")&amp;
      TEXT(SOURCE!H805,"????0")&amp;",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", "&amp; SOURCE!K805&amp;      IF(SOURCE!$X$2-LEN(SOURCE!K805) &gt;= 0, REPT(" ",SOURCE!$X$2-LEN(SOURCE!K805)), "")&amp;
      "},"&amp;IF(SOURCE!L805&lt;&gt;"",""&amp;SOURCE!L805,"")
 )
)
)</f>
        <v>/*  781 */  { addItemToBuffer,             ITM_h_STROKE,                "",                                            STD_h_STROKE,                                  0,       0,       CAT_NONE, SLS_UNCHANGED, US_UNCHANGED},</v>
      </c>
    </row>
    <row r="806" spans="1:1">
      <c r="A806" s="8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",SOURCE!$S$2-5), "")&amp;
      TEXT(SOURCE!H806,"????0")&amp;",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", "&amp; SOURCE!K806&amp;      IF(SOURCE!$X$2-LEN(SOURCE!K806) &gt;= 0, REPT(" ",SOURCE!$X$2-LEN(SOURCE!K806)), "")&amp;
      "},"&amp;IF(SOURCE!L806&lt;&gt;"",""&amp;SOURCE!L806,"")
 )
)
)</f>
        <v>/*  782 */  { addItemToBuffer,             ITM_i_MACRON,                STD_i_MACRON,                                  STD_i_MACRON,                                  0,       0,       CAT_aint, SLS_UNCHANGED, US_UNCHANGED},</v>
      </c>
    </row>
    <row r="807" spans="1:1">
      <c r="A807" s="8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",SOURCE!$S$2-5), "")&amp;
      TEXT(SOURCE!H807,"????0")&amp;",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", "&amp; SOURCE!K807&amp;      IF(SOURCE!$X$2-LEN(SOURCE!K807) &gt;= 0, REPT(" ",SOURCE!$X$2-LEN(SOURCE!K807)), "")&amp;
      "},"&amp;IF(SOURCE!L807&lt;&gt;"",""&amp;SOURCE!L807,"")
 )
)
)</f>
        <v>/*  783 */  { addItemToBuffer,             ITM_i_ACUTE,                 STD_i_ACUTE,                                   STD_i_ACUTE,                                   0,       0,       CAT_aint, SLS_UNCHANGED, US_UNCHANGED},</v>
      </c>
    </row>
    <row r="808" spans="1:1">
      <c r="A808" s="8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",SOURCE!$S$2-5), "")&amp;
      TEXT(SOURCE!H808,"????0")&amp;",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", "&amp; SOURCE!K808&amp;      IF(SOURCE!$X$2-LEN(SOURCE!K808) &gt;= 0, REPT(" ",SOURCE!$X$2-LEN(SOURCE!K808)), "")&amp;
      "},"&amp;IF(SOURCE!L808&lt;&gt;"",""&amp;SOURCE!L808,"")
 )
)
)</f>
        <v>/*  784 */  { addItemToBuffer,             ITM_i_BREVE,                 STD_i_BREVE,                                   STD_i_BREVE,                                   0,       0,       CAT_aint, SLS_UNCHANGED, US_UNCHANGED},</v>
      </c>
    </row>
    <row r="809" spans="1:1">
      <c r="A809" s="8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",SOURCE!$S$2-5), "")&amp;
      TEXT(SOURCE!H809,"????0")&amp;",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", "&amp; SOURCE!K809&amp;      IF(SOURCE!$X$2-LEN(SOURCE!K809) &gt;= 0, REPT(" ",SOURCE!$X$2-LEN(SOURCE!K809)), "")&amp;
      "},"&amp;IF(SOURCE!L809&lt;&gt;"",""&amp;SOURCE!L809,"")
 )
)
)</f>
        <v>/*  785 */  { addItemToBuffer,             ITM_i_GRAVE,                 STD_i_GRAVE,                                   STD_i_GRAVE,                                   0,       0,       CAT_aint, SLS_UNCHANGED, US_UNCHANGED},</v>
      </c>
    </row>
    <row r="810" spans="1:1">
      <c r="A810" s="8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",SOURCE!$S$2-5), "")&amp;
      TEXT(SOURCE!H810,"????0")&amp;",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", "&amp; SOURCE!K810&amp;      IF(SOURCE!$X$2-LEN(SOURCE!K810) &gt;= 0, REPT(" ",SOURCE!$X$2-LEN(SOURCE!K810)), "")&amp;
      "},"&amp;IF(SOURCE!L810&lt;&gt;"",""&amp;SOURCE!L810,"")
 )
)
)</f>
        <v>/*  786 */  { addItemToBuffer,             ITM_i_DIARESIS,              STD_i_DIARESIS,                                STD_i_DIARESIS,                                0,       0,       CAT_aint, SLS_UNCHANGED, US_UNCHANGED},</v>
      </c>
    </row>
    <row r="811" spans="1:1">
      <c r="A811" s="8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",SOURCE!$S$2-5), "")&amp;
      TEXT(SOURCE!H811,"????0")&amp;",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", "&amp; SOURCE!K811&amp;      IF(SOURCE!$X$2-LEN(SOURCE!K811) &gt;= 0, REPT(" ",SOURCE!$X$2-LEN(SOURCE!K811)), "")&amp;
      "},"&amp;IF(SOURCE!L811&lt;&gt;"",""&amp;SOURCE!L811,"")
 )
)
)</f>
        <v>/*  787 */  { addItemToBuffer,             ITM_i_CIRC,                  STD_i_CIRC,                                    STD_i_CIRC,                                    0,       0,       CAT_aint, SLS_UNCHANGED, US_UNCHANGED},</v>
      </c>
    </row>
    <row r="812" spans="1:1">
      <c r="A812" s="8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",SOURCE!$S$2-5), "")&amp;
      TEXT(SOURCE!H812,"????0")&amp;",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", "&amp; SOURCE!K812&amp;      IF(SOURCE!$X$2-LEN(SOURCE!K812) &gt;= 0, REPT(" ",SOURCE!$X$2-LEN(SOURCE!K812)), "")&amp;
      "},"&amp;IF(SOURCE!L812&lt;&gt;"",""&amp;SOURCE!L812,"")
 )
)
)</f>
        <v>/*  788 */  { addItemToBuffer,             ITM_i_OGONEK,                STD_i_OGONEK,                                  STD_i_OGONEK,                                  0,       0,       CAT_aint, SLS_UNCHANGED, US_UNCHANGED},</v>
      </c>
    </row>
    <row r="813" spans="1:1">
      <c r="A813" s="8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",SOURCE!$S$2-5), "")&amp;
      TEXT(SOURCE!H813,"????0")&amp;",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", "&amp; SOURCE!K813&amp;      IF(SOURCE!$X$2-LEN(SOURCE!K813) &gt;= 0, REPT(" ",SOURCE!$X$2-LEN(SOURCE!K813)), "")&amp;
      "},"&amp;IF(SOURCE!L813&lt;&gt;"",""&amp;SOURCE!L813,"")
 )
)
)</f>
        <v>/*  789 */  { addItemToBuffer,             ITM_i_DOT,                   "i",                                           "i",                                           0,       0,       CAT_NONE, SLS_UNCHANGED, US_UNCHANGED},</v>
      </c>
    </row>
    <row r="814" spans="1:1">
      <c r="A814" s="8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",SOURCE!$S$2-5), "")&amp;
      TEXT(SOURCE!H814,"????0")&amp;",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", "&amp; SOURCE!K814&amp;      IF(SOURCE!$X$2-LEN(SOURCE!K814) &gt;= 0, REPT(" ",SOURCE!$X$2-LEN(SOURCE!K814)), "")&amp;
      "},"&amp;IF(SOURCE!L814&lt;&gt;"",""&amp;SOURCE!L814,"")
 )
)
)</f>
        <v>/*  790 */  { addItemToBuffer,             ITM_i_DOTLESS,               STD_i_DOTLESS,                                 STD_i_DOTLESS,                                 0,       0,       CAT_aint, SLS_UNCHANGED, US_UNCHANGED},</v>
      </c>
    </row>
    <row r="815" spans="1:1">
      <c r="A815" s="8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",SOURCE!$S$2-5), "")&amp;
      TEXT(SOURCE!H815,"????0")&amp;",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", "&amp; SOURCE!K815&amp;      IF(SOURCE!$X$2-LEN(SOURCE!K815) &gt;= 0, REPT(" ",SOURCE!$X$2-LEN(SOURCE!K815)), "")&amp;
      "},"&amp;IF(SOURCE!L815&lt;&gt;"",""&amp;SOURCE!L815,"")
 )
)
)</f>
        <v>/*  791 */  { addItemToBuffer,             ITM_l_STROKE,                STD_l_STROKE,                                  STD_l_STROKE,                                  0,       0,       CAT_aint, SLS_UNCHANGED, US_UNCHANGED},</v>
      </c>
    </row>
    <row r="816" spans="1:1">
      <c r="A816" s="8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",SOURCE!$S$2-5), "")&amp;
      TEXT(SOURCE!H816,"????0")&amp;",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", "&amp; SOURCE!K816&amp;      IF(SOURCE!$X$2-LEN(SOURCE!K816) &gt;= 0, REPT(" ",SOURCE!$X$2-LEN(SOURCE!K816)), "")&amp;
      "},"&amp;IF(SOURCE!L816&lt;&gt;"",""&amp;SOURCE!L816,"")
 )
)
)</f>
        <v>/*  792 */  { addItemToBuffer,             ITM_l_ACUTE,                 STD_l_ACUTE,                                   STD_l_ACUTE,                                   0,       0,       CAT_aint, SLS_UNCHANGED, US_UNCHANGED},</v>
      </c>
    </row>
    <row r="817" spans="1:1">
      <c r="A817" s="8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",SOURCE!$S$2-5), "")&amp;
      TEXT(SOURCE!H817,"????0")&amp;",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", "&amp; SOURCE!K817&amp;      IF(SOURCE!$X$2-LEN(SOURCE!K817) &gt;= 0, REPT(" ",SOURCE!$X$2-LEN(SOURCE!K817)), "")&amp;
      "},"&amp;IF(SOURCE!L817&lt;&gt;"",""&amp;SOURCE!L817,"")
 )
)
)</f>
        <v>/*  793 */  { addItemToBuffer,             ITM_l_APOSTROPHE,            STD_l_APOSTROPHE,                              STD_l_APOSTROPHE,                              0,       0,       CAT_aint, SLS_UNCHANGED, US_UNCHANGED},</v>
      </c>
    </row>
    <row r="818" spans="1:1">
      <c r="A818" s="8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",SOURCE!$S$2-5), "")&amp;
      TEXT(SOURCE!H818,"????0")&amp;",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", "&amp; SOURCE!K818&amp;      IF(SOURCE!$X$2-LEN(SOURCE!K818) &gt;= 0, REPT(" ",SOURCE!$X$2-LEN(SOURCE!K818)), "")&amp;
      "},"&amp;IF(SOURCE!L818&lt;&gt;"",""&amp;SOURCE!L818,"")
 )
)
)</f>
        <v>/*  794 */  { addItemToBuffer,             ITM_n_ACUTE,                 STD_n_ACUTE,                                   STD_n_ACUTE,                                   0,       0,       CAT_aint, SLS_UNCHANGED, US_UNCHANGED},</v>
      </c>
    </row>
    <row r="819" spans="1:1">
      <c r="A819" s="8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",SOURCE!$S$2-5), "")&amp;
      TEXT(SOURCE!H819,"????0")&amp;",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", "&amp; SOURCE!K819&amp;      IF(SOURCE!$X$2-LEN(SOURCE!K819) &gt;= 0, REPT(" ",SOURCE!$X$2-LEN(SOURCE!K819)), "")&amp;
      "},"&amp;IF(SOURCE!L819&lt;&gt;"",""&amp;SOURCE!L819,"")
 )
)
)</f>
        <v>/*  795 */  { addItemToBuffer,             ITM_n_CARON,                 STD_n_CARON,                                   STD_n_CARON,                                   0,       0,       CAT_aint, SLS_UNCHANGED, US_UNCHANGED},</v>
      </c>
    </row>
    <row r="820" spans="1:1">
      <c r="A820" s="8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",SOURCE!$S$2-5), "")&amp;
      TEXT(SOURCE!H820,"????0")&amp;",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", "&amp; SOURCE!K820&amp;      IF(SOURCE!$X$2-LEN(SOURCE!K820) &gt;= 0, REPT(" ",SOURCE!$X$2-LEN(SOURCE!K820)), "")&amp;
      "},"&amp;IF(SOURCE!L820&lt;&gt;"",""&amp;SOURCE!L820,"")
 )
)
)</f>
        <v>/*  796 */  { addItemToBuffer,             ITM_n_TILDE,                 STD_n_TILDE,                                   STD_n_TILDE,                                   0,       0,       CAT_aint, SLS_UNCHANGED, US_UNCHANGED},</v>
      </c>
    </row>
    <row r="821" spans="1:1">
      <c r="A821" s="8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",SOURCE!$S$2-5), "")&amp;
      TEXT(SOURCE!H821,"????0")&amp;",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", "&amp; SOURCE!K821&amp;      IF(SOURCE!$X$2-LEN(SOURCE!K821) &gt;= 0, REPT(" ",SOURCE!$X$2-LEN(SOURCE!K821)), "")&amp;
      "},"&amp;IF(SOURCE!L821&lt;&gt;"",""&amp;SOURCE!L821,"")
 )
)
)</f>
        <v>/*  797 */  { addItemToBuffer,             ITM_o_MACRON,                STD_o_MACRON,                                  STD_o_MACRON,                                  0,       0,       CAT_aint, SLS_UNCHANGED, US_UNCHANGED},</v>
      </c>
    </row>
    <row r="822" spans="1:1">
      <c r="A822" s="8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",SOURCE!$S$2-5), "")&amp;
      TEXT(SOURCE!H822,"????0")&amp;",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", "&amp; SOURCE!K822&amp;      IF(SOURCE!$X$2-LEN(SOURCE!K822) &gt;= 0, REPT(" ",SOURCE!$X$2-LEN(SOURCE!K822)), "")&amp;
      "},"&amp;IF(SOURCE!L822&lt;&gt;"",""&amp;SOURCE!L822,"")
 )
)
)</f>
        <v>/*  798 */  { addItemToBuffer,             ITM_o_ACUTE,                 STD_o_ACUTE,                                   STD_o_ACUTE,                                   0,       0,       CAT_aint, SLS_UNCHANGED, US_UNCHANGED},</v>
      </c>
    </row>
    <row r="823" spans="1:1">
      <c r="A823" s="8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",SOURCE!$S$2-5), "")&amp;
      TEXT(SOURCE!H823,"????0")&amp;",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", "&amp; SOURCE!K823&amp;      IF(SOURCE!$X$2-LEN(SOURCE!K823) &gt;= 0, REPT(" ",SOURCE!$X$2-LEN(SOURCE!K823)), "")&amp;
      "},"&amp;IF(SOURCE!L823&lt;&gt;"",""&amp;SOURCE!L823,"")
 )
)
)</f>
        <v>/*  799 */  { addItemToBuffer,             ITM_o_BREVE,                 STD_o_BREVE,                                   STD_o_BREVE,                                   0,       0,       CAT_aint, SLS_UNCHANGED, US_UNCHANGED},</v>
      </c>
    </row>
    <row r="824" spans="1:1">
      <c r="A824" s="8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",SOURCE!$S$2-5), "")&amp;
      TEXT(SOURCE!H824,"????0")&amp;",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", "&amp; SOURCE!K824&amp;      IF(SOURCE!$X$2-LEN(SOURCE!K824) &gt;= 0, REPT(" ",SOURCE!$X$2-LEN(SOURCE!K824)), "")&amp;
      "},"&amp;IF(SOURCE!L824&lt;&gt;"",""&amp;SOURCE!L824,"")
 )
)
)</f>
        <v>/*  800 */  { addItemToBuffer,             ITM_o_GRAVE,                 STD_o_GRAVE,                                   STD_o_GRAVE,                                   0,       0,       CAT_aint, SLS_UNCHANGED, US_UNCHANGED},</v>
      </c>
    </row>
    <row r="825" spans="1:1">
      <c r="A825" s="8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",SOURCE!$S$2-5), "")&amp;
      TEXT(SOURCE!H825,"????0")&amp;",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", "&amp; SOURCE!K825&amp;      IF(SOURCE!$X$2-LEN(SOURCE!K825) &gt;= 0, REPT(" ",SOURCE!$X$2-LEN(SOURCE!K825)), "")&amp;
      "},"&amp;IF(SOURCE!L825&lt;&gt;"",""&amp;SOURCE!L825,"")
 )
)
)</f>
        <v>/*  801 */  { addItemToBuffer,             ITM_o_DIARESIS,              STD_o_DIARESIS,                                STD_o_DIARESIS,                                0,       0,       CAT_aint, SLS_UNCHANGED, US_UNCHANGED},</v>
      </c>
    </row>
    <row r="826" spans="1:1">
      <c r="A826" s="8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",SOURCE!$S$2-5), "")&amp;
      TEXT(SOURCE!H826,"????0")&amp;",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", "&amp; SOURCE!K826&amp;      IF(SOURCE!$X$2-LEN(SOURCE!K826) &gt;= 0, REPT(" ",SOURCE!$X$2-LEN(SOURCE!K826)), "")&amp;
      "},"&amp;IF(SOURCE!L826&lt;&gt;"",""&amp;SOURCE!L826,"")
 )
)
)</f>
        <v>/*  802 */  { addItemToBuffer,             ITM_o_TILDE,                 STD_o_TILDE,                                   STD_o_TILDE,                                   0,       0,       CAT_aint, SLS_UNCHANGED, US_UNCHANGED},</v>
      </c>
    </row>
    <row r="827" spans="1:1">
      <c r="A827" s="8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",SOURCE!$S$2-5), "")&amp;
      TEXT(SOURCE!H827,"????0")&amp;",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", "&amp; SOURCE!K827&amp;      IF(SOURCE!$X$2-LEN(SOURCE!K827) &gt;= 0, REPT(" ",SOURCE!$X$2-LEN(SOURCE!K827)), "")&amp;
      "},"&amp;IF(SOURCE!L827&lt;&gt;"",""&amp;SOURCE!L827,"")
 )
)
)</f>
        <v>/*  803 */  { addItemToBuffer,             ITM_o_CIRC,                  STD_o_CIRC,                                    STD_o_CIRC,                                    0,       0,       CAT_aint, SLS_UNCHANGED, US_UNCHANGED},</v>
      </c>
    </row>
    <row r="828" spans="1:1">
      <c r="A828" s="8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",SOURCE!$S$2-5), "")&amp;
      TEXT(SOURCE!H828,"????0")&amp;",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", "&amp; SOURCE!K828&amp;      IF(SOURCE!$X$2-LEN(SOURCE!K828) &gt;= 0, REPT(" ",SOURCE!$X$2-LEN(SOURCE!K828)), "")&amp;
      "},"&amp;IF(SOURCE!L828&lt;&gt;"",""&amp;SOURCE!L828,"")
 )
)
)</f>
        <v>/*  804 */  { addItemToBuffer,             ITM_o_STROKE,                STD_o_STROKE,                                  STD_o_STROKE,                                  0,       0,       CAT_aint, SLS_UNCHANGED, US_UNCHANGED},</v>
      </c>
    </row>
    <row r="829" spans="1:1">
      <c r="A829" s="8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",SOURCE!$S$2-5), "")&amp;
      TEXT(SOURCE!H829,"????0")&amp;",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", "&amp; SOURCE!K829&amp;      IF(SOURCE!$X$2-LEN(SOURCE!K829) &gt;= 0, REPT(" ",SOURCE!$X$2-LEN(SOURCE!K829)), "")&amp;
      "},"&amp;IF(SOURCE!L829&lt;&gt;"",""&amp;SOURCE!L829,"")
 )
)
)</f>
        <v>/*  805 */  { addItemToBuffer,             ITM_oe,                      STD_oe,                                        STD_oe,                                        0,       0,       CAT_aint, SLS_UNCHANGED, US_UNCHANGED},</v>
      </c>
    </row>
    <row r="830" spans="1:1">
      <c r="A830" s="8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",SOURCE!$S$2-5), "")&amp;
      TEXT(SOURCE!H830,"????0")&amp;",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", "&amp; SOURCE!K830&amp;      IF(SOURCE!$X$2-LEN(SOURCE!K830) &gt;= 0, REPT(" ",SOURCE!$X$2-LEN(SOURCE!K830)), "")&amp;
      "},"&amp;IF(SOURCE!L830&lt;&gt;"",""&amp;SOURCE!L830,"")
 )
)
)</f>
        <v>/*  806 */  { addItemToBuffer,             ITM_r_CARON,                 STD_r_CARON,                                   STD_r_CARON,                                   0,       0,       CAT_aint, SLS_UNCHANGED, US_UNCHANGED},</v>
      </c>
    </row>
    <row r="831" spans="1:1">
      <c r="A831" s="8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",SOURCE!$S$2-5), "")&amp;
      TEXT(SOURCE!H831,"????0")&amp;",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", "&amp; SOURCE!K831&amp;      IF(SOURCE!$X$2-LEN(SOURCE!K831) &gt;= 0, REPT(" ",SOURCE!$X$2-LEN(SOURCE!K831)), "")&amp;
      "},"&amp;IF(SOURCE!L831&lt;&gt;"",""&amp;SOURCE!L831,"")
 )
)
)</f>
        <v>/*  807 */  { addItemToBuffer,             ITM_r_ACUTE,                 STD_r_ACUTE,                                   STD_r_ACUTE,                                   0,       0,       CAT_aint, SLS_UNCHANGED, US_UNCHANGED},</v>
      </c>
    </row>
    <row r="832" spans="1:1">
      <c r="A832" s="8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",SOURCE!$S$2-5), "")&amp;
      TEXT(SOURCE!H832,"????0")&amp;",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", "&amp; SOURCE!K832&amp;      IF(SOURCE!$X$2-LEN(SOURCE!K832) &gt;= 0, REPT(" ",SOURCE!$X$2-LEN(SOURCE!K832)), "")&amp;
      "},"&amp;IF(SOURCE!L832&lt;&gt;"",""&amp;SOURCE!L832,"")
 )
)
)</f>
        <v>/*  808 */  { addItemToBuffer,             ITM_s_SHARP,                 STD_s_SHARP,                                   STD_s_SHARP,                                   0,       0,       CAT_aint, SLS_UNCHANGED, US_UNCHANGED},</v>
      </c>
    </row>
    <row r="833" spans="1:1">
      <c r="A833" s="8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",SOURCE!$S$2-5), "")&amp;
      TEXT(SOURCE!H833,"????0")&amp;",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", "&amp; SOURCE!K833&amp;      IF(SOURCE!$X$2-LEN(SOURCE!K833) &gt;= 0, REPT(" ",SOURCE!$X$2-LEN(SOURCE!K833)), "")&amp;
      "},"&amp;IF(SOURCE!L833&lt;&gt;"",""&amp;SOURCE!L833,"")
 )
)
)</f>
        <v>/*  809 */  { addItemToBuffer,             ITM_s_ACUTE,                 STD_s_ACUTE,                                   STD_s_ACUTE,                                   0,       0,       CAT_aint, SLS_UNCHANGED, US_UNCHANGED},</v>
      </c>
    </row>
    <row r="834" spans="1:1">
      <c r="A834" s="8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",SOURCE!$S$2-5), "")&amp;
      TEXT(SOURCE!H834,"????0")&amp;",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", "&amp; SOURCE!K834&amp;      IF(SOURCE!$X$2-LEN(SOURCE!K834) &gt;= 0, REPT(" ",SOURCE!$X$2-LEN(SOURCE!K834)), "")&amp;
      "},"&amp;IF(SOURCE!L834&lt;&gt;"",""&amp;SOURCE!L834,"")
 )
)
)</f>
        <v>/*  810 */  { addItemToBuffer,             ITM_s_CARON,                 STD_s_CARON,                                   STD_s_CARON,                                   0,       0,       CAT_aint, SLS_UNCHANGED, US_UNCHANGED},</v>
      </c>
    </row>
    <row r="835" spans="1:1">
      <c r="A835" s="8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",SOURCE!$S$2-5), "")&amp;
      TEXT(SOURCE!H835,"????0")&amp;",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", "&amp; SOURCE!K835&amp;      IF(SOURCE!$X$2-LEN(SOURCE!K835) &gt;= 0, REPT(" ",SOURCE!$X$2-LEN(SOURCE!K835)), "")&amp;
      "},"&amp;IF(SOURCE!L835&lt;&gt;"",""&amp;SOURCE!L835,"")
 )
)
)</f>
        <v>/*  811 */  { addItemToBuffer,             ITM_s_CEDILLA,               STD_s_CEDILLA,                                 STD_s_CEDILLA,                                 0,       0,       CAT_aint, SLS_UNCHANGED, US_UNCHANGED},</v>
      </c>
    </row>
    <row r="836" spans="1:1">
      <c r="A836" s="8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",SOURCE!$S$2-5), "")&amp;
      TEXT(SOURCE!H836,"????0")&amp;",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", "&amp; SOURCE!K836&amp;      IF(SOURCE!$X$2-LEN(SOURCE!K836) &gt;= 0, REPT(" ",SOURCE!$X$2-LEN(SOURCE!K836)), "")&amp;
      "},"&amp;IF(SOURCE!L836&lt;&gt;"",""&amp;SOURCE!L836,"")
 )
)
)</f>
        <v>/*  812 */  { addItemToBuffer,             ITM_t_APOSTROPHE,            STD_t_APOSTROPHE,                              STD_t_APOSTROPHE,                              0,       0,       CAT_aint, SLS_UNCHANGED, US_UNCHANGED},</v>
      </c>
    </row>
    <row r="837" spans="1:1">
      <c r="A837" s="8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",SOURCE!$S$2-5), "")&amp;
      TEXT(SOURCE!H837,"????0")&amp;",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", "&amp; SOURCE!K837&amp;      IF(SOURCE!$X$2-LEN(SOURCE!K837) &gt;= 0, REPT(" ",SOURCE!$X$2-LEN(SOURCE!K837)), "")&amp;
      "},"&amp;IF(SOURCE!L837&lt;&gt;"",""&amp;SOURCE!L837,"")
 )
)
)</f>
        <v>/*  813 */  { addItemToBuffer,             ITM_t_CEDILLA,               STD_t_CEDILLA,                                 STD_t_CEDILLA,                                 0,       0,       CAT_aint, SLS_UNCHANGED, US_UNCHANGED},</v>
      </c>
    </row>
    <row r="838" spans="1:1">
      <c r="A838" s="8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",SOURCE!$S$2-5), "")&amp;
      TEXT(SOURCE!H838,"????0")&amp;",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", "&amp; SOURCE!K838&amp;      IF(SOURCE!$X$2-LEN(SOURCE!K838) &gt;= 0, REPT(" ",SOURCE!$X$2-LEN(SOURCE!K838)), "")&amp;
      "},"&amp;IF(SOURCE!L838&lt;&gt;"",""&amp;SOURCE!L838,"")
 )
)
)</f>
        <v>/*  814 */  { addItemToBuffer,             ITM_u_MACRON,                STD_u_MACRON,                                  STD_u_MACRON,                                  0,       0,       CAT_aint, SLS_UNCHANGED, US_UNCHANGED},</v>
      </c>
    </row>
    <row r="839" spans="1:1">
      <c r="A839" s="8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",SOURCE!$S$2-5), "")&amp;
      TEXT(SOURCE!H839,"????0")&amp;",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", "&amp; SOURCE!K839&amp;      IF(SOURCE!$X$2-LEN(SOURCE!K839) &gt;= 0, REPT(" ",SOURCE!$X$2-LEN(SOURCE!K839)), "")&amp;
      "},"&amp;IF(SOURCE!L839&lt;&gt;"",""&amp;SOURCE!L839,"")
 )
)
)</f>
        <v>/*  815 */  { addItemToBuffer,             ITM_u_ACUTE,                 STD_u_ACUTE,                                   STD_u_ACUTE,                                   0,       0,       CAT_aint, SLS_UNCHANGED, US_UNCHANGED},</v>
      </c>
    </row>
    <row r="840" spans="1:1">
      <c r="A840" s="8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",SOURCE!$S$2-5), "")&amp;
      TEXT(SOURCE!H840,"????0")&amp;",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", "&amp; SOURCE!K840&amp;      IF(SOURCE!$X$2-LEN(SOURCE!K840) &gt;= 0, REPT(" ",SOURCE!$X$2-LEN(SOURCE!K840)), "")&amp;
      "},"&amp;IF(SOURCE!L840&lt;&gt;"",""&amp;SOURCE!L840,"")
 )
)
)</f>
        <v>/*  816 */  { addItemToBuffer,             ITM_u_BREVE,                 STD_u_BREVE,                                   STD_u_BREVE,                                   0,       0,       CAT_aint, SLS_UNCHANGED, US_UNCHANGED},</v>
      </c>
    </row>
    <row r="841" spans="1:1">
      <c r="A841" s="8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",SOURCE!$S$2-5), "")&amp;
      TEXT(SOURCE!H841,"????0")&amp;",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", "&amp; SOURCE!K841&amp;      IF(SOURCE!$X$2-LEN(SOURCE!K841) &gt;= 0, REPT(" ",SOURCE!$X$2-LEN(SOURCE!K841)), "")&amp;
      "},"&amp;IF(SOURCE!L841&lt;&gt;"",""&amp;SOURCE!L841,"")
 )
)
)</f>
        <v>/*  817 */  { addItemToBuffer,             ITM_u_GRAVE,                 STD_u_GRAVE,                                   STD_u_GRAVE,                                   0,       0,       CAT_aint, SLS_UNCHANGED, US_UNCHANGED},</v>
      </c>
    </row>
    <row r="842" spans="1:1">
      <c r="A842" s="8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",SOURCE!$S$2-5), "")&amp;
      TEXT(SOURCE!H842,"????0")&amp;",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", "&amp; SOURCE!K842&amp;      IF(SOURCE!$X$2-LEN(SOURCE!K842) &gt;= 0, REPT(" ",SOURCE!$X$2-LEN(SOURCE!K842)), "")&amp;
      "},"&amp;IF(SOURCE!L842&lt;&gt;"",""&amp;SOURCE!L842,"")
 )
)
)</f>
        <v>/*  818 */  { addItemToBuffer,             ITM_u_DIARESIS,              STD_u_DIARESIS,                                STD_u_DIARESIS,                                0,       0,       CAT_aint, SLS_UNCHANGED, US_UNCHANGED},</v>
      </c>
    </row>
    <row r="843" spans="1:1">
      <c r="A843" s="8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",SOURCE!$S$2-5), "")&amp;
      TEXT(SOURCE!H843,"????0")&amp;",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", "&amp; SOURCE!K843&amp;      IF(SOURCE!$X$2-LEN(SOURCE!K843) &gt;= 0, REPT(" ",SOURCE!$X$2-LEN(SOURCE!K843)), "")&amp;
      "},"&amp;IF(SOURCE!L843&lt;&gt;"",""&amp;SOURCE!L843,"")
 )
)
)</f>
        <v>/*  819 */  { addItemToBuffer,             ITM_u_TILDE,                 STD_u_TILDE,                                   STD_u_TILDE,                                   0,       0,       CAT_aint, SLS_UNCHANGED, US_UNCHANGED},</v>
      </c>
    </row>
    <row r="844" spans="1:1">
      <c r="A844" s="8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",SOURCE!$S$2-5), "")&amp;
      TEXT(SOURCE!H844,"????0")&amp;",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", "&amp; SOURCE!K844&amp;      IF(SOURCE!$X$2-LEN(SOURCE!K844) &gt;= 0, REPT(" ",SOURCE!$X$2-LEN(SOURCE!K844)), "")&amp;
      "},"&amp;IF(SOURCE!L844&lt;&gt;"",""&amp;SOURCE!L844,"")
 )
)
)</f>
        <v>/*  820 */  { addItemToBuffer,             ITM_u_CIRC,                  STD_u_CIRC,                                    STD_u_CIRC,                                    0,       0,       CAT_aint, SLS_UNCHANGED, US_UNCHANGED},</v>
      </c>
    </row>
    <row r="845" spans="1:1">
      <c r="A845" s="8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",SOURCE!$S$2-5), "")&amp;
      TEXT(SOURCE!H845,"????0")&amp;",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", "&amp; SOURCE!K845&amp;      IF(SOURCE!$X$2-LEN(SOURCE!K845) &gt;= 0, REPT(" ",SOURCE!$X$2-LEN(SOURCE!K845)), "")&amp;
      "},"&amp;IF(SOURCE!L845&lt;&gt;"",""&amp;SOURCE!L845,"")
 )
)
)</f>
        <v>/*  821 */  { addItemToBuffer,             ITM_u_RING,                  STD_u_RING,                                    STD_u_RING,                                    0,       0,       CAT_aint, SLS_UNCHANGED, US_UNCHANGED},</v>
      </c>
    </row>
    <row r="846" spans="1:1">
      <c r="A846" s="8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",SOURCE!$S$2-5), "")&amp;
      TEXT(SOURCE!H846,"????0")&amp;",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", "&amp; SOURCE!K846&amp;      IF(SOURCE!$X$2-LEN(SOURCE!K846) &gt;= 0, REPT(" ",SOURCE!$X$2-LEN(SOURCE!K846)), "")&amp;
      "},"&amp;IF(SOURCE!L846&lt;&gt;"",""&amp;SOURCE!L846,"")
 )
)
)</f>
        <v>/*  822 */  { addItemToBuffer,             ITM_w_CIRC,                  STD_w_CIRC,                                    STD_w_CIRC,                                    0,       0,       CAT_aint, SLS_UNCHANGED, US_UNCHANGED},</v>
      </c>
    </row>
    <row r="847" spans="1:1">
      <c r="A847" s="8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",SOURCE!$S$2-5), "")&amp;
      TEXT(SOURCE!H847,"????0")&amp;",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", "&amp; SOURCE!K847&amp;      IF(SOURCE!$X$2-LEN(SOURCE!K847) &gt;= 0, REPT(" ",SOURCE!$X$2-LEN(SOURCE!K847)), "")&amp;
      "},"&amp;IF(SOURCE!L847&lt;&gt;"",""&amp;SOURCE!L847,"")
 )
)
)</f>
        <v>/*  823 */  { addItemToBuffer,             ITM_x_BAR,                   "",                                            STD_x_BAR,                                     0,       0,       CAT_NONE, SLS_UNCHANGED, US_UNCHANGED},</v>
      </c>
    </row>
    <row r="848" spans="1:1">
      <c r="A848" s="8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",SOURCE!$S$2-5), "")&amp;
      TEXT(SOURCE!H848,"????0")&amp;",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", "&amp; SOURCE!K848&amp;      IF(SOURCE!$X$2-LEN(SOURCE!K848) &gt;= 0, REPT(" ",SOURCE!$X$2-LEN(SOURCE!K848)), "")&amp;
      "},"&amp;IF(SOURCE!L848&lt;&gt;"",""&amp;SOURCE!L848,"")
 )
)
)</f>
        <v>/*  824 */  { addItemToBuffer,             ITM_x_CIRC,                  "",                                            STD_x_CIRC,                                    0,       0,       CAT_NONE, SLS_UNCHANGED, US_UNCHANGED},</v>
      </c>
    </row>
    <row r="849" spans="1:1">
      <c r="A849" s="8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",SOURCE!$S$2-5), "")&amp;
      TEXT(SOURCE!H849,"????0")&amp;",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", "&amp; SOURCE!K849&amp;      IF(SOURCE!$X$2-LEN(SOURCE!K849) &gt;= 0, REPT(" ",SOURCE!$X$2-LEN(SOURCE!K849)), "")&amp;
      "},"&amp;IF(SOURCE!L849&lt;&gt;"",""&amp;SOURCE!L849,"")
 )
)
)</f>
        <v>/*  825 */  { addItemToBuffer,             ITM_y_BAR,                   "",                                            STD_y_BAR,                                     0,       0,       CAT_NONE, SLS_UNCHANGED, US_UNCHANGED},</v>
      </c>
    </row>
    <row r="850" spans="1:1">
      <c r="A850" s="8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",SOURCE!$S$2-5), "")&amp;
      TEXT(SOURCE!H850,"????0")&amp;",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", "&amp; SOURCE!K850&amp;      IF(SOURCE!$X$2-LEN(SOURCE!K850) &gt;= 0, REPT(" ",SOURCE!$X$2-LEN(SOURCE!K850)), "")&amp;
      "},"&amp;IF(SOURCE!L850&lt;&gt;"",""&amp;SOURCE!L850,"")
 )
)
)</f>
        <v>/*  826 */  { addItemToBuffer,             ITM_y_CIRC,                  STD_y_CIRC,                                    STD_y_CIRC,                                    0,       0,       CAT_aint, SLS_UNCHANGED, US_UNCHANGED},</v>
      </c>
    </row>
    <row r="851" spans="1:1">
      <c r="A851" s="8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",SOURCE!$S$2-5), "")&amp;
      TEXT(SOURCE!H851,"????0")&amp;",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", "&amp; SOURCE!K851&amp;      IF(SOURCE!$X$2-LEN(SOURCE!K851) &gt;= 0, REPT(" ",SOURCE!$X$2-LEN(SOURCE!K851)), "")&amp;
      "},"&amp;IF(SOURCE!L851&lt;&gt;"",""&amp;SOURCE!L851,"")
 )
)
)</f>
        <v>/*  827 */  { addItemToBuffer,             ITM_y_ACUTE,                 STD_y_ACUTE,                                   STD_y_ACUTE,                                   0,       0,       CAT_aint, SLS_UNCHANGED, US_UNCHANGED},</v>
      </c>
    </row>
    <row r="852" spans="1:1">
      <c r="A852" s="8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",SOURCE!$S$2-5), "")&amp;
      TEXT(SOURCE!H852,"????0")&amp;",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", "&amp; SOURCE!K852&amp;      IF(SOURCE!$X$2-LEN(SOURCE!K852) &gt;= 0, REPT(" ",SOURCE!$X$2-LEN(SOURCE!K852)), "")&amp;
      "},"&amp;IF(SOURCE!L852&lt;&gt;"",""&amp;SOURCE!L852,"")
 )
)
)</f>
        <v>/*  828 */  { addItemToBuffer,             ITM_y_DIARESIS,              STD_y_DIARESIS,                                STD_y_DIARESIS,                                0,       0,       CAT_aint, SLS_UNCHANGED, US_UNCHANGED},</v>
      </c>
    </row>
    <row r="853" spans="1:1">
      <c r="A853" s="8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",SOURCE!$S$2-5), "")&amp;
      TEXT(SOURCE!H853,"????0")&amp;",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", "&amp; SOURCE!K853&amp;      IF(SOURCE!$X$2-LEN(SOURCE!K853) &gt;= 0, REPT(" ",SOURCE!$X$2-LEN(SOURCE!K853)), "")&amp;
      "},"&amp;IF(SOURCE!L853&lt;&gt;"",""&amp;SOURCE!L853,"")
 )
)
)</f>
        <v>/*  829 */  { addItemToBuffer,             ITM_z_ACUTE,                 STD_z_ACUTE,                                   STD_z_ACUTE,                                   0,       0,       CAT_aint, SLS_UNCHANGED, US_UNCHANGED},</v>
      </c>
    </row>
    <row r="854" spans="1:1">
      <c r="A854" s="8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",SOURCE!$S$2-5), "")&amp;
      TEXT(SOURCE!H854,"????0")&amp;",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", "&amp; SOURCE!K854&amp;      IF(SOURCE!$X$2-LEN(SOURCE!K854) &gt;= 0, REPT(" ",SOURCE!$X$2-LEN(SOURCE!K854)), "")&amp;
      "},"&amp;IF(SOURCE!L854&lt;&gt;"",""&amp;SOURCE!L854,"")
 )
)
)</f>
        <v>/*  830 */  { addItemToBuffer,             ITM_z_CARON,                 STD_z_CARON,                                   STD_z_CARON,                                   0,       0,       CAT_aint, SLS_UNCHANGED, US_UNCHANGED},</v>
      </c>
    </row>
    <row r="855" spans="1:1">
      <c r="A855" s="8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",SOURCE!$S$2-5), "")&amp;
      TEXT(SOURCE!H855,"????0")&amp;",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", "&amp; SOURCE!K855&amp;      IF(SOURCE!$X$2-LEN(SOURCE!K855) &gt;= 0, REPT(" ",SOURCE!$X$2-LEN(SOURCE!K855)), "")&amp;
      "},"&amp;IF(SOURCE!L855&lt;&gt;"",""&amp;SOURCE!L855,"")
 )
)
)</f>
        <v>/*  831 */  { addItemToBuffer,             ITM_z_DOT,                   STD_z_DOT,                                     STD_z_DOT,                                     0,       0,       CAT_aint, SLS_UNCHANGED, US_UNCHANGED},</v>
      </c>
    </row>
    <row r="856" spans="1:1">
      <c r="A856" s="8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",SOURCE!$S$2-5), "")&amp;
      TEXT(SOURCE!H856,"????0")&amp;",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", "&amp; SOURCE!K856&amp;      IF(SOURCE!$X$2-LEN(SOURCE!K856) &gt;= 0, REPT(" ",SOURCE!$X$2-LEN(SOURCE!K856)), "")&amp;
      "},"&amp;IF(SOURCE!L856&lt;&gt;"",""&amp;SOURCE!L856,"")
 )
)
)</f>
        <v>/*  832 */  { itemToBeCoded,               NOPARAM,                     "0832",                                        "0832",                                        0,       0,       CAT_FREE, SLS_UNCHANGED, US_UNCHANGED},</v>
      </c>
    </row>
    <row r="857" spans="1:1">
      <c r="A857" s="8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",SOURCE!$S$2-5), "")&amp;
      TEXT(SOURCE!H857,"????0")&amp;",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", "&amp; SOURCE!K857&amp;      IF(SOURCE!$X$2-LEN(SOURCE!K857) &gt;= 0, REPT(" ",SOURCE!$X$2-LEN(SOURCE!K857)), "")&amp;
      "},"&amp;IF(SOURCE!L857&lt;&gt;"",""&amp;SOURCE!L857,"")
 )
)
)</f>
        <v>/*  833 */  { itemToBeCoded,               NOPARAM,                     "0833",                                        "0833",                                        0,       0,       CAT_FREE, SLS_UNCHANGED, US_UNCHANGED},</v>
      </c>
    </row>
    <row r="858" spans="1:1">
      <c r="A858" s="8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",SOURCE!$S$2-5), "")&amp;
      TEXT(SOURCE!H858,"????0")&amp;",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", "&amp; SOURCE!K858&amp;      IF(SOURCE!$X$2-LEN(SOURCE!K858) &gt;= 0, REPT(" ",SOURCE!$X$2-LEN(SOURCE!K858)), "")&amp;
      "},"&amp;IF(SOURCE!L858&lt;&gt;"",""&amp;SOURCE!L858,"")
 )
)
)</f>
        <v>/*  834 */  { itemToBeCoded,               NOPARAM,                     "0834",                                        "0834",                                        0,       0,       CAT_FREE, SLS_UNCHANGED, US_UNCHANGED},</v>
      </c>
    </row>
    <row r="859" spans="1:1">
      <c r="A859" s="8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",SOURCE!$S$2-5), "")&amp;
      TEXT(SOURCE!H859,"????0")&amp;",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", "&amp; SOURCE!K859&amp;      IF(SOURCE!$X$2-LEN(SOURCE!K859) &gt;= 0, REPT(" ",SOURCE!$X$2-LEN(SOURCE!K859)), "")&amp;
      "},"&amp;IF(SOURCE!L859&lt;&gt;"",""&amp;SOURCE!L859,"")
 )
)
)</f>
        <v>/*  835 */  { itemToBeCoded,               NOPARAM,                     "0835",                                        "0835",                                        0,       0,       CAT_FREE, SLS_UNCHANGED, US_UNCHANGED},</v>
      </c>
    </row>
    <row r="860" spans="1:1">
      <c r="A860" s="8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",SOURCE!$S$2-5), "")&amp;
      TEXT(SOURCE!H860,"????0")&amp;",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", "&amp; SOURCE!K860&amp;      IF(SOURCE!$X$2-LEN(SOURCE!K860) &gt;= 0, REPT(" ",SOURCE!$X$2-LEN(SOURCE!K860)), "")&amp;
      "},"&amp;IF(SOURCE!L860&lt;&gt;"",""&amp;SOURCE!L860,"")
 )
)
)</f>
        <v>/*  836 */  { itemToBeCoded,               NOPARAM,                     "0836",                                        "0836",                                        0,       0,       CAT_FREE, SLS_UNCHANGED, US_UNCHANGED},</v>
      </c>
    </row>
    <row r="861" spans="1:1">
      <c r="A861" s="8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",SOURCE!$S$2-5), "")&amp;
      TEXT(SOURCE!H861,"????0")&amp;",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", "&amp; SOURCE!K861&amp;      IF(SOURCE!$X$2-LEN(SOURCE!K861) &gt;= 0, REPT(" ",SOURCE!$X$2-LEN(SOURCE!K861)), "")&amp;
      "},"&amp;IF(SOURCE!L861&lt;&gt;"",""&amp;SOURCE!L861,"")
 )
)
)</f>
        <v>/*  837 */  { itemToBeCoded,               NOPARAM,                     "0837",                                        "0837",                                        0,       0,       CAT_FREE, SLS_UNCHANGED, US_UNCHANGED},</v>
      </c>
    </row>
    <row r="862" spans="1:1">
      <c r="A862" s="8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",SOURCE!$S$2-5), "")&amp;
      TEXT(SOURCE!H862,"????0")&amp;",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", "&amp; SOURCE!K862&amp;      IF(SOURCE!$X$2-LEN(SOURCE!K862) &gt;= 0, REPT(" ",SOURCE!$X$2-LEN(SOURCE!K862)), "")&amp;
      "},"&amp;IF(SOURCE!L862&lt;&gt;"",""&amp;SOURCE!L862,"")
 )
)
)</f>
        <v>/*  838 */  { itemToBeCoded,               NOPARAM,                     "",                                            STD_SUB_alpha,                                 0,       0,       CAT_NONE, SLS_UNCHANGED, US_UNCHANGED},</v>
      </c>
    </row>
    <row r="863" spans="1:1">
      <c r="A863" s="8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",SOURCE!$S$2-5), "")&amp;
      TEXT(SOURCE!H863,"????0")&amp;",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", "&amp; SOURCE!K863&amp;      IF(SOURCE!$X$2-LEN(SOURCE!K863) &gt;= 0, REPT(" ",SOURCE!$X$2-LEN(SOURCE!K863)), "")&amp;
      "},"&amp;IF(SOURCE!L863&lt;&gt;"",""&amp;SOURCE!L863,"")
 )
)
)</f>
        <v>/*  839 */  { itemToBeCoded,               NOPARAM,                     "",                                            STD_SUB_delta,                                 0,       0,       CAT_NONE, SLS_UNCHANGED, US_UNCHANGED},</v>
      </c>
    </row>
    <row r="864" spans="1:1">
      <c r="A864" s="8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",SOURCE!$S$2-5), "")&amp;
      TEXT(SOURCE!H864,"????0")&amp;",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", "&amp; SOURCE!K864&amp;      IF(SOURCE!$X$2-LEN(SOURCE!K864) &gt;= 0, REPT(" ",SOURCE!$X$2-LEN(SOURCE!K864)), "")&amp;
      "},"&amp;IF(SOURCE!L864&lt;&gt;"",""&amp;SOURCE!L864,"")
 )
)
)</f>
        <v>/*  840 */  { itemToBeCoded,               NOPARAM,                     "",                                            STD_SUB_mu,                                    0,       0,       CAT_NONE, SLS_UNCHANGED, US_UNCHANGED},</v>
      </c>
    </row>
    <row r="865" spans="1:1">
      <c r="A865" s="8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",SOURCE!$S$2-5), "")&amp;
      TEXT(SOURCE!H865,"????0")&amp;",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", "&amp; SOURCE!K865&amp;      IF(SOURCE!$X$2-LEN(SOURCE!K865) &gt;= 0, REPT(" ",SOURCE!$X$2-LEN(SOURCE!K865)), "")&amp;
      "},"&amp;IF(SOURCE!L865&lt;&gt;"",""&amp;SOURCE!L865,"")
 )
)
)</f>
        <v>/*  841 */  { addItemToBuffer,             ITM_SUB_SUN,                 "",                                            STD_SUB_SUN,                                   0,       0,       CAT_NONE, SLS_UNCHANGED, US_UNCHANGED},</v>
      </c>
    </row>
    <row r="866" spans="1:1">
      <c r="A866" s="8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",SOURCE!$S$2-5), "")&amp;
      TEXT(SOURCE!H866,"????0")&amp;",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", "&amp; SOURCE!K866&amp;      IF(SOURCE!$X$2-LEN(SOURCE!K866) &gt;= 0, REPT(" ",SOURCE!$X$2-LEN(SOURCE!K866)), "")&amp;
      "},"&amp;IF(SOURCE!L866&lt;&gt;"",""&amp;SOURCE!L866,"")
 )
)
)</f>
        <v>/*  842 */  { itemToBeCoded,               NOPARAM,                     "",                                            STD_SUB_SUN_b,                                 0,       0,       CAT_NONE, SLS_UNCHANGED, US_UNCHANGED},</v>
      </c>
    </row>
    <row r="867" spans="1:1">
      <c r="A867" s="8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",SOURCE!$S$2-5), "")&amp;
      TEXT(SOURCE!H867,"????0")&amp;",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", "&amp; SOURCE!K867&amp;      IF(SOURCE!$X$2-LEN(SOURCE!K867) &gt;= 0, REPT(" ",SOURCE!$X$2-LEN(SOURCE!K867)), "")&amp;
      "},"&amp;IF(SOURCE!L867&lt;&gt;"",""&amp;SOURCE!L867,"")
 )
)
)</f>
        <v>/*  843 */  { addItemToBuffer,             ITM_SUB_EARTH,               "",                                            STD_SUB_EARTH,                                 0,       0,       CAT_NONE, SLS_UNCHANGED, US_UNCHANGED},</v>
      </c>
    </row>
    <row r="868" spans="1:1">
      <c r="A868" s="8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",SOURCE!$S$2-5), "")&amp;
      TEXT(SOURCE!H868,"????0")&amp;",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", "&amp; SOURCE!K868&amp;      IF(SOURCE!$X$2-LEN(SOURCE!K868) &gt;= 0, REPT(" ",SOURCE!$X$2-LEN(SOURCE!K868)), "")&amp;
      "},"&amp;IF(SOURCE!L868&lt;&gt;"",""&amp;SOURCE!L868,"")
 )
)
)</f>
        <v>/*  844 */  { itemToBeCoded,               NOPARAM,                     "",                                            STD_SUB_EARTH_b,                               0,       0,       CAT_NONE, SLS_UNCHANGED, US_UNCHANGED},</v>
      </c>
    </row>
    <row r="869" spans="1:1">
      <c r="A869" s="8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",SOURCE!$S$2-5), "")&amp;
      TEXT(SOURCE!H869,"????0")&amp;",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", "&amp; SOURCE!K869&amp;      IF(SOURCE!$X$2-LEN(SOURCE!K869) &gt;= 0, REPT(" ",SOURCE!$X$2-LEN(SOURCE!K869)), "")&amp;
      "},"&amp;IF(SOURCE!L869&lt;&gt;"",""&amp;SOURCE!L869,"")
 )
)
)</f>
        <v>/*  845 */  { itemToBeCoded,               NOPARAM,                     "",                                            STD_SUB_PLUS,                                  0,       0,       CAT_NONE, SLS_UNCHANGED, US_UNCHANGED},</v>
      </c>
    </row>
    <row r="870" spans="1:1">
      <c r="A870" s="8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",SOURCE!$S$2-5), "")&amp;
      TEXT(SOURCE!H870,"????0")&amp;",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", "&amp; SOURCE!K870&amp;      IF(SOURCE!$X$2-LEN(SOURCE!K870) &gt;= 0, REPT(" ",SOURCE!$X$2-LEN(SOURCE!K870)), "")&amp;
      "},"&amp;IF(SOURCE!L870&lt;&gt;"",""&amp;SOURCE!L870,"")
 )
)
)</f>
        <v>/*  846 */  { itemToBeCoded,               NOPARAM,                     "",                                            STD_SUB_MINUS,                                 0,       0,       CAT_NONE, SLS_UNCHANGED, US_UNCHANGED},</v>
      </c>
    </row>
    <row r="871" spans="1:1">
      <c r="A871" s="8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",SOURCE!$S$2-5), "")&amp;
      TEXT(SOURCE!H871,"????0")&amp;",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", "&amp; SOURCE!K871&amp;      IF(SOURCE!$X$2-LEN(SOURCE!K871) &gt;= 0, REPT(" ",SOURCE!$X$2-LEN(SOURCE!K871)), "")&amp;
      "},"&amp;IF(SOURCE!L871&lt;&gt;"",""&amp;SOURCE!L871,"")
 )
)
)</f>
        <v>/*  847 */  { addItemToBuffer,             ITM_SUB_INFINITY,            "",                                            STD_SUB_INFINITY,                              0,       0,       CAT_NONE, SLS_UNCHANGED, US_UNCHANGED},</v>
      </c>
    </row>
    <row r="872" spans="1:1">
      <c r="A872" s="8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",SOURCE!$S$2-5), "")&amp;
      TEXT(SOURCE!H872,"????0")&amp;",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", "&amp; SOURCE!K872&amp;      IF(SOURCE!$X$2-LEN(SOURCE!K872) &gt;= 0, REPT(" ",SOURCE!$X$2-LEN(SOURCE!K872)), "")&amp;
      "},"&amp;IF(SOURCE!L872&lt;&gt;"",""&amp;SOURCE!L872,"")
 )
)
)</f>
        <v>/*  848 */  { itemToBeCoded,               NOPARAM,                     "",                                            STD_SUB_0,                                     0,       0,       CAT_NONE, SLS_UNCHANGED, US_UNCHANGED},</v>
      </c>
    </row>
    <row r="873" spans="1:1">
      <c r="A873" s="8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",SOURCE!$S$2-5), "")&amp;
      TEXT(SOURCE!H873,"????0")&amp;",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", "&amp; SOURCE!K873&amp;      IF(SOURCE!$X$2-LEN(SOURCE!K873) &gt;= 0, REPT(" ",SOURCE!$X$2-LEN(SOURCE!K873)), "")&amp;
      "},"&amp;IF(SOURCE!L873&lt;&gt;"",""&amp;SOURCE!L873,"")
 )
)
)</f>
        <v>/*  849 */  { itemToBeCoded,               NOPARAM,                     "",                                            STD_SUB_1,                                     0,       0,       CAT_NONE, SLS_UNCHANGED, US_UNCHANGED},</v>
      </c>
    </row>
    <row r="874" spans="1:1">
      <c r="A874" s="8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",SOURCE!$S$2-5), "")&amp;
      TEXT(SOURCE!H874,"????0")&amp;",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", "&amp; SOURCE!K874&amp;      IF(SOURCE!$X$2-LEN(SOURCE!K874) &gt;= 0, REPT(" ",SOURCE!$X$2-LEN(SOURCE!K874)), "")&amp;
      "},"&amp;IF(SOURCE!L874&lt;&gt;"",""&amp;SOURCE!L874,"")
 )
)
)</f>
        <v>/*  850 */  { itemToBeCoded,               NOPARAM,                     "",                                            STD_SUB_2,                                     0,       0,       CAT_NONE, SLS_UNCHANGED, US_UNCHANGED},</v>
      </c>
    </row>
    <row r="875" spans="1:1">
      <c r="A875" s="8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",SOURCE!$S$2-5), "")&amp;
      TEXT(SOURCE!H875,"????0")&amp;",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", "&amp; SOURCE!K875&amp;      IF(SOURCE!$X$2-LEN(SOURCE!K875) &gt;= 0, REPT(" ",SOURCE!$X$2-LEN(SOURCE!K875)), "")&amp;
      "},"&amp;IF(SOURCE!L875&lt;&gt;"",""&amp;SOURCE!L875,"")
 )
)
)</f>
        <v>/*  851 */  { itemToBeCoded,               NOPARAM,                     "",                                            STD_SUB_3,                                     0,       0,       CAT_NONE, SLS_UNCHANGED, US_UNCHANGED},</v>
      </c>
    </row>
    <row r="876" spans="1:1">
      <c r="A876" s="8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",SOURCE!$S$2-5), "")&amp;
      TEXT(SOURCE!H876,"????0")&amp;",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", "&amp; SOURCE!K876&amp;      IF(SOURCE!$X$2-LEN(SOURCE!K876) &gt;= 0, REPT(" ",SOURCE!$X$2-LEN(SOURCE!K876)), "")&amp;
      "},"&amp;IF(SOURCE!L876&lt;&gt;"",""&amp;SOURCE!L876,"")
 )
)
)</f>
        <v>/*  852 */  { itemToBeCoded,               NOPARAM,                     "",                                            STD_SUB_4,                                     0,       0,       CAT_NONE, SLS_UNCHANGED, US_UNCHANGED},</v>
      </c>
    </row>
    <row r="877" spans="1:1">
      <c r="A877" s="8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",SOURCE!$S$2-5), "")&amp;
      TEXT(SOURCE!H877,"????0")&amp;",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", "&amp; SOURCE!K877&amp;      IF(SOURCE!$X$2-LEN(SOURCE!K877) &gt;= 0, REPT(" ",SOURCE!$X$2-LEN(SOURCE!K877)), "")&amp;
      "},"&amp;IF(SOURCE!L877&lt;&gt;"",""&amp;SOURCE!L877,"")
 )
)
)</f>
        <v>/*  853 */  { itemToBeCoded,               NOPARAM,                     "",                                            STD_SUB_5,                                     0,       0,       CAT_NONE, SLS_UNCHANGED, US_UNCHANGED},</v>
      </c>
    </row>
    <row r="878" spans="1:1">
      <c r="A878" s="8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",SOURCE!$S$2-5), "")&amp;
      TEXT(SOURCE!H878,"????0")&amp;",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", "&amp; SOURCE!K878&amp;      IF(SOURCE!$X$2-LEN(SOURCE!K878) &gt;= 0, REPT(" ",SOURCE!$X$2-LEN(SOURCE!K878)), "")&amp;
      "},"&amp;IF(SOURCE!L878&lt;&gt;"",""&amp;SOURCE!L878,"")
 )
)
)</f>
        <v>/*  854 */  { itemToBeCoded,               NOPARAM,                     "",                                            STD_SUB_6,                                     0,       0,       CAT_NONE, SLS_UNCHANGED, US_UNCHANGED},</v>
      </c>
    </row>
    <row r="879" spans="1:1">
      <c r="A879" s="8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",SOURCE!$S$2-5), "")&amp;
      TEXT(SOURCE!H879,"????0")&amp;",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", "&amp; SOURCE!K879&amp;      IF(SOURCE!$X$2-LEN(SOURCE!K879) &gt;= 0, REPT(" ",SOURCE!$X$2-LEN(SOURCE!K879)), "")&amp;
      "},"&amp;IF(SOURCE!L879&lt;&gt;"",""&amp;SOURCE!L879,"")
 )
)
)</f>
        <v>/*  855 */  { itemToBeCoded,               NOPARAM,                     "",                                            STD_SUB_7,                                     0,       0,       CAT_NONE, SLS_UNCHANGED, US_UNCHANGED},</v>
      </c>
    </row>
    <row r="880" spans="1:1">
      <c r="A880" s="8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",SOURCE!$S$2-5), "")&amp;
      TEXT(SOURCE!H880,"????0")&amp;",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", "&amp; SOURCE!K880&amp;      IF(SOURCE!$X$2-LEN(SOURCE!K880) &gt;= 0, REPT(" ",SOURCE!$X$2-LEN(SOURCE!K880)), "")&amp;
      "},"&amp;IF(SOURCE!L880&lt;&gt;"",""&amp;SOURCE!L880,"")
 )
)
)</f>
        <v>/*  856 */  { itemToBeCoded,               NOPARAM,                     "",                                            STD_SUB_8,                                     0,       0,       CAT_NONE, SLS_UNCHANGED, US_UNCHANGED},</v>
      </c>
    </row>
    <row r="881" spans="1:1">
      <c r="A881" s="8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",SOURCE!$S$2-5), "")&amp;
      TEXT(SOURCE!H881,"????0")&amp;",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", "&amp; SOURCE!K881&amp;      IF(SOURCE!$X$2-LEN(SOURCE!K881) &gt;= 0, REPT(" ",SOURCE!$X$2-LEN(SOURCE!K881)), "")&amp;
      "},"&amp;IF(SOURCE!L881&lt;&gt;"",""&amp;SOURCE!L881,"")
 )
)
)</f>
        <v>/*  857 */  { itemToBeCoded,               NOPARAM,                     "",                                            STD_SUB_9,                                     0,       0,       CAT_NONE, SLS_UNCHANGED, US_UNCHANGED},</v>
      </c>
    </row>
    <row r="882" spans="1:1">
      <c r="A882" s="8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",SOURCE!$S$2-5), "")&amp;
      TEXT(SOURCE!H882,"????0")&amp;",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", "&amp; SOURCE!K882&amp;      IF(SOURCE!$X$2-LEN(SOURCE!K882) &gt;= 0, REPT(" ",SOURCE!$X$2-LEN(SOURCE!K882)), "")&amp;
      "},"&amp;IF(SOURCE!L882&lt;&gt;"",""&amp;SOURCE!L882,"")
 )
)
)</f>
        <v>/*  858 */  { itemToBeCoded,               NOPARAM,                     "",                                            STD_SUB_10,                                    0,       0,       CAT_NONE, SLS_UNCHANGED, US_UNCHANGED},</v>
      </c>
    </row>
    <row r="883" spans="1:1">
      <c r="A883" s="8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",SOURCE!$S$2-5), "")&amp;
      TEXT(SOURCE!H883,"????0")&amp;",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", "&amp; SOURCE!K883&amp;      IF(SOURCE!$X$2-LEN(SOURCE!K883) &gt;= 0, REPT(" ",SOURCE!$X$2-LEN(SOURCE!K883)), "")&amp;
      "},"&amp;IF(SOURCE!L883&lt;&gt;"",""&amp;SOURCE!L883,"")
 )
)
)</f>
        <v>/*  859 */  { itemToBeCoded,               NOPARAM,                     "",                                            STD_SUB_A,                                     0,       0,       CAT_NONE, SLS_UNCHANGED, US_UNCHANGED},</v>
      </c>
    </row>
    <row r="884" spans="1:1">
      <c r="A884" s="8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",SOURCE!$S$2-5), "")&amp;
      TEXT(SOURCE!H884,"????0")&amp;",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", "&amp; SOURCE!K884&amp;      IF(SOURCE!$X$2-LEN(SOURCE!K884) &gt;= 0, REPT(" ",SOURCE!$X$2-LEN(SOURCE!K884)), "")&amp;
      "},"&amp;IF(SOURCE!L884&lt;&gt;"",""&amp;SOURCE!L884,"")
 )
)
)</f>
        <v>/*  860 */  { itemToBeCoded,               NOPARAM,                     "",                                            STD_SUB_B,                                     0,       0,       CAT_NONE, SLS_UNCHANGED, US_UNCHANGED},</v>
      </c>
    </row>
    <row r="885" spans="1:1">
      <c r="A885" s="8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",SOURCE!$S$2-5), "")&amp;
      TEXT(SOURCE!H885,"????0")&amp;",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", "&amp; SOURCE!K885&amp;      IF(SOURCE!$X$2-LEN(SOURCE!K885) &gt;= 0, REPT(" ",SOURCE!$X$2-LEN(SOURCE!K885)), "")&amp;
      "},"&amp;IF(SOURCE!L885&lt;&gt;"",""&amp;SOURCE!L885,"")
 )
)
)</f>
        <v>/*  861 */  { itemToBeCoded,               NOPARAM,                     "",                                            STD_SUB_C,                                     0,       0,       CAT_NONE, SLS_UNCHANGED, US_UNCHANGED},</v>
      </c>
    </row>
    <row r="886" spans="1:1">
      <c r="A886" s="8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",SOURCE!$S$2-5), "")&amp;
      TEXT(SOURCE!H886,"????0")&amp;",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", "&amp; SOURCE!K886&amp;      IF(SOURCE!$X$2-LEN(SOURCE!K886) &gt;= 0, REPT(" ",SOURCE!$X$2-LEN(SOURCE!K886)), "")&amp;
      "},"&amp;IF(SOURCE!L886&lt;&gt;"",""&amp;SOURCE!L886,"")
 )
)
)</f>
        <v>/*  862 */  { itemToBeCoded,               NOPARAM,                     "",                                            STD_SUB_D,                                     0,       0,       CAT_NONE, SLS_UNCHANGED, US_UNCHANGED},</v>
      </c>
    </row>
    <row r="887" spans="1:1">
      <c r="A887" s="8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",SOURCE!$S$2-5), "")&amp;
      TEXT(SOURCE!H887,"????0")&amp;",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", "&amp; SOURCE!K887&amp;      IF(SOURCE!$X$2-LEN(SOURCE!K887) &gt;= 0, REPT(" ",SOURCE!$X$2-LEN(SOURCE!K887)), "")&amp;
      "},"&amp;IF(SOURCE!L887&lt;&gt;"",""&amp;SOURCE!L887,"")
 )
)
)</f>
        <v>/*  863 */  { itemToBeCoded,               NOPARAM,                     "",                                            STD_SUB_E,                                     0,       0,       CAT_NONE, SLS_UNCHANGED, US_UNCHANGED},</v>
      </c>
    </row>
    <row r="888" spans="1:1">
      <c r="A888" s="8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",SOURCE!$S$2-5), "")&amp;
      TEXT(SOURCE!H888,"????0")&amp;",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", "&amp; SOURCE!K888&amp;      IF(SOURCE!$X$2-LEN(SOURCE!K888) &gt;= 0, REPT(" ",SOURCE!$X$2-LEN(SOURCE!K888)), "")&amp;
      "},"&amp;IF(SOURCE!L888&lt;&gt;"",""&amp;SOURCE!L888,"")
 )
)
)</f>
        <v>/*  864 */  { itemToBeCoded,               NOPARAM,                     "",                                            STD_SUB_F,                                     0,       0,       CAT_NONE, SLS_UNCHANGED, US_UNCHANGED},</v>
      </c>
    </row>
    <row r="889" spans="1:1">
      <c r="A889" s="8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",SOURCE!$S$2-5), "")&amp;
      TEXT(SOURCE!H889,"????0")&amp;",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", "&amp; SOURCE!K889&amp;      IF(SOURCE!$X$2-LEN(SOURCE!K889) &gt;= 0, REPT(" ",SOURCE!$X$2-LEN(SOURCE!K889)), "")&amp;
      "},"&amp;IF(SOURCE!L889&lt;&gt;"",""&amp;SOURCE!L889,"")
 )
)
)</f>
        <v>/*  865 */  { itemToBeCoded,               NOPARAM,                     "",                                            STD_SUB_G,                                     0,       0,       CAT_NONE, SLS_UNCHANGED, US_UNCHANGED},</v>
      </c>
    </row>
    <row r="890" spans="1:1">
      <c r="A890" s="8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",SOURCE!$S$2-5), "")&amp;
      TEXT(SOURCE!H890,"????0")&amp;",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", "&amp; SOURCE!K890&amp;      IF(SOURCE!$X$2-LEN(SOURCE!K890) &gt;= 0, REPT(" ",SOURCE!$X$2-LEN(SOURCE!K890)), "")&amp;
      "},"&amp;IF(SOURCE!L890&lt;&gt;"",""&amp;SOURCE!L890,"")
 )
)
)</f>
        <v>/*  866 */  { itemToBeCoded,               NOPARAM,                     "",                                            STD_SUB_H,                                     0,       0,       CAT_NONE, SLS_UNCHANGED, US_UNCHANGED},</v>
      </c>
    </row>
    <row r="891" spans="1:1">
      <c r="A891" s="8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",SOURCE!$S$2-5), "")&amp;
      TEXT(SOURCE!H891,"????0")&amp;",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", "&amp; SOURCE!K891&amp;      IF(SOURCE!$X$2-LEN(SOURCE!K891) &gt;= 0, REPT(" ",SOURCE!$X$2-LEN(SOURCE!K891)), "")&amp;
      "},"&amp;IF(SOURCE!L891&lt;&gt;"",""&amp;SOURCE!L891,"")
 )
)
)</f>
        <v>/*  867 */  { itemToBeCoded,               NOPARAM,                     "",                                            STD_SUB_I,                                     0,       0,       CAT_NONE, SLS_UNCHANGED, US_UNCHANGED},</v>
      </c>
    </row>
    <row r="892" spans="1:1">
      <c r="A892" s="8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",SOURCE!$S$2-5), "")&amp;
      TEXT(SOURCE!H892,"????0")&amp;",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", "&amp; SOURCE!K892&amp;      IF(SOURCE!$X$2-LEN(SOURCE!K892) &gt;= 0, REPT(" ",SOURCE!$X$2-LEN(SOURCE!K892)), "")&amp;
      "},"&amp;IF(SOURCE!L892&lt;&gt;"",""&amp;SOURCE!L892,"")
 )
)
)</f>
        <v>/*  868 */  { itemToBeCoded,               NOPARAM,                     "",                                            STD_SUB_J,                                     0,       0,       CAT_NONE, SLS_UNCHANGED, US_UNCHANGED},</v>
      </c>
    </row>
    <row r="893" spans="1:1">
      <c r="A893" s="8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",SOURCE!$S$2-5), "")&amp;
      TEXT(SOURCE!H893,"????0")&amp;",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", "&amp; SOURCE!K893&amp;      IF(SOURCE!$X$2-LEN(SOURCE!K893) &gt;= 0, REPT(" ",SOURCE!$X$2-LEN(SOURCE!K893)), "")&amp;
      "},"&amp;IF(SOURCE!L893&lt;&gt;"",""&amp;SOURCE!L893,"")
 )
)
)</f>
        <v>/*  869 */  { itemToBeCoded,               NOPARAM,                     "",                                            STD_SUB_K,                                     0,       0,       CAT_NONE, SLS_UNCHANGED, US_UNCHANGED},</v>
      </c>
    </row>
    <row r="894" spans="1:1">
      <c r="A894" s="8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",SOURCE!$S$2-5), "")&amp;
      TEXT(SOURCE!H894,"????0")&amp;",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", "&amp; SOURCE!K894&amp;      IF(SOURCE!$X$2-LEN(SOURCE!K894) &gt;= 0, REPT(" ",SOURCE!$X$2-LEN(SOURCE!K894)), "")&amp;
      "},"&amp;IF(SOURCE!L894&lt;&gt;"",""&amp;SOURCE!L894,"")
 )
)
)</f>
        <v>/*  870 */  { itemToBeCoded,               NOPARAM,                     "",                                            STD_SUB_L,                                     0,       0,       CAT_NONE, SLS_UNCHANGED, US_UNCHANGED},</v>
      </c>
    </row>
    <row r="895" spans="1:1">
      <c r="A895" s="8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",SOURCE!$S$2-5), "")&amp;
      TEXT(SOURCE!H895,"????0")&amp;",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", "&amp; SOURCE!K895&amp;      IF(SOURCE!$X$2-LEN(SOURCE!K895) &gt;= 0, REPT(" ",SOURCE!$X$2-LEN(SOURCE!K895)), "")&amp;
      "},"&amp;IF(SOURCE!L895&lt;&gt;"",""&amp;SOURCE!L895,"")
 )
)
)</f>
        <v>/*  871 */  { itemToBeCoded,               NOPARAM,                     "",                                            STD_SUB_M,                                     0,       0,       CAT_NONE, SLS_UNCHANGED, US_UNCHANGED},</v>
      </c>
    </row>
    <row r="896" spans="1:1">
      <c r="A896" s="8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",SOURCE!$S$2-5), "")&amp;
      TEXT(SOURCE!H896,"????0")&amp;",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", "&amp; SOURCE!K896&amp;      IF(SOURCE!$X$2-LEN(SOURCE!K896) &gt;= 0, REPT(" ",SOURCE!$X$2-LEN(SOURCE!K896)), "")&amp;
      "},"&amp;IF(SOURCE!L896&lt;&gt;"",""&amp;SOURCE!L896,"")
 )
)
)</f>
        <v>/*  872 */  { itemToBeCoded,               NOPARAM,                     "",                                            STD_SUB_N,                                     0,       0,       CAT_NONE, SLS_UNCHANGED, US_UNCHANGED},</v>
      </c>
    </row>
    <row r="897" spans="1:1">
      <c r="A897" s="8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",SOURCE!$S$2-5), "")&amp;
      TEXT(SOURCE!H897,"????0")&amp;",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", "&amp; SOURCE!K897&amp;      IF(SOURCE!$X$2-LEN(SOURCE!K897) &gt;= 0, REPT(" ",SOURCE!$X$2-LEN(SOURCE!K897)), "")&amp;
      "},"&amp;IF(SOURCE!L897&lt;&gt;"",""&amp;SOURCE!L897,"")
 )
)
)</f>
        <v>/*  873 */  { itemToBeCoded,               NOPARAM,                     "",                                            STD_SUB_O,                                     0,       0,       CAT_NONE, SLS_UNCHANGED, US_UNCHANGED},</v>
      </c>
    </row>
    <row r="898" spans="1:1">
      <c r="A898" s="8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",SOURCE!$S$2-5), "")&amp;
      TEXT(SOURCE!H898,"????0")&amp;",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", "&amp; SOURCE!K898&amp;      IF(SOURCE!$X$2-LEN(SOURCE!K898) &gt;= 0, REPT(" ",SOURCE!$X$2-LEN(SOURCE!K898)), "")&amp;
      "},"&amp;IF(SOURCE!L898&lt;&gt;"",""&amp;SOURCE!L898,"")
 )
)
)</f>
        <v>/*  874 */  { itemToBeCoded,               NOPARAM,                     "",                                            STD_SUB_P,                                     0,       0,       CAT_NONE, SLS_UNCHANGED, US_UNCHANGED},</v>
      </c>
    </row>
    <row r="899" spans="1:1">
      <c r="A899" s="8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",SOURCE!$S$2-5), "")&amp;
      TEXT(SOURCE!H899,"????0")&amp;",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", "&amp; SOURCE!K899&amp;      IF(SOURCE!$X$2-LEN(SOURCE!K899) &gt;= 0, REPT(" ",SOURCE!$X$2-LEN(SOURCE!K899)), "")&amp;
      "},"&amp;IF(SOURCE!L899&lt;&gt;"",""&amp;SOURCE!L899,"")
 )
)
)</f>
        <v>/*  875 */  { itemToBeCoded,               NOPARAM,                     "",                                            STD_SUB_Q,                                     0,       0,       CAT_NONE, SLS_UNCHANGED, US_UNCHANGED},</v>
      </c>
    </row>
    <row r="900" spans="1:1">
      <c r="A900" s="8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",SOURCE!$S$2-5), "")&amp;
      TEXT(SOURCE!H900,"????0")&amp;",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", "&amp; SOURCE!K900&amp;      IF(SOURCE!$X$2-LEN(SOURCE!K900) &gt;= 0, REPT(" ",SOURCE!$X$2-LEN(SOURCE!K900)), "")&amp;
      "},"&amp;IF(SOURCE!L900&lt;&gt;"",""&amp;SOURCE!L900,"")
 )
)
)</f>
        <v>/*  876 */  { itemToBeCoded,               NOPARAM,                     "",                                            STD_SUB_R,                                     0,       0,       CAT_NONE, SLS_UNCHANGED, US_UNCHANGED},</v>
      </c>
    </row>
    <row r="901" spans="1:1">
      <c r="A901" s="8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",SOURCE!$S$2-5), "")&amp;
      TEXT(SOURCE!H901,"????0")&amp;",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", "&amp; SOURCE!K901&amp;      IF(SOURCE!$X$2-LEN(SOURCE!K901) &gt;= 0, REPT(" ",SOURCE!$X$2-LEN(SOURCE!K901)), "")&amp;
      "},"&amp;IF(SOURCE!L901&lt;&gt;"",""&amp;SOURCE!L901,"")
 )
)
)</f>
        <v>/*  877 */  { itemToBeCoded,               NOPARAM,                     "",                                            STD_SUB_S,                                     0,       0,       CAT_NONE, SLS_UNCHANGED, US_UNCHANGED},</v>
      </c>
    </row>
    <row r="902" spans="1:1">
      <c r="A902" s="8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",SOURCE!$S$2-5), "")&amp;
      TEXT(SOURCE!H902,"????0")&amp;",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", "&amp; SOURCE!K902&amp;      IF(SOURCE!$X$2-LEN(SOURCE!K902) &gt;= 0, REPT(" ",SOURCE!$X$2-LEN(SOURCE!K902)), "")&amp;
      "},"&amp;IF(SOURCE!L902&lt;&gt;"",""&amp;SOURCE!L902,"")
 )
)
)</f>
        <v>/*  878 */  { itemToBeCoded,               NOPARAM,                     "",                                            STD_SUB_T,                                     0,       0,       CAT_NONE, SLS_UNCHANGED, US_UNCHANGED},</v>
      </c>
    </row>
    <row r="903" spans="1:1">
      <c r="A903" s="8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",SOURCE!$S$2-5), "")&amp;
      TEXT(SOURCE!H903,"????0")&amp;",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", "&amp; SOURCE!K903&amp;      IF(SOURCE!$X$2-LEN(SOURCE!K903) &gt;= 0, REPT(" ",SOURCE!$X$2-LEN(SOURCE!K903)), "")&amp;
      "},"&amp;IF(SOURCE!L903&lt;&gt;"",""&amp;SOURCE!L903,"")
 )
)
)</f>
        <v>/*  879 */  { itemToBeCoded,               NOPARAM,                     "",                                            STD_SUB_U,                                     0,       0,       CAT_NONE, SLS_UNCHANGED, US_UNCHANGED},</v>
      </c>
    </row>
    <row r="904" spans="1:1">
      <c r="A904" s="8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",SOURCE!$S$2-5), "")&amp;
      TEXT(SOURCE!H904,"????0")&amp;",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", "&amp; SOURCE!K904&amp;      IF(SOURCE!$X$2-LEN(SOURCE!K904) &gt;= 0, REPT(" ",SOURCE!$X$2-LEN(SOURCE!K904)), "")&amp;
      "},"&amp;IF(SOURCE!L904&lt;&gt;"",""&amp;SOURCE!L904,"")
 )
)
)</f>
        <v>/*  880 */  { itemToBeCoded,               NOPARAM,                     "",                                            STD_SUB_V,                                     0,       0,       CAT_NONE, SLS_UNCHANGED, US_UNCHANGED},</v>
      </c>
    </row>
    <row r="905" spans="1:1">
      <c r="A905" s="8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",SOURCE!$S$2-5), "")&amp;
      TEXT(SOURCE!H905,"????0")&amp;",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", "&amp; SOURCE!K905&amp;      IF(SOURCE!$X$2-LEN(SOURCE!K905) &gt;= 0, REPT(" ",SOURCE!$X$2-LEN(SOURCE!K905)), "")&amp;
      "},"&amp;IF(SOURCE!L905&lt;&gt;"",""&amp;SOURCE!L905,"")
 )
)
)</f>
        <v>/*  881 */  { itemToBeCoded,               NOPARAM,                     "",                                            STD_SUB_W,                                     0,       0,       CAT_NONE, SLS_UNCHANGED, US_UNCHANGED},</v>
      </c>
    </row>
    <row r="906" spans="1:1">
      <c r="A906" s="8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",SOURCE!$S$2-5), "")&amp;
      TEXT(SOURCE!H906,"????0")&amp;",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", "&amp; SOURCE!K906&amp;      IF(SOURCE!$X$2-LEN(SOURCE!K906) &gt;= 0, REPT(" ",SOURCE!$X$2-LEN(SOURCE!K906)), "")&amp;
      "},"&amp;IF(SOURCE!L906&lt;&gt;"",""&amp;SOURCE!L906,"")
 )
)
)</f>
        <v>/*  882 */  { itemToBeCoded,               NOPARAM,                     "",                                            STD_SUB_X,                                     0,       0,       CAT_NONE, SLS_UNCHANGED, US_UNCHANGED},</v>
      </c>
    </row>
    <row r="907" spans="1:1">
      <c r="A907" s="8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",SOURCE!$S$2-5), "")&amp;
      TEXT(SOURCE!H907,"????0")&amp;",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", "&amp; SOURCE!K907&amp;      IF(SOURCE!$X$2-LEN(SOURCE!K907) &gt;= 0, REPT(" ",SOURCE!$X$2-LEN(SOURCE!K907)), "")&amp;
      "},"&amp;IF(SOURCE!L907&lt;&gt;"",""&amp;SOURCE!L907,"")
 )
)
)</f>
        <v>/*  883 */  { itemToBeCoded,               NOPARAM,                     "",                                            STD_SUB_Y,                                     0,       0,       CAT_NONE, SLS_UNCHANGED, US_UNCHANGED},</v>
      </c>
    </row>
    <row r="908" spans="1:1">
      <c r="A908" s="8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",SOURCE!$S$2-5), "")&amp;
      TEXT(SOURCE!H908,"????0")&amp;",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", "&amp; SOURCE!K908&amp;      IF(SOURCE!$X$2-LEN(SOURCE!K908) &gt;= 0, REPT(" ",SOURCE!$X$2-LEN(SOURCE!K908)), "")&amp;
      "},"&amp;IF(SOURCE!L908&lt;&gt;"",""&amp;SOURCE!L908,"")
 )
)
)</f>
        <v>/*  884 */  { itemToBeCoded,               NOPARAM,                     "",                                            STD_SUB_Z,                                     0,       0,       CAT_NONE, SLS_UNCHANGED, US_UNCHANGED},</v>
      </c>
    </row>
    <row r="909" spans="1:1">
      <c r="A909" s="8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",SOURCE!$S$2-5), "")&amp;
      TEXT(SOURCE!H909,"????0")&amp;",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", "&amp; SOURCE!K909&amp;      IF(SOURCE!$X$2-LEN(SOURCE!K909) &gt;= 0, REPT(" ",SOURCE!$X$2-LEN(SOURCE!K909)), "")&amp;
      "},"&amp;IF(SOURCE!L909&lt;&gt;"",""&amp;SOURCE!L909,"")
 )
)
)</f>
        <v>/*  885 */  { addItemToBuffer,             ITM_SUB_E_OUTLINE,           "",                                            STD_SUB_E_OUTLINE,                             0,       0,       CAT_NONE, SLS_UNCHANGED, US_UNCHANGED},</v>
      </c>
    </row>
    <row r="910" spans="1:1">
      <c r="A910" s="8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",SOURCE!$S$2-5), "")&amp;
      TEXT(SOURCE!H910,"????0")&amp;",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", "&amp; SOURCE!K910&amp;      IF(SOURCE!$X$2-LEN(SOURCE!K910) &gt;= 0, REPT(" ",SOURCE!$X$2-LEN(SOURCE!K910)), "")&amp;
      "},"&amp;IF(SOURCE!L910&lt;&gt;"",""&amp;SOURCE!L910,"")
 )
)
)</f>
        <v>/*  886 */  { itemToBeCoded,               NOPARAM,                     "",                                            STD_SUB_a,                                     0,       0,       CAT_NONE, SLS_UNCHANGED, US_UNCHANGED},</v>
      </c>
    </row>
    <row r="911" spans="1:1">
      <c r="A911" s="8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",SOURCE!$S$2-5), "")&amp;
      TEXT(SOURCE!H911,"????0")&amp;",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", "&amp; SOURCE!K911&amp;      IF(SOURCE!$X$2-LEN(SOURCE!K911) &gt;= 0, REPT(" ",SOURCE!$X$2-LEN(SOURCE!K911)), "")&amp;
      "},"&amp;IF(SOURCE!L911&lt;&gt;"",""&amp;SOURCE!L911,"")
 )
)
)</f>
        <v>/*  887 */  { itemToBeCoded,               NOPARAM,                     "",                                            STD_SUB_b,                                     0,       0,       CAT_NONE, SLS_UNCHANGED, US_UNCHANGED},</v>
      </c>
    </row>
    <row r="912" spans="1:1">
      <c r="A912" s="8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",SOURCE!$S$2-5), "")&amp;
      TEXT(SOURCE!H912,"????0")&amp;",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", "&amp; SOURCE!K912&amp;      IF(SOURCE!$X$2-LEN(SOURCE!K912) &gt;= 0, REPT(" ",SOURCE!$X$2-LEN(SOURCE!K912)), "")&amp;
      "},"&amp;IF(SOURCE!L912&lt;&gt;"",""&amp;SOURCE!L912,"")
 )
)
)</f>
        <v>/*  888 */  { itemToBeCoded,               NOPARAM,                     "",                                            STD_SUB_c,                                     0,       0,       CAT_NONE, SLS_UNCHANGED, US_UNCHANGED},</v>
      </c>
    </row>
    <row r="913" spans="1:1">
      <c r="A913" s="8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",SOURCE!$S$2-5), "")&amp;
      TEXT(SOURCE!H913,"????0")&amp;",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", "&amp; SOURCE!K913&amp;      IF(SOURCE!$X$2-LEN(SOURCE!K913) &gt;= 0, REPT(" ",SOURCE!$X$2-LEN(SOURCE!K913)), "")&amp;
      "},"&amp;IF(SOURCE!L913&lt;&gt;"",""&amp;SOURCE!L913,"")
 )
)
)</f>
        <v>/*  889 */  { itemToBeCoded,               NOPARAM,                     "",                                            STD_SUB_d,                                     0,       0,       CAT_NONE, SLS_UNCHANGED, US_UNCHANGED},</v>
      </c>
    </row>
    <row r="914" spans="1:1">
      <c r="A914" s="8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",SOURCE!$S$2-5), "")&amp;
      TEXT(SOURCE!H914,"????0")&amp;",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", "&amp; SOURCE!K914&amp;      IF(SOURCE!$X$2-LEN(SOURCE!K914) &gt;= 0, REPT(" ",SOURCE!$X$2-LEN(SOURCE!K914)), "")&amp;
      "},"&amp;IF(SOURCE!L914&lt;&gt;"",""&amp;SOURCE!L914,"")
 )
)
)</f>
        <v>/*  890 */  { itemToBeCoded,               NOPARAM,                     "",                                            STD_SUB_e,                                     0,       0,       CAT_NONE, SLS_UNCHANGED, US_UNCHANGED},</v>
      </c>
    </row>
    <row r="915" spans="1:1">
      <c r="A915" s="8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",SOURCE!$S$2-5), "")&amp;
      TEXT(SOURCE!H915,"????0")&amp;",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", "&amp; SOURCE!K915&amp;      IF(SOURCE!$X$2-LEN(SOURCE!K915) &gt;= 0, REPT(" ",SOURCE!$X$2-LEN(SOURCE!K915)), "")&amp;
      "},"&amp;IF(SOURCE!L915&lt;&gt;"",""&amp;SOURCE!L915,"")
 )
)
)</f>
        <v>/*  891 */  { itemToBeCoded,               NOPARAM,                     "",                                            STD_SUB_h,                                     0,       0,       CAT_NONE, SLS_UNCHANGED, US_UNCHANGED},</v>
      </c>
    </row>
    <row r="916" spans="1:1">
      <c r="A916" s="8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",SOURCE!$S$2-5), "")&amp;
      TEXT(SOURCE!H916,"????0")&amp;",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", "&amp; SOURCE!K916&amp;      IF(SOURCE!$X$2-LEN(SOURCE!K916) &gt;= 0, REPT(" ",SOURCE!$X$2-LEN(SOURCE!K916)), "")&amp;
      "},"&amp;IF(SOURCE!L916&lt;&gt;"",""&amp;SOURCE!L916,"")
 )
)
)</f>
        <v>/*  892 */  { itemToBeCoded,               NOPARAM,                     "",                                            STD_SUB_i,                                     0,       0,       CAT_NONE, SLS_UNCHANGED, US_UNCHANGED},</v>
      </c>
    </row>
    <row r="917" spans="1:1">
      <c r="A917" s="8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",SOURCE!$S$2-5), "")&amp;
      TEXT(SOURCE!H917,"????0")&amp;",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", "&amp; SOURCE!K917&amp;      IF(SOURCE!$X$2-LEN(SOURCE!K917) &gt;= 0, REPT(" ",SOURCE!$X$2-LEN(SOURCE!K917)), "")&amp;
      "},"&amp;IF(SOURCE!L917&lt;&gt;"",""&amp;SOURCE!L917,"")
 )
)
)</f>
        <v>/*  893 */  { itemToBeCoded,               NOPARAM,                     "",                                            STD_SUB_j,                                     0,       0,       CAT_NONE, SLS_UNCHANGED, US_UNCHANGED},</v>
      </c>
    </row>
    <row r="918" spans="1:1">
      <c r="A918" s="8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",SOURCE!$S$2-5), "")&amp;
      TEXT(SOURCE!H918,"????0")&amp;",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", "&amp; SOURCE!K918&amp;      IF(SOURCE!$X$2-LEN(SOURCE!K918) &gt;= 0, REPT(" ",SOURCE!$X$2-LEN(SOURCE!K918)), "")&amp;
      "},"&amp;IF(SOURCE!L918&lt;&gt;"",""&amp;SOURCE!L918,"")
 )
)
)</f>
        <v>/*  894 */  { itemToBeCoded,               NOPARAM,                     "",                                            STD_SUB_k,                                     0,       0,       CAT_NONE, SLS_UNCHANGED, US_UNCHANGED},</v>
      </c>
    </row>
    <row r="919" spans="1:1">
      <c r="A919" s="8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",SOURCE!$S$2-5), "")&amp;
      TEXT(SOURCE!H919,"????0")&amp;",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", "&amp; SOURCE!K919&amp;      IF(SOURCE!$X$2-LEN(SOURCE!K919) &gt;= 0, REPT(" ",SOURCE!$X$2-LEN(SOURCE!K919)), "")&amp;
      "},"&amp;IF(SOURCE!L919&lt;&gt;"",""&amp;SOURCE!L919,"")
 )
)
)</f>
        <v>/*  895 */  { itemToBeCoded,               NOPARAM,                     "",                                            STD_SUB_l,                                     0,       0,       CAT_NONE, SLS_UNCHANGED, US_UNCHANGED},</v>
      </c>
    </row>
    <row r="920" spans="1:1">
      <c r="A920" s="8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",SOURCE!$S$2-5), "")&amp;
      TEXT(SOURCE!H920,"????0")&amp;",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", "&amp; SOURCE!K920&amp;      IF(SOURCE!$X$2-LEN(SOURCE!K920) &gt;= 0, REPT(" ",SOURCE!$X$2-LEN(SOURCE!K920)), "")&amp;
      "},"&amp;IF(SOURCE!L920&lt;&gt;"",""&amp;SOURCE!L920,"")
 )
)
)</f>
        <v>/*  896 */  { itemToBeCoded,               NOPARAM,                     "",                                            STD_SUB_m,                                     0,       0,       CAT_NONE, SLS_UNCHANGED, US_UNCHANGED},</v>
      </c>
    </row>
    <row r="921" spans="1:1">
      <c r="A921" s="8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",SOURCE!$S$2-5), "")&amp;
      TEXT(SOURCE!H921,"????0")&amp;",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", "&amp; SOURCE!K921&amp;      IF(SOURCE!$X$2-LEN(SOURCE!K921) &gt;= 0, REPT(" ",SOURCE!$X$2-LEN(SOURCE!K921)), "")&amp;
      "},"&amp;IF(SOURCE!L921&lt;&gt;"",""&amp;SOURCE!L921,"")
 )
)
)</f>
        <v>/*  897 */  { itemToBeCoded,               NOPARAM,                     "",                                            STD_SUB_n,                                     0,       0,       CAT_NONE, SLS_UNCHANGED, US_UNCHANGED},</v>
      </c>
    </row>
    <row r="922" spans="1:1">
      <c r="A922" s="8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",SOURCE!$S$2-5), "")&amp;
      TEXT(SOURCE!H922,"????0")&amp;",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", "&amp; SOURCE!K922&amp;      IF(SOURCE!$X$2-LEN(SOURCE!K922) &gt;= 0, REPT(" ",SOURCE!$X$2-LEN(SOURCE!K922)), "")&amp;
      "},"&amp;IF(SOURCE!L922&lt;&gt;"",""&amp;SOURCE!L922,"")
 )
)
)</f>
        <v>/*  898 */  { itemToBeCoded,               NOPARAM,                     "",                                            STD_SUB_o,                                     0,       0,       CAT_NONE, SLS_UNCHANGED, US_UNCHANGED},</v>
      </c>
    </row>
    <row r="923" spans="1:1">
      <c r="A923" s="8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",SOURCE!$S$2-5), "")&amp;
      TEXT(SOURCE!H923,"????0")&amp;",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", "&amp; SOURCE!K923&amp;      IF(SOURCE!$X$2-LEN(SOURCE!K923) &gt;= 0, REPT(" ",SOURCE!$X$2-LEN(SOURCE!K923)), "")&amp;
      "},"&amp;IF(SOURCE!L923&lt;&gt;"",""&amp;SOURCE!L923,"")
 )
)
)</f>
        <v>/*  899 */  { itemToBeCoded,               NOPARAM,                     "",                                            STD_SUB_p,                                     0,       0,       CAT_NONE, SLS_UNCHANGED, US_UNCHANGED},</v>
      </c>
    </row>
    <row r="924" spans="1:1">
      <c r="A924" s="8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",SOURCE!$S$2-5), "")&amp;
      TEXT(SOURCE!H924,"????0")&amp;",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", "&amp; SOURCE!K924&amp;      IF(SOURCE!$X$2-LEN(SOURCE!K924) &gt;= 0, REPT(" ",SOURCE!$X$2-LEN(SOURCE!K924)), "")&amp;
      "},"&amp;IF(SOURCE!L924&lt;&gt;"",""&amp;SOURCE!L924,"")
 )
)
)</f>
        <v>/*  900 */  { itemToBeCoded,               NOPARAM,                     "",                                            STD_SUB_q,                                     0,       0,       CAT_NONE, SLS_UNCHANGED, US_UNCHANGED},</v>
      </c>
    </row>
    <row r="925" spans="1:1">
      <c r="A925" s="8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",SOURCE!$S$2-5), "")&amp;
      TEXT(SOURCE!H925,"????0")&amp;",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", "&amp; SOURCE!K925&amp;      IF(SOURCE!$X$2-LEN(SOURCE!K925) &gt;= 0, REPT(" ",SOURCE!$X$2-LEN(SOURCE!K925)), "")&amp;
      "},"&amp;IF(SOURCE!L925&lt;&gt;"",""&amp;SOURCE!L925,"")
 )
)
)</f>
        <v>/*  901 */  { itemToBeCoded,               NOPARAM,                     "",                                            STD_SUB_s,                                     0,       0,       CAT_NONE, SLS_UNCHANGED, US_UNCHANGED},</v>
      </c>
    </row>
    <row r="926" spans="1:1">
      <c r="A926" s="8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",SOURCE!$S$2-5), "")&amp;
      TEXT(SOURCE!H926,"????0")&amp;",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", "&amp; SOURCE!K926&amp;      IF(SOURCE!$X$2-LEN(SOURCE!K926) &gt;= 0, REPT(" ",SOURCE!$X$2-LEN(SOURCE!K926)), "")&amp;
      "},"&amp;IF(SOURCE!L926&lt;&gt;"",""&amp;SOURCE!L926,"")
 )
)
)</f>
        <v>/*  902 */  { itemToBeCoded,               NOPARAM,                     "",                                            STD_SUB_t,                                     0,       0,       CAT_NONE, SLS_UNCHANGED, US_UNCHANGED},</v>
      </c>
    </row>
    <row r="927" spans="1:1">
      <c r="A927" s="8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",SOURCE!$S$2-5), "")&amp;
      TEXT(SOURCE!H927,"????0")&amp;",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", "&amp; SOURCE!K927&amp;      IF(SOURCE!$X$2-LEN(SOURCE!K927) &gt;= 0, REPT(" ",SOURCE!$X$2-LEN(SOURCE!K927)), "")&amp;
      "},"&amp;IF(SOURCE!L927&lt;&gt;"",""&amp;SOURCE!L927,"")
 )
)
)</f>
        <v>/*  903 */  { itemToBeCoded,               NOPARAM,                     "",                                            STD_SUB_u,                                     0,       0,       CAT_NONE, SLS_UNCHANGED, US_UNCHANGED},</v>
      </c>
    </row>
    <row r="928" spans="1:1">
      <c r="A928" s="8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",SOURCE!$S$2-5), "")&amp;
      TEXT(SOURCE!H928,"????0")&amp;",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", "&amp; SOURCE!K928&amp;      IF(SOURCE!$X$2-LEN(SOURCE!K928) &gt;= 0, REPT(" ",SOURCE!$X$2-LEN(SOURCE!K928)), "")&amp;
      "},"&amp;IF(SOURCE!L928&lt;&gt;"",""&amp;SOURCE!L928,"")
 )
)
)</f>
        <v>/*  904 */  { itemToBeCoded,               NOPARAM,                     "",                                            STD_SUB_v,                                     0,       0,       CAT_NONE, SLS_UNCHANGED, US_UNCHANGED},</v>
      </c>
    </row>
    <row r="929" spans="1:1">
      <c r="A929" s="8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",SOURCE!$S$2-5), "")&amp;
      TEXT(SOURCE!H929,"????0")&amp;",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", "&amp; SOURCE!K929&amp;      IF(SOURCE!$X$2-LEN(SOURCE!K929) &gt;= 0, REPT(" ",SOURCE!$X$2-LEN(SOURCE!K929)), "")&amp;
      "},"&amp;IF(SOURCE!L929&lt;&gt;"",""&amp;SOURCE!L929,"")
 )
)
)</f>
        <v>/*  905 */  { itemToBeCoded,               NOPARAM,                     "",                                            STD_SUB_w,                                     0,       0,       CAT_NONE, SLS_UNCHANGED, US_UNCHANGED},</v>
      </c>
    </row>
    <row r="930" spans="1:1">
      <c r="A930" s="8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",SOURCE!$S$2-5), "")&amp;
      TEXT(SOURCE!H930,"????0")&amp;",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", "&amp; SOURCE!K930&amp;      IF(SOURCE!$X$2-LEN(SOURCE!K930) &gt;= 0, REPT(" ",SOURCE!$X$2-LEN(SOURCE!K930)), "")&amp;
      "},"&amp;IF(SOURCE!L930&lt;&gt;"",""&amp;SOURCE!L930,"")
 )
)
)</f>
        <v>/*  906 */  { itemToBeCoded,               NOPARAM,                     "",                                            STD_SUB_x,                                     0,       0,       CAT_NONE, SLS_UNCHANGED, US_UNCHANGED},</v>
      </c>
    </row>
    <row r="931" spans="1:1">
      <c r="A931" s="8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",SOURCE!$S$2-5), "")&amp;
      TEXT(SOURCE!H931,"????0")&amp;",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", "&amp; SOURCE!K931&amp;      IF(SOURCE!$X$2-LEN(SOURCE!K931) &gt;= 0, REPT(" ",SOURCE!$X$2-LEN(SOURCE!K931)), "")&amp;
      "},"&amp;IF(SOURCE!L931&lt;&gt;"",""&amp;SOURCE!L931,"")
 )
)
)</f>
        <v>/*  907 */  { itemToBeCoded,               NOPARAM,                     "",                                            STD_SUB_y,                                     0,       0,       CAT_NONE, SLS_UNCHANGED, US_UNCHANGED},</v>
      </c>
    </row>
    <row r="932" spans="1:1">
      <c r="A932" s="8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",SOURCE!$S$2-5), "")&amp;
      TEXT(SOURCE!H932,"????0")&amp;",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", "&amp; SOURCE!K932&amp;      IF(SOURCE!$X$2-LEN(SOURCE!K932) &gt;= 0, REPT(" ",SOURCE!$X$2-LEN(SOURCE!K932)), "")&amp;
      "},"&amp;IF(SOURCE!L932&lt;&gt;"",""&amp;SOURCE!L932,"")
 )
)
)</f>
        <v>/*  908 */  { itemToBeCoded,               NOPARAM,                     "",                                            STD_SUB_z,                                     0,       0,       CAT_NONE, SLS_UNCHANGED, US_UNCHANGED},</v>
      </c>
    </row>
    <row r="933" spans="1:1">
      <c r="A933" s="8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",SOURCE!$S$2-5), "")&amp;
      TEXT(SOURCE!H933,"????0")&amp;",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", "&amp; SOURCE!K933&amp;      IF(SOURCE!$X$2-LEN(SOURCE!K933) &gt;= 0, REPT(" ",SOURCE!$X$2-LEN(SOURCE!K933)), "")&amp;
      "},"&amp;IF(SOURCE!L933&lt;&gt;"",""&amp;SOURCE!L933,"")
 )
)
)</f>
        <v>/*  909 */  { itemToBeCoded,               NOPARAM,                     "",                                            STD_SUB_a_b,                                   0,       0,       CAT_NONE, SLS_UNCHANGED, US_UNCHANGED},</v>
      </c>
    </row>
    <row r="934" spans="1:1">
      <c r="A934" s="8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",SOURCE!$S$2-5), "")&amp;
      TEXT(SOURCE!H934,"????0")&amp;",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", "&amp; SOURCE!K934&amp;      IF(SOURCE!$X$2-LEN(SOURCE!K934) &gt;= 0, REPT(" ",SOURCE!$X$2-LEN(SOURCE!K934)), "")&amp;
      "},"&amp;IF(SOURCE!L934&lt;&gt;"",""&amp;SOURCE!L934,"")
 )
)
)</f>
        <v>/*  910 */  { itemToBeCoded,               NOPARAM,                     "",                                            STD_SUB_e_b,                                   0,       0,       CAT_NONE, SLS_UNCHANGED, US_UNCHANGED},</v>
      </c>
    </row>
    <row r="935" spans="1:1">
      <c r="A935" s="8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",SOURCE!$S$2-5), "")&amp;
      TEXT(SOURCE!H935,"????0")&amp;",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", "&amp; SOURCE!K935&amp;      IF(SOURCE!$X$2-LEN(SOURCE!K935) &gt;= 0, REPT(" ",SOURCE!$X$2-LEN(SOURCE!K935)), "")&amp;
      "},"&amp;IF(SOURCE!L935&lt;&gt;"",""&amp;SOURCE!L935,"")
 )
)
)</f>
        <v>/*  911 */  { itemToBeCoded,               NOPARAM,                     "",                                            STD_SUB_k_b,                                   0,       0,       CAT_NONE, SLS_UNCHANGED, US_UNCHANGED},</v>
      </c>
    </row>
    <row r="936" spans="1:1">
      <c r="A936" s="8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",SOURCE!$S$2-5), "")&amp;
      TEXT(SOURCE!H936,"????0")&amp;",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", "&amp; SOURCE!K936&amp;      IF(SOURCE!$X$2-LEN(SOURCE!K936) &gt;= 0, REPT(" ",SOURCE!$X$2-LEN(SOURCE!K936)), "")&amp;
      "},"&amp;IF(SOURCE!L936&lt;&gt;"",""&amp;SOURCE!L936,"")
 )
)
)</f>
        <v>/*  912 */  { itemToBeCoded,               NOPARAM,                     "",                                            STD_SUB_l_b,                                   0,       0,       CAT_NONE, SLS_UNCHANGED, US_UNCHANGED},</v>
      </c>
    </row>
    <row r="937" spans="1:1">
      <c r="A937" s="8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",SOURCE!$S$2-5), "")&amp;
      TEXT(SOURCE!H937,"????0")&amp;",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", "&amp; SOURCE!K937&amp;      IF(SOURCE!$X$2-LEN(SOURCE!K937) &gt;= 0, REPT(" ",SOURCE!$X$2-LEN(SOURCE!K937)), "")&amp;
      "},"&amp;IF(SOURCE!L937&lt;&gt;"",""&amp;SOURCE!L937,"")
 )
)
)</f>
        <v>/*  913 */  { itemToBeCoded,               NOPARAM,                     "",                                            STD_SUB_m_b,                                   0,       0,       CAT_NONE, SLS_UNCHANGED, US_UNCHANGED},</v>
      </c>
    </row>
    <row r="938" spans="1:1">
      <c r="A938" s="8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",SOURCE!$S$2-5), "")&amp;
      TEXT(SOURCE!H938,"????0")&amp;",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", "&amp; SOURCE!K938&amp;      IF(SOURCE!$X$2-LEN(SOURCE!K938) &gt;= 0, REPT(" ",SOURCE!$X$2-LEN(SOURCE!K938)), "")&amp;
      "},"&amp;IF(SOURCE!L938&lt;&gt;"",""&amp;SOURCE!L938,"")
 )
)
)</f>
        <v>/*  914 */  { itemToBeCoded,               NOPARAM,                     "",                                            STD_SUB_n_b,                                   0,       0,       CAT_NONE, SLS_UNCHANGED, US_UNCHANGED},</v>
      </c>
    </row>
    <row r="939" spans="1:1">
      <c r="A939" s="8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",SOURCE!$S$2-5), "")&amp;
      TEXT(SOURCE!H939,"????0")&amp;",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", "&amp; SOURCE!K939&amp;      IF(SOURCE!$X$2-LEN(SOURCE!K939) &gt;= 0, REPT(" ",SOURCE!$X$2-LEN(SOURCE!K939)), "")&amp;
      "},"&amp;IF(SOURCE!L939&lt;&gt;"",""&amp;SOURCE!L939,"")
 )
)
)</f>
        <v>/*  915 */  { itemToBeCoded,               NOPARAM,                     "",                                            STD_SUB_o_b,                                   0,       0,       CAT_NONE, SLS_UNCHANGED, US_UNCHANGED},</v>
      </c>
    </row>
    <row r="940" spans="1:1">
      <c r="A940" s="8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",SOURCE!$S$2-5), "")&amp;
      TEXT(SOURCE!H940,"????0")&amp;",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", "&amp; SOURCE!K940&amp;      IF(SOURCE!$X$2-LEN(SOURCE!K940) &gt;= 0, REPT(" ",SOURCE!$X$2-LEN(SOURCE!K940)), "")&amp;
      "},"&amp;IF(SOURCE!L940&lt;&gt;"",""&amp;SOURCE!L940,"")
 )
)
)</f>
        <v>/*  916 */  { itemToBeCoded,               NOPARAM,                     "",                                            STD_SUB_p_b,                                   0,       0,       CAT_NONE, SLS_UNCHANGED, US_UNCHANGED},</v>
      </c>
    </row>
    <row r="941" spans="1:1">
      <c r="A941" s="8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",SOURCE!$S$2-5), "")&amp;
      TEXT(SOURCE!H941,"????0")&amp;",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", "&amp; SOURCE!K941&amp;      IF(SOURCE!$X$2-LEN(SOURCE!K941) &gt;= 0, REPT(" ",SOURCE!$X$2-LEN(SOURCE!K941)), "")&amp;
      "},"&amp;IF(SOURCE!L941&lt;&gt;"",""&amp;SOURCE!L941,"")
 )
)
)</f>
        <v>/*  917 */  { itemToBeCoded,               NOPARAM,                     "",                                            STD_SUB_s_b,                                   0,       0,       CAT_NONE, SLS_UNCHANGED, US_UNCHANGED},</v>
      </c>
    </row>
    <row r="942" spans="1:1">
      <c r="A942" s="8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",SOURCE!$S$2-5), "")&amp;
      TEXT(SOURCE!H942,"????0")&amp;",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", "&amp; SOURCE!K942&amp;      IF(SOURCE!$X$2-LEN(SOURCE!K942) &gt;= 0, REPT(" ",SOURCE!$X$2-LEN(SOURCE!K942)), "")&amp;
      "},"&amp;IF(SOURCE!L942&lt;&gt;"",""&amp;SOURCE!L942,"")
 )
)
)</f>
        <v>/*  918 */  { itemToBeCoded,               NOPARAM,                     "",                                            STD_SUB_u_b,                                   0,       0,       CAT_NONE, SLS_UNCHANGED, US_UNCHANGED},</v>
      </c>
    </row>
    <row r="943" spans="1:1">
      <c r="A943" s="8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",SOURCE!$S$2-5), "")&amp;
      TEXT(SOURCE!H943,"????0")&amp;",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", "&amp; SOURCE!K943&amp;      IF(SOURCE!$X$2-LEN(SOURCE!K943) &gt;= 0, REPT(" ",SOURCE!$X$2-LEN(SOURCE!K943)), "")&amp;
      "},"&amp;IF(SOURCE!L943&lt;&gt;"",""&amp;SOURCE!L943,"")
 )
)
)</f>
        <v>/*  919 */  { itemToBeCoded,               NOPARAM,                     "",                                            STD_SUB_x_b,                                   0,       0,       CAT_NONE, SLS_UNCHANGED, US_UNCHANGED},</v>
      </c>
    </row>
    <row r="944" spans="1:1">
      <c r="A944" s="8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",SOURCE!$S$2-5), "")&amp;
      TEXT(SOURCE!H944,"????0")&amp;",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", "&amp; SOURCE!K944&amp;      IF(SOURCE!$X$2-LEN(SOURCE!K944) &gt;= 0, REPT(" ",SOURCE!$X$2-LEN(SOURCE!K944)), "")&amp;
      "},"&amp;IF(SOURCE!L944&lt;&gt;"",""&amp;SOURCE!L944,"")
 )
)
)</f>
        <v>/*  920 */  { itemToBeCoded,               NOPARAM,                     "",                                            STD_SUP_PLUS,                                  0,       0,       CAT_NONE, SLS_UNCHANGED, US_UNCHANGED},</v>
      </c>
    </row>
    <row r="945" spans="1:1">
      <c r="A945" s="8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",SOURCE!$S$2-5), "")&amp;
      TEXT(SOURCE!H945,"????0")&amp;",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", "&amp; SOURCE!K945&amp;      IF(SOURCE!$X$2-LEN(SOURCE!K945) &gt;= 0, REPT(" ",SOURCE!$X$2-LEN(SOURCE!K945)), "")&amp;
      "},"&amp;IF(SOURCE!L945&lt;&gt;"",""&amp;SOURCE!L945,"")
 )
)
)</f>
        <v>/*  921 */  { itemToBeCoded,               NOPARAM,                     "",                                            STD_SUP_MINUS,                                 0,       0,       CAT_NONE, SLS_UNCHANGED, US_UNCHANGED},</v>
      </c>
    </row>
    <row r="946" spans="1:1">
      <c r="A946" s="8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",SOURCE!$S$2-5), "")&amp;
      TEXT(SOURCE!H946,"????0")&amp;",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", "&amp; SOURCE!K946&amp;      IF(SOURCE!$X$2-LEN(SOURCE!K946) &gt;= 0, REPT(" ",SOURCE!$X$2-LEN(SOURCE!K946)), "")&amp;
      "},"&amp;IF(SOURCE!L946&lt;&gt;"",""&amp;SOURCE!L946,"")
 )
)
)</f>
        <v>/*  922 */  { addItemToBuffer,             ITM_SUP_MINUS_1,             "",                                            STD_SUP_MINUS_1,                               0,       0,       CAT_NONE, SLS_UNCHANGED, US_UNCHANGED},</v>
      </c>
    </row>
    <row r="947" spans="1:1">
      <c r="A947" s="8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",SOURCE!$S$2-5), "")&amp;
      TEXT(SOURCE!H947,"????0")&amp;",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", "&amp; SOURCE!K947&amp;      IF(SOURCE!$X$2-LEN(SOURCE!K947) &gt;= 0, REPT(" ",SOURCE!$X$2-LEN(SOURCE!K947)), "")&amp;
      "},"&amp;IF(SOURCE!L947&lt;&gt;"",""&amp;SOURCE!L947,"")
 )
)
)</f>
        <v>/*  923 */  { addItemToBuffer,             ITM_SUP_INFINITY,            "",                                            STD_SUP_INFINITY,                              0,       0,       CAT_NONE, SLS_UNCHANGED, US_UNCHANGED},</v>
      </c>
    </row>
    <row r="948" spans="1:1">
      <c r="A948" s="8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",SOURCE!$S$2-5), "")&amp;
      TEXT(SOURCE!H948,"????0")&amp;",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", "&amp; SOURCE!K948&amp;      IF(SOURCE!$X$2-LEN(SOURCE!K948) &gt;= 0, REPT(" ",SOURCE!$X$2-LEN(SOURCE!K948)), "")&amp;
      "},"&amp;IF(SOURCE!L948&lt;&gt;"",""&amp;SOURCE!L948,"")
 )
)
)</f>
        <v>/*  924 */  { addItemToBuffer,             ITM_SUP_ASTERISK,            "",                                            STD_SUP_ASTERISK,                              0,       0,       CAT_NONE, SLS_UNCHANGED, US_UNCHANGED},</v>
      </c>
    </row>
    <row r="949" spans="1:1">
      <c r="A949" s="8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",SOURCE!$S$2-5), "")&amp;
      TEXT(SOURCE!H949,"????0")&amp;",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", "&amp; SOURCE!K949&amp;      IF(SOURCE!$X$2-LEN(SOURCE!K949) &gt;= 0, REPT(" ",SOURCE!$X$2-LEN(SOURCE!K949)), "")&amp;
      "},"&amp;IF(SOURCE!L949&lt;&gt;"",""&amp;SOURCE!L949,"")
 )
)
)</f>
        <v>/*  925 */  { itemToBeCoded,               NOPARAM,                     "",                                            STD_SUP_0,                                     0,       0,       CAT_NONE, SLS_UNCHANGED, US_UNCHANGED},</v>
      </c>
    </row>
    <row r="950" spans="1:1">
      <c r="A950" s="8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",SOURCE!$S$2-5), "")&amp;
      TEXT(SOURCE!H950,"????0")&amp;",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", "&amp; SOURCE!K950&amp;      IF(SOURCE!$X$2-LEN(SOURCE!K950) &gt;= 0, REPT(" ",SOURCE!$X$2-LEN(SOURCE!K950)), "")&amp;
      "},"&amp;IF(SOURCE!L950&lt;&gt;"",""&amp;SOURCE!L950,"")
 )
)
)</f>
        <v>/*  926 */  { itemToBeCoded,               NOPARAM,                     "",                                            STD_SUP_1,                                     0,       0,       CAT_NONE, SLS_UNCHANGED, US_UNCHANGED},</v>
      </c>
    </row>
    <row r="951" spans="1:1">
      <c r="A951" s="8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",SOURCE!$S$2-5), "")&amp;
      TEXT(SOURCE!H951,"????0")&amp;",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", "&amp; SOURCE!K951&amp;      IF(SOURCE!$X$2-LEN(SOURCE!K951) &gt;= 0, REPT(" ",SOURCE!$X$2-LEN(SOURCE!K951)), "")&amp;
      "},"&amp;IF(SOURCE!L951&lt;&gt;"",""&amp;SOURCE!L951,"")
 )
)
)</f>
        <v>/*  927 */  { itemToBeCoded,               NOPARAM,                     "",                                            STD_SUP_2,                                     0,       0,       CAT_NONE, SLS_UNCHANGED, US_UNCHANGED},</v>
      </c>
    </row>
    <row r="952" spans="1:1">
      <c r="A952" s="8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",SOURCE!$S$2-5), "")&amp;
      TEXT(SOURCE!H952,"????0")&amp;",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", "&amp; SOURCE!K952&amp;      IF(SOURCE!$X$2-LEN(SOURCE!K952) &gt;= 0, REPT(" ",SOURCE!$X$2-LEN(SOURCE!K952)), "")&amp;
      "},"&amp;IF(SOURCE!L952&lt;&gt;"",""&amp;SOURCE!L952,"")
 )
)
)</f>
        <v>/*  928 */  { itemToBeCoded,               NOPARAM,                     "",                                            STD_SUP_3,                                     0,       0,       CAT_NONE, SLS_UNCHANGED, US_UNCHANGED},</v>
      </c>
    </row>
    <row r="953" spans="1:1">
      <c r="A953" s="8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",SOURCE!$S$2-5), "")&amp;
      TEXT(SOURCE!H953,"????0")&amp;",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", "&amp; SOURCE!K953&amp;      IF(SOURCE!$X$2-LEN(SOURCE!K953) &gt;= 0, REPT(" ",SOURCE!$X$2-LEN(SOURCE!K953)), "")&amp;
      "},"&amp;IF(SOURCE!L953&lt;&gt;"",""&amp;SOURCE!L953,"")
 )
)
)</f>
        <v>/*  929 */  { itemToBeCoded,               NOPARAM,                     "",                                            STD_SUP_4,                                     0,       0,       CAT_NONE, SLS_UNCHANGED, US_UNCHANGED},</v>
      </c>
    </row>
    <row r="954" spans="1:1">
      <c r="A954" s="8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",SOURCE!$S$2-5), "")&amp;
      TEXT(SOURCE!H954,"????0")&amp;",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", "&amp; SOURCE!K954&amp;      IF(SOURCE!$X$2-LEN(SOURCE!K954) &gt;= 0, REPT(" ",SOURCE!$X$2-LEN(SOURCE!K954)), "")&amp;
      "},"&amp;IF(SOURCE!L954&lt;&gt;"",""&amp;SOURCE!L954,"")
 )
)
)</f>
        <v>/*  930 */  { itemToBeCoded,               NOPARAM,                     "",                                            STD_SUP_5,                                     0,       0,       CAT_NONE, SLS_UNCHANGED, US_UNCHANGED},</v>
      </c>
    </row>
    <row r="955" spans="1:1">
      <c r="A955" s="8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",SOURCE!$S$2-5), "")&amp;
      TEXT(SOURCE!H955,"????0")&amp;",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", "&amp; SOURCE!K955&amp;      IF(SOURCE!$X$2-LEN(SOURCE!K955) &gt;= 0, REPT(" ",SOURCE!$X$2-LEN(SOURCE!K955)), "")&amp;
      "},"&amp;IF(SOURCE!L955&lt;&gt;"",""&amp;SOURCE!L955,"")
 )
)
)</f>
        <v>/*  931 */  { itemToBeCoded,               NOPARAM,                     "",                                            STD_SUP_6,                                     0,       0,       CAT_NONE, SLS_UNCHANGED, US_UNCHANGED},</v>
      </c>
    </row>
    <row r="956" spans="1:1">
      <c r="A956" s="8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",SOURCE!$S$2-5), "")&amp;
      TEXT(SOURCE!H956,"????0")&amp;",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", "&amp; SOURCE!K956&amp;      IF(SOURCE!$X$2-LEN(SOURCE!K956) &gt;= 0, REPT(" ",SOURCE!$X$2-LEN(SOURCE!K956)), "")&amp;
      "},"&amp;IF(SOURCE!L956&lt;&gt;"",""&amp;SOURCE!L956,"")
 )
)
)</f>
        <v>/*  932 */  { itemToBeCoded,               NOPARAM,                     "",                                            STD_SUP_7,                                     0,       0,       CAT_NONE, SLS_UNCHANGED, US_UNCHANGED},</v>
      </c>
    </row>
    <row r="957" spans="1:1">
      <c r="A957" s="8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",SOURCE!$S$2-5), "")&amp;
      TEXT(SOURCE!H957,"????0")&amp;",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", "&amp; SOURCE!K957&amp;      IF(SOURCE!$X$2-LEN(SOURCE!K957) &gt;= 0, REPT(" ",SOURCE!$X$2-LEN(SOURCE!K957)), "")&amp;
      "},"&amp;IF(SOURCE!L957&lt;&gt;"",""&amp;SOURCE!L957,"")
 )
)
)</f>
        <v>/*  933 */  { itemToBeCoded,               NOPARAM,                     "",                                            STD_SUP_8,                                     0,       0,       CAT_NONE, SLS_UNCHANGED, US_UNCHANGED},</v>
      </c>
    </row>
    <row r="958" spans="1:1">
      <c r="A958" s="8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",SOURCE!$S$2-5), "")&amp;
      TEXT(SOURCE!H958,"????0")&amp;",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", "&amp; SOURCE!K958&amp;      IF(SOURCE!$X$2-LEN(SOURCE!K958) &gt;= 0, REPT(" ",SOURCE!$X$2-LEN(SOURCE!K958)), "")&amp;
      "},"&amp;IF(SOURCE!L958&lt;&gt;"",""&amp;SOURCE!L958,"")
 )
)
)</f>
        <v>/*  934 */  { itemToBeCoded,               NOPARAM,                     "",                                            STD_SUP_9,                                     0,       0,       CAT_NONE, SLS_UNCHANGED, US_UNCHANGED},</v>
      </c>
    </row>
    <row r="959" spans="1:1">
      <c r="A959" s="8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",SOURCE!$S$2-5), "")&amp;
      TEXT(SOURCE!H959,"????0")&amp;",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", "&amp; SOURCE!K959&amp;      IF(SOURCE!$X$2-LEN(SOURCE!K959) &gt;= 0, REPT(" ",SOURCE!$X$2-LEN(SOURCE!K959)), "")&amp;
      "},"&amp;IF(SOURCE!L959&lt;&gt;"",""&amp;SOURCE!L959,"")
 )
)
)</f>
        <v>/*  935 */  { itemToBeCoded,               NOPARAM,                     "0935",                                        "0935",                                        0,       0,       CAT_FREE, SLS_UNCHANGED, US_UNCHANGED},</v>
      </c>
    </row>
    <row r="960" spans="1:1">
      <c r="A960" s="8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",SOURCE!$S$2-5), "")&amp;
      TEXT(SOURCE!H960,"????0")&amp;",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", "&amp; SOURCE!K960&amp;      IF(SOURCE!$X$2-LEN(SOURCE!K960) &gt;= 0, REPT(" ",SOURCE!$X$2-LEN(SOURCE!K960)), "")&amp;
      "},"&amp;IF(SOURCE!L960&lt;&gt;"",""&amp;SOURCE!L960,"")
 )
)
)</f>
        <v>/*  936 */  { addItemToBuffer,             ITM_SUP_T,                   "",                                            STD_SUP_T,                                     0,       0,       CAT_NONE, SLS_UNCHANGED, US_UNCHANGED},</v>
      </c>
    </row>
    <row r="961" spans="1:1">
      <c r="A961" s="8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",SOURCE!$S$2-5), "")&amp;
      TEXT(SOURCE!H961,"????0")&amp;",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", "&amp; SOURCE!K961&amp;      IF(SOURCE!$X$2-LEN(SOURCE!K961) &gt;= 0, REPT(" ",SOURCE!$X$2-LEN(SOURCE!K961)), "")&amp;
      "},"&amp;IF(SOURCE!L961&lt;&gt;"",""&amp;SOURCE!L961,"")
 )
)
)</f>
        <v>/*  937 */  { itemToBeCoded,               NOPARAM,                     "",                                            STD_SUP_a,                                     0,       0,       CAT_NONE, SLS_UNCHANGED, US_UNCHANGED},</v>
      </c>
    </row>
    <row r="962" spans="1:1">
      <c r="A962" s="8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",SOURCE!$S$2-5), "")&amp;
      TEXT(SOURCE!H962,"????0")&amp;",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", "&amp; SOURCE!K962&amp;      IF(SOURCE!$X$2-LEN(SOURCE!K962) &gt;= 0, REPT(" ",SOURCE!$X$2-LEN(SOURCE!K962)), "")&amp;
      "},"&amp;IF(SOURCE!L962&lt;&gt;"",""&amp;SOURCE!L962,"")
 )
)
)</f>
        <v>/*  938 */  { itemToBeCoded,               NOPARAM,                     "",                                            STD_SUP_f,                                     0,       0,       CAT_NONE, SLS_UNCHANGED, US_UNCHANGED},</v>
      </c>
    </row>
    <row r="963" spans="1:1">
      <c r="A963" s="8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",SOURCE!$S$2-5), "")&amp;
      TEXT(SOURCE!H963,"????0")&amp;",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", "&amp; SOURCE!K963&amp;      IF(SOURCE!$X$2-LEN(SOURCE!K963) &gt;= 0, REPT(" ",SOURCE!$X$2-LEN(SOURCE!K963)), "")&amp;
      "},"&amp;IF(SOURCE!L963&lt;&gt;"",""&amp;SOURCE!L963,"")
 )
)
)</f>
        <v>/*  939 */  { itemToBeCoded,               NOPARAM,                     "",                                            STD_SUP_g,                                     0,       0,       CAT_NONE, SLS_UNCHANGED, US_UNCHANGED},</v>
      </c>
    </row>
    <row r="964" spans="1:1">
      <c r="A964" s="8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",SOURCE!$S$2-5), "")&amp;
      TEXT(SOURCE!H964,"????0")&amp;",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", "&amp; SOURCE!K964&amp;      IF(SOURCE!$X$2-LEN(SOURCE!K964) &gt;= 0, REPT(" ",SOURCE!$X$2-LEN(SOURCE!K964)), "")&amp;
      "},"&amp;IF(SOURCE!L964&lt;&gt;"",""&amp;SOURCE!L964,"")
 )
)
)</f>
        <v>/*  940 */  { itemToBeCoded,               NOPARAM,                     "",                                            STD_SUP_h,                                     0,       0,       CAT_NONE, SLS_UNCHANGED, US_UNCHANGED},</v>
      </c>
    </row>
    <row r="965" spans="1:1">
      <c r="A965" s="8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",SOURCE!$S$2-5), "")&amp;
      TEXT(SOURCE!H965,"????0")&amp;",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", "&amp; SOURCE!K965&amp;      IF(SOURCE!$X$2-LEN(SOURCE!K965) &gt;= 0, REPT(" ",SOURCE!$X$2-LEN(SOURCE!K965)), "")&amp;
      "},"&amp;IF(SOURCE!L965&lt;&gt;"",""&amp;SOURCE!L965,"")
 )
)
)</f>
        <v>/*  941 */  { itemToBeCoded,               NOPARAM,                     "",                                            STD_SUP_r,                                     0,       0,       CAT_NONE, SLS_UNCHANGED, US_UNCHANGED},</v>
      </c>
    </row>
    <row r="966" spans="1:1">
      <c r="A966" s="8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",SOURCE!$S$2-5), "")&amp;
      TEXT(SOURCE!H966,"????0")&amp;",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", "&amp; SOURCE!K966&amp;      IF(SOURCE!$X$2-LEN(SOURCE!K966) &gt;= 0, REPT(" ",SOURCE!$X$2-LEN(SOURCE!K966)), "")&amp;
      "},"&amp;IF(SOURCE!L966&lt;&gt;"",""&amp;SOURCE!L966,"")
 )
)
)</f>
        <v>/*  942 */  { itemToBeCoded,               NOPARAM,                     "",                                            STD_SUP_x,                                     0,       0,       CAT_NONE, SLS_UNCHANGED, US_UNCHANGED},</v>
      </c>
    </row>
    <row r="967" spans="1:1">
      <c r="A967" s="8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",SOURCE!$S$2-5), "")&amp;
      TEXT(SOURCE!H967,"????0")&amp;",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", "&amp; SOURCE!K967&amp;      IF(SOURCE!$X$2-LEN(SOURCE!K967) &gt;= 0, REPT(" ",SOURCE!$X$2-LEN(SOURCE!K967)), "")&amp;
      "},"&amp;IF(SOURCE!L967&lt;&gt;"",""&amp;SOURCE!L967,"")
 )
)
)</f>
        <v>/*  943 */  { addItemToBuffer,             ITM_SPACE,                   "",                                            STD_SPACE,                                     0,       0,       CAT_NONE, SLS_UNCHANGED, US_UNCHANGED},</v>
      </c>
    </row>
    <row r="968" spans="1:1">
      <c r="A968" s="8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",SOURCE!$S$2-5), "")&amp;
      TEXT(SOURCE!H968,"????0")&amp;",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", "&amp; SOURCE!K968&amp;      IF(SOURCE!$X$2-LEN(SOURCE!K968) &gt;= 0, REPT(" ",SOURCE!$X$2-LEN(SOURCE!K968)), "")&amp;
      "},"&amp;IF(SOURCE!L968&lt;&gt;"",""&amp;SOURCE!L968,"")
 )
)
)</f>
        <v>/*  944 */  { addItemToBuffer,             ITM_EXCLAMATION_MARK,        "",                                            STD_EXCLAMATION_MARK,                          0,       0,       CAT_NONE, SLS_UNCHANGED, US_UNCHANGED},</v>
      </c>
    </row>
    <row r="969" spans="1:1">
      <c r="A969" s="8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",SOURCE!$S$2-5), "")&amp;
      TEXT(SOURCE!H969,"????0")&amp;",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", "&amp; SOURCE!K969&amp;      IF(SOURCE!$X$2-LEN(SOURCE!K969) &gt;= 0, REPT(" ",SOURCE!$X$2-LEN(SOURCE!K969)), "")&amp;
      "},"&amp;IF(SOURCE!L969&lt;&gt;"",""&amp;SOURCE!L969,"")
 )
)
)</f>
        <v>/*  945 */  { addItemToBuffer,             ITM_DOUBLE_QUOTE,            "",                                            STD_DOUBLE_QUOTE,                              0,       0,       CAT_NONE, SLS_UNCHANGED, US_UNCHANGED},</v>
      </c>
    </row>
    <row r="970" spans="1:1">
      <c r="A970" s="8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",SOURCE!$S$2-5), "")&amp;
      TEXT(SOURCE!H970,"????0")&amp;",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", "&amp; SOURCE!K970&amp;      IF(SOURCE!$X$2-LEN(SOURCE!K970) &gt;= 0, REPT(" ",SOURCE!$X$2-LEN(SOURCE!K970)), "")&amp;
      "},"&amp;IF(SOURCE!L970&lt;&gt;"",""&amp;SOURCE!L970,"")
 )
)
)</f>
        <v>/*  946 */  { addItemToBuffer,             ITM_NUMBER_SIGN,             "",                                            STD_NUMBER_SIGN,                               0,       0,       CAT_NONE, SLS_UNCHANGED, US_UNCHANGED},</v>
      </c>
    </row>
    <row r="971" spans="1:1">
      <c r="A971" s="8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",SOURCE!$S$2-5), "")&amp;
      TEXT(SOURCE!H971,"????0")&amp;",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", "&amp; SOURCE!K971&amp;      IF(SOURCE!$X$2-LEN(SOURCE!K971) &gt;= 0, REPT(" ",SOURCE!$X$2-LEN(SOURCE!K971)), "")&amp;
      "},"&amp;IF(SOURCE!L971&lt;&gt;"",""&amp;SOURCE!L971,"")
 )
)
)</f>
        <v>/*  947 */  { addItemToBuffer,             ITM_DOLLAR,                  "",                                            STD_DOLLAR,                                    0,       0,       CAT_NONE, SLS_UNCHANGED, US_UNCHANGED},</v>
      </c>
    </row>
    <row r="972" spans="1:1">
      <c r="A972" s="8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",SOURCE!$S$2-5), "")&amp;
      TEXT(SOURCE!H972,"????0")&amp;",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", "&amp; SOURCE!K972&amp;      IF(SOURCE!$X$2-LEN(SOURCE!K972) &gt;= 0, REPT(" ",SOURCE!$X$2-LEN(SOURCE!K972)), "")&amp;
      "},"&amp;IF(SOURCE!L972&lt;&gt;"",""&amp;SOURCE!L972,"")
 )
)
)</f>
        <v>/*  948 */  { addItemToBuffer,             ITM_PERCENT,                 "",                                            STD_PERCENT,                                   0,       0,       CAT_NONE, SLS_UNCHANGED, US_UNCHANGED},</v>
      </c>
    </row>
    <row r="973" spans="1:1">
      <c r="A973" s="8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",SOURCE!$S$2-5), "")&amp;
      TEXT(SOURCE!H973,"????0")&amp;",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", "&amp; SOURCE!K973&amp;      IF(SOURCE!$X$2-LEN(SOURCE!K973) &gt;= 0, REPT(" ",SOURCE!$X$2-LEN(SOURCE!K973)), "")&amp;
      "},"&amp;IF(SOURCE!L973&lt;&gt;"",""&amp;SOURCE!L973,"")
 )
)
)</f>
        <v>/*  949 */  { addItemToBuffer,             ITM_AMPERSAND,               "",                                            STD_AMPERSAND,                                 0,       0,       CAT_NONE, SLS_UNCHANGED, US_UNCHANGED},</v>
      </c>
    </row>
    <row r="974" spans="1:1">
      <c r="A974" s="8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",SOURCE!$S$2-5), "")&amp;
      TEXT(SOURCE!H974,"????0")&amp;",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", "&amp; SOURCE!K974&amp;      IF(SOURCE!$X$2-LEN(SOURCE!K974) &gt;= 0, REPT(" ",SOURCE!$X$2-LEN(SOURCE!K974)), "")&amp;
      "},"&amp;IF(SOURCE!L974&lt;&gt;"",""&amp;SOURCE!L974,"")
 )
)
)</f>
        <v>/*  950 */  { addItemToBuffer,             ITM_QUOTE,                   "",                                            STD_QUOTE,                                     0,       0,       CAT_NONE, SLS_UNCHANGED, US_UNCHANGED},</v>
      </c>
    </row>
    <row r="975" spans="1:1">
      <c r="A975" s="8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",SOURCE!$S$2-5), "")&amp;
      TEXT(SOURCE!H975,"????0")&amp;",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", "&amp; SOURCE!K975&amp;      IF(SOURCE!$X$2-LEN(SOURCE!K975) &gt;= 0, REPT(" ",SOURCE!$X$2-LEN(SOURCE!K975)), "")&amp;
      "},"&amp;IF(SOURCE!L975&lt;&gt;"",""&amp;SOURCE!L975,"")
 )
)
)</f>
        <v>/*  951 */  { addItemToBuffer,             ITM_LEFT_PARENTHESIS,        "",                                            STD_LEFT_PARENTHESIS,                          0,       0,       CAT_NONE, SLS_UNCHANGED, US_UNCHANGED},</v>
      </c>
    </row>
    <row r="976" spans="1:1">
      <c r="A976" s="8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",SOURCE!$S$2-5), "")&amp;
      TEXT(SOURCE!H976,"????0")&amp;",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", "&amp; SOURCE!K976&amp;      IF(SOURCE!$X$2-LEN(SOURCE!K976) &gt;= 0, REPT(" ",SOURCE!$X$2-LEN(SOURCE!K976)), "")&amp;
      "},"&amp;IF(SOURCE!L976&lt;&gt;"",""&amp;SOURCE!L976,"")
 )
)
)</f>
        <v>/*  952 */  { addItemToBuffer,             ITM_RIGHT_PARENTHESIS,       "",                                            STD_RIGHT_PARENTHESIS,                         0,       0,       CAT_NONE, SLS_UNCHANGED, US_UNCHANGED},</v>
      </c>
    </row>
    <row r="977" spans="1:1">
      <c r="A977" s="8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",SOURCE!$S$2-5), "")&amp;
      TEXT(SOURCE!H977,"????0")&amp;",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", "&amp; SOURCE!K977&amp;      IF(SOURCE!$X$2-LEN(SOURCE!K977) &gt;= 0, REPT(" ",SOURCE!$X$2-LEN(SOURCE!K977)), "")&amp;
      "},"&amp;IF(SOURCE!L977&lt;&gt;"",""&amp;SOURCE!L977,"")
 )
)
)</f>
        <v>/*  953 */  { addItemToBuffer,             ITM_ASTERISK,                "",                                            STD_ASTERISK,                                  0,       0,       CAT_NONE, SLS_UNCHANGED, US_UNCHANGED},</v>
      </c>
    </row>
    <row r="978" spans="1:1">
      <c r="A978" s="8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",SOURCE!$S$2-5), "")&amp;
      TEXT(SOURCE!H978,"????0")&amp;",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", "&amp; SOURCE!K978&amp;      IF(SOURCE!$X$2-LEN(SOURCE!K978) &gt;= 0, REPT(" ",SOURCE!$X$2-LEN(SOURCE!K978)), "")&amp;
      "},"&amp;IF(SOURCE!L978&lt;&gt;"",""&amp;SOURCE!L978,"")
 )
)
)</f>
        <v>/*  954 */  { itemToBeCoded,               NOPARAM,                     "0954",                                        "0954",                                        0,       0,       CAT_FREE, SLS_UNCHANGED, US_UNCHANGED},</v>
      </c>
    </row>
    <row r="979" spans="1:1">
      <c r="A979" s="8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",SOURCE!$S$2-5), "")&amp;
      TEXT(SOURCE!H979,"????0")&amp;",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", "&amp; SOURCE!K979&amp;      IF(SOURCE!$X$2-LEN(SOURCE!K979) &gt;= 0, REPT(" ",SOURCE!$X$2-LEN(SOURCE!K979)), "")&amp;
      "},"&amp;IF(SOURCE!L979&lt;&gt;"",""&amp;SOURCE!L979,"")
 )
)
)</f>
        <v>/*  955 */  { addItemToBuffer,             ITM_PLUS,                    "",                                            STD_PLUS,                                      0,       0,       CAT_NONE, SLS_UNCHANGED, US_UNCHANGED},</v>
      </c>
    </row>
    <row r="980" spans="1:1">
      <c r="A980" s="8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",SOURCE!$S$2-5), "")&amp;
      TEXT(SOURCE!H980,"????0")&amp;",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", "&amp; SOURCE!K980&amp;      IF(SOURCE!$X$2-LEN(SOURCE!K980) &gt;= 0, REPT(" ",SOURCE!$X$2-LEN(SOURCE!K980)), "")&amp;
      "},"&amp;IF(SOURCE!L980&lt;&gt;"",""&amp;SOURCE!L980,"")
 )
)
)</f>
        <v>/*  956 */  { addItemToBuffer,             ITM_COMMA,                   "",                                            STD_COMMA,                                     0,       0,       CAT_NONE, SLS_UNCHANGED, US_UNCHANGED},</v>
      </c>
    </row>
    <row r="981" spans="1:1">
      <c r="A981" s="8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",SOURCE!$S$2-5), "")&amp;
      TEXT(SOURCE!H981,"????0")&amp;",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", "&amp; SOURCE!K981&amp;      IF(SOURCE!$X$2-LEN(SOURCE!K981) &gt;= 0, REPT(" ",SOURCE!$X$2-LEN(SOURCE!K981)), "")&amp;
      "},"&amp;IF(SOURCE!L981&lt;&gt;"",""&amp;SOURCE!L981,"")
 )
)
)</f>
        <v>/*  957 */  { addItemToBuffer,             ITM_MINUS,                   "",                                            STD_MINUS,                                     0,       0,       CAT_NONE, SLS_UNCHANGED, US_UNCHANGED},</v>
      </c>
    </row>
    <row r="982" spans="1:1">
      <c r="A982" s="8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",SOURCE!$S$2-5), "")&amp;
      TEXT(SOURCE!H982,"????0")&amp;",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", "&amp; SOURCE!K982&amp;      IF(SOURCE!$X$2-LEN(SOURCE!K982) &gt;= 0, REPT(" ",SOURCE!$X$2-LEN(SOURCE!K982)), "")&amp;
      "},"&amp;IF(SOURCE!L982&lt;&gt;"",""&amp;SOURCE!L982,"")
 )
)
)</f>
        <v>/*  958 */  { addItemToBuffer,             ITM_PERIOD,                  "",                                            STD_PERIOD,                                    0,       0,       CAT_NONE, SLS_UNCHANGED, US_UNCHANGED},</v>
      </c>
    </row>
    <row r="983" spans="1:1">
      <c r="A983" s="8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",SOURCE!$S$2-5), "")&amp;
      TEXT(SOURCE!H983,"????0")&amp;",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", "&amp; SOURCE!K983&amp;      IF(SOURCE!$X$2-LEN(SOURCE!K983) &gt;= 0, REPT(" ",SOURCE!$X$2-LEN(SOURCE!K983)), "")&amp;
      "},"&amp;IF(SOURCE!L983&lt;&gt;"",""&amp;SOURCE!L983,"")
 )
)
)</f>
        <v>/*  959 */  { addItemToBuffer,             ITM_SLASH,                   "",                                            STD_SLASH,                                     0,       0,       CAT_NONE, SLS_UNCHANGED, US_UNCHANGED},</v>
      </c>
    </row>
    <row r="984" spans="1:1">
      <c r="A984" s="8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",SOURCE!$S$2-5), "")&amp;
      TEXT(SOURCE!H984,"????0")&amp;",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", "&amp; SOURCE!K984&amp;      IF(SOURCE!$X$2-LEN(SOURCE!K984) &gt;= 0, REPT(" ",SOURCE!$X$2-LEN(SOURCE!K984)), "")&amp;
      "},"&amp;IF(SOURCE!L984&lt;&gt;"",""&amp;SOURCE!L984,"")
 )
)
)</f>
        <v>/*  960 */  { addItemToBuffer,             ITM_COLON,                   "",                                            STD_COLON,                                     0,       0,       CAT_NONE, SLS_UNCHANGED, US_UNCHANGED},</v>
      </c>
    </row>
    <row r="985" spans="1:1">
      <c r="A985" s="8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",SOURCE!$S$2-5), "")&amp;
      TEXT(SOURCE!H985,"????0")&amp;",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", "&amp; SOURCE!K985&amp;      IF(SOURCE!$X$2-LEN(SOURCE!K985) &gt;= 0, REPT(" ",SOURCE!$X$2-LEN(SOURCE!K985)), "")&amp;
      "},"&amp;IF(SOURCE!L985&lt;&gt;"",""&amp;SOURCE!L985,"")
 )
)
)</f>
        <v>/*  961 */  { addItemToBuffer,             ITM_SEMICOLON,               "",                                            STD_SEMICOLON,                                 0,       0,       CAT_NONE, SLS_UNCHANGED, US_UNCHANGED},</v>
      </c>
    </row>
    <row r="986" spans="1:1">
      <c r="A986" s="8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",SOURCE!$S$2-5), "")&amp;
      TEXT(SOURCE!H986,"????0")&amp;",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", "&amp; SOURCE!K986&amp;      IF(SOURCE!$X$2-LEN(SOURCE!K986) &gt;= 0, REPT(" ",SOURCE!$X$2-LEN(SOURCE!K986)), "")&amp;
      "},"&amp;IF(SOURCE!L986&lt;&gt;"",""&amp;SOURCE!L986,"")
 )
)
)</f>
        <v>/*  962 */  { addItemToBuffer,             ITM_LESS_THAN,               "",                                            STD_LESS_THAN,                                 0,       0,       CAT_NONE, SLS_UNCHANGED, US_UNCHANGED},</v>
      </c>
    </row>
    <row r="987" spans="1:1">
      <c r="A987" s="8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",SOURCE!$S$2-5), "")&amp;
      TEXT(SOURCE!H987,"????0")&amp;",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", "&amp; SOURCE!K987&amp;      IF(SOURCE!$X$2-LEN(SOURCE!K987) &gt;= 0, REPT(" ",SOURCE!$X$2-LEN(SOURCE!K987)), "")&amp;
      "},"&amp;IF(SOURCE!L987&lt;&gt;"",""&amp;SOURCE!L987,"")
 )
)
)</f>
        <v>/*  963 */  { addItemToBuffer,             ITM_EQUAL,                   "",                                            STD_EQUAL,                                     0,       0,       CAT_NONE, SLS_UNCHANGED, US_UNCHANGED},</v>
      </c>
    </row>
    <row r="988" spans="1:1">
      <c r="A988" s="8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",SOURCE!$S$2-5), "")&amp;
      TEXT(SOURCE!H988,"????0")&amp;",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", "&amp; SOURCE!K988&amp;      IF(SOURCE!$X$2-LEN(SOURCE!K988) &gt;= 0, REPT(" ",SOURCE!$X$2-LEN(SOURCE!K988)), "")&amp;
      "},"&amp;IF(SOURCE!L988&lt;&gt;"",""&amp;SOURCE!L988,"")
 )
)
)</f>
        <v>/*  964 */  { addItemToBuffer,             ITM_GREATER_THAN,            "",                                            STD_GREATER_THAN,                              0,       0,       CAT_NONE, SLS_UNCHANGED, US_UNCHANGED},</v>
      </c>
    </row>
    <row r="989" spans="1:1">
      <c r="A989" s="8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",SOURCE!$S$2-5), "")&amp;
      TEXT(SOURCE!H989,"????0")&amp;",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", "&amp; SOURCE!K989&amp;      IF(SOURCE!$X$2-LEN(SOURCE!K989) &gt;= 0, REPT(" ",SOURCE!$X$2-LEN(SOURCE!K989)), "")&amp;
      "},"&amp;IF(SOURCE!L989&lt;&gt;"",""&amp;SOURCE!L989,"")
 )
)
)</f>
        <v>/*  965 */  { addItemToBuffer,             ITM_QUESTION_MARK,           "",                                            STD_QUESTION_MARK,                             0,       0,       CAT_NONE, SLS_UNCHANGED, US_UNCHANGED},</v>
      </c>
    </row>
    <row r="990" spans="1:1">
      <c r="A990" s="8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",SOURCE!$S$2-5), "")&amp;
      TEXT(SOURCE!H990,"????0")&amp;",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", "&amp; SOURCE!K990&amp;      IF(SOURCE!$X$2-LEN(SOURCE!K990) &gt;= 0, REPT(" ",SOURCE!$X$2-LEN(SOURCE!K990)), "")&amp;
      "},"&amp;IF(SOURCE!L990&lt;&gt;"",""&amp;SOURCE!L990,"")
 )
)
)</f>
        <v>/*  966 */  { addItemToBuffer,             ITM_AT,                      "",                                            STD_AT,                                        0,       0,       CAT_NONE, SLS_UNCHANGED, US_UNCHANGED},</v>
      </c>
    </row>
    <row r="991" spans="1:1">
      <c r="A991" s="8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",SOURCE!$S$2-5), "")&amp;
      TEXT(SOURCE!H991,"????0")&amp;",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", "&amp; SOURCE!K991&amp;      IF(SOURCE!$X$2-LEN(SOURCE!K991) &gt;= 0, REPT(" ",SOURCE!$X$2-LEN(SOURCE!K991)), "")&amp;
      "},"&amp;IF(SOURCE!L991&lt;&gt;"",""&amp;SOURCE!L991,"")
 )
)
)</f>
        <v>/*  967 */  { addItemToBuffer,             ITM_LEFT_SQUARE_BRACKET,     "",                                            STD_LEFT_SQUARE_BRACKET,                       0,       0,       CAT_NONE, SLS_UNCHANGED, US_UNCHANGED},</v>
      </c>
    </row>
    <row r="992" spans="1:1">
      <c r="A992" s="8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",SOURCE!$S$2-5), "")&amp;
      TEXT(SOURCE!H992,"????0")&amp;",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", "&amp; SOURCE!K992&amp;      IF(SOURCE!$X$2-LEN(SOURCE!K992) &gt;= 0, REPT(" ",SOURCE!$X$2-LEN(SOURCE!K992)), "")&amp;
      "},"&amp;IF(SOURCE!L992&lt;&gt;"",""&amp;SOURCE!L992,"")
 )
)
)</f>
        <v>/*  968 */  { addItemToBuffer,             ITM_BACK_SLASH,              "",                                            STD_BACK_SLASH,                                0,       0,       CAT_NONE, SLS_UNCHANGED, US_UNCHANGED},</v>
      </c>
    </row>
    <row r="993" spans="1:1">
      <c r="A993" s="8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",SOURCE!$S$2-5), "")&amp;
      TEXT(SOURCE!H993,"????0")&amp;",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", "&amp; SOURCE!K993&amp;      IF(SOURCE!$X$2-LEN(SOURCE!K993) &gt;= 0, REPT(" ",SOURCE!$X$2-LEN(SOURCE!K993)), "")&amp;
      "},"&amp;IF(SOURCE!L993&lt;&gt;"",""&amp;SOURCE!L993,"")
 )
)
)</f>
        <v>/*  969 */  { addItemToBuffer,             ITM_RIGHT_SQUARE_BRACKET,    "",                                            STD_RIGHT_SQUARE_BRACKET,                      0,       0,       CAT_NONE, SLS_UNCHANGED, US_UNCHANGED},</v>
      </c>
    </row>
    <row r="994" spans="1:1">
      <c r="A994" s="8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",SOURCE!$S$2-5), "")&amp;
      TEXT(SOURCE!H994,"????0")&amp;",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", "&amp; SOURCE!K994&amp;      IF(SOURCE!$X$2-LEN(SOURCE!K994) &gt;= 0, REPT(" ",SOURCE!$X$2-LEN(SOURCE!K994)), "")&amp;
      "},"&amp;IF(SOURCE!L994&lt;&gt;"",""&amp;SOURCE!L994,"")
 )
)
)</f>
        <v>/*  970 */  { addItemToBuffer,             ITM_CIRCUMFLEX,              "",                                            STD_CIRCUMFLEX,                                0,       0,       CAT_NONE, SLS_UNCHANGED, US_UNCHANGED},</v>
      </c>
    </row>
    <row r="995" spans="1:1">
      <c r="A995" s="8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",SOURCE!$S$2-5), "")&amp;
      TEXT(SOURCE!H995,"????0")&amp;",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", "&amp; SOURCE!K995&amp;      IF(SOURCE!$X$2-LEN(SOURCE!K995) &gt;= 0, REPT(" ",SOURCE!$X$2-LEN(SOURCE!K995)), "")&amp;
      "},"&amp;IF(SOURCE!L995&lt;&gt;"",""&amp;SOURCE!L995,"")
 )
)
)</f>
        <v>/*  971 */  { addItemToBuffer,             ITM_UNDERSCORE,              "",                                            STD_UNDERSCORE,                                0,       0,       CAT_NONE, SLS_UNCHANGED, US_UNCHANGED},</v>
      </c>
    </row>
    <row r="996" spans="1:1">
      <c r="A996" s="8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",SOURCE!$S$2-5), "")&amp;
      TEXT(SOURCE!H996,"????0")&amp;",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", "&amp; SOURCE!K996&amp;      IF(SOURCE!$X$2-LEN(SOURCE!K996) &gt;= 0, REPT(" ",SOURCE!$X$2-LEN(SOURCE!K996)), "")&amp;
      "},"&amp;IF(SOURCE!L996&lt;&gt;"",""&amp;SOURCE!L996,"")
 )
)
)</f>
        <v>/*  972 */  { addItemToBuffer,             ITM_LEFT_CURLY_BRACKET,      "",                                            STD_LEFT_CURLY_BRACKET,                        0,       0,       CAT_NONE, SLS_UNCHANGED, US_UNCHANGED},</v>
      </c>
    </row>
    <row r="997" spans="1:1">
      <c r="A997" s="8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",SOURCE!$S$2-5), "")&amp;
      TEXT(SOURCE!H997,"????0")&amp;",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", "&amp; SOURCE!K997&amp;      IF(SOURCE!$X$2-LEN(SOURCE!K997) &gt;= 0, REPT(" ",SOURCE!$X$2-LEN(SOURCE!K997)), "")&amp;
      "},"&amp;IF(SOURCE!L997&lt;&gt;"",""&amp;SOURCE!L997,"")
 )
)
)</f>
        <v>/*  973 */  { addItemToBuffer,             ITM_PIPE,                    "",                                            STD_PIPE,                                      0,       0,       CAT_NONE, SLS_UNCHANGED, US_UNCHANGED},</v>
      </c>
    </row>
    <row r="998" spans="1:1">
      <c r="A998" s="8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",SOURCE!$S$2-5), "")&amp;
      TEXT(SOURCE!H998,"????0")&amp;",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", "&amp; SOURCE!K998&amp;      IF(SOURCE!$X$2-LEN(SOURCE!K998) &gt;= 0, REPT(" ",SOURCE!$X$2-LEN(SOURCE!K998)), "")&amp;
      "},"&amp;IF(SOURCE!L998&lt;&gt;"",""&amp;SOURCE!L998,"")
 )
)
)</f>
        <v>/*  974 */  { addItemToBuffer,             ITM_RIGHT_CURLY_BRACKET,     "",                                            STD_RIGHT_CURLY_BRACKET,                       0,       0,       CAT_NONE, SLS_UNCHANGED, US_UNCHANGED},</v>
      </c>
    </row>
    <row r="999" spans="1:1">
      <c r="A999" s="8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",SOURCE!$S$2-5), "")&amp;
      TEXT(SOURCE!H999,"????0")&amp;",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", "&amp; SOURCE!K999&amp;      IF(SOURCE!$X$2-LEN(SOURCE!K999) &gt;= 0, REPT(" ",SOURCE!$X$2-LEN(SOURCE!K999)), "")&amp;
      "},"&amp;IF(SOURCE!L999&lt;&gt;"",""&amp;SOURCE!L999,"")
 )
)
)</f>
        <v>/*  975 */  { addItemToBuffer,             ITM_TILDE,                   "",                                            STD_TILDE,                                     0,       0,       CAT_NONE, SLS_UNCHANGED, US_UNCHANGED},</v>
      </c>
    </row>
    <row r="1000" spans="1:1">
      <c r="A1000" s="8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",SOURCE!$S$2-5), "")&amp;
      TEXT(SOURCE!H1000,"????0")&amp;",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", "&amp; SOURCE!K1000&amp;      IF(SOURCE!$X$2-LEN(SOURCE!K1000) &gt;= 0, REPT(" ",SOURCE!$X$2-LEN(SOURCE!K1000)), "")&amp;
      "},"&amp;IF(SOURCE!L1000&lt;&gt;"",""&amp;SOURCE!L1000,"")
 )
)
)</f>
        <v>/*  976 */  { addItemToBuffer,             ITM_INVERTED_EXCLAMATION_MARK, "",                                            STD_INVERTED_EXCLAMATION_MARK,                 0,       0,       CAT_NONE, SLS_UNCHANGED, US_UNCHANGED},</v>
      </c>
    </row>
    <row r="1001" spans="1:1">
      <c r="A1001" s="8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",SOURCE!$S$2-5), "")&amp;
      TEXT(SOURCE!H1001,"????0")&amp;",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", "&amp; SOURCE!K1001&amp;      IF(SOURCE!$X$2-LEN(SOURCE!K1001) &gt;= 0, REPT(" ",SOURCE!$X$2-LEN(SOURCE!K1001)), "")&amp;
      "},"&amp;IF(SOURCE!L1001&lt;&gt;"",""&amp;SOURCE!L1001,"")
 )
)
)</f>
        <v>/*  977 */  { itemToBeCoded,               NOPARAM,                     "",                                            STD_CENT,                                      0,       0,       CAT_NONE, SLS_UNCHANGED, US_UNCHANGED},</v>
      </c>
    </row>
    <row r="1002" spans="1:1">
      <c r="A1002" s="8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",SOURCE!$S$2-5), "")&amp;
      TEXT(SOURCE!H1002,"????0")&amp;",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", "&amp; SOURCE!K1002&amp;      IF(SOURCE!$X$2-LEN(SOURCE!K1002) &gt;= 0, REPT(" ",SOURCE!$X$2-LEN(SOURCE!K1002)), "")&amp;
      "},"&amp;IF(SOURCE!L1002&lt;&gt;"",""&amp;SOURCE!L1002,"")
 )
)
)</f>
        <v>/*  978 */  { addItemToBuffer,             ITM_POUND,                   "",                                            STD_POUND,                                     0,       0,       CAT_NONE, SLS_UNCHANGED, US_UNCHANGED},</v>
      </c>
    </row>
    <row r="1003" spans="1:1">
      <c r="A1003" s="8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",SOURCE!$S$2-5), "")&amp;
      TEXT(SOURCE!H1003,"????0")&amp;",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", "&amp; SOURCE!K1003&amp;      IF(SOURCE!$X$2-LEN(SOURCE!K1003) &gt;= 0, REPT(" ",SOURCE!$X$2-LEN(SOURCE!K1003)), "")&amp;
      "},"&amp;IF(SOURCE!L1003&lt;&gt;"",""&amp;SOURCE!L1003,"")
 )
)
)</f>
        <v>/*  979 */  { addItemToBuffer,             ITM_YEN,                     "",                                            STD_YEN,                                       0,       0,       CAT_NONE, SLS_UNCHANGED, US_UNCHANGED},</v>
      </c>
    </row>
    <row r="1004" spans="1:1">
      <c r="A1004" s="8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",SOURCE!$S$2-5), "")&amp;
      TEXT(SOURCE!H1004,"????0")&amp;",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", "&amp; SOURCE!K1004&amp;      IF(SOURCE!$X$2-LEN(SOURCE!K1004) &gt;= 0, REPT(" ",SOURCE!$X$2-LEN(SOURCE!K1004)), "")&amp;
      "},"&amp;IF(SOURCE!L1004&lt;&gt;"",""&amp;SOURCE!L1004,"")
 )
)
)</f>
        <v>/*  980 */  { addItemToBuffer,             ITM_SECTION,                 "",                                            STD_SECTION,                                   0,       0,       CAT_NONE, SLS_UNCHANGED, US_UNCHANGED},</v>
      </c>
    </row>
    <row r="1005" spans="1:1">
      <c r="A1005" s="8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",SOURCE!$S$2-5), "")&amp;
      TEXT(SOURCE!H1005,"????0")&amp;",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", "&amp; SOURCE!K1005&amp;      IF(SOURCE!$X$2-LEN(SOURCE!K1005) &gt;= 0, REPT(" ",SOURCE!$X$2-LEN(SOURCE!K1005)), "")&amp;
      "},"&amp;IF(SOURCE!L1005&lt;&gt;"",""&amp;SOURCE!L1005,"")
 )
)
)</f>
        <v>/*  981 */  { itemToBeCoded,               NOPARAM,                     "",                                            STD_OVERFLOW_CARRY,                            0,       0,       CAT_NONE, SLS_UNCHANGED, US_UNCHANGED},</v>
      </c>
    </row>
    <row r="1006" spans="1:1">
      <c r="A1006" s="8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",SOURCE!$S$2-5), "")&amp;
      TEXT(SOURCE!H1006,"????0")&amp;",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", "&amp; SOURCE!K1006&amp;      IF(SOURCE!$X$2-LEN(SOURCE!K1006) &gt;= 0, REPT(" ",SOURCE!$X$2-LEN(SOURCE!K1006)), "")&amp;
      "},"&amp;IF(SOURCE!L1006&lt;&gt;"",""&amp;SOURCE!L1006,"")
 )
)
)</f>
        <v>/*  982 */  { addItemToBuffer,             ITM_LEFT_DOUBLE_ANGLE,       "",                                            STD_LEFT_DOUBLE_ANGLE,                         0,       0,       CAT_NONE, SLS_UNCHANGED, US_UNCHANGED},</v>
      </c>
    </row>
    <row r="1007" spans="1:1">
      <c r="A1007" s="8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",SOURCE!$S$2-5), "")&amp;
      TEXT(SOURCE!H1007,"????0")&amp;",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", "&amp; SOURCE!K1007&amp;      IF(SOURCE!$X$2-LEN(SOURCE!K1007) &gt;= 0, REPT(" ",SOURCE!$X$2-LEN(SOURCE!K1007)), "")&amp;
      "},"&amp;IF(SOURCE!L1007&lt;&gt;"",""&amp;SOURCE!L1007,"")
 )
)
)</f>
        <v>/*  983 */  { addItemToBuffer,             ITM_NOT,                     "",                                            STD_NOT,                                       0,       0,       CAT_NONE, SLS_UNCHANGED, US_UNCHANGED},</v>
      </c>
    </row>
    <row r="1008" spans="1:1">
      <c r="A1008" s="8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",SOURCE!$S$2-5), "")&amp;
      TEXT(SOURCE!H1008,"????0")&amp;",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", "&amp; SOURCE!K1008&amp;      IF(SOURCE!$X$2-LEN(SOURCE!K1008) &gt;= 0, REPT(" ",SOURCE!$X$2-LEN(SOURCE!K1008)), "")&amp;
      "},"&amp;IF(SOURCE!L1008&lt;&gt;"",""&amp;SOURCE!L1008,"")
 )
)
)</f>
        <v>/*  984 */  { itemToBeCoded,               NOPARAM,                     "",                                            STD_DEGREE,                                    0,       0,       CAT_NONE, SLS_UNCHANGED, US_UNCHANGED},</v>
      </c>
    </row>
    <row r="1009" spans="1:1">
      <c r="A1009" s="8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",SOURCE!$S$2-5), "")&amp;
      TEXT(SOURCE!H1009,"????0")&amp;",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", "&amp; SOURCE!K1009&amp;      IF(SOURCE!$X$2-LEN(SOURCE!K1009) &gt;= 0, REPT(" ",SOURCE!$X$2-LEN(SOURCE!K1009)), "")&amp;
      "},"&amp;IF(SOURCE!L1009&lt;&gt;"",""&amp;SOURCE!L1009,"")
 )
)
)</f>
        <v>/*  985 */  { addItemToBuffer,             ITM_PLUS_MINUS,              "",                                            STD_PLUS_MINUS,                                0,       0,       CAT_NONE, SLS_UNCHANGED, US_UNCHANGED},</v>
      </c>
    </row>
    <row r="1010" spans="1:1">
      <c r="A1010" s="8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",SOURCE!$S$2-5), "")&amp;
      TEXT(SOURCE!H1010,"????0")&amp;",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", "&amp; SOURCE!K1010&amp;      IF(SOURCE!$X$2-LEN(SOURCE!K1010) &gt;= 0, REPT(" ",SOURCE!$X$2-LEN(SOURCE!K1010)), "")&amp;
      "},"&amp;IF(SOURCE!L1010&lt;&gt;"",""&amp;SOURCE!L1010,"")
 )
)
)</f>
        <v>/*  986 */  { itemToBeCoded,               NOPARAM,                     "",                                            STD_mu_b,                                      0,       0,       CAT_NONE, SLS_UNCHANGED, US_UNCHANGED},</v>
      </c>
    </row>
    <row r="1011" spans="1:1">
      <c r="A1011" s="8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",SOURCE!$S$2-5), "")&amp;
      TEXT(SOURCE!H1011,"????0")&amp;",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", "&amp; SOURCE!K1011&amp;      IF(SOURCE!$X$2-LEN(SOURCE!K1011) &gt;= 0, REPT(" ",SOURCE!$X$2-LEN(SOURCE!K1011)), "")&amp;
      "},"&amp;IF(SOURCE!L1011&lt;&gt;"",""&amp;SOURCE!L1011,"")
 )
)
)</f>
        <v>/*  987 */  { addItemToBuffer,             ITM_DOT,                     "",                                            STD_DOT,                                       0,       0,       CAT_NONE, SLS_UNCHANGED, US_UNCHANGED},</v>
      </c>
    </row>
    <row r="1012" spans="1:1">
      <c r="A1012" s="8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",SOURCE!$S$2-5), "")&amp;
      TEXT(SOURCE!H1012,"????0")&amp;",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", "&amp; SOURCE!K1012&amp;      IF(SOURCE!$X$2-LEN(SOURCE!K1012) &gt;= 0, REPT(" ",SOURCE!$X$2-LEN(SOURCE!K1012)), "")&amp;
      "},"&amp;IF(SOURCE!L1012&lt;&gt;"",""&amp;SOURCE!L1012,"")
 )
)
)</f>
        <v>/*  988 */  { itemToBeCoded,               NOPARAM,                     "",                                            STD_ORDINAL,                                   0,       0,       CAT_NONE, SLS_UNCHANGED, US_UNCHANGED},</v>
      </c>
    </row>
    <row r="1013" spans="1:1">
      <c r="A1013" s="8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",SOURCE!$S$2-5), "")&amp;
      TEXT(SOURCE!H1013,"????0")&amp;",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", "&amp; SOURCE!K1013&amp;      IF(SOURCE!$X$2-LEN(SOURCE!K1013) &gt;= 0, REPT(" ",SOURCE!$X$2-LEN(SOURCE!K1013)), "")&amp;
      "},"&amp;IF(SOURCE!L1013&lt;&gt;"",""&amp;SOURCE!L1013,"")
 )
)
)</f>
        <v>/*  989 */  { addItemToBuffer,             ITM_RIGHT_DOUBLE_ANGLE,      "",                                            STD_RIGHT_DOUBLE_ANGLE,                        0,       0,       CAT_NONE, SLS_UNCHANGED, US_UNCHANGED},</v>
      </c>
    </row>
    <row r="1014" spans="1:1">
      <c r="A1014" s="8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",SOURCE!$S$2-5), "")&amp;
      TEXT(SOURCE!H1014,"????0")&amp;",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", "&amp; SOURCE!K1014&amp;      IF(SOURCE!$X$2-LEN(SOURCE!K1014) &gt;= 0, REPT(" ",SOURCE!$X$2-LEN(SOURCE!K1014)), "")&amp;
      "},"&amp;IF(SOURCE!L1014&lt;&gt;"",""&amp;SOURCE!L1014,"")
 )
)
)</f>
        <v>/*  990 */  { itemToBeCoded,               NOPARAM,                     "",                                            STD_ONE_HALF,                                  0,       0,       CAT_NONE, SLS_UNCHANGED, US_UNCHANGED},</v>
      </c>
    </row>
    <row r="1015" spans="1:1">
      <c r="A1015" s="8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",SOURCE!$S$2-5), "")&amp;
      TEXT(SOURCE!H1015,"????0")&amp;",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", "&amp; SOURCE!K1015&amp;      IF(SOURCE!$X$2-LEN(SOURCE!K1015) &gt;= 0, REPT(" ",SOURCE!$X$2-LEN(SOURCE!K1015)), "")&amp;
      "},"&amp;IF(SOURCE!L1015&lt;&gt;"",""&amp;SOURCE!L1015,"")
 )
)
)</f>
        <v>/*  991 */  { itemToBeCoded,               NOPARAM,                     "",                                            STD_ONE_QUARTER,                               0,       0,       CAT_NONE, SLS_UNCHANGED, US_UNCHANGED},</v>
      </c>
    </row>
    <row r="1016" spans="1:1">
      <c r="A1016" s="8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",SOURCE!$S$2-5), "")&amp;
      TEXT(SOURCE!H1016,"????0")&amp;",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", "&amp; SOURCE!K1016&amp;      IF(SOURCE!$X$2-LEN(SOURCE!K1016) &gt;= 0, REPT(" ",SOURCE!$X$2-LEN(SOURCE!K1016)), "")&amp;
      "},"&amp;IF(SOURCE!L1016&lt;&gt;"",""&amp;SOURCE!L1016,"")
 )
)
)</f>
        <v>/*  992 */  { addItemToBuffer,             ITM_INVERTED_QUESTION_MARK,  "",                                            STD_INVERTED_QUESTION_MARK,                    0,       0,       CAT_NONE, SLS_UNCHANGED, US_UNCHANGED},</v>
      </c>
    </row>
    <row r="1017" spans="1:1">
      <c r="A1017" s="8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",SOURCE!$S$2-5), "")&amp;
      TEXT(SOURCE!H1017,"????0")&amp;",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", "&amp; SOURCE!K1017&amp;      IF(SOURCE!$X$2-LEN(SOURCE!K1017) &gt;= 0, REPT(" ",SOURCE!$X$2-LEN(SOURCE!K1017)), "")&amp;
      "},"&amp;IF(SOURCE!L1017&lt;&gt;"",""&amp;SOURCE!L1017,"")
 )
)
)</f>
        <v>/*  993 */  { itemToBeCoded,               NOPARAM,                     "",                                            STD_ETH,                                       0,       0,       CAT_NONE, SLS_UNCHANGED, US_UNCHANGED},</v>
      </c>
    </row>
    <row r="1018" spans="1:1">
      <c r="A1018" s="8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",SOURCE!$S$2-5), "")&amp;
      TEXT(SOURCE!H1018,"????0")&amp;",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", "&amp; SOURCE!K1018&amp;      IF(SOURCE!$X$2-LEN(SOURCE!K1018) &gt;= 0, REPT(" ",SOURCE!$X$2-LEN(SOURCE!K1018)), "")&amp;
      "},"&amp;IF(SOURCE!L1018&lt;&gt;"",""&amp;SOURCE!L1018,"")
 )
)
)</f>
        <v>/*  994 */  { addItemToBuffer,             ITM_CROSS,                   "",                                            STD_CROSS,                                     0,       0,       CAT_NONE, SLS_UNCHANGED, US_UNCHANGED},</v>
      </c>
    </row>
    <row r="1019" spans="1:1">
      <c r="A1019" s="8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",SOURCE!$S$2-5), "")&amp;
      TEXT(SOURCE!H1019,"????0")&amp;",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", "&amp; SOURCE!K1019&amp;      IF(SOURCE!$X$2-LEN(SOURCE!K1019) &gt;= 0, REPT(" ",SOURCE!$X$2-LEN(SOURCE!K1019)), "")&amp;
      "},"&amp;IF(SOURCE!L1019&lt;&gt;"",""&amp;SOURCE!L1019,"")
 )
)
)</f>
        <v>/*  995 */  { itemToBeCoded,               NOPARAM,                     "",                                            STD_eth,                                       0,       0,       CAT_NONE, SLS_UNCHANGED, US_UNCHANGED},</v>
      </c>
    </row>
    <row r="1020" spans="1:1">
      <c r="A1020" s="8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",SOURCE!$S$2-5), "")&amp;
      TEXT(SOURCE!H1020,"????0")&amp;",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", "&amp; SOURCE!K1020&amp;      IF(SOURCE!$X$2-LEN(SOURCE!K1020) &gt;= 0, REPT(" ",SOURCE!$X$2-LEN(SOURCE!K1020)), "")&amp;
      "},"&amp;IF(SOURCE!L1020&lt;&gt;"",""&amp;SOURCE!L1020,"")
 )
)
)</f>
        <v>/*  996 */  { addItemToBuffer,             ITM_OBELUS,                  "",                                            STD_DIVIDE,                                    0,       0,       CAT_NONE, SLS_UNCHANGED, US_UNCHANGED},</v>
      </c>
    </row>
    <row r="1021" spans="1:1">
      <c r="A1021" s="8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",SOURCE!$S$2-5), "")&amp;
      TEXT(SOURCE!H1021,"????0")&amp;",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", "&amp; SOURCE!K1021&amp;      IF(SOURCE!$X$2-LEN(SOURCE!K1021) &gt;= 0, REPT(" ",SOURCE!$X$2-LEN(SOURCE!K1021)), "")&amp;
      "},"&amp;IF(SOURCE!L1021&lt;&gt;"",""&amp;SOURCE!L1021,"")
 )
)
)</f>
        <v>/*  997 */  { addItemToBuffer,             ITM_E_DOT,                   STD_E_DOT,                                     STD_E_DOT,                                     0,       0,       CAT_AINT, SLS_UNCHANGED, US_UNCHANGED},</v>
      </c>
    </row>
    <row r="1022" spans="1:1">
      <c r="A1022" s="8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",SOURCE!$S$2-5), "")&amp;
      TEXT(SOURCE!H1022,"????0")&amp;",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", "&amp; SOURCE!K1022&amp;      IF(SOURCE!$X$2-LEN(SOURCE!K1022) &gt;= 0, REPT(" ",SOURCE!$X$2-LEN(SOURCE!K1022)), "")&amp;
      "},"&amp;IF(SOURCE!L1022&lt;&gt;"",""&amp;SOURCE!L1022,"")
 )
)
)</f>
        <v>/*  998 */  { addItemToBuffer,             ITM_e_DOT,                   STD_e_DOT,                                     STD_e_DOT,                                     0,       0,       CAT_aint, SLS_UNCHANGED, US_UNCHANGED},</v>
      </c>
    </row>
    <row r="1023" spans="1:1">
      <c r="A1023" s="8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",SOURCE!$S$2-5), "")&amp;
      TEXT(SOURCE!H1023,"????0")&amp;",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", "&amp; SOURCE!K1023&amp;      IF(SOURCE!$X$2-LEN(SOURCE!K1023) &gt;= 0, REPT(" ",SOURCE!$X$2-LEN(SOURCE!K1023)), "")&amp;
      "},"&amp;IF(SOURCE!L1023&lt;&gt;"",""&amp;SOURCE!L1023,"")
 )
)
)</f>
        <v>/*  999 */  { addItemToBuffer,             ITM_E_CARON,                 STD_E_CARON,                                   STD_E_CARON,                                   0,       0,       CAT_AINT, SLS_UNCHANGED, US_UNCHANGED},</v>
      </c>
    </row>
    <row r="1024" spans="1:1">
      <c r="A1024" s="8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",SOURCE!$S$2-5), "")&amp;
      TEXT(SOURCE!H1024,"????0")&amp;",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", "&amp; SOURCE!K1024&amp;      IF(SOURCE!$X$2-LEN(SOURCE!K1024) &gt;= 0, REPT(" ",SOURCE!$X$2-LEN(SOURCE!K1024)), "")&amp;
      "},"&amp;IF(SOURCE!L1024&lt;&gt;"",""&amp;SOURCE!L1024,"")
 )
)
)</f>
        <v>/* 1000 */  { addItemToBuffer,             ITM_e_CARON,                 STD_e_CARON,                                   STD_e_CARON,                                   0,       0,       CAT_aint, SLS_UNCHANGED, US_UNCHANGED},</v>
      </c>
    </row>
    <row r="1025" spans="1:1">
      <c r="A1025" s="8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",SOURCE!$S$2-5), "")&amp;
      TEXT(SOURCE!H1025,"????0")&amp;",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", "&amp; SOURCE!K1025&amp;      IF(SOURCE!$X$2-LEN(SOURCE!K1025) &gt;= 0, REPT(" ",SOURCE!$X$2-LEN(SOURCE!K1025)), "")&amp;
      "},"&amp;IF(SOURCE!L1025&lt;&gt;"",""&amp;SOURCE!L1025,"")
 )
)
)</f>
        <v>/* 1001 */  { addItemToBuffer,             ITM_R_ACUTE,                 STD_R_ACUTE,                                   STD_R_ACUTE,                                   0,       0,       CAT_AINT, SLS_UNCHANGED, US_UNCHANGED},</v>
      </c>
    </row>
    <row r="1026" spans="1:1">
      <c r="A1026" s="8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",SOURCE!$S$2-5), "")&amp;
      TEXT(SOURCE!H1026,"????0")&amp;",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", "&amp; SOURCE!K1026&amp;      IF(SOURCE!$X$2-LEN(SOURCE!K1026) &gt;= 0, REPT(" ",SOURCE!$X$2-LEN(SOURCE!K1026)), "")&amp;
      "},"&amp;IF(SOURCE!L1026&lt;&gt;"",""&amp;SOURCE!L1026,"")
 )
)
)</f>
        <v>/* 1002 */  { addItemToBuffer,             ITM_R_CARON,                 STD_R_CARON,                                   STD_R_CARON,                                   0,       0,       CAT_AINT, SLS_UNCHANGED, US_UNCHANGED},</v>
      </c>
    </row>
    <row r="1027" spans="1:1">
      <c r="A1027" s="8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",SOURCE!$S$2-5), "")&amp;
      TEXT(SOURCE!H1027,"????0")&amp;",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", "&amp; SOURCE!K1027&amp;      IF(SOURCE!$X$2-LEN(SOURCE!K1027) &gt;= 0, REPT(" ",SOURCE!$X$2-LEN(SOURCE!K1027)), "")&amp;
      "},"&amp;IF(SOURCE!L1027&lt;&gt;"",""&amp;SOURCE!L1027,"")
 )
)
)</f>
        <v>/* 1003 */  { addItemToBuffer,             ITM_U_OGONEK,                STD_U_OGONEK,                                  STD_U_OGONEK,                                  0,       0,       CAT_AINT, SLS_UNCHANGED, US_UNCHANGED},</v>
      </c>
    </row>
    <row r="1028" spans="1:1">
      <c r="A1028" s="8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",SOURCE!$S$2-5), "")&amp;
      TEXT(SOURCE!H1028,"????0")&amp;",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", "&amp; SOURCE!K1028&amp;      IF(SOURCE!$X$2-LEN(SOURCE!K1028) &gt;= 0, REPT(" ",SOURCE!$X$2-LEN(SOURCE!K1028)), "")&amp;
      "},"&amp;IF(SOURCE!L1028&lt;&gt;"",""&amp;SOURCE!L1028,"")
 )
)
)</f>
        <v>/* 1004 */  { addItemToBuffer,             ITM_u_OGONEK,                STD_u_OGONEK,                                  STD_u_OGONEK,                                  0,       0,       CAT_aint, SLS_UNCHANGED, US_UNCHANGED},</v>
      </c>
    </row>
    <row r="1029" spans="1:1">
      <c r="A1029" s="8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",SOURCE!$S$2-5), "")&amp;
      TEXT(SOURCE!H1029,"????0")&amp;",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", "&amp; SOURCE!K1029&amp;      IF(SOURCE!$X$2-LEN(SOURCE!K1029) &gt;= 0, REPT(" ",SOURCE!$X$2-LEN(SOURCE!K1029)), "")&amp;
      "},"&amp;IF(SOURCE!L1029&lt;&gt;"",""&amp;SOURCE!L1029,"")
 )
)
)</f>
        <v>/* 1005 */  { addItemToBuffer,             ITM_y_UNDER_ROOT,            "",                                            STD_y_UNDER_ROOT,                              0,       0,       CAT_NONE, SLS_UNCHANGED, US_UNCHANGED},</v>
      </c>
    </row>
    <row r="1030" spans="1:1">
      <c r="A1030" s="8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",SOURCE!$S$2-5), "")&amp;
      TEXT(SOURCE!H1030,"????0")&amp;",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", "&amp; SOURCE!K1030&amp;      IF(SOURCE!$X$2-LEN(SOURCE!K1030) &gt;= 0, REPT(" ",SOURCE!$X$2-LEN(SOURCE!K1030)), "")&amp;
      "},"&amp;IF(SOURCE!L1030&lt;&gt;"",""&amp;SOURCE!L1030,"")
 )
)
)</f>
        <v>/* 1006 */  { addItemToBuffer,             ITM_x_UNDER_ROOT,            "",                                            STD_x_UNDER_ROOT,                              0,       0,       CAT_NONE, SLS_UNCHANGED, US_UNCHANGED},</v>
      </c>
    </row>
    <row r="1031" spans="1:1">
      <c r="A1031" s="8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",SOURCE!$S$2-5), "")&amp;
      TEXT(SOURCE!H1031,"????0")&amp;",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", "&amp; SOURCE!K1031&amp;      IF(SOURCE!$X$2-LEN(SOURCE!K1031) &gt;= 0, REPT(" ",SOURCE!$X$2-LEN(SOURCE!K1031)), "")&amp;
      "},"&amp;IF(SOURCE!L1031&lt;&gt;"",""&amp;SOURCE!L1031,"")
 )
)
)</f>
        <v>/* 1007 */  { itemToBeCoded,               NOPARAM,                     "",                                            STD_SPACE_EM,                                  0,       0,       CAT_NONE, SLS_UNCHANGED, US_UNCHANGED},</v>
      </c>
    </row>
    <row r="1032" spans="1:1">
      <c r="A1032" s="8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",SOURCE!$S$2-5), "")&amp;
      TEXT(SOURCE!H1032,"????0")&amp;",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", "&amp; SOURCE!K1032&amp;      IF(SOURCE!$X$2-LEN(SOURCE!K1032) &gt;= 0, REPT(" ",SOURCE!$X$2-LEN(SOURCE!K1032)), "")&amp;
      "},"&amp;IF(SOURCE!L1032&lt;&gt;"",""&amp;SOURCE!L1032,"")
 )
)
)</f>
        <v>/* 1008 */  { itemToBeCoded,               NOPARAM,                     "",                                            STD_SPACE_3_PER_EM,                            0,       0,       CAT_NONE, SLS_UNCHANGED, US_UNCHANGED},</v>
      </c>
    </row>
    <row r="1033" spans="1:1">
      <c r="A1033" s="8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",SOURCE!$S$2-5), "")&amp;
      TEXT(SOURCE!H1033,"????0")&amp;",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", "&amp; SOURCE!K1033&amp;      IF(SOURCE!$X$2-LEN(SOURCE!K1033) &gt;= 0, REPT(" ",SOURCE!$X$2-LEN(SOURCE!K1033)), "")&amp;
      "},"&amp;IF(SOURCE!L1033&lt;&gt;"",""&amp;SOURCE!L1033,"")
 )
)
)</f>
        <v>/* 1009 */  { itemToBeCoded,               NOPARAM,                     "",                                            STD_SPACE_4_PER_EM,                            0,       0,       CAT_NONE, SLS_UNCHANGED, US_UNCHANGED},</v>
      </c>
    </row>
    <row r="1034" spans="1:1">
      <c r="A1034" s="8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",SOURCE!$S$2-5), "")&amp;
      TEXT(SOURCE!H1034,"????0")&amp;",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", "&amp; SOURCE!K1034&amp;      IF(SOURCE!$X$2-LEN(SOURCE!K1034) &gt;= 0, REPT(" ",SOURCE!$X$2-LEN(SOURCE!K1034)), "")&amp;
      "},"&amp;IF(SOURCE!L1034&lt;&gt;"",""&amp;SOURCE!L1034,"")
 )
)
)</f>
        <v>/* 1010 */  { itemToBeCoded,               NOPARAM,                     "",                                            STD_SPACE_6_PER_EM,                            0,       0,       CAT_NONE, SLS_UNCHANGED, US_UNCHANGED},</v>
      </c>
    </row>
    <row r="1035" spans="1:1">
      <c r="A1035" s="8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",SOURCE!$S$2-5), "")&amp;
      TEXT(SOURCE!H1035,"????0")&amp;",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", "&amp; SOURCE!K1035&amp;      IF(SOURCE!$X$2-LEN(SOURCE!K1035) &gt;= 0, REPT(" ",SOURCE!$X$2-LEN(SOURCE!K1035)), "")&amp;
      "},"&amp;IF(SOURCE!L1035&lt;&gt;"",""&amp;SOURCE!L1035,"")
 )
)
)</f>
        <v>/* 1011 */  { itemToBeCoded,               NOPARAM,                     "",                                            STD_SPACE_FIGURE,                              0,       0,       CAT_NONE, SLS_UNCHANGED, US_UNCHANGED},</v>
      </c>
    </row>
    <row r="1036" spans="1:1">
      <c r="A1036" s="8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",SOURCE!$S$2-5), "")&amp;
      TEXT(SOURCE!H1036,"????0")&amp;",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", "&amp; SOURCE!K1036&amp;      IF(SOURCE!$X$2-LEN(SOURCE!K1036) &gt;= 0, REPT(" ",SOURCE!$X$2-LEN(SOURCE!K1036)), "")&amp;
      "},"&amp;IF(SOURCE!L1036&lt;&gt;"",""&amp;SOURCE!L1036,"")
 )
)
)</f>
        <v>/* 1012 */  { itemToBeCoded,               NOPARAM,                     "",                                            STD_SPACE_PUNCTUATION,                         0,       0,       CAT_NONE, SLS_UNCHANGED, US_UNCHANGED},</v>
      </c>
    </row>
    <row r="1037" spans="1:1">
      <c r="A1037" s="8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",SOURCE!$S$2-5), "")&amp;
      TEXT(SOURCE!H1037,"????0")&amp;",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", "&amp; SOURCE!K1037&amp;      IF(SOURCE!$X$2-LEN(SOURCE!K1037) &gt;= 0, REPT(" ",SOURCE!$X$2-LEN(SOURCE!K1037)), "")&amp;
      "},"&amp;IF(SOURCE!L1037&lt;&gt;"",""&amp;SOURCE!L1037,"")
 )
)
)</f>
        <v>/* 1013 */  { itemToBeCoded,               NOPARAM,                     "",                                            STD_SPACE_HAIR,                                0,       0,       CAT_NONE, SLS_UNCHANGED, US_UNCHANGED},</v>
      </c>
    </row>
    <row r="1038" spans="1:1">
      <c r="A1038" s="8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",SOURCE!$S$2-5), "")&amp;
      TEXT(SOURCE!H1038,"????0")&amp;",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", "&amp; SOURCE!K1038&amp;      IF(SOURCE!$X$2-LEN(SOURCE!K1038) &gt;= 0, REPT(" ",SOURCE!$X$2-LEN(SOURCE!K1038)), "")&amp;
      "},"&amp;IF(SOURCE!L1038&lt;&gt;"",""&amp;SOURCE!L1038,"")
 )
)
)</f>
        <v>/* 1014 */  { itemToBeCoded,               NOPARAM,                     "",                                            STD_LEFT_SINGLE_QUOTE,                         0,       0,       CAT_NONE, SLS_UNCHANGED, US_UNCHANGED},</v>
      </c>
    </row>
    <row r="1039" spans="1:1">
      <c r="A1039" s="8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",SOURCE!$S$2-5), "")&amp;
      TEXT(SOURCE!H1039,"????0")&amp;",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", "&amp; SOURCE!K1039&amp;      IF(SOURCE!$X$2-LEN(SOURCE!K1039) &gt;= 0, REPT(" ",SOURCE!$X$2-LEN(SOURCE!K1039)), "")&amp;
      "},"&amp;IF(SOURCE!L1039&lt;&gt;"",""&amp;SOURCE!L1039,"")
 )
)
)</f>
        <v>/* 1015 */  { itemToBeCoded,               NOPARAM,                     "",                                            STD_RIGHT_SINGLE_QUOTE,                        0,       0,       CAT_NONE, SLS_UNCHANGED, US_UNCHANGED},</v>
      </c>
    </row>
    <row r="1040" spans="1:1">
      <c r="A1040" s="8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",SOURCE!$S$2-5), "")&amp;
      TEXT(SOURCE!H1040,"????0")&amp;",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", "&amp; SOURCE!K1040&amp;      IF(SOURCE!$X$2-LEN(SOURCE!K1040) &gt;= 0, REPT(" ",SOURCE!$X$2-LEN(SOURCE!K1040)), "")&amp;
      "},"&amp;IF(SOURCE!L1040&lt;&gt;"",""&amp;SOURCE!L1040,"")
 )
)
)</f>
        <v>/* 1016 */  { itemToBeCoded,               NOPARAM,                     "",                                            STD_SINGLE_LOW_QUOTE,                          0,       0,       CAT_NONE, SLS_UNCHANGED, US_UNCHANGED},</v>
      </c>
    </row>
    <row r="1041" spans="1:1">
      <c r="A1041" s="8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",SOURCE!$S$2-5), "")&amp;
      TEXT(SOURCE!H1041,"????0")&amp;",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", "&amp; SOURCE!K1041&amp;      IF(SOURCE!$X$2-LEN(SOURCE!K1041) &gt;= 0, REPT(" ",SOURCE!$X$2-LEN(SOURCE!K1041)), "")&amp;
      "},"&amp;IF(SOURCE!L1041&lt;&gt;"",""&amp;SOURCE!L1041,"")
 )
)
)</f>
        <v>/* 1017 */  { itemToBeCoded,               NOPARAM,                     "",                                            STD_SINGLE_HIGH_QUOTE,                         0,       0,       CAT_NONE, SLS_UNCHANGED, US_UNCHANGED},</v>
      </c>
    </row>
    <row r="1042" spans="1:1">
      <c r="A1042" s="8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",SOURCE!$S$2-5), "")&amp;
      TEXT(SOURCE!H1042,"????0")&amp;",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", "&amp; SOURCE!K1042&amp;      IF(SOURCE!$X$2-LEN(SOURCE!K1042) &gt;= 0, REPT(" ",SOURCE!$X$2-LEN(SOURCE!K1042)), "")&amp;
      "},"&amp;IF(SOURCE!L1042&lt;&gt;"",""&amp;SOURCE!L1042,"")
 )
)
)</f>
        <v>/* 1018 */  { itemToBeCoded,               NOPARAM,                     "",                                            STD_LEFT_DOUBLE_QUOTE,                         0,       0,       CAT_NONE, SLS_UNCHANGED, US_UNCHANGED},</v>
      </c>
    </row>
    <row r="1043" spans="1:1">
      <c r="A1043" s="8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",SOURCE!$S$2-5), "")&amp;
      TEXT(SOURCE!H1043,"????0")&amp;",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", "&amp; SOURCE!K1043&amp;      IF(SOURCE!$X$2-LEN(SOURCE!K1043) &gt;= 0, REPT(" ",SOURCE!$X$2-LEN(SOURCE!K1043)), "")&amp;
      "},"&amp;IF(SOURCE!L1043&lt;&gt;"",""&amp;SOURCE!L1043,"")
 )
)
)</f>
        <v>/* 1019 */  { itemToBeCoded,               NOPARAM,                     "",                                            STD_RIGHT_DOUBLE_QUOTE,                        0,       0,       CAT_NONE, SLS_UNCHANGED, US_UNCHANGED},</v>
      </c>
    </row>
    <row r="1044" spans="1:1">
      <c r="A1044" s="8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",SOURCE!$S$2-5), "")&amp;
      TEXT(SOURCE!H1044,"????0")&amp;",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", "&amp; SOURCE!K1044&amp;      IF(SOURCE!$X$2-LEN(SOURCE!K1044) &gt;= 0, REPT(" ",SOURCE!$X$2-LEN(SOURCE!K1044)), "")&amp;
      "},"&amp;IF(SOURCE!L1044&lt;&gt;"",""&amp;SOURCE!L1044,"")
 )
)
)</f>
        <v>/* 1020 */  { itemToBeCoded,               NOPARAM,                     "",                                            STD_DOUBLE_LOW_QUOTE,                          0,       0,       CAT_NONE, SLS_UNCHANGED, US_UNCHANGED},</v>
      </c>
    </row>
    <row r="1045" spans="1:1">
      <c r="A1045" s="8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",SOURCE!$S$2-5), "")&amp;
      TEXT(SOURCE!H1045,"????0")&amp;",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", "&amp; SOURCE!K1045&amp;      IF(SOURCE!$X$2-LEN(SOURCE!K1045) &gt;= 0, REPT(" ",SOURCE!$X$2-LEN(SOURCE!K1045)), "")&amp;
      "},"&amp;IF(SOURCE!L1045&lt;&gt;"",""&amp;SOURCE!L1045,"")
 )
)
)</f>
        <v>/* 1021 */  { itemToBeCoded,               NOPARAM,                     "",                                            STD_DOUBLE_HIGH_QUOTE,                         0,       0,       CAT_NONE, SLS_UNCHANGED, US_UNCHANGED},</v>
      </c>
    </row>
    <row r="1046" spans="1:1">
      <c r="A1046" s="8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",SOURCE!$S$2-5), "")&amp;
      TEXT(SOURCE!H1046,"????0")&amp;",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", "&amp; SOURCE!K1046&amp;      IF(SOURCE!$X$2-LEN(SOURCE!K1046) &gt;= 0, REPT(" ",SOURCE!$X$2-LEN(SOURCE!K1046)), "")&amp;
      "},"&amp;IF(SOURCE!L1046&lt;&gt;"",""&amp;SOURCE!L1046,"")
 )
)
)</f>
        <v>/* 1022 */  { itemToBeCoded,               NOPARAM,                     "",                                            STD_ELLIPSIS,                                  0,       0,       CAT_NONE, SLS_UNCHANGED, US_UNCHANGED},</v>
      </c>
    </row>
    <row r="1047" spans="1:1">
      <c r="A1047" s="8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",SOURCE!$S$2-5), "")&amp;
      TEXT(SOURCE!H1047,"????0")&amp;",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", "&amp; SOURCE!K1047&amp;      IF(SOURCE!$X$2-LEN(SOURCE!K1047) &gt;= 0, REPT(" ",SOURCE!$X$2-LEN(SOURCE!K1047)), "")&amp;
      "},"&amp;IF(SOURCE!L1047&lt;&gt;"",""&amp;SOURCE!L1047,"")
 )
)
)</f>
        <v>/* 1023 */  { itemToBeCoded,               NOPARAM,                     "",                                            STD_ONE,                                       0,       0,       CAT_NONE, SLS_UNCHANGED, US_UNCHANGED},</v>
      </c>
    </row>
    <row r="1048" spans="1:1">
      <c r="A1048" s="8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",SOURCE!$S$2-5), "")&amp;
      TEXT(SOURCE!H1048,"????0")&amp;",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", "&amp; SOURCE!K1048&amp;      IF(SOURCE!$X$2-LEN(SOURCE!K1048) &gt;= 0, REPT(" ",SOURCE!$X$2-LEN(SOURCE!K1048)), "")&amp;
      "},"&amp;IF(SOURCE!L1048&lt;&gt;"",""&amp;SOURCE!L1048,"")
 )
)
)</f>
        <v>/* 1024 */  { addItemToBuffer,             ITM_EURO,                    "",                                            STD_EURO,                                      0,       0,       CAT_NONE, SLS_UNCHANGED, US_UNCHANGED},</v>
      </c>
    </row>
    <row r="1049" spans="1:1">
      <c r="A1049" s="8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",SOURCE!$S$2-5), "")&amp;
      TEXT(SOURCE!H1049,"????0")&amp;",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", "&amp; SOURCE!K1049&amp;      IF(SOURCE!$X$2-LEN(SOURCE!K1049) &gt;= 0, REPT(" ",SOURCE!$X$2-LEN(SOURCE!K1049)), "")&amp;
      "},"&amp;IF(SOURCE!L1049&lt;&gt;"",""&amp;SOURCE!L1049,"")
 )
)
)</f>
        <v>/* 1025 */  { addItemToBuffer,             ITM_COMPLEX_C,               "",                                            STD_COMPLEX_C,                                 0,       0,       CAT_NONE, SLS_UNCHANGED, US_UNCHANGED},</v>
      </c>
    </row>
    <row r="1050" spans="1:1">
      <c r="A1050" s="8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",SOURCE!$S$2-5), "")&amp;
      TEXT(SOURCE!H1050,"????0")&amp;",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", "&amp; SOURCE!K1050&amp;      IF(SOURCE!$X$2-LEN(SOURCE!K1050) &gt;= 0, REPT(" ",SOURCE!$X$2-LEN(SOURCE!K1050)), "")&amp;
      "},"&amp;IF(SOURCE!L1050&lt;&gt;"",""&amp;SOURCE!L1050,"")
 )
)
)</f>
        <v>/* 1026 */  { itemToBeCoded,               NOPARAM,                     "",                                            STD_PLANCK,                                    0,       0,       CAT_NONE, SLS_UNCHANGED, US_UNCHANGED},</v>
      </c>
    </row>
    <row r="1051" spans="1:1">
      <c r="A1051" s="8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",SOURCE!$S$2-5), "")&amp;
      TEXT(SOURCE!H1051,"????0")&amp;",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", "&amp; SOURCE!K1051&amp;      IF(SOURCE!$X$2-LEN(SOURCE!K1051) &gt;= 0, REPT(" ",SOURCE!$X$2-LEN(SOURCE!K1051)), "")&amp;
      "},"&amp;IF(SOURCE!L1051&lt;&gt;"",""&amp;SOURCE!L1051,"")
 )
)
)</f>
        <v>/* 1027 */  { addItemToBuffer,             ITM_PLANCK_2PI,              "",                                            STD_PLANCK_2PI,                                0,       0,       CAT_NONE, SLS_UNCHANGED, US_UNCHANGED},</v>
      </c>
    </row>
    <row r="1052" spans="1:1">
      <c r="A1052" s="8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",SOURCE!$S$2-5), "")&amp;
      TEXT(SOURCE!H1052,"????0")&amp;",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", "&amp; SOURCE!K1052&amp;      IF(SOURCE!$X$2-LEN(SOURCE!K1052) &gt;= 0, REPT(" ",SOURCE!$X$2-LEN(SOURCE!K1052)), "")&amp;
      "},"&amp;IF(SOURCE!L1052&lt;&gt;"",""&amp;SOURCE!L1052,"")
 )
)
)</f>
        <v>/* 1028 */  { itemToBeCoded,               NOPARAM,                     "",                                            STD_NATURAL_N,                                 0,       0,       CAT_NONE, SLS_UNCHANGED, US_UNCHANGED},</v>
      </c>
    </row>
    <row r="1053" spans="1:1">
      <c r="A1053" s="8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",SOURCE!$S$2-5), "")&amp;
      TEXT(SOURCE!H1053,"????0")&amp;",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", "&amp; SOURCE!K1053&amp;      IF(SOURCE!$X$2-LEN(SOURCE!K1053) &gt;= 0, REPT(" ",SOURCE!$X$2-LEN(SOURCE!K1053)), "")&amp;
      "},"&amp;IF(SOURCE!L1053&lt;&gt;"",""&amp;SOURCE!L1053,"")
 )
)
)</f>
        <v>/* 1029 */  { itemToBeCoded,               NOPARAM,                     "",                                            STD_RATIONAL_Q,                                0,       0,       CAT_NONE, SLS_UNCHANGED, US_UNCHANGED},</v>
      </c>
    </row>
    <row r="1054" spans="1:1">
      <c r="A1054" s="8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",SOURCE!$S$2-5), "")&amp;
      TEXT(SOURCE!H1054,"????0")&amp;",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", "&amp; SOURCE!K1054&amp;      IF(SOURCE!$X$2-LEN(SOURCE!K1054) &gt;= 0, REPT(" ",SOURCE!$X$2-LEN(SOURCE!K1054)), "")&amp;
      "},"&amp;IF(SOURCE!L1054&lt;&gt;"",""&amp;SOURCE!L1054,"")
 )
)
)</f>
        <v>/* 1030 */  { addItemToBuffer,             ITM_REAL_R,                  "",                                            STD_REAL_R,                                    0,       0,       CAT_NONE, SLS_UNCHANGED, US_UNCHANGED},</v>
      </c>
    </row>
    <row r="1055" spans="1:1">
      <c r="A1055" s="8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",SOURCE!$S$2-5), "")&amp;
      TEXT(SOURCE!H1055,"????0")&amp;",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", "&amp; SOURCE!K1055&amp;      IF(SOURCE!$X$2-LEN(SOURCE!K1055) &gt;= 0, REPT(" ",SOURCE!$X$2-LEN(SOURCE!K1055)), "")&amp;
      "},"&amp;IF(SOURCE!L1055&lt;&gt;"",""&amp;SOURCE!L1055,"")
 )
)
)</f>
        <v>/* 1031 */  { addItemToBuffer,             ITM_LEFT_ARROW,              "",                                            STD_LEFT_ARROW,                                0,       0,       CAT_NONE, SLS_UNCHANGED, US_UNCHANGED},</v>
      </c>
    </row>
    <row r="1056" spans="1:1">
      <c r="A1056" s="8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",SOURCE!$S$2-5), "")&amp;
      TEXT(SOURCE!H1056,"????0")&amp;",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", "&amp; SOURCE!K1056&amp;      IF(SOURCE!$X$2-LEN(SOURCE!K1056) &gt;= 0, REPT(" ",SOURCE!$X$2-LEN(SOURCE!K1056)), "")&amp;
      "},"&amp;IF(SOURCE!L1056&lt;&gt;"",""&amp;SOURCE!L1056,"")
 )
)
)</f>
        <v>/* 1032 */  { addItemToBuffer,             ITM_UP_ARROW,                "",                                            STD_UP_ARROW,                                  0,       0,       CAT_NONE, SLS_UNCHANGED, US_UNCHANGED},</v>
      </c>
    </row>
    <row r="1057" spans="1:1">
      <c r="A1057" s="8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",SOURCE!$S$2-5), "")&amp;
      TEXT(SOURCE!H1057,"????0")&amp;",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", "&amp; SOURCE!K1057&amp;      IF(SOURCE!$X$2-LEN(SOURCE!K1057) &gt;= 0, REPT(" ",SOURCE!$X$2-LEN(SOURCE!K1057)), "")&amp;
      "},"&amp;IF(SOURCE!L1057&lt;&gt;"",""&amp;SOURCE!L1057,"")
 )
)
)</f>
        <v>/* 1033 */  { itemToBeCoded,               NOPARAM,                     "1033",                                        "1033",                                        0,       0,       CAT_FREE, SLS_UNCHANGED, US_UNCHANGED},</v>
      </c>
    </row>
    <row r="1058" spans="1:1">
      <c r="A1058" s="8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",SOURCE!$S$2-5), "")&amp;
      TEXT(SOURCE!H1058,"????0")&amp;",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", "&amp; SOURCE!K1058&amp;      IF(SOURCE!$X$2-LEN(SOURCE!K1058) &gt;= 0, REPT(" ",SOURCE!$X$2-LEN(SOURCE!K1058)), "")&amp;
      "},"&amp;IF(SOURCE!L1058&lt;&gt;"",""&amp;SOURCE!L1058,"")
 )
)
)</f>
        <v>/* 1034 */  { addItemToBuffer,             ITM_RIGHT_ARROW,             "",                                            STD_RIGHT_ARROW,                               0,       0,       CAT_NONE, SLS_UNCHANGED, US_UNCHANGED},</v>
      </c>
    </row>
    <row r="1059" spans="1:1">
      <c r="A1059" s="8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",SOURCE!$S$2-5), "")&amp;
      TEXT(SOURCE!H1059,"????0")&amp;",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", "&amp; SOURCE!K1059&amp;      IF(SOURCE!$X$2-LEN(SOURCE!K1059) &gt;= 0, REPT(" ",SOURCE!$X$2-LEN(SOURCE!K1059)), "")&amp;
      "},"&amp;IF(SOURCE!L1059&lt;&gt;"",""&amp;SOURCE!L1059,"")
 )
)
)</f>
        <v>/* 1035 */  { addItemToBuffer,             ITM_DOWN_ARROW,              "",                                            STD_DOWN_ARROW,                                0,       0,       CAT_NONE, SLS_UNCHANGED, US_UNCHANGED},</v>
      </c>
    </row>
    <row r="1060" spans="1:1">
      <c r="A1060" s="8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",SOURCE!$S$2-5), "")&amp;
      TEXT(SOURCE!H1060,"????0")&amp;",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", "&amp; SOURCE!K1060&amp;      IF(SOURCE!$X$2-LEN(SOURCE!K1060) &gt;= 0, REPT(" ",SOURCE!$X$2-LEN(SOURCE!K1060)), "")&amp;
      "},"&amp;IF(SOURCE!L1060&lt;&gt;"",""&amp;SOURCE!L1060,"")
 )
)
)</f>
        <v>/* 1036 */  { itemToBeCoded,               NOPARAM,                     "1036",                                        "1036",                                        0,       0,       CAT_FREE, SLS_UNCHANGED, US_UNCHANGED},</v>
      </c>
    </row>
    <row r="1061" spans="1:1">
      <c r="A1061" s="8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",SOURCE!$S$2-5), "")&amp;
      TEXT(SOURCE!H1061,"????0")&amp;",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", "&amp; SOURCE!K1061&amp;      IF(SOURCE!$X$2-LEN(SOURCE!K1061) &gt;= 0, REPT(" ",SOURCE!$X$2-LEN(SOURCE!K1061)), "")&amp;
      "},"&amp;IF(SOURCE!L1061&lt;&gt;"",""&amp;SOURCE!L1061,"")
 )
)
)</f>
        <v>/* 1037 */  { addItemToBuffer,             ITM_SERIAL_IO,               "",                                            STD_SERIAL_IO,                                 0,       0,       CAT_NONE, SLS_UNCHANGED, US_UNCHANGED},</v>
      </c>
    </row>
    <row r="1062" spans="1:1">
      <c r="A1062" s="8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",SOURCE!$S$2-5), "")&amp;
      TEXT(SOURCE!H1062,"????0")&amp;",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", "&amp; SOURCE!K1062&amp;      IF(SOURCE!$X$2-LEN(SOURCE!K1062) &gt;= 0, REPT(" ",SOURCE!$X$2-LEN(SOURCE!K1062)), "")&amp;
      "},"&amp;IF(SOURCE!L1062&lt;&gt;"",""&amp;SOURCE!L1062,"")
 )
)
)</f>
        <v>/* 1038 */  { itemToBeCoded,               NOPARAM,                     "",                                            STD_RIGHT_SHORT_ARROW,                         0,       0,       CAT_NONE, SLS_UNCHANGED, US_UNCHANGED},</v>
      </c>
    </row>
    <row r="1063" spans="1:1">
      <c r="A1063" s="8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",SOURCE!$S$2-5), "")&amp;
      TEXT(SOURCE!H1063,"????0")&amp;",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", "&amp; SOURCE!K1063&amp;      IF(SOURCE!$X$2-LEN(SOURCE!K1063) &gt;= 0, REPT(" ",SOURCE!$X$2-LEN(SOURCE!K1063)), "")&amp;
      "},"&amp;IF(SOURCE!L1063&lt;&gt;"",""&amp;SOURCE!L1063,"")
 )
)
)</f>
        <v>/* 1039 */  { itemToBeCoded,               NOPARAM,                     "",                                            STD_LEFT_RIGHT_ARROWS,                         0,       0,       CAT_NONE, SLS_UNCHANGED, US_UNCHANGED},</v>
      </c>
    </row>
    <row r="1064" spans="1:1">
      <c r="A1064" s="8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",SOURCE!$S$2-5), "")&amp;
      TEXT(SOURCE!H1064,"????0")&amp;",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", "&amp; SOURCE!K1064&amp;      IF(SOURCE!$X$2-LEN(SOURCE!K1064) &gt;= 0, REPT(" ",SOURCE!$X$2-LEN(SOURCE!K1064)), "")&amp;
      "},"&amp;IF(SOURCE!L1064&lt;&gt;"",""&amp;SOURCE!L1064,"")
 )
)
)</f>
        <v>/* 1040 */  { itemToBeCoded,               NOPARAM,                     "",                                            STD_BST,                                       0,       0,       CAT_NONE, SLS_UNCHANGED, US_UNCHANGED},</v>
      </c>
    </row>
    <row r="1065" spans="1:1">
      <c r="A1065" s="8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",SOURCE!$S$2-5), "")&amp;
      TEXT(SOURCE!H1065,"????0")&amp;",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", "&amp; SOURCE!K1065&amp;      IF(SOURCE!$X$2-LEN(SOURCE!K1065) &gt;= 0, REPT(" ",SOURCE!$X$2-LEN(SOURCE!K1065)), "")&amp;
      "},"&amp;IF(SOURCE!L1065&lt;&gt;"",""&amp;SOURCE!L1065,"")
 )
)
)</f>
        <v>/* 1041 */  { itemToBeCoded,               NOPARAM,                     "",                                            STD_SST,                                       0,       0,       CAT_NONE, SLS_UNCHANGED, US_UNCHANGED},</v>
      </c>
    </row>
    <row r="1066" spans="1:1">
      <c r="A1066" s="8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",SOURCE!$S$2-5), "")&amp;
      TEXT(SOURCE!H1066,"????0")&amp;",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", "&amp; SOURCE!K1066&amp;      IF(SOURCE!$X$2-LEN(SOURCE!K1066) &gt;= 0, REPT(" ",SOURCE!$X$2-LEN(SOURCE!K1066)), "")&amp;
      "},"&amp;IF(SOURCE!L1066&lt;&gt;"",""&amp;SOURCE!L1066,"")
 )
)
)</f>
        <v>/* 1042 */  { itemToBeCoded,               NOPARAM,                     "",                                            STD_HAMBURGER,                                 0,       0,       CAT_NONE, SLS_UNCHANGED, US_UNCHANGED},</v>
      </c>
    </row>
    <row r="1067" spans="1:1">
      <c r="A1067" s="8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",SOURCE!$S$2-5), "")&amp;
      TEXT(SOURCE!H1067,"????0")&amp;",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", "&amp; SOURCE!K1067&amp;      IF(SOURCE!$X$2-LEN(SOURCE!K1067) &gt;= 0, REPT(" ",SOURCE!$X$2-LEN(SOURCE!K1067)), "")&amp;
      "},"&amp;IF(SOURCE!L1067&lt;&gt;"",""&amp;SOURCE!L1067,"")
 )
)
)</f>
        <v>/* 1043 */  { itemToBeCoded,               NOPARAM,                     "",                                            STD_UNDO,                                      0,       0,       CAT_NONE, SLS_UNCHANGED, US_UNCHANGED},</v>
      </c>
    </row>
    <row r="1068" spans="1:1">
      <c r="A1068" s="8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",SOURCE!$S$2-5), "")&amp;
      TEXT(SOURCE!H1068,"????0")&amp;",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", "&amp; SOURCE!K1068&amp;      IF(SOURCE!$X$2-LEN(SOURCE!K1068) &gt;= 0, REPT(" ",SOURCE!$X$2-LEN(SOURCE!K1068)), "")&amp;
      "},"&amp;IF(SOURCE!L1068&lt;&gt;"",""&amp;SOURCE!L1068,"")
 )
)
)</f>
        <v>/* 1044 */  { itemToBeCoded,               NOPARAM,                     "",                                            STD_FOR_ALL,                                   0,       0,       CAT_NONE, SLS_UNCHANGED, US_UNCHANGED},</v>
      </c>
    </row>
    <row r="1069" spans="1:1">
      <c r="A1069" s="8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",SOURCE!$S$2-5), "")&amp;
      TEXT(SOURCE!H1069,"????0")&amp;",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", "&amp; SOURCE!K1069&amp;      IF(SOURCE!$X$2-LEN(SOURCE!K1069) &gt;= 0, REPT(" ",SOURCE!$X$2-LEN(SOURCE!K1069)), "")&amp;
      "},"&amp;IF(SOURCE!L1069&lt;&gt;"",""&amp;SOURCE!L1069,"")
 )
)
)</f>
        <v>/* 1045 */  { itemToBeCoded,               NOPARAM,                     "",                                            STD_COMPLEMENT,                                0,       0,       CAT_NONE, SLS_UNCHANGED, US_UNCHANGED},</v>
      </c>
    </row>
    <row r="1070" spans="1:1">
      <c r="A1070" s="8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",SOURCE!$S$2-5), "")&amp;
      TEXT(SOURCE!H1070,"????0")&amp;",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", "&amp; SOURCE!K1070&amp;      IF(SOURCE!$X$2-LEN(SOURCE!K1070) &gt;= 0, REPT(" ",SOURCE!$X$2-LEN(SOURCE!K1070)), "")&amp;
      "},"&amp;IF(SOURCE!L1070&lt;&gt;"",""&amp;SOURCE!L1070,"")
 )
)
)</f>
        <v>/* 1046 */  { itemToBeCoded,               NOPARAM,                     "",                                            STD_PARTIAL_DIFF,                              0,       0,       CAT_NONE, SLS_UNCHANGED, US_UNCHANGED},</v>
      </c>
    </row>
    <row r="1071" spans="1:1">
      <c r="A1071" s="8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",SOURCE!$S$2-5), "")&amp;
      TEXT(SOURCE!H1071,"????0")&amp;",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", "&amp; SOURCE!K1071&amp;      IF(SOURCE!$X$2-LEN(SOURCE!K1071) &gt;= 0, REPT(" ",SOURCE!$X$2-LEN(SOURCE!K1071)), "")&amp;
      "},"&amp;IF(SOURCE!L1071&lt;&gt;"",""&amp;SOURCE!L1071,"")
 )
)
)</f>
        <v>/* 1047 */  { itemToBeCoded,               NOPARAM,                     "",                                            STD_THERE_EXISTS,                              0,       0,       CAT_NONE, SLS_UNCHANGED, US_UNCHANGED},</v>
      </c>
    </row>
    <row r="1072" spans="1:1">
      <c r="A1072" s="8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",SOURCE!$S$2-5), "")&amp;
      TEXT(SOURCE!H1072,"????0")&amp;",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", "&amp; SOURCE!K1072&amp;      IF(SOURCE!$X$2-LEN(SOURCE!K1072) &gt;= 0, REPT(" ",SOURCE!$X$2-LEN(SOURCE!K1072)), "")&amp;
      "},"&amp;IF(SOURCE!L1072&lt;&gt;"",""&amp;SOURCE!L1072,"")
 )
)
)</f>
        <v>/* 1048 */  { itemToBeCoded,               NOPARAM,                     "",                                            STD_THERE_DOES_NOT_EXIST,                      0,       0,       CAT_NONE, SLS_UNCHANGED, US_UNCHANGED},</v>
      </c>
    </row>
    <row r="1073" spans="1:1">
      <c r="A1073" s="8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",SOURCE!$S$2-5), "")&amp;
      TEXT(SOURCE!H1073,"????0")&amp;",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", "&amp; SOURCE!K1073&amp;      IF(SOURCE!$X$2-LEN(SOURCE!K1073) &gt;= 0, REPT(" ",SOURCE!$X$2-LEN(SOURCE!K1073)), "")&amp;
      "},"&amp;IF(SOURCE!L1073&lt;&gt;"",""&amp;SOURCE!L1073,"")
 )
)
)</f>
        <v>/* 1049 */  { addItemToBuffer,             ITM_EMPTY_SET,               "",                                            STD_EMPTY_SET,                                 0,       0,       CAT_NONE, SLS_UNCHANGED, US_UNCHANGED},</v>
      </c>
    </row>
    <row r="1074" spans="1:1">
      <c r="A1074" s="8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",SOURCE!$S$2-5), "")&amp;
      TEXT(SOURCE!H1074,"????0")&amp;",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", "&amp; SOURCE!K1074&amp;      IF(SOURCE!$X$2-LEN(SOURCE!K1074) &gt;= 0, REPT(" ",SOURCE!$X$2-LEN(SOURCE!K1074)), "")&amp;
      "},"&amp;IF(SOURCE!L1074&lt;&gt;"",""&amp;SOURCE!L1074,"")
 )
)
)</f>
        <v>/* 1050 */  { itemToBeCoded,               NOPARAM,                     "",                                            STD_INCREMENT,                                 0,       0,       CAT_NONE, SLS_UNCHANGED, US_UNCHANGED},</v>
      </c>
    </row>
    <row r="1075" spans="1:1">
      <c r="A1075" s="8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",SOURCE!$S$2-5), "")&amp;
      TEXT(SOURCE!H1075,"????0")&amp;",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", "&amp; SOURCE!K1075&amp;      IF(SOURCE!$X$2-LEN(SOURCE!K1075) &gt;= 0, REPT(" ",SOURCE!$X$2-LEN(SOURCE!K1075)), "")&amp;
      "},"&amp;IF(SOURCE!L1075&lt;&gt;"",""&amp;SOURCE!L1075,"")
 )
)
)</f>
        <v>/* 1051 */  { itemToBeCoded,               NOPARAM,                     "",                                            STD_NABLA,                                     0,       0,       CAT_NONE, SLS_UNCHANGED, US_UNCHANGED},</v>
      </c>
    </row>
    <row r="1076" spans="1:1">
      <c r="A1076" s="8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",SOURCE!$S$2-5), "")&amp;
      TEXT(SOURCE!H1076,"????0")&amp;",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", "&amp; SOURCE!K1076&amp;      IF(SOURCE!$X$2-LEN(SOURCE!K1076) &gt;= 0, REPT(" ",SOURCE!$X$2-LEN(SOURCE!K1076)), "")&amp;
      "},"&amp;IF(SOURCE!L1076&lt;&gt;"",""&amp;SOURCE!L1076,"")
 )
)
)</f>
        <v>/* 1052 */  { itemToBeCoded,               NOPARAM,                     "",                                            STD_ELEMENT_OF,                                0,       0,       CAT_NONE, SLS_UNCHANGED, US_UNCHANGED},</v>
      </c>
    </row>
    <row r="1077" spans="1:1">
      <c r="A1077" s="8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",SOURCE!$S$2-5), "")&amp;
      TEXT(SOURCE!H1077,"????0")&amp;",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", "&amp; SOURCE!K1077&amp;      IF(SOURCE!$X$2-LEN(SOURCE!K1077) &gt;= 0, REPT(" ",SOURCE!$X$2-LEN(SOURCE!K1077)), "")&amp;
      "},"&amp;IF(SOURCE!L1077&lt;&gt;"",""&amp;SOURCE!L1077,"")
 )
)
)</f>
        <v>/* 1053 */  { itemToBeCoded,               NOPARAM,                     "",                                            STD_NOT_ELEMENT_OF,                            0,       0,       CAT_NONE, SLS_UNCHANGED, US_UNCHANGED},</v>
      </c>
    </row>
    <row r="1078" spans="1:1">
      <c r="A1078" s="8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",SOURCE!$S$2-5), "")&amp;
      TEXT(SOURCE!H1078,"????0")&amp;",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", "&amp; SOURCE!K1078&amp;      IF(SOURCE!$X$2-LEN(SOURCE!K1078) &gt;= 0, REPT(" ",SOURCE!$X$2-LEN(SOURCE!K1078)), "")&amp;
      "},"&amp;IF(SOURCE!L1078&lt;&gt;"",""&amp;SOURCE!L1078,"")
 )
)
)</f>
        <v>/* 1054 */  { itemToBeCoded,               NOPARAM,                     "",                                            STD_CONTAINS,                                  0,       0,       CAT_NONE, SLS_UNCHANGED, US_UNCHANGED},</v>
      </c>
    </row>
    <row r="1079" spans="1:1">
      <c r="A1079" s="8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",SOURCE!$S$2-5), "")&amp;
      TEXT(SOURCE!H1079,"????0")&amp;",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", "&amp; SOURCE!K1079&amp;      IF(SOURCE!$X$2-LEN(SOURCE!K1079) &gt;= 0, REPT(" ",SOURCE!$X$2-LEN(SOURCE!K1079)), "")&amp;
      "},"&amp;IF(SOURCE!L1079&lt;&gt;"",""&amp;SOURCE!L1079,"")
 )
)
)</f>
        <v>/* 1055 */  { itemToBeCoded,               NOPARAM,                     "",                                            STD_DOES_NOT_CONTAIN,                          0,       0,       CAT_NONE, SLS_UNCHANGED, US_UNCHANGED},</v>
      </c>
    </row>
    <row r="1080" spans="1:1">
      <c r="A1080" s="8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",SOURCE!$S$2-5), "")&amp;
      TEXT(SOURCE!H1080,"????0")&amp;",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", "&amp; SOURCE!K1080&amp;      IF(SOURCE!$X$2-LEN(SOURCE!K1080) &gt;= 0, REPT(" ",SOURCE!$X$2-LEN(SOURCE!K1080)), "")&amp;
      "},"&amp;IF(SOURCE!L1080&lt;&gt;"",""&amp;SOURCE!L1080,"")
 )
)
)</f>
        <v>/* 1056 */  { itemToBeCoded,               NOPARAM,                     "",                                            STD_ZERO,                                      0,       0,       CAT_NONE, SLS_UNCHANGED, US_UNCHANGED},</v>
      </c>
    </row>
    <row r="1081" spans="1:1">
      <c r="A1081" s="8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",SOURCE!$S$2-5), "")&amp;
      TEXT(SOURCE!H1081,"????0")&amp;",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", "&amp; SOURCE!K1081&amp;      IF(SOURCE!$X$2-LEN(SOURCE!K1081) &gt;= 0, REPT(" ",SOURCE!$X$2-LEN(SOURCE!K1081)), "")&amp;
      "},"&amp;IF(SOURCE!L1081&lt;&gt;"",""&amp;SOURCE!L1081,"")
 )
)
)</f>
        <v>/* 1057 */  { itemToBeCoded,               NOPARAM,                     "",                                            STD_PRODUCT,                                   0,       0,       CAT_NONE, SLS_UNCHANGED, US_UNCHANGED},</v>
      </c>
    </row>
    <row r="1082" spans="1:1">
      <c r="A1082" s="8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",SOURCE!$S$2-5), "")&amp;
      TEXT(SOURCE!H1082,"????0")&amp;",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", "&amp; SOURCE!K1082&amp;      IF(SOURCE!$X$2-LEN(SOURCE!K1082) &gt;= 0, REPT(" ",SOURCE!$X$2-LEN(SOURCE!K1082)), "")&amp;
      "},"&amp;IF(SOURCE!L1082&lt;&gt;"",""&amp;SOURCE!L1082,"")
 )
)
)</f>
        <v>/* 1058 */  { itemToBeCoded,               NOPARAM,                     "1058",                                        "1058",                                        0,       0,       CAT_FREE, SLS_UNCHANGED, US_UNCHANGED},</v>
      </c>
    </row>
    <row r="1083" spans="1:1">
      <c r="A1083" s="8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",SOURCE!$S$2-5), "")&amp;
      TEXT(SOURCE!H1083,"????0")&amp;",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", "&amp; SOURCE!K1083&amp;      IF(SOURCE!$X$2-LEN(SOURCE!K1083) &gt;= 0, REPT(" ",SOURCE!$X$2-LEN(SOURCE!K1083)), "")&amp;
      "},"&amp;IF(SOURCE!L1083&lt;&gt;"",""&amp;SOURCE!L1083,"")
 )
)
)</f>
        <v>/* 1059 */  { itemToBeCoded,               NOPARAM,                     "1059",                                        "1059",                                        0,       0,       CAT_FREE, SLS_UNCHANGED, US_UNCHANGED},</v>
      </c>
    </row>
    <row r="1084" spans="1:1">
      <c r="A1084" s="8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",SOURCE!$S$2-5), "")&amp;
      TEXT(SOURCE!H1084,"????0")&amp;",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", "&amp; SOURCE!K1084&amp;      IF(SOURCE!$X$2-LEN(SOURCE!K1084) &gt;= 0, REPT(" ",SOURCE!$X$2-LEN(SOURCE!K1084)), "")&amp;
      "},"&amp;IF(SOURCE!L1084&lt;&gt;"",""&amp;SOURCE!L1084,"")
 )
)
)</f>
        <v>/* 1060 */  { itemToBeCoded,               NOPARAM,                     "",                                            STD_MINUS_PLUS,                                0,       0,       CAT_NONE, SLS_UNCHANGED, US_UNCHANGED},</v>
      </c>
    </row>
    <row r="1085" spans="1:1">
      <c r="A1085" s="8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",SOURCE!$S$2-5), "")&amp;
      TEXT(SOURCE!H1085,"????0")&amp;",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", "&amp; SOURCE!K1085&amp;      IF(SOURCE!$X$2-LEN(SOURCE!K1085) &gt;= 0, REPT(" ",SOURCE!$X$2-LEN(SOURCE!K1085)), "")&amp;
      "},"&amp;IF(SOURCE!L1085&lt;&gt;"",""&amp;SOURCE!L1085,"")
 )
)
)</f>
        <v>/* 1061 */  { itemToBeCoded,               NOPARAM,                     "1061",                                        "1061",                                        0,       0,       CAT_FREE, SLS_UNCHANGED, US_UNCHANGED},</v>
      </c>
    </row>
    <row r="1086" spans="1:1">
      <c r="A1086" s="8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",SOURCE!$S$2-5), "")&amp;
      TEXT(SOURCE!H1086,"????0")&amp;",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", "&amp; SOURCE!K1086&amp;      IF(SOURCE!$X$2-LEN(SOURCE!K1086) &gt;= 0, REPT(" ",SOURCE!$X$2-LEN(SOURCE!K1086)), "")&amp;
      "},"&amp;IF(SOURCE!L1086&lt;&gt;"",""&amp;SOURCE!L1086,"")
 )
)
)</f>
        <v>/* 1062 */  { itemToBeCoded,               NOPARAM,                     "1062",                                        "1062",                                        0,       0,       CAT_FREE, SLS_UNCHANGED, US_UNCHANGED},</v>
      </c>
    </row>
    <row r="1087" spans="1:1">
      <c r="A1087" s="8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",SOURCE!$S$2-5), "")&amp;
      TEXT(SOURCE!H1087,"????0")&amp;",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", "&amp; SOURCE!K1087&amp;      IF(SOURCE!$X$2-LEN(SOURCE!K1087) &gt;= 0, REPT(" ",SOURCE!$X$2-LEN(SOURCE!K1087)), "")&amp;
      "},"&amp;IF(SOURCE!L1087&lt;&gt;"",""&amp;SOURCE!L1087,"")
 )
)
)</f>
        <v>/* 1063 */  { itemToBeCoded,               NOPARAM,                     "",                                            STD_RING,                                      0,       0,       CAT_NONE, SLS_UNCHANGED, US_UNCHANGED},</v>
      </c>
    </row>
    <row r="1088" spans="1:1">
      <c r="A1088" s="8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",SOURCE!$S$2-5), "")&amp;
      TEXT(SOURCE!H1088,"????0")&amp;",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", "&amp; SOURCE!K1088&amp;      IF(SOURCE!$X$2-LEN(SOURCE!K1088) &gt;= 0, REPT(" ",SOURCE!$X$2-LEN(SOURCE!K1088)), "")&amp;
      "},"&amp;IF(SOURCE!L1088&lt;&gt;"",""&amp;SOURCE!L1088,"")
 )
)
)</f>
        <v>/* 1064 */  { addItemToBuffer,             ITM_BULLET,                  "",                                            STD_BULLET,                                    0,       0,       CAT_NONE, SLS_UNCHANGED, US_UNCHANGED},</v>
      </c>
    </row>
    <row r="1089" spans="1:1">
      <c r="A1089" s="8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",SOURCE!$S$2-5), "")&amp;
      TEXT(SOURCE!H1089,"????0")&amp;",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", "&amp; SOURCE!K1089&amp;      IF(SOURCE!$X$2-LEN(SOURCE!K1089) &gt;= 0, REPT(" ",SOURCE!$X$2-LEN(SOURCE!K1089)), "")&amp;
      "},"&amp;IF(SOURCE!L1089&lt;&gt;"",""&amp;SOURCE!L1089,"")
 )
)
)</f>
        <v>/* 1065 */  { addItemToBuffer,             ITM_SQUARE_ROOT,             "",                                            STD_SQUARE_ROOT,                               0,       0,       CAT_NONE, SLS_UNCHANGED, US_UNCHANGED},</v>
      </c>
    </row>
    <row r="1090" spans="1:1">
      <c r="A1090" s="8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",SOURCE!$S$2-5), "")&amp;
      TEXT(SOURCE!H1090,"????0")&amp;",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", "&amp; SOURCE!K1090&amp;      IF(SOURCE!$X$2-LEN(SOURCE!K1090) &gt;= 0, REPT(" ",SOURCE!$X$2-LEN(SOURCE!K1090)), "")&amp;
      "},"&amp;IF(SOURCE!L1090&lt;&gt;"",""&amp;SOURCE!L1090,"")
 )
)
)</f>
        <v>/* 1066 */  { addItemToBuffer,             ITM_CUBE_ROOT,               "",                                            STD_CUBE_ROOT,                                 0,       0,       CAT_NONE, SLS_UNCHANGED, US_UNCHANGED},</v>
      </c>
    </row>
    <row r="1091" spans="1:1">
      <c r="A1091" s="8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",SOURCE!$S$2-5), "")&amp;
      TEXT(SOURCE!H1091,"????0")&amp;",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", "&amp; SOURCE!K1091&amp;      IF(SOURCE!$X$2-LEN(SOURCE!K1091) &gt;= 0, REPT(" ",SOURCE!$X$2-LEN(SOURCE!K1091)), "")&amp;
      "},"&amp;IF(SOURCE!L1091&lt;&gt;"",""&amp;SOURCE!L1091,"")
 )
)
)</f>
        <v>/* 1067 */  { addItemToBuffer,             ITM_xTH_ROOT,                "",                                            STD_xTH_ROOT,                                  0,       0,       CAT_NONE, SLS_UNCHANGED, US_UNCHANGED},</v>
      </c>
    </row>
    <row r="1092" spans="1:1">
      <c r="A1092" s="8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",SOURCE!$S$2-5), "")&amp;
      TEXT(SOURCE!H1092,"????0")&amp;",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", "&amp; SOURCE!K1092&amp;      IF(SOURCE!$X$2-LEN(SOURCE!K1092) &gt;= 0, REPT(" ",SOURCE!$X$2-LEN(SOURCE!K1092)), "")&amp;
      "},"&amp;IF(SOURCE!L1092&lt;&gt;"",""&amp;SOURCE!L1092,"")
 )
)
)</f>
        <v>/* 1068 */  { itemToBeCoded,               NOPARAM,                     "",                                            STD_PROPORTIONAL,                              0,       0,       CAT_NONE, SLS_UNCHANGED, US_UNCHANGED},</v>
      </c>
    </row>
    <row r="1093" spans="1:1">
      <c r="A1093" s="8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",SOURCE!$S$2-5), "")&amp;
      TEXT(SOURCE!H1093,"????0")&amp;",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", "&amp; SOURCE!K1093&amp;      IF(SOURCE!$X$2-LEN(SOURCE!K1093) &gt;= 0, REPT(" ",SOURCE!$X$2-LEN(SOURCE!K1093)), "")&amp;
      "},"&amp;IF(SOURCE!L1093&lt;&gt;"",""&amp;SOURCE!L1093,"")
 )
)
)</f>
        <v>/* 1069 */  { addItemToBuffer,             ITM_INFINITY,                "",                                            STD_INFINITY,                                  0,       0,       CAT_NONE, SLS_UNCHANGED, US_UNCHANGED},</v>
      </c>
    </row>
    <row r="1094" spans="1:1">
      <c r="A1094" s="8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",SOURCE!$S$2-5), "")&amp;
      TEXT(SOURCE!H1094,"????0")&amp;",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", "&amp; SOURCE!K1094&amp;      IF(SOURCE!$X$2-LEN(SOURCE!K1094) &gt;= 0, REPT(" ",SOURCE!$X$2-LEN(SOURCE!K1094)), "")&amp;
      "},"&amp;IF(SOURCE!L1094&lt;&gt;"",""&amp;SOURCE!L1094,"")
 )
)
)</f>
        <v>/* 1070 */  { addItemToBuffer,             ITM_RIGHT_ANGLE,             "",                                            STD_RIGHT_ANGLE,                               0,       0,       CAT_NONE, SLS_UNCHANGED, US_UNCHANGED},</v>
      </c>
    </row>
    <row r="1095" spans="1:1">
      <c r="A1095" s="8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",SOURCE!$S$2-5), "")&amp;
      TEXT(SOURCE!H1095,"????0")&amp;",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", "&amp; SOURCE!K1095&amp;      IF(SOURCE!$X$2-LEN(SOURCE!K1095) &gt;= 0, REPT(" ",SOURCE!$X$2-LEN(SOURCE!K1095)), "")&amp;
      "},"&amp;IF(SOURCE!L1095&lt;&gt;"",""&amp;SOURCE!L1095,"")
 )
)
)</f>
        <v>/* 1071 */  { itemToBeCoded,               NOPARAM,                     "",                                            STD_ANGLE,                                     0,       0,       CAT_NONE, SLS_UNCHANGED, US_UNCHANGED},</v>
      </c>
    </row>
    <row r="1096" spans="1:1">
      <c r="A1096" s="8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",SOURCE!$S$2-5), "")&amp;
      TEXT(SOURCE!H1096,"????0")&amp;",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", "&amp; SOURCE!K1096&amp;      IF(SOURCE!$X$2-LEN(SOURCE!K1096) &gt;= 0, REPT(" ",SOURCE!$X$2-LEN(SOURCE!K1096)), "")&amp;
      "},"&amp;IF(SOURCE!L1096&lt;&gt;"",""&amp;SOURCE!L1096,"")
 )
)
)</f>
        <v>/* 1072 */  { addItemToBuffer,             ITM_MEASURED_ANGLE,          "",                                            STD_MEASURED_ANGLE,                            0,       0,       CAT_NONE, SLS_UNCHANGED, US_UNCHANGED},</v>
      </c>
    </row>
    <row r="1097" spans="1:1">
      <c r="A1097" s="8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",SOURCE!$S$2-5), "")&amp;
      TEXT(SOURCE!H1097,"????0")&amp;",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", "&amp; SOURCE!K1097&amp;      IF(SOURCE!$X$2-LEN(SOURCE!K1097) &gt;= 0, REPT(" ",SOURCE!$X$2-LEN(SOURCE!K1097)), "")&amp;
      "},"&amp;IF(SOURCE!L1097&lt;&gt;"",""&amp;SOURCE!L1097,"")
 )
)
)</f>
        <v>/* 1073 */  { itemToBeCoded,               NOPARAM,                     "",                                            STD_DIVIDES,                                   0,       0,       CAT_NONE, SLS_UNCHANGED, US_UNCHANGED},</v>
      </c>
    </row>
    <row r="1098" spans="1:1">
      <c r="A1098" s="8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",SOURCE!$S$2-5), "")&amp;
      TEXT(SOURCE!H1098,"????0")&amp;",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", "&amp; SOURCE!K1098&amp;      IF(SOURCE!$X$2-LEN(SOURCE!K1098) &gt;= 0, REPT(" ",SOURCE!$X$2-LEN(SOURCE!K1098)), "")&amp;
      "},"&amp;IF(SOURCE!L1098&lt;&gt;"",""&amp;SOURCE!L1098,"")
 )
)
)</f>
        <v>/* 1074 */  { itemToBeCoded,               NOPARAM,                     "",                                            STD_DOES_NOT_DIVIDE,                           0,       0,       CAT_NONE, SLS_UNCHANGED, US_UNCHANGED},</v>
      </c>
    </row>
    <row r="1099" spans="1:1">
      <c r="A1099" s="8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",SOURCE!$S$2-5), "")&amp;
      TEXT(SOURCE!H1099,"????0")&amp;",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", "&amp; SOURCE!K1099&amp;      IF(SOURCE!$X$2-LEN(SOURCE!K1099) &gt;= 0, REPT(" ",SOURCE!$X$2-LEN(SOURCE!K1099)), "")&amp;
      "},"&amp;IF(SOURCE!L1099&lt;&gt;"",""&amp;SOURCE!L1099,"")
 )
)
)</f>
        <v>/* 1075 */  { itemToBeCoded,               NOPARAM,                     "",                                            STD_PARALLEL,                                  0,       0,       CAT_NONE, SLS_UNCHANGED, US_UNCHANGED},</v>
      </c>
    </row>
    <row r="1100" spans="1:1">
      <c r="A1100" s="8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",SOURCE!$S$2-5), "")&amp;
      TEXT(SOURCE!H1100,"????0")&amp;",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", "&amp; SOURCE!K1100&amp;      IF(SOURCE!$X$2-LEN(SOURCE!K1100) &gt;= 0, REPT(" ",SOURCE!$X$2-LEN(SOURCE!K1100)), "")&amp;
      "},"&amp;IF(SOURCE!L1100&lt;&gt;"",""&amp;SOURCE!L1100,"")
 )
)
)</f>
        <v>/* 1076 */  { itemToBeCoded,               NOPARAM,                     "",                                            STD_NOT_PARALLEL,                              0,       0,       CAT_NONE, SLS_UNCHANGED, US_UNCHANGED},</v>
      </c>
    </row>
    <row r="1101" spans="1:1">
      <c r="A1101" s="8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",SOURCE!$S$2-5), "")&amp;
      TEXT(SOURCE!H1101,"????0")&amp;",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", "&amp; SOURCE!K1101&amp;      IF(SOURCE!$X$2-LEN(SOURCE!K1101) &gt;= 0, REPT(" ",SOURCE!$X$2-LEN(SOURCE!K1101)), "")&amp;
      "},"&amp;IF(SOURCE!L1101&lt;&gt;"",""&amp;SOURCE!L1101,"")
 )
)
)</f>
        <v>/* 1077 */  { addItemToBuffer,             ITM_AND,                     "",                                            STD_AND,                                       0,       0,       CAT_NONE, SLS_UNCHANGED, US_UNCHANGED},</v>
      </c>
    </row>
    <row r="1102" spans="1:1">
      <c r="A1102" s="8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",SOURCE!$S$2-5), "")&amp;
      TEXT(SOURCE!H1102,"????0")&amp;",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", "&amp; SOURCE!K1102&amp;      IF(SOURCE!$X$2-LEN(SOURCE!K1102) &gt;= 0, REPT(" ",SOURCE!$X$2-LEN(SOURCE!K1102)), "")&amp;
      "},"&amp;IF(SOURCE!L1102&lt;&gt;"",""&amp;SOURCE!L1102,"")
 )
)
)</f>
        <v>/* 1078 */  { addItemToBuffer,             ITM_OR,                      "",                                            STD_OR,                                        0,       0,       CAT_NONE, SLS_UNCHANGED, US_UNCHANGED},</v>
      </c>
    </row>
    <row r="1103" spans="1:1">
      <c r="A1103" s="8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",SOURCE!$S$2-5), "")&amp;
      TEXT(SOURCE!H1103,"????0")&amp;",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", "&amp; SOURCE!K1103&amp;      IF(SOURCE!$X$2-LEN(SOURCE!K1103) &gt;= 0, REPT(" ",SOURCE!$X$2-LEN(SOURCE!K1103)), "")&amp;
      "},"&amp;IF(SOURCE!L1103&lt;&gt;"",""&amp;SOURCE!L1103,"")
 )
)
)</f>
        <v>/* 1079 */  { itemToBeCoded,               NOPARAM,                     "",                                            STD_INTERSECTION,                              0,       0,       CAT_NONE, SLS_UNCHANGED, US_UNCHANGED},</v>
      </c>
    </row>
    <row r="1104" spans="1:1">
      <c r="A1104" s="8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",SOURCE!$S$2-5), "")&amp;
      TEXT(SOURCE!H1104,"????0")&amp;",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", "&amp; SOURCE!K1104&amp;      IF(SOURCE!$X$2-LEN(SOURCE!K1104) &gt;= 0, REPT(" ",SOURCE!$X$2-LEN(SOURCE!K1104)), "")&amp;
      "},"&amp;IF(SOURCE!L1104&lt;&gt;"",""&amp;SOURCE!L1104,"")
 )
)
)</f>
        <v>/* 1080 */  { itemToBeCoded,               NOPARAM,                     "",                                            STD_UNION,                                     0,       0,       CAT_NONE, SLS_UNCHANGED, US_UNCHANGED},</v>
      </c>
    </row>
    <row r="1105" spans="1:1">
      <c r="A1105" s="8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",SOURCE!$S$2-5), "")&amp;
      TEXT(SOURCE!H1105,"????0")&amp;",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", "&amp; SOURCE!K1105&amp;      IF(SOURCE!$X$2-LEN(SOURCE!K1105) &gt;= 0, REPT(" ",SOURCE!$X$2-LEN(SOURCE!K1105)), "")&amp;
      "},"&amp;IF(SOURCE!L1105&lt;&gt;"",""&amp;SOURCE!L1105,"")
 )
)
)</f>
        <v>/* 1081 */  { addItemToBuffer,             ITM_INTEGRAL_SIGN,           "",                                            STD_INTEGRAL,                                  0,       0,       CAT_NONE, SLS_UNCHANGED, US_UNCHANGED},</v>
      </c>
    </row>
    <row r="1106" spans="1:1">
      <c r="A1106" s="8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",SOURCE!$S$2-5), "")&amp;
      TEXT(SOURCE!H1106,"????0")&amp;",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", "&amp; SOURCE!K1106&amp;      IF(SOURCE!$X$2-LEN(SOURCE!K1106) &gt;= 0, REPT(" ",SOURCE!$X$2-LEN(SOURCE!K1106)), "")&amp;
      "},"&amp;IF(SOURCE!L1106&lt;&gt;"",""&amp;SOURCE!L1106,"")
 )
)
)</f>
        <v>/* 1082 */  { itemToBeCoded,               NOPARAM,                     "",                                            STD_DOUBLE_INTEGRAL,                           0,       0,       CAT_NONE, SLS_UNCHANGED, US_UNCHANGED},</v>
      </c>
    </row>
    <row r="1107" spans="1:1">
      <c r="A1107" s="8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",SOURCE!$S$2-5), "")&amp;
      TEXT(SOURCE!H1107,"????0")&amp;",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", "&amp; SOURCE!K1107&amp;      IF(SOURCE!$X$2-LEN(SOURCE!K1107) &gt;= 0, REPT(" ",SOURCE!$X$2-LEN(SOURCE!K1107)), "")&amp;
      "},"&amp;IF(SOURCE!L1107&lt;&gt;"",""&amp;SOURCE!L1107,"")
 )
)
)</f>
        <v>/* 1083 */  { itemToBeCoded,               NOPARAM,                     "",                                            STD_CONTOUR_INTEGRAL,                          0,       0,       CAT_NONE, SLS_UNCHANGED, US_UNCHANGED},</v>
      </c>
    </row>
    <row r="1108" spans="1:1">
      <c r="A1108" s="8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",SOURCE!$S$2-5), "")&amp;
      TEXT(SOURCE!H1108,"????0")&amp;",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", "&amp; SOURCE!K1108&amp;      IF(SOURCE!$X$2-LEN(SOURCE!K1108) &gt;= 0, REPT(" ",SOURCE!$X$2-LEN(SOURCE!K1108)), "")&amp;
      "},"&amp;IF(SOURCE!L1108&lt;&gt;"",""&amp;SOURCE!L1108,"")
 )
)
)</f>
        <v>/* 1084 */  { itemToBeCoded,               NOPARAM,                     "",                                            STD_SURFACE_INTEGRAL,                          0,       0,       CAT_NONE, SLS_UNCHANGED, US_UNCHANGED},</v>
      </c>
    </row>
    <row r="1109" spans="1:1">
      <c r="A1109" s="8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",SOURCE!$S$2-5), "")&amp;
      TEXT(SOURCE!H1109,"????0")&amp;",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", "&amp; SOURCE!K1109&amp;      IF(SOURCE!$X$2-LEN(SOURCE!K1109) &gt;= 0, REPT(" ",SOURCE!$X$2-LEN(SOURCE!K1109)), "")&amp;
      "},"&amp;IF(SOURCE!L1109&lt;&gt;"",""&amp;SOURCE!L1109,"")
 )
)
)</f>
        <v>/* 1085 */  { itemToBeCoded,               NOPARAM,                     "",                                            STD_RATIO,                                     0,       0,       CAT_NONE, SLS_UNCHANGED, US_UNCHANGED},</v>
      </c>
    </row>
    <row r="1110" spans="1:1">
      <c r="A1110" s="8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",SOURCE!$S$2-5), "")&amp;
      TEXT(SOURCE!H1110,"????0")&amp;",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", "&amp; SOURCE!K1110&amp;      IF(SOURCE!$X$2-LEN(SOURCE!K1110) &gt;= 0, REPT(" ",SOURCE!$X$2-LEN(SOURCE!K1110)), "")&amp;
      "},"&amp;IF(SOURCE!L1110&lt;&gt;"",""&amp;SOURCE!L1110,"")
 )
)
)</f>
        <v>/* 1086 */  { addItemToBuffer,             ITM_CHECK_MARK,              "",                                            STD_CHECK_MARK,                                0,       0,       CAT_NONE, SLS_UNCHANGED, US_UNCHANGED},</v>
      </c>
    </row>
    <row r="1111" spans="1:1">
      <c r="A1111" s="8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",SOURCE!$S$2-5), "")&amp;
      TEXT(SOURCE!H1111,"????0")&amp;",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", "&amp; SOURCE!K1111&amp;      IF(SOURCE!$X$2-LEN(SOURCE!K1111) &gt;= 0, REPT(" ",SOURCE!$X$2-LEN(SOURCE!K1111)), "")&amp;
      "},"&amp;IF(SOURCE!L1111&lt;&gt;"",""&amp;SOURCE!L1111,"")
 )
)
)</f>
        <v>/* 1087 */  { itemToBeCoded,               NOPARAM,                     "",                                            STD_ASYMPOTICALLY_EQUAL,                       0,       0,       CAT_NONE, SLS_UNCHANGED, US_UNCHANGED},</v>
      </c>
    </row>
    <row r="1112" spans="1:1">
      <c r="A1112" s="8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",SOURCE!$S$2-5), "")&amp;
      TEXT(SOURCE!H1112,"????0")&amp;",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", "&amp; SOURCE!K1112&amp;      IF(SOURCE!$X$2-LEN(SOURCE!K1112) &gt;= 0, REPT(" ",SOURCE!$X$2-LEN(SOURCE!K1112)), "")&amp;
      "},"&amp;IF(SOURCE!L1112&lt;&gt;"",""&amp;SOURCE!L1112,"")
 )
)
)</f>
        <v>/* 1088 */  { addItemToBuffer,             ITM_ALMOST_EQUAL,            "",                                            STD_ALMOST_EQUAL,                              0,       0,       CAT_NONE, SLS_UNCHANGED, US_UNCHANGED},</v>
      </c>
    </row>
    <row r="1113" spans="1:1">
      <c r="A1113" s="8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",SOURCE!$S$2-5), "")&amp;
      TEXT(SOURCE!H1113,"????0")&amp;",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", "&amp; SOURCE!K1113&amp;      IF(SOURCE!$X$2-LEN(SOURCE!K1113) &gt;= 0, REPT(" ",SOURCE!$X$2-LEN(SOURCE!K1113)), "")&amp;
      "},"&amp;IF(SOURCE!L1113&lt;&gt;"",""&amp;SOURCE!L1113,"")
 )
)
)</f>
        <v>/* 1089 */  { addItemToBuffer,             ITM_COLON_EQUALS,            "",                                            STD_COLON_EQUALS,                              0,       0,       CAT_NONE, SLS_UNCHANGED, US_UNCHANGED},</v>
      </c>
    </row>
    <row r="1114" spans="1:1">
      <c r="A1114" s="8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",SOURCE!$S$2-5), "")&amp;
      TEXT(SOURCE!H1114,"????0")&amp;",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", "&amp; SOURCE!K1114&amp;      IF(SOURCE!$X$2-LEN(SOURCE!K1114) &gt;= 0, REPT(" ",SOURCE!$X$2-LEN(SOURCE!K1114)), "")&amp;
      "},"&amp;IF(SOURCE!L1114&lt;&gt;"",""&amp;SOURCE!L1114,"")
 )
)
)</f>
        <v>/* 1090 */  { addItemToBuffer,             ITM_CORRESPONDS_TO,          "",                                            STD_CORRESPONDS_TO,                            0,       0,       CAT_NONE, SLS_UNCHANGED, US_UNCHANGED},</v>
      </c>
    </row>
    <row r="1115" spans="1:1">
      <c r="A1115" s="8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",SOURCE!$S$2-5), "")&amp;
      TEXT(SOURCE!H1115,"????0")&amp;",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", "&amp; SOURCE!K1115&amp;      IF(SOURCE!$X$2-LEN(SOURCE!K1115) &gt;= 0, REPT(" ",SOURCE!$X$2-LEN(SOURCE!K1115)), "")&amp;
      "},"&amp;IF(SOURCE!L1115&lt;&gt;"",""&amp;SOURCE!L1115,"")
 )
)
)</f>
        <v>/* 1091 */  { addItemToBuffer,             ITM_ESTIMATES,               "",                                            STD_ESTIMATES,                                 0,       0,       CAT_NONE, SLS_UNCHANGED, US_UNCHANGED},</v>
      </c>
    </row>
    <row r="1116" spans="1:1">
      <c r="A1116" s="8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",SOURCE!$S$2-5), "")&amp;
      TEXT(SOURCE!H1116,"????0")&amp;",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", "&amp; SOURCE!K1116&amp;      IF(SOURCE!$X$2-LEN(SOURCE!K1116) &gt;= 0, REPT(" ",SOURCE!$X$2-LEN(SOURCE!K1116)), "")&amp;
      "},"&amp;IF(SOURCE!L1116&lt;&gt;"",""&amp;SOURCE!L1116,"")
 )
)
)</f>
        <v>/* 1092 */  { addItemToBuffer,             ITM_NOT_EQUAL,               "",                                            STD_NOT_EQUAL,                                 0,       0,       CAT_NONE, SLS_UNCHANGED, US_UNCHANGED},</v>
      </c>
    </row>
    <row r="1117" spans="1:1">
      <c r="A1117" s="8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",SOURCE!$S$2-5), "")&amp;
      TEXT(SOURCE!H1117,"????0")&amp;",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", "&amp; SOURCE!K1117&amp;      IF(SOURCE!$X$2-LEN(SOURCE!K1117) &gt;= 0, REPT(" ",SOURCE!$X$2-LEN(SOURCE!K1117)), "")&amp;
      "},"&amp;IF(SOURCE!L1117&lt;&gt;"",""&amp;SOURCE!L1117,"")
 )
)
)</f>
        <v>/* 1093 */  { itemToBeCoded,               NOPARAM,                     "",                                            STD_IDENTICAL_TO,                              0,       0,       CAT_NONE, SLS_UNCHANGED, US_UNCHANGED},</v>
      </c>
    </row>
    <row r="1118" spans="1:1">
      <c r="A1118" s="8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",SOURCE!$S$2-5), "")&amp;
      TEXT(SOURCE!H1118,"????0")&amp;",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", "&amp; SOURCE!K1118&amp;      IF(SOURCE!$X$2-LEN(SOURCE!K1118) &gt;= 0, REPT(" ",SOURCE!$X$2-LEN(SOURCE!K1118)), "")&amp;
      "},"&amp;IF(SOURCE!L1118&lt;&gt;"",""&amp;SOURCE!L1118,"")
 )
)
)</f>
        <v>/* 1094 */  { addItemToBuffer,             ITM_LESS_EQUAL,              "",                                            STD_LESS_EQUAL,                                0,       0,       CAT_NONE, SLS_UNCHANGED, US_UNCHANGED},</v>
      </c>
    </row>
    <row r="1119" spans="1:1">
      <c r="A1119" s="8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",SOURCE!$S$2-5), "")&amp;
      TEXT(SOURCE!H1119,"????0")&amp;",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", "&amp; SOURCE!K1119&amp;      IF(SOURCE!$X$2-LEN(SOURCE!K1119) &gt;= 0, REPT(" ",SOURCE!$X$2-LEN(SOURCE!K1119)), "")&amp;
      "},"&amp;IF(SOURCE!L1119&lt;&gt;"",""&amp;SOURCE!L1119,"")
 )
)
)</f>
        <v>/* 1095 */  { addItemToBuffer,             ITM_GREATER_EQUAL,           "",                                            STD_GREATER_EQUAL,                             0,       0,       CAT_NONE, SLS_UNCHANGED, US_UNCHANGED},</v>
      </c>
    </row>
    <row r="1120" spans="1:1">
      <c r="A1120" s="8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",SOURCE!$S$2-5), "")&amp;
      TEXT(SOURCE!H1120,"????0")&amp;",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", "&amp; SOURCE!K1120&amp;      IF(SOURCE!$X$2-LEN(SOURCE!K1120) &gt;= 0, REPT(" ",SOURCE!$X$2-LEN(SOURCE!K1120)), "")&amp;
      "},"&amp;IF(SOURCE!L1120&lt;&gt;"",""&amp;SOURCE!L1120,"")
 )
)
)</f>
        <v>/* 1096 */  { itemToBeCoded,               NOPARAM,                     "",                                            STD_MUCH_LESS,                                 0,       0,       CAT_NONE, SLS_UNCHANGED, US_UNCHANGED},</v>
      </c>
    </row>
    <row r="1121" spans="1:1">
      <c r="A1121" s="8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",SOURCE!$S$2-5), "")&amp;
      TEXT(SOURCE!H1121,"????0")&amp;",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", "&amp; SOURCE!K1121&amp;      IF(SOURCE!$X$2-LEN(SOURCE!K1121) &gt;= 0, REPT(" ",SOURCE!$X$2-LEN(SOURCE!K1121)), "")&amp;
      "},"&amp;IF(SOURCE!L1121&lt;&gt;"",""&amp;SOURCE!L1121,"")
 )
)
)</f>
        <v>/* 1097 */  { itemToBeCoded,               NOPARAM,                     "",                                            STD_MUCH_GREATER,                              0,       0,       CAT_NONE, SLS_UNCHANGED, US_UNCHANGED},</v>
      </c>
    </row>
    <row r="1122" spans="1:1">
      <c r="A1122" s="8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",SOURCE!$S$2-5), "")&amp;
      TEXT(SOURCE!H1122,"????0")&amp;",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", "&amp; SOURCE!K1122&amp;      IF(SOURCE!$X$2-LEN(SOURCE!K1122) &gt;= 0, REPT(" ",SOURCE!$X$2-LEN(SOURCE!K1122)), "")&amp;
      "},"&amp;IF(SOURCE!L1122&lt;&gt;"",""&amp;SOURCE!L1122,"")
 )
)
)</f>
        <v>/* 1098 */  { addItemToBuffer,             ITM_SUN,                     "",                                            STD_SUN,                                       0,       0,       CAT_NONE, SLS_UNCHANGED, US_UNCHANGED},</v>
      </c>
    </row>
    <row r="1123" spans="1:1">
      <c r="A1123" s="8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",SOURCE!$S$2-5), "")&amp;
      TEXT(SOURCE!H1123,"????0")&amp;",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", "&amp; SOURCE!K1123&amp;      IF(SOURCE!$X$2-LEN(SOURCE!K1123) &gt;= 0, REPT(" ",SOURCE!$X$2-LEN(SOURCE!K1123)), "")&amp;
      "},"&amp;IF(SOURCE!L1123&lt;&gt;"",""&amp;SOURCE!L1123,"")
 )
)
)</f>
        <v>/* 1099 */  { itemToBeCoded,               NOPARAM,                     "",                                            STD_DOWN_TACK,                                 0,       0,       CAT_NONE, SLS_UNCHANGED, US_UNCHANGED},</v>
      </c>
    </row>
    <row r="1124" spans="1:1">
      <c r="A1124" s="8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",SOURCE!$S$2-5), "")&amp;
      TEXT(SOURCE!H1124,"????0")&amp;",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", "&amp; SOURCE!K1124&amp;      IF(SOURCE!$X$2-LEN(SOURCE!K1124) &gt;= 0, REPT(" ",SOURCE!$X$2-LEN(SOURCE!K1124)), "")&amp;
      "},"&amp;IF(SOURCE!L1124&lt;&gt;"",""&amp;SOURCE!L1124,"")
 )
)
)</f>
        <v>/* 1100 */  { addItemToBuffer,             ITM_PERPENDICULAR,           "",                                            STD_PERPENDICULAR,                             0,       0,       CAT_NONE, SLS_UNCHANGED, US_UNCHANGED},</v>
      </c>
    </row>
    <row r="1125" spans="1:1">
      <c r="A1125" s="8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",SOURCE!$S$2-5), "")&amp;
      TEXT(SOURCE!H1125,"????0")&amp;",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", "&amp; SOURCE!K1125&amp;      IF(SOURCE!$X$2-LEN(SOURCE!K1125) &gt;= 0, REPT(" ",SOURCE!$X$2-LEN(SOURCE!K1125)), "")&amp;
      "},"&amp;IF(SOURCE!L1125&lt;&gt;"",""&amp;SOURCE!L1125,"")
 )
)
)</f>
        <v>/* 1101 */  { itemToBeCoded,               NOPARAM,                     "",                                            STD_XOR,                                       0,       0,       CAT_NONE, SLS_UNCHANGED, US_UNCHANGED},</v>
      </c>
    </row>
    <row r="1126" spans="1:1">
      <c r="A1126" s="8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",SOURCE!$S$2-5), "")&amp;
      TEXT(SOURCE!H1126,"????0")&amp;",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", "&amp; SOURCE!K1126&amp;      IF(SOURCE!$X$2-LEN(SOURCE!K1126) &gt;= 0, REPT(" ",SOURCE!$X$2-LEN(SOURCE!K1126)), "")&amp;
      "},"&amp;IF(SOURCE!L1126&lt;&gt;"",""&amp;SOURCE!L1126,"")
 )
)
)</f>
        <v>/* 1102 */  { itemToBeCoded,               NOPARAM,                     "",                                            STD_NAND,                                      0,       0,       CAT_NONE, SLS_UNCHANGED, US_UNCHANGED},</v>
      </c>
    </row>
    <row r="1127" spans="1:1">
      <c r="A1127" s="8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",SOURCE!$S$2-5), "")&amp;
      TEXT(SOURCE!H1127,"????0")&amp;",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", "&amp; SOURCE!K1127&amp;      IF(SOURCE!$X$2-LEN(SOURCE!K1127) &gt;= 0, REPT(" ",SOURCE!$X$2-LEN(SOURCE!K1127)), "")&amp;
      "},"&amp;IF(SOURCE!L1127&lt;&gt;"",""&amp;SOURCE!L1127,"")
 )
)
)</f>
        <v>/* 1103 */  { itemToBeCoded,               NOPARAM,                     "",                                            STD_NOR,                                       0,       0,       CAT_NONE, SLS_UNCHANGED, US_UNCHANGED},</v>
      </c>
    </row>
    <row r="1128" spans="1:1">
      <c r="A1128" s="8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",SOURCE!$S$2-5), "")&amp;
      TEXT(SOURCE!H1128,"????0")&amp;",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", "&amp; SOURCE!K1128&amp;      IF(SOURCE!$X$2-LEN(SOURCE!K1128) &gt;= 0, REPT(" ",SOURCE!$X$2-LEN(SOURCE!K1128)), "")&amp;
      "},"&amp;IF(SOURCE!L1128&lt;&gt;"",""&amp;SOURCE!L1128,"")
 )
)
)</f>
        <v>/* 1104 */  { addItemToBuffer,             ITM_WATCH,                   "",                                            STD_WATCH,                                     0,       0,       CAT_NONE, SLS_UNCHANGED, US_UNCHANGED},</v>
      </c>
    </row>
    <row r="1129" spans="1:1">
      <c r="A1129" s="8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",SOURCE!$S$2-5), "")&amp;
      TEXT(SOURCE!H1129,"????0")&amp;",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", "&amp; SOURCE!K1129&amp;      IF(SOURCE!$X$2-LEN(SOURCE!K1129) &gt;= 0, REPT(" ",SOURCE!$X$2-LEN(SOURCE!K1129)), "")&amp;
      "},"&amp;IF(SOURCE!L1129&lt;&gt;"",""&amp;SOURCE!L1129,"")
 )
)
)</f>
        <v>/* 1105 */  { addItemToBuffer,             ITM_HOURGLASS,               "",                                            STD_HOURGLASS,                                 0,       0,       CAT_NONE, SLS_UNCHANGED, US_UNCHANGED},</v>
      </c>
    </row>
    <row r="1130" spans="1:1">
      <c r="A1130" s="8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",SOURCE!$S$2-5), "")&amp;
      TEXT(SOURCE!H1130,"????0")&amp;",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", "&amp; SOURCE!K1130&amp;      IF(SOURCE!$X$2-LEN(SOURCE!K1130) &gt;= 0, REPT(" ",SOURCE!$X$2-LEN(SOURCE!K1130)), "")&amp;
      "},"&amp;IF(SOURCE!L1130&lt;&gt;"",""&amp;SOURCE!L1130,"")
 )
)
)</f>
        <v>/* 1106 */  { addItemToBuffer,             ITM_PRINTER,                 "",                                            STD_PRINTER,                                   0,       0,       CAT_NONE, SLS_UNCHANGED, US_UNCHANGED},</v>
      </c>
    </row>
    <row r="1131" spans="1:1">
      <c r="A1131" s="8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",SOURCE!$S$2-5), "")&amp;
      TEXT(SOURCE!H1131,"????0")&amp;",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", "&amp; SOURCE!K1131&amp;      IF(SOURCE!$X$2-LEN(SOURCE!K1131) &gt;= 0, REPT(" ",SOURCE!$X$2-LEN(SOURCE!K1131)), "")&amp;
      "},"&amp;IF(SOURCE!L1131&lt;&gt;"",""&amp;SOURCE!L1131,"")
 )
)
)</f>
        <v>/* 1107 */  { itemToBeCoded,               NOPARAM,                     "",                                            STD_MAT_TL,                                    0,       0,       CAT_NONE, SLS_UNCHANGED, US_UNCHANGED},</v>
      </c>
    </row>
    <row r="1132" spans="1:1">
      <c r="A1132" s="8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",SOURCE!$S$2-5), "")&amp;
      TEXT(SOURCE!H1132,"????0")&amp;",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", "&amp; SOURCE!K1132&amp;      IF(SOURCE!$X$2-LEN(SOURCE!K1132) &gt;= 0, REPT(" ",SOURCE!$X$2-LEN(SOURCE!K1132)), "")&amp;
      "},"&amp;IF(SOURCE!L1132&lt;&gt;"",""&amp;SOURCE!L1132,"")
 )
)
)</f>
        <v>/* 1108 */  { itemToBeCoded,               NOPARAM,                     "",                                            STD_MAT_ML,                                    0,       0,       CAT_NONE, SLS_UNCHANGED, US_UNCHANGED},</v>
      </c>
    </row>
    <row r="1133" spans="1:1">
      <c r="A1133" s="8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",SOURCE!$S$2-5), "")&amp;
      TEXT(SOURCE!H1133,"????0")&amp;",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", "&amp; SOURCE!K1133&amp;      IF(SOURCE!$X$2-LEN(SOURCE!K1133) &gt;= 0, REPT(" ",SOURCE!$X$2-LEN(SOURCE!K1133)), "")&amp;
      "},"&amp;IF(SOURCE!L1133&lt;&gt;"",""&amp;SOURCE!L1133,"")
 )
)
)</f>
        <v>/* 1109 */  { itemToBeCoded,               NOPARAM,                     "",                                            STD_MAT_BL,                                    0,       0,       CAT_NONE, SLS_UNCHANGED, US_UNCHANGED},</v>
      </c>
    </row>
    <row r="1134" spans="1:1">
      <c r="A1134" s="8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",SOURCE!$S$2-5), "")&amp;
      TEXT(SOURCE!H1134,"????0")&amp;",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", "&amp; SOURCE!K1134&amp;      IF(SOURCE!$X$2-LEN(SOURCE!K1134) &gt;= 0, REPT(" ",SOURCE!$X$2-LEN(SOURCE!K1134)), "")&amp;
      "},"&amp;IF(SOURCE!L1134&lt;&gt;"",""&amp;SOURCE!L1134,"")
 )
)
)</f>
        <v>/* 1110 */  { itemToBeCoded,               NOPARAM,                     "",                                            STD_MAT_TR,                                    0,       0,       CAT_NONE, SLS_UNCHANGED, US_UNCHANGED},</v>
      </c>
    </row>
    <row r="1135" spans="1:1">
      <c r="A1135" s="8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",SOURCE!$S$2-5), "")&amp;
      TEXT(SOURCE!H1135,"????0")&amp;",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", "&amp; SOURCE!K1135&amp;      IF(SOURCE!$X$2-LEN(SOURCE!K1135) &gt;= 0, REPT(" ",SOURCE!$X$2-LEN(SOURCE!K1135)), "")&amp;
      "},"&amp;IF(SOURCE!L1135&lt;&gt;"",""&amp;SOURCE!L1135,"")
 )
)
)</f>
        <v>/* 1111 */  { itemToBeCoded,               NOPARAM,                     "",                                            STD_MAT_MR,                                    0,       0,       CAT_NONE, SLS_UNCHANGED, US_UNCHANGED},</v>
      </c>
    </row>
    <row r="1136" spans="1:1">
      <c r="A1136" s="8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",SOURCE!$S$2-5), "")&amp;
      TEXT(SOURCE!H1136,"????0")&amp;",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", "&amp; SOURCE!K1136&amp;      IF(SOURCE!$X$2-LEN(SOURCE!K1136) &gt;= 0, REPT(" ",SOURCE!$X$2-LEN(SOURCE!K1136)), "")&amp;
      "},"&amp;IF(SOURCE!L1136&lt;&gt;"",""&amp;SOURCE!L1136,"")
 )
)
)</f>
        <v>/* 1112 */  { itemToBeCoded,               NOPARAM,                     "",                                            STD_MAT_BR,                                    0,       0,       CAT_NONE, SLS_UNCHANGED, US_UNCHANGED},</v>
      </c>
    </row>
    <row r="1137" spans="1:1">
      <c r="A1137" s="8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",SOURCE!$S$2-5), "")&amp;
      TEXT(SOURCE!H1137,"????0")&amp;",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", "&amp; SOURCE!K1137&amp;      IF(SOURCE!$X$2-LEN(SOURCE!K1137) &gt;= 0, REPT(" ",SOURCE!$X$2-LEN(SOURCE!K1137)), "")&amp;
      "},"&amp;IF(SOURCE!L1137&lt;&gt;"",""&amp;SOURCE!L1137,"")
 )
)
)</f>
        <v>/* 1113 */  { itemToBeCoded,               NOPARAM,                     "",                                            STD_OBLIQUE1,                                  0,       0,       CAT_NONE, SLS_UNCHANGED, US_UNCHANGED},</v>
      </c>
    </row>
    <row r="1138" spans="1:1">
      <c r="A1138" s="8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",SOURCE!$S$2-5), "")&amp;
      TEXT(SOURCE!H1138,"????0")&amp;",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", "&amp; SOURCE!K1138&amp;      IF(SOURCE!$X$2-LEN(SOURCE!K1138) &gt;= 0, REPT(" ",SOURCE!$X$2-LEN(SOURCE!K1138)), "")&amp;
      "},"&amp;IF(SOURCE!L1138&lt;&gt;"",""&amp;SOURCE!L1138,"")
 )
)
)</f>
        <v>/* 1114 */  { itemToBeCoded,               NOPARAM,                     "",                                            STD_OBLIQUE2,                                  0,       0,       CAT_NONE, SLS_UNCHANGED, US_UNCHANGED},</v>
      </c>
    </row>
    <row r="1139" spans="1:1">
      <c r="A1139" s="8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",SOURCE!$S$2-5), "")&amp;
      TEXT(SOURCE!H1139,"????0")&amp;",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", "&amp; SOURCE!K1139&amp;      IF(SOURCE!$X$2-LEN(SOURCE!K1139) &gt;= 0, REPT(" ",SOURCE!$X$2-LEN(SOURCE!K1139)), "")&amp;
      "},"&amp;IF(SOURCE!L1139&lt;&gt;"",""&amp;SOURCE!L1139,"")
 )
)
)</f>
        <v>/* 1115 */  { itemToBeCoded,               NOPARAM,                     "",                                            STD_OBLIQUE3,                                  0,       0,       CAT_NONE, SLS_UNCHANGED, US_UNCHANGED},</v>
      </c>
    </row>
    <row r="1140" spans="1:1">
      <c r="A1140" s="8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",SOURCE!$S$2-5), "")&amp;
      TEXT(SOURCE!H1140,"????0")&amp;",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", "&amp; SOURCE!K1140&amp;      IF(SOURCE!$X$2-LEN(SOURCE!K1140) &gt;= 0, REPT(" ",SOURCE!$X$2-LEN(SOURCE!K1140)), "")&amp;
      "},"&amp;IF(SOURCE!L1140&lt;&gt;"",""&amp;SOURCE!L1140,"")
 )
)
)</f>
        <v>/* 1116 */  { itemToBeCoded,               NOPARAM,                     "",                                            STD_OBLIQUE4,                                  0,       0,       CAT_NONE, SLS_UNCHANGED, US_UNCHANGED},</v>
      </c>
    </row>
    <row r="1141" spans="1:1">
      <c r="A1141" s="8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",SOURCE!$S$2-5), "")&amp;
      TEXT(SOURCE!H1141,"????0")&amp;",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", "&amp; SOURCE!K1141&amp;      IF(SOURCE!$X$2-LEN(SOURCE!K1141) &gt;= 0, REPT(" ",SOURCE!$X$2-LEN(SOURCE!K1141)), "")&amp;
      "},"&amp;IF(SOURCE!L1141&lt;&gt;"",""&amp;SOURCE!L1141,"")
 )
)
)</f>
        <v>/* 1117 */  { itemToBeCoded,               NOPARAM,                     "",                                            STD_CURSOR,                                    0,       0,       CAT_NONE, SLS_UNCHANGED, US_UNCHANGED},</v>
      </c>
    </row>
    <row r="1142" spans="1:1">
      <c r="A1142" s="8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",SOURCE!$S$2-5), "")&amp;
      TEXT(SOURCE!H1142,"????0")&amp;",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", "&amp; SOURCE!K1142&amp;      IF(SOURCE!$X$2-LEN(SOURCE!K1142) &gt;= 0, REPT(" ",SOURCE!$X$2-LEN(SOURCE!K1142)), "")&amp;
      "},"&amp;IF(SOURCE!L1142&lt;&gt;"",""&amp;SOURCE!L1142,"")
 )
)
)</f>
        <v>/* 1118 */  { itemToBeCoded,               NOPARAM,                     "",                                            STD_PERIOD34,                                  0,       0,       CAT_NONE, SLS_UNCHANGED, US_UNCHANGED},</v>
      </c>
    </row>
    <row r="1143" spans="1:1">
      <c r="A1143" s="8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",SOURCE!$S$2-5), "")&amp;
      TEXT(SOURCE!H1143,"????0")&amp;",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", "&amp; SOURCE!K1143&amp;      IF(SOURCE!$X$2-LEN(SOURCE!K1143) &gt;= 0, REPT(" ",SOURCE!$X$2-LEN(SOURCE!K1143)), "")&amp;
      "},"&amp;IF(SOURCE!L1143&lt;&gt;"",""&amp;SOURCE!L1143,"")
 )
)
)</f>
        <v>/* 1119 */  { itemToBeCoded,               NOPARAM,                     "",                                            STD_COMMA34,                                   0,       0,       CAT_NONE, SLS_UNCHANGED, US_UNCHANGED},</v>
      </c>
    </row>
    <row r="1144" spans="1:1">
      <c r="A1144" s="8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",SOURCE!$S$2-5), "")&amp;
      TEXT(SOURCE!H1144,"????0")&amp;",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", "&amp; SOURCE!K1144&amp;      IF(SOURCE!$X$2-LEN(SOURCE!K1144) &gt;= 0, REPT(" ",SOURCE!$X$2-LEN(SOURCE!K1144)), "")&amp;
      "},"&amp;IF(SOURCE!L1144&lt;&gt;"",""&amp;SOURCE!L1144,"")
 )
)
)</f>
        <v>/* 1120 */  { addItemToBuffer,             ITM_BATTERY,                 "",                                            STD_BATTERY,                                   0,       0,       CAT_NONE, SLS_UNCHANGED, US_UNCHANGED},</v>
      </c>
    </row>
    <row r="1145" spans="1:1">
      <c r="A1145" s="8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",SOURCE!$S$2-5), "")&amp;
      TEXT(SOURCE!H1145,"????0")&amp;",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", "&amp; SOURCE!K1145&amp;      IF(SOURCE!$X$2-LEN(SOURCE!K1145) &gt;= 0, REPT(" ",SOURCE!$X$2-LEN(SOURCE!K1145)), "")&amp;
      "},"&amp;IF(SOURCE!L1145&lt;&gt;"",""&amp;SOURCE!L1145,"")
 )
)
)</f>
        <v>/* 1121 */  { addItemToBuffer,             ITM_PGM_BEGIN,               "",                                            STD_PGM_BEGIN,                                 0,       0,       CAT_NONE, SLS_UNCHANGED, US_UNCHANGED},</v>
      </c>
    </row>
    <row r="1146" spans="1:1">
      <c r="A1146" s="8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",SOURCE!$S$2-5), "")&amp;
      TEXT(SOURCE!H1146,"????0")&amp;",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", "&amp; SOURCE!K1146&amp;      IF(SOURCE!$X$2-LEN(SOURCE!K1146) &gt;= 0, REPT(" ",SOURCE!$X$2-LEN(SOURCE!K1146)), "")&amp;
      "},"&amp;IF(SOURCE!L1146&lt;&gt;"",""&amp;SOURCE!L1146,"")
 )
)
)</f>
        <v>/* 1122 */  { addItemToBuffer,             ITM_USER_MODE,               "",                                            STD_USER_MODE,                                 0,       0,       CAT_NONE, SLS_UNCHANGED, US_UNCHANGED},</v>
      </c>
    </row>
    <row r="1147" spans="1:1">
      <c r="A1147" s="8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",SOURCE!$S$2-5), "")&amp;
      TEXT(SOURCE!H1147,"????0")&amp;",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", "&amp; SOURCE!K1147&amp;      IF(SOURCE!$X$2-LEN(SOURCE!K1147) &gt;= 0, REPT(" ",SOURCE!$X$2-LEN(SOURCE!K1147)), "")&amp;
      "},"&amp;IF(SOURCE!L1147&lt;&gt;"",""&amp;SOURCE!L1147,"")
 )
)
)</f>
        <v>/* 1123 */  { itemToBeCoded,               NOPARAM,                     "",                                            STD_UK,                                        0,       0,       CAT_NONE, SLS_UNCHANGED, US_UNCHANGED},</v>
      </c>
    </row>
    <row r="1148" spans="1:1">
      <c r="A1148" s="8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",SOURCE!$S$2-5), "")&amp;
      TEXT(SOURCE!H1148,"????0")&amp;",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", "&amp; SOURCE!K1148&amp;      IF(SOURCE!$X$2-LEN(SOURCE!K1148) &gt;= 0, REPT(" ",SOURCE!$X$2-LEN(SOURCE!K1148)), "")&amp;
      "},"&amp;IF(SOURCE!L1148&lt;&gt;"",""&amp;SOURCE!L1148,"")
 )
)
)</f>
        <v>/* 1124 */  { itemToBeCoded,               NOPARAM,                     "",                                            STD_US,                                        0,       0,       CAT_NONE, SLS_UNCHANGED, US_UNCHANGED},</v>
      </c>
    </row>
    <row r="1149" spans="1:1">
      <c r="A1149" s="8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",SOURCE!$S$2-5), "")&amp;
      TEXT(SOURCE!H1149,"????0")&amp;",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", "&amp; SOURCE!K1149&amp;      IF(SOURCE!$X$2-LEN(SOURCE!K1149) &gt;= 0, REPT(" ",SOURCE!$X$2-LEN(SOURCE!K1149)), "")&amp;
      "},"&amp;IF(SOURCE!L1149&lt;&gt;"",""&amp;SOURCE!L1149,"")
 )
)
)</f>
        <v>/* 1125 */  { addItemToBuffer,             ITM_NEG_EXCLAMATION_MARK,    "",                                            STD_NEG_EXCLAMATION_MARK,                      0,       0,       CAT_NONE, SLS_UNCHANGED, US_UNCHANGED},</v>
      </c>
    </row>
    <row r="1150" spans="1:1">
      <c r="A1150" s="8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",SOURCE!$S$2-5), "")&amp;
      TEXT(SOURCE!H1150,"????0")&amp;",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", "&amp; SOURCE!K1150&amp;      IF(SOURCE!$X$2-LEN(SOURCE!K1150) &gt;= 0, REPT(" ",SOURCE!$X$2-LEN(SOURCE!K1150)), "")&amp;
      "},"&amp;IF(SOURCE!L1150&lt;&gt;"",""&amp;SOURCE!L1150,"")
 )
)
)</f>
        <v>/* 1126 */  { addItemToBuffer,             ITM_ex,                      "",                                            STD_LEFT_RIGHT_ARROWS,                         0,       0,       CAT_NONE, SLS_UNCHANGED, US_UNCHANGED},</v>
      </c>
    </row>
    <row r="1151" spans="1:1">
      <c r="A1151" s="8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",SOURCE!$S$2-5), "")&amp;
      TEXT(SOURCE!H1151,"????0")&amp;",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", "&amp; SOURCE!K1151&amp;      IF(SOURCE!$X$2-LEN(SOURCE!K1151) &gt;= 0, REPT(" ",SOURCE!$X$2-LEN(SOURCE!K1151)), "")&amp;
      "},"&amp;IF(SOURCE!L1151&lt;&gt;"",""&amp;SOURCE!L1151,"")
 )
)
)</f>
        <v>/* 1127 */  { addItemToBuffer,             ITM_Max,                     "",                                            "Max",                                         0,       0,       CAT_NONE, SLS_UNCHANGED, US_UNCHANGED},</v>
      </c>
    </row>
    <row r="1152" spans="1:1">
      <c r="A1152" s="8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",SOURCE!$S$2-5), "")&amp;
      TEXT(SOURCE!H1152,"????0")&amp;",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", "&amp; SOURCE!K1152&amp;      IF(SOURCE!$X$2-LEN(SOURCE!K1152) &gt;= 0, REPT(" ",SOURCE!$X$2-LEN(SOURCE!K1152)), "")&amp;
      "},"&amp;IF(SOURCE!L1152&lt;&gt;"",""&amp;SOURCE!L1152,"")
 )
)
)</f>
        <v>/* 1128 */  { addItemToBuffer,             ITM_Min,                     "",                                            "Min",                                         0,       0,       CAT_NONE, SLS_UNCHANGED, US_UNCHANGED},</v>
      </c>
    </row>
    <row r="1153" spans="1:1">
      <c r="A1153" s="8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",SOURCE!$S$2-5), "")&amp;
      TEXT(SOURCE!H1153,"????0")&amp;",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", "&amp; SOURCE!K1153&amp;      IF(SOURCE!$X$2-LEN(SOURCE!K1153) &gt;= 0, REPT(" ",SOURCE!$X$2-LEN(SOURCE!K1153)), "")&amp;
      "},"&amp;IF(SOURCE!L1153&lt;&gt;"",""&amp;SOURCE!L1153,"")
 )
)
)</f>
        <v>/* 1129 */  { addItemToBuffer,             ITM_Config,                  "",                                            "Config",                                      0,       0,       CAT_NONE, SLS_UNCHANGED, US_UNCHANGED},</v>
      </c>
    </row>
    <row r="1154" spans="1:1">
      <c r="A1154" s="8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",SOURCE!$S$2-5), "")&amp;
      TEXT(SOURCE!H1154,"????0")&amp;",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", "&amp; SOURCE!K1154&amp;      IF(SOURCE!$X$2-LEN(SOURCE!K1154) &gt;= 0, REPT(" ",SOURCE!$X$2-LEN(SOURCE!K1154)), "")&amp;
      "},"&amp;IF(SOURCE!L1154&lt;&gt;"",""&amp;SOURCE!L1154,"")
 )
)
)</f>
        <v>/* 1130 */  { addItemToBuffer,             ITM_Stack,                   "",                                            "Stack",                                       0,       0,       CAT_NONE, SLS_UNCHANGED, US_UNCHANGED},</v>
      </c>
    </row>
    <row r="1155" spans="1:1">
      <c r="A1155" s="8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",SOURCE!$S$2-5), "")&amp;
      TEXT(SOURCE!H1155,"????0")&amp;",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", "&amp; SOURCE!K1155&amp;      IF(SOURCE!$X$2-LEN(SOURCE!K1155) &gt;= 0, REPT(" ",SOURCE!$X$2-LEN(SOURCE!K1155)), "")&amp;
      "},"&amp;IF(SOURCE!L1155&lt;&gt;"",""&amp;SOURCE!L1155,"")
 )
)
)</f>
        <v>/* 1131 */  { addItemToBuffer,             ITM_dddEL,                   "",                                            STD_ELLIPSIS "EL",                             0,       0,       CAT_NONE, SLS_UNCHANGED, US_UNCHANGED},</v>
      </c>
    </row>
    <row r="1156" spans="1:1">
      <c r="A1156" s="8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",SOURCE!$S$2-5), "")&amp;
      TEXT(SOURCE!H1156,"????0")&amp;",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", "&amp; SOURCE!K1156&amp;      IF(SOURCE!$X$2-LEN(SOURCE!K1156) &gt;= 0, REPT(" ",SOURCE!$X$2-LEN(SOURCE!K1156)), "")&amp;
      "},"&amp;IF(SOURCE!L1156&lt;&gt;"",""&amp;SOURCE!L1156,"")
 )
)
)</f>
        <v>/* 1132 */  { addItemToBuffer,             ITM_dddIJ,                   "",                                            STD_ELLIPSIS "IJ",                             0,       0,       CAT_NONE, SLS_UNCHANGED, US_UNCHANGED},</v>
      </c>
    </row>
    <row r="1157" spans="1:1">
      <c r="A1157" s="8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",SOURCE!$S$2-5), "")&amp;
      TEXT(SOURCE!H1157,"????0")&amp;",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", "&amp; SOURCE!K1157&amp;      IF(SOURCE!$X$2-LEN(SOURCE!K1157) &gt;= 0, REPT(" ",SOURCE!$X$2-LEN(SOURCE!K1157)), "")&amp;
      "},"&amp;IF(SOURCE!L1157&lt;&gt;"",""&amp;SOURCE!L1157,"")
 )
)
)</f>
        <v>/* 1133 */  { itemToBeCoded,               NOPARAM,                     "",                                            "0.",                                          0,       0,       CAT_NONE, SLS_UNCHANGED, US_UNCHANGED},</v>
      </c>
    </row>
    <row r="1158" spans="1:1">
      <c r="A1158" s="8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",SOURCE!$S$2-5), "")&amp;
      TEXT(SOURCE!H1158,"????0")&amp;",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", "&amp; SOURCE!K1158&amp;      IF(SOURCE!$X$2-LEN(SOURCE!K1158) &gt;= 0, REPT(" ",SOURCE!$X$2-LEN(SOURCE!K1158)), "")&amp;
      "},"&amp;IF(SOURCE!L1158&lt;&gt;"",""&amp;SOURCE!L1158,"")
 )
)
)</f>
        <v>/* 1134 */  { itemToBeCoded,               NOPARAM,                     "",                                            "1.",                                          0,       0,       CAT_NONE, SLS_UNCHANGED, US_UNCHANGED},</v>
      </c>
    </row>
    <row r="1159" spans="1:1">
      <c r="A1159" s="8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",SOURCE!$S$2-5), "")&amp;
      TEXT(SOURCE!H1159,"????0")&amp;",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", "&amp; SOURCE!K1159&amp;      IF(SOURCE!$X$2-LEN(SOURCE!K1159) &gt;= 0, REPT(" ",SOURCE!$X$2-LEN(SOURCE!K1159)), "")&amp;
      "},"&amp;IF(SOURCE!L1159&lt;&gt;"",""&amp;SOURCE!L1159,"")
 )
)
)</f>
        <v>/* 1135 */  { addItemToBuffer,             ITM_EXPONENT/*#JM#*/,        "",                                            "EEX",                                         0,       0,       CAT_NONE, SLS_UNCHANGED, US_UNCHANGED},//JM Change E to EEX</v>
      </c>
    </row>
    <row r="1160" spans="1:1">
      <c r="A1160" s="8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",SOURCE!$S$2-5), "")&amp;
      TEXT(SOURCE!H1160,"????0")&amp;",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", "&amp; SOURCE!K1160&amp;      IF(SOURCE!$X$2-LEN(SOURCE!K1160) &gt;= 0, REPT(" ",SOURCE!$X$2-LEN(SOURCE!K1160)), "")&amp;
      "},"&amp;IF(SOURCE!L1160&lt;&gt;"",""&amp;SOURCE!L1160,"")
 )
)
)</f>
        <v>/* 1136 */  { addItemToBuffer,             NOPARAM,                     "HEX",                                         "H",                                           0,       0,       CAT_NONE, SLS_UNCHANGED, US_UNCHANGED},</v>
      </c>
    </row>
    <row r="1161" spans="1:1">
      <c r="A1161" s="8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",SOURCE!$S$2-5), "")&amp;
      TEXT(SOURCE!H1161,"????0")&amp;",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", "&amp; SOURCE!K1161&amp;      IF(SOURCE!$X$2-LEN(SOURCE!K1161) &gt;= 0, REPT(" ",SOURCE!$X$2-LEN(SOURCE!K1161)), "")&amp;
      "},"&amp;IF(SOURCE!L1161&lt;&gt;"",""&amp;SOURCE!L1161,"")
 )
)
)</f>
        <v>/* 1137 */  { itemToBeCoded,               NOPARAM,                     "1137",                                        "1137",                                        0,       0,       CAT_FREE, SLS_UNCHANGED, US_UNCHANGED},</v>
      </c>
    </row>
    <row r="1162" spans="1:1">
      <c r="A1162" s="8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",SOURCE!$S$2-5), "")&amp;
      TEXT(SOURCE!H1162,"????0")&amp;",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", "&amp; SOURCE!K1162&amp;      IF(SOURCE!$X$2-LEN(SOURCE!K1162) &gt;= 0, REPT(" ",SOURCE!$X$2-LEN(SOURCE!K1162)), "")&amp;
      "},"&amp;IF(SOURCE!L1162&lt;&gt;"",""&amp;SOURCE!L1162,"")
 )
)
)</f>
        <v>/* 1138 */  { itemToBeCoded,               NOPARAM,                     "1138",                                        "1138",                                        0,       0,       CAT_FREE, SLS_UNCHANGED, US_UNCHANGED},</v>
      </c>
    </row>
    <row r="1163" spans="1:1">
      <c r="A1163" s="8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",SOURCE!$S$2-5), "")&amp;
      TEXT(SOURCE!H1163,"????0")&amp;",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", "&amp; SOURCE!K1163&amp;      IF(SOURCE!$X$2-LEN(SOURCE!K1163) &gt;= 0, REPT(" ",SOURCE!$X$2-LEN(SOURCE!K1163)), "")&amp;
      "},"&amp;IF(SOURCE!L1163&lt;&gt;"",""&amp;SOURCE!L1163,"")
 )
)
)</f>
        <v>/* 1139 */  { itemToBeCoded,               NOPARAM,                     "1139",                                        "1139",                                        0,       0,       CAT_FREE, SLS_UNCHANGED, US_UNCHANGED},</v>
      </c>
    </row>
    <row r="1164" spans="1:1">
      <c r="A1164" s="8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",SOURCE!$S$2-5), "")&amp;
      TEXT(SOURCE!H1164,"????0")&amp;",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", "&amp; SOURCE!K1164&amp;      IF(SOURCE!$X$2-LEN(SOURCE!K1164) &gt;= 0, REPT(" ",SOURCE!$X$2-LEN(SOURCE!K1164)), "")&amp;
      "},"&amp;IF(SOURCE!L1164&lt;&gt;"",""&amp;SOURCE!L1164,"")
 )
)
)</f>
        <v>/* 1140 */  { itemToBeCoded,               NOPARAM,                     "1140",                                        "1140",                                        0,       0,       CAT_FREE, SLS_UNCHANGED, US_UNCHANGED},</v>
      </c>
    </row>
    <row r="1165" spans="1:1">
      <c r="A1165" s="8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",SOURCE!$S$2-5), "")&amp;
      TEXT(SOURCE!H1165,"????0")&amp;",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", "&amp; SOURCE!K1165&amp;      IF(SOURCE!$X$2-LEN(SOURCE!K1165) &gt;= 0, REPT(" ",SOURCE!$X$2-LEN(SOURCE!K1165)), "")&amp;
      "},"&amp;IF(SOURCE!L1165&lt;&gt;"",""&amp;SOURCE!L1165,"")
 )
)
)</f>
        <v>/* 1141 */  { itemToBeCoded,               NOPARAM,                     "1141",                                        "1141",                                        0,       0,       CAT_FREE, SLS_UNCHANGED, US_UNCHANGED},</v>
      </c>
    </row>
    <row r="1166" spans="1:1">
      <c r="A1166" s="8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",SOURCE!$S$2-5), "")&amp;
      TEXT(SOURCE!H1166,"????0")&amp;",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", "&amp; SOURCE!K1166&amp;      IF(SOURCE!$X$2-LEN(SOURCE!K1166) &gt;= 0, REPT(" ",SOURCE!$X$2-LEN(SOURCE!K1166)), "")&amp;
      "},"&amp;IF(SOURCE!L1166&lt;&gt;"",""&amp;SOURCE!L1166,"")
 )
)
)</f>
        <v>/* 1142 */  { itemToBeCoded,               NOPARAM,                     "1142",                                        "1142",                                        0,       0,       CAT_FREE, SLS_UNCHANGED, US_UNCHANGED},</v>
      </c>
    </row>
    <row r="1167" spans="1:1">
      <c r="A1167" s="8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",SOURCE!$S$2-5), "")&amp;
      TEXT(SOURCE!H1167,"????0")&amp;",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", "&amp; SOURCE!K1167&amp;      IF(SOURCE!$X$2-LEN(SOURCE!K1167) &gt;= 0, REPT(" ",SOURCE!$X$2-LEN(SOURCE!K1167)), "")&amp;
      "},"&amp;IF(SOURCE!L1167&lt;&gt;"",""&amp;SOURCE!L1167,"")
 )
)
)</f>
        <v>/* 1143 */  { itemToBeCoded,               NOPARAM,                     "1143",                                        "1143",                                        0,       0,       CAT_FREE, SLS_UNCHANGED, US_UNCHANGED},</v>
      </c>
    </row>
    <row r="1168" spans="1:1">
      <c r="A1168" s="8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",SOURCE!$S$2-5), "")&amp;
      TEXT(SOURCE!H1168,"????0")&amp;",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", "&amp; SOURCE!K1168&amp;      IF(SOURCE!$X$2-LEN(SOURCE!K1168) &gt;= 0, REPT(" ",SOURCE!$X$2-LEN(SOURCE!K1168)), "")&amp;
      "},"&amp;IF(SOURCE!L1168&lt;&gt;"",""&amp;SOURCE!L1168,"")
 )
)
)</f>
        <v>/* 1144 */  { itemToBeCoded,               NOPARAM,                     "1144",                                        "1144",                                        0,       0,       CAT_FREE, SLS_UNCHANGED, US_UNCHANGED},</v>
      </c>
    </row>
    <row r="1169" spans="1:1">
      <c r="A1169" s="8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",SOURCE!$S$2-5), "")&amp;
      TEXT(SOURCE!H1169,"????0")&amp;",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", "&amp; SOURCE!K1169&amp;      IF(SOURCE!$X$2-LEN(SOURCE!K1169) &gt;= 0, REPT(" ",SOURCE!$X$2-LEN(SOURCE!K1169)), "")&amp;
      "},"&amp;IF(SOURCE!L1169&lt;&gt;"",""&amp;SOURCE!L1169,"")
 )
)
)</f>
        <v>/* 1145 */  { itemToBeCoded,               NOPARAM,                     "1145",                                        "1145",                                        0,       0,       CAT_FREE, SLS_UNCHANGED, US_UNCHANGED},</v>
      </c>
    </row>
    <row r="1170" spans="1:1">
      <c r="A1170" s="8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",SOURCE!$S$2-5), "")&amp;
      TEXT(SOURCE!H1170,"????0")&amp;",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", "&amp; SOURCE!K1170&amp;      IF(SOURCE!$X$2-LEN(SOURCE!K1170) &gt;= 0, REPT(" ",SOURCE!$X$2-LEN(SOURCE!K1170)), "")&amp;
      "},"&amp;IF(SOURCE!L1170&lt;&gt;"",""&amp;SOURCE!L1170,"")
 )
)
)</f>
        <v>/* 1146 */  { itemToBeCoded,               NOPARAM,                     "1146",                                        "1146",                                        0,       0,       CAT_FREE, SLS_UNCHANGED, US_UNCHANGED},</v>
      </c>
    </row>
    <row r="1171" spans="1:1">
      <c r="A1171" s="8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",SOURCE!$S$2-5), "")&amp;
      TEXT(SOURCE!H1171,"????0")&amp;",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", "&amp; SOURCE!K1171&amp;      IF(SOURCE!$X$2-LEN(SOURCE!K1171) &gt;= 0, REPT(" ",SOURCE!$X$2-LEN(SOURCE!K1171)), "")&amp;
      "},"&amp;IF(SOURCE!L1171&lt;&gt;"",""&amp;SOURCE!L1171,"")
 )
)
)</f>
        <v>/* 1147 */  { itemToBeCoded,               NOPARAM,                     "1147",                                        "1147",                                        0,       0,       CAT_FREE, SLS_UNCHANGED, US_UNCHANGED},</v>
      </c>
    </row>
    <row r="1172" spans="1:1">
      <c r="A1172" s="8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",SOURCE!$S$2-5), "")&amp;
      TEXT(SOURCE!H1172,"????0")&amp;",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", "&amp; SOURCE!K1172&amp;      IF(SOURCE!$X$2-LEN(SOURCE!K1172) &gt;= 0, REPT(" ",SOURCE!$X$2-LEN(SOURCE!K1172)), "")&amp;
      "},"&amp;IF(SOURCE!L1172&lt;&gt;"",""&amp;SOURCE!L1172,"")
 )
)
)</f>
        <v>/* 1148 */  { itemToBeCoded,               NOPARAM,                     "1148",                                        "1148",                                        0,       0,       CAT_FREE, SLS_UNCHANGED, US_UNCHANGED},</v>
      </c>
    </row>
    <row r="1173" spans="1:1">
      <c r="A1173" s="8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",SOURCE!$S$2-5), "")&amp;
      TEXT(SOURCE!H1173,"????0")&amp;",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", "&amp; SOURCE!K1173&amp;      IF(SOURCE!$X$2-LEN(SOURCE!K1173) &gt;= 0, REPT(" ",SOURCE!$X$2-LEN(SOURCE!K1173)), "")&amp;
      "},"&amp;IF(SOURCE!L1173&lt;&gt;"",""&amp;SOURCE!L1173,"")
 )
)
)</f>
        <v>/* 1149 */  { itemToBeCoded,               NOPARAM,                     "1149",                                        "1149",                                        0,       0,       CAT_FREE, SLS_UNCHANGED, US_UNCHANGED},</v>
      </c>
    </row>
    <row r="1174" spans="1:1">
      <c r="A1174" s="8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",SOURCE!$S$2-5), "")&amp;
      TEXT(SOURCE!H1174,"????0")&amp;",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", "&amp; SOURCE!K1174&amp;      IF(SOURCE!$X$2-LEN(SOURCE!K1174) &gt;= 0, REPT(" ",SOURCE!$X$2-LEN(SOURCE!K1174)), "")&amp;
      "},"&amp;IF(SOURCE!L1174&lt;&gt;"",""&amp;SOURCE!L1174,"")
 )
)
)</f>
        <v>/* 1150 */  { itemToBeCoded,               NOPARAM,                     "1150",                                        "1150",                                        0,       0,       CAT_FREE, SLS_UNCHANGED, US_UNCHANGED},</v>
      </c>
    </row>
    <row r="1175" spans="1:1">
      <c r="A1175" s="8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",SOURCE!$S$2-5), "")&amp;
      TEXT(SOURCE!H1175,"????0")&amp;",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", "&amp; SOURCE!K1175&amp;      IF(SOURCE!$X$2-LEN(SOURCE!K1175) &gt;= 0, REPT(" ",SOURCE!$X$2-LEN(SOURCE!K1175)), "")&amp;
      "},"&amp;IF(SOURCE!L1175&lt;&gt;"",""&amp;SOURCE!L1175,"")
 )
)
)</f>
        <v>/* 1151 */  { itemToBeCoded,               NOPARAM,                     "1151",                                        "1151",                                        0,       0,       CAT_FREE, SLS_UNCHANGED, US_UNCHANGED},</v>
      </c>
    </row>
    <row r="1176" spans="1:1">
      <c r="A1176" s="8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",SOURCE!$S$2-5), "")&amp;
      TEXT(SOURCE!H1176,"????0")&amp;",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", "&amp; SOURCE!K1176&amp;      IF(SOURCE!$X$2-LEN(SOURCE!K1176) &gt;= 0, REPT(" ",SOURCE!$X$2-LEN(SOURCE!K1176)), "")&amp;
      "},"&amp;IF(SOURCE!L1176&lt;&gt;"",""&amp;SOURCE!L1176,"")
 )
)
)</f>
        <v>/* 1152 */  { itemToBeCoded,               NOPARAM,                     "1152",                                        "1152",                                        0,       0,       CAT_FREE, SLS_UNCHANGED, US_UNCHANGED},</v>
      </c>
    </row>
    <row r="1177" spans="1:1">
      <c r="A1177" s="8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",SOURCE!$S$2-5), "")&amp;
      TEXT(SOURCE!H1177,"????0")&amp;",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", "&amp; SOURCE!K1177&amp;      IF(SOURCE!$X$2-LEN(SOURCE!K1177) &gt;= 0, REPT(" ",SOURCE!$X$2-LEN(SOURCE!K1177)), "")&amp;
      "},"&amp;IF(SOURCE!L1177&lt;&gt;"",""&amp;SOURCE!L1177,"")
 )
)
)</f>
        <v>/* 1153 */  { itemToBeCoded,               NOPARAM,                     "1153",                                        "1153",                                        0,       0,       CAT_FREE, SLS_UNCHANGED, US_UNCHANGED},</v>
      </c>
    </row>
    <row r="1178" spans="1:1">
      <c r="A1178" s="8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",SOURCE!$S$2-5), "")&amp;
      TEXT(SOURCE!H1178,"????0")&amp;",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", "&amp; SOURCE!K1178&amp;      IF(SOURCE!$X$2-LEN(SOURCE!K1178) &gt;= 0, REPT(" ",SOURCE!$X$2-LEN(SOURCE!K1178)), "")&amp;
      "},"&amp;IF(SOURCE!L1178&lt;&gt;"",""&amp;SOURCE!L1178,"")
 )
)
)</f>
        <v>/* 1154 */  { itemToBeCoded,               NOPARAM,                     "1154",                                        "1154",                                        0,       0,       CAT_FREE, SLS_UNCHANGED, US_UNCHANGED},</v>
      </c>
    </row>
    <row r="1179" spans="1:1">
      <c r="A1179" s="8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",SOURCE!$S$2-5), "")&amp;
      TEXT(SOURCE!H1179,"????0")&amp;",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", "&amp; SOURCE!K1179&amp;      IF(SOURCE!$X$2-LEN(SOURCE!K1179) &gt;= 0, REPT(" ",SOURCE!$X$2-LEN(SOURCE!K1179)), "")&amp;
      "},"&amp;IF(SOURCE!L1179&lt;&gt;"",""&amp;SOURCE!L1179,"")
 )
)
)</f>
        <v>/* 1155 */  { itemToBeCoded,               NOPARAM,                     "1155",                                        "1155",                                        0,       0,       CAT_FREE, SLS_UNCHANGED, US_UNCHANGED},</v>
      </c>
    </row>
    <row r="1180" spans="1:1">
      <c r="A1180" s="8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",SOURCE!$S$2-5), "")&amp;
      TEXT(SOURCE!H1180,"????0")&amp;",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", "&amp; SOURCE!K1180&amp;      IF(SOURCE!$X$2-LEN(SOURCE!K1180) &gt;= 0, REPT(" ",SOURCE!$X$2-LEN(SOURCE!K1180)), "")&amp;
      "},"&amp;IF(SOURCE!L1180&lt;&gt;"",""&amp;SOURCE!L1180,"")
 )
)
)</f>
        <v>/* 1156 */  { itemToBeCoded,               NOPARAM,                     "1156",                                        "1156",                                        0,       0,       CAT_FREE, SLS_UNCHANGED, US_UNCHANGED},</v>
      </c>
    </row>
    <row r="1181" spans="1:1">
      <c r="A1181" s="8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",SOURCE!$S$2-5), "")&amp;
      TEXT(SOURCE!H1181,"????0")&amp;",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", "&amp; SOURCE!K1181&amp;      IF(SOURCE!$X$2-LEN(SOURCE!K1181) &gt;= 0, REPT(" ",SOURCE!$X$2-LEN(SOURCE!K1181)), "")&amp;
      "},"&amp;IF(SOURCE!L1181&lt;&gt;"",""&amp;SOURCE!L1181,"")
 )
)
)</f>
        <v>/* 1157 */  { itemToBeCoded,               NOPARAM,                     "1157",                                        "1157",                                        0,       0,       CAT_FREE, SLS_UNCHANGED, US_UNCHANGED},</v>
      </c>
    </row>
    <row r="1182" spans="1:1">
      <c r="A1182" s="8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",SOURCE!$S$2-5), "")&amp;
      TEXT(SOURCE!H1182,"????0")&amp;",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", "&amp; SOURCE!K1182&amp;      IF(SOURCE!$X$2-LEN(SOURCE!K1182) &gt;= 0, REPT(" ",SOURCE!$X$2-LEN(SOURCE!K1182)), "")&amp;
      "},"&amp;IF(SOURCE!L1182&lt;&gt;"",""&amp;SOURCE!L1182,"")
 )
)
)</f>
        <v>/* 1158 */  { itemToBeCoded,               NOPARAM,                     "1158",                                        "1158",                                        0,       0,       CAT_FREE, SLS_UNCHANGED, US_UNCHANGED},</v>
      </c>
    </row>
    <row r="1183" spans="1:1">
      <c r="A1183" s="8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",SOURCE!$S$2-5), "")&amp;
      TEXT(SOURCE!H1183,"????0")&amp;",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", "&amp; SOURCE!K1183&amp;      IF(SOURCE!$X$2-LEN(SOURCE!K1183) &gt;= 0, REPT(" ",SOURCE!$X$2-LEN(SOURCE!K1183)), "")&amp;
      "},"&amp;IF(SOURCE!L1183&lt;&gt;"",""&amp;SOURCE!L1183,"")
 )
)
)</f>
        <v>/* 1159 */  { itemToBeCoded,               NOPARAM,                     "1159",                                        "1159",                                        0,       0,       CAT_FREE, SLS_UNCHANGED, US_UNCHANGED},</v>
      </c>
    </row>
    <row r="1184" spans="1:1">
      <c r="A1184" s="8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",SOURCE!$S$2-5), "")&amp;
      TEXT(SOURCE!H1184,"????0")&amp;",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", "&amp; SOURCE!K1184&amp;      IF(SOURCE!$X$2-LEN(SOURCE!K1184) &gt;= 0, REPT(" ",SOURCE!$X$2-LEN(SOURCE!K1184)), "")&amp;
      "},"&amp;IF(SOURCE!L1184&lt;&gt;"",""&amp;SOURCE!L1184,"")
 )
)
)</f>
        <v>/* 1160 */  { itemToBeCoded,               NOPARAM,                     "1160",                                        "1160",                                        0,       0,       CAT_FREE, SLS_UNCHANGED, US_UNCHANGED},</v>
      </c>
    </row>
    <row r="1185" spans="1:1">
      <c r="A1185" s="8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",SOURCE!$S$2-5), "")&amp;
      TEXT(SOURCE!H1185,"????0")&amp;",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", "&amp; SOURCE!K1185&amp;      IF(SOURCE!$X$2-LEN(SOURCE!K1185) &gt;= 0, REPT(" ",SOURCE!$X$2-LEN(SOURCE!K1185)), "")&amp;
      "},"&amp;IF(SOURCE!L1185&lt;&gt;"",""&amp;SOURCE!L1185,"")
 )
)
)</f>
        <v>/* 1161 */  { itemToBeCoded,               NOPARAM,                     "1161",                                        "1161",                                        0,       0,       CAT_FREE, SLS_UNCHANGED, US_UNCHANGED},</v>
      </c>
    </row>
    <row r="1186" spans="1:1">
      <c r="A1186" s="8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",SOURCE!$S$2-5), "")&amp;
      TEXT(SOURCE!H1186,"????0")&amp;",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", "&amp; SOURCE!K1186&amp;      IF(SOURCE!$X$2-LEN(SOURCE!K1186) &gt;= 0, REPT(" ",SOURCE!$X$2-LEN(SOURCE!K1186)), "")&amp;
      "},"&amp;IF(SOURCE!L1186&lt;&gt;"",""&amp;SOURCE!L1186,"")
 )
)
)</f>
        <v>/* 1162 */  { itemToBeCoded,               NOPARAM,                     "1162",                                        "1162",                                        0,       0,       CAT_FREE, SLS_UNCHANGED, US_UNCHANGED},</v>
      </c>
    </row>
    <row r="1187" spans="1:1">
      <c r="A1187" s="8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",SOURCE!$S$2-5), "")&amp;
      TEXT(SOURCE!H1187,"????0")&amp;",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", "&amp; SOURCE!K1187&amp;      IF(SOURCE!$X$2-LEN(SOURCE!K1187) &gt;= 0, REPT(" ",SOURCE!$X$2-LEN(SOURCE!K1187)), "")&amp;
      "},"&amp;IF(SOURCE!L1187&lt;&gt;"",""&amp;SOURCE!L1187,"")
 )
)
)</f>
        <v>/* 1163 */  { itemToBeCoded,               NOPARAM,                     "1163",                                        "1163",                                        0,       0,       CAT_FREE, SLS_UNCHANGED, US_UNCHANGED},</v>
      </c>
    </row>
    <row r="1188" spans="1:1">
      <c r="A1188" s="8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",SOURCE!$S$2-5), "")&amp;
      TEXT(SOURCE!H1188,"????0")&amp;",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", "&amp; SOURCE!K1188&amp;      IF(SOURCE!$X$2-LEN(SOURCE!K1188) &gt;= 0, REPT(" ",SOURCE!$X$2-LEN(SOURCE!K1188)), "")&amp;
      "},"&amp;IF(SOURCE!L1188&lt;&gt;"",""&amp;SOURCE!L1188,"")
 )
)
)</f>
        <v>/* 1164 */  { itemToBeCoded,               NOPARAM,                     "1164",                                        "1164",                                        0,       0,       CAT_FREE, SLS_UNCHANGED, US_UNCHANGED},</v>
      </c>
    </row>
    <row r="1189" spans="1:1">
      <c r="A1189" s="8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",SOURCE!$S$2-5), "")&amp;
      TEXT(SOURCE!H1189,"????0")&amp;",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", "&amp; SOURCE!K1189&amp;      IF(SOURCE!$X$2-LEN(SOURCE!K1189) &gt;= 0, REPT(" ",SOURCE!$X$2-LEN(SOURCE!K1189)), "")&amp;
      "},"&amp;IF(SOURCE!L1189&lt;&gt;"",""&amp;SOURCE!L1189,"")
 )
)
)</f>
        <v/>
      </c>
    </row>
    <row r="1190" spans="1:1">
      <c r="A1190" s="8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",SOURCE!$S$2-5), "")&amp;
      TEXT(SOURCE!H1190,"????0")&amp;",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", "&amp; SOURCE!K1190&amp;      IF(SOURCE!$X$2-LEN(SOURCE!K1190) &gt;= 0, REPT(" ",SOURCE!$X$2-LEN(SOURCE!K1190)), "")&amp;
      "},"&amp;IF(SOURCE!L1190&lt;&gt;"",""&amp;SOURCE!L1190,"")
 )
)
)</f>
        <v/>
      </c>
    </row>
    <row r="1191" spans="1:1">
      <c r="A1191" s="8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",SOURCE!$S$2-5), "")&amp;
      TEXT(SOURCE!H1191,"????0")&amp;",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", "&amp; SOURCE!K1191&amp;      IF(SOURCE!$X$2-LEN(SOURCE!K1191) &gt;= 0, REPT(" ",SOURCE!$X$2-LEN(SOURCE!K1191)), "")&amp;
      "},"&amp;IF(SOURCE!L1191&lt;&gt;"",""&amp;SOURCE!L1191,"")
 )
)
)</f>
        <v>// Reserved variables</v>
      </c>
    </row>
    <row r="1192" spans="1:1">
      <c r="A1192" s="8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",SOURCE!$S$2-5), "")&amp;
      TEXT(SOURCE!H1192,"????0")&amp;",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", "&amp; SOURCE!K1192&amp;      IF(SOURCE!$X$2-LEN(SOURCE!K1192) &gt;= 0, REPT(" ",SOURCE!$X$2-LEN(SOURCE!K1192)), "")&amp;
      "},"&amp;IF(SOURCE!L1192&lt;&gt;"",""&amp;SOURCE!L1192,"")
 )
)
)</f>
        <v>/* 1165 */  { addItemToBuffer,             REGISTER_I,                  "I",                                           "I",                                           0,       0,       CAT_RVAR, SLS_UNCHANGED, US_UNCHANGED},</v>
      </c>
    </row>
    <row r="1193" spans="1:1">
      <c r="A1193" s="8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",SOURCE!$S$2-5), "")&amp;
      TEXT(SOURCE!H1193,"????0")&amp;",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", "&amp; SOURCE!K1193&amp;      IF(SOURCE!$X$2-LEN(SOURCE!K1193) &gt;= 0, REPT(" ",SOURCE!$X$2-LEN(SOURCE!K1193)), "")&amp;
      "},"&amp;IF(SOURCE!L1193&lt;&gt;"",""&amp;SOURCE!L1193,"")
 )
)
)</f>
        <v>/* 1166 */  { addItemToBuffer,             REGISTER_J,                  "J",                                           "J",                                           0,       0,       CAT_RVAR, SLS_UNCHANGED, US_UNCHANGED},</v>
      </c>
    </row>
    <row r="1194" spans="1:1">
      <c r="A1194" s="8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",SOURCE!$S$2-5), "")&amp;
      TEXT(SOURCE!H1194,"????0")&amp;",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", "&amp; SOURCE!K1194&amp;      IF(SOURCE!$X$2-LEN(SOURCE!K1194) &gt;= 0, REPT(" ",SOURCE!$X$2-LEN(SOURCE!K1194)), "")&amp;
      "},"&amp;IF(SOURCE!L1194&lt;&gt;"",""&amp;SOURCE!L1194,"")
 )
)
)</f>
        <v>/* 1167 */  { addItemToBuffer,             REGISTER_K,                  "K",                                           "K",                                           0,       0,       CAT_RVAR, SLS_UNCHANGED, US_UNCHANGED},</v>
      </c>
    </row>
    <row r="1195" spans="1:1">
      <c r="A1195" s="8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",SOURCE!$S$2-5), "")&amp;
      TEXT(SOURCE!H1195,"????0")&amp;",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", "&amp; SOURCE!K1195&amp;      IF(SOURCE!$X$2-LEN(SOURCE!K1195) &gt;= 0, REPT(" ",SOURCE!$X$2-LEN(SOURCE!K1195)), "")&amp;
      "},"&amp;IF(SOURCE!L1195&lt;&gt;"",""&amp;SOURCE!L1195,"")
 )
)
)</f>
        <v>/* 1168 */  { addItemToBuffer,             REGISTER_L,                  "L",                                           "L",                                           0,       0,       CAT_RVAR, SLS_UNCHANGED, US_UNCHANGED},</v>
      </c>
    </row>
    <row r="1196" spans="1:1">
      <c r="A1196" s="8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",SOURCE!$S$2-5), "")&amp;
      TEXT(SOURCE!H1196,"????0")&amp;",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", "&amp; SOURCE!K1196&amp;      IF(SOURCE!$X$2-LEN(SOURCE!K1196) &gt;= 0, REPT(" ",SOURCE!$X$2-LEN(SOURCE!K1196)), "")&amp;
      "},"&amp;IF(SOURCE!L1196&lt;&gt;"",""&amp;SOURCE!L1196,"")
 )
)
)</f>
        <v>/* 1169 */  { itemToBeCoded,               NOPARAM,                     "A",                                           "A",                                           0,       0,       CAT_RVAR, SLS_UNCHANGED, US_UNCHANGED},</v>
      </c>
    </row>
    <row r="1197" spans="1:1">
      <c r="A1197" s="8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",SOURCE!$S$2-5), "")&amp;
      TEXT(SOURCE!H1197,"????0")&amp;",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", "&amp; SOURCE!K1197&amp;      IF(SOURCE!$X$2-LEN(SOURCE!K1197) &gt;= 0, REPT(" ",SOURCE!$X$2-LEN(SOURCE!K1197)), "")&amp;
      "},"&amp;IF(SOURCE!L1197&lt;&gt;"",""&amp;SOURCE!L1197,"")
 )
)
)</f>
        <v>/* 1170 */  { itemToBeCoded,               NOPARAM,                     "ACC",                                         "ACC",                                         0,       0,       CAT_RVAR, SLS_UNCHANGED, US_UNCHANGED},</v>
      </c>
    </row>
    <row r="1198" spans="1:1">
      <c r="A1198" s="8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",SOURCE!$S$2-5), "")&amp;
      TEXT(SOURCE!H1198,"????0")&amp;",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", "&amp; SOURCE!K1198&amp;      IF(SOURCE!$X$2-LEN(SOURCE!K1198) &gt;= 0, REPT(" ",SOURCE!$X$2-LEN(SOURCE!K1198)), "")&amp;
      "},"&amp;IF(SOURCE!L1198&lt;&gt;"",""&amp;SOURCE!L1198,"")
 )
)
)</f>
        <v>/* 1171 */  { itemToBeCoded,               NOPARAM,                     "B",                                           "B",                                           0,       0,       CAT_RVAR, SLS_UNCHANGED, US_UNCHANGED},</v>
      </c>
    </row>
    <row r="1199" spans="1:1">
      <c r="A1199" s="8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",SOURCE!$S$2-5), "")&amp;
      TEXT(SOURCE!H1199,"????0")&amp;",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", "&amp; SOURCE!K1199&amp;      IF(SOURCE!$X$2-LEN(SOURCE!K1199) &gt;= 0, REPT(" ",SOURCE!$X$2-LEN(SOURCE!K1199)), "")&amp;
      "},"&amp;IF(SOURCE!L1199&lt;&gt;"",""&amp;SOURCE!L1199,"")
 )
)
)</f>
        <v>/* 1172 */  { itemToBeCoded,               NOPARAM,                     "C",                                           "C",                                           0,       0,       CAT_RVAR, SLS_UNCHANGED, US_UNCHANGED},</v>
      </c>
    </row>
    <row r="1200" spans="1:1">
      <c r="A1200" s="8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",SOURCE!$S$2-5), "")&amp;
      TEXT(SOURCE!H1200,"????0")&amp;",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", "&amp; SOURCE!K1200&amp;      IF(SOURCE!$X$2-LEN(SOURCE!K1200) &gt;= 0, REPT(" ",SOURCE!$X$2-LEN(SOURCE!K1200)), "")&amp;
      "},"&amp;IF(SOURCE!L1200&lt;&gt;"",""&amp;SOURCE!L1200,"")
 )
)
)</f>
        <v>/* 1173 */  { itemToBeCoded,               NOPARAM,                     "D",                                           "D",                                           0,       0,       CAT_RVAR, SLS_UNCHANGED, US_UNCHANGED},</v>
      </c>
    </row>
    <row r="1201" spans="1:1">
      <c r="A1201" s="8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",SOURCE!$S$2-5), "")&amp;
      TEXT(SOURCE!H1201,"????0")&amp;",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", "&amp; SOURCE!K1201&amp;      IF(SOURCE!$X$2-LEN(SOURCE!K1201) &gt;= 0, REPT(" ",SOURCE!$X$2-LEN(SOURCE!K1201)), "")&amp;
      "},"&amp;IF(SOURCE!L1201&lt;&gt;"",""&amp;SOURCE!L1201,"")
 )
)
)</f>
        <v>/* 1174 */  { itemToBeCoded,               NOPARAM,                     "FV",                                          "FV",                                          0,       0,       CAT_RVAR, SLS_UNCHANGED, US_UNCHANGED},</v>
      </c>
    </row>
    <row r="1202" spans="1:1">
      <c r="A1202" s="8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",SOURCE!$S$2-5), "")&amp;
      TEXT(SOURCE!H1202,"????0")&amp;",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", "&amp; SOURCE!K1202&amp;      IF(SOURCE!$X$2-LEN(SOURCE!K1202) &gt;= 0, REPT(" ",SOURCE!$X$2-LEN(SOURCE!K1202)), "")&amp;
      "},"&amp;IF(SOURCE!L1202&lt;&gt;"",""&amp;SOURCE!L1202,"")
 )
)
)</f>
        <v>/* 1175 */  { itemToBeCoded,               NOPARAM,                     "i%/a",                                        "i%/a",                                        0,       0,       CAT_RVAR, SLS_UNCHANGED, US_UNCHANGED},</v>
      </c>
    </row>
    <row r="1203" spans="1:1">
      <c r="A1203" s="8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",SOURCE!$S$2-5), "")&amp;
      TEXT(SOURCE!H1203,"????0")&amp;",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", "&amp; SOURCE!K1203&amp;      IF(SOURCE!$X$2-LEN(SOURCE!K1203) &gt;= 0, REPT(" ",SOURCE!$X$2-LEN(SOURCE!K1203)), "")&amp;
      "},"&amp;IF(SOURCE!L1203&lt;&gt;"",""&amp;SOURCE!L1203,"")
 )
)
)</f>
        <v>/* 1176 */  { itemToBeCoded,               NOPARAM,                     "Mat_A",                                       "Mat A",                                       0,       0,       CAT_RVAR, SLS_UNCHANGED, US_UNCHANGED},</v>
      </c>
    </row>
    <row r="1204" spans="1:1">
      <c r="A1204" s="8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",SOURCE!$S$2-5), "")&amp;
      TEXT(SOURCE!H1204,"????0")&amp;",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", "&amp; SOURCE!K1204&amp;      IF(SOURCE!$X$2-LEN(SOURCE!K1204) &gt;= 0, REPT(" ",SOURCE!$X$2-LEN(SOURCE!K1204)), "")&amp;
      "},"&amp;IF(SOURCE!L1204&lt;&gt;"",""&amp;SOURCE!L1204,"")
 )
)
)</f>
        <v>/* 1177 */  { itemToBeCoded,               NOPARAM,                     "Mat_B",                                       "Mat B",                                       0,       0,       CAT_RVAR, SLS_UNCHANGED, US_UNCHANGED},</v>
      </c>
    </row>
    <row r="1205" spans="1:1">
      <c r="A1205" s="8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",SOURCE!$S$2-5), "")&amp;
      TEXT(SOURCE!H1205,"????0")&amp;",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", "&amp; SOURCE!K1205&amp;      IF(SOURCE!$X$2-LEN(SOURCE!K1205) &gt;= 0, REPT(" ",SOURCE!$X$2-LEN(SOURCE!K1205)), "")&amp;
      "},"&amp;IF(SOURCE!L1205&lt;&gt;"",""&amp;SOURCE!L1205,"")
 )
)
)</f>
        <v>/* 1178 */  { itemToBeCoded,               NOPARAM,                     "NPER",                                        "n" STD_SUB_P STD_SUB_E STD_SUB_R,             0,       0,       CAT_RVAR, SLS_UNCHANGED, US_UNCHANGED},</v>
      </c>
    </row>
    <row r="1206" spans="1:1">
      <c r="A1206" s="8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",SOURCE!$S$2-5), "")&amp;
      TEXT(SOURCE!H1206,"????0")&amp;",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", "&amp; SOURCE!K1206&amp;      IF(SOURCE!$X$2-LEN(SOURCE!K1206) &gt;= 0, REPT(" ",SOURCE!$X$2-LEN(SOURCE!K1206)), "")&amp;
      "},"&amp;IF(SOURCE!L1206&lt;&gt;"",""&amp;SOURCE!L1206,"")
 )
)
)</f>
        <v>/* 1179 */  { itemToBeCoded,               NOPARAM,                     "PER/a",                                       "per/a",                                       0,       0,       CAT_RVAR, SLS_UNCHANGED, US_UNCHANGED},</v>
      </c>
    </row>
    <row r="1207" spans="1:1">
      <c r="A1207" s="8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",SOURCE!$S$2-5), "")&amp;
      TEXT(SOURCE!H1207,"????0")&amp;",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", "&amp; SOURCE!K1207&amp;      IF(SOURCE!$X$2-LEN(SOURCE!K1207) &gt;= 0, REPT(" ",SOURCE!$X$2-LEN(SOURCE!K1207)), "")&amp;
      "},"&amp;IF(SOURCE!L1207&lt;&gt;"",""&amp;SOURCE!L1207,"")
 )
)
)</f>
        <v>/* 1180 */  { itemToBeCoded,               NOPARAM,                     "PMT",                                         "PMT",                                         0,       0,       CAT_RVAR, SLS_UNCHANGED, US_UNCHANGED},</v>
      </c>
    </row>
    <row r="1208" spans="1:1">
      <c r="A1208" s="8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",SOURCE!$S$2-5), "")&amp;
      TEXT(SOURCE!H1208,"????0")&amp;",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", "&amp; SOURCE!K1208&amp;      IF(SOURCE!$X$2-LEN(SOURCE!K1208) &gt;= 0, REPT(" ",SOURCE!$X$2-LEN(SOURCE!K1208)), "")&amp;
      "},"&amp;IF(SOURCE!L1208&lt;&gt;"",""&amp;SOURCE!L1208,"")
 )
)
)</f>
        <v>/* 1181 */  { itemToBeCoded,               NOPARAM,                     "PV",                                          "PV",                                          0,       0,       CAT_RVAR, SLS_UNCHANGED, US_UNCHANGED},</v>
      </c>
    </row>
    <row r="1209" spans="1:1">
      <c r="A1209" s="8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",SOURCE!$S$2-5), "")&amp;
      TEXT(SOURCE!H1209,"????0")&amp;",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", "&amp; SOURCE!K1209&amp;      IF(SOURCE!$X$2-LEN(SOURCE!K1209) &gt;= 0, REPT(" ",SOURCE!$X$2-LEN(SOURCE!K1209)), "")&amp;
      "},"&amp;IF(SOURCE!L1209&lt;&gt;"",""&amp;SOURCE!L1209,"")
 )
)
)</f>
        <v>/* 1182 */  { itemToBeCoded,               NOPARAM,                     "REGS",                                        "REGS",                                        0,       0,       CAT_RVAR, SLS_UNCHANGED, US_UNCHANGED},</v>
      </c>
    </row>
    <row r="1210" spans="1:1">
      <c r="A1210" s="8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",SOURCE!$S$2-5), "")&amp;
      TEXT(SOURCE!H1210,"????0")&amp;",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", "&amp; SOURCE!K1210&amp;      IF(SOURCE!$X$2-LEN(SOURCE!K1210) &gt;= 0, REPT(" ",SOURCE!$X$2-LEN(SOURCE!K1210)), "")&amp;
      "},"&amp;IF(SOURCE!L1210&lt;&gt;"",""&amp;SOURCE!L1210,"")
 )
)
)</f>
        <v>/* 1183 */  { itemToBeCoded,               NOPARAM,                     STD_UP_ARROW STD_UP_ARROW "Lim",               STD_UP_ARROW STD_UP_ARROW "Lim",               0,       0,       CAT_RVAR, SLS_UNCHANGED, US_UNCHANGED},</v>
      </c>
    </row>
    <row r="1211" spans="1:1">
      <c r="A1211" s="8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",SOURCE!$S$2-5), "")&amp;
      TEXT(SOURCE!H1211,"????0")&amp;",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", "&amp; SOURCE!K1211&amp;      IF(SOURCE!$X$2-LEN(SOURCE!K1211) &gt;= 0, REPT(" ",SOURCE!$X$2-LEN(SOURCE!K1211)), "")&amp;
      "},"&amp;IF(SOURCE!L1211&lt;&gt;"",""&amp;SOURCE!L1211,"")
 )
)
)</f>
        <v>/* 1184 */  { itemToBeCoded,               NOPARAM,                     STD_DOWN_ARROW STD_DOWN_ARROW "Lim",           STD_DOWN_ARROW STD_DOWN_ARROW "Lim",           0,       0,       CAT_RVAR, SLS_UNCHANGED, US_UNCHANGED},</v>
      </c>
    </row>
    <row r="1212" spans="1:1">
      <c r="A1212" s="8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",SOURCE!$S$2-5), "")&amp;
      TEXT(SOURCE!H1212,"????0")&amp;",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", "&amp; SOURCE!K1212&amp;      IF(SOURCE!$X$2-LEN(SOURCE!K1212) &gt;= 0, REPT(" ",SOURCE!$X$2-LEN(SOURCE!K1212)), "")&amp;
      "},"&amp;IF(SOURCE!L1212&lt;&gt;"",""&amp;SOURCE!L1212,"")
 )
)
)</f>
        <v>/* 1185 */  { itemToBeCoded,               NOPARAM,                     "1185",                                        "1185",                                        0,       0,       CAT_FREE, SLS_UNCHANGED, US_UNCHANGED},</v>
      </c>
    </row>
    <row r="1213" spans="1:1">
      <c r="A1213" s="8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",SOURCE!$S$2-5), "")&amp;
      TEXT(SOURCE!H1213,"????0")&amp;",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", "&amp; SOURCE!K1213&amp;      IF(SOURCE!$X$2-LEN(SOURCE!K1213) &gt;= 0, REPT(" ",SOURCE!$X$2-LEN(SOURCE!K1213)), "")&amp;
      "},"&amp;IF(SOURCE!L1213&lt;&gt;"",""&amp;SOURCE!L1213,"")
 )
)
)</f>
        <v>/* 1186 */  { itemToBeCoded,               NOPARAM,                     "1186",                                        "1186",                                        0,       0,       CAT_FREE, SLS_UNCHANGED, US_UNCHANGED},</v>
      </c>
    </row>
    <row r="1214" spans="1:1">
      <c r="A1214" s="8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",SOURCE!$S$2-5), "")&amp;
      TEXT(SOURCE!H1214,"????0")&amp;",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", "&amp; SOURCE!K1214&amp;      IF(SOURCE!$X$2-LEN(SOURCE!K1214) &gt;= 0, REPT(" ",SOURCE!$X$2-LEN(SOURCE!K1214)), "")&amp;
      "},"&amp;IF(SOURCE!L1214&lt;&gt;"",""&amp;SOURCE!L1214,"")
 )
)
)</f>
        <v>/* 1187 */  { itemToBeCoded,               NOPARAM,                     "1187",                                        "1187",                                        0,       0,       CAT_FREE, SLS_UNCHANGED, US_UNCHANGED},</v>
      </c>
    </row>
    <row r="1215" spans="1:1">
      <c r="A1215" s="8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",SOURCE!$S$2-5), "")&amp;
      TEXT(SOURCE!H1215,"????0")&amp;",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", "&amp; SOURCE!K1215&amp;      IF(SOURCE!$X$2-LEN(SOURCE!K1215) &gt;= 0, REPT(" ",SOURCE!$X$2-LEN(SOURCE!K1215)), "")&amp;
      "},"&amp;IF(SOURCE!L1215&lt;&gt;"",""&amp;SOURCE!L1215,"")
 )
)
)</f>
        <v>/* 1188 */  { itemToBeCoded,               NOPARAM,                     "1188",                                        "1188",                                        0,       0,       CAT_FREE, SLS_UNCHANGED, US_UNCHANGED},</v>
      </c>
    </row>
    <row r="1216" spans="1:1">
      <c r="A1216" s="8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",SOURCE!$S$2-5), "")&amp;
      TEXT(SOURCE!H1216,"????0")&amp;",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", "&amp; SOURCE!K1216&amp;      IF(SOURCE!$X$2-LEN(SOURCE!K1216) &gt;= 0, REPT(" ",SOURCE!$X$2-LEN(SOURCE!K1216)), "")&amp;
      "},"&amp;IF(SOURCE!L1216&lt;&gt;"",""&amp;SOURCE!L1216,"")
 )
)
)</f>
        <v>/* 1189 */  { itemToBeCoded,               NOPARAM,                     "1189",                                        "1189",                                        0,       0,       CAT_FREE, SLS_UNCHANGED, US_UNCHANGED},</v>
      </c>
    </row>
    <row r="1217" spans="1:1">
      <c r="A1217" s="8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",SOURCE!$S$2-5), "")&amp;
      TEXT(SOURCE!H1217,"????0")&amp;",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", "&amp; SOURCE!K1217&amp;      IF(SOURCE!$X$2-LEN(SOURCE!K1217) &gt;= 0, REPT(" ",SOURCE!$X$2-LEN(SOURCE!K1217)), "")&amp;
      "},"&amp;IF(SOURCE!L1217&lt;&gt;"",""&amp;SOURCE!L1217,"")
 )
)
)</f>
        <v>/* 1190 */  { itemToBeCoded,               NOPARAM,                     "1190",                                        "1190",                                        0,       0,       CAT_FREE, SLS_UNCHANGED, US_UNCHANGED},</v>
      </c>
    </row>
    <row r="1218" spans="1:1">
      <c r="A1218" s="8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",SOURCE!$S$2-5), "")&amp;
      TEXT(SOURCE!H1218,"????0")&amp;",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", "&amp; SOURCE!K1218&amp;      IF(SOURCE!$X$2-LEN(SOURCE!K1218) &gt;= 0, REPT(" ",SOURCE!$X$2-LEN(SOURCE!K1218)), "")&amp;
      "},"&amp;IF(SOURCE!L1218&lt;&gt;"",""&amp;SOURCE!L1218,"")
 )
)
)</f>
        <v>/* 1191 */  { itemToBeCoded,               NOPARAM,                     "1191",                                        "1191",                                        0,       0,       CAT_FREE, SLS_UNCHANGED, US_UNCHANGED},</v>
      </c>
    </row>
    <row r="1219" spans="1:1">
      <c r="A1219" s="8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",SOURCE!$S$2-5), "")&amp;
      TEXT(SOURCE!H1219,"????0")&amp;",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", "&amp; SOURCE!K1219&amp;      IF(SOURCE!$X$2-LEN(SOURCE!K1219) &gt;= 0, REPT(" ",SOURCE!$X$2-LEN(SOURCE!K1219)), "")&amp;
      "},"&amp;IF(SOURCE!L1219&lt;&gt;"",""&amp;SOURCE!L1219,"")
 )
)
)</f>
        <v>/* 1192 */  { itemToBeCoded,               NOPARAM,                     "1192",                                        "1192",                                        0,       0,       CAT_FREE, SLS_UNCHANGED, US_UNCHANGED},</v>
      </c>
    </row>
    <row r="1220" spans="1:1">
      <c r="A1220" s="8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",SOURCE!$S$2-5), "")&amp;
      TEXT(SOURCE!H1220,"????0")&amp;",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", "&amp; SOURCE!K1220&amp;      IF(SOURCE!$X$2-LEN(SOURCE!K1220) &gt;= 0, REPT(" ",SOURCE!$X$2-LEN(SOURCE!K1220)), "")&amp;
      "},"&amp;IF(SOURCE!L1220&lt;&gt;"",""&amp;SOURCE!L1220,"")
 )
)
)</f>
        <v>/* 1193 */  { itemToBeCoded,               NOPARAM,                     "1193",                                        "1193",                                        0,       0,       CAT_FREE, SLS_UNCHANGED, US_UNCHANGED},</v>
      </c>
    </row>
    <row r="1221" spans="1:1">
      <c r="A1221" s="8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",SOURCE!$S$2-5), "")&amp;
      TEXT(SOURCE!H1221,"????0")&amp;",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", "&amp; SOURCE!K1221&amp;      IF(SOURCE!$X$2-LEN(SOURCE!K1221) &gt;= 0, REPT(" ",SOURCE!$X$2-LEN(SOURCE!K1221)), "")&amp;
      "},"&amp;IF(SOURCE!L1221&lt;&gt;"",""&amp;SOURCE!L1221,"")
 )
)
)</f>
        <v>/* 1194 */  { itemToBeCoded,               NOPARAM,                     "1194",                                        "1194",                                        0,       0,       CAT_FREE, SLS_UNCHANGED, US_UNCHANGED},</v>
      </c>
    </row>
    <row r="1222" spans="1:1">
      <c r="A1222" s="8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",SOURCE!$S$2-5), "")&amp;
      TEXT(SOURCE!H1222,"????0")&amp;",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", "&amp; SOURCE!K1222&amp;      IF(SOURCE!$X$2-LEN(SOURCE!K1222) &gt;= 0, REPT(" ",SOURCE!$X$2-LEN(SOURCE!K1222)), "")&amp;
      "},"&amp;IF(SOURCE!L1222&lt;&gt;"",""&amp;SOURCE!L1222,"")
 )
)
)</f>
        <v>/* 1195 */  { itemToBeCoded,               NOPARAM,                     "1195",                                        "1195",                                        0,       0,       CAT_FREE, SLS_UNCHANGED, US_UNCHANGED},</v>
      </c>
    </row>
    <row r="1223" spans="1:1">
      <c r="A1223" s="8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",SOURCE!$S$2-5), "")&amp;
      TEXT(SOURCE!H1223,"????0")&amp;",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", "&amp; SOURCE!K1223&amp;      IF(SOURCE!$X$2-LEN(SOURCE!K1223) &gt;= 0, REPT(" ",SOURCE!$X$2-LEN(SOURCE!K1223)), "")&amp;
      "},"&amp;IF(SOURCE!L1223&lt;&gt;"",""&amp;SOURCE!L1223,"")
 )
)
)</f>
        <v>/* 1196 */  { itemToBeCoded,               NOPARAM,                     "1196",                                        "1196",                                        0,       0,       CAT_FREE, SLS_UNCHANGED, US_UNCHANGED},</v>
      </c>
    </row>
    <row r="1224" spans="1:1">
      <c r="A1224" s="8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",SOURCE!$S$2-5), "")&amp;
      TEXT(SOURCE!H1224,"????0")&amp;",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", "&amp; SOURCE!K1224&amp;      IF(SOURCE!$X$2-LEN(SOURCE!K1224) &gt;= 0, REPT(" ",SOURCE!$X$2-LEN(SOURCE!K1224)), "")&amp;
      "},"&amp;IF(SOURCE!L1224&lt;&gt;"",""&amp;SOURCE!L1224,"")
 )
)
)</f>
        <v/>
      </c>
    </row>
    <row r="1225" spans="1:1">
      <c r="A1225" s="8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",SOURCE!$S$2-5), "")&amp;
      TEXT(SOURCE!H1225,"????0")&amp;",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", "&amp; SOURCE!K1225&amp;      IF(SOURCE!$X$2-LEN(SOURCE!K1225) &gt;= 0, REPT(" ",SOURCE!$X$2-LEN(SOURCE!K1225)), "")&amp;
      "},"&amp;IF(SOURCE!L1225&lt;&gt;"",""&amp;SOURCE!L1225,"")
 )
)
)</f>
        <v/>
      </c>
    </row>
    <row r="1226" spans="1:1">
      <c r="A1226" s="8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",SOURCE!$S$2-5), "")&amp;
      TEXT(SOURCE!H1226,"????0")&amp;",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", "&amp; SOURCE!K1226&amp;      IF(SOURCE!$X$2-LEN(SOURCE!K1226) &gt;= 0, REPT(" ",SOURCE!$X$2-LEN(SOURCE!K1226)), "")&amp;
      "},"&amp;IF(SOURCE!L1226&lt;&gt;"",""&amp;SOURCE!L1226,"")
 )
)
)</f>
        <v>// Probability distributions</v>
      </c>
    </row>
    <row r="1227" spans="1:1">
      <c r="A1227" s="8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",SOURCE!$S$2-5), "")&amp;
      TEXT(SOURCE!H1227,"????0")&amp;",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", "&amp; SOURCE!K1227&amp;      IF(SOURCE!$X$2-LEN(SOURCE!K1227) &gt;= 0, REPT(" ",SOURCE!$X$2-LEN(SOURCE!K1227)), "")&amp;
      "},"&amp;IF(SOURCE!L1227&lt;&gt;"",""&amp;SOURCE!L1227,"")
 )
)
)</f>
        <v>/* 1197 */  { itemToBeCoded,               NOPARAM,                     "Binom:",                                      "Binom:",                                      0,       0,       CAT_MENU, SLS_UNCHANGED, US_UNCHANGED},</v>
      </c>
    </row>
    <row r="1228" spans="1:1">
      <c r="A1228" s="8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",SOURCE!$S$2-5), "")&amp;
      TEXT(SOURCE!H1228,"????0")&amp;",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", "&amp; SOURCE!K1228&amp;      IF(SOURCE!$X$2-LEN(SOURCE!K1228) &gt;= 0, REPT(" ",SOURCE!$X$2-LEN(SOURCE!K1228)), "")&amp;
      "},"&amp;IF(SOURCE!L1228&lt;&gt;"",""&amp;SOURCE!L1228,"")
 )
)
)</f>
        <v>/* 1198 */  { itemToBeCoded,               NOPARAM,                     "Binom" STD_SUB_p,                             "Binom" STD_SUB_p,                             0,       0,       CAT_FNCT, SLS_UNCHANGED, US_ENABLED  },</v>
      </c>
    </row>
    <row r="1229" spans="1:1">
      <c r="A1229" s="8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",SOURCE!$S$2-5), "")&amp;
      TEXT(SOURCE!H1229,"????0")&amp;",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", "&amp; SOURCE!K1229&amp;      IF(SOURCE!$X$2-LEN(SOURCE!K1229) &gt;= 0, REPT(" ",SOURCE!$X$2-LEN(SOURCE!K1229)), "")&amp;
      "},"&amp;IF(SOURCE!L1229&lt;&gt;"",""&amp;SOURCE!L1229,"")
 )
)
)</f>
        <v>/* 1199 */  { itemToBeCoded,               NOPARAM,                     "Binom" STD_GAUSS_BLACK_L STD_GAUSS_WHITE_R,   "Binom" STD_GAUSS_BLACK_L STD_GAUSS_WHITE_R,   0,       0,       CAT_FNCT, SLS_UNCHANGED, US_ENABLED  },</v>
      </c>
    </row>
    <row r="1230" spans="1:1">
      <c r="A1230" s="8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",SOURCE!$S$2-5), "")&amp;
      TEXT(SOURCE!H1230,"????0")&amp;",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", "&amp; SOURCE!K1230&amp;      IF(SOURCE!$X$2-LEN(SOURCE!K1230) &gt;= 0, REPT(" ",SOURCE!$X$2-LEN(SOURCE!K1230)), "")&amp;
      "},"&amp;IF(SOURCE!L1230&lt;&gt;"",""&amp;SOURCE!L1230,"")
 )
)
)</f>
        <v>/* 1200 */  { itemToBeCoded,               NOPARAM,                     "Binom" STD_GAUSS_WHITE_L STD_GAUSS_BLACK_R,   "Binom" STD_GAUSS_WHITE_L STD_GAUSS_BLACK_R,   0,       0,       CAT_FNCT, SLS_UNCHANGED, US_ENABLED  },</v>
      </c>
    </row>
    <row r="1231" spans="1:1">
      <c r="A1231" s="8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",SOURCE!$S$2-5), "")&amp;
      TEXT(SOURCE!H1231,"????0")&amp;",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", "&amp; SOURCE!K1231&amp;      IF(SOURCE!$X$2-LEN(SOURCE!K1231) &gt;= 0, REPT(" ",SOURCE!$X$2-LEN(SOURCE!K1231)), "")&amp;
      "},"&amp;IF(SOURCE!L1231&lt;&gt;"",""&amp;SOURCE!L1231,"")
 )
)
)</f>
        <v>/* 1201 */  { itemToBeCoded,               NOPARAM,                     "Binom" STD_SUP_MINUS_1,                       "Binom" STD_SUP_MINUS_1,                       0,       0,       CAT_FNCT, SLS_UNCHANGED, US_ENABLED  },</v>
      </c>
    </row>
    <row r="1232" spans="1:1">
      <c r="A1232" s="8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",SOURCE!$S$2-5), "")&amp;
      TEXT(SOURCE!H1232,"????0")&amp;",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", "&amp; SOURCE!K1232&amp;      IF(SOURCE!$X$2-LEN(SOURCE!K1232) &gt;= 0, REPT(" ",SOURCE!$X$2-LEN(SOURCE!K1232)), "")&amp;
      "},"&amp;IF(SOURCE!L1232&lt;&gt;"",""&amp;SOURCE!L1232,"")
 )
)
)</f>
        <v>/* 1202 */  { itemToBeCoded,               NOPARAM,                     "Cauch:",                                      "Cauch:",                                      0,       0,       CAT_MENU, SLS_UNCHANGED, US_UNCHANGED},</v>
      </c>
    </row>
    <row r="1233" spans="1:1">
      <c r="A1233" s="8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",SOURCE!$S$2-5), "")&amp;
      TEXT(SOURCE!H1233,"????0")&amp;",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", "&amp; SOURCE!K1233&amp;      IF(SOURCE!$X$2-LEN(SOURCE!K1233) &gt;= 0, REPT(" ",SOURCE!$X$2-LEN(SOURCE!K1233)), "")&amp;
      "},"&amp;IF(SOURCE!L1233&lt;&gt;"",""&amp;SOURCE!L1233,"")
 )
)
)</f>
        <v>/* 1203 */  { itemToBeCoded,               NOPARAM,                     "Cauch" STD_SUB_p,                             "Cauch" STD_SUB_p,                             0,       0,       CAT_FNCT, SLS_UNCHANGED, US_ENABLED  },</v>
      </c>
    </row>
    <row r="1234" spans="1:1">
      <c r="A1234" s="8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",SOURCE!$S$2-5), "")&amp;
      TEXT(SOURCE!H1234,"????0")&amp;",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", "&amp; SOURCE!K1234&amp;      IF(SOURCE!$X$2-LEN(SOURCE!K1234) &gt;= 0, REPT(" ",SOURCE!$X$2-LEN(SOURCE!K1234)), "")&amp;
      "},"&amp;IF(SOURCE!L1234&lt;&gt;"",""&amp;SOURCE!L1234,"")
 )
)
)</f>
        <v>/* 1204 */  { itemToBeCoded,               NOPARAM,                     "Cauch" STD_GAUSS_BLACK_L STD_GAUSS_WHITE_R,   "Cauch" STD_GAUSS_BLACK_L STD_GAUSS_WHITE_R,   0,       0,       CAT_FNCT, SLS_UNCHANGED, US_ENABLED  },</v>
      </c>
    </row>
    <row r="1235" spans="1:1">
      <c r="A1235" s="8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",SOURCE!$S$2-5), "")&amp;
      TEXT(SOURCE!H1235,"????0")&amp;",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", "&amp; SOURCE!K1235&amp;      IF(SOURCE!$X$2-LEN(SOURCE!K1235) &gt;= 0, REPT(" ",SOURCE!$X$2-LEN(SOURCE!K1235)), "")&amp;
      "},"&amp;IF(SOURCE!L1235&lt;&gt;"",""&amp;SOURCE!L1235,"")
 )
)
)</f>
        <v>/* 1205 */  { itemToBeCoded,               NOPARAM,                     "Cauch" STD_GAUSS_WHITE_L STD_GAUSS_BLACK_R,   "Cauch" STD_GAUSS_WHITE_L STD_GAUSS_BLACK_R,   0,       0,       CAT_FNCT, SLS_UNCHANGED, US_ENABLED  },</v>
      </c>
    </row>
    <row r="1236" spans="1:1">
      <c r="A1236" s="8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",SOURCE!$S$2-5), "")&amp;
      TEXT(SOURCE!H1236,"????0")&amp;",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", "&amp; SOURCE!K1236&amp;      IF(SOURCE!$X$2-LEN(SOURCE!K1236) &gt;= 0, REPT(" ",SOURCE!$X$2-LEN(SOURCE!K1236)), "")&amp;
      "},"&amp;IF(SOURCE!L1236&lt;&gt;"",""&amp;SOURCE!L1236,"")
 )
)
)</f>
        <v>/* 1206 */  { itemToBeCoded,               NOPARAM,                     "Cauch" STD_SUP_MINUS_1,                       "Cauch" STD_SUP_MINUS_1,                       0,       0,       CAT_FNCT, SLS_UNCHANGED, US_ENABLED  },</v>
      </c>
    </row>
    <row r="1237" spans="1:1">
      <c r="A1237" s="8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",SOURCE!$S$2-5), "")&amp;
      TEXT(SOURCE!H1237,"????0")&amp;",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", "&amp; SOURCE!K1237&amp;      IF(SOURCE!$X$2-LEN(SOURCE!K1237) &gt;= 0, REPT(" ",SOURCE!$X$2-LEN(SOURCE!K1237)), "")&amp;
      "},"&amp;IF(SOURCE!L1237&lt;&gt;"",""&amp;SOURCE!L1237,"")
 )
)
)</f>
        <v>/* 1207 */  { itemToBeCoded,               NOPARAM,                     "Expon:",                                      "Expon:",                                      0,       0,       CAT_MENU, SLS_UNCHANGED, US_UNCHANGED},</v>
      </c>
    </row>
    <row r="1238" spans="1:1">
      <c r="A1238" s="8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",SOURCE!$S$2-5), "")&amp;
      TEXT(SOURCE!H1238,"????0")&amp;",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", "&amp; SOURCE!K1238&amp;      IF(SOURCE!$X$2-LEN(SOURCE!K1238) &gt;= 0, REPT(" ",SOURCE!$X$2-LEN(SOURCE!K1238)), "")&amp;
      "},"&amp;IF(SOURCE!L1238&lt;&gt;"",""&amp;SOURCE!L1238,"")
 )
)
)</f>
        <v>/* 1208 */  { itemToBeCoded,               NOPARAM,                     "Expon" STD_SUB_p,                             "Expon" STD_SUB_p,                             0,       0,       CAT_FNCT, SLS_UNCHANGED, US_ENABLED  },</v>
      </c>
    </row>
    <row r="1239" spans="1:1">
      <c r="A1239" s="8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",SOURCE!$S$2-5), "")&amp;
      TEXT(SOURCE!H1239,"????0")&amp;",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", "&amp; SOURCE!K1239&amp;      IF(SOURCE!$X$2-LEN(SOURCE!K1239) &gt;= 0, REPT(" ",SOURCE!$X$2-LEN(SOURCE!K1239)), "")&amp;
      "},"&amp;IF(SOURCE!L1239&lt;&gt;"",""&amp;SOURCE!L1239,"")
 )
)
)</f>
        <v>/* 1209 */  { itemToBeCoded,               NOPARAM,                     "Expon" STD_GAUSS_BLACK_L STD_GAUSS_WHITE_R,   "Expon" STD_GAUSS_BLACK_L STD_GAUSS_WHITE_R,   0,       0,       CAT_FNCT, SLS_UNCHANGED, US_ENABLED  },</v>
      </c>
    </row>
    <row r="1240" spans="1:1">
      <c r="A1240" s="8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",SOURCE!$S$2-5), "")&amp;
      TEXT(SOURCE!H1240,"????0")&amp;",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", "&amp; SOURCE!K1240&amp;      IF(SOURCE!$X$2-LEN(SOURCE!K1240) &gt;= 0, REPT(" ",SOURCE!$X$2-LEN(SOURCE!K1240)), "")&amp;
      "},"&amp;IF(SOURCE!L1240&lt;&gt;"",""&amp;SOURCE!L1240,"")
 )
)
)</f>
        <v>/* 1210 */  { itemToBeCoded,               NOPARAM,                     "Expon" STD_GAUSS_WHITE_L STD_GAUSS_BLACK_R,   "Expon" STD_GAUSS_WHITE_L STD_GAUSS_BLACK_R,   0,       0,       CAT_FNCT, SLS_UNCHANGED, US_ENABLED  },</v>
      </c>
    </row>
    <row r="1241" spans="1:1">
      <c r="A1241" s="8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",SOURCE!$S$2-5), "")&amp;
      TEXT(SOURCE!H1241,"????0")&amp;",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", "&amp; SOURCE!K1241&amp;      IF(SOURCE!$X$2-LEN(SOURCE!K1241) &gt;= 0, REPT(" ",SOURCE!$X$2-LEN(SOURCE!K1241)), "")&amp;
      "},"&amp;IF(SOURCE!L1241&lt;&gt;"",""&amp;SOURCE!L1241,"")
 )
)
)</f>
        <v>/* 1211 */  { itemToBeCoded,               NOPARAM,                     "Expon" STD_SUP_MINUS_1,                       "Expon" STD_SUP_MINUS_1,                       0,       0,       CAT_FNCT, SLS_UNCHANGED, US_ENABLED  },</v>
      </c>
    </row>
    <row r="1242" spans="1:1">
      <c r="A1242" s="8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",SOURCE!$S$2-5), "")&amp;
      TEXT(SOURCE!H1242,"????0")&amp;",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", "&amp; SOURCE!K1242&amp;      IF(SOURCE!$X$2-LEN(SOURCE!K1242) &gt;= 0, REPT(" ",SOURCE!$X$2-LEN(SOURCE!K1242)), "")&amp;
      "},"&amp;IF(SOURCE!L1242&lt;&gt;"",""&amp;SOURCE!L1242,"")
 )
)
)</f>
        <v>/* 1212 */  { itemToBeCoded,               NOPARAM,                     "F:",                                          "F:",                                          0,       0,       CAT_MENU, SLS_UNCHANGED, US_UNCHANGED},</v>
      </c>
    </row>
    <row r="1243" spans="1:1">
      <c r="A1243" s="8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",SOURCE!$S$2-5), "")&amp;
      TEXT(SOURCE!H1243,"????0")&amp;",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", "&amp; SOURCE!K1243&amp;      IF(SOURCE!$X$2-LEN(SOURCE!K1243) &gt;= 0, REPT(" ",SOURCE!$X$2-LEN(SOURCE!K1243)), "")&amp;
      "},"&amp;IF(SOURCE!L1243&lt;&gt;"",""&amp;SOURCE!L1243,"")
 )
)
)</f>
        <v>/* 1213 */  { itemToBeCoded,               NOPARAM,                     "F" STD_SUB_p "(x)",                           "F" STD_SUB_p "(x)",                           0,       0,       CAT_FNCT, SLS_UNCHANGED, US_ENABLED  },</v>
      </c>
    </row>
    <row r="1244" spans="1:1">
      <c r="A1244" s="8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",SOURCE!$S$2-5), "")&amp;
      TEXT(SOURCE!H1244,"????0")&amp;",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", "&amp; SOURCE!K1244&amp;      IF(SOURCE!$X$2-LEN(SOURCE!K1244) &gt;= 0, REPT(" ",SOURCE!$X$2-LEN(SOURCE!K1244)), "")&amp;
      "},"&amp;IF(SOURCE!L1244&lt;&gt;"",""&amp;SOURCE!L1244,"")
 )
)
)</f>
        <v>/* 1214 */  { itemToBeCoded,               NOPARAM,                     "F" STD_GAUSS_BLACK_L STD_GAUSS_WHITE_R "(x)", "F" STD_GAUSS_BLACK_L STD_GAUSS_WHITE_R "(x)",   0,       0,       CAT_FNCT, SLS_UNCHANGED, US_ENABLED  },</v>
      </c>
    </row>
    <row r="1245" spans="1:1">
      <c r="A1245" s="8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",SOURCE!$S$2-5), "")&amp;
      TEXT(SOURCE!H1245,"????0")&amp;",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", "&amp; SOURCE!K1245&amp;      IF(SOURCE!$X$2-LEN(SOURCE!K1245) &gt;= 0, REPT(" ",SOURCE!$X$2-LEN(SOURCE!K1245)), "")&amp;
      "},"&amp;IF(SOURCE!L1245&lt;&gt;"",""&amp;SOURCE!L1245,"")
 )
)
)</f>
        <v>/* 1215 */  { itemToBeCoded,               NOPARAM,                     "F" STD_GAUSS_WHITE_L STD_GAUSS_BLACK_R "(x)", "F" STD_GAUSS_WHITE_L STD_GAUSS_BLACK_R "(x)",   0,       0,       CAT_FNCT, SLS_UNCHANGED, US_ENABLED  },</v>
      </c>
    </row>
    <row r="1246" spans="1:1">
      <c r="A1246" s="8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",SOURCE!$S$2-5), "")&amp;
      TEXT(SOURCE!H1246,"????0")&amp;",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", "&amp; SOURCE!K1246&amp;      IF(SOURCE!$X$2-LEN(SOURCE!K1246) &gt;= 0, REPT(" ",SOURCE!$X$2-LEN(SOURCE!K1246)), "")&amp;
      "},"&amp;IF(SOURCE!L1246&lt;&gt;"",""&amp;SOURCE!L1246,"")
 )
)
)</f>
        <v>/* 1216 */  { itemToBeCoded,               NOPARAM,                     "F" STD_SUP_MINUS_1 "(p)",                     "F" STD_SUP_MINUS_1 "(p)",                     0,       0,       CAT_FNCT, SLS_UNCHANGED, US_ENABLED  },</v>
      </c>
    </row>
    <row r="1247" spans="1:1">
      <c r="A1247" s="8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",SOURCE!$S$2-5), "")&amp;
      TEXT(SOURCE!H1247,"????0")&amp;",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", "&amp; SOURCE!K1247&amp;      IF(SOURCE!$X$2-LEN(SOURCE!K1247) &gt;= 0, REPT(" ",SOURCE!$X$2-LEN(SOURCE!K1247)), "")&amp;
      "},"&amp;IF(SOURCE!L1247&lt;&gt;"",""&amp;SOURCE!L1247,"")
 )
)
)</f>
        <v>/* 1217 */  { itemToBeCoded,               NOPARAM,                     "Geom:",                                       "Geom:",                                       0,       0,       CAT_MENU, SLS_UNCHANGED, US_UNCHANGED},</v>
      </c>
    </row>
    <row r="1248" spans="1:1">
      <c r="A1248" s="8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",SOURCE!$S$2-5), "")&amp;
      TEXT(SOURCE!H1248,"????0")&amp;",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", "&amp; SOURCE!K1248&amp;      IF(SOURCE!$X$2-LEN(SOURCE!K1248) &gt;= 0, REPT(" ",SOURCE!$X$2-LEN(SOURCE!K1248)), "")&amp;
      "},"&amp;IF(SOURCE!L1248&lt;&gt;"",""&amp;SOURCE!L1248,"")
 )
)
)</f>
        <v>/* 1218 */  { itemToBeCoded,               NOPARAM,                     "Geom" STD_SUB_p,                              "Geom" STD_SUB_p,                              0,       0,       CAT_FNCT, SLS_UNCHANGED, US_ENABLED  },</v>
      </c>
    </row>
    <row r="1249" spans="1:1">
      <c r="A1249" s="8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",SOURCE!$S$2-5), "")&amp;
      TEXT(SOURCE!H1249,"????0")&amp;",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", "&amp; SOURCE!K1249&amp;      IF(SOURCE!$X$2-LEN(SOURCE!K1249) &gt;= 0, REPT(" ",SOURCE!$X$2-LEN(SOURCE!K1249)), "")&amp;
      "},"&amp;IF(SOURCE!L1249&lt;&gt;"",""&amp;SOURCE!L1249,"")
 )
)
)</f>
        <v>/* 1219 */  { itemToBeCoded,               NOPARAM,                     "Geom" STD_GAUSS_BLACK_L STD_GAUSS_WHITE_R,    "Geom" STD_GAUSS_BLACK_L STD_GAUSS_WHITE_R,    0,       0,       CAT_FNCT, SLS_UNCHANGED, US_ENABLED  },</v>
      </c>
    </row>
    <row r="1250" spans="1:1">
      <c r="A1250" s="8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",SOURCE!$S$2-5), "")&amp;
      TEXT(SOURCE!H1250,"????0")&amp;",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", "&amp; SOURCE!K1250&amp;      IF(SOURCE!$X$2-LEN(SOURCE!K1250) &gt;= 0, REPT(" ",SOURCE!$X$2-LEN(SOURCE!K1250)), "")&amp;
      "},"&amp;IF(SOURCE!L1250&lt;&gt;"",""&amp;SOURCE!L1250,"")
 )
)
)</f>
        <v>/* 1220 */  { itemToBeCoded,               NOPARAM,                     "Geom" STD_GAUSS_WHITE_L STD_GAUSS_BLACK_R,    "Geom" STD_GAUSS_WHITE_L STD_GAUSS_BLACK_R,    0,       0,       CAT_FNCT, SLS_UNCHANGED, US_ENABLED  },</v>
      </c>
    </row>
    <row r="1251" spans="1:1">
      <c r="A1251" s="8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",SOURCE!$S$2-5), "")&amp;
      TEXT(SOURCE!H1251,"????0")&amp;",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", "&amp; SOURCE!K1251&amp;      IF(SOURCE!$X$2-LEN(SOURCE!K1251) &gt;= 0, REPT(" ",SOURCE!$X$2-LEN(SOURCE!K1251)), "")&amp;
      "},"&amp;IF(SOURCE!L1251&lt;&gt;"",""&amp;SOURCE!L1251,"")
 )
)
)</f>
        <v>/* 1221 */  { itemToBeCoded,               NOPARAM,                     "Geom" STD_SUP_MINUS_1,                        "Geom" STD_SUP_MINUS_1,                        0,       0,       CAT_FNCT, SLS_UNCHANGED, US_ENABLED  },</v>
      </c>
    </row>
    <row r="1252" spans="1:1">
      <c r="A1252" s="8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",SOURCE!$S$2-5), "")&amp;
      TEXT(SOURCE!H1252,"????0")&amp;",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", "&amp; SOURCE!K1252&amp;      IF(SOURCE!$X$2-LEN(SOURCE!K1252) &gt;= 0, REPT(" ",SOURCE!$X$2-LEN(SOURCE!K1252)), "")&amp;
      "},"&amp;IF(SOURCE!L1252&lt;&gt;"",""&amp;SOURCE!L1252,"")
 )
)
)</f>
        <v>/* 1222 */  { itemToBeCoded,               NOPARAM,                     "Hyper:",                                      "Hyper:",                                      0,       0,       CAT_MENU, SLS_UNCHANGED, US_UNCHANGED},</v>
      </c>
    </row>
    <row r="1253" spans="1:1">
      <c r="A1253" s="8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",SOURCE!$S$2-5), "")&amp;
      TEXT(SOURCE!H1253,"????0")&amp;",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", "&amp; SOURCE!K1253&amp;      IF(SOURCE!$X$2-LEN(SOURCE!K1253) &gt;= 0, REPT(" ",SOURCE!$X$2-LEN(SOURCE!K1253)), "")&amp;
      "},"&amp;IF(SOURCE!L1253&lt;&gt;"",""&amp;SOURCE!L1253,"")
 )
)
)</f>
        <v>/* 1223 */  { itemToBeCoded,               NOPARAM,                     "Hyper" STD_SUB_p,                             "Hyper" STD_SUB_p,                             0,       0,       CAT_FNCT, SLS_UNCHANGED, US_ENABLED  },</v>
      </c>
    </row>
    <row r="1254" spans="1:1">
      <c r="A1254" s="8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",SOURCE!$S$2-5), "")&amp;
      TEXT(SOURCE!H1254,"????0")&amp;",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", "&amp; SOURCE!K1254&amp;      IF(SOURCE!$X$2-LEN(SOURCE!K1254) &gt;= 0, REPT(" ",SOURCE!$X$2-LEN(SOURCE!K1254)), "")&amp;
      "},"&amp;IF(SOURCE!L1254&lt;&gt;"",""&amp;SOURCE!L1254,"")
 )
)
)</f>
        <v>/* 1224 */  { itemToBeCoded,               NOPARAM,                     "Hyper" STD_GAUSS_BLACK_L STD_GAUSS_WHITE_R,   "Hyper" STD_GAUSS_BLACK_L STD_GAUSS_WHITE_R,   0,       0,       CAT_FNCT, SLS_UNCHANGED, US_ENABLED  },</v>
      </c>
    </row>
    <row r="1255" spans="1:1">
      <c r="A1255" s="8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",SOURCE!$S$2-5), "")&amp;
      TEXT(SOURCE!H1255,"????0")&amp;",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", "&amp; SOURCE!K1255&amp;      IF(SOURCE!$X$2-LEN(SOURCE!K1255) &gt;= 0, REPT(" ",SOURCE!$X$2-LEN(SOURCE!K1255)), "")&amp;
      "},"&amp;IF(SOURCE!L1255&lt;&gt;"",""&amp;SOURCE!L1255,"")
 )
)
)</f>
        <v>/* 1225 */  { itemToBeCoded,               NOPARAM,                     "Hyper" STD_GAUSS_WHITE_L STD_GAUSS_BLACK_R,   "Hyper" STD_GAUSS_WHITE_L STD_GAUSS_BLACK_R,   0,       0,       CAT_FNCT, SLS_UNCHANGED, US_ENABLED  },</v>
      </c>
    </row>
    <row r="1256" spans="1:1">
      <c r="A1256" s="8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",SOURCE!$S$2-5), "")&amp;
      TEXT(SOURCE!H1256,"????0")&amp;",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", "&amp; SOURCE!K1256&amp;      IF(SOURCE!$X$2-LEN(SOURCE!K1256) &gt;= 0, REPT(" ",SOURCE!$X$2-LEN(SOURCE!K1256)), "")&amp;
      "},"&amp;IF(SOURCE!L1256&lt;&gt;"",""&amp;SOURCE!L1256,"")
 )
)
)</f>
        <v>/* 1226 */  { itemToBeCoded,               NOPARAM,                     "Hyper" STD_SUP_MINUS_1,                       "Hyper" STD_SUP_MINUS_1,                       0,       0,       CAT_FNCT, SLS_UNCHANGED, US_ENABLED  },</v>
      </c>
    </row>
    <row r="1257" spans="1:1">
      <c r="A1257" s="8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",SOURCE!$S$2-5), "")&amp;
      TEXT(SOURCE!H1257,"????0")&amp;",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", "&amp; SOURCE!K1257&amp;      IF(SOURCE!$X$2-LEN(SOURCE!K1257) &gt;= 0, REPT(" ",SOURCE!$X$2-LEN(SOURCE!K1257)), "")&amp;
      "},"&amp;IF(SOURCE!L1257&lt;&gt;"",""&amp;SOURCE!L1257,"")
 )
)
)</f>
        <v>/* 1227 */  { itemToBeCoded,               NOPARAM,                     "LgNrm:",                                      "LgNrm:",                                      0,       0,       CAT_MENU, SLS_UNCHANGED, US_UNCHANGED},</v>
      </c>
    </row>
    <row r="1258" spans="1:1">
      <c r="A1258" s="8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",SOURCE!$S$2-5), "")&amp;
      TEXT(SOURCE!H1258,"????0")&amp;",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", "&amp; SOURCE!K1258&amp;      IF(SOURCE!$X$2-LEN(SOURCE!K1258) &gt;= 0, REPT(" ",SOURCE!$X$2-LEN(SOURCE!K1258)), "")&amp;
      "},"&amp;IF(SOURCE!L1258&lt;&gt;"",""&amp;SOURCE!L1258,"")
 )
)
)</f>
        <v>/* 1228 */  { itemToBeCoded,               NOPARAM,                     "LgNrm" STD_SUB_p,                             "LgNrm" STD_SUB_p,                             0,       0,       CAT_FNCT, SLS_UNCHANGED, US_ENABLED  },</v>
      </c>
    </row>
    <row r="1259" spans="1:1">
      <c r="A1259" s="8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",SOURCE!$S$2-5), "")&amp;
      TEXT(SOURCE!H1259,"????0")&amp;",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", "&amp; SOURCE!K1259&amp;      IF(SOURCE!$X$2-LEN(SOURCE!K1259) &gt;= 0, REPT(" ",SOURCE!$X$2-LEN(SOURCE!K1259)), "")&amp;
      "},"&amp;IF(SOURCE!L1259&lt;&gt;"",""&amp;SOURCE!L1259,"")
 )
)
)</f>
        <v>/* 1229 */  { itemToBeCoded,               NOPARAM,                     "LgNrm" STD_GAUSS_BLACK_L STD_GAUSS_WHITE_R,   "LgNrm" STD_GAUSS_BLACK_L STD_GAUSS_WHITE_R,   0,       0,       CAT_FNCT, SLS_UNCHANGED, US_ENABLED  },</v>
      </c>
    </row>
    <row r="1260" spans="1:1">
      <c r="A1260" s="8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",SOURCE!$S$2-5), "")&amp;
      TEXT(SOURCE!H1260,"????0")&amp;",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", "&amp; SOURCE!K1260&amp;      IF(SOURCE!$X$2-LEN(SOURCE!K1260) &gt;= 0, REPT(" ",SOURCE!$X$2-LEN(SOURCE!K1260)), "")&amp;
      "},"&amp;IF(SOURCE!L1260&lt;&gt;"",""&amp;SOURCE!L1260,"")
 )
)
)</f>
        <v>/* 1230 */  { itemToBeCoded,               NOPARAM,                     "LgNrm" STD_GAUSS_WHITE_L STD_GAUSS_BLACK_R,   "LgNrm" STD_GAUSS_WHITE_L STD_GAUSS_BLACK_R,   0,       0,       CAT_FNCT, SLS_UNCHANGED, US_ENABLED  },</v>
      </c>
    </row>
    <row r="1261" spans="1:1">
      <c r="A1261" s="8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",SOURCE!$S$2-5), "")&amp;
      TEXT(SOURCE!H1261,"????0")&amp;",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", "&amp; SOURCE!K1261&amp;      IF(SOURCE!$X$2-LEN(SOURCE!K1261) &gt;= 0, REPT(" ",SOURCE!$X$2-LEN(SOURCE!K1261)), "")&amp;
      "},"&amp;IF(SOURCE!L1261&lt;&gt;"",""&amp;SOURCE!L1261,"")
 )
)
)</f>
        <v>/* 1231 */  { itemToBeCoded,               NOPARAM,                     "LgNrm" STD_SUP_MINUS_1,                       "LgNrm" STD_SUP_MINUS_1,                       0,       0,       CAT_FNCT, SLS_UNCHANGED, US_ENABLED  },</v>
      </c>
    </row>
    <row r="1262" spans="1:1">
      <c r="A1262" s="8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",SOURCE!$S$2-5), "")&amp;
      TEXT(SOURCE!H1262,"????0")&amp;",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", "&amp; SOURCE!K1262&amp;      IF(SOURCE!$X$2-LEN(SOURCE!K1262) &gt;= 0, REPT(" ",SOURCE!$X$2-LEN(SOURCE!K1262)), "")&amp;
      "},"&amp;IF(SOURCE!L1262&lt;&gt;"",""&amp;SOURCE!L1262,"")
 )
)
)</f>
        <v>/* 1232 */  { itemToBeCoded,               NOPARAM,                     "Logis:",                                      "Logis:",                                      0,       0,       CAT_MENU, SLS_UNCHANGED, US_UNCHANGED},</v>
      </c>
    </row>
    <row r="1263" spans="1:1">
      <c r="A1263" s="8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",SOURCE!$S$2-5), "")&amp;
      TEXT(SOURCE!H1263,"????0")&amp;",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", "&amp; SOURCE!K1263&amp;      IF(SOURCE!$X$2-LEN(SOURCE!K1263) &gt;= 0, REPT(" ",SOURCE!$X$2-LEN(SOURCE!K1263)), "")&amp;
      "},"&amp;IF(SOURCE!L1263&lt;&gt;"",""&amp;SOURCE!L1263,"")
 )
)
)</f>
        <v>/* 1233 */  { itemToBeCoded,               NOPARAM,                     "Logis" STD_SUB_p,                             "Logis" STD_SUB_p,                             0,       0,       CAT_FNCT, SLS_UNCHANGED, US_ENABLED  },</v>
      </c>
    </row>
    <row r="1264" spans="1:1">
      <c r="A1264" s="8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",SOURCE!$S$2-5), "")&amp;
      TEXT(SOURCE!H1264,"????0")&amp;",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", "&amp; SOURCE!K1264&amp;      IF(SOURCE!$X$2-LEN(SOURCE!K1264) &gt;= 0, REPT(" ",SOURCE!$X$2-LEN(SOURCE!K1264)), "")&amp;
      "},"&amp;IF(SOURCE!L1264&lt;&gt;"",""&amp;SOURCE!L1264,"")
 )
)
)</f>
        <v>/* 1234 */  { itemToBeCoded,               NOPARAM,                     "Logis" STD_GAUSS_BLACK_L STD_GAUSS_WHITE_R,   "Logis" STD_GAUSS_BLACK_L STD_GAUSS_WHITE_R,   0,       0,       CAT_FNCT, SLS_UNCHANGED, US_ENABLED  },</v>
      </c>
    </row>
    <row r="1265" spans="1:1">
      <c r="A1265" s="8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",SOURCE!$S$2-5), "")&amp;
      TEXT(SOURCE!H1265,"????0")&amp;",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", "&amp; SOURCE!K1265&amp;      IF(SOURCE!$X$2-LEN(SOURCE!K1265) &gt;= 0, REPT(" ",SOURCE!$X$2-LEN(SOURCE!K1265)), "")&amp;
      "},"&amp;IF(SOURCE!L1265&lt;&gt;"",""&amp;SOURCE!L1265,"")
 )
)
)</f>
        <v>/* 1235 */  { itemToBeCoded,               NOPARAM,                     "Logis" STD_GAUSS_WHITE_L STD_GAUSS_BLACK_R,   "Logis" STD_GAUSS_WHITE_L STD_GAUSS_BLACK_R,   0,       0,       CAT_FNCT, SLS_UNCHANGED, US_ENABLED  },</v>
      </c>
    </row>
    <row r="1266" spans="1:1">
      <c r="A1266" s="8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",SOURCE!$S$2-5), "")&amp;
      TEXT(SOURCE!H1266,"????0")&amp;",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", "&amp; SOURCE!K1266&amp;      IF(SOURCE!$X$2-LEN(SOURCE!K1266) &gt;= 0, REPT(" ",SOURCE!$X$2-LEN(SOURCE!K1266)), "")&amp;
      "},"&amp;IF(SOURCE!L1266&lt;&gt;"",""&amp;SOURCE!L1266,"")
 )
)
)</f>
        <v>/* 1236 */  { itemToBeCoded,               NOPARAM,                     "Logis" STD_SUP_MINUS_1,                       "Logis" STD_SUP_MINUS_1,                       0,       0,       CAT_FNCT, SLS_UNCHANGED, US_ENABLED  },</v>
      </c>
    </row>
    <row r="1267" spans="1:1">
      <c r="A1267" s="8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",SOURCE!$S$2-5), "")&amp;
      TEXT(SOURCE!H1267,"????0")&amp;",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", "&amp; SOURCE!K1267&amp;      IF(SOURCE!$X$2-LEN(SOURCE!K1267) &gt;= 0, REPT(" ",SOURCE!$X$2-LEN(SOURCE!K1267)), "")&amp;
      "},"&amp;IF(SOURCE!L1267&lt;&gt;"",""&amp;SOURCE!L1267,"")
 )
)
)</f>
        <v>/* 1237 */  { itemToBeCoded,               NOPARAM,                     "NBin:",                                       "NBin:",                                       0,       0,       CAT_MENU, SLS_UNCHANGED, US_UNCHANGED},</v>
      </c>
    </row>
    <row r="1268" spans="1:1">
      <c r="A1268" s="8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",SOURCE!$S$2-5), "")&amp;
      TEXT(SOURCE!H1268,"????0")&amp;",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", "&amp; SOURCE!K1268&amp;      IF(SOURCE!$X$2-LEN(SOURCE!K1268) &gt;= 0, REPT(" ",SOURCE!$X$2-LEN(SOURCE!K1268)), "")&amp;
      "},"&amp;IF(SOURCE!L1268&lt;&gt;"",""&amp;SOURCE!L1268,"")
 )
)
)</f>
        <v>/* 1238 */  { itemToBeCoded,               NOPARAM,                     "NBin" STD_SUB_p,                              "NBin" STD_SUB_p,                              0,       0,       CAT_FNCT, SLS_UNCHANGED, US_ENABLED  },</v>
      </c>
    </row>
    <row r="1269" spans="1:1">
      <c r="A1269" s="8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",SOURCE!$S$2-5), "")&amp;
      TEXT(SOURCE!H1269,"????0")&amp;",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", "&amp; SOURCE!K1269&amp;      IF(SOURCE!$X$2-LEN(SOURCE!K1269) &gt;= 0, REPT(" ",SOURCE!$X$2-LEN(SOURCE!K1269)), "")&amp;
      "},"&amp;IF(SOURCE!L1269&lt;&gt;"",""&amp;SOURCE!L1269,"")
 )
)
)</f>
        <v>/* 1239 */  { itemToBeCoded,               NOPARAM,                     "NBin" STD_GAUSS_BLACK_L STD_GAUSS_WHITE_R,    "NBin" STD_GAUSS_BLACK_L STD_GAUSS_WHITE_R,    0,       0,       CAT_FNCT, SLS_UNCHANGED, US_ENABLED  },</v>
      </c>
    </row>
    <row r="1270" spans="1:1">
      <c r="A1270" s="8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",SOURCE!$S$2-5), "")&amp;
      TEXT(SOURCE!H1270,"????0")&amp;",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", "&amp; SOURCE!K1270&amp;      IF(SOURCE!$X$2-LEN(SOURCE!K1270) &gt;= 0, REPT(" ",SOURCE!$X$2-LEN(SOURCE!K1270)), "")&amp;
      "},"&amp;IF(SOURCE!L1270&lt;&gt;"",""&amp;SOURCE!L1270,"")
 )
)
)</f>
        <v>/* 1240 */  { itemToBeCoded,               NOPARAM,                     "NBin" STD_GAUSS_WHITE_L STD_GAUSS_BLACK_R,    "NBin" STD_GAUSS_WHITE_L STD_GAUSS_BLACK_R,    0,       0,       CAT_FNCT, SLS_UNCHANGED, US_ENABLED  },</v>
      </c>
    </row>
    <row r="1271" spans="1:1">
      <c r="A1271" s="8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",SOURCE!$S$2-5), "")&amp;
      TEXT(SOURCE!H1271,"????0")&amp;",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", "&amp; SOURCE!K1271&amp;      IF(SOURCE!$X$2-LEN(SOURCE!K1271) &gt;= 0, REPT(" ",SOURCE!$X$2-LEN(SOURCE!K1271)), "")&amp;
      "},"&amp;IF(SOURCE!L1271&lt;&gt;"",""&amp;SOURCE!L1271,"")
 )
)
)</f>
        <v>/* 1241 */  { itemToBeCoded,               NOPARAM,                     "NBin" STD_SUP_MINUS_1,                        "NBin" STD_SUP_MINUS_1,                        0,       0,       CAT_FNCT, SLS_UNCHANGED, US_ENABLED  },</v>
      </c>
    </row>
    <row r="1272" spans="1:1">
      <c r="A1272" s="8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",SOURCE!$S$2-5), "")&amp;
      TEXT(SOURCE!H1272,"????0")&amp;",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", "&amp; SOURCE!K1272&amp;      IF(SOURCE!$X$2-LEN(SOURCE!K1272) &gt;= 0, REPT(" ",SOURCE!$X$2-LEN(SOURCE!K1272)), "")&amp;
      "},"&amp;IF(SOURCE!L1272&lt;&gt;"",""&amp;SOURCE!L1272,"")
 )
)
)</f>
        <v>/* 1242 */  { itemToBeCoded,               NOPARAM,                     "Norml:",                                      "Norml:",                                      0,       0,       CAT_MENU, SLS_UNCHANGED, US_UNCHANGED},</v>
      </c>
    </row>
    <row r="1273" spans="1:1">
      <c r="A1273" s="8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",SOURCE!$S$2-5), "")&amp;
      TEXT(SOURCE!H1273,"????0")&amp;",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", "&amp; SOURCE!K1273&amp;      IF(SOURCE!$X$2-LEN(SOURCE!K1273) &gt;= 0, REPT(" ",SOURCE!$X$2-LEN(SOURCE!K1273)), "")&amp;
      "},"&amp;IF(SOURCE!L1273&lt;&gt;"",""&amp;SOURCE!L1273,"")
 )
)
)</f>
        <v>/* 1243 */  { itemToBeCoded,               NOPARAM,                     "Norml" STD_SUB_p,                             "Norml" STD_SUB_p,                             0,       0,       CAT_FNCT, SLS_UNCHANGED, US_ENABLED  },</v>
      </c>
    </row>
    <row r="1274" spans="1:1">
      <c r="A1274" s="8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",SOURCE!$S$2-5), "")&amp;
      TEXT(SOURCE!H1274,"????0")&amp;",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", "&amp; SOURCE!K1274&amp;      IF(SOURCE!$X$2-LEN(SOURCE!K1274) &gt;= 0, REPT(" ",SOURCE!$X$2-LEN(SOURCE!K1274)), "")&amp;
      "},"&amp;IF(SOURCE!L1274&lt;&gt;"",""&amp;SOURCE!L1274,"")
 )
)
)</f>
        <v>/* 1244 */  { itemToBeCoded,               NOPARAM,                     "Norml" STD_GAUSS_BLACK_L STD_GAUSS_WHITE_R,   "Norml" STD_GAUSS_BLACK_L STD_GAUSS_WHITE_R,   0,       0,       CAT_FNCT, SLS_UNCHANGED, US_ENABLED  },</v>
      </c>
    </row>
    <row r="1275" spans="1:1">
      <c r="A1275" s="8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",SOURCE!$S$2-5), "")&amp;
      TEXT(SOURCE!H1275,"????0")&amp;",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", "&amp; SOURCE!K1275&amp;      IF(SOURCE!$X$2-LEN(SOURCE!K1275) &gt;= 0, REPT(" ",SOURCE!$X$2-LEN(SOURCE!K1275)), "")&amp;
      "},"&amp;IF(SOURCE!L1275&lt;&gt;"",""&amp;SOURCE!L1275,"")
 )
)
)</f>
        <v>/* 1245 */  { itemToBeCoded,               NOPARAM,                     "Norml" STD_GAUSS_WHITE_L STD_GAUSS_BLACK_R,   "Norml" STD_GAUSS_WHITE_L STD_GAUSS_BLACK_R,   0,       0,       CAT_FNCT, SLS_UNCHANGED, US_ENABLED  },</v>
      </c>
    </row>
    <row r="1276" spans="1:1">
      <c r="A1276" s="8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",SOURCE!$S$2-5), "")&amp;
      TEXT(SOURCE!H1276,"????0")&amp;",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", "&amp; SOURCE!K1276&amp;      IF(SOURCE!$X$2-LEN(SOURCE!K1276) &gt;= 0, REPT(" ",SOURCE!$X$2-LEN(SOURCE!K1276)), "")&amp;
      "},"&amp;IF(SOURCE!L1276&lt;&gt;"",""&amp;SOURCE!L1276,"")
 )
)
)</f>
        <v>/* 1246 */  { itemToBeCoded,               NOPARAM,                     "Norml" STD_SUP_MINUS_1,                       "Norml" STD_SUP_MINUS_1,                       0,       0,       CAT_FNCT, SLS_UNCHANGED, US_ENABLED  },</v>
      </c>
    </row>
    <row r="1277" spans="1:1">
      <c r="A1277" s="8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",SOURCE!$S$2-5), "")&amp;
      TEXT(SOURCE!H1277,"????0")&amp;",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", "&amp; SOURCE!K1277&amp;      IF(SOURCE!$X$2-LEN(SOURCE!K1277) &gt;= 0, REPT(" ",SOURCE!$X$2-LEN(SOURCE!K1277)), "")&amp;
      "},"&amp;IF(SOURCE!L1277&lt;&gt;"",""&amp;SOURCE!L1277,"")
 )
)
)</f>
        <v>/* 1247 */  { itemToBeCoded,               NOPARAM,                     "Poiss:",                                      "Poiss:",                                      0,       0,       CAT_MENU, SLS_UNCHANGED, US_UNCHANGED},</v>
      </c>
    </row>
    <row r="1278" spans="1:1">
      <c r="A1278" s="8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",SOURCE!$S$2-5), "")&amp;
      TEXT(SOURCE!H1278,"????0")&amp;",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", "&amp; SOURCE!K1278&amp;      IF(SOURCE!$X$2-LEN(SOURCE!K1278) &gt;= 0, REPT(" ",SOURCE!$X$2-LEN(SOURCE!K1278)), "")&amp;
      "},"&amp;IF(SOURCE!L1278&lt;&gt;"",""&amp;SOURCE!L1278,"")
 )
)
)</f>
        <v>/* 1248 */  { itemToBeCoded,               NOPARAM,                     "Poiss" STD_SUB_p,                             "Poiss" STD_SUB_p,                             0,       0,       CAT_FNCT, SLS_UNCHANGED, US_ENABLED  },</v>
      </c>
    </row>
    <row r="1279" spans="1:1">
      <c r="A1279" s="8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",SOURCE!$S$2-5), "")&amp;
      TEXT(SOURCE!H1279,"????0")&amp;",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", "&amp; SOURCE!K1279&amp;      IF(SOURCE!$X$2-LEN(SOURCE!K1279) &gt;= 0, REPT(" ",SOURCE!$X$2-LEN(SOURCE!K1279)), "")&amp;
      "},"&amp;IF(SOURCE!L1279&lt;&gt;"",""&amp;SOURCE!L1279,"")
 )
)
)</f>
        <v>/* 1249 */  { itemToBeCoded,               NOPARAM,                     "Poiss" STD_GAUSS_BLACK_L STD_GAUSS_WHITE_R,   "Poiss" STD_GAUSS_BLACK_L STD_GAUSS_WHITE_R,   0,       0,       CAT_FNCT, SLS_UNCHANGED, US_ENABLED  },</v>
      </c>
    </row>
    <row r="1280" spans="1:1">
      <c r="A1280" s="8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",SOURCE!$S$2-5), "")&amp;
      TEXT(SOURCE!H1280,"????0")&amp;",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", "&amp; SOURCE!K1280&amp;      IF(SOURCE!$X$2-LEN(SOURCE!K1280) &gt;= 0, REPT(" ",SOURCE!$X$2-LEN(SOURCE!K1280)), "")&amp;
      "},"&amp;IF(SOURCE!L1280&lt;&gt;"",""&amp;SOURCE!L1280,"")
 )
)
)</f>
        <v>/* 1250 */  { itemToBeCoded,               NOPARAM,                     "Poiss" STD_GAUSS_WHITE_L STD_GAUSS_BLACK_R,   "Poiss" STD_GAUSS_WHITE_L STD_GAUSS_BLACK_R,   0,       0,       CAT_FNCT, SLS_UNCHANGED, US_ENABLED  },</v>
      </c>
    </row>
    <row r="1281" spans="1:1">
      <c r="A1281" s="8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",SOURCE!$S$2-5), "")&amp;
      TEXT(SOURCE!H1281,"????0")&amp;",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", "&amp; SOURCE!K1281&amp;      IF(SOURCE!$X$2-LEN(SOURCE!K1281) &gt;= 0, REPT(" ",SOURCE!$X$2-LEN(SOURCE!K1281)), "")&amp;
      "},"&amp;IF(SOURCE!L1281&lt;&gt;"",""&amp;SOURCE!L1281,"")
 )
)
)</f>
        <v>/* 1251 */  { itemToBeCoded,               NOPARAM,                     "Poiss" STD_SUP_MINUS_1,                       "Poiss" STD_SUP_MINUS_1,                       0,       0,       CAT_FNCT, SLS_UNCHANGED, US_ENABLED  },</v>
      </c>
    </row>
    <row r="1282" spans="1:1">
      <c r="A1282" s="8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",SOURCE!$S$2-5), "")&amp;
      TEXT(SOURCE!H1282,"????0")&amp;",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", "&amp; SOURCE!K1282&amp;      IF(SOURCE!$X$2-LEN(SOURCE!K1282) &gt;= 0, REPT(" ",SOURCE!$X$2-LEN(SOURCE!K1282)), "")&amp;
      "},"&amp;IF(SOURCE!L1282&lt;&gt;"",""&amp;SOURCE!L1282,"")
 )
)
)</f>
        <v>/* 1252 */  { itemToBeCoded,               NOPARAM,                     "t:",                                          "t:",                                          0,       0,       CAT_MENU, SLS_UNCHANGED, US_UNCHANGED},</v>
      </c>
    </row>
    <row r="1283" spans="1:1">
      <c r="A1283" s="8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",SOURCE!$S$2-5), "")&amp;
      TEXT(SOURCE!H1283,"????0")&amp;",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", "&amp; SOURCE!K1283&amp;      IF(SOURCE!$X$2-LEN(SOURCE!K1283) &gt;= 0, REPT(" ",SOURCE!$X$2-LEN(SOURCE!K1283)), "")&amp;
      "},"&amp;IF(SOURCE!L1283&lt;&gt;"",""&amp;SOURCE!L1283,"")
 )
)
)</f>
        <v>/* 1253 */  { itemToBeCoded,               NOPARAM,                     "t" STD_SUB_p "(x)",                           "t" STD_SUB_p "(x)",                           0,       0,       CAT_FNCT, SLS_UNCHANGED, US_ENABLED  },</v>
      </c>
    </row>
    <row r="1284" spans="1:1">
      <c r="A1284" s="8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",SOURCE!$S$2-5), "")&amp;
      TEXT(SOURCE!H1284,"????0")&amp;",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", "&amp; SOURCE!K1284&amp;      IF(SOURCE!$X$2-LEN(SOURCE!K1284) &gt;= 0, REPT(" ",SOURCE!$X$2-LEN(SOURCE!K1284)), "")&amp;
      "},"&amp;IF(SOURCE!L1284&lt;&gt;"",""&amp;SOURCE!L1284,"")
 )
)
)</f>
        <v>/* 1254 */  { itemToBeCoded,               NOPARAM,                     "t" STD_GAUSS_BLACK_L STD_GAUSS_WHITE_R "(x)", "t" STD_GAUSS_BLACK_L STD_GAUSS_WHITE_R "(x)",   0,       0,       CAT_FNCT, SLS_UNCHANGED, US_ENABLED  },</v>
      </c>
    </row>
    <row r="1285" spans="1:1">
      <c r="A1285" s="8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",SOURCE!$S$2-5), "")&amp;
      TEXT(SOURCE!H1285,"????0")&amp;",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", "&amp; SOURCE!K1285&amp;      IF(SOURCE!$X$2-LEN(SOURCE!K1285) &gt;= 0, REPT(" ",SOURCE!$X$2-LEN(SOURCE!K1285)), "")&amp;
      "},"&amp;IF(SOURCE!L1285&lt;&gt;"",""&amp;SOURCE!L1285,"")
 )
)
)</f>
        <v>/* 1255 */  { itemToBeCoded,               NOPARAM,                     "t" STD_GAUSS_WHITE_L STD_GAUSS_BLACK_R "(x)", "t" STD_GAUSS_WHITE_L STD_GAUSS_BLACK_R "(x)",   0,       0,       CAT_FNCT, SLS_UNCHANGED, US_ENABLED  },</v>
      </c>
    </row>
    <row r="1286" spans="1:1">
      <c r="A1286" s="8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",SOURCE!$S$2-5), "")&amp;
      TEXT(SOURCE!H1286,"????0")&amp;",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", "&amp; SOURCE!K1286&amp;      IF(SOURCE!$X$2-LEN(SOURCE!K1286) &gt;= 0, REPT(" ",SOURCE!$X$2-LEN(SOURCE!K1286)), "")&amp;
      "},"&amp;IF(SOURCE!L1286&lt;&gt;"",""&amp;SOURCE!L1286,"")
 )
)
)</f>
        <v>/* 1256 */  { itemToBeCoded,               NOPARAM,                     "t" STD_SUP_MINUS_1 "(p)",                     "t" STD_SUP_MINUS_1 "(p)",                     0,       0,       CAT_FNCT, SLS_UNCHANGED, US_ENABLED  },</v>
      </c>
    </row>
    <row r="1287" spans="1:1">
      <c r="A1287" s="8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",SOURCE!$S$2-5), "")&amp;
      TEXT(SOURCE!H1287,"????0")&amp;",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", "&amp; SOURCE!K1287&amp;      IF(SOURCE!$X$2-LEN(SOURCE!K1287) &gt;= 0, REPT(" ",SOURCE!$X$2-LEN(SOURCE!K1287)), "")&amp;
      "},"&amp;IF(SOURCE!L1287&lt;&gt;"",""&amp;SOURCE!L1287,"")
 )
)
)</f>
        <v>/* 1257 */  { itemToBeCoded,               NOPARAM,                     "Weibl:",                                      "Weibl:",                                      0,       0,       CAT_MENU, SLS_UNCHANGED, US_UNCHANGED},</v>
      </c>
    </row>
    <row r="1288" spans="1:1">
      <c r="A1288" s="8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",SOURCE!$S$2-5), "")&amp;
      TEXT(SOURCE!H1288,"????0")&amp;",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", "&amp; SOURCE!K1288&amp;      IF(SOURCE!$X$2-LEN(SOURCE!K1288) &gt;= 0, REPT(" ",SOURCE!$X$2-LEN(SOURCE!K1288)), "")&amp;
      "},"&amp;IF(SOURCE!L1288&lt;&gt;"",""&amp;SOURCE!L1288,"")
 )
)
)</f>
        <v>/* 1258 */  { itemToBeCoded,               NOPARAM,                     "Weibl" STD_SUB_p,                             "Weibl" STD_SUB_p,                             0,       0,       CAT_FNCT, SLS_UNCHANGED, US_ENABLED  },</v>
      </c>
    </row>
    <row r="1289" spans="1:1">
      <c r="A1289" s="8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",SOURCE!$S$2-5), "")&amp;
      TEXT(SOURCE!H1289,"????0")&amp;",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", "&amp; SOURCE!K1289&amp;      IF(SOURCE!$X$2-LEN(SOURCE!K1289) &gt;= 0, REPT(" ",SOURCE!$X$2-LEN(SOURCE!K1289)), "")&amp;
      "},"&amp;IF(SOURCE!L1289&lt;&gt;"",""&amp;SOURCE!L1289,"")
 )
)
)</f>
        <v>/* 1259 */  { itemToBeCoded,               NOPARAM,                     "Weibl" STD_GAUSS_BLACK_L STD_GAUSS_WHITE_R,   "Weibl" STD_GAUSS_BLACK_L STD_GAUSS_WHITE_R,   0,       0,       CAT_FNCT, SLS_UNCHANGED, US_ENABLED  },</v>
      </c>
    </row>
    <row r="1290" spans="1:1">
      <c r="A1290" s="8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",SOURCE!$S$2-5), "")&amp;
      TEXT(SOURCE!H1290,"????0")&amp;",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", "&amp; SOURCE!K1290&amp;      IF(SOURCE!$X$2-LEN(SOURCE!K1290) &gt;= 0, REPT(" ",SOURCE!$X$2-LEN(SOURCE!K1290)), "")&amp;
      "},"&amp;IF(SOURCE!L1290&lt;&gt;"",""&amp;SOURCE!L1290,"")
 )
)
)</f>
        <v>/* 1260 */  { itemToBeCoded,               NOPARAM,                     "Weibl" STD_GAUSS_WHITE_L STD_GAUSS_BLACK_R,   "Weibl" STD_GAUSS_WHITE_L STD_GAUSS_BLACK_R,   0,       0,       CAT_FNCT, SLS_UNCHANGED, US_ENABLED  },</v>
      </c>
    </row>
    <row r="1291" spans="1:1">
      <c r="A1291" s="8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",SOURCE!$S$2-5), "")&amp;
      TEXT(SOURCE!H1291,"????0")&amp;",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", "&amp; SOURCE!K1291&amp;      IF(SOURCE!$X$2-LEN(SOURCE!K1291) &gt;= 0, REPT(" ",SOURCE!$X$2-LEN(SOURCE!K1291)), "")&amp;
      "},"&amp;IF(SOURCE!L1291&lt;&gt;"",""&amp;SOURCE!L1291,"")
 )
)
)</f>
        <v>/* 1261 */  { itemToBeCoded,               NOPARAM,                     "Weibl" STD_SUP_MINUS_1,                       "Weibl" STD_SUP_MINUS_1,                       0,       0,       CAT_FNCT, SLS_UNCHANGED, US_ENABLED  },</v>
      </c>
    </row>
    <row r="1292" spans="1:1">
      <c r="A1292" s="8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",SOURCE!$S$2-5), "")&amp;
      TEXT(SOURCE!H1292,"????0")&amp;",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", "&amp; SOURCE!K1292&amp;      IF(SOURCE!$X$2-LEN(SOURCE!K1292) &gt;= 0, REPT(" ",SOURCE!$X$2-LEN(SOURCE!K1292)), "")&amp;
      "},"&amp;IF(SOURCE!L1292&lt;&gt;"",""&amp;SOURCE!L1292,"")
 )
)
)</f>
        <v>/* 1262 */  { itemToBeCoded,               NOPARAM,                     STD_chi STD_SUP_2 ":",                         STD_chi STD_SUP_2 ":",                         0,       0,       CAT_MENU, SLS_UNCHANGED, US_UNCHANGED},</v>
      </c>
    </row>
    <row r="1293" spans="1:1">
      <c r="A1293" s="8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",SOURCE!$S$2-5), "")&amp;
      TEXT(SOURCE!H1293,"????0")&amp;",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", "&amp; SOURCE!K1293&amp;      IF(SOURCE!$X$2-LEN(SOURCE!K1293) &gt;= 0, REPT(" ",SOURCE!$X$2-LEN(SOURCE!K1293)), "")&amp;
      "},"&amp;IF(SOURCE!L1293&lt;&gt;"",""&amp;SOURCE!L1293,"")
 )
)
)</f>
        <v>/* 1263 */  { itemToBeCoded,               NOPARAM,                     STD_chi STD_SUP_2 STD_SUB_p "(x)",             STD_chi STD_SUP_2 STD_SUB_p "(x)",             0,       0,       CAT_FNCT, SLS_UNCHANGED, US_ENABLED  },</v>
      </c>
    </row>
    <row r="1294" spans="1:1">
      <c r="A1294" s="8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",SOURCE!$S$2-5), "")&amp;
      TEXT(SOURCE!H1294,"????0")&amp;",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", "&amp; SOURCE!K1294&amp;      IF(SOURCE!$X$2-LEN(SOURCE!K1294) &gt;= 0, REPT(" ",SOURCE!$X$2-LEN(SOURCE!K1294)), "")&amp;
      "},"&amp;IF(SOURCE!L1294&lt;&gt;"",""&amp;SOURCE!L1294,"")
 )
)
)</f>
        <v>/* 1264 */  { itemToBeCoded,               NOPARAM,                     STD_chi STD_SUP_2 STD_GAUSS_BLACK_L STD_GAUSS_WHITE_R "(x)", STD_chi STD_SUP_2 STD_GAUSS_BLACK_L STD_GAUSS_WHITE_R "(x)",   0,       0,       CAT_FNCT, SLS_UNCHANGED, US_ENABLED  },</v>
      </c>
    </row>
    <row r="1295" spans="1:1">
      <c r="A1295" s="8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",SOURCE!$S$2-5), "")&amp;
      TEXT(SOURCE!H1295,"????0")&amp;",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", "&amp; SOURCE!K1295&amp;      IF(SOURCE!$X$2-LEN(SOURCE!K1295) &gt;= 0, REPT(" ",SOURCE!$X$2-LEN(SOURCE!K1295)), "")&amp;
      "},"&amp;IF(SOURCE!L1295&lt;&gt;"",""&amp;SOURCE!L1295,"")
 )
)
)</f>
        <v>/* 1265 */  { itemToBeCoded,               NOPARAM,                     STD_chi STD_SUP_2 STD_GAUSS_WHITE_L STD_GAUSS_BLACK_R "(x)", STD_chi STD_SUP_2 STD_GAUSS_WHITE_L STD_GAUSS_BLACK_R "(x)",   0,       0,       CAT_FNCT, SLS_UNCHANGED, US_ENABLED  },</v>
      </c>
    </row>
    <row r="1296" spans="1:1">
      <c r="A1296" s="8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",SOURCE!$S$2-5), "")&amp;
      TEXT(SOURCE!H1296,"????0")&amp;",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", "&amp; SOURCE!K1296&amp;      IF(SOURCE!$X$2-LEN(SOURCE!K1296) &gt;= 0, REPT(" ",SOURCE!$X$2-LEN(SOURCE!K1296)), "")&amp;
      "},"&amp;IF(SOURCE!L1296&lt;&gt;"",""&amp;SOURCE!L1296,"")
 )
)
)</f>
        <v>/* 1266 */  { itemToBeCoded,               NOPARAM,                     "(" STD_chi STD_SUP_2 ")" STD_SUP_MINUS_1,     "(" STD_chi STD_SUP_2 ")" STD_SUP_MINUS_1,     0,       0,       CAT_FNCT, SLS_UNCHANGED, US_ENABLED  },</v>
      </c>
    </row>
    <row r="1297" spans="1:1">
      <c r="A1297" s="8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",SOURCE!$S$2-5), "")&amp;
      TEXT(SOURCE!H1297,"????0")&amp;",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", "&amp; SOURCE!K1297&amp;      IF(SOURCE!$X$2-LEN(SOURCE!K1297) &gt;= 0, REPT(" ",SOURCE!$X$2-LEN(SOURCE!K1297)), "")&amp;
      "},"&amp;IF(SOURCE!L1297&lt;&gt;"",""&amp;SOURCE!L1297,"")
 )
)
)</f>
        <v>/* 1267 */  { itemToBeCoded,               NOPARAM,                     "1267",                                        "1267",                                        0,       0,       CAT_FREE, SLS_UNCHANGED, US_UNCHANGED},</v>
      </c>
    </row>
    <row r="1298" spans="1:1">
      <c r="A1298" s="8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",SOURCE!$S$2-5), "")&amp;
      TEXT(SOURCE!H1298,"????0")&amp;",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", "&amp; SOURCE!K1298&amp;      IF(SOURCE!$X$2-LEN(SOURCE!K1298) &gt;= 0, REPT(" ",SOURCE!$X$2-LEN(SOURCE!K1298)), "")&amp;
      "},"&amp;IF(SOURCE!L1298&lt;&gt;"",""&amp;SOURCE!L1298,"")
 )
)
)</f>
        <v>/* 1268 */  { itemToBeCoded,               NOPARAM,                     "1268",                                        "1268",                                        0,       0,       CAT_FREE, SLS_UNCHANGED, US_UNCHANGED},</v>
      </c>
    </row>
    <row r="1299" spans="1:1">
      <c r="A1299" s="8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",SOURCE!$S$2-5), "")&amp;
      TEXT(SOURCE!H1299,"????0")&amp;",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", "&amp; SOURCE!K1299&amp;      IF(SOURCE!$X$2-LEN(SOURCE!K1299) &gt;= 0, REPT(" ",SOURCE!$X$2-LEN(SOURCE!K1299)), "")&amp;
      "},"&amp;IF(SOURCE!L1299&lt;&gt;"",""&amp;SOURCE!L1299,"")
 )
)
)</f>
        <v>/* 1269 */  { itemToBeCoded,               NOPARAM,                     "1269",                                        "1269",                                        0,       0,       CAT_FREE, SLS_UNCHANGED, US_UNCHANGED},</v>
      </c>
    </row>
    <row r="1300" spans="1:1">
      <c r="A1300" s="8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",SOURCE!$S$2-5), "")&amp;
      TEXT(SOURCE!H1300,"????0")&amp;",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", "&amp; SOURCE!K1300&amp;      IF(SOURCE!$X$2-LEN(SOURCE!K1300) &gt;= 0, REPT(" ",SOURCE!$X$2-LEN(SOURCE!K1300)), "")&amp;
      "},"&amp;IF(SOURCE!L1300&lt;&gt;"",""&amp;SOURCE!L1300,"")
 )
)
)</f>
        <v>/* 1270 */  { itemToBeCoded,               NOPARAM,                     "1270",                                        "1270",                                        0,       0,       CAT_FREE, SLS_UNCHANGED, US_UNCHANGED},</v>
      </c>
    </row>
    <row r="1301" spans="1:1">
      <c r="A1301" s="8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",SOURCE!$S$2-5), "")&amp;
      TEXT(SOURCE!H1301,"????0")&amp;",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", "&amp; SOURCE!K1301&amp;      IF(SOURCE!$X$2-LEN(SOURCE!K1301) &gt;= 0, REPT(" ",SOURCE!$X$2-LEN(SOURCE!K1301)), "")&amp;
      "},"&amp;IF(SOURCE!L1301&lt;&gt;"",""&amp;SOURCE!L1301,"")
 )
)
)</f>
        <v>/* 1271 */  { itemToBeCoded,               NOPARAM,                     "1271",                                        "1271",                                        0,       0,       CAT_FREE, SLS_UNCHANGED, US_UNCHANGED},</v>
      </c>
    </row>
    <row r="1302" spans="1:1">
      <c r="A1302" s="8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",SOURCE!$S$2-5), "")&amp;
      TEXT(SOURCE!H1302,"????0")&amp;",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", "&amp; SOURCE!K1302&amp;      IF(SOURCE!$X$2-LEN(SOURCE!K1302) &gt;= 0, REPT(" ",SOURCE!$X$2-LEN(SOURCE!K1302)), "")&amp;
      "},"&amp;IF(SOURCE!L1302&lt;&gt;"",""&amp;SOURCE!L1302,"")
 )
)
)</f>
        <v>/* 1272 */  { itemToBeCoded,               NOPARAM,                     "1272",                                        "1272",                                        0,       0,       CAT_FREE, SLS_UNCHANGED, US_UNCHANGED},</v>
      </c>
    </row>
    <row r="1303" spans="1:1">
      <c r="A1303" s="8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",SOURCE!$S$2-5), "")&amp;
      TEXT(SOURCE!H1303,"????0")&amp;",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", "&amp; SOURCE!K1303&amp;      IF(SOURCE!$X$2-LEN(SOURCE!K1303) &gt;= 0, REPT(" ",SOURCE!$X$2-LEN(SOURCE!K1303)), "")&amp;
      "},"&amp;IF(SOURCE!L1303&lt;&gt;"",""&amp;SOURCE!L1303,"")
 )
)
)</f>
        <v>/* 1273 */  { itemToBeCoded,               NOPARAM,                     "1273",                                        "1273",                                        0,       0,       CAT_FREE, SLS_UNCHANGED, US_UNCHANGED},</v>
      </c>
    </row>
    <row r="1304" spans="1:1">
      <c r="A1304" s="8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",SOURCE!$S$2-5), "")&amp;
      TEXT(SOURCE!H1304,"????0")&amp;",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", "&amp; SOURCE!K1304&amp;      IF(SOURCE!$X$2-LEN(SOURCE!K1304) &gt;= 0, REPT(" ",SOURCE!$X$2-LEN(SOURCE!K1304)), "")&amp;
      "},"&amp;IF(SOURCE!L1304&lt;&gt;"",""&amp;SOURCE!L1304,"")
 )
)
)</f>
        <v>/* 1274 */  { itemToBeCoded,               NOPARAM,                     "1274",                                        "1274",                                        0,       0,       CAT_FREE, SLS_UNCHANGED, US_UNCHANGED},</v>
      </c>
    </row>
    <row r="1305" spans="1:1">
      <c r="A1305" s="8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",SOURCE!$S$2-5), "")&amp;
      TEXT(SOURCE!H1305,"????0")&amp;",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", "&amp; SOURCE!K1305&amp;      IF(SOURCE!$X$2-LEN(SOURCE!K1305) &gt;= 0, REPT(" ",SOURCE!$X$2-LEN(SOURCE!K1305)), "")&amp;
      "},"&amp;IF(SOURCE!L1305&lt;&gt;"",""&amp;SOURCE!L1305,"")
 )
)
)</f>
        <v>/* 1275 */  { itemToBeCoded,               NOPARAM,                     "1275",                                        "1275",                                        0,       0,       CAT_FREE, SLS_UNCHANGED, US_UNCHANGED},</v>
      </c>
    </row>
    <row r="1306" spans="1:1">
      <c r="A1306" s="8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",SOURCE!$S$2-5), "")&amp;
      TEXT(SOURCE!H1306,"????0")&amp;",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", "&amp; SOURCE!K1306&amp;      IF(SOURCE!$X$2-LEN(SOURCE!K1306) &gt;= 0, REPT(" ",SOURCE!$X$2-LEN(SOURCE!K1306)), "")&amp;
      "},"&amp;IF(SOURCE!L1306&lt;&gt;"",""&amp;SOURCE!L1306,"")
 )
)
)</f>
        <v>/* 1276 */  { itemToBeCoded,               NOPARAM,                     "1276",                                        "1276",                                        0,       0,       CAT_FREE, SLS_UNCHANGED, US_UNCHANGED},</v>
      </c>
    </row>
    <row r="1307" spans="1:1">
      <c r="A1307" s="8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",SOURCE!$S$2-5), "")&amp;
      TEXT(SOURCE!H1307,"????0")&amp;",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", "&amp; SOURCE!K1307&amp;      IF(SOURCE!$X$2-LEN(SOURCE!K1307) &gt;= 0, REPT(" ",SOURCE!$X$2-LEN(SOURCE!K1307)), "")&amp;
      "},"&amp;IF(SOURCE!L1307&lt;&gt;"",""&amp;SOURCE!L1307,"")
 )
)
)</f>
        <v>/* 1277 */  { itemToBeCoded,               NOPARAM,                     "1277",                                        "1277",                                        0,       0,       CAT_FREE, SLS_UNCHANGED, US_UNCHANGED},</v>
      </c>
    </row>
    <row r="1308" spans="1:1">
      <c r="A1308" s="8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",SOURCE!$S$2-5), "")&amp;
      TEXT(SOURCE!H1308,"????0")&amp;",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", "&amp; SOURCE!K1308&amp;      IF(SOURCE!$X$2-LEN(SOURCE!K1308) &gt;= 0, REPT(" ",SOURCE!$X$2-LEN(SOURCE!K1308)), "")&amp;
      "},"&amp;IF(SOURCE!L1308&lt;&gt;"",""&amp;SOURCE!L1308,"")
 )
)
)</f>
        <v>/* 1278 */  { itemToBeCoded,               NOPARAM,                     "1278",                                        "1278",                                        0,       0,       CAT_FREE, SLS_UNCHANGED, US_UNCHANGED},</v>
      </c>
    </row>
    <row r="1309" spans="1:1">
      <c r="A1309" s="8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",SOURCE!$S$2-5), "")&amp;
      TEXT(SOURCE!H1309,"????0")&amp;",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", "&amp; SOURCE!K1309&amp;      IF(SOURCE!$X$2-LEN(SOURCE!K1309) &gt;= 0, REPT(" ",SOURCE!$X$2-LEN(SOURCE!K1309)), "")&amp;
      "},"&amp;IF(SOURCE!L1309&lt;&gt;"",""&amp;SOURCE!L1309,"")
 )
)
)</f>
        <v>/* 1279 */  { itemToBeCoded,               NOPARAM,                     "1279",                                        "1279",                                        0,       0,       CAT_FREE, SLS_UNCHANGED, US_UNCHANGED},</v>
      </c>
    </row>
    <row r="1310" spans="1:1">
      <c r="A1310" s="8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",SOURCE!$S$2-5), "")&amp;
      TEXT(SOURCE!H1310,"????0")&amp;",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", "&amp; SOURCE!K1310&amp;      IF(SOURCE!$X$2-LEN(SOURCE!K1310) &gt;= 0, REPT(" ",SOURCE!$X$2-LEN(SOURCE!K1310)), "")&amp;
      "},"&amp;IF(SOURCE!L1310&lt;&gt;"",""&amp;SOURCE!L1310,"")
 )
)
)</f>
        <v>/* 1280 */  { itemToBeCoded,               NOPARAM,                     "1280",                                        "1280",                                        0,       0,       CAT_FREE, SLS_UNCHANGED, US_UNCHANGED},</v>
      </c>
    </row>
    <row r="1311" spans="1:1">
      <c r="A1311" s="8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",SOURCE!$S$2-5), "")&amp;
      TEXT(SOURCE!H1311,"????0")&amp;",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", "&amp; SOURCE!K1311&amp;      IF(SOURCE!$X$2-LEN(SOURCE!K1311) &gt;= 0, REPT(" ",SOURCE!$X$2-LEN(SOURCE!K1311)), "")&amp;
      "},"&amp;IF(SOURCE!L1311&lt;&gt;"",""&amp;SOURCE!L1311,"")
 )
)
)</f>
        <v>/* 1281 */  { itemToBeCoded,               NOPARAM,                     "1281",                                        "1281",                                        0,       0,       CAT_FREE, SLS_UNCHANGED, US_UNCHANGED},</v>
      </c>
    </row>
    <row r="1312" spans="1:1">
      <c r="A1312" s="8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",SOURCE!$S$2-5), "")&amp;
      TEXT(SOURCE!H1312,"????0")&amp;",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", "&amp; SOURCE!K1312&amp;      IF(SOURCE!$X$2-LEN(SOURCE!K1312) &gt;= 0, REPT(" ",SOURCE!$X$2-LEN(SOURCE!K1312)), "")&amp;
      "},"&amp;IF(SOURCE!L1312&lt;&gt;"",""&amp;SOURCE!L1312,"")
 )
)
)</f>
        <v>/* 1282 */  { itemToBeCoded,               NOPARAM,                     "1282",                                        "1282",                                        0,       0,       CAT_FREE, SLS_UNCHANGED, US_UNCHANGED},</v>
      </c>
    </row>
    <row r="1313" spans="1:1">
      <c r="A1313" s="8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",SOURCE!$S$2-5), "")&amp;
      TEXT(SOURCE!H1313,"????0")&amp;",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", "&amp; SOURCE!K1313&amp;      IF(SOURCE!$X$2-LEN(SOURCE!K1313) &gt;= 0, REPT(" ",SOURCE!$X$2-LEN(SOURCE!K1313)), "")&amp;
      "},"&amp;IF(SOURCE!L1313&lt;&gt;"",""&amp;SOURCE!L1313,"")
 )
)
)</f>
        <v>/* 1283 */  { itemToBeCoded,               NOPARAM,                     "1283",                                        "1283",                                        0,       0,       CAT_FREE, SLS_UNCHANGED, US_UNCHANGED},</v>
      </c>
    </row>
    <row r="1314" spans="1:1">
      <c r="A1314" s="8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",SOURCE!$S$2-5), "")&amp;
      TEXT(SOURCE!H1314,"????0")&amp;",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", "&amp; SOURCE!K1314&amp;      IF(SOURCE!$X$2-LEN(SOURCE!K1314) &gt;= 0, REPT(" ",SOURCE!$X$2-LEN(SOURCE!K1314)), "")&amp;
      "},"&amp;IF(SOURCE!L1314&lt;&gt;"",""&amp;SOURCE!L1314,"")
 )
)
)</f>
        <v>/* 1284 */  { itemToBeCoded,               NOPARAM,                     "1284",                                        "1284",                                        0,       0,       CAT_FREE, SLS_UNCHANGED, US_UNCHANGED},</v>
      </c>
    </row>
    <row r="1315" spans="1:1">
      <c r="A1315" s="8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",SOURCE!$S$2-5), "")&amp;
      TEXT(SOURCE!H1315,"????0")&amp;",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", "&amp; SOURCE!K1315&amp;      IF(SOURCE!$X$2-LEN(SOURCE!K1315) &gt;= 0, REPT(" ",SOURCE!$X$2-LEN(SOURCE!K1315)), "")&amp;
      "},"&amp;IF(SOURCE!L1315&lt;&gt;"",""&amp;SOURCE!L1315,"")
 )
)
)</f>
        <v>/* 1285 */  { itemToBeCoded,               NOPARAM,                     "1285",                                        "1285",                                        0,       0,       CAT_FREE, SLS_UNCHANGED, US_UNCHANGED},</v>
      </c>
    </row>
    <row r="1316" spans="1:1">
      <c r="A1316" s="8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",SOURCE!$S$2-5), "")&amp;
      TEXT(SOURCE!H1316,"????0")&amp;",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", "&amp; SOURCE!K1316&amp;      IF(SOURCE!$X$2-LEN(SOURCE!K1316) &gt;= 0, REPT(" ",SOURCE!$X$2-LEN(SOURCE!K1316)), "")&amp;
      "},"&amp;IF(SOURCE!L1316&lt;&gt;"",""&amp;SOURCE!L1316,"")
 )
)
)</f>
        <v>/* 1286 */  { itemToBeCoded,               NOPARAM,                     "1286",                                        "1286",                                        0,       0,       CAT_FREE, SLS_UNCHANGED, US_UNCHANGED},</v>
      </c>
    </row>
    <row r="1317" spans="1:1">
      <c r="A1317" s="8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",SOURCE!$S$2-5), "")&amp;
      TEXT(SOURCE!H1317,"????0")&amp;",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", "&amp; SOURCE!K1317&amp;      IF(SOURCE!$X$2-LEN(SOURCE!K1317) &gt;= 0, REPT(" ",SOURCE!$X$2-LEN(SOURCE!K1317)), "")&amp;
      "},"&amp;IF(SOURCE!L1317&lt;&gt;"",""&amp;SOURCE!L1317,"")
 )
)
)</f>
        <v/>
      </c>
    </row>
    <row r="1318" spans="1:1">
      <c r="A1318" s="8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",SOURCE!$S$2-5), "")&amp;
      TEXT(SOURCE!H1318,"????0")&amp;",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", "&amp; SOURCE!K1318&amp;      IF(SOURCE!$X$2-LEN(SOURCE!K1318) &gt;= 0, REPT(" ",SOURCE!$X$2-LEN(SOURCE!K1318)), "")&amp;
      "},"&amp;IF(SOURCE!L1318&lt;&gt;"",""&amp;SOURCE!L1318,"")
 )
)
)</f>
        <v/>
      </c>
    </row>
    <row r="1319" spans="1:1">
      <c r="A1319" s="8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",SOURCE!$S$2-5), "")&amp;
      TEXT(SOURCE!H1319,"????0")&amp;",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", "&amp; SOURCE!K1319&amp;      IF(SOURCE!$X$2-LEN(SOURCE!K1319) &gt;= 0, REPT(" ",SOURCE!$X$2-LEN(SOURCE!K1319)), "")&amp;
      "},"&amp;IF(SOURCE!L1319&lt;&gt;"",""&amp;SOURCE!L1319,"")
 )
)
)</f>
        <v>// Curve fitting</v>
      </c>
    </row>
    <row r="1320" spans="1:1">
      <c r="A1320" s="8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",SOURCE!$S$2-5), "")&amp;
      TEXT(SOURCE!H1320,"????0")&amp;",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", "&amp; SOURCE!K1320&amp;      IF(SOURCE!$X$2-LEN(SOURCE!K1320) &gt;= 0, REPT(" ",SOURCE!$X$2-LEN(SOURCE!K1320)), "")&amp;
      "},"&amp;IF(SOURCE!L1320&lt;&gt;"",""&amp;SOURCE!L1320,"")
 )
)
)</f>
        <v>/* 1287 */  { fnCurveFitting,              TM_VALUE,                    "BestF",                                       "BestF",                                       1,    1023,       CAT_FNCT, SLS_UNCHANGED, US_ENABLED  },</v>
      </c>
    </row>
    <row r="1321" spans="1:1">
      <c r="A1321" s="8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",SOURCE!$S$2-5), "")&amp;
      TEXT(SOURCE!H1321,"????0")&amp;",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", "&amp; SOURCE!K1321&amp;      IF(SOURCE!$X$2-LEN(SOURCE!K1321) &gt;= 0, REPT(" ",SOURCE!$X$2-LEN(SOURCE!K1321)), "")&amp;
      "},"&amp;IF(SOURCE!L1321&lt;&gt;"",""&amp;SOURCE!L1321,"")
 )
)
)</f>
        <v>/* 1288 */  { fnCurveFitting,              CF_EXPONENTIAL_FITTING,      "ExpF",                                        "ExpF",                                        0,       0,       CAT_FNCT, SLS_UNCHANGED, US_ENABLED  },</v>
      </c>
    </row>
    <row r="1322" spans="1:1">
      <c r="A1322" s="8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",SOURCE!$S$2-5), "")&amp;
      TEXT(SOURCE!H1322,"????0")&amp;",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", "&amp; SOURCE!K1322&amp;      IF(SOURCE!$X$2-LEN(SOURCE!K1322) &gt;= 0, REPT(" ",SOURCE!$X$2-LEN(SOURCE!K1322)), "")&amp;
      "},"&amp;IF(SOURCE!L1322&lt;&gt;"",""&amp;SOURCE!L1322,"")
 )
)
)</f>
        <v>/* 1289 */  { fnCurveFitting,              CF_LINEAR_FITTING,           "LinF",                                        "LinF",                                        0,       0,       CAT_FNCT, SLS_UNCHANGED, US_ENABLED  },</v>
      </c>
    </row>
    <row r="1323" spans="1:1">
      <c r="A1323" s="8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",SOURCE!$S$2-5), "")&amp;
      TEXT(SOURCE!H1323,"????0")&amp;",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", "&amp; SOURCE!K1323&amp;      IF(SOURCE!$X$2-LEN(SOURCE!K1323) &gt;= 0, REPT(" ",SOURCE!$X$2-LEN(SOURCE!K1323)), "")&amp;
      "},"&amp;IF(SOURCE!L1323&lt;&gt;"",""&amp;SOURCE!L1323,"")
 )
)
)</f>
        <v>/* 1290 */  { fnCurveFitting,              CF_LOGARITHMIC_FITTING,      "LogF",                                        "LogF",                                        0,       0,       CAT_FNCT, SLS_UNCHANGED, US_ENABLED  },</v>
      </c>
    </row>
    <row r="1324" spans="1:1">
      <c r="A1324" s="8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",SOURCE!$S$2-5), "")&amp;
      TEXT(SOURCE!H1324,"????0")&amp;",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", "&amp; SOURCE!K1324&amp;      IF(SOURCE!$X$2-LEN(SOURCE!K1324) &gt;= 0, REPT(" ",SOURCE!$X$2-LEN(SOURCE!K1324)), "")&amp;
      "},"&amp;IF(SOURCE!L1324&lt;&gt;"",""&amp;SOURCE!L1324,"")
 )
)
)</f>
        <v>/* 1291 */  { fnCurveFitting,              CF_ORTHOGONAL_FITTING,       "OrthoF",                                      "OrthoF",                                      0,       0,       CAT_FNCT, SLS_UNCHANGED, US_ENABLED  },</v>
      </c>
    </row>
    <row r="1325" spans="1:1">
      <c r="A1325" s="8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",SOURCE!$S$2-5), "")&amp;
      TEXT(SOURCE!H1325,"????0")&amp;",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", "&amp; SOURCE!K1325&amp;      IF(SOURCE!$X$2-LEN(SOURCE!K1325) &gt;= 0, REPT(" ",SOURCE!$X$2-LEN(SOURCE!K1325)), "")&amp;
      "},"&amp;IF(SOURCE!L1325&lt;&gt;"",""&amp;SOURCE!L1325,"")
 )
)
)</f>
        <v>/* 1292 */  { fnCurveFitting,              CF_POWER_FITTING,            "PowerF",                                      "PowerF",                                      0,       0,       CAT_FNCT, SLS_UNCHANGED, US_ENABLED  },</v>
      </c>
    </row>
    <row r="1326" spans="1:1">
      <c r="A1326" s="8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",SOURCE!$S$2-5), "")&amp;
      TEXT(SOURCE!H1326,"????0")&amp;",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", "&amp; SOURCE!K1326&amp;      IF(SOURCE!$X$2-LEN(SOURCE!K1326) &gt;= 0, REPT(" ",SOURCE!$X$2-LEN(SOURCE!K1326)), "")&amp;
      "},"&amp;IF(SOURCE!L1326&lt;&gt;"",""&amp;SOURCE!L1326,"")
 )
)
)</f>
        <v>/* 1293 */  { fnCurveFitting,              CF_GAUSS_FITTING,            "GaussF",                                      "GaussF",                                      0,       0,       CAT_FNCT, SLS_UNCHANGED, US_ENABLED  },</v>
      </c>
    </row>
    <row r="1327" spans="1:1">
      <c r="A1327" s="8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",SOURCE!$S$2-5), "")&amp;
      TEXT(SOURCE!H1327,"????0")&amp;",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", "&amp; SOURCE!K1327&amp;      IF(SOURCE!$X$2-LEN(SOURCE!K1327) &gt;= 0, REPT(" ",SOURCE!$X$2-LEN(SOURCE!K1327)), "")&amp;
      "},"&amp;IF(SOURCE!L1327&lt;&gt;"",""&amp;SOURCE!L1327,"")
 )
)
)</f>
        <v>/* 1294 */  { fnCurveFitting,              CF_CAUCHY_FITTING,           "CauchF",                                      "CauchF",                                      0,       0,       CAT_FNCT, SLS_UNCHANGED, US_ENABLED  },</v>
      </c>
    </row>
    <row r="1328" spans="1:1">
      <c r="A1328" s="8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",SOURCE!$S$2-5), "")&amp;
      TEXT(SOURCE!H1328,"????0")&amp;",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", "&amp; SOURCE!K1328&amp;      IF(SOURCE!$X$2-LEN(SOURCE!K1328) &gt;= 0, REPT(" ",SOURCE!$X$2-LEN(SOURCE!K1328)), "")&amp;
      "},"&amp;IF(SOURCE!L1328&lt;&gt;"",""&amp;SOURCE!L1328,"")
 )
)
)</f>
        <v>/* 1295 */  { fnCurveFitting,              CF_PARABOLIC_FITTING,        "ParabF",                                      "ParabF",                                      0,       0,       CAT_FNCT, SLS_UNCHANGED, US_ENABLED  },</v>
      </c>
    </row>
    <row r="1329" spans="1:1">
      <c r="A1329" s="8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",SOURCE!$S$2-5), "")&amp;
      TEXT(SOURCE!H1329,"????0")&amp;",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", "&amp; SOURCE!K1329&amp;      IF(SOURCE!$X$2-LEN(SOURCE!K1329) &gt;= 0, REPT(" ",SOURCE!$X$2-LEN(SOURCE!K1329)), "")&amp;
      "},"&amp;IF(SOURCE!L1329&lt;&gt;"",""&amp;SOURCE!L1329,"")
 )
)
)</f>
        <v>/* 1296 */  { fnCurveFitting,              CF_HYPERBOLIC_FITTING,       "HypF",                                        "HypF",                                        0,       0,       CAT_FNCT, SLS_UNCHANGED, US_ENABLED  },</v>
      </c>
    </row>
    <row r="1330" spans="1:1">
      <c r="A1330" s="8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",SOURCE!$S$2-5), "")&amp;
      TEXT(SOURCE!H1330,"????0")&amp;",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", "&amp; SOURCE!K1330&amp;      IF(SOURCE!$X$2-LEN(SOURCE!K1330) &gt;= 0, REPT(" ",SOURCE!$X$2-LEN(SOURCE!K1330)), "")&amp;
      "},"&amp;IF(SOURCE!L1330&lt;&gt;"",""&amp;SOURCE!L1330,"")
 )
)
)</f>
        <v>/* 1297 */  { fnCurveFitting,              CF_ROOT_FITTING,             "RootF",                                       "RootF",                                       0,       0,       CAT_FNCT, SLS_UNCHANGED, US_ENABLED  },</v>
      </c>
    </row>
    <row r="1331" spans="1:1">
      <c r="A1331" s="8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",SOURCE!$S$2-5), "")&amp;
      TEXT(SOURCE!H1331,"????0")&amp;",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", "&amp; SOURCE!K1331&amp;      IF(SOURCE!$X$2-LEN(SOURCE!K1331) &gt;= 0, REPT(" ",SOURCE!$X$2-LEN(SOURCE!K1331)), "")&amp;
      "},"&amp;IF(SOURCE!L1331&lt;&gt;"",""&amp;SOURCE!L1331,"")
 )
)
)</f>
        <v>/* 1298 */  { itemToBeCoded,               NOPARAM,                     "1298",                                        "1298",                                        0,       0,       CAT_FREE, SLS_UNCHANGED, US_UNCHANGED},</v>
      </c>
    </row>
    <row r="1332" spans="1:1">
      <c r="A1332" s="8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",SOURCE!$S$2-5), "")&amp;
      TEXT(SOURCE!H1332,"????0")&amp;",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", "&amp; SOURCE!K1332&amp;      IF(SOURCE!$X$2-LEN(SOURCE!K1332) &gt;= 0, REPT(" ",SOURCE!$X$2-LEN(SOURCE!K1332)), "")&amp;
      "},"&amp;IF(SOURCE!L1332&lt;&gt;"",""&amp;SOURCE!L1332,"")
 )
)
)</f>
        <v>/* 1299 */  { itemToBeCoded,               NOPARAM,                     "1299",                                        "1299",                                        0,       0,       CAT_FREE, SLS_UNCHANGED, US_UNCHANGED},</v>
      </c>
    </row>
    <row r="1333" spans="1:1">
      <c r="A1333" s="8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",SOURCE!$S$2-5), "")&amp;
      TEXT(SOURCE!H1333,"????0")&amp;",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", "&amp; SOURCE!K1333&amp;      IF(SOURCE!$X$2-LEN(SOURCE!K1333) &gt;= 0, REPT(" ",SOURCE!$X$2-LEN(SOURCE!K1333)), "")&amp;
      "},"&amp;IF(SOURCE!L1333&lt;&gt;"",""&amp;SOURCE!L1333,"")
 )
)
)</f>
        <v>/* 1300 */  { itemToBeCoded,               NOPARAM,                     "1300",                                        "1300",                                        0,       0,       CAT_FREE, SLS_UNCHANGED, US_UNCHANGED},</v>
      </c>
    </row>
    <row r="1334" spans="1:1">
      <c r="A1334" s="8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",SOURCE!$S$2-5), "")&amp;
      TEXT(SOURCE!H1334,"????0")&amp;",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", "&amp; SOURCE!K1334&amp;      IF(SOURCE!$X$2-LEN(SOURCE!K1334) &gt;= 0, REPT(" ",SOURCE!$X$2-LEN(SOURCE!K1334)), "")&amp;
      "},"&amp;IF(SOURCE!L1334&lt;&gt;"",""&amp;SOURCE!L1334,"")
 )
)
)</f>
        <v>/* 1301 */  { itemToBeCoded,               NOPARAM,                     "1301",                                        "1301",                                        0,       0,       CAT_FREE, SLS_UNCHANGED, US_UNCHANGED},</v>
      </c>
    </row>
    <row r="1335" spans="1:1">
      <c r="A1335" s="8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",SOURCE!$S$2-5), "")&amp;
      TEXT(SOURCE!H1335,"????0")&amp;",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", "&amp; SOURCE!K1335&amp;      IF(SOURCE!$X$2-LEN(SOURCE!K1335) &gt;= 0, REPT(" ",SOURCE!$X$2-LEN(SOURCE!K1335)), "")&amp;
      "},"&amp;IF(SOURCE!L1335&lt;&gt;"",""&amp;SOURCE!L1335,"")
 )
)
)</f>
        <v>/* 1302 */  { itemToBeCoded,               NOPARAM,                     "1302",                                        "1302",                                        0,       0,       CAT_FREE, SLS_UNCHANGED, US_UNCHANGED},</v>
      </c>
    </row>
    <row r="1336" spans="1:1">
      <c r="A1336" s="8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",SOURCE!$S$2-5), "")&amp;
      TEXT(SOURCE!H1336,"????0")&amp;",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", "&amp; SOURCE!K1336&amp;      IF(SOURCE!$X$2-LEN(SOURCE!K1336) &gt;= 0, REPT(" ",SOURCE!$X$2-LEN(SOURCE!K1336)), "")&amp;
      "},"&amp;IF(SOURCE!L1336&lt;&gt;"",""&amp;SOURCE!L1336,"")
 )
)
)</f>
        <v/>
      </c>
    </row>
    <row r="1337" spans="1:1">
      <c r="A1337" s="8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",SOURCE!$S$2-5), "")&amp;
      TEXT(SOURCE!H1337,"????0")&amp;",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", "&amp; SOURCE!K1337&amp;      IF(SOURCE!$X$2-LEN(SOURCE!K1337) &gt;= 0, REPT(" ",SOURCE!$X$2-LEN(SOURCE!K1337)), "")&amp;
      "},"&amp;IF(SOURCE!L1337&lt;&gt;"",""&amp;SOURCE!L1337,"")
 )
)
)</f>
        <v/>
      </c>
    </row>
    <row r="1338" spans="1:1">
      <c r="A1338" s="8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",SOURCE!$S$2-5), "")&amp;
      TEXT(SOURCE!H1338,"????0")&amp;",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", "&amp; SOURCE!K1338&amp;      IF(SOURCE!$X$2-LEN(SOURCE!K1338) &gt;= 0, REPT(" ",SOURCE!$X$2-LEN(SOURCE!K1338)), "")&amp;
      "},"&amp;IF(SOURCE!L1338&lt;&gt;"",""&amp;SOURCE!L1338,"")
 )
)
)</f>
        <v>// Menus</v>
      </c>
    </row>
    <row r="1339" spans="1:1">
      <c r="A1339" s="8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",SOURCE!$S$2-5), "")&amp;
      TEXT(SOURCE!H1339,"????0")&amp;",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", "&amp; SOURCE!K1339&amp;      IF(SOURCE!$X$2-LEN(SOURCE!K1339) &gt;= 0, REPT(" ",SOURCE!$X$2-LEN(SOURCE!K1339)), "")&amp;
      "},"&amp;IF(SOURCE!L1339&lt;&gt;"",""&amp;SOURCE!L1339,"")
 )
)
)</f>
        <v>/* 1303 */  { itemToBeCoded,               NOPARAM,                     "ADV",                                         "ADV",                                         0,       0,       CAT_MENU, SLS_UNCHANGED, US_UNCHANGED},</v>
      </c>
    </row>
    <row r="1340" spans="1:1">
      <c r="A1340" s="8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",SOURCE!$S$2-5), "")&amp;
      TEXT(SOURCE!H1340,"????0")&amp;",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", "&amp; SOURCE!K1340&amp;      IF(SOURCE!$X$2-LEN(SOURCE!K1340) &gt;= 0, REPT(" ",SOURCE!$X$2-LEN(SOURCE!K1340)), "")&amp;
      "},"&amp;IF(SOURCE!L1340&lt;&gt;"",""&amp;SOURCE!L1340,"")
 )
)
)</f>
        <v>/* 1304 */  { itemToBeCoded,               NOPARAM,                     "ANGLES",                                      "ANGLES",                                      0,       0,       CAT_MENU, SLS_UNCHANGED, US_UNCHANGED},</v>
      </c>
    </row>
    <row r="1341" spans="1:1">
      <c r="A1341" s="8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",SOURCE!$S$2-5), "")&amp;
      TEXT(SOURCE!H1341,"????0")&amp;",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", "&amp; SOURCE!K1341&amp;      IF(SOURCE!$X$2-LEN(SOURCE!K1341) &gt;= 0, REPT(" ",SOURCE!$X$2-LEN(SOURCE!K1341)), "")&amp;
      "},"&amp;IF(SOURCE!L1341&lt;&gt;"",""&amp;SOURCE!L1341,"")
 )
)
)</f>
        <v>/* 1305 */  { itemToBeCoded,               NOPARAM/*#JM#*/,             "PRINT",                                       STD_PRINTER,                                   0,       0,       CAT_MENU, SLS_UNCHANGED, US_UNCHANGED},</v>
      </c>
    </row>
    <row r="1342" spans="1:1">
      <c r="A1342" s="8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",SOURCE!$S$2-5), "")&amp;
      TEXT(SOURCE!H1342,"????0")&amp;",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", "&amp; SOURCE!K1342&amp;      IF(SOURCE!$X$2-LEN(SOURCE!K1342) &gt;= 0, REPT(" ",SOURCE!$X$2-LEN(SOURCE!K1342)), "")&amp;
      "},"&amp;IF(SOURCE!L1342&lt;&gt;"",""&amp;SOURCE!L1342,"")
 )
)
)</f>
        <v>/* 1306 */  { itemToBeCoded,               NOPARAM/*#JM#*/,             "Area:",                                       "Area:",                                       0,       0,       CAT_MENU, SLS_UNCHANGED, US_UNCHANGED},</v>
      </c>
    </row>
    <row r="1343" spans="1:1">
      <c r="A1343" s="8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",SOURCE!$S$2-5), "")&amp;
      TEXT(SOURCE!H1343,"????0")&amp;",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", "&amp; SOURCE!K1343&amp;      IF(SOURCE!$X$2-LEN(SOURCE!K1343) &gt;= 0, REPT(" ",SOURCE!$X$2-LEN(SOURCE!K1343)), "")&amp;
      "},"&amp;IF(SOURCE!L1343&lt;&gt;"",""&amp;SOURCE!L1343,"")
 )
)
)</f>
        <v>/* 1307 */  { itemToBeCoded,               NOPARAM,                     "BITS",                                        "BITS",                                        0,       0,       CAT_MENU, SLS_UNCHANGED, US_UNCHANGED},</v>
      </c>
    </row>
    <row r="1344" spans="1:1">
      <c r="A1344" s="8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",SOURCE!$S$2-5), "")&amp;
      TEXT(SOURCE!H1344,"????0")&amp;",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", "&amp; SOURCE!K1344&amp;      IF(SOURCE!$X$2-LEN(SOURCE!K1344) &gt;= 0, REPT(" ",SOURCE!$X$2-LEN(SOURCE!K1344)), "")&amp;
      "},"&amp;IF(SOURCE!L1344&lt;&gt;"",""&amp;SOURCE!L1344,"")
 )
)
)</f>
        <v>/* 1308 */  { itemToBeCoded,               NOPARAM/*#JM#*/,             "CATALOG",                                     "CAT",                                         0,       0,       CAT_MENU, SLS_UNCHANGED, US_UNCHANGED},// JM</v>
      </c>
    </row>
    <row r="1345" spans="1:1">
      <c r="A1345" s="8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",SOURCE!$S$2-5), "")&amp;
      TEXT(SOURCE!H1345,"????0")&amp;",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", "&amp; SOURCE!K1345&amp;      IF(SOURCE!$X$2-LEN(SOURCE!K1345) &gt;= 0, REPT(" ",SOURCE!$X$2-LEN(SOURCE!K1345)), "")&amp;
      "},"&amp;IF(SOURCE!L1345&lt;&gt;"",""&amp;SOURCE!L1345,"")
 )
)
)</f>
        <v>/* 1309 */  { itemToBeCoded,               NOPARAM,                     "CHARS",                                       "CHARS",                                       0,       0,       CAT_MENU, SLS_UNCHANGED, US_UNCHANGED},</v>
      </c>
    </row>
    <row r="1346" spans="1:1">
      <c r="A1346" s="8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",SOURCE!$S$2-5), "")&amp;
      TEXT(SOURCE!H1346,"????0")&amp;",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", "&amp; SOURCE!K1346&amp;      IF(SOURCE!$X$2-LEN(SOURCE!K1346) &gt;= 0, REPT(" ",SOURCE!$X$2-LEN(SOURCE!K1346)), "")&amp;
      "},"&amp;IF(SOURCE!L1346&lt;&gt;"",""&amp;SOURCE!L1346,"")
 )
)
)</f>
        <v>/* 1310 */  { itemToBeCoded,               NOPARAM,                     "CLK",                                         "CLK",                                         0,       0,       CAT_MENU, SLS_UNCHANGED, US_UNCHANGED},</v>
      </c>
    </row>
    <row r="1347" spans="1:1">
      <c r="A1347" s="8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",SOURCE!$S$2-5), "")&amp;
      TEXT(SOURCE!H1347,"????0")&amp;",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", "&amp; SOURCE!K1347&amp;      IF(SOURCE!$X$2-LEN(SOURCE!K1347) &gt;= 0, REPT(" ",SOURCE!$X$2-LEN(SOURCE!K1347)), "")&amp;
      "},"&amp;IF(SOURCE!L1347&lt;&gt;"",""&amp;SOURCE!L1347,"")
 )
)
)</f>
        <v>/* 1311 */  { itemToBeCoded,               NOPARAM,                     "REGIST",                                      "REGIST",                                      0,       0,       CAT_MENU, SLS_UNCHANGED, US_UNCHANGED},</v>
      </c>
    </row>
    <row r="1348" spans="1:1">
      <c r="A1348" s="8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",SOURCE!$S$2-5), "")&amp;
      TEXT(SOURCE!H1348,"????0")&amp;",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", "&amp; SOURCE!K1348&amp;      IF(SOURCE!$X$2-LEN(SOURCE!K1348) &gt;= 0, REPT(" ",SOURCE!$X$2-LEN(SOURCE!K1348)), "")&amp;
      "},"&amp;IF(SOURCE!L1348&lt;&gt;"",""&amp;SOURCE!L1348,"")
 )
)
)</f>
        <v>/* 1312 */  { itemToBeCoded,               NOPARAM,                     "CLR",                                         "CLR",                                         0,       0,       CAT_MENU, SLS_UNCHANGED, US_UNCHANGED},</v>
      </c>
    </row>
    <row r="1349" spans="1:1">
      <c r="A1349" s="8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",SOURCE!$S$2-5), "")&amp;
      TEXT(SOURCE!H1349,"????0")&amp;",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", "&amp; SOURCE!K1349&amp;      IF(SOURCE!$X$2-LEN(SOURCE!K1349) &gt;= 0, REPT(" ",SOURCE!$X$2-LEN(SOURCE!K1349)), "")&amp;
      "},"&amp;IF(SOURCE!L1349&lt;&gt;"",""&amp;SOURCE!L1349,"")
 )
)
)</f>
        <v>/* 1313 */  { itemToBeCoded,               NOPARAM/*#JM#*/,             "CNST",                                        "CNST",                                        0,       0,       CAT_MENU, SLS_UNCHANGED, US_UNCHANGED},//JM Keeps the same. Don't havce space for more on kjeyplate</v>
      </c>
    </row>
    <row r="1350" spans="1:1">
      <c r="A1350" s="8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",SOURCE!$S$2-5), "")&amp;
      TEXT(SOURCE!H1350,"????0")&amp;",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", "&amp; SOURCE!K1350&amp;      IF(SOURCE!$X$2-LEN(SOURCE!K1350) &gt;= 0, REPT(" ",SOURCE!$X$2-LEN(SOURCE!K1350)), "")&amp;
      "},"&amp;IF(SOURCE!L1350&lt;&gt;"",""&amp;SOURCE!L1350,"")
 )
)
)</f>
        <v>/* 1314 */  { itemToBeCoded,               NOPARAM,                     "CPX",                                         "CPX",                                         0,       0,       CAT_MENU, SLS_UNCHANGED, US_UNCHANGED},</v>
      </c>
    </row>
    <row r="1351" spans="1:1">
      <c r="A1351" s="8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",SOURCE!$S$2-5), "")&amp;
      TEXT(SOURCE!H1351,"????0")&amp;",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", "&amp; SOURCE!K1351&amp;      IF(SOURCE!$X$2-LEN(SOURCE!K1351) &gt;= 0, REPT(" ",SOURCE!$X$2-LEN(SOURCE!K1351)), "")&amp;
      "},"&amp;IF(SOURCE!L1351&lt;&gt;"",""&amp;SOURCE!L1351,"")
 )
)
)</f>
        <v>/* 1315 */  { itemToBeCoded,               NOPARAM,                     "CPXS",                                        "CPXS",                                        0,       0,       CAT_MENU, SLS_UNCHANGED, US_UNCHANGED},</v>
      </c>
    </row>
    <row r="1352" spans="1:1">
      <c r="A1352" s="8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",SOURCE!$S$2-5), "")&amp;
      TEXT(SOURCE!H1352,"????0")&amp;",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", "&amp; SOURCE!K1352&amp;      IF(SOURCE!$X$2-LEN(SOURCE!K1352) &gt;= 0, REPT(" ",SOURCE!$X$2-LEN(SOURCE!K1352)), "")&amp;
      "},"&amp;IF(SOURCE!L1352&lt;&gt;"",""&amp;SOURCE!L1352,"")
 )
)
)</f>
        <v>/* 1316 */  { itemToBeCoded,               NOPARAM,                     "DATES",                                       "DATES",                                       0,       0,       CAT_MENU, SLS_UNCHANGED, US_UNCHANGED},</v>
      </c>
    </row>
    <row r="1353" spans="1:1">
      <c r="A1353" s="8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",SOURCE!$S$2-5), "")&amp;
      TEXT(SOURCE!H1353,"????0")&amp;",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", "&amp; SOURCE!K1353&amp;      IF(SOURCE!$X$2-LEN(SOURCE!K1353) &gt;= 0, REPT(" ",SOURCE!$X$2-LEN(SOURCE!K1353)), "")&amp;
      "},"&amp;IF(SOURCE!L1353&lt;&gt;"",""&amp;SOURCE!L1353,"")
 )
)
)</f>
        <v>/* 1317 */  { itemToBeCoded,               NOPARAM,                     "DIGITS",                                      "DIGITS",                                      0,       0,       CAT_MENU, SLS_UNCHANGED, US_UNCHANGED},</v>
      </c>
    </row>
    <row r="1354" spans="1:1">
      <c r="A1354" s="8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",SOURCE!$S$2-5), "")&amp;
      TEXT(SOURCE!H1354,"????0")&amp;",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", "&amp; SOURCE!K1354&amp;      IF(SOURCE!$X$2-LEN(SOURCE!K1354) &gt;= 0, REPT(" ",SOURCE!$X$2-LEN(SOURCE!K1354)), "")&amp;
      "},"&amp;IF(SOURCE!L1354&lt;&gt;"",""&amp;SOURCE!L1354,"")
 )
)
)</f>
        <v>/* 1318 */  { itemToBeCoded,               NOPARAM,                     "DISP",                                        "DISP",                                        0,       0,       CAT_MENU, SLS_UNCHANGED, US_UNCHANGED},</v>
      </c>
    </row>
    <row r="1355" spans="1:1">
      <c r="A1355" s="8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",SOURCE!$S$2-5), "")&amp;
      TEXT(SOURCE!H1355,"????0")&amp;",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", "&amp; SOURCE!K1355&amp;      IF(SOURCE!$X$2-LEN(SOURCE!K1355) &gt;= 0, REPT(" ",SOURCE!$X$2-LEN(SOURCE!K1355)), "")&amp;
      "},"&amp;IF(SOURCE!L1355&lt;&gt;"",""&amp;SOURCE!L1355,"")
 )
)
)</f>
        <v>/* 1319 */  { itemToBeCoded,               NOPARAM,                     "EQN",                                         "EQN",                                         0,       0,       CAT_MENU, SLS_UNCHANGED, US_UNCHANGED},</v>
      </c>
    </row>
    <row r="1356" spans="1:1">
      <c r="A1356" s="8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",SOURCE!$S$2-5), "")&amp;
      TEXT(SOURCE!H1356,"????0")&amp;",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", "&amp; SOURCE!K1356&amp;      IF(SOURCE!$X$2-LEN(SOURCE!K1356) &gt;= 0, REPT(" ",SOURCE!$X$2-LEN(SOURCE!K1356)), "")&amp;
      "},"&amp;IF(SOURCE!L1356&lt;&gt;"",""&amp;SOURCE!L1356,"")
 )
)
)</f>
        <v>/* 1320 */  { itemToBeCoded,               NOPARAM,                     "EXP",                                         "EXP",                                         0,       0,       CAT_MENU, SLS_UNCHANGED, US_UNCHANGED},</v>
      </c>
    </row>
    <row r="1357" spans="1:1">
      <c r="A1357" s="8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",SOURCE!$S$2-5), "")&amp;
      TEXT(SOURCE!H1357,"????0")&amp;",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", "&amp; SOURCE!K1357&amp;      IF(SOURCE!$X$2-LEN(SOURCE!K1357) &gt;= 0, REPT(" ",SOURCE!$X$2-LEN(SOURCE!K1357)), "")&amp;
      "},"&amp;IF(SOURCE!L1357&lt;&gt;"",""&amp;SOURCE!L1357,"")
 )
)
)</f>
        <v>/* 1321 */  { itemToBeCoded,               NOPARAM/*#JM#*/,             "Energy:",                                     "Energy:",                                     0,       0,       CAT_MENU, SLS_UNCHANGED, US_UNCHANGED},</v>
      </c>
    </row>
    <row r="1358" spans="1:1">
      <c r="A1358" s="8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",SOURCE!$S$2-5), "")&amp;
      TEXT(SOURCE!H1358,"????0")&amp;",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", "&amp; SOURCE!K1358&amp;      IF(SOURCE!$X$2-LEN(SOURCE!K1358) &gt;= 0, REPT(" ",SOURCE!$X$2-LEN(SOURCE!K1358)), "")&amp;
      "},"&amp;IF(SOURCE!L1358&lt;&gt;"",""&amp;SOURCE!L1358,"")
 )
)
)</f>
        <v>/* 1322 */  { itemToBeCoded,               NOPARAM,                     "FCNS",                                        "FCNS",                                        0,       0,       CAT_MENU, SLS_UNCHANGED, US_UNCHANGED},</v>
      </c>
    </row>
    <row r="1359" spans="1:1">
      <c r="A1359" s="8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",SOURCE!$S$2-5), "")&amp;
      TEXT(SOURCE!H1359,"????0")&amp;",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", "&amp; SOURCE!K1359&amp;      IF(SOURCE!$X$2-LEN(SOURCE!K1359) &gt;= 0, REPT(" ",SOURCE!$X$2-LEN(SOURCE!K1359)), "")&amp;
      "},"&amp;IF(SOURCE!L1359&lt;&gt;"",""&amp;SOURCE!L1359,"")
 )
)
)</f>
        <v>/* 1323 */  { itemToBeCoded,               NOPARAM,                     "FIN",                                         "FIN",                                         0,       0,       CAT_MENU, SLS_UNCHANGED, US_UNCHANGED},</v>
      </c>
    </row>
    <row r="1360" spans="1:1">
      <c r="A1360" s="8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",SOURCE!$S$2-5), "")&amp;
      TEXT(SOURCE!H1360,"????0")&amp;",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", "&amp; SOURCE!K1360&amp;      IF(SOURCE!$X$2-LEN(SOURCE!K1360) &gt;= 0, REPT(" ",SOURCE!$X$2-LEN(SOURCE!K1360)), "")&amp;
      "},"&amp;IF(SOURCE!L1360&lt;&gt;"",""&amp;SOURCE!L1360,"")
 )
)
)</f>
        <v>/* 1324 */  { itemToBeCoded,               NOPARAM,                     "S.INTS",                                      "S.INTS",                                      0,       0,       CAT_MENU, SLS_UNCHANGED, US_UNCHANGED},</v>
      </c>
    </row>
    <row r="1361" spans="1:1">
      <c r="A1361" s="8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",SOURCE!$S$2-5), "")&amp;
      TEXT(SOURCE!H1361,"????0")&amp;",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", "&amp; SOURCE!K1361&amp;      IF(SOURCE!$X$2-LEN(SOURCE!K1361) &gt;= 0, REPT(" ",SOURCE!$X$2-LEN(SOURCE!K1361)), "")&amp;
      "},"&amp;IF(SOURCE!L1361&lt;&gt;"",""&amp;SOURCE!L1361,"")
 )
)
)</f>
        <v>/* 1325 */  { itemToBeCoded,               NOPARAM,                     "FLAGS",                                       "FLAGS",                                       0,       0,       CAT_MENU, SLS_UNCHANGED, US_UNCHANGED},</v>
      </c>
    </row>
    <row r="1362" spans="1:1">
      <c r="A1362" s="8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",SOURCE!$S$2-5), "")&amp;
      TEXT(SOURCE!H1362,"????0")&amp;",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", "&amp; SOURCE!K1362&amp;      IF(SOURCE!$X$2-LEN(SOURCE!K1362) &gt;= 0, REPT(" ",SOURCE!$X$2-LEN(SOURCE!K1362)), "")&amp;
      "},"&amp;IF(SOURCE!L1362&lt;&gt;"",""&amp;SOURCE!L1362,"")
 )
)
)</f>
        <v>/* 1326 */  { itemToBeCoded,               NOPARAM,                     "FLASH",                                       "FLASH",                                       0,       0,       CAT_MENU, SLS_UNCHANGED, US_UNCHANGED},</v>
      </c>
    </row>
    <row r="1363" spans="1:1">
      <c r="A1363" s="8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",SOURCE!$S$2-5), "")&amp;
      TEXT(SOURCE!H1363,"????0")&amp;",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", "&amp; SOURCE!K1363&amp;      IF(SOURCE!$X$2-LEN(SOURCE!K1363) &gt;= 0, REPT(" ",SOURCE!$X$2-LEN(SOURCE!K1363)), "")&amp;
      "},"&amp;IF(SOURCE!L1363&lt;&gt;"",""&amp;SOURCE!L1363,"")
 )
)
)</f>
        <v>/* 1327 */  { itemToBeCoded,               NOPARAM,                     "f'",                                          "f'",                                          0,       0,       CAT_MENU, SLS_UNCHANGED, US_UNCHANGED},</v>
      </c>
    </row>
    <row r="1364" spans="1:1">
      <c r="A1364" s="8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",SOURCE!$S$2-5), "")&amp;
      TEXT(SOURCE!H1364,"????0")&amp;",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", "&amp; SOURCE!K1364&amp;      IF(SOURCE!$X$2-LEN(SOURCE!K1364) &gt;= 0, REPT(" ",SOURCE!$X$2-LEN(SOURCE!K1364)), "")&amp;
      "},"&amp;IF(SOURCE!L1364&lt;&gt;"",""&amp;SOURCE!L1364,"")
 )
)
)</f>
        <v>/* 1328 */  { itemToBeCoded,               NOPARAM,                     "f\"",                                         "f\"",                                         0,       0,       CAT_MENU, SLS_UNCHANGED, US_UNCHANGED},</v>
      </c>
    </row>
    <row r="1365" spans="1:1">
      <c r="A1365" s="8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",SOURCE!$S$2-5), "")&amp;
      TEXT(SOURCE!H1365,"????0")&amp;",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", "&amp; SOURCE!K1365&amp;      IF(SOURCE!$X$2-LEN(SOURCE!K1365) &gt;= 0, REPT(" ",SOURCE!$X$2-LEN(SOURCE!K1365)), "")&amp;
      "},"&amp;IF(SOURCE!L1365&lt;&gt;"",""&amp;SOURCE!L1365,"")
 )
)
)</f>
        <v>/* 1329 */  { itemToBeCoded,               NOPARAM,                     "F&amp;p:",                                        "F&amp;p:",                                        0,       0,       CAT_MENU, SLS_UNCHANGED, US_UNCHANGED},</v>
      </c>
    </row>
    <row r="1366" spans="1:1">
      <c r="A1366" s="8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",SOURCE!$S$2-5), "")&amp;
      TEXT(SOURCE!H1366,"????0")&amp;",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", "&amp; SOURCE!K1366&amp;      IF(SOURCE!$X$2-LEN(SOURCE!K1366) &gt;= 0, REPT(" ",SOURCE!$X$2-LEN(SOURCE!K1366)), "")&amp;
      "},"&amp;IF(SOURCE!L1366&lt;&gt;"",""&amp;SOURCE!L1366,"")
 )
)
)</f>
        <v>/* 1330 */  { itemToBeCoded,               NOPARAM,                     "L.INTS",                                      "L.INTS",                                      0,       0,       CAT_MENU, SLS_UNCHANGED, US_UNCHANGED},</v>
      </c>
    </row>
    <row r="1367" spans="1:1">
      <c r="A1367" s="8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",SOURCE!$S$2-5), "")&amp;
      TEXT(SOURCE!H1367,"????0")&amp;",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", "&amp; SOURCE!K1367&amp;      IF(SOURCE!$X$2-LEN(SOURCE!K1367) &gt;= 0, REPT(" ",SOURCE!$X$2-LEN(SOURCE!K1367)), "")&amp;
      "},"&amp;IF(SOURCE!L1367&lt;&gt;"",""&amp;SOURCE!L1367,"")
 )
)
)</f>
        <v>/* 1331 */  { itemToBeCoded,               NOPARAM,                     "INFO",                                        "INFO",                                        0,       0,       CAT_MENU, SLS_UNCHANGED, US_UNCHANGED},</v>
      </c>
    </row>
    <row r="1368" spans="1:1">
      <c r="A1368" s="8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",SOURCE!$S$2-5), "")&amp;
      TEXT(SOURCE!H1368,"????0")&amp;",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", "&amp; SOURCE!K1368&amp;      IF(SOURCE!$X$2-LEN(SOURCE!K1368) &gt;= 0, REPT(" ",SOURCE!$X$2-LEN(SOURCE!K1368)), "")&amp;
      "},"&amp;IF(SOURCE!L1368&lt;&gt;"",""&amp;SOURCE!L1368,"")
 )
)
)</f>
        <v>/* 1332 */  { itemToBeCoded,               NOPARAM,                     "INTS",                                        "INTS",                                        0,       0,       CAT_MENU, SLS_UNCHANGED, US_UNCHANGED},</v>
      </c>
    </row>
    <row r="1369" spans="1:1">
      <c r="A1369" s="8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",SOURCE!$S$2-5), "")&amp;
      TEXT(SOURCE!H1369,"????0")&amp;",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", "&amp; SOURCE!K1369&amp;      IF(SOURCE!$X$2-LEN(SOURCE!K1369) &gt;= 0, REPT(" ",SOURCE!$X$2-LEN(SOURCE!K1369)), "")&amp;
      "},"&amp;IF(SOURCE!L1369&lt;&gt;"",""&amp;SOURCE!L1369,"")
 )
)
)</f>
        <v>/* 1333 */  { itemToBeCoded,               NOPARAM,                     "I/O",                                         "I/O",                                         0,       0,       CAT_MENU, SLS_UNCHANGED, US_UNCHANGED},</v>
      </c>
    </row>
    <row r="1370" spans="1:1">
      <c r="A1370" s="8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",SOURCE!$S$2-5), "")&amp;
      TEXT(SOURCE!H1370,"????0")&amp;",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", "&amp; SOURCE!K1370&amp;      IF(SOURCE!$X$2-LEN(SOURCE!K1370) &gt;= 0, REPT(" ",SOURCE!$X$2-LEN(SOURCE!K1370)), "")&amp;
      "},"&amp;IF(SOURCE!L1370&lt;&gt;"",""&amp;SOURCE!L1370,"")
 )
)
)</f>
        <v>/* 1334 */  { itemToBeCoded,               NOPARAM,                     "LOOP",                                        "LOOP",                                        0,       0,       CAT_MENU, SLS_UNCHANGED, US_UNCHANGED},</v>
      </c>
    </row>
    <row r="1371" spans="1:1">
      <c r="A1371" s="8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",SOURCE!$S$2-5), "")&amp;
      TEXT(SOURCE!H1371,"????0")&amp;",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", "&amp; SOURCE!K1371&amp;      IF(SOURCE!$X$2-LEN(SOURCE!K1371) &gt;= 0, REPT(" ",SOURCE!$X$2-LEN(SOURCE!K1371)), "")&amp;
      "},"&amp;IF(SOURCE!L1371&lt;&gt;"",""&amp;SOURCE!L1371,"")
 )
)
)</f>
        <v>/* 1335 */  { itemToBeCoded,               NOPARAM,                     "MATRS",                                       "MATRS",                                       0,       0,       CAT_MENU, SLS_UNCHANGED, US_UNCHANGED},</v>
      </c>
    </row>
    <row r="1372" spans="1:1">
      <c r="A1372" s="8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",SOURCE!$S$2-5), "")&amp;
      TEXT(SOURCE!H1372,"????0")&amp;",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", "&amp; SOURCE!K1372&amp;      IF(SOURCE!$X$2-LEN(SOURCE!K1372) &gt;= 0, REPT(" ",SOURCE!$X$2-LEN(SOURCE!K1372)), "")&amp;
      "},"&amp;IF(SOURCE!L1372&lt;&gt;"",""&amp;SOURCE!L1372,"")
 )
)
)</f>
        <v>/* 1336 */  { itemToBeCoded,               NOPARAM,                     "MATX",                                        "MATX",                                        0,       0,       CAT_MENU, SLS_UNCHANGED, US_UNCHANGED},</v>
      </c>
    </row>
    <row r="1373" spans="1:1">
      <c r="A1373" s="8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",SOURCE!$S$2-5), "")&amp;
      TEXT(SOURCE!H1373,"????0")&amp;",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", "&amp; SOURCE!K1373&amp;      IF(SOURCE!$X$2-LEN(SOURCE!K1373) &gt;= 0, REPT(" ",SOURCE!$X$2-LEN(SOURCE!K1373)), "")&amp;
      "},"&amp;IF(SOURCE!L1373&lt;&gt;"",""&amp;SOURCE!L1373,"")
 )
)
)</f>
        <v>/* 1337 */  { itemToBeCoded,               NOPARAM,                     "MENUS",                                       "MENUS",                                       0,       0,       CAT_MENU, SLS_UNCHANGED, US_UNCHANGED},</v>
      </c>
    </row>
    <row r="1374" spans="1:1">
      <c r="A1374" s="8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",SOURCE!$S$2-5), "")&amp;
      TEXT(SOURCE!H1374,"????0")&amp;",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", "&amp; SOURCE!K1374&amp;      IF(SOURCE!$X$2-LEN(SOURCE!K1374) &gt;= 0, REPT(" ",SOURCE!$X$2-LEN(SOURCE!K1374)), "")&amp;
      "},"&amp;IF(SOURCE!L1374&lt;&gt;"",""&amp;SOURCE!L1374,"")
 )
)
)</f>
        <v>/* 1338 */  { itemToBeCoded,               NOPARAM,                     "MODE",                                        "MODE",                                        0,       0,       CAT_MENU, SLS_UNCHANGED, US_UNCHANGED},</v>
      </c>
    </row>
    <row r="1375" spans="1:1">
      <c r="A1375" s="8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",SOURCE!$S$2-5), "")&amp;
      TEXT(SOURCE!H1375,"????0")&amp;",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", "&amp; SOURCE!K1375&amp;      IF(SOURCE!$X$2-LEN(SOURCE!K1375) &gt;= 0, REPT(" ",SOURCE!$X$2-LEN(SOURCE!K1375)), "")&amp;
      "},"&amp;IF(SOURCE!L1375&lt;&gt;"",""&amp;SOURCE!L1375,"")
 )
)
)</f>
        <v>/* 1339 */  { itemToBeCoded,               NOPARAM,                     "M.SIMQ",                                      "M.SIMQ",                                      0,       0,       CAT_MENU, SLS_UNCHANGED, US_UNCHANGED},</v>
      </c>
    </row>
    <row r="1376" spans="1:1">
      <c r="A1376" s="8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",SOURCE!$S$2-5), "")&amp;
      TEXT(SOURCE!H1376,"????0")&amp;",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", "&amp; SOURCE!K1376&amp;      IF(SOURCE!$X$2-LEN(SOURCE!K1376) &gt;= 0, REPT(" ",SOURCE!$X$2-LEN(SOURCE!K1376)), "")&amp;
      "},"&amp;IF(SOURCE!L1376&lt;&gt;"",""&amp;SOURCE!L1376,"")
 )
)
)</f>
        <v>/* 1340 */  { itemToBeCoded,               NOPARAM,                     "M.EDIT",                                      "M.EDIT",                                      0,       0,       CAT_MENU, SLS_UNCHANGED, US_UNCHANGED},</v>
      </c>
    </row>
    <row r="1377" spans="1:1">
      <c r="A1377" s="8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",SOURCE!$S$2-5), "")&amp;
      TEXT(SOURCE!H1377,"????0")&amp;",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", "&amp; SOURCE!K1377&amp;      IF(SOURCE!$X$2-LEN(SOURCE!K1377) &gt;= 0, REPT(" ",SOURCE!$X$2-LEN(SOURCE!K1377)), "")&amp;
      "},"&amp;IF(SOURCE!L1377&lt;&gt;"",""&amp;SOURCE!L1377,"")
 )
)
)</f>
        <v>/* 1341 */  { itemToBeCoded,               NOPARAM/*#JM#*/,             "MyMenu",                                      "MyM",                                         0,       0,       CAT_MENU, SLS_UNCHANGED, US_UNCHANGED},</v>
      </c>
    </row>
    <row r="1378" spans="1:1">
      <c r="A1378" s="8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",SOURCE!$S$2-5), "")&amp;
      TEXT(SOURCE!H1378,"????0")&amp;",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", "&amp; SOURCE!K1378&amp;      IF(SOURCE!$X$2-LEN(SOURCE!K1378) &gt;= 0, REPT(" ",SOURCE!$X$2-LEN(SOURCE!K1378)), "")&amp;
      "},"&amp;IF(SOURCE!L1378&lt;&gt;"",""&amp;SOURCE!L1378,"")
 )
)
)</f>
        <v>/* 1342 */  { itemToBeCoded,               NOPARAM,                     "My" STD_alpha,                                "My" STD_alpha,                                0,       0,       CAT_MENU, SLS_UNCHANGED, US_UNCHANGED},</v>
      </c>
    </row>
    <row r="1379" spans="1:1">
      <c r="A1379" s="8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",SOURCE!$S$2-5), "")&amp;
      TEXT(SOURCE!H1379,"????0")&amp;",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", "&amp; SOURCE!K1379&amp;      IF(SOURCE!$X$2-LEN(SOURCE!K1379) &gt;= 0, REPT(" ",SOURCE!$X$2-LEN(SOURCE!K1379)), "")&amp;
      "},"&amp;IF(SOURCE!L1379&lt;&gt;"",""&amp;SOURCE!L1379,"")
 )
)
)</f>
        <v>/* 1343 */  { itemToBeCoded,               NOPARAM/*#JM#*/,             "Mass:",                                       "Mass:",                                       0,       0,       CAT_MENU, SLS_UNCHANGED, US_UNCHANGED},</v>
      </c>
    </row>
    <row r="1380" spans="1:1">
      <c r="A1380" s="8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",SOURCE!$S$2-5), "")&amp;
      TEXT(SOURCE!H1380,"????0")&amp;",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", "&amp; SOURCE!K1380&amp;      IF(SOURCE!$X$2-LEN(SOURCE!K1380) &gt;= 0, REPT(" ",SOURCE!$X$2-LEN(SOURCE!K1380)), "")&amp;
      "},"&amp;IF(SOURCE!L1380&lt;&gt;"",""&amp;SOURCE!L1380,"")
 )
)
)</f>
        <v>/* 1344 */  { itemToBeCoded,               NOPARAM,                     "ORTHOG",                                      "Orthog",                                      0,       0,       CAT_MENU, SLS_UNCHANGED, US_UNCHANGED},</v>
      </c>
    </row>
    <row r="1381" spans="1:1">
      <c r="A1381" s="8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",SOURCE!$S$2-5), "")&amp;
      TEXT(SOURCE!H1381,"????0")&amp;",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", "&amp; SOURCE!K1381&amp;      IF(SOURCE!$X$2-LEN(SOURCE!K1381) &gt;= 0, REPT(" ",SOURCE!$X$2-LEN(SOURCE!K1381)), "")&amp;
      "},"&amp;IF(SOURCE!L1381&lt;&gt;"",""&amp;SOURCE!L1381,"")
 )
)
)</f>
        <v>/* 1345 */  { itemToBeCoded,               NOPARAM,                     "PARTS",                                       "PARTS",                                       0,       0,       CAT_MENU, SLS_UNCHANGED, US_UNCHANGED},</v>
      </c>
    </row>
    <row r="1382" spans="1:1">
      <c r="A1382" s="8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",SOURCE!$S$2-5), "")&amp;
      TEXT(SOURCE!H1382,"????0")&amp;",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", "&amp; SOURCE!K1382&amp;      IF(SOURCE!$X$2-LEN(SOURCE!K1382) &gt;= 0, REPT(" ",SOURCE!$X$2-LEN(SOURCE!K1382)), "")&amp;
      "},"&amp;IF(SOURCE!L1382&lt;&gt;"",""&amp;SOURCE!L1382,"")
 )
)
)</f>
        <v>/* 1346 */  { itemToBeCoded,               NOPARAM,                     "PROB",                                        "PROB",                                        0,       0,       CAT_MENU, SLS_UNCHANGED, US_UNCHANGED},</v>
      </c>
    </row>
    <row r="1383" spans="1:1">
      <c r="A1383" s="8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",SOURCE!$S$2-5), "")&amp;
      TEXT(SOURCE!H1383,"????0")&amp;",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", "&amp; SOURCE!K1383&amp;      IF(SOURCE!$X$2-LEN(SOURCE!K1383) &gt;= 0, REPT(" ",SOURCE!$X$2-LEN(SOURCE!K1383)), "")&amp;
      "},"&amp;IF(SOURCE!L1383&lt;&gt;"",""&amp;SOURCE!L1383,"")
 )
)
)</f>
        <v>/* 1347 */  { itemToBeCoded,               NOPARAM,                     "PROGS",                                       "PROGS",                                       0,       0,       CAT_MENU, SLS_UNCHANGED, US_UNCHANGED},</v>
      </c>
    </row>
    <row r="1384" spans="1:1">
      <c r="A1384" s="8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",SOURCE!$S$2-5), "")&amp;
      TEXT(SOURCE!H1384,"????0")&amp;",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", "&amp; SOURCE!K1384&amp;      IF(SOURCE!$X$2-LEN(SOURCE!K1384) &gt;= 0, REPT(" ",SOURCE!$X$2-LEN(SOURCE!K1384)), "")&amp;
      "},"&amp;IF(SOURCE!L1384&lt;&gt;"",""&amp;SOURCE!L1384,"")
 )
)
)</f>
        <v>/* 1348 */  { itemToBeCoded,               NOPARAM,                     "P.FN",                                        "P.FN",                                        0,       0,       CAT_MENU, SLS_UNCHANGED, US_UNCHANGED},</v>
      </c>
    </row>
    <row r="1385" spans="1:1">
      <c r="A1385" s="8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",SOURCE!$S$2-5), "")&amp;
      TEXT(SOURCE!H1385,"????0")&amp;",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", "&amp; SOURCE!K1385&amp;      IF(SOURCE!$X$2-LEN(SOURCE!K1385) &gt;= 0, REPT(" ",SOURCE!$X$2-LEN(SOURCE!K1385)), "")&amp;
      "},"&amp;IF(SOURCE!L1385&lt;&gt;"",""&amp;SOURCE!L1385,"")
 )
)
)</f>
        <v>/* 1349 */  { itemToBeCoded,               NOPARAM,                     "P.FN2",                                       "P.FN2",                                       0,       0,       CAT_MENU, SLS_UNCHANGED, US_UNCHANGED},</v>
      </c>
    </row>
    <row r="1386" spans="1:1">
      <c r="A1386" s="8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",SOURCE!$S$2-5), "")&amp;
      TEXT(SOURCE!H1386,"????0")&amp;",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", "&amp; SOURCE!K1386&amp;      IF(SOURCE!$X$2-LEN(SOURCE!K1386) &gt;= 0, REPT(" ",SOURCE!$X$2-LEN(SOURCE!K1386)), "")&amp;
      "},"&amp;IF(SOURCE!L1386&lt;&gt;"",""&amp;SOURCE!L1386,"")
 )
)
)</f>
        <v>/* 1350 */  { itemToBeCoded,               NOPARAM/*#JM#*/,             "Power:",                                      "Power:",                                      0,       0,       CAT_MENU, SLS_UNCHANGED, US_UNCHANGED},</v>
      </c>
    </row>
    <row r="1387" spans="1:1">
      <c r="A1387" s="8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",SOURCE!$S$2-5), "")&amp;
      TEXT(SOURCE!H1387,"????0")&amp;",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", "&amp; SOURCE!K1387&amp;      IF(SOURCE!$X$2-LEN(SOURCE!K1387) &gt;= 0, REPT(" ",SOURCE!$X$2-LEN(SOURCE!K1387)), "")&amp;
      "},"&amp;IF(SOURCE!L1387&lt;&gt;"",""&amp;SOURCE!L1387,"")
 )
)
)</f>
        <v>/* 1351 */  { itemToBeCoded,               NOPARAM,                     "RAM",                                         "RAM",                                         0,       0,       CAT_MENU, SLS_UNCHANGED, US_UNCHANGED},</v>
      </c>
    </row>
    <row r="1388" spans="1:1">
      <c r="A1388" s="8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",SOURCE!$S$2-5), "")&amp;
      TEXT(SOURCE!H1388,"????0")&amp;",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", "&amp; SOURCE!K1388&amp;      IF(SOURCE!$X$2-LEN(SOURCE!K1388) &gt;= 0, REPT(" ",SOURCE!$X$2-LEN(SOURCE!K1388)), "")&amp;
      "},"&amp;IF(SOURCE!L1388&lt;&gt;"",""&amp;SOURCE!L1388,"")
 )
)
)</f>
        <v>/* 1352 */  { itemToBeCoded,               NOPARAM,                     "REALS",                                       "REALS",                                       0,       0,       CAT_MENU, SLS_UNCHANGED, US_UNCHANGED},</v>
      </c>
    </row>
    <row r="1389" spans="1:1">
      <c r="A1389" s="8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",SOURCE!$S$2-5), "")&amp;
      TEXT(SOURCE!H1389,"????0")&amp;",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", "&amp; SOURCE!K1389&amp;      IF(SOURCE!$X$2-LEN(SOURCE!K1389) &gt;= 0, REPT(" ",SOURCE!$X$2-LEN(SOURCE!K1389)), "")&amp;
      "},"&amp;IF(SOURCE!L1389&lt;&gt;"",""&amp;SOURCE!L1389,"")
 )
)
)</f>
        <v>/* 1353 */  { itemToBeCoded,               NOPARAM,                     "Solver",                                      "Solver",                                      0,       0,       CAT_MENU, SLS_UNCHANGED, US_UNCHANGED},</v>
      </c>
    </row>
    <row r="1390" spans="1:1">
      <c r="A1390" s="8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",SOURCE!$S$2-5), "")&amp;
      TEXT(SOURCE!H1390,"????0")&amp;",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", "&amp; SOURCE!K1390&amp;      IF(SOURCE!$X$2-LEN(SOURCE!K1390) &gt;= 0, REPT(" ",SOURCE!$X$2-LEN(SOURCE!K1390)), "")&amp;
      "},"&amp;IF(SOURCE!L1390&lt;&gt;"",""&amp;SOURCE!L1390,"")
 )
)
)</f>
        <v>/* 1354 */  { itemToBeCoded,               NOPARAM,                     "STAT",                                        "STAT",                                        0,       0,       CAT_MENU, SLS_UNCHANGED, US_UNCHANGED},</v>
      </c>
    </row>
    <row r="1391" spans="1:1">
      <c r="A1391" s="8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",SOURCE!$S$2-5), "")&amp;
      TEXT(SOURCE!H1391,"????0")&amp;",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", "&amp; SOURCE!K1391&amp;      IF(SOURCE!$X$2-LEN(SOURCE!K1391) &gt;= 0, REPT(" ",SOURCE!$X$2-LEN(SOURCE!K1391)), "")&amp;
      "},"&amp;IF(SOURCE!L1391&lt;&gt;"",""&amp;SOURCE!L1391,"")
 )
)
)</f>
        <v>/* 1355 */  { itemToBeCoded,               NOPARAM,                     "STK",                                         "STK",                                         0,       0,       CAT_MENU, SLS_UNCHANGED, US_UNCHANGED},</v>
      </c>
    </row>
    <row r="1392" spans="1:1">
      <c r="A1392" s="8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",SOURCE!$S$2-5), "")&amp;
      TEXT(SOURCE!H1392,"????0")&amp;",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", "&amp; SOURCE!K1392&amp;      IF(SOURCE!$X$2-LEN(SOURCE!K1392) &gt;= 0, REPT(" ",SOURCE!$X$2-LEN(SOURCE!K1392)), "")&amp;
      "},"&amp;IF(SOURCE!L1392&lt;&gt;"",""&amp;SOURCE!L1392,"")
 )
)
)</f>
        <v>/* 1356 */  { itemToBeCoded,               NOPARAM,                     "STRING",                                      "STRING",                                      0,       0,       CAT_MENU, SLS_UNCHANGED, US_UNCHANGED},</v>
      </c>
    </row>
    <row r="1393" spans="1:1">
      <c r="A1393" s="8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",SOURCE!$S$2-5), "")&amp;
      TEXT(SOURCE!H1393,"????0")&amp;",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", "&amp; SOURCE!K1393&amp;      IF(SOURCE!$X$2-LEN(SOURCE!K1393) &gt;= 0, REPT(" ",SOURCE!$X$2-LEN(SOURCE!K1393)), "")&amp;
      "},"&amp;IF(SOURCE!L1393&lt;&gt;"",""&amp;SOURCE!L1393,"")
 )
)
)</f>
        <v>/* 1357 */  { itemToBeCoded,               NOPARAM,                     "TEST",                                        "TEST",                                        0,       0,       CAT_MENU, SLS_UNCHANGED, US_UNCHANGED},</v>
      </c>
    </row>
    <row r="1394" spans="1:1">
      <c r="A1394" s="8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",SOURCE!$S$2-5), "")&amp;
      TEXT(SOURCE!H1394,"????0")&amp;",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", "&amp; SOURCE!K1394&amp;      IF(SOURCE!$X$2-LEN(SOURCE!K1394) &gt;= 0, REPT(" ",SOURCE!$X$2-LEN(SOURCE!K1394)), "")&amp;
      "},"&amp;IF(SOURCE!L1394&lt;&gt;"",""&amp;SOURCE!L1394,"")
 )
)
)</f>
        <v>/* 1358 */  { itemToBeCoded,               NOPARAM,                     "TIMES",                                       "TIMES",                                       0,       0,       CAT_MENU, SLS_UNCHANGED, US_UNCHANGED},</v>
      </c>
    </row>
    <row r="1395" spans="1:1">
      <c r="A1395" s="8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",SOURCE!$S$2-5), "")&amp;
      TEXT(SOURCE!H1395,"????0")&amp;",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", "&amp; SOURCE!K1395&amp;      IF(SOURCE!$X$2-LEN(SOURCE!K1395) &gt;= 0, REPT(" ",SOURCE!$X$2-LEN(SOURCE!K1395)), "")&amp;
      "},"&amp;IF(SOURCE!L1395&lt;&gt;"",""&amp;SOURCE!L1395,"")
 )
)
)</f>
        <v>/* 1359 */  { itemToBeCoded,               NOPARAM/*#JM#*/,             "TRI",                                         "TRIG",                                        0,       0,       CAT_MENU, SLS_UNCHANGED, US_UNCHANGED},//JM</v>
      </c>
    </row>
    <row r="1396" spans="1:1">
      <c r="A1396" s="8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",SOURCE!$S$2-5), "")&amp;
      TEXT(SOURCE!H1396,"????0")&amp;",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", "&amp; SOURCE!K1396&amp;      IF(SOURCE!$X$2-LEN(SOURCE!K1396) &gt;= 0, REPT(" ",SOURCE!$X$2-LEN(SOURCE!K1396)), "")&amp;
      "},"&amp;IF(SOURCE!L1396&lt;&gt;"",""&amp;SOURCE!L1396,"")
 )
)
)</f>
        <v>/* 1360 */  { itemToBeCoded,               NOPARAM,                     "TVM",                                         "TVM",                                         0,       0,       CAT_MENU, SLS_UNCHANGED, US_UNCHANGED},</v>
      </c>
    </row>
    <row r="1397" spans="1:1">
      <c r="A1397" s="8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",SOURCE!$S$2-5), "")&amp;
      TEXT(SOURCE!H1397,"????0")&amp;",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", "&amp; SOURCE!K1397&amp;      IF(SOURCE!$X$2-LEN(SOURCE!K1397) &gt;= 0, REPT(" ",SOURCE!$X$2-LEN(SOURCE!K1397)), "")&amp;
      "},"&amp;IF(SOURCE!L1397&lt;&gt;"",""&amp;SOURCE!L1397,"")
 )
)
)</f>
        <v>/* 1361 */  { itemToBeCoded,               NOPARAM/*#JM#*/,             "UNIT",                                        "UNIT",                                        0,       0,       CAT_MENU, SLS_UNCHANGED, US_UNCHANGED},//JM Change U&gt; arrow to CONV. Changed again to UNIT</v>
      </c>
    </row>
    <row r="1398" spans="1:1">
      <c r="A1398" s="8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",SOURCE!$S$2-5), "")&amp;
      TEXT(SOURCE!H1398,"????0")&amp;",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", "&amp; SOURCE!K1398&amp;      IF(SOURCE!$X$2-LEN(SOURCE!K1398) &gt;= 0, REPT(" ",SOURCE!$X$2-LEN(SOURCE!K1398)), "")&amp;
      "},"&amp;IF(SOURCE!L1398&lt;&gt;"",""&amp;SOURCE!L1398,"")
 )
)
)</f>
        <v>/* 1362 */  { itemToBeCoded,               NOPARAM,                     "VARS",                                        "VARS",                                        0,       0,       CAT_MENU, SLS_UNCHANGED, US_UNCHANGED},</v>
      </c>
    </row>
    <row r="1399" spans="1:1">
      <c r="A1399" s="8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",SOURCE!$S$2-5), "")&amp;
      TEXT(SOURCE!H1399,"????0")&amp;",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", "&amp; SOURCE!K1399&amp;      IF(SOURCE!$X$2-LEN(SOURCE!K1399) &gt;= 0, REPT(" ",SOURCE!$X$2-LEN(SOURCE!K1399)), "")&amp;
      "},"&amp;IF(SOURCE!L1399&lt;&gt;"",""&amp;SOURCE!L1399,"")
 )
)
)</f>
        <v>/* 1363 */  { itemToBeCoded,               NOPARAM/*#JM#*/,             "Volume:",                                     "Volume:",                                     0,       0,       CAT_MENU, SLS_UNCHANGED, US_UNCHANGED},</v>
      </c>
    </row>
    <row r="1400" spans="1:1">
      <c r="A1400" s="8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",SOURCE!$S$2-5), "")&amp;
      TEXT(SOURCE!H1400,"????0")&amp;",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", "&amp; SOURCE!K1400&amp;      IF(SOURCE!$X$2-LEN(SOURCE!K1400) &gt;= 0, REPT(" ",SOURCE!$X$2-LEN(SOURCE!K1400)), "")&amp;
      "},"&amp;IF(SOURCE!L1400&lt;&gt;"",""&amp;SOURCE!L1400,"")
 )
)
)</f>
        <v>/* 1364 */  { itemToBeCoded,               NOPARAM,                     "X.FN",                                        "X.FN",                                        0,       0,       CAT_MENU, SLS_UNCHANGED, US_UNCHANGED},</v>
      </c>
    </row>
    <row r="1401" spans="1:1">
      <c r="A1401" s="8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",SOURCE!$S$2-5), "")&amp;
      TEXT(SOURCE!H1401,"????0")&amp;",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", "&amp; SOURCE!K1401&amp;      IF(SOURCE!$X$2-LEN(SOURCE!K1401) &gt;= 0, REPT(" ",SOURCE!$X$2-LEN(SOURCE!K1401)), "")&amp;
      "},"&amp;IF(SOURCE!L1401&lt;&gt;"",""&amp;SOURCE!L1401,"")
 )
)
)</f>
        <v>/* 1365 */  { itemToBeCoded,               NOPARAM/*#JM#*/,             "Dist:",                                       "Dist:",                                       0,       0,       CAT_MENU, SLS_UNCHANGED, US_UNCHANGED},</v>
      </c>
    </row>
    <row r="1402" spans="1:1">
      <c r="A1402" s="8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",SOURCE!$S$2-5), "")&amp;
      TEXT(SOURCE!H1402,"????0")&amp;",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", "&amp; SOURCE!K1402&amp;      IF(SOURCE!$X$2-LEN(SOURCE!K1402) &gt;= 0, REPT(" ",SOURCE!$X$2-LEN(SOURCE!K1402)), "")&amp;
      "},"&amp;IF(SOURCE!L1402&lt;&gt;"",""&amp;SOURCE!L1402,"")
 )
)
)</f>
        <v>/* 1366 */  { itemToBeCoded,               NOPARAM,                     STD_alpha "INTL",                              STD_alpha "INTL",                              0,       0,       CAT_MENU, SLS_UNCHANGED, US_UNCHANGED},</v>
      </c>
    </row>
    <row r="1403" spans="1:1">
      <c r="A1403" s="8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",SOURCE!$S$2-5), "")&amp;
      TEXT(SOURCE!H1403,"????0")&amp;",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", "&amp; SOURCE!K1403&amp;      IF(SOURCE!$X$2-LEN(SOURCE!K1403) &gt;= 0, REPT(" ",SOURCE!$X$2-LEN(SOURCE!K1403)), "")&amp;
      "},"&amp;IF(SOURCE!L1403&lt;&gt;"",""&amp;SOURCE!L1403,"")
 )
)
)</f>
        <v>/* 1367 */  { itemToBeCoded,               NOPARAM,                     STD_alpha "MATH",                              STD_alpha "MATH",                              0,       0,       CAT_MENU, SLS_UNCHANGED, US_UNCHANGED},</v>
      </c>
    </row>
    <row r="1404" spans="1:1">
      <c r="A1404" s="8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",SOURCE!$S$2-5), "")&amp;
      TEXT(SOURCE!H1404,"????0")&amp;",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", "&amp; SOURCE!K1404&amp;      IF(SOURCE!$X$2-LEN(SOURCE!K1404) &gt;= 0, REPT(" ",SOURCE!$X$2-LEN(SOURCE!K1404)), "")&amp;
      "},"&amp;IF(SOURCE!L1404&lt;&gt;"",""&amp;SOURCE!L1404,"")
 )
)
)</f>
        <v>/* 1368 */  { itemToBeCoded,               NOPARAM/*#JM#*/,             STD_alpha "STR",                               STD_alpha "STR",                               0,       0,       CAT_MENU, SLS_UNCHANGED, US_UNCHANGED},//JM Changed a.FN to STRNG</v>
      </c>
    </row>
    <row r="1405" spans="1:1">
      <c r="A1405" s="8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",SOURCE!$S$2-5), "")&amp;
      TEXT(SOURCE!H1405,"????0")&amp;",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", "&amp; SOURCE!K1405&amp;      IF(SOURCE!$X$2-LEN(SOURCE!K1405) &gt;= 0, REPT(" ",SOURCE!$X$2-LEN(SOURCE!K1405)), "")&amp;
      "},"&amp;IF(SOURCE!L1405&lt;&gt;"",""&amp;SOURCE!L1405,"")
 )
)
)</f>
        <v>/* 1369 */  { itemToBeCoded,               NOPARAM,                     STD_ALPHA STD_ELLIPSIS STD_OMEGA,              STD_ALPHA STD_ELLIPSIS STD_OMEGA,              0,       0,       CAT_MENU, SLS_UNCHANGED, US_UNCHANGED}, // Upper case greek letters</v>
      </c>
    </row>
    <row r="1406" spans="1:1">
      <c r="A1406" s="8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",SOURCE!$S$2-5), "")&amp;
      TEXT(SOURCE!H1406,"????0")&amp;",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", "&amp; SOURCE!K1406&amp;      IF(SOURCE!$X$2-LEN(SOURCE!K1406) &gt;= 0, REPT(" ",SOURCE!$X$2-LEN(SOURCE!K1406)), "")&amp;
      "},"&amp;IF(SOURCE!L1406&lt;&gt;"",""&amp;SOURCE!L1406,"")
 )
)
)</f>
        <v>/* 1370 */  { itemToBeCoded,               NOPARAM,                     STD_alpha STD_BULLET,                          STD_alpha STD_BULLET,                          0,       0,       CAT_MENU, SLS_UNCHANGED, US_UNCHANGED}, // Upper case intl letters</v>
      </c>
    </row>
    <row r="1407" spans="1:1">
      <c r="A1407" s="8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",SOURCE!$S$2-5), "")&amp;
      TEXT(SOURCE!H1407,"????0")&amp;",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", "&amp; SOURCE!K1407&amp;      IF(SOURCE!$X$2-LEN(SOURCE!K1407) &gt;= 0, REPT(" ",SOURCE!$X$2-LEN(SOURCE!K1407)), "")&amp;
      "},"&amp;IF(SOURCE!L1407&lt;&gt;"",""&amp;SOURCE!L1407,"")
 )
)
)</f>
        <v>/* 1371 */  { itemToBeCoded,               NOPARAM,                     "SYS.FL",                                      "SYS.FL",                                      0,       0,       CAT_MENU, SLS_UNCHANGED, US_UNCHANGED},</v>
      </c>
    </row>
    <row r="1408" spans="1:1">
      <c r="A1408" s="8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",SOURCE!$S$2-5), "")&amp;
      TEXT(SOURCE!H1408,"????0")&amp;",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", "&amp; SOURCE!K1408&amp;      IF(SOURCE!$X$2-LEN(SOURCE!K1408) &gt;= 0, REPT(" ",SOURCE!$X$2-LEN(SOURCE!K1408)), "")&amp;
      "},"&amp;IF(SOURCE!L1408&lt;&gt;"",""&amp;SOURCE!L1408,"")
 )
)
)</f>
        <v>/* 1372 */  { itemToBeCoded,               NOPARAM,                     STD_INTEGRAL "f",                              STD_INTEGRAL "f",                              0,       0,       CAT_MENU, SLS_UNCHANGED, US_UNCHANGED},</v>
      </c>
    </row>
    <row r="1409" spans="1:1">
      <c r="A1409" s="8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",SOURCE!$S$2-5), "")&amp;
      TEXT(SOURCE!H1409,"????0")&amp;",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", "&amp; SOURCE!K1409&amp;      IF(SOURCE!$X$2-LEN(SOURCE!K1409) &gt;= 0, REPT(" ",SOURCE!$X$2-LEN(SOURCE!K1409)), "")&amp;
      "},"&amp;IF(SOURCE!L1409&lt;&gt;"",""&amp;SOURCE!L1409,"")
 )
)
)</f>
        <v>/* 1373 */  { itemToBeCoded,               NOPARAM,                     STD_INTEGRAL "fdx",                            STD_INTEGRAL "fdx",                            0,       0,       CAT_MENU, SLS_UNCHANGED, US_UNCHANGED},</v>
      </c>
    </row>
    <row r="1410" spans="1:1">
      <c r="A1410" s="8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",SOURCE!$S$2-5), "")&amp;
      TEXT(SOURCE!H1410,"????0")&amp;",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", "&amp; SOURCE!K1410&amp;      IF(SOURCE!$X$2-LEN(SOURCE!K1410) &gt;= 0, REPT(" ",SOURCE!$X$2-LEN(SOURCE!K1410)), "")&amp;
      "},"&amp;IF(SOURCE!L1410&lt;&gt;"",""&amp;SOURCE!L1410,"")
 )
)
)</f>
        <v>/* 1374 */  { itemToBeCoded,               NOPARAM/*#JM#*/,             "CONV",                                        "CONV",                                        0,       0,       CAT_MENU, SLS_UNCHANGED, US_UNCHANGED},//JM Change to text DRG and change again to CONV</v>
      </c>
    </row>
    <row r="1411" spans="1:1">
      <c r="A1411" s="8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",SOURCE!$S$2-5), "")&amp;
      TEXT(SOURCE!H1411,"????0")&amp;",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", "&amp; SOURCE!K1411&amp;      IF(SOURCE!$X$2-LEN(SOURCE!K1411) &gt;= 0, REPT(" ",SOURCE!$X$2-LEN(SOURCE!K1411)), "")&amp;
      "},"&amp;IF(SOURCE!L1411&lt;&gt;"",""&amp;SOURCE!L1411,"")
 )
)
)</f>
        <v>/* 1375 */  { itemToBeCoded,               NOPARAM,                     STD_alpha STD_ELLIPSIS STD_omega,              STD_alpha STD_ELLIPSIS STD_omega,              0,       0,       CAT_MENU, SLS_UNCHANGED, US_UNCHANGED}, // Lower case greek letters</v>
      </c>
    </row>
    <row r="1412" spans="1:1">
      <c r="A1412" s="8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",SOURCE!$S$2-5), "")&amp;
      TEXT(SOURCE!H1412,"????0")&amp;",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", "&amp; SOURCE!K1412&amp;      IF(SOURCE!$X$2-LEN(SOURCE!K1412) &gt;= 0, REPT(" ",SOURCE!$X$2-LEN(SOURCE!K1412)), "")&amp;
      "},"&amp;IF(SOURCE!L1412&lt;&gt;"",""&amp;SOURCE!L1412,"")
 )
)
)</f>
        <v>/* 1376 */  { itemToBeCoded,               NOPARAM,                     STD_alpha "intl",                              STD_alpha "intl",                              0,       0,       CAT_MENU, SLS_UNCHANGED, US_UNCHANGED}, // lower case intl letters</v>
      </c>
    </row>
    <row r="1413" spans="1:1">
      <c r="A1413" s="8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",SOURCE!$S$2-5), "")&amp;
      TEXT(SOURCE!H1413,"????0")&amp;",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", "&amp; SOURCE!K1413&amp;      IF(SOURCE!$X$2-LEN(SOURCE!K1413) &gt;= 0, REPT(" ",SOURCE!$X$2-LEN(SOURCE!K1413)), "")&amp;
      "},"&amp;IF(SOURCE!L1413&lt;&gt;"",""&amp;SOURCE!L1413,"")
 )
)
)</f>
        <v>/* 1377 */  { itemToBeCoded,               NOPARAM,                     "",                                            "Tam",                                         0,       0,       CAT_NONE, SLS_UNCHANGED, US_UNCHANGED},</v>
      </c>
    </row>
    <row r="1414" spans="1:1">
      <c r="A1414" s="8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",SOURCE!$S$2-5), "")&amp;
      TEXT(SOURCE!H1414,"????0")&amp;",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", "&amp; SOURCE!K1414&amp;      IF(SOURCE!$X$2-LEN(SOURCE!K1414) &gt;= 0, REPT(" ",SOURCE!$X$2-LEN(SOURCE!K1414)), "")&amp;
      "},"&amp;IF(SOURCE!L1414&lt;&gt;"",""&amp;SOURCE!L1414,"")
 )
)
)</f>
        <v>/* 1378 */  { itemToBeCoded,               NOPARAM,                     "",                                            "TamCmp",                                      0,       0,       CAT_NONE, SLS_UNCHANGED, US_UNCHANGED},</v>
      </c>
    </row>
    <row r="1415" spans="1:1">
      <c r="A1415" s="8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",SOURCE!$S$2-5), "")&amp;
      TEXT(SOURCE!H1415,"????0")&amp;",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", "&amp; SOURCE!K1415&amp;      IF(SOURCE!$X$2-LEN(SOURCE!K1415) &gt;= 0, REPT(" ",SOURCE!$X$2-LEN(SOURCE!K1415)), "")&amp;
      "},"&amp;IF(SOURCE!L1415&lt;&gt;"",""&amp;SOURCE!L1415,"")
 )
)
)</f>
        <v>/* 1379 */  { itemToBeCoded,               NOPARAM,                     "",                                            "TamStoRcl",                                   0,       0,       CAT_NONE, SLS_UNCHANGED, US_UNCHANGED},</v>
      </c>
    </row>
    <row r="1416" spans="1:1">
      <c r="A1416" s="8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",SOURCE!$S$2-5), "")&amp;
      TEXT(SOURCE!H1416,"????0")&amp;",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", "&amp; SOURCE!K1416&amp;      IF(SOURCE!$X$2-LEN(SOURCE!K1416) &gt;= 0, REPT(" ",SOURCE!$X$2-LEN(SOURCE!K1416)), "")&amp;
      "},"&amp;IF(SOURCE!L1416&lt;&gt;"",""&amp;SOURCE!L1416,"")
 )
)
)</f>
        <v>/* 1380 */  { itemToBeCoded,               NOPARAM/*#JM#*/,             "SUMS",                                        "SUMS",                                        0,       0,       CAT_MENU, SLS_UNCHANGED, US_UNCHANGED},</v>
      </c>
    </row>
    <row r="1417" spans="1:1">
      <c r="A1417" s="8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",SOURCE!$S$2-5), "")&amp;
      TEXT(SOURCE!H1417,"????0")&amp;",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", "&amp; SOURCE!K1417&amp;      IF(SOURCE!$X$2-LEN(SOURCE!K1417) &gt;= 0, REPT(" ",SOURCE!$X$2-LEN(SOURCE!K1417)), "")&amp;
      "},"&amp;IF(SOURCE!L1417&lt;&gt;"",""&amp;SOURCE!L1417,"")
 )
)
)</f>
        <v>/* 1381 */  { itemToBeCoded,               NOPARAM,                     "VAR",                                         "VAR",                                         0,       0,       CAT_MENU, SLS_UNCHANGED, US_UNCHANGED},</v>
      </c>
    </row>
    <row r="1418" spans="1:1">
      <c r="A1418" s="8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",SOURCE!$S$2-5), "")&amp;
      TEXT(SOURCE!H1418,"????0")&amp;",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", "&amp; SOURCE!K1418&amp;      IF(SOURCE!$X$2-LEN(SOURCE!K1418) &gt;= 0, REPT(" ",SOURCE!$X$2-LEN(SOURCE!K1418)), "")&amp;
      "},"&amp;IF(SOURCE!L1418&lt;&gt;"",""&amp;SOURCE!L1418,"")
 )
)
)</f>
        <v>/* 1382 */  { itemToBeCoded,               NOPARAM,                     "",                                            "TamFlag",                                     0,       0,       CAT_NONE, SLS_UNCHANGED, US_UNCHANGED},</v>
      </c>
    </row>
    <row r="1419" spans="1:1">
      <c r="A1419" s="8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",SOURCE!$S$2-5), "")&amp;
      TEXT(SOURCE!H1419,"????0")&amp;",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", "&amp; SOURCE!K1419&amp;      IF(SOURCE!$X$2-LEN(SOURCE!K1419) &gt;= 0, REPT(" ",SOURCE!$X$2-LEN(SOURCE!K1419)), "")&amp;
      "},"&amp;IF(SOURCE!L1419&lt;&gt;"",""&amp;SOURCE!L1419,"")
 )
)
)</f>
        <v>/* 1383 */  { itemToBeCoded,               NOPARAM,                     "",                                            "TamShuffle",                                  0,       0,       CAT_NONE, SLS_UNCHANGED, US_UNCHANGED},</v>
      </c>
    </row>
    <row r="1420" spans="1:1">
      <c r="A1420" s="8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",SOURCE!$S$2-5), "")&amp;
      TEXT(SOURCE!H1420,"????0")&amp;",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", "&amp; SOURCE!K1420&amp;      IF(SOURCE!$X$2-LEN(SOURCE!K1420) &gt;= 0, REPT(" ",SOURCE!$X$2-LEN(SOURCE!K1420)), "")&amp;
      "},"&amp;IF(SOURCE!L1420&lt;&gt;"",""&amp;SOURCE!L1420,"")
 )
)
)</f>
        <v>/* 1384 */  { itemToBeCoded,               NOPARAM,                     "PROG",                                        "PROG",                                        0,       0,       CAT_MENU, SLS_UNCHANGED, US_UNCHANGED},</v>
      </c>
    </row>
    <row r="1421" spans="1:1">
      <c r="A1421" s="8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",SOURCE!$S$2-5), "")&amp;
      TEXT(SOURCE!H1421,"????0")&amp;",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", "&amp; SOURCE!K1421&amp;      IF(SOURCE!$X$2-LEN(SOURCE!K1421) &gt;= 0, REPT(" ",SOURCE!$X$2-LEN(SOURCE!K1421)), "")&amp;
      "},"&amp;IF(SOURCE!L1421&lt;&gt;"",""&amp;SOURCE!L1421,"")
 )
)
)</f>
        <v>/* 1385 */  { itemToBeCoded,               NOPARAM,                     "",                                            "TamLabel",                                    0,       0,       CAT_NONE, SLS_UNCHANGED, US_UNCHANGED},</v>
      </c>
    </row>
    <row r="1422" spans="1:1">
      <c r="A1422" s="8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",SOURCE!$S$2-5), "")&amp;
      TEXT(SOURCE!H1422,"????0")&amp;",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", "&amp; SOURCE!K1422&amp;      IF(SOURCE!$X$2-LEN(SOURCE!K1422) &gt;= 0, REPT(" ",SOURCE!$X$2-LEN(SOURCE!K1422)), "")&amp;
      "},"&amp;IF(SOURCE!L1422&lt;&gt;"",""&amp;SOURCE!L1422,"")
 )
)
)</f>
        <v>/* 1386 */  { fnDynamicMenu,               NOPARAM,                     "",                                            "DYNMNU",                                      0,       0,       CAT_NONE, SLS_UNCHANGED, US_UNCHANGED},</v>
      </c>
    </row>
    <row r="1423" spans="1:1">
      <c r="A1423" s="8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",SOURCE!$S$2-5), "")&amp;
      TEXT(SOURCE!H1423,"????0")&amp;",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", "&amp; SOURCE!K1423&amp;      IF(SOURCE!$X$2-LEN(SOURCE!K1423) &gt;= 0, REPT(" ",SOURCE!$X$2-LEN(SOURCE!K1423)), "")&amp;
      "},"&amp;IF(SOURCE!L1423&lt;&gt;"",""&amp;SOURCE!L1423,"")
 )
)
)</f>
        <v>/* 1387 */  { itemToBeCoded,               NOPARAM,                     "1387",                                        "1387",                                        0,       0,       CAT_FREE, SLS_UNCHANGED, US_UNCHANGED},</v>
      </c>
    </row>
    <row r="1424" spans="1:1">
      <c r="A1424" s="8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",SOURCE!$S$2-5), "")&amp;
      TEXT(SOURCE!H1424,"????0")&amp;",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", "&amp; SOURCE!K1424&amp;      IF(SOURCE!$X$2-LEN(SOURCE!K1424) &gt;= 0, REPT(" ",SOURCE!$X$2-LEN(SOURCE!K1424)), "")&amp;
      "},"&amp;IF(SOURCE!L1424&lt;&gt;"",""&amp;SOURCE!L1424,"")
 )
)
)</f>
        <v>/* 1388 */  { itemToBeCoded,               NOPARAM,                     "1388",                                        "1388",                                        0,       0,       CAT_FREE, SLS_UNCHANGED, US_UNCHANGED},</v>
      </c>
    </row>
    <row r="1425" spans="1:1">
      <c r="A1425" s="8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",SOURCE!$S$2-5), "")&amp;
      TEXT(SOURCE!H1425,"????0")&amp;",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", "&amp; SOURCE!K1425&amp;      IF(SOURCE!$X$2-LEN(SOURCE!K1425) &gt;= 0, REPT(" ",SOURCE!$X$2-LEN(SOURCE!K1425)), "")&amp;
      "},"&amp;IF(SOURCE!L1425&lt;&gt;"",""&amp;SOURCE!L1425,"")
 )
)
)</f>
        <v>/* 1389 */  { itemToBeCoded,               NOPARAM,                     "1389",                                        "1389",                                        0,       0,       CAT_FREE, SLS_UNCHANGED, US_UNCHANGED},</v>
      </c>
    </row>
    <row r="1426" spans="1:1">
      <c r="A1426" s="8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",SOURCE!$S$2-5), "")&amp;
      TEXT(SOURCE!H1426,"????0")&amp;",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", "&amp; SOURCE!K1426&amp;      IF(SOURCE!$X$2-LEN(SOURCE!K1426) &gt;= 0, REPT(" ",SOURCE!$X$2-LEN(SOURCE!K1426)), "")&amp;
      "},"&amp;IF(SOURCE!L1426&lt;&gt;"",""&amp;SOURCE!L1426,"")
 )
)
)</f>
        <v>/* 1390 */  { itemToBeCoded,               NOPARAM,                     "1390",                                        "1390",                                        0,       0,       CAT_FREE, SLS_UNCHANGED, US_UNCHANGED},</v>
      </c>
    </row>
    <row r="1427" spans="1:1">
      <c r="A1427" s="8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",SOURCE!$S$2-5), "")&amp;
      TEXT(SOURCE!H1427,"????0")&amp;",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", "&amp; SOURCE!K1427&amp;      IF(SOURCE!$X$2-LEN(SOURCE!K1427) &gt;= 0, REPT(" ",SOURCE!$X$2-LEN(SOURCE!K1427)), "")&amp;
      "},"&amp;IF(SOURCE!L1427&lt;&gt;"",""&amp;SOURCE!L1427,"")
 )
)
)</f>
        <v>/* 1391 */  { itemToBeCoded,               NOPARAM,                     "1391",                                        "1391",                                        0,       0,       CAT_FREE, SLS_UNCHANGED, US_UNCHANGED},</v>
      </c>
    </row>
    <row r="1428" spans="1:1">
      <c r="A1428" s="8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",SOURCE!$S$2-5), "")&amp;
      TEXT(SOURCE!H1428,"????0")&amp;",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", "&amp; SOURCE!K1428&amp;      IF(SOURCE!$X$2-LEN(SOURCE!K1428) &gt;= 0, REPT(" ",SOURCE!$X$2-LEN(SOURCE!K1428)), "")&amp;
      "},"&amp;IF(SOURCE!L1428&lt;&gt;"",""&amp;SOURCE!L1428,"")
 )
)
)</f>
        <v>/* 1392 */  { itemToBeCoded,               NOPARAM,                     "1392",                                        "1392",                                        0,       0,       CAT_FREE, SLS_UNCHANGED, US_UNCHANGED},</v>
      </c>
    </row>
    <row r="1429" spans="1:1">
      <c r="A1429" s="8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",SOURCE!$S$2-5), "")&amp;
      TEXT(SOURCE!H1429,"????0")&amp;",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", "&amp; SOURCE!K1429&amp;      IF(SOURCE!$X$2-LEN(SOURCE!K1429) &gt;= 0, REPT(" ",SOURCE!$X$2-LEN(SOURCE!K1429)), "")&amp;
      "},"&amp;IF(SOURCE!L1429&lt;&gt;"",""&amp;SOURCE!L1429,"")
 )
)
)</f>
        <v>/* 1393 */  { itemToBeCoded,               NOPARAM,                     "1393",                                        "1393",                                        0,       0,       CAT_FREE, SLS_UNCHANGED, US_UNCHANGED},</v>
      </c>
    </row>
    <row r="1430" spans="1:1">
      <c r="A1430" s="8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",SOURCE!$S$2-5), "")&amp;
      TEXT(SOURCE!H1430,"????0")&amp;",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", "&amp; SOURCE!K1430&amp;      IF(SOURCE!$X$2-LEN(SOURCE!K1430) &gt;= 0, REPT(" ",SOURCE!$X$2-LEN(SOURCE!K1430)), "")&amp;
      "},"&amp;IF(SOURCE!L1430&lt;&gt;"",""&amp;SOURCE!L1430,"")
 )
)
)</f>
        <v/>
      </c>
    </row>
    <row r="1431" spans="1:1">
      <c r="A1431" s="8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",SOURCE!$S$2-5), "")&amp;
      TEXT(SOURCE!H1431,"????0")&amp;",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", "&amp; SOURCE!K1431&amp;      IF(SOURCE!$X$2-LEN(SOURCE!K1431) &gt;= 0, REPT(" ",SOURCE!$X$2-LEN(SOURCE!K1431)), "")&amp;
      "},"&amp;IF(SOURCE!L1431&lt;&gt;"",""&amp;SOURCE!L1431,"")
 )
)
)</f>
        <v/>
      </c>
    </row>
    <row r="1432" spans="1:1">
      <c r="A1432" s="8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",SOURCE!$S$2-5), "")&amp;
      TEXT(SOURCE!H1432,"????0")&amp;",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", "&amp; SOURCE!K1432&amp;      IF(SOURCE!$X$2-LEN(SOURCE!K1432) &gt;= 0, REPT(" ",SOURCE!$X$2-LEN(SOURCE!K1432)), "")&amp;
      "},"&amp;IF(SOURCE!L1432&lt;&gt;"",""&amp;SOURCE!L1432,"")
 )
)
)</f>
        <v>/* 1394 */  { fnIntegerMode,               SIM_1COMPL,                  "1COMPL",                                      "1COMPL",                                      0,       0,       CAT_FNCT, SLS_UNCHANGED, US_ENABLED  },</v>
      </c>
    </row>
    <row r="1433" spans="1:1">
      <c r="A1433" s="8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",SOURCE!$S$2-5), "")&amp;
      TEXT(SOURCE!H1433,"????0")&amp;",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", "&amp; SOURCE!K1433&amp;      IF(SOURCE!$X$2-LEN(SOURCE!K1433) &gt;= 0, REPT(" ",SOURCE!$X$2-LEN(SOURCE!K1433)), "")&amp;
      "},"&amp;IF(SOURCE!L1433&lt;&gt;"",""&amp;SOURCE!L1433,"")
 )
)
)</f>
        <v>/* 1395 */  { fnScreenDump,                NOPARAM,                     "SNAP",                                        "SNAP",                                        0,       0,       CAT_FNCT, SLS_UNCHANGED, US_ENABLED  },</v>
      </c>
    </row>
    <row r="1434" spans="1:1">
      <c r="A1434" s="8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",SOURCE!$S$2-5), "")&amp;
      TEXT(SOURCE!H1434,"????0")&amp;",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", "&amp; SOURCE!K1434&amp;      IF(SOURCE!$X$2-LEN(SOURCE!K1434) &gt;= 0, REPT(" ",SOURCE!$X$2-LEN(SOURCE!K1434)), "")&amp;
      "},"&amp;IF(SOURCE!L1434&lt;&gt;"",""&amp;SOURCE!L1434,"")
 )
)
)</f>
        <v>/* 1396 */  { fnIntegerMode,               SIM_2COMPL,                  "2COMPL",                                      "2COMPL",                                      0,       0,       CAT_FNCT, SLS_UNCHANGED, US_ENABLED  },</v>
      </c>
    </row>
    <row r="1435" spans="1:1">
      <c r="A1435" s="8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",SOURCE!$S$2-5), "")&amp;
      TEXT(SOURCE!H1435,"????0")&amp;",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", "&amp; SOURCE!K1435&amp;      IF(SOURCE!$X$2-LEN(SOURCE!K1435) &gt;= 0, REPT(" ",SOURCE!$X$2-LEN(SOURCE!K1435)), "")&amp;
      "},"&amp;IF(SOURCE!L1435&lt;&gt;"",""&amp;SOURCE!L1435,"")
 )
)
)</f>
        <v>/* 1397 */  { fnMagnitude,                 NOPARAM,                     "ABS",                                         "ABS",                                         0,       0,       CAT_FNCT, SLS_ENABLED  , US_ENABLED  },</v>
      </c>
    </row>
    <row r="1436" spans="1:1">
      <c r="A1436" s="8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",SOURCE!$S$2-5), "")&amp;
      TEXT(SOURCE!H1436,"????0")&amp;",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", "&amp; SOURCE!K1436&amp;      IF(SOURCE!$X$2-LEN(SOURCE!K1436) &gt;= 0, REPT(" ",SOURCE!$X$2-LEN(SOURCE!K1436)), "")&amp;
      "},"&amp;IF(SOURCE!L1436&lt;&gt;"",""&amp;SOURCE!L1436,"")
 )
)
)</f>
        <v>/* 1398 */  { fnAgm,                       NOPARAM,                     "AGM",                                         "AGM",                                         0,       0,       CAT_FNCT, SLS_ENABLED  , US_ENABLED  },</v>
      </c>
    </row>
    <row r="1437" spans="1:1">
      <c r="A1437" s="8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",SOURCE!$S$2-5), "")&amp;
      TEXT(SOURCE!H1437,"????0")&amp;",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", "&amp; SOURCE!K1437&amp;      IF(SOURCE!$X$2-LEN(SOURCE!K1437) &gt;= 0, REPT(" ",SOURCE!$X$2-LEN(SOURCE!K1437)), "")&amp;
      "},"&amp;IF(SOURCE!L1437&lt;&gt;"",""&amp;SOURCE!L1437,"")
 )
)
)</f>
        <v>/* 1399 */  { itemToBeCoded,               NOPARAM,                     "AGRAPH",                                      "AGRAPH",                                      0,       0,       CAT_FNCT, SLS_UNCHANGED, US_ENABLED  },</v>
      </c>
    </row>
    <row r="1438" spans="1:1">
      <c r="A1438" s="8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",SOURCE!$S$2-5), "")&amp;
      TEXT(SOURCE!H1438,"????0")&amp;",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", "&amp; SOURCE!K1438&amp;      IF(SOURCE!$X$2-LEN(SOURCE!K1438) &gt;= 0, REPT(" ",SOURCE!$X$2-LEN(SOURCE!K1438)), "")&amp;
      "},"&amp;IF(SOURCE!L1438&lt;&gt;"",""&amp;SOURCE!L1438,"")
 )
)
)</f>
        <v>/* 1400 */  { fnDisplayFormatAll,          TM_VALUE,                    "ALL" ,                                        "ALL",                                         0,      15,       CAT_FNCT, SLS_UNCHANGED, US_ENABLED  },</v>
      </c>
    </row>
    <row r="1439" spans="1:1">
      <c r="A1439" s="8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",SOURCE!$S$2-5), "")&amp;
      TEXT(SOURCE!H1439,"????0")&amp;",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", "&amp; SOURCE!K1439&amp;      IF(SOURCE!$X$2-LEN(SOURCE!K1439) &gt;= 0, REPT(" ",SOURCE!$X$2-LEN(SOURCE!K1439)), "")&amp;
      "},"&amp;IF(SOURCE!L1439&lt;&gt;"",""&amp;SOURCE!L1439,"")
 )
)
)</f>
        <v>/* 1401 */  { itemToBeCoded,               NOPARAM/*#JM#*/,             "ASN",                                         "ASN",                                         0,       0,       CAT_FNCT, SLS_UNCHANGED, US_ENABLED  },</v>
      </c>
    </row>
    <row r="1440" spans="1:1">
      <c r="A1440" s="8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",SOURCE!$S$2-5), "")&amp;
      TEXT(SOURCE!H1440,"????0")&amp;",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", "&amp; SOURCE!K1440&amp;      IF(SOURCE!$X$2-LEN(SOURCE!K1440) &gt;= 0, REPT(" ",SOURCE!$X$2-LEN(SOURCE!K1440)), "")&amp;
      "},"&amp;IF(SOURCE!L1440&lt;&gt;"",""&amp;SOURCE!L1440,"")
 )
)
)</f>
        <v>/* 1402 */  { itemToBeCoded,               NOPARAM,                     "BACK",                                        "BACK",                                        0,       0,       CAT_FNCT, SLS_UNCHANGED, US_ENABLED  },</v>
      </c>
    </row>
    <row r="1441" spans="1:1">
      <c r="A1441" s="8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",SOURCE!$S$2-5), "")&amp;
      TEXT(SOURCE!H1441,"????0")&amp;",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", "&amp; SOURCE!K1441&amp;      IF(SOURCE!$X$2-LEN(SOURCE!K1441) &gt;= 0, REPT(" ",SOURCE!$X$2-LEN(SOURCE!K1441)), "")&amp;
      "},"&amp;IF(SOURCE!L1441&lt;&gt;"",""&amp;SOURCE!L1441,"")
 )
)
)</f>
        <v>/* 1403 */  { fnBatteryVoltage,            NOPARAM,                     "BATT?",                                       "BATT?",                                       0,       0,       CAT_FNCT, SLS_ENABLED  , US_ENABLED  },</v>
      </c>
    </row>
    <row r="1442" spans="1:1">
      <c r="A1442" s="8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",SOURCE!$S$2-5), "")&amp;
      TEXT(SOURCE!H1442,"????0")&amp;",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", "&amp; SOURCE!K1442&amp;      IF(SOURCE!$X$2-LEN(SOURCE!K1442) &gt;= 0, REPT(" ",SOURCE!$X$2-LEN(SOURCE!K1442)), "")&amp;
      "},"&amp;IF(SOURCE!L1442&lt;&gt;"",""&amp;SOURCE!L1442,"")
 )
)
)</f>
        <v>/* 1404 */  { itemToBeCoded,               NOPARAM,                     "BEEP",                                        "BEEP",                                        0,       0,       CAT_FNCT, SLS_UNCHANGED, US_ENABLED  },</v>
      </c>
    </row>
    <row r="1443" spans="1:1">
      <c r="A1443" s="8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",SOURCE!$S$2-5), "")&amp;
      TEXT(SOURCE!H1443,"????0")&amp;",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", "&amp; SOURCE!K1443&amp;      IF(SOURCE!$X$2-LEN(SOURCE!K1443) &gt;= 0, REPT(" ",SOURCE!$X$2-LEN(SOURCE!K1443)), "")&amp;
      "},"&amp;IF(SOURCE!L1443&lt;&gt;"",""&amp;SOURCE!L1443,"")
 )
)
)</f>
        <v>/* 1405 */  { itemToBeCoded,               NOPARAM,                     "BeginP",                                      "Begin",                                       0,       0,       CAT_FNCT, SLS_UNCHANGED, US_ENABLED  },</v>
      </c>
    </row>
    <row r="1444" spans="1:1">
      <c r="A1444" s="8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",SOURCE!$S$2-5), "")&amp;
      TEXT(SOURCE!H1444,"????0")&amp;",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", "&amp; SOURCE!K1444&amp;      IF(SOURCE!$X$2-LEN(SOURCE!K1444) &gt;= 0, REPT(" ",SOURCE!$X$2-LEN(SOURCE!K1444)), "")&amp;
      "},"&amp;IF(SOURCE!L1444&lt;&gt;"",""&amp;SOURCE!L1444,"")
 )
)
)</f>
        <v>/* 1406 */  { itemToBeCoded,               NOPARAM,                     "B" STD_SUB_n,                                 "B" STD_SUB_n,                                 0,       0,       CAT_FNCT, SLS_UNCHANGED, US_ENABLED  },</v>
      </c>
    </row>
    <row r="1445" spans="1:1">
      <c r="A1445" s="8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",SOURCE!$S$2-5), "")&amp;
      TEXT(SOURCE!H1445,"????0")&amp;",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", "&amp; SOURCE!K1445&amp;      IF(SOURCE!$X$2-LEN(SOURCE!K1445) &gt;= 0, REPT(" ",SOURCE!$X$2-LEN(SOURCE!K1445)), "")&amp;
      "},"&amp;IF(SOURCE!L1445&lt;&gt;"",""&amp;SOURCE!L1445,"")
 )
)
)</f>
        <v>/* 1407 */  { itemToBeCoded,               NOPARAM,                     "B" STD_SUB_n STD_SUP_ASTERISK,                "B" STD_SUB_n STD_SUP_ASTERISK,                0,       0,       CAT_FNCT, SLS_UNCHANGED, US_ENABLED  },</v>
      </c>
    </row>
    <row r="1446" spans="1:1">
      <c r="A1446" s="8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",SOURCE!$S$2-5), "")&amp;
      TEXT(SOURCE!H1446,"????0")&amp;",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", "&amp; SOURCE!K1446&amp;      IF(SOURCE!$X$2-LEN(SOURCE!K1446) &gt;= 0, REPT(" ",SOURCE!$X$2-LEN(SOURCE!K1446)), "")&amp;
      "},"&amp;IF(SOURCE!L1446&lt;&gt;"",""&amp;SOURCE!L1446,"")
 )
)
)</f>
        <v>/* 1408 */  { itemToBeCoded,               NOPARAM,                     "CASE",                                        "CASE",                                        0,       0,       CAT_FNCT, SLS_UNCHANGED, US_ENABLED  },</v>
      </c>
    </row>
    <row r="1447" spans="1:1">
      <c r="A1447" s="8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",SOURCE!$S$2-5), "")&amp;
      TEXT(SOURCE!H1447,"????0")&amp;",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", "&amp; SOURCE!K1447&amp;      IF(SOURCE!$X$2-LEN(SOURCE!K1447) &gt;= 0, REPT(" ",SOURCE!$X$2-LEN(SOURCE!K1447)), "")&amp;
      "},"&amp;IF(SOURCE!L1447&lt;&gt;"",""&amp;SOURCE!L1447,"")
 )
)
)</f>
        <v>/* 1409 */  { fnClAll,                     NOT_CONFIRMED,               "CLALL",                                       "CLall",                                       0,       0,       CAT_FNCT, SLS_UNCHANGED, US_ENABLED  },</v>
      </c>
    </row>
    <row r="1448" spans="1:1">
      <c r="A1448" s="8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",SOURCE!$S$2-5), "")&amp;
      TEXT(SOURCE!H1448,"????0")&amp;",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", "&amp; SOURCE!K1448&amp;      IF(SOURCE!$X$2-LEN(SOURCE!K1448) &gt;= 0, REPT(" ",SOURCE!$X$2-LEN(SOURCE!K1448)), "")&amp;
      "},"&amp;IF(SOURCE!L1448&lt;&gt;"",""&amp;SOURCE!L1448,"")
 )
)
)</f>
        <v>/* 1410 */  { itemToBeCoded,               NOPARAM,                     "CLCVAR",                                      "CLCVAR",                                      0,       0,       CAT_FNCT, SLS_UNCHANGED, US_ENABLED  },</v>
      </c>
    </row>
    <row r="1449" spans="1:1">
      <c r="A1449" s="8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",SOURCE!$S$2-5), "")&amp;
      TEXT(SOURCE!H1449,"????0")&amp;",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", "&amp; SOURCE!K1449&amp;      IF(SOURCE!$X$2-LEN(SOURCE!K1449) &gt;= 0, REPT(" ",SOURCE!$X$2-LEN(SOURCE!K1449)), "")&amp;
      "},"&amp;IF(SOURCE!L1449&lt;&gt;"",""&amp;SOURCE!L1449,"")
 )
)
)</f>
        <v>/* 1411 */  { fnClFAll,                    NOT_CONFIRMED,               "CLFALL",                                      "CLFall",                                      0,       0,       CAT_FNCT, SLS_UNCHANGED, US_ENABLED  },</v>
      </c>
    </row>
    <row r="1450" spans="1:1">
      <c r="A1450" s="8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",SOURCE!$S$2-5), "")&amp;
      TEXT(SOURCE!H1450,"????0")&amp;",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", "&amp; SOURCE!K1450&amp;      IF(SOURCE!$X$2-LEN(SOURCE!K1450) &gt;= 0, REPT(" ",SOURCE!$X$2-LEN(SOURCE!K1450)), "")&amp;
      "},"&amp;IF(SOURCE!L1450&lt;&gt;"",""&amp;SOURCE!L1450,"")
 )
)
)</f>
        <v>/* 1412 */  { fnFractionType,              NOPARAM,                     "a b/c",                                       "a b/c",                                       0,       0,       CAT_NONE, SLS_UNCHANGED, US_UNCHANGED},</v>
      </c>
    </row>
    <row r="1451" spans="1:1">
      <c r="A1451" s="8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",SOURCE!$S$2-5), "")&amp;
      TEXT(SOURCE!H1451,"????0")&amp;",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", "&amp; SOURCE!K1451&amp;      IF(SOURCE!$X$2-LEN(SOURCE!K1451) &gt;= 0, REPT(" ",SOURCE!$X$2-LEN(SOURCE!K1451)), "")&amp;
      "},"&amp;IF(SOURCE!L1451&lt;&gt;"",""&amp;SOURCE!L1451,"")
 )
)
)</f>
        <v>/* 1413 */  { itemToBeCoded,               NOPARAM,                     "CLLCD",                                       "CLLCD",                                       0,       0,       CAT_FNCT, SLS_UNCHANGED, US_ENABLED  },</v>
      </c>
    </row>
    <row r="1452" spans="1:1">
      <c r="A1452" s="8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",SOURCE!$S$2-5), "")&amp;
      TEXT(SOURCE!H1452,"????0")&amp;",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", "&amp; SOURCE!K1452&amp;      IF(SOURCE!$X$2-LEN(SOURCE!K1452) &gt;= 0, REPT(" ",SOURCE!$X$2-LEN(SOURCE!K1452)), "")&amp;
      "},"&amp;IF(SOURCE!L1452&lt;&gt;"",""&amp;SOURCE!L1452,"")
 )
)
)</f>
        <v>/* 1414 */  { itemToBeCoded,               NOPARAM,                     "CLMENU",                                      "CLMENU",                                      0,       0,       CAT_FNCT, SLS_UNCHANGED, US_ENABLED  },</v>
      </c>
    </row>
    <row r="1453" spans="1:1">
      <c r="A1453" s="8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",SOURCE!$S$2-5), "")&amp;
      TEXT(SOURCE!H1453,"????0")&amp;",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", "&amp; SOURCE!K1453&amp;      IF(SOURCE!$X$2-LEN(SOURCE!K1453) &gt;= 0, REPT(" ",SOURCE!$X$2-LEN(SOURCE!K1453)), "")&amp;
      "},"&amp;IF(SOURCE!L1453&lt;&gt;"",""&amp;SOURCE!L1453,"")
 )
)
)</f>
        <v>/* 1415 */  { fnClP,                       NOPARAM,                     "CLP",                                         "CLP",                                         0,       0,       CAT_FNCT, SLS_UNCHANGED, US_CANCEL   },</v>
      </c>
    </row>
    <row r="1454" spans="1:1">
      <c r="A1454" s="8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",SOURCE!$S$2-5), "")&amp;
      TEXT(SOURCE!H1454,"????0")&amp;",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", "&amp; SOURCE!K1454&amp;      IF(SOURCE!$X$2-LEN(SOURCE!K1454) &gt;= 0, REPT(" ",SOURCE!$X$2-LEN(SOURCE!K1454)), "")&amp;
      "},"&amp;IF(SOURCE!L1454&lt;&gt;"",""&amp;SOURCE!L1454,"")
 )
)
)</f>
        <v>/* 1416 */  { fnClPAll,                    NOT_CONFIRMED,               "CLPALL",                                      "CLPall",                                      0,       0,       CAT_FNCT, SLS_UNCHANGED, US_CANCEL   },</v>
      </c>
    </row>
    <row r="1455" spans="1:1">
      <c r="A1455" s="8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",SOURCE!$S$2-5), "")&amp;
      TEXT(SOURCE!H1455,"????0")&amp;",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", "&amp; SOURCE!K1455&amp;      IF(SOURCE!$X$2-LEN(SOURCE!K1455) &gt;= 0, REPT(" ",SOURCE!$X$2-LEN(SOURCE!K1455)), "")&amp;
      "},"&amp;IF(SOURCE!L1455&lt;&gt;"",""&amp;SOURCE!L1455,"")
 )
)
)</f>
        <v>/* 1417 */  { fnClearRegisters,            NOT_CONFIRMED,               "CLREGS",                                      "CLREGS",                                      0,       0,       CAT_FNCT, SLS_UNCHANGED, US_CANCEL   },</v>
      </c>
    </row>
    <row r="1456" spans="1:1">
      <c r="A1456" s="8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",SOURCE!$S$2-5), "")&amp;
      TEXT(SOURCE!H1456,"????0")&amp;",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", "&amp; SOURCE!K1456&amp;      IF(SOURCE!$X$2-LEN(SOURCE!K1456) &gt;= 0, REPT(" ",SOURCE!$X$2-LEN(SOURCE!K1456)), "")&amp;
      "},"&amp;IF(SOURCE!L1456&lt;&gt;"",""&amp;SOURCE!L1456,"")
 )
)
)</f>
        <v>/* 1418 */  { fnClearStack,                NOPARAM,                     "CLSTK",                                       "CLSTK",                                       0,       0,       CAT_FNCT, SLS_UNCHANGED, US_CANCEL   },</v>
      </c>
    </row>
    <row r="1457" spans="1:1">
      <c r="A1457" s="8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",SOURCE!$S$2-5), "")&amp;
      TEXT(SOURCE!H1457,"????0")&amp;",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", "&amp; SOURCE!K1457&amp;      IF(SOURCE!$X$2-LEN(SOURCE!K1457) &gt;= 0, REPT(" ",SOURCE!$X$2-LEN(SOURCE!K1457)), "")&amp;
      "},"&amp;IF(SOURCE!L1457&lt;&gt;"",""&amp;SOURCE!L1457,"")
 )
)
)</f>
        <v>/* 1419 */  { fnClSigma,                   NOPARAM,                     "CL" STD_SIGMA,                                "CL" STD_SIGMA,                                0,       0,       CAT_FNCT, SLS_UNCHANGED, US_ENABLED  },</v>
      </c>
    </row>
    <row r="1458" spans="1:1">
      <c r="A1458" s="8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",SOURCE!$S$2-5), "")&amp;
      TEXT(SOURCE!H1458,"????0")&amp;",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", "&amp; SOURCE!K1458&amp;      IF(SOURCE!$X$2-LEN(SOURCE!K1458) &gt;= 0, REPT(" ",SOURCE!$X$2-LEN(SOURCE!K1458)), "")&amp;
      "},"&amp;IF(SOURCE!L1458&lt;&gt;"",""&amp;SOURCE!L1458,"")
 )
)
)</f>
        <v>/* 1420 */  { fnStoreMax,                  NOPARAM,                     "STO" STD_UP_ARROW,                            "Max",                                         0,       0,       CAT_FNCT, SLS_UNCHANGED, US_ENABLED  },</v>
      </c>
    </row>
    <row r="1459" spans="1:1">
      <c r="A1459" s="8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",SOURCE!$S$2-5), "")&amp;
      TEXT(SOURCE!H1459,"????0")&amp;",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", "&amp; SOURCE!K1459&amp;      IF(SOURCE!$X$2-LEN(SOURCE!K1459) &gt;= 0, REPT(" ",SOURCE!$X$2-LEN(SOURCE!K1459)), "")&amp;
      "},"&amp;IF(SOURCE!L1459&lt;&gt;"",""&amp;SOURCE!L1459,"")
 )
)
)</f>
        <v>/* 1421 */  { fnConjugate,                 NOPARAM,                     "CONJ",                                        "conj",                                        0,       0,       CAT_FNCT, SLS_ENABLED  , US_ENABLED  },</v>
      </c>
    </row>
    <row r="1460" spans="1:1">
      <c r="A1460" s="8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",SOURCE!$S$2-5), "")&amp;
      TEXT(SOURCE!H1460,"????0")&amp;",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", "&amp; SOURCE!K1460&amp;      IF(SOURCE!$X$2-LEN(SOURCE!K1460) &gt;= 0, REPT(" ",SOURCE!$X$2-LEN(SOURCE!K1460)), "")&amp;
      "},"&amp;IF(SOURCE!L1460&lt;&gt;"",""&amp;SOURCE!L1460,"")
 )
)
)</f>
        <v>/* 1422 */  { fnRecallMax,                 NOPARAM,                     "RCL" STD_UP_ARROW,                            "Max",                                         0,       0,       CAT_FNCT, SLS_ENABLED  , US_ENABLED  },</v>
      </c>
    </row>
    <row r="1461" spans="1:1">
      <c r="A1461" s="8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",SOURCE!$S$2-5), "")&amp;
      TEXT(SOURCE!H1461,"????0")&amp;",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", "&amp; SOURCE!K1461&amp;      IF(SOURCE!$X$2-LEN(SOURCE!K1461) &gt;= 0, REPT(" ",SOURCE!$X$2-LEN(SOURCE!K1461)), "")&amp;
      "},"&amp;IF(SOURCE!L1461&lt;&gt;"",""&amp;SOURCE!L1461,"")
 )
)
)</f>
        <v>/* 1423 */  { itemToBeCoded,               NOPARAM,                     "CORR",                                        "r",                                           0,       0,       CAT_FNCT, SLS_UNCHANGED, US_ENABLED  },</v>
      </c>
    </row>
    <row r="1462" spans="1:1">
      <c r="A1462" s="8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",SOURCE!$S$2-5), "")&amp;
      TEXT(SOURCE!H1462,"????0")&amp;",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", "&amp; SOURCE!K1462&amp;      IF(SOURCE!$X$2-LEN(SOURCE!K1462) &gt;= 0, REPT(" ",SOURCE!$X$2-LEN(SOURCE!K1462)), "")&amp;
      "},"&amp;IF(SOURCE!L1462&lt;&gt;"",""&amp;SOURCE!L1462,"")
 )
)
)</f>
        <v>/* 1424 */  { itemToBeCoded,               NOPARAM,                     "COV",                                         "cov",                                         0,       0,       CAT_FNCT, SLS_UNCHANGED, US_ENABLED  },</v>
      </c>
    </row>
    <row r="1463" spans="1:1">
      <c r="A1463" s="8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",SOURCE!$S$2-5), "")&amp;
      TEXT(SOURCE!H1463,"????0")&amp;",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", "&amp; SOURCE!K1463&amp;      IF(SOURCE!$X$2-LEN(SOURCE!K1463) &gt;= 0, REPT(" ",SOURCE!$X$2-LEN(SOURCE!K1463)), "")&amp;
      "},"&amp;IF(SOURCE!L1463&lt;&gt;"",""&amp;SOURCE!L1463,"")
 )
)
)</f>
        <v>/* 1425 */  { itemToBeCoded,               NOPARAM,                     "BestF?",                                      "BestF?",                                      0,       0,       CAT_FNCT, SLS_UNCHANGED, US_ENABLED  },</v>
      </c>
    </row>
    <row r="1464" spans="1:1">
      <c r="A1464" s="8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",SOURCE!$S$2-5), "")&amp;
      TEXT(SOURCE!H1464,"????0")&amp;",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", "&amp; SOURCE!K1464&amp;      IF(SOURCE!$X$2-LEN(SOURCE!K1464) &gt;= 0, REPT(" ",SOURCE!$X$2-LEN(SOURCE!K1464)), "")&amp;
      "},"&amp;IF(SOURCE!L1464&lt;&gt;"",""&amp;SOURCE!L1464,"")
 )
)
)</f>
        <v>/* 1426 */  { fnCross,                     NOPARAM,                     "CROSS",                                       "cross",                                       0,       0,       CAT_FNCT, SLS_ENABLED  , US_ENABLED  },</v>
      </c>
    </row>
    <row r="1465" spans="1:1">
      <c r="A1465" s="8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",SOURCE!$S$2-5), "")&amp;
      TEXT(SOURCE!H1465,"????0")&amp;",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", "&amp; SOURCE!K1465&amp;      IF(SOURCE!$X$2-LEN(SOURCE!K1465) &gt;= 0, REPT(" ",SOURCE!$X$2-LEN(SOURCE!K1465)), "")&amp;
      "},"&amp;IF(SOURCE!L1465&lt;&gt;"",""&amp;SOURCE!L1465,"")
 )
)
)</f>
        <v>/* 1427 */  { fnCxToRe,                    NOPARAM,                     "CX" STD_RIGHT_ARROW "RE",                     "CX" STD_RIGHT_ARROW "RE",                     0,       0,       CAT_FNCT, SLS_ENABLED  , US_ENABLED  },</v>
      </c>
    </row>
    <row r="1466" spans="1:1">
      <c r="A1466" s="8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",SOURCE!$S$2-5), "")&amp;
      TEXT(SOURCE!H1466,"????0")&amp;",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", "&amp; SOURCE!K1466&amp;      IF(SOURCE!$X$2-LEN(SOURCE!K1466) &gt;= 0, REPT(" ",SOURCE!$X$2-LEN(SOURCE!K1466)), "")&amp;
      "},"&amp;IF(SOURCE!L1466&lt;&gt;"",""&amp;SOURCE!L1466,"")
 )
)
)</f>
        <v>/* 1428 */  { itemToBeCoded,               NOPARAM,                     "DATE",                                        "DATE",                                        0,       0,       CAT_FNCT, SLS_UNCHANGED, US_ENABLED  },</v>
      </c>
    </row>
    <row r="1467" spans="1:1">
      <c r="A1467" s="8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",SOURCE!$S$2-5), "")&amp;
      TEXT(SOURCE!H1467,"????0")&amp;",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", "&amp; SOURCE!K1467&amp;      IF(SOURCE!$X$2-LEN(SOURCE!K1467) &gt;= 0, REPT(" ",SOURCE!$X$2-LEN(SOURCE!K1467)), "")&amp;
      "},"&amp;IF(SOURCE!L1467&lt;&gt;"",""&amp;SOURCE!L1467,"")
 )
)
)</f>
        <v>/* 1429 */  { itemToBeCoded,               NOPARAM,                     "DATE" STD_RIGHT_ARROW,                        "DATE" STD_RIGHT_ARROW,                        0,       0,       CAT_FNCT, SLS_UNCHANGED, US_ENABLED  },</v>
      </c>
    </row>
    <row r="1468" spans="1:1">
      <c r="A1468" s="8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",SOURCE!$S$2-5), "")&amp;
      TEXT(SOURCE!H1468,"????0")&amp;",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", "&amp; SOURCE!K1468&amp;      IF(SOURCE!$X$2-LEN(SOURCE!K1468) &gt;= 0, REPT(" ",SOURCE!$X$2-LEN(SOURCE!K1468)), "")&amp;
      "},"&amp;IF(SOURCE!L1468&lt;&gt;"",""&amp;SOURCE!L1468,"")
 )
)
)</f>
        <v>/* 1430 */  { itemToBeCoded,               NOPARAM,                     "DAY",                                         "DAY",                                         0,       0,       CAT_FNCT, SLS_UNCHANGED, US_ENABLED  },</v>
      </c>
    </row>
    <row r="1469" spans="1:1">
      <c r="A1469" s="8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",SOURCE!$S$2-5), "")&amp;
      TEXT(SOURCE!H1469,"????0")&amp;",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", "&amp; SOURCE!K1469&amp;      IF(SOURCE!$X$2-LEN(SOURCE!K1469) &gt;= 0, REPT(" ",SOURCE!$X$2-LEN(SOURCE!K1469)), "")&amp;
      "},"&amp;IF(SOURCE!L1469&lt;&gt;"",""&amp;SOURCE!L1469,"")
 )
)
)</f>
        <v>/* 1431 */  { itemToBeCoded,               NOPARAM,                     "DBLR",                                        "DBLR",                                        0,       0,       CAT_FNCT, SLS_UNCHANGED, US_ENABLED  },</v>
      </c>
    </row>
    <row r="1470" spans="1:1">
      <c r="A1470" s="8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",SOURCE!$S$2-5), "")&amp;
      TEXT(SOURCE!H1470,"????0")&amp;",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", "&amp; SOURCE!K1470&amp;      IF(SOURCE!$X$2-LEN(SOURCE!K1470) &gt;= 0, REPT(" ",SOURCE!$X$2-LEN(SOURCE!K1470)), "")&amp;
      "},"&amp;IF(SOURCE!L1470&lt;&gt;"",""&amp;SOURCE!L1470,"")
 )
)
)</f>
        <v>/* 1432 */  { itemToBeCoded,               NOPARAM,                     "DBL" STD_CROSS,                               "DBL" STD_CROSS,                               0,       0,       CAT_FNCT, SLS_UNCHANGED, US_ENABLED  },</v>
      </c>
    </row>
    <row r="1471" spans="1:1">
      <c r="A1471" s="8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",SOURCE!$S$2-5), "")&amp;
      TEXT(SOURCE!H1471,"????0")&amp;",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", "&amp; SOURCE!K1471&amp;      IF(SOURCE!$X$2-LEN(SOURCE!K1471) &gt;= 0, REPT(" ",SOURCE!$X$2-LEN(SOURCE!K1471)), "")&amp;
      "},"&amp;IF(SOURCE!L1471&lt;&gt;"",""&amp;SOURCE!L1471,"")
 )
)
)</f>
        <v>/* 1433 */  { itemToBeCoded,               NOPARAM,                     "DBL/",                                        "DBL/",                                        0,       0,       CAT_FNCT, SLS_UNCHANGED, US_ENABLED  },</v>
      </c>
    </row>
    <row r="1472" spans="1:1">
      <c r="A1472" s="8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",SOURCE!$S$2-5), "")&amp;
      TEXT(SOURCE!H1472,"????0")&amp;",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", "&amp; SOURCE!K1472&amp;      IF(SOURCE!$X$2-LEN(SOURCE!K1472) &gt;= 0, REPT(" ",SOURCE!$X$2-LEN(SOURCE!K1472)), "")&amp;
      "},"&amp;IF(SOURCE!L1472&lt;&gt;"",""&amp;SOURCE!L1472,"")
 )
)
)</f>
        <v>/* 1434 */  { fnDecomp,                    NOPARAM,                     "DECOMP",                                      "DECOMP",                                      0,       0,       CAT_FNCT, SLS_ENABLED  , US_ENABLED  },</v>
      </c>
    </row>
    <row r="1473" spans="1:1">
      <c r="A1473" s="8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",SOURCE!$S$2-5), "")&amp;
      TEXT(SOURCE!H1473,"????0")&amp;",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", "&amp; SOURCE!K1473&amp;      IF(SOURCE!$X$2-LEN(SOURCE!K1473) &gt;= 0, REPT(" ",SOURCE!$X$2-LEN(SOURCE!K1473)), "")&amp;
      "},"&amp;IF(SOURCE!L1473&lt;&gt;"",""&amp;SOURCE!L1473,"")
 )
)
)</f>
        <v>/* 1435 */  { fnAngularMode,               AM_DEGREE,                   "DEG",                                         "DEG",                                         0,       0,       CAT_FNCT, SLS_UNCHANGED, US_ENABLED  },</v>
      </c>
    </row>
    <row r="1474" spans="1:1">
      <c r="A1474" s="8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",SOURCE!$S$2-5), "")&amp;
      TEXT(SOURCE!H1474,"????0")&amp;",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", "&amp; SOURCE!K1474&amp;      IF(SOURCE!$X$2-LEN(SOURCE!K1474) &gt;= 0, REPT(" ",SOURCE!$X$2-LEN(SOURCE!K1474)), "")&amp;
      "},"&amp;IF(SOURCE!L1474&lt;&gt;"",""&amp;SOURCE!L1474,"")
 )
)
)</f>
        <v>/* 1436 */  { fnCvtToCurrentAngularMode,   AM_DEGREE,                   "DEG" STD_RIGHT_ARROW,                         "DEG" STD_RIGHT_ARROW,                         0,       0,       CAT_FNCT, SLS_ENABLED  , US_ENABLED  },</v>
      </c>
    </row>
    <row r="1475" spans="1:1">
      <c r="A1475" s="8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",SOURCE!$S$2-5), "")&amp;
      TEXT(SOURCE!H1475,"????0")&amp;",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", "&amp; SOURCE!K1475&amp;      IF(SOURCE!$X$2-LEN(SOURCE!K1475) &gt;= 0, REPT(" ",SOURCE!$X$2-LEN(SOURCE!K1475)), "")&amp;
      "},"&amp;IF(SOURCE!L1475&lt;&gt;"",""&amp;SOURCE!L1475,"")
 )
)
)</f>
        <v>/* 1437 */  { itemToBeCoded,               NOPARAM,                     "s(a)",                                        "s(a)",                                        0,       0,       CAT_FNCT, SLS_UNCHANGED, US_ENABLED  },</v>
      </c>
    </row>
    <row r="1476" spans="1:1">
      <c r="A1476" s="8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",SOURCE!$S$2-5), "")&amp;
      TEXT(SOURCE!H1476,"????0")&amp;",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", "&amp; SOURCE!K1476&amp;      IF(SOURCE!$X$2-LEN(SOURCE!K1476) &gt;= 0, REPT(" ",SOURCE!$X$2-LEN(SOURCE!K1476)), "")&amp;
      "},"&amp;IF(SOURCE!L1476&lt;&gt;"",""&amp;SOURCE!L1476,"")
 )
)
)</f>
        <v>/* 1438 */  { fnDenMax,                    NOPARAM,                     "DENMAX",                                      "DENMAX",                                      0,       0,       CAT_FNCT, SLS_UNCHANGED, US_ENABLED  },</v>
      </c>
    </row>
    <row r="1477" spans="1:1">
      <c r="A1477" s="8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",SOURCE!$S$2-5), "")&amp;
      TEXT(SOURCE!H1477,"????0")&amp;",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", "&amp; SOURCE!K1477&amp;      IF(SOURCE!$X$2-LEN(SOURCE!K1477) &gt;= 0, REPT(" ",SOURCE!$X$2-LEN(SOURCE!K1477)), "")&amp;
      "},"&amp;IF(SOURCE!L1477&lt;&gt;"",""&amp;SOURCE!L1477,"")
 )
)
)</f>
        <v>/* 1439 */  { fnDot,                       NOPARAM,                     "DOT",                                         "dot",                                         0,       0,       CAT_FNCT, SLS_ENABLED  , US_ENABLED  },</v>
      </c>
    </row>
    <row r="1478" spans="1:1">
      <c r="A1478" s="8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",SOURCE!$S$2-5), "")&amp;
      TEXT(SOURCE!H1478,"????0")&amp;",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", "&amp; SOURCE!K1478&amp;      IF(SOURCE!$X$2-LEN(SOURCE!K1478) &gt;= 0, REPT(" ",SOURCE!$X$2-LEN(SOURCE!K1478)), "")&amp;
      "},"&amp;IF(SOURCE!L1478&lt;&gt;"",""&amp;SOURCE!L1478,"")
 )
)
)</f>
        <v>/* 1440 */  { fnDisplayStack,              TM_VALUE,                    "DSTACK",                                      "DSTACK",                                      1,       4,       CAT_FNCT, SLS_UNCHANGED, US_ENABLED  },</v>
      </c>
    </row>
    <row r="1479" spans="1:1">
      <c r="A1479" s="8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",SOURCE!$S$2-5), "")&amp;
      TEXT(SOURCE!H1479,"????0")&amp;",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", "&amp; SOURCE!K1479&amp;      IF(SOURCE!$X$2-LEN(SOURCE!K1479) &gt;= 0, REPT(" ",SOURCE!$X$2-LEN(SOURCE!K1479)), "")&amp;
      "},"&amp;IF(SOURCE!L1479&lt;&gt;"",""&amp;SOURCE!L1479,"")
 )
)
)</f>
        <v>/* 1441 */  { fnAngularMode,               AM_DMS,                      "D.MS",                                        "d.ms",                                        0,       0,       CAT_FNCT, SLS_UNCHANGED, US_ENABLED  },</v>
      </c>
    </row>
    <row r="1480" spans="1:1">
      <c r="A1480" s="8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",SOURCE!$S$2-5), "")&amp;
      TEXT(SOURCE!H1480,"????0")&amp;",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", "&amp; SOURCE!K1480&amp;      IF(SOURCE!$X$2-LEN(SOURCE!K1480) &gt;= 0, REPT(" ",SOURCE!$X$2-LEN(SOURCE!K1480)), "")&amp;
      "},"&amp;IF(SOURCE!L1480&lt;&gt;"",""&amp;SOURCE!L1480,"")
 )
)
)</f>
        <v>/* 1442 */  { fnCvtToCurrentAngularMode,   AM_DMS,                      "D.MS" STD_RIGHT_ARROW,                        "D.MS" STD_RIGHT_ARROW,                        0,       0,       CAT_FNCT, SLS_ENABLED  , US_ENABLED  },</v>
      </c>
    </row>
    <row r="1481" spans="1:1">
      <c r="A1481" s="8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",SOURCE!$S$2-5), "")&amp;
      TEXT(SOURCE!H1481,"????0")&amp;",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", "&amp; SOURCE!K1481&amp;      IF(SOURCE!$X$2-LEN(SOURCE!K1481) &gt;= 0, REPT(" ",SOURCE!$X$2-LEN(SOURCE!K1481)), "")&amp;
      "},"&amp;IF(SOURCE!L1481&lt;&gt;"",""&amp;SOURCE!L1481,"")
 )
)
)</f>
        <v>/* 1443 */  { fnSetDateFormat,             ITM_DMY,                     "D.MY",                                        "D.MY",                                        0,       0,       CAT_FNCT, SLS_UNCHANGED, US_ENABLED  },</v>
      </c>
    </row>
    <row r="1482" spans="1:1">
      <c r="A1482" s="8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",SOURCE!$S$2-5), "")&amp;
      TEXT(SOURCE!H1482,"????0")&amp;",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", "&amp; SOURCE!K1482&amp;      IF(SOURCE!$X$2-LEN(SOURCE!K1482) &gt;= 0, REPT(" ",SOURCE!$X$2-LEN(SOURCE!K1482)), "")&amp;
      "},"&amp;IF(SOURCE!L1482&lt;&gt;"",""&amp;SOURCE!L1482,"")
 )
)
)</f>
        <v>/* 1444 */  { itemToBeCoded,               NOPARAM,                     "D" STD_RIGHT_ARROW "J",                       "D" STD_RIGHT_ARROW "J",                       0,       0,       CAT_FNCT, SLS_UNCHANGED, US_ENABLED  },</v>
      </c>
    </row>
    <row r="1483" spans="1:1">
      <c r="A1483" s="8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",SOURCE!$S$2-5), "")&amp;
      TEXT(SOURCE!H1483,"????0")&amp;",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", "&amp; SOURCE!K1483&amp;      IF(SOURCE!$X$2-LEN(SOURCE!K1483) &gt;= 0, REPT(" ",SOURCE!$X$2-LEN(SOURCE!K1483)), "")&amp;
      "},"&amp;IF(SOURCE!L1483&lt;&gt;"",""&amp;SOURCE!L1483,"")
 )
)
)</f>
        <v>/* 1445 */  { itemToBeCoded,               NOPARAM,                     "1445",                                        "1445",                                        0,       0,       CAT_FREE, SLS_UNCHANGED, US_ENABLED  },</v>
      </c>
    </row>
    <row r="1484" spans="1:1">
      <c r="A1484" s="8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",SOURCE!$S$2-5), "")&amp;
      TEXT(SOURCE!H1484,"????0")&amp;",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", "&amp; SOURCE!K1484&amp;      IF(SOURCE!$X$2-LEN(SOURCE!K1484) &gt;= 0, REPT(" ",SOURCE!$X$2-LEN(SOURCE!K1484)), "")&amp;
      "},"&amp;IF(SOURCE!L1484&lt;&gt;"",""&amp;SOURCE!L1484,"")
 )
)
)</f>
        <v>/* 1446 */  { itemToBeCoded,               NOPARAM,                     "EIGVAL",                                      "EIGVAL",                                      0,       0,       CAT_FNCT, SLS_UNCHANGED, US_ENABLED  },</v>
      </c>
    </row>
    <row r="1485" spans="1:1">
      <c r="A1485" s="8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",SOURCE!$S$2-5), "")&amp;
      TEXT(SOURCE!H1485,"????0")&amp;",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", "&amp; SOURCE!K1485&amp;      IF(SOURCE!$X$2-LEN(SOURCE!K1485) &gt;= 0, REPT(" ",SOURCE!$X$2-LEN(SOURCE!K1485)), "")&amp;
      "},"&amp;IF(SOURCE!L1485&lt;&gt;"",""&amp;SOURCE!L1485,"")
 )
)
)</f>
        <v>/* 1447 */  { itemToBeCoded,               NOPARAM,                     "EIGVEC",                                      "EIGVEC",                                      0,       0,       CAT_FNCT, SLS_UNCHANGED, US_ENABLED  },</v>
      </c>
    </row>
    <row r="1486" spans="1:1">
      <c r="A1486" s="8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",SOURCE!$S$2-5), "")&amp;
      TEXT(SOURCE!H1486,"????0")&amp;",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", "&amp; SOURCE!K1486&amp;      IF(SOURCE!$X$2-LEN(SOURCE!K1486) &gt;= 0, REPT(" ",SOURCE!$X$2-LEN(SOURCE!K1486)), "")&amp;
      "},"&amp;IF(SOURCE!L1486&lt;&gt;"",""&amp;SOURCE!L1486,"")
 )
)
)</f>
        <v>/* 1448 */  { itemToBeCoded,               NOPARAM,                     "END",                                         "END",                                         0,       0,       CAT_FNCT, SLS_UNCHANGED, US_ENABLED  },</v>
      </c>
    </row>
    <row r="1487" spans="1:1">
      <c r="A1487" s="8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",SOURCE!$S$2-5), "")&amp;
      TEXT(SOURCE!H1487,"????0")&amp;",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", "&amp; SOURCE!K1487&amp;      IF(SOURCE!$X$2-LEN(SOURCE!K1487) &gt;= 0, REPT(" ",SOURCE!$X$2-LEN(SOURCE!K1487)), "")&amp;
      "},"&amp;IF(SOURCE!L1487&lt;&gt;"",""&amp;SOURCE!L1487,"")
 )
)
)</f>
        <v>/* 1449 */  { itemToBeCoded,               NOPARAM,                     "ENDP",                                        "End",                                         0,       0,       CAT_FNCT, SLS_UNCHANGED, US_ENABLED  },</v>
      </c>
    </row>
    <row r="1488" spans="1:1">
      <c r="A1488" s="8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",SOURCE!$S$2-5), "")&amp;
      TEXT(SOURCE!H1488,"????0")&amp;",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", "&amp; SOURCE!K1488&amp;      IF(SOURCE!$X$2-LEN(SOURCE!K1488) &gt;= 0, REPT(" ",SOURCE!$X$2-LEN(SOURCE!K1488)), "")&amp;
      "},"&amp;IF(SOURCE!L1488&lt;&gt;"",""&amp;SOURCE!L1488,"")
 )
)
)</f>
        <v>/* 1450 */  { fnDisplayFormatEng,          TM_VALUE,                    "ENG",                                         "ENG",                                         0,      15,       CAT_FNCT, SLS_UNCHANGED, US_ENABLED  },</v>
      </c>
    </row>
    <row r="1489" spans="1:1">
      <c r="A1489" s="8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",SOURCE!$S$2-5), "")&amp;
      TEXT(SOURCE!H1489,"????0")&amp;",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", "&amp; SOURCE!K1489&amp;      IF(SOURCE!$X$2-LEN(SOURCE!K1489) &gt;= 0, REPT(" ",SOURCE!$X$2-LEN(SOURCE!K1489)), "")&amp;
      "},"&amp;IF(SOURCE!L1489&lt;&gt;"",""&amp;SOURCE!L1489,"")
 )
)
)</f>
        <v>/* 1451 */  { itemToBeCoded,               NOPARAM,                     "ENORM",                                       "ENORM",                                       0,       0,       CAT_FNCT, SLS_UNCHANGED, US_ENABLED  },</v>
      </c>
    </row>
    <row r="1490" spans="1:1">
      <c r="A1490" s="8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",SOURCE!$S$2-5), "")&amp;
      TEXT(SOURCE!H1490,"????0")&amp;",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", "&amp; SOURCE!K1490&amp;      IF(SOURCE!$X$2-LEN(SOURCE!K1490) &gt;= 0, REPT(" ",SOURCE!$X$2-LEN(SOURCE!K1490)), "")&amp;
      "},"&amp;IF(SOURCE!L1490&lt;&gt;"",""&amp;SOURCE!L1490,"")
 )
)
)</f>
        <v>/* 1452 */  { fnRecallMin,                 NOPARAM,                     "RCL" STD_DOWN_ARROW,                          "Min",                                         0,       0,       CAT_FNCT, SLS_ENABLED  , US_ENABLED  },</v>
      </c>
    </row>
    <row r="1491" spans="1:1">
      <c r="A1491" s="8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",SOURCE!$S$2-5), "")&amp;
      TEXT(SOURCE!H1491,"????0")&amp;",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", "&amp; SOURCE!K1491&amp;      IF(SOURCE!$X$2-LEN(SOURCE!K1491) &gt;= 0, REPT(" ",SOURCE!$X$2-LEN(SOURCE!K1491)), "")&amp;
      "},"&amp;IF(SOURCE!L1491&lt;&gt;"",""&amp;SOURCE!L1491,"")
 )
)
)</f>
        <v>/* 1453 */  { itemToBeCoded,               NOPARAM,                     "EQ.DEL",                                      "DELETE",                                      0,       0,       CAT_FNCT, SLS_UNCHANGED, US_ENABLED  },</v>
      </c>
    </row>
    <row r="1492" spans="1:1">
      <c r="A1492" s="8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",SOURCE!$S$2-5), "")&amp;
      TEXT(SOURCE!H1492,"????0")&amp;",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", "&amp; SOURCE!K1492&amp;      IF(SOURCE!$X$2-LEN(SOURCE!K1492) &gt;= 0, REPT(" ",SOURCE!$X$2-LEN(SOURCE!K1492)), "")&amp;
      "},"&amp;IF(SOURCE!L1492&lt;&gt;"",""&amp;SOURCE!L1492,"")
 )
)
)</f>
        <v>/* 1454 */  { itemToBeCoded,               NOPARAM,                     "EQ.EDI",                                      "EDIT",                                        0,       0,       CAT_FNCT, SLS_UNCHANGED, US_ENABLED  },</v>
      </c>
    </row>
    <row r="1493" spans="1:1">
      <c r="A1493" s="8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",SOURCE!$S$2-5), "")&amp;
      TEXT(SOURCE!H1493,"????0")&amp;",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", "&amp; SOURCE!K1493&amp;      IF(SOURCE!$X$2-LEN(SOURCE!K1493) &gt;= 0, REPT(" ",SOURCE!$X$2-LEN(SOURCE!K1493)), "")&amp;
      "},"&amp;IF(SOURCE!L1493&lt;&gt;"",""&amp;SOURCE!L1493,"")
 )
)
)</f>
        <v>/* 1455 */  { itemToBeCoded,               NOPARAM,                     "EQ.NEW",                                      "NEW",                                         0,       0,       CAT_FNCT, SLS_UNCHANGED, US_ENABLED  },</v>
      </c>
    </row>
    <row r="1494" spans="1:1">
      <c r="A1494" s="8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",SOURCE!$S$2-5), "")&amp;
      TEXT(SOURCE!H1494,"????0")&amp;",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", "&amp; SOURCE!K1494&amp;      IF(SOURCE!$X$2-LEN(SOURCE!K1494) &gt;= 0, REPT(" ",SOURCE!$X$2-LEN(SOURCE!K1494)), "")&amp;
      "},"&amp;IF(SOURCE!L1494&lt;&gt;"",""&amp;SOURCE!L1494,"")
 )
)
)</f>
        <v>/* 1456 */  { itemToBeCoded,               NOPARAM,                     "erf",                                         "erf",                                         0,       0,       CAT_FNCT, SLS_UNCHANGED, US_ENABLED  },</v>
      </c>
    </row>
    <row r="1495" spans="1:1">
      <c r="A1495" s="8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",SOURCE!$S$2-5), "")&amp;
      TEXT(SOURCE!H1495,"????0")&amp;",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", "&amp; SOURCE!K1495&amp;      IF(SOURCE!$X$2-LEN(SOURCE!K1495) &gt;= 0, REPT(" ",SOURCE!$X$2-LEN(SOURCE!K1495)), "")&amp;
      "},"&amp;IF(SOURCE!L1495&lt;&gt;"",""&amp;SOURCE!L1495,"")
 )
)
)</f>
        <v>/* 1457 */  { itemToBeCoded,               NOPARAM,                     "erfc",                                        "erfc",                                        0,       0,       CAT_FNCT, SLS_UNCHANGED, US_ENABLED  },</v>
      </c>
    </row>
    <row r="1496" spans="1:1">
      <c r="A1496" s="8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",SOURCE!$S$2-5), "")&amp;
      TEXT(SOURCE!H1496,"????0")&amp;",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", "&amp; SOURCE!K1496&amp;      IF(SOURCE!$X$2-LEN(SOURCE!K1496) &gt;= 0, REPT(" ",SOURCE!$X$2-LEN(SOURCE!K1496)), "")&amp;
      "},"&amp;IF(SOURCE!L1496&lt;&gt;"",""&amp;SOURCE!L1496,"")
 )
)
)</f>
        <v>/* 1458 */  { itemToBeCoded,               NOPARAM,                     "ERR",                                         "ERR",                                         0,       0,       CAT_FNCT, SLS_UNCHANGED, US_ENABLED  },</v>
      </c>
    </row>
    <row r="1497" spans="1:1">
      <c r="A1497" s="8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",SOURCE!$S$2-5), "")&amp;
      TEXT(SOURCE!H1497,"????0")&amp;",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", "&amp; SOURCE!K1497&amp;      IF(SOURCE!$X$2-LEN(SOURCE!K1497) &gt;= 0, REPT(" ",SOURCE!$X$2-LEN(SOURCE!K1497)), "")&amp;
      "},"&amp;IF(SOURCE!L1497&lt;&gt;"",""&amp;SOURCE!L1497,"")
 )
)
)</f>
        <v>/* 1459 */  { itemToBeCoded,               NOPARAM,                     "EXITALL",                                     "EXITall",                                     0,       0,       CAT_FNCT, SLS_UNCHANGED, US_ENABLED  },</v>
      </c>
    </row>
    <row r="1498" spans="1:1">
      <c r="A1498" s="8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",SOURCE!$S$2-5), "")&amp;
      TEXT(SOURCE!H1498,"????0")&amp;",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", "&amp; SOURCE!K1498&amp;      IF(SOURCE!$X$2-LEN(SOURCE!K1498) &gt;= 0, REPT(" ",SOURCE!$X$2-LEN(SOURCE!K1498)), "")&amp;
      "},"&amp;IF(SOURCE!L1498&lt;&gt;"",""&amp;SOURCE!L1498,"")
 )
)
)</f>
        <v>/* 1460 */  { fnExpt,                      NOPARAM,                     "EXPT",                                        "EXPT",                                        0,       0,       CAT_FNCT, SLS_ENABLED  , US_ENABLED  },</v>
      </c>
    </row>
    <row r="1499" spans="1:1">
      <c r="A1499" s="8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",SOURCE!$S$2-5), "")&amp;
      TEXT(SOURCE!H1499,"????0")&amp;",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", "&amp; SOURCE!K1499&amp;      IF(SOURCE!$X$2-LEN(SOURCE!K1499) &gt;= 0, REPT(" ",SOURCE!$X$2-LEN(SOURCE!K1499)), "")&amp;
      "},"&amp;IF(SOURCE!L1499&lt;&gt;"",""&amp;SOURCE!L1499,"")
 )
)
)</f>
        <v>/* 1461 */  { itemToBeCoded,               NOPARAM,                     "1461",                                        "1461",                                        0,       0,       CAT_FREE, SLS_UNCHANGED, US_UNCHANGED},</v>
      </c>
    </row>
    <row r="1500" spans="1:1">
      <c r="A1500" s="8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",SOURCE!$S$2-5), "")&amp;
      TEXT(SOURCE!H1500,"????0")&amp;",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", "&amp; SOURCE!K1500&amp;      IF(SOURCE!$X$2-LEN(SOURCE!K1500) &gt;= 0, REPT(" ",SOURCE!$X$2-LEN(SOURCE!K1500)), "")&amp;
      "},"&amp;IF(SOURCE!L1500&lt;&gt;"",""&amp;SOURCE!L1500,"")
 )
)
)</f>
        <v>/* 1462 */  { fnFib,                       NOPARAM,                     "FIB",                                         "FIB",                                         0,       0,       CAT_FNCT, SLS_ENABLED  , US_ENABLED  },</v>
      </c>
    </row>
    <row r="1501" spans="1:1">
      <c r="A1501" s="8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",SOURCE!$S$2-5), "")&amp;
      TEXT(SOURCE!H1501,"????0")&amp;",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", "&amp; SOURCE!K1501&amp;      IF(SOURCE!$X$2-LEN(SOURCE!K1501) &gt;= 0, REPT(" ",SOURCE!$X$2-LEN(SOURCE!K1501)), "")&amp;
      "},"&amp;IF(SOURCE!L1501&lt;&gt;"",""&amp;SOURCE!L1501,"")
 )
)
)</f>
        <v>/* 1463 */  { fnDisplayFormatFix,          TM_VALUE,                    "FIX",                                         "FIX",                                         0,      15,       CAT_FNCT, SLS_UNCHANGED, US_ENABLED  },</v>
      </c>
    </row>
    <row r="1502" spans="1:1">
      <c r="A1502" s="8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",SOURCE!$S$2-5), "")&amp;
      TEXT(SOURCE!H1502,"????0")&amp;",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", "&amp; SOURCE!K1502&amp;      IF(SOURCE!$X$2-LEN(SOURCE!K1502) &gt;= 0, REPT(" ",SOURCE!$X$2-LEN(SOURCE!K1502)), "")&amp;
      "},"&amp;IF(SOURCE!L1502&lt;&gt;"",""&amp;SOURCE!L1502,"")
 )
)
)</f>
        <v>/* 1464 */  { fnFreeFlashMemory,           NOPARAM,                     "FLASH?",                                      "FLASH?",                                      0,       0,       CAT_FNCT, SLS_ENABLED  , US_ENABLED  },</v>
      </c>
    </row>
    <row r="1503" spans="1:1">
      <c r="A1503" s="8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",SOURCE!$S$2-5), "")&amp;
      TEXT(SOURCE!H1503,"????0")&amp;",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", "&amp; SOURCE!K1503&amp;      IF(SOURCE!$X$2-LEN(SOURCE!K1503) &gt;= 0, REPT(" ",SOURCE!$X$2-LEN(SOURCE!K1503)), "")&amp;
      "},"&amp;IF(SOURCE!L1503&lt;&gt;"",""&amp;SOURCE!L1503,"")
 )
)
)</f>
        <v>/* 1465 */  { itemToBeCoded,               NOPARAM,                     "f'(x)",                                       "f'(x)",                                       0,       0,       CAT_FNCT, SLS_UNCHANGED, US_ENABLED  },</v>
      </c>
    </row>
    <row r="1504" spans="1:1">
      <c r="A1504" s="8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",SOURCE!$S$2-5), "")&amp;
      TEXT(SOURCE!H1504,"????0")&amp;",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", "&amp; SOURCE!K1504&amp;      IF(SOURCE!$X$2-LEN(SOURCE!K1504) &gt;= 0, REPT(" ",SOURCE!$X$2-LEN(SOURCE!K1504)), "")&amp;
      "},"&amp;IF(SOURCE!L1504&lt;&gt;"",""&amp;SOURCE!L1504,"")
 )
)
)</f>
        <v>/* 1466 */  { itemToBeCoded,               NOPARAM,                     "f\"(x)",                                      "f\"(x)",                                      0,       0,       CAT_FNCT, SLS_UNCHANGED, US_ENABLED  },</v>
      </c>
    </row>
    <row r="1505" spans="1:1">
      <c r="A1505" s="8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",SOURCE!$S$2-5), "")&amp;
      TEXT(SOURCE!H1505,"????0")&amp;",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", "&amp; SOURCE!K1505&amp;      IF(SOURCE!$X$2-LEN(SOURCE!K1505) &gt;= 0, REPT(" ",SOURCE!$X$2-LEN(SOURCE!K1505)), "")&amp;
      "},"&amp;IF(SOURCE!L1505&lt;&gt;"",""&amp;SOURCE!L1505,"")
 )
)
)</f>
        <v>/* 1467 */  { fnDisplayFormatGap,          TM_VALUE,                    "GAP",                                         "GAP",                                         0,      15,       CAT_FNCT, SLS_UNCHANGED, US_ENABLED  },</v>
      </c>
    </row>
    <row r="1506" spans="1:1">
      <c r="A1506" s="8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",SOURCE!$S$2-5), "")&amp;
      TEXT(SOURCE!H1506,"????0")&amp;",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", "&amp; SOURCE!K1506&amp;      IF(SOURCE!$X$2-LEN(SOURCE!K1506) &gt;= 0, REPT(" ",SOURCE!$X$2-LEN(SOURCE!K1506)), "")&amp;
      "},"&amp;IF(SOURCE!L1506&lt;&gt;"",""&amp;SOURCE!L1506,"")
 )
)
)</f>
        <v>/* 1468 */  { fnGd,                        NOPARAM,                     "g" STD_SUB_d,                                 "g" STD_SUB_d,                                 0,       0,       CAT_FNCT, SLS_ENABLED  , US_ENABLED  },</v>
      </c>
    </row>
    <row r="1507" spans="1:1">
      <c r="A1507" s="8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",SOURCE!$S$2-5), "")&amp;
      TEXT(SOURCE!H1507,"????0")&amp;",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", "&amp; SOURCE!K1507&amp;      IF(SOURCE!$X$2-LEN(SOURCE!K1507) &gt;= 0, REPT(" ",SOURCE!$X$2-LEN(SOURCE!K1507)), "")&amp;
      "},"&amp;IF(SOURCE!L1507&lt;&gt;"",""&amp;SOURCE!L1507,"")
 )
)
)</f>
        <v>/* 1469 */  { fnInvGd,                     NOPARAM,                     "g" STD_SUB_d STD_SUP_MINUS_1,                 "g" STD_SUB_d STD_SUP_MINUS_1,                 0,       0,       CAT_FNCT, SLS_ENABLED  , US_ENABLED  },</v>
      </c>
    </row>
    <row r="1508" spans="1:1">
      <c r="A1508" s="8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",SOURCE!$S$2-5), "")&amp;
      TEXT(SOURCE!H1508,"????0")&amp;",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", "&amp; SOURCE!K1508&amp;      IF(SOURCE!$X$2-LEN(SOURCE!K1508) &gt;= 0, REPT(" ",SOURCE!$X$2-LEN(SOURCE!K1508)), "")&amp;
      "},"&amp;IF(SOURCE!L1508&lt;&gt;"",""&amp;SOURCE!L1508,"")
 )
)
)</f>
        <v>/* 1470 */  { fnAngularMode,               AM_GRAD,                     "GRAD",                                        "GRAD",                                        0,       0,       CAT_FNCT, SLS_UNCHANGED, US_ENABLED  },</v>
      </c>
    </row>
    <row r="1509" spans="1:1">
      <c r="A1509" s="8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",SOURCE!$S$2-5), "")&amp;
      TEXT(SOURCE!H1509,"????0")&amp;",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", "&amp; SOURCE!K1509&amp;      IF(SOURCE!$X$2-LEN(SOURCE!K1509) &gt;= 0, REPT(" ",SOURCE!$X$2-LEN(SOURCE!K1509)), "")&amp;
      "},"&amp;IF(SOURCE!L1509&lt;&gt;"",""&amp;SOURCE!L1509,"")
 )
)
)</f>
        <v>/* 1471 */  { fnCvtToCurrentAngularMode,   AM_GRAD,                     "GRAD" STD_RIGHT_ARROW,                        "GRAD" STD_RIGHT_ARROW,                        0,       0,       CAT_FNCT, SLS_ENABLED  , US_ENABLED  },</v>
      </c>
    </row>
    <row r="1510" spans="1:1">
      <c r="A1510" s="8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",SOURCE!$S$2-5), "")&amp;
      TEXT(SOURCE!H1510,"????0")&amp;",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", "&amp; SOURCE!K1510&amp;      IF(SOURCE!$X$2-LEN(SOURCE!K1510) &gt;= 0, REPT(" ",SOURCE!$X$2-LEN(SOURCE!K1510)), "")&amp;
      "},"&amp;IF(SOURCE!L1510&lt;&gt;"",""&amp;SOURCE!L1510,"")
 )
)
)</f>
        <v>/* 1472 */  { fnGotoDot,                   NOPARAM,                     "GTO.",                                        "GTO.",                                        0,   32766,       CAT_FNCT, SLS_UNCHANGED, US_CANCEL   },</v>
      </c>
    </row>
    <row r="1511" spans="1:1">
      <c r="A1511" s="8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",SOURCE!$S$2-5), "")&amp;
      TEXT(SOURCE!H1511,"????0")&amp;",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", "&amp; SOURCE!K1511&amp;      IF(SOURCE!$X$2-LEN(SOURCE!K1511) &gt;= 0, REPT(" ",SOURCE!$X$2-LEN(SOURCE!K1511)), "")&amp;
      "},"&amp;IF(SOURCE!L1511&lt;&gt;"",""&amp;SOURCE!L1511,"")
 )
)
)</f>
        <v>/* 1473 */  { itemToBeCoded,               NOPARAM,                     "H" STD_SUB_n,                                 "H" STD_SUB_n,                                 0,       0,       CAT_FNCT, SLS_UNCHANGED, US_ENABLED  },</v>
      </c>
    </row>
    <row r="1512" spans="1:1">
      <c r="A1512" s="8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",SOURCE!$S$2-5), "")&amp;
      TEXT(SOURCE!H1512,"????0")&amp;",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", "&amp; SOURCE!K1512&amp;      IF(SOURCE!$X$2-LEN(SOURCE!K1512) &gt;= 0, REPT(" ",SOURCE!$X$2-LEN(SOURCE!K1512)), "")&amp;
      "},"&amp;IF(SOURCE!L1512&lt;&gt;"",""&amp;SOURCE!L1512,"")
 )
)
)</f>
        <v>/* 1474 */  { itemToBeCoded,               NOPARAM,                     "H" STD_SUB_n STD_SUB_P,                       "H" STD_SUB_n STD_SUB_P,                       0,       0,       CAT_FNCT, SLS_UNCHANGED, US_ENABLED  },</v>
      </c>
    </row>
    <row r="1513" spans="1:1">
      <c r="A1513" s="8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",SOURCE!$S$2-5), "")&amp;
      TEXT(SOURCE!H1513,"????0")&amp;",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", "&amp; SOURCE!K1513&amp;      IF(SOURCE!$X$2-LEN(SOURCE!K1513) &gt;= 0, REPT(" ",SOURCE!$X$2-LEN(SOURCE!K1513)), "")&amp;
      "},"&amp;IF(SOURCE!L1513&lt;&gt;"",""&amp;SOURCE!L1513,"")
 )
)
)</f>
        <v>/* 1475 */  { fnImaginaryPart,             NOPARAM,                     "Im",                                          "Im",                                          0,       0,       CAT_FNCT, SLS_ENABLED  , US_ENABLED  },</v>
      </c>
    </row>
    <row r="1514" spans="1:1">
      <c r="A1514" s="8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",SOURCE!$S$2-5), "")&amp;
      TEXT(SOURCE!H1514,"????0")&amp;",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", "&amp; SOURCE!K1514&amp;      IF(SOURCE!$X$2-LEN(SOURCE!K1514) &gt;= 0, REPT(" ",SOURCE!$X$2-LEN(SOURCE!K1514)), "")&amp;
      "},"&amp;IF(SOURCE!L1514&lt;&gt;"",""&amp;SOURCE!L1514,"")
 )
)
)</f>
        <v>/* 1476 */  { itemToBeCoded,               NOPARAM,                     "INDEX",                                       "INDEX",                                       0,       0,       CAT_FNCT, SLS_UNCHANGED, US_ENABLED  },</v>
      </c>
    </row>
    <row r="1515" spans="1:1">
      <c r="A1515" s="8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",SOURCE!$S$2-5), "")&amp;
      TEXT(SOURCE!H1515,"????0")&amp;",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", "&amp; SOURCE!K1515&amp;      IF(SOURCE!$X$2-LEN(SOURCE!K1515) &gt;= 0, REPT(" ",SOURCE!$X$2-LEN(SOURCE!K1515)), "")&amp;
      "},"&amp;IF(SOURCE!L1515&lt;&gt;"",""&amp;SOURCE!L1515,"")
 )
)
)</f>
        <v>/* 1477 */  { itemToBeCoded,               NOPARAM,                     "I" STD_SUB_x STD_SUB_y STD_SUB_z,             "I" STD_SUB_x STD_SUB_y STD_SUB_z,             0,       0,       CAT_FNCT, SLS_UNCHANGED, US_ENABLED  },</v>
      </c>
    </row>
    <row r="1516" spans="1:1">
      <c r="A1516" s="8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",SOURCE!$S$2-5), "")&amp;
      TEXT(SOURCE!H1516,"????0")&amp;",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", "&amp; SOURCE!K1516&amp;      IF(SOURCE!$X$2-LEN(SOURCE!K1516) &gt;= 0, REPT(" ",SOURCE!$X$2-LEN(SOURCE!K1516)), "")&amp;
      "},"&amp;IF(SOURCE!L1516&lt;&gt;"",""&amp;SOURCE!L1516,"")
 )
)
)</f>
        <v>/* 1478 */  { itemToBeCoded,               NOPARAM,                     "I" STD_GAMMA STD_SUB_p,                       "I" STD_GAMMA STD_SUB_p,                       0,       0,       CAT_FNCT, SLS_UNCHANGED, US_ENABLED  },</v>
      </c>
    </row>
    <row r="1517" spans="1:1">
      <c r="A1517" s="8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",SOURCE!$S$2-5), "")&amp;
      TEXT(SOURCE!H1517,"????0")&amp;",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", "&amp; SOURCE!K1517&amp;      IF(SOURCE!$X$2-LEN(SOURCE!K1517) &gt;= 0, REPT(" ",SOURCE!$X$2-LEN(SOURCE!K1517)), "")&amp;
      "},"&amp;IF(SOURCE!L1517&lt;&gt;"",""&amp;SOURCE!L1517,"")
 )
)
)</f>
        <v>/* 1479 */  { itemToBeCoded,               NOPARAM,                     "I" STD_GAMMA STD_SUB_q,                       "I" STD_GAMMA STD_SUB_q,                       0,       0,       CAT_FNCT, SLS_UNCHANGED, US_ENABLED  },</v>
      </c>
    </row>
    <row r="1518" spans="1:1">
      <c r="A1518" s="8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",SOURCE!$S$2-5), "")&amp;
      TEXT(SOURCE!H1518,"????0")&amp;",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", "&amp; SOURCE!K1518&amp;      IF(SOURCE!$X$2-LEN(SOURCE!K1518) &gt;= 0, REPT(" ",SOURCE!$X$2-LEN(SOURCE!K1518)), "")&amp;
      "},"&amp;IF(SOURCE!L1518&lt;&gt;"",""&amp;SOURCE!L1518,"")
 )
)
)</f>
        <v>/* 1480 */  { itemToBeCoded,               NOPARAM,                     "I+",                                          "I+",                                          0,       0,       CAT_FNCT, SLS_UNCHANGED, US_ENABLED  },</v>
      </c>
    </row>
    <row r="1519" spans="1:1">
      <c r="A1519" s="8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",SOURCE!$S$2-5), "")&amp;
      TEXT(SOURCE!H1519,"????0")&amp;",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", "&amp; SOURCE!K1519&amp;      IF(SOURCE!$X$2-LEN(SOURCE!K1519) &gt;= 0, REPT(" ",SOURCE!$X$2-LEN(SOURCE!K1519)), "")&amp;
      "},"&amp;IF(SOURCE!L1519&lt;&gt;"",""&amp;SOURCE!L1519,"")
 )
)
)</f>
        <v>/* 1481 */  { itemToBeCoded,               NOPARAM,                     "I-",                                          "I-",                                          0,       0,       CAT_FNCT, SLS_UNCHANGED, US_ENABLED  },</v>
      </c>
    </row>
    <row r="1520" spans="1:1">
      <c r="A1520" s="8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",SOURCE!$S$2-5), "")&amp;
      TEXT(SOURCE!H1520,"????0")&amp;",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", "&amp; SOURCE!K1520&amp;      IF(SOURCE!$X$2-LEN(SOURCE!K1520) &gt;= 0, REPT(" ",SOURCE!$X$2-LEN(SOURCE!K1520)), "")&amp;
      "},"&amp;IF(SOURCE!L1520&lt;&gt;"",""&amp;SOURCE!L1520,"")
 )
)
)</f>
        <v>/* 1482 */  { itemToBeCoded,               NOPARAM,                     "J" STD_SUB_y "(x)",                           "J" STD_SUB_y "(x)",                           0,       0,       CAT_FNCT, SLS_UNCHANGED, US_ENABLED  },</v>
      </c>
    </row>
    <row r="1521" spans="1:1">
      <c r="A1521" s="8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",SOURCE!$S$2-5), "")&amp;
      TEXT(SOURCE!H1521,"????0")&amp;",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", "&amp; SOURCE!K1521&amp;      IF(SOURCE!$X$2-LEN(SOURCE!K1521) &gt;= 0, REPT(" ",SOURCE!$X$2-LEN(SOURCE!K1521)), "")&amp;
      "},"&amp;IF(SOURCE!L1521&lt;&gt;"",""&amp;SOURCE!L1521,"")
 )
)
)</f>
        <v>/* 1483 */  { itemToBeCoded,               NOPARAM,                     "J+",                                          "J+",                                          0,       0,       CAT_FNCT, SLS_UNCHANGED, US_ENABLED  },</v>
      </c>
    </row>
    <row r="1522" spans="1:1">
      <c r="A1522" s="8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",SOURCE!$S$2-5), "")&amp;
      TEXT(SOURCE!H1522,"????0")&amp;",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", "&amp; SOURCE!K1522&amp;      IF(SOURCE!$X$2-LEN(SOURCE!K1522) &gt;= 0, REPT(" ",SOURCE!$X$2-LEN(SOURCE!K1522)), "")&amp;
      "},"&amp;IF(SOURCE!L1522&lt;&gt;"",""&amp;SOURCE!L1522,"")
 )
)
)</f>
        <v>/* 1484 */  { itemToBeCoded,               NOPARAM,                     "J-",                                          "J-",                                          0,       0,       CAT_FNCT, SLS_UNCHANGED, US_ENABLED  },</v>
      </c>
    </row>
    <row r="1523" spans="1:1">
      <c r="A1523" s="8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",SOURCE!$S$2-5), "")&amp;
      TEXT(SOURCE!H1523,"????0")&amp;",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", "&amp; SOURCE!K1523&amp;      IF(SOURCE!$X$2-LEN(SOURCE!K1523) &gt;= 0, REPT(" ",SOURCE!$X$2-LEN(SOURCE!K1523)), "")&amp;
      "},"&amp;IF(SOURCE!L1523&lt;&gt;"",""&amp;SOURCE!L1523,"")
 )
)
)</f>
        <v>/* 1485 */  { itemToBeCoded,               NOPARAM,                     "J/G",                                         "J/G",                                         0,       0,       CAT_FNCT, SLS_UNCHANGED, US_ENABLED  },</v>
      </c>
    </row>
    <row r="1524" spans="1:1">
      <c r="A1524" s="8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",SOURCE!$S$2-5), "")&amp;
      TEXT(SOURCE!H1524,"????0")&amp;",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", "&amp; SOURCE!K1524&amp;      IF(SOURCE!$X$2-LEN(SOURCE!K1524) &gt;= 0, REPT(" ",SOURCE!$X$2-LEN(SOURCE!K1524)), "")&amp;
      "},"&amp;IF(SOURCE!L1524&lt;&gt;"",""&amp;SOURCE!L1524,"")
 )
)
)</f>
        <v>/* 1486 */  { itemToBeCoded,               NOPARAM,                     "J" STD_RIGHT_ARROW "D",                       "J" STD_RIGHT_ARROW "D",                       0,       0,       CAT_FNCT, SLS_UNCHANGED, US_ENABLED  },</v>
      </c>
    </row>
    <row r="1525" spans="1:1">
      <c r="A1525" s="8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",SOURCE!$S$2-5), "")&amp;
      TEXT(SOURCE!H1525,"????0")&amp;",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", "&amp; SOURCE!K1525&amp;      IF(SOURCE!$X$2-LEN(SOURCE!K1525) &gt;= 0, REPT(" ",SOURCE!$X$2-LEN(SOURCE!K1525)), "")&amp;
      "},"&amp;IF(SOURCE!L1525&lt;&gt;"",""&amp;SOURCE!L1525,"")
 )
)
)</f>
        <v>/* 1487 */  { itemToBeCoded,               NOPARAM,                     "KEY",                                         "KEY",                                         0,       0,       CAT_FNCT, SLS_UNCHANGED, US_ENABLED  },</v>
      </c>
    </row>
    <row r="1526" spans="1:1">
      <c r="A1526" s="8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",SOURCE!$S$2-5), "")&amp;
      TEXT(SOURCE!H1526,"????0")&amp;",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", "&amp; SOURCE!K1526&amp;      IF(SOURCE!$X$2-LEN(SOURCE!K1526) &gt;= 0, REPT(" ",SOURCE!$X$2-LEN(SOURCE!K1526)), "")&amp;
      "},"&amp;IF(SOURCE!L1526&lt;&gt;"",""&amp;SOURCE!L1526,"")
 )
)
)</f>
        <v>/* 1488 */  { itemToBeCoded,               NOPARAM,                     "KEYG",                                        "KEYG",                                        0,       0,       CAT_FNCT, SLS_UNCHANGED, US_ENABLED  },</v>
      </c>
    </row>
    <row r="1527" spans="1:1">
      <c r="A1527" s="8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",SOURCE!$S$2-5), "")&amp;
      TEXT(SOURCE!H1527,"????0")&amp;",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", "&amp; SOURCE!K1527&amp;      IF(SOURCE!$X$2-LEN(SOURCE!K1527) &gt;= 0, REPT(" ",SOURCE!$X$2-LEN(SOURCE!K1527)), "")&amp;
      "},"&amp;IF(SOURCE!L1527&lt;&gt;"",""&amp;SOURCE!L1527,"")
 )
)
)</f>
        <v>/* 1489 */  { itemToBeCoded,               NOPARAM,                     "KEYX",                                        "KEYX",                                        0,       0,       CAT_FNCT, SLS_UNCHANGED, US_ENABLED  },</v>
      </c>
    </row>
    <row r="1528" spans="1:1">
      <c r="A1528" s="8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",SOURCE!$S$2-5), "")&amp;
      TEXT(SOURCE!H1528,"????0")&amp;",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", "&amp; SOURCE!K1528&amp;      IF(SOURCE!$X$2-LEN(SOURCE!K1528) &gt;= 0, REPT(" ",SOURCE!$X$2-LEN(SOURCE!K1528)), "")&amp;
      "},"&amp;IF(SOURCE!L1528&lt;&gt;"",""&amp;SOURCE!L1528,"")
 )
)
)</f>
        <v>/* 1490 */  { fnSinc,                      NOPARAM,                     "sinc",                                        "sinc",                                        0,       0,       CAT_FNCT, SLS_ENABLED  , US_ENABLED  },</v>
      </c>
    </row>
    <row r="1529" spans="1:1">
      <c r="A1529" s="8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",SOURCE!$S$2-5), "")&amp;
      TEXT(SOURCE!H1529,"????0")&amp;",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", "&amp; SOURCE!K1529&amp;      IF(SOURCE!$X$2-LEN(SOURCE!K1529) &gt;= 0, REPT(" ",SOURCE!$X$2-LEN(SOURCE!K1529)), "")&amp;
      "},"&amp;IF(SOURCE!L1529&lt;&gt;"",""&amp;SOURCE!L1529,"")
 )
)
)</f>
        <v>/* 1491 */  { itemToBeCoded,               NOPARAM,                     "KTYP?",                                       "KTYP?",                                       0,       0,       CAT_FNCT, SLS_UNCHANGED, US_ENABLED  },</v>
      </c>
    </row>
    <row r="1530" spans="1:1">
      <c r="A1530" s="8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",SOURCE!$S$2-5), "")&amp;
      TEXT(SOURCE!H1530,"????0")&amp;",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", "&amp; SOURCE!K1530&amp;      IF(SOURCE!$X$2-LEN(SOURCE!K1530) &gt;= 0, REPT(" ",SOURCE!$X$2-LEN(SOURCE!K1530)), "")&amp;
      "},"&amp;IF(SOURCE!L1530&lt;&gt;"",""&amp;SOURCE!L1530,"")
 )
)
)</f>
        <v>/* 1492 */  { fnLastX,                     NOPARAM/*#JM#*/,             "LASTx",                                       "LSTx",                                        0,       0,       CAT_FNCT, SLS_ENABLED  , US_ENABLED  },</v>
      </c>
    </row>
    <row r="1531" spans="1:1">
      <c r="A1531" s="8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",SOURCE!$S$2-5), "")&amp;
      TEXT(SOURCE!H1531,"????0")&amp;",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", "&amp; SOURCE!K1531&amp;      IF(SOURCE!$X$2-LEN(SOURCE!K1531) &gt;= 0, REPT(" ",SOURCE!$X$2-LEN(SOURCE!K1531)), "")&amp;
      "},"&amp;IF(SOURCE!L1531&lt;&gt;"",""&amp;SOURCE!L1531,"")
 )
)
)</f>
        <v>/* 1493 */  { itemToBeCoded,               NOPARAM,                     "LBL?",                                        "LBL?",                                        0,       0,       CAT_FNCT, SLS_UNCHANGED, US_ENABLED  },</v>
      </c>
    </row>
    <row r="1532" spans="1:1">
      <c r="A1532" s="8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",SOURCE!$S$2-5), "")&amp;
      TEXT(SOURCE!H1532,"????0")&amp;",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", "&amp; SOURCE!K1532&amp;      IF(SOURCE!$X$2-LEN(SOURCE!K1532) &gt;= 0, REPT(" ",SOURCE!$X$2-LEN(SOURCE!K1532)), "")&amp;
      "},"&amp;IF(SOURCE!L1532&lt;&gt;"",""&amp;SOURCE!L1532,"")
 )
)
)</f>
        <v>/* 1494 */  { itemToBeCoded,               NOPARAM,                     "LEAP?",                                       "LEAP?",                                       0,       0,       CAT_FNCT, SLS_UNCHANGED, US_ENABLED  },</v>
      </c>
    </row>
    <row r="1533" spans="1:1">
      <c r="A1533" s="8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",SOURCE!$S$2-5), "")&amp;
      TEXT(SOURCE!H1533,"????0")&amp;",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", "&amp; SOURCE!K1533&amp;      IF(SOURCE!$X$2-LEN(SOURCE!K1533) &gt;= 0, REPT(" ",SOURCE!$X$2-LEN(SOURCE!K1533)), "")&amp;
      "},"&amp;IF(SOURCE!L1533&lt;&gt;"",""&amp;SOURCE!L1533,"")
 )
)
)</f>
        <v>/* 1495 */  { itemToBeCoded,               NOPARAM,                     "L" STD_SUB_m ,                                "L" STD_SUB_m ,                                0,       0,       CAT_FNCT, SLS_UNCHANGED, US_ENABLED  },</v>
      </c>
    </row>
    <row r="1534" spans="1:1">
      <c r="A1534" s="8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",SOURCE!$S$2-5), "")&amp;
      TEXT(SOURCE!H1534,"????0")&amp;",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", "&amp; SOURCE!K1534&amp;      IF(SOURCE!$X$2-LEN(SOURCE!K1534) &gt;= 0, REPT(" ",SOURCE!$X$2-LEN(SOURCE!K1534)), "")&amp;
      "},"&amp;IF(SOURCE!L1534&lt;&gt;"",""&amp;SOURCE!L1534,"")
 )
)
)</f>
        <v>/* 1496 */  { itemToBeCoded,               NOPARAM,                     "L" STD_SUB_m STD_SUB_alpha,                   "L" STD_SUB_m STD_SUB_alpha,                   0,       0,       CAT_FNCT, SLS_UNCHANGED, US_ENABLED  },</v>
      </c>
    </row>
    <row r="1535" spans="1:1">
      <c r="A1535" s="8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",SOURCE!$S$2-5), "")&amp;
      TEXT(SOURCE!H1535,"????0")&amp;",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", "&amp; SOURCE!K1535&amp;      IF(SOURCE!$X$2-LEN(SOURCE!K1535) &gt;= 0, REPT(" ",SOURCE!$X$2-LEN(SOURCE!K1535)), "")&amp;
      "},"&amp;IF(SOURCE!L1535&lt;&gt;"",""&amp;SOURCE!L1535,"")
 )
)
)</f>
        <v>/* 1497 */  { fnLnBeta,                    NOPARAM,                     "LN" STD_beta,                                 "ln" STD_beta,                                 0,       0,       CAT_FNCT, SLS_ENABLED  , US_ENABLED  },</v>
      </c>
    </row>
    <row r="1536" spans="1:1">
      <c r="A1536" s="8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",SOURCE!$S$2-5), "")&amp;
      TEXT(SOURCE!H1536,"????0")&amp;",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", "&amp; SOURCE!K1536&amp;      IF(SOURCE!$X$2-LEN(SOURCE!K1536) &gt;= 0, REPT(" ",SOURCE!$X$2-LEN(SOURCE!K1536)), "")&amp;
      "},"&amp;IF(SOURCE!L1536&lt;&gt;"",""&amp;SOURCE!L1536,"")
 )
)
)</f>
        <v>/* 1498 */  { fnLnGamma,                   NOPARAM,                     "LN" STD_GAMMA,                                "ln" STD_GAMMA,                                0,       0,       CAT_FNCT, SLS_ENABLED  , US_ENABLED  },</v>
      </c>
    </row>
    <row r="1537" spans="1:1">
      <c r="A1537" s="8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",SOURCE!$S$2-5), "")&amp;
      TEXT(SOURCE!H1537,"????0")&amp;",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", "&amp; SOURCE!K1537&amp;      IF(SOURCE!$X$2-LEN(SOURCE!K1537) &gt;= 0, REPT(" ",SOURCE!$X$2-LEN(SOURCE!K1537)), "")&amp;
      "},"&amp;IF(SOURCE!L1537&lt;&gt;"",""&amp;SOURCE!L1537,"")
 )
)
)</f>
        <v>/* 1499 */  { fnLoad,                      LM_ALL,                      "LOAD",                                        "LOAD",                                        0,       0,       CAT_FNCT, SLS_UNCHANGED, US_CANCEL   },</v>
      </c>
    </row>
    <row r="1538" spans="1:1">
      <c r="A1538" s="8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",SOURCE!$S$2-5), "")&amp;
      TEXT(SOURCE!H1538,"????0")&amp;",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", "&amp; SOURCE!K1538&amp;      IF(SOURCE!$X$2-LEN(SOURCE!K1538) &gt;= 0, REPT(" ",SOURCE!$X$2-LEN(SOURCE!K1538)), "")&amp;
      "},"&amp;IF(SOURCE!L1538&lt;&gt;"",""&amp;SOURCE!L1538,"")
 )
)
)</f>
        <v>/* 1500 */  { fnLoad,                      LM_PROGRAMS,                 "LOADP",                                       "LOADP",                                       0,       0,       CAT_FNCT, SLS_UNCHANGED, US_ENABLED  },</v>
      </c>
    </row>
    <row r="1539" spans="1:1">
      <c r="A1539" s="8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",SOURCE!$S$2-5), "")&amp;
      TEXT(SOURCE!H1539,"????0")&amp;",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", "&amp; SOURCE!K1539&amp;      IF(SOURCE!$X$2-LEN(SOURCE!K1539) &gt;= 0, REPT(" ",SOURCE!$X$2-LEN(SOURCE!K1539)), "")&amp;
      "},"&amp;IF(SOURCE!L1539&lt;&gt;"",""&amp;SOURCE!L1539,"")
 )
)
)</f>
        <v>/* 1501 */  { fnLoad,                      LM_REGISTERS,                "LOADR",                                       "LOADR",                                       0,       0,       CAT_FNCT, SLS_UNCHANGED, US_ENABLED  },</v>
      </c>
    </row>
    <row r="1540" spans="1:1">
      <c r="A1540" s="8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",SOURCE!$S$2-5), "")&amp;
      TEXT(SOURCE!H1540,"????0")&amp;",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", "&amp; SOURCE!K1540&amp;      IF(SOURCE!$X$2-LEN(SOURCE!K1540) &gt;= 0, REPT(" ",SOURCE!$X$2-LEN(SOURCE!K1540)), "")&amp;
      "},"&amp;IF(SOURCE!L1540&lt;&gt;"",""&amp;SOURCE!L1540,"")
 )
)
)</f>
        <v>/* 1502 */  { fnLoad,                      LM_SYSTEM_STATE,             "LOADSS",                                      "LOADSS",                                      0,       0,       CAT_FNCT, SLS_UNCHANGED, US_ENABLED  },</v>
      </c>
    </row>
    <row r="1541" spans="1:1">
      <c r="A1541" s="8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",SOURCE!$S$2-5), "")&amp;
      TEXT(SOURCE!H1541,"????0")&amp;",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", "&amp; SOURCE!K1541&amp;      IF(SOURCE!$X$2-LEN(SOURCE!K1541) &gt;= 0, REPT(" ",SOURCE!$X$2-LEN(SOURCE!K1541)), "")&amp;
      "},"&amp;IF(SOURCE!L1541&lt;&gt;"",""&amp;SOURCE!L1541,"")
 )
)
)</f>
        <v>/* 1503 */  { fnLoad,                      LM_SUMS,                     "LOAD" STD_SIGMA,                              "LOAD" STD_SIGMA,                              0,       0,       CAT_FNCT, SLS_UNCHANGED, US_ENABLED  },</v>
      </c>
    </row>
    <row r="1542" spans="1:1">
      <c r="A1542" s="8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",SOURCE!$S$2-5), "")&amp;
      TEXT(SOURCE!H1542,"????0")&amp;",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", "&amp; SOURCE!K1542&amp;      IF(SOURCE!$X$2-LEN(SOURCE!K1542) &gt;= 0, REPT(" ",SOURCE!$X$2-LEN(SOURCE!K1542)), "")&amp;
      "},"&amp;IF(SOURCE!L1542&lt;&gt;"",""&amp;SOURCE!L1542,"")
 )
)
)</f>
        <v>/* 1504 */  { allocateLocalRegisters,      TM_VALUE,                    "LocR",                                        "LocR",                                        0,      99,       CAT_FNCT, SLS_UNCHANGED, US_ENABLED  },</v>
      </c>
    </row>
    <row r="1543" spans="1:1">
      <c r="A1543" s="8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",SOURCE!$S$2-5), "")&amp;
      TEXT(SOURCE!H1543,"????0")&amp;",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", "&amp; SOURCE!K1543&amp;      IF(SOURCE!$X$2-LEN(SOURCE!K1543) &gt;= 0, REPT(" ",SOURCE!$X$2-LEN(SOURCE!K1543)), "")&amp;
      "},"&amp;IF(SOURCE!L1543&lt;&gt;"",""&amp;SOURCE!L1543,"")
 )
)
)</f>
        <v>/* 1505 */  { fnGetLocR,                   NOPARAM,                     "LocR?",                                       "LocR?",                                       0,       0,       CAT_FNCT, SLS_ENABLED  , US_ENABLED  },</v>
      </c>
    </row>
    <row r="1544" spans="1:1">
      <c r="A1544" s="8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",SOURCE!$S$2-5), "")&amp;
      TEXT(SOURCE!H1544,"????0")&amp;",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", "&amp; SOURCE!K1544&amp;      IF(SOURCE!$X$2-LEN(SOURCE!K1544) &gt;= 0, REPT(" ",SOURCE!$X$2-LEN(SOURCE!K1544)), "")&amp;
      "},"&amp;IF(SOURCE!L1544&lt;&gt;"",""&amp;SOURCE!L1544,"")
 )
)
)</f>
        <v>/* 1506 */  { itemToBeCoded,               NOPARAM,                     "L.R.",                                        "L.R.",                                        0,       0,       CAT_FNCT, SLS_UNCHANGED, US_ENABLED  },</v>
      </c>
    </row>
    <row r="1545" spans="1:1">
      <c r="A1545" s="8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",SOURCE!$S$2-5), "")&amp;
      TEXT(SOURCE!H1545,"????0")&amp;",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", "&amp; SOURCE!K1545&amp;      IF(SOURCE!$X$2-LEN(SOURCE!K1545) &gt;= 0, REPT(" ",SOURCE!$X$2-LEN(SOURCE!K1545)), "")&amp;
      "},"&amp;IF(SOURCE!L1545&lt;&gt;"",""&amp;SOURCE!L1545,"")
 )
)
)</f>
        <v>/* 1507 */  { fnMant,                      NOPARAM,                     "MANT",                                        "MANT",                                        0,       0,       CAT_FNCT, SLS_ENABLED  , US_ENABLED  },</v>
      </c>
    </row>
    <row r="1546" spans="1:1">
      <c r="A1546" s="8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",SOURCE!$S$2-5), "")&amp;
      TEXT(SOURCE!H1546,"????0")&amp;",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", "&amp; SOURCE!K1546&amp;      IF(SOURCE!$X$2-LEN(SOURCE!K1546) &gt;= 0, REPT(" ",SOURCE!$X$2-LEN(SOURCE!K1546)), "")&amp;
      "},"&amp;IF(SOURCE!L1546&lt;&gt;"",""&amp;SOURCE!L1546,"")
 )
)
)</f>
        <v>/* 1508 */  { itemToBeCoded,               NOPARAM,                     "Mat_X",                                       "Mat X",                                       0,       0,       CAT_FNCT, SLS_UNCHANGED, US_ENABLED  },</v>
      </c>
    </row>
    <row r="1547" spans="1:1">
      <c r="A1547" s="8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",SOURCE!$S$2-5), "")&amp;
      TEXT(SOURCE!H1547,"????0")&amp;",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", "&amp; SOURCE!K1547&amp;      IF(SOURCE!$X$2-LEN(SOURCE!K1547) &gt;= 0, REPT(" ",SOURCE!$X$2-LEN(SOURCE!K1547)), "")&amp;
      "},"&amp;IF(SOURCE!L1547&lt;&gt;"",""&amp;SOURCE!L1547,"")
 )
)
)</f>
        <v>/* 1509 */  { fnFreeMemory,                NOPARAM,                     "MEM?",                                        "MEM?",                                        0,       0,       CAT_FNCT, SLS_ENABLED  , US_ENABLED  },</v>
      </c>
    </row>
    <row r="1548" spans="1:1">
      <c r="A1548" s="8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",SOURCE!$S$2-5), "")&amp;
      TEXT(SOURCE!H1548,"????0")&amp;",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", "&amp; SOURCE!K1548&amp;      IF(SOURCE!$X$2-LEN(SOURCE!K1548) &gt;= 0, REPT(" ",SOURCE!$X$2-LEN(SOURCE!K1548)), "")&amp;
      "},"&amp;IF(SOURCE!L1548&lt;&gt;"",""&amp;SOURCE!L1548,"")
 )
)
)</f>
        <v>/* 1510 */  { itemToBeCoded,               NOPARAM,                     "MENU",                                        "MENU",                                        0,       0,       CAT_FNCT, SLS_UNCHANGED, US_ENABLED  },</v>
      </c>
    </row>
    <row r="1549" spans="1:1">
      <c r="A1549" s="8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",SOURCE!$S$2-5), "")&amp;
      TEXT(SOURCE!H1549,"????0")&amp;",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", "&amp; SOURCE!K1549&amp;      IF(SOURCE!$X$2-LEN(SOURCE!K1549) &gt;= 0, REPT(" ",SOURCE!$X$2-LEN(SOURCE!K1549)), "")&amp;
      "},"&amp;IF(SOURCE!L1549&lt;&gt;"",""&amp;SOURCE!L1549,"")
 )
)
)</f>
        <v>/* 1511 */  { itemToBeCoded,               NOPARAM,                     "MONTH",                                       "MONTH",                                       0,       0,       CAT_FNCT, SLS_UNCHANGED, US_ENABLED  },</v>
      </c>
    </row>
    <row r="1550" spans="1:1">
      <c r="A1550" s="8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",SOURCE!$S$2-5), "")&amp;
      TEXT(SOURCE!H1550,"????0")&amp;",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", "&amp; SOURCE!K1550&amp;      IF(SOURCE!$X$2-LEN(SOURCE!K1550) &gt;= 0, REPT(" ",SOURCE!$X$2-LEN(SOURCE!K1550)), "")&amp;
      "},"&amp;IF(SOURCE!L1550&lt;&gt;"",""&amp;SOURCE!L1550,"")
 )
)
)</f>
        <v>/* 1512 */  { itemToBeCoded,               NOPARAM,                     "MSG",                                         "MSG",                                         0,       0,       CAT_FNCT, SLS_UNCHANGED, US_ENABLED  },</v>
      </c>
    </row>
    <row r="1551" spans="1:1">
      <c r="A1551" s="8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",SOURCE!$S$2-5), "")&amp;
      TEXT(SOURCE!H1551,"????0")&amp;",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", "&amp; SOURCE!K1551&amp;      IF(SOURCE!$X$2-LEN(SOURCE!K1551) &gt;= 0, REPT(" ",SOURCE!$X$2-LEN(SOURCE!K1551)), "")&amp;
      "},"&amp;IF(SOURCE!L1551&lt;&gt;"",""&amp;SOURCE!L1551,"")
 )
)
)</f>
        <v>/* 1513 */  { fnAngularMode,               AM_MULTPI,                   "MUL" STD_pi,                                  "MUL" STD_pi,                                  0,       0,       CAT_FNCT, SLS_UNCHANGED, US_ENABLED  },</v>
      </c>
    </row>
    <row r="1552" spans="1:1">
      <c r="A1552" s="8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",SOURCE!$S$2-5), "")&amp;
      TEXT(SOURCE!H1552,"????0")&amp;",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", "&amp; SOURCE!K1552&amp;      IF(SOURCE!$X$2-LEN(SOURCE!K1552) &gt;= 0, REPT(" ",SOURCE!$X$2-LEN(SOURCE!K1552)), "")&amp;
      "},"&amp;IF(SOURCE!L1552&lt;&gt;"",""&amp;SOURCE!L1552,"")
 )
)
)</f>
        <v>/* 1514 */  { itemToBeCoded,               NOPARAM,                     "MVAR",                                        "MVAR",                                        0,       0,       CAT_FNCT, SLS_UNCHANGED, US_ENABLED  },</v>
      </c>
    </row>
    <row r="1553" spans="1:1">
      <c r="A1553" s="8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",SOURCE!$S$2-5), "")&amp;
      TEXT(SOURCE!H1553,"????0")&amp;",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", "&amp; SOURCE!K1553&amp;      IF(SOURCE!$X$2-LEN(SOURCE!K1553) &gt;= 0, REPT(" ",SOURCE!$X$2-LEN(SOURCE!K1553)), "")&amp;
      "},"&amp;IF(SOURCE!L1553&lt;&gt;"",""&amp;SOURCE!L1553,"")
 )
)
)</f>
        <v>/* 1515 */  { itemToBeCoded,               NOPARAM,                     "M.DELR",                                      "DELR",                                        0,       0,       CAT_FNCT, SLS_UNCHANGED, US_ENABLED  },</v>
      </c>
    </row>
    <row r="1554" spans="1:1">
      <c r="A1554" s="8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",SOURCE!$S$2-5), "")&amp;
      TEXT(SOURCE!H1554,"????0")&amp;",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", "&amp; SOURCE!K1554&amp;      IF(SOURCE!$X$2-LEN(SOURCE!K1554) &gt;= 0, REPT(" ",SOURCE!$X$2-LEN(SOURCE!K1554)), "")&amp;
      "},"&amp;IF(SOURCE!L1554&lt;&gt;"",""&amp;SOURCE!L1554,"")
 )
)
)</f>
        <v>/* 1516 */  { itemToBeCoded,               NOPARAM,                     "M.DIM",                                       "DIM",                                         0,       0,       CAT_FNCT, SLS_UNCHANGED, US_ENABLED  },</v>
      </c>
    </row>
    <row r="1555" spans="1:1">
      <c r="A1555" s="8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",SOURCE!$S$2-5), "")&amp;
      TEXT(SOURCE!H1555,"????0")&amp;",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", "&amp; SOURCE!K1555&amp;      IF(SOURCE!$X$2-LEN(SOURCE!K1555) &gt;= 0, REPT(" ",SOURCE!$X$2-LEN(SOURCE!K1555)), "")&amp;
      "},"&amp;IF(SOURCE!L1555&lt;&gt;"",""&amp;SOURCE!L1555,"")
 )
)
)</f>
        <v>/* 1517 */  { itemToBeCoded,               NOPARAM,                     "M.DIM?",                                      "DIM?",                                        0,       0,       CAT_FNCT, SLS_UNCHANGED, US_ENABLED  },</v>
      </c>
    </row>
    <row r="1556" spans="1:1">
      <c r="A1556" s="8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",SOURCE!$S$2-5), "")&amp;
      TEXT(SOURCE!H1556,"????0")&amp;",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", "&amp; SOURCE!K1556&amp;      IF(SOURCE!$X$2-LEN(SOURCE!K1556) &gt;= 0, REPT(" ",SOURCE!$X$2-LEN(SOURCE!K1556)), "")&amp;
      "},"&amp;IF(SOURCE!L1556&lt;&gt;"",""&amp;SOURCE!L1556,"")
 )
)
)</f>
        <v>/* 1518 */  { fnSetDateFormat,             ITM_MDY,                     "M.DY",                                        "M.DY",                                        0,       0,       CAT_FNCT, SLS_UNCHANGED, US_ENABLED  },</v>
      </c>
    </row>
    <row r="1557" spans="1:1">
      <c r="A1557" s="8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",SOURCE!$S$2-5), "")&amp;
      TEXT(SOURCE!H1557,"????0")&amp;",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", "&amp; SOURCE!K1557&amp;      IF(SOURCE!$X$2-LEN(SOURCE!K1557) &gt;= 0, REPT(" ",SOURCE!$X$2-LEN(SOURCE!K1557)), "")&amp;
      "},"&amp;IF(SOURCE!L1557&lt;&gt;"",""&amp;SOURCE!L1557,"")
 )
)
)</f>
        <v>/* 1519 */  { itemToBeCoded,               NOPARAM,                     "M.EDI",                                       "EDIT",                                        0,       0,       CAT_FNCT, SLS_UNCHANGED, US_ENABLED  },</v>
      </c>
    </row>
    <row r="1558" spans="1:1">
      <c r="A1558" s="8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",SOURCE!$S$2-5), "")&amp;
      TEXT(SOURCE!H1558,"????0")&amp;",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", "&amp; SOURCE!K1558&amp;      IF(SOURCE!$X$2-LEN(SOURCE!K1558) &gt;= 0, REPT(" ",SOURCE!$X$2-LEN(SOURCE!K1558)), "")&amp;
      "},"&amp;IF(SOURCE!L1558&lt;&gt;"",""&amp;SOURCE!L1558,"")
 )
)
)</f>
        <v>/* 1520 */  { itemToBeCoded,               NOPARAM,                     "M.EDIN",                                      "EDITN",                                       0,       0,       CAT_FNCT, SLS_UNCHANGED, US_ENABLED  },</v>
      </c>
    </row>
    <row r="1559" spans="1:1">
      <c r="A1559" s="8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",SOURCE!$S$2-5), "")&amp;
      TEXT(SOURCE!H1559,"????0")&amp;",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", "&amp; SOURCE!K1559&amp;      IF(SOURCE!$X$2-LEN(SOURCE!K1559) &gt;= 0, REPT(" ",SOURCE!$X$2-LEN(SOURCE!K1559)), "")&amp;
      "},"&amp;IF(SOURCE!L1559&lt;&gt;"",""&amp;SOURCE!L1559,"")
 )
)
)</f>
        <v>/* 1521 */  { itemToBeCoded,               NOPARAM,                     "M.GET",                                       "GETM",                                        0,       0,       CAT_FNCT, SLS_UNCHANGED, US_ENABLED  },</v>
      </c>
    </row>
    <row r="1560" spans="1:1">
      <c r="A1560" s="8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",SOURCE!$S$2-5), "")&amp;
      TEXT(SOURCE!H1560,"????0")&amp;",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", "&amp; SOURCE!K1560&amp;      IF(SOURCE!$X$2-LEN(SOURCE!K1560) &gt;= 0, REPT(" ",SOURCE!$X$2-LEN(SOURCE!K1560)), "")&amp;
      "},"&amp;IF(SOURCE!L1560&lt;&gt;"",""&amp;SOURCE!L1560,"")
 )
)
)</f>
        <v>/* 1522 */  { itemToBeCoded,               NOPARAM,                     "M.GOTO",                                      "GOTO",                                        0,       0,       CAT_FNCT, SLS_UNCHANGED, US_ENABLED  },</v>
      </c>
    </row>
    <row r="1561" spans="1:1">
      <c r="A1561" s="8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",SOURCE!$S$2-5), "")&amp;
      TEXT(SOURCE!H1561,"????0")&amp;",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", "&amp; SOURCE!K1561&amp;      IF(SOURCE!$X$2-LEN(SOURCE!K1561) &gt;= 0, REPT(" ",SOURCE!$X$2-LEN(SOURCE!K1561)), "")&amp;
      "},"&amp;IF(SOURCE!L1561&lt;&gt;"",""&amp;SOURCE!L1561,"")
 )
)
)</f>
        <v>/* 1523 */  { itemToBeCoded,               NOPARAM,                     "M.GROW",                                      "GROW",                                        0,       0,       CAT_FNCT, SLS_UNCHANGED, US_ENABLED  },</v>
      </c>
    </row>
    <row r="1562" spans="1:1">
      <c r="A1562" s="8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",SOURCE!$S$2-5), "")&amp;
      TEXT(SOURCE!H1562,"????0")&amp;",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", "&amp; SOURCE!K1562&amp;      IF(SOURCE!$X$2-LEN(SOURCE!K1562) &gt;= 0, REPT(" ",SOURCE!$X$2-LEN(SOURCE!K1562)), "")&amp;
      "},"&amp;IF(SOURCE!L1562&lt;&gt;"",""&amp;SOURCE!L1562,"")
 )
)
)</f>
        <v>/* 1524 */  { itemToBeCoded,               NOPARAM,                     "M.INSR",                                      "INSR",                                        0,       0,       CAT_FNCT, SLS_UNCHANGED, US_ENABLED  },</v>
      </c>
    </row>
    <row r="1563" spans="1:1">
      <c r="A1563" s="8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",SOURCE!$S$2-5), "")&amp;
      TEXT(SOURCE!H1563,"????0")&amp;",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", "&amp; SOURCE!K1563&amp;      IF(SOURCE!$X$2-LEN(SOURCE!K1563) &gt;= 0, REPT(" ",SOURCE!$X$2-LEN(SOURCE!K1563)), "")&amp;
      "},"&amp;IF(SOURCE!L1563&lt;&gt;"",""&amp;SOURCE!L1563,"")
 )
)
)</f>
        <v>/* 1525 */  { itemToBeCoded,               NOPARAM,                     "M.LU",                                        "M.LU",                                        0,       0,       CAT_FNCT, SLS_UNCHANGED, US_ENABLED  },</v>
      </c>
    </row>
    <row r="1564" spans="1:1">
      <c r="A1564" s="8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",SOURCE!$S$2-5), "")&amp;
      TEXT(SOURCE!H1564,"????0")&amp;",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", "&amp; SOURCE!K1564&amp;      IF(SOURCE!$X$2-LEN(SOURCE!K1564) &gt;= 0, REPT(" ",SOURCE!$X$2-LEN(SOURCE!K1564)), "")&amp;
      "},"&amp;IF(SOURCE!L1564&lt;&gt;"",""&amp;SOURCE!L1564,"")
 )
)
)</f>
        <v>/* 1526 */  { itemToBeCoded,               NOPARAM,                     "M.NEW",                                       "NEW",                                         0,       0,       CAT_FNCT, SLS_UNCHANGED, US_ENABLED  },</v>
      </c>
    </row>
    <row r="1565" spans="1:1">
      <c r="A1565" s="8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",SOURCE!$S$2-5), "")&amp;
      TEXT(SOURCE!H1565,"????0")&amp;",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", "&amp; SOURCE!K1565&amp;      IF(SOURCE!$X$2-LEN(SOURCE!K1565) &gt;= 0, REPT(" ",SOURCE!$X$2-LEN(SOURCE!K1565)), "")&amp;
      "},"&amp;IF(SOURCE!L1565&lt;&gt;"",""&amp;SOURCE!L1565,"")
 )
)
)</f>
        <v>/* 1527 */  { itemToBeCoded,               NOPARAM,                     "M.OLD",                                       "OLD",                                         0,       0,       CAT_FNCT, SLS_UNCHANGED, US_ENABLED  },</v>
      </c>
    </row>
    <row r="1566" spans="1:1">
      <c r="A1566" s="8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",SOURCE!$S$2-5), "")&amp;
      TEXT(SOURCE!H1566,"????0")&amp;",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", "&amp; SOURCE!K1566&amp;      IF(SOURCE!$X$2-LEN(SOURCE!K1566) &gt;= 0, REPT(" ",SOURCE!$X$2-LEN(SOURCE!K1566)), "")&amp;
      "},"&amp;IF(SOURCE!L1566&lt;&gt;"",""&amp;SOURCE!L1566,"")
 )
)
)</f>
        <v>/* 1528 */  { itemToBeCoded,               NOPARAM,                     "M.PUT",                                       "PUTM",                                        0,       0,       CAT_FNCT, SLS_UNCHANGED, US_ENABLED  },</v>
      </c>
    </row>
    <row r="1567" spans="1:1">
      <c r="A1567" s="8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",SOURCE!$S$2-5), "")&amp;
      TEXT(SOURCE!H1567,"????0")&amp;",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", "&amp; SOURCE!K1567&amp;      IF(SOURCE!$X$2-LEN(SOURCE!K1567) &gt;= 0, REPT(" ",SOURCE!$X$2-LEN(SOURCE!K1567)), "")&amp;
      "},"&amp;IF(SOURCE!L1567&lt;&gt;"",""&amp;SOURCE!L1567,"")
 )
)
)</f>
        <v>/* 1529 */  { itemToBeCoded,               NOPARAM,                     "M.R" STD_LEFT_RIGHT_ARROWS "R",               "R" STD_LEFT_RIGHT_ARROWS "R",                 0,       0,       CAT_FNCT, SLS_UNCHANGED, US_ENABLED  },</v>
      </c>
    </row>
    <row r="1568" spans="1:1">
      <c r="A1568" s="8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",SOURCE!$S$2-5), "")&amp;
      TEXT(SOURCE!H1568,"????0")&amp;",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", "&amp; SOURCE!K1568&amp;      IF(SOURCE!$X$2-LEN(SOURCE!K1568) &gt;= 0, REPT(" ",SOURCE!$X$2-LEN(SOURCE!K1568)), "")&amp;
      "},"&amp;IF(SOURCE!L1568&lt;&gt;"",""&amp;SOURCE!L1568,"")
 )
)
)</f>
        <v>/* 1530 */  { fnSincpi,                    NOPARAM,                     "sinc" STD_pi,                                 "sinc" STD_pi,                                 0,       0,       CAT_FNCT, SLS_ENABLED  , US_ENABLED  },</v>
      </c>
    </row>
    <row r="1569" spans="1:1">
      <c r="A1569" s="8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",SOURCE!$S$2-5), "")&amp;
      TEXT(SOURCE!H1569,"????0")&amp;",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", "&amp; SOURCE!K1569&amp;      IF(SOURCE!$X$2-LEN(SOURCE!K1569) &gt;= 0, REPT(" ",SOURCE!$X$2-LEN(SOURCE!K1569)), "")&amp;
      "},"&amp;IF(SOURCE!L1569&lt;&gt;"",""&amp;SOURCE!L1569,"")
 )
)
)</f>
        <v>/* 1531 */  { itemToBeCoded,               NOPARAM,                     "M.WRAP",                                      "WRAP",                                        0,       0,       CAT_FNCT, SLS_UNCHANGED, US_ENABLED  },</v>
      </c>
    </row>
    <row r="1570" spans="1:1">
      <c r="A1570" s="8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",SOURCE!$S$2-5), "")&amp;
      TEXT(SOURCE!H1570,"????0")&amp;",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", "&amp; SOURCE!K1570&amp;      IF(SOURCE!$X$2-LEN(SOURCE!K1570) &gt;= 0, REPT(" ",SOURCE!$X$2-LEN(SOURCE!K1570)), "")&amp;
      "},"&amp;IF(SOURCE!L1570&lt;&gt;"",""&amp;SOURCE!L1570,"")
 )
)
)</f>
        <v>/* 1532 */  { fnNop,                       NOPARAM,                     "NOP",                                         "NOP",                                         0,       0,       CAT_FNCT, SLS_UNCHANGED, US_ENABLED  },</v>
      </c>
    </row>
    <row r="1571" spans="1:1">
      <c r="A1571" s="8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",SOURCE!$S$2-5), "")&amp;
      TEXT(SOURCE!H1571,"????0")&amp;",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", "&amp; SOURCE!K1571&amp;      IF(SOURCE!$X$2-LEN(SOURCE!K1571) &gt;= 0, REPT(" ",SOURCE!$X$2-LEN(SOURCE!K1571)), "")&amp;
      "},"&amp;IF(SOURCE!L1571&lt;&gt;"",""&amp;SOURCE!L1571,"")
 )
)
)</f>
        <v>/* 1533 */  { fnOff,                       NOPARAM,                     "OFF",                                         "OFF",                                         0,       0,       CAT_FNCT, SLS_UNCHANGED, US_ENABLED  },</v>
      </c>
    </row>
    <row r="1572" spans="1:1">
      <c r="A1572" s="8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",SOURCE!$S$2-5), "")&amp;
      TEXT(SOURCE!H1572,"????0")&amp;",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", "&amp; SOURCE!K1572&amp;      IF(SOURCE!$X$2-LEN(SOURCE!K1572) &gt;= 0, REPT(" ",SOURCE!$X$2-LEN(SOURCE!K1572)), "")&amp;
      "},"&amp;IF(SOURCE!L1572&lt;&gt;"",""&amp;SOURCE!L1572,"")
 )
)
)</f>
        <v>/* 1534 */  { fnDropY,                     NOPARAM,                     "DROPy",                                       "DROPy",                                       0,       0,       CAT_FNCT, SLS_ENABLED  , US_ENABLED  },</v>
      </c>
    </row>
    <row r="1573" spans="1:1">
      <c r="A1573" s="8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",SOURCE!$S$2-5), "")&amp;
      TEXT(SOURCE!H1573,"????0")&amp;",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", "&amp; SOURCE!K1573&amp;      IF(SOURCE!$X$2-LEN(SOURCE!K1573) &gt;= 0, REPT(" ",SOURCE!$X$2-LEN(SOURCE!K1573)), "")&amp;
      "},"&amp;IF(SOURCE!L1573&lt;&gt;"",""&amp;SOURCE!L1573,"")
 )
)
)</f>
        <v>/* 1535 */  { fnStoreMin,                  NOPARAM,                     "STO" STD_DOWN_ARROW,                          "Min",                                         0,       0,       CAT_FNCT, SLS_UNCHANGED, US_ENABLED  },</v>
      </c>
    </row>
    <row r="1574" spans="1:1">
      <c r="A1574" s="8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",SOURCE!$S$2-5), "")&amp;
      TEXT(SOURCE!H1574,"????0")&amp;",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", "&amp; SOURCE!K1574&amp;      IF(SOURCE!$X$2-LEN(SOURCE!K1574) &gt;= 0, REPT(" ",SOURCE!$X$2-LEN(SOURCE!K1574)), "")&amp;
      "},"&amp;IF(SOURCE!L1574&lt;&gt;"",""&amp;SOURCE!L1574,"")
 )
)
)</f>
        <v>/* 1536 */  { itemToBeCoded,               NOPARAM,                     "PGMINT",                                      "PGMINT",                                      0,       0,       CAT_FNCT, SLS_UNCHANGED, US_ENABLED  },</v>
      </c>
    </row>
    <row r="1575" spans="1:1">
      <c r="A1575" s="8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",SOURCE!$S$2-5), "")&amp;
      TEXT(SOURCE!H1575,"????0")&amp;",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", "&amp; SOURCE!K1575&amp;      IF(SOURCE!$X$2-LEN(SOURCE!K1575) &gt;= 0, REPT(" ",SOURCE!$X$2-LEN(SOURCE!K1575)), "")&amp;
      "},"&amp;IF(SOURCE!L1575&lt;&gt;"",""&amp;SOURCE!L1575,"")
 )
)
)</f>
        <v>/* 1537 */  { itemToBeCoded,               NOPARAM,                     "PGMSLV",                                      "PGMSLV",                                      0,       0,       CAT_FNCT, SLS_UNCHANGED, US_ENABLED  },</v>
      </c>
    </row>
    <row r="1576" spans="1:1">
      <c r="A1576" s="8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",SOURCE!$S$2-5), "")&amp;
      TEXT(SOURCE!H1576,"????0")&amp;",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", "&amp; SOURCE!K1576&amp;      IF(SOURCE!$X$2-LEN(SOURCE!K1576) &gt;= 0, REPT(" ",SOURCE!$X$2-LEN(SOURCE!K1576)), "")&amp;
      "},"&amp;IF(SOURCE!L1576&lt;&gt;"",""&amp;SOURCE!L1576,"")
 )
)
)</f>
        <v>/* 1538 */  { itemToBeCoded,               NOPARAM,                     "PIXEL",                                       "PIXEL",                                       0,       0,       CAT_FNCT, SLS_UNCHANGED, US_ENABLED  },</v>
      </c>
    </row>
    <row r="1577" spans="1:1">
      <c r="A1577" s="8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",SOURCE!$S$2-5), "")&amp;
      TEXT(SOURCE!H1577,"????0")&amp;",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", "&amp; SOURCE!K1577&amp;      IF(SOURCE!$X$2-LEN(SOURCE!K1577) &gt;= 0, REPT(" ",SOURCE!$X$2-LEN(SOURCE!K1577)), "")&amp;
      "},"&amp;IF(SOURCE!L1577&lt;&gt;"",""&amp;SOURCE!L1577,"")
 )
)
)</f>
        <v>/* 1539 */  { fnPlot,                      NOPARAM/*#JM#*/,             "PLOT",                                        "PLOT",                                        0,       0,       CAT_FNCT, SLS_UNCHANGED, US_ENABLED  },</v>
      </c>
    </row>
    <row r="1578" spans="1:1">
      <c r="A1578" s="8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",SOURCE!$S$2-5), "")&amp;
      TEXT(SOURCE!H1578,"????0")&amp;",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", "&amp; SOURCE!K1578&amp;      IF(SOURCE!$X$2-LEN(SOURCE!K1578) &gt;= 0, REPT(" ",SOURCE!$X$2-LEN(SOURCE!K1578)), "")&amp;
      "},"&amp;IF(SOURCE!L1578&lt;&gt;"",""&amp;SOURCE!L1578,"")
 )
)
)</f>
        <v>/* 1540 */  { itemToBeCoded,               NOPARAM,                     "P" STD_SUB_n,                                 "P" STD_SUB_n,                                 0,       0,       CAT_FNCT, SLS_UNCHANGED, US_ENABLED  },</v>
      </c>
    </row>
    <row r="1579" spans="1:1">
      <c r="A1579" s="8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",SOURCE!$S$2-5), "")&amp;
      TEXT(SOURCE!H1579,"????0")&amp;",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", "&amp; SOURCE!K1579&amp;      IF(SOURCE!$X$2-LEN(SOURCE!K1579) &gt;= 0, REPT(" ",SOURCE!$X$2-LEN(SOURCE!K1579)), "")&amp;
      "},"&amp;IF(SOURCE!L1579&lt;&gt;"",""&amp;SOURCE!L1579,"")
 )
)
)</f>
        <v>/* 1541 */  { itemToBeCoded,               NOPARAM,                     "POINT",                                       "POINT",                                       0,       0,       CAT_FNCT, SLS_UNCHANGED, US_ENABLED  },</v>
      </c>
    </row>
    <row r="1580" spans="1:1">
      <c r="A1580" s="8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",SOURCE!$S$2-5), "")&amp;
      TEXT(SOURCE!H1580,"????0")&amp;",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", "&amp; SOURCE!K1580&amp;      IF(SOURCE!$X$2-LEN(SOURCE!K1580) &gt;= 0, REPT(" ",SOURCE!$X$2-LEN(SOURCE!K1580)), "")&amp;
      "},"&amp;IF(SOURCE!L1580&lt;&gt;"",""&amp;SOURCE!L1580,"")
 )
)
)</f>
        <v>/* 1542 */  { fnLoad,                      LM_NAMED_VARIABLES,          "LOADV",                                       "LOADV",                                       0,       0,       CAT_FNCT, SLS_UNCHANGED, US_ENABLED  },</v>
      </c>
    </row>
    <row r="1581" spans="1:1">
      <c r="A1581" s="8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",SOURCE!$S$2-5), "")&amp;
      TEXT(SOURCE!H1581,"????0")&amp;",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", "&amp; SOURCE!K1581&amp;      IF(SOURCE!$X$2-LEN(SOURCE!K1581) &gt;= 0, REPT(" ",SOURCE!$X$2-LEN(SOURCE!K1581)), "")&amp;
      "},"&amp;IF(SOURCE!L1581&lt;&gt;"",""&amp;SOURCE!L1581,"")
 )
)
)</f>
        <v>/* 1543 */  { itemToBeCoded,               NOPARAM,                     "PopLR",                                       "PopLR",                                       0,       0,       CAT_FNCT, SLS_UNCHANGED, US_ENABLED  },</v>
      </c>
    </row>
    <row r="1582" spans="1:1">
      <c r="A1582" s="8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",SOURCE!$S$2-5), "")&amp;
      TEXT(SOURCE!H1582,"????0")&amp;",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", "&amp; SOURCE!K1582&amp;      IF(SOURCE!$X$2-LEN(SOURCE!K1582) &gt;= 0, REPT(" ",SOURCE!$X$2-LEN(SOURCE!K1582)), "")&amp;
      "},"&amp;IF(SOURCE!L1582&lt;&gt;"",""&amp;SOURCE!L1582,"")
 )
)
)</f>
        <v>/* 1544 */  { itemToBeCoded,               NOPARAM,                     "PRCL",                                        "PRCL",                                        0,       0,       CAT_FNCT, SLS_UNCHANGED, US_ENABLED  },</v>
      </c>
    </row>
    <row r="1583" spans="1:1">
      <c r="A1583" s="8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",SOURCE!$S$2-5), "")&amp;
      TEXT(SOURCE!H1583,"????0")&amp;",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", "&amp; SOURCE!K1583&amp;      IF(SOURCE!$X$2-LEN(SOURCE!K1583) &gt;= 0, REPT(" ",SOURCE!$X$2-LEN(SOURCE!K1583)), "")&amp;
      "},"&amp;IF(SOURCE!L1583&lt;&gt;"",""&amp;SOURCE!L1583,"")
 )
)
)</f>
        <v>/* 1545 */  { itemToBeCoded,               NOPARAM,                     "PSTO",                                        "PSTO",                                        0,       0,       CAT_FNCT, SLS_UNCHANGED, US_ENABLED  },</v>
      </c>
    </row>
    <row r="1584" spans="1:1">
      <c r="A1584" s="8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",SOURCE!$S$2-5), "")&amp;
      TEXT(SOURCE!H1584,"????0")&amp;",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", "&amp; SOURCE!K1584&amp;      IF(SOURCE!$X$2-LEN(SOURCE!K1584) &gt;= 0, REPT(" ",SOURCE!$X$2-LEN(SOURCE!K1584)), "")&amp;
      "},"&amp;IF(SOURCE!L1584&lt;&gt;"",""&amp;SOURCE!L1584,"")
 )
)
)</f>
        <v>/* 1546 */  { itemToBeCoded,               NOPARAM,                     "PUTK",                                        "PUTK",                                        0,       0,       CAT_FNCT, SLS_UNCHANGED, US_ENABLED  },</v>
      </c>
    </row>
    <row r="1585" spans="1:1">
      <c r="A1585" s="8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",SOURCE!$S$2-5), "")&amp;
      TEXT(SOURCE!H1585,"????0")&amp;",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", "&amp; SOURCE!K1585&amp;      IF(SOURCE!$X$2-LEN(SOURCE!K1585) &gt;= 0, REPT(" ",SOURCE!$X$2-LEN(SOURCE!K1585)), "")&amp;
      "},"&amp;IF(SOURCE!L1585&lt;&gt;"",""&amp;SOURCE!L1585,"")
 )
)
)</f>
        <v>/* 1547 */  { fnAngularMode,               AM_RADIAN,                   "RAD",                                         "RAD",                                         0,       0,       CAT_FNCT, SLS_UNCHANGED, US_ENABLED  },</v>
      </c>
    </row>
    <row r="1586" spans="1:1">
      <c r="A1586" s="8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",SOURCE!$S$2-5), "")&amp;
      TEXT(SOURCE!H1586,"????0")&amp;",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", "&amp; SOURCE!K1586&amp;      IF(SOURCE!$X$2-LEN(SOURCE!K1586) &gt;= 0, REPT(" ",SOURCE!$X$2-LEN(SOURCE!K1586)), "")&amp;
      "},"&amp;IF(SOURCE!L1586&lt;&gt;"",""&amp;SOURCE!L1586,"")
 )
)
)</f>
        <v>/* 1548 */  { fnCvtToCurrentAngularMode,   AM_RADIAN,                   "RAD" STD_RIGHT_ARROW,                         "RAD" STD_RIGHT_ARROW,                         0,       0,       CAT_FNCT, SLS_ENABLED  , US_ENABLED  },</v>
      </c>
    </row>
    <row r="1587" spans="1:1">
      <c r="A1587" s="8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",SOURCE!$S$2-5), "")&amp;
      TEXT(SOURCE!H1587,"????0")&amp;",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", "&amp; SOURCE!K1587&amp;      IF(SOURCE!$X$2-LEN(SOURCE!K1587) &gt;= 0, REPT(" ",SOURCE!$X$2-LEN(SOURCE!K1587)), "")&amp;
      "},"&amp;IF(SOURCE!L1587&lt;&gt;"",""&amp;SOURCE!L1587,"")
 )
)
)</f>
        <v>/* 1549 */  { fnRandom,                    NOPARAM,                     "RAN#",                                        "RAN#",                                        0,       0,       CAT_FNCT, SLS_ENABLED  , US_ENABLED  },</v>
      </c>
    </row>
    <row r="1588" spans="1:1">
      <c r="A1588" s="8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",SOURCE!$S$2-5), "")&amp;
      TEXT(SOURCE!H1588,"????0")&amp;",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", "&amp; SOURCE!K1588&amp;      IF(SOURCE!$X$2-LEN(SOURCE!K1588) &gt;= 0, REPT(" ",SOURCE!$X$2-LEN(SOURCE!K1588)), "")&amp;
      "},"&amp;IF(SOURCE!L1588&lt;&gt;"",""&amp;SOURCE!L1588,"")
 )
)
)</f>
        <v>/* 1550 */  { registerBrowser,             NOPARAM/*#JM#*/,             "REGS.V",                                      "REGS",                                        0,       0,       CAT_FNCT, SLS_UNCHANGED, US_ENABLED  },//JM Changed RBR to REGS</v>
      </c>
    </row>
    <row r="1589" spans="1:1">
      <c r="A1589" s="8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",SOURCE!$S$2-5), "")&amp;
      TEXT(SOURCE!H1589,"????0")&amp;",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", "&amp; SOURCE!K1589&amp;      IF(SOURCE!$X$2-LEN(SOURCE!K1589) &gt;= 0, REPT(" ",SOURCE!$X$2-LEN(SOURCE!K1589)), "")&amp;
      "},"&amp;IF(SOURCE!L1589&lt;&gt;"",""&amp;SOURCE!L1589,"")
 )
)
)</f>
        <v>/* 1551 */  { fnRecallConfig,              NOPARAM,                     "RCLCFG",                                      "Config",                                      0,       0,       CAT_FNCT, SLS_UNCHANGED, US_ENABLED  },</v>
      </c>
    </row>
    <row r="1590" spans="1:1">
      <c r="A1590" s="8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",SOURCE!$S$2-5), "")&amp;
      TEXT(SOURCE!H1590,"????0")&amp;",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", "&amp; SOURCE!K1590&amp;      IF(SOURCE!$X$2-LEN(SOURCE!K1590) &gt;= 0, REPT(" ",SOURCE!$X$2-LEN(SOURCE!K1590)), "")&amp;
      "},"&amp;IF(SOURCE!L1590&lt;&gt;"",""&amp;SOURCE!L1590,"")
 )
)
)</f>
        <v>/* 1552 */  { fnRecallElement,             NOPARAM,                     "RCLEL",                                       "RCLEL",                                       0,       0,       CAT_FNCT, SLS_ENABLED  , US_ENABLED  },</v>
      </c>
    </row>
    <row r="1591" spans="1:1">
      <c r="A1591" s="8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",SOURCE!$S$2-5), "")&amp;
      TEXT(SOURCE!H1591,"????0")&amp;",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", "&amp; SOURCE!K1591&amp;      IF(SOURCE!$X$2-LEN(SOURCE!K1591) &gt;= 0, REPT(" ",SOURCE!$X$2-LEN(SOURCE!K1591)), "")&amp;
      "},"&amp;IF(SOURCE!L1591&lt;&gt;"",""&amp;SOURCE!L1591,"")
 )
)
)</f>
        <v>/* 1553 */  { fnRecallIJ,                  NOPARAM,                     "RCLIJ",                                       "RCLIJ",                                       0,       0,       CAT_FNCT, SLS_ENABLED  , US_ENABLED  },</v>
      </c>
    </row>
    <row r="1592" spans="1:1">
      <c r="A1592" s="8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",SOURCE!$S$2-5), "")&amp;
      TEXT(SOURCE!H1592,"????0")&amp;",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", "&amp; SOURCE!K1592&amp;      IF(SOURCE!$X$2-LEN(SOURCE!K1592) &gt;= 0, REPT(" ",SOURCE!$X$2-LEN(SOURCE!K1592)), "")&amp;
      "},"&amp;IF(SOURCE!L1592&lt;&gt;"",""&amp;SOURCE!L1592,"")
 )
)
)</f>
        <v>/* 1554 */  { fnRecallStack,               TM_REGISTER,                 "RCLS",                                        "RCLS",                                        0,      99,       CAT_FNCT, SLS_ENABLED  , US_ENABLED  },</v>
      </c>
    </row>
    <row r="1593" spans="1:1">
      <c r="A1593" s="8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",SOURCE!$S$2-5), "")&amp;
      TEXT(SOURCE!H1593,"????0")&amp;",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", "&amp; SOURCE!K1593&amp;      IF(SOURCE!$X$2-LEN(SOURCE!K1593) &gt;= 0, REPT(" ",SOURCE!$X$2-LEN(SOURCE!K1593)), "")&amp;
      "},"&amp;IF(SOURCE!L1593&lt;&gt;"",""&amp;SOURCE!L1593,"")
 )
)
)</f>
        <v>/* 1555 */  { itemToBeCoded,               NOPARAM,                     "RDP",                                         "RDP",                                         0,       0,       CAT_FNCT, SLS_UNCHANGED, US_ENABLED  },</v>
      </c>
    </row>
    <row r="1594" spans="1:1">
      <c r="A1594" s="8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",SOURCE!$S$2-5), "")&amp;
      TEXT(SOURCE!H1594,"????0")&amp;",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", "&amp; SOURCE!K1594&amp;      IF(SOURCE!$X$2-LEN(SOURCE!K1594) &gt;= 0, REPT(" ",SOURCE!$X$2-LEN(SOURCE!K1594)), "")&amp;
      "},"&amp;IF(SOURCE!L1594&lt;&gt;"",""&amp;SOURCE!L1594,"")
 )
)
)</f>
        <v>/* 1556 */  { fnRealPart,                  NOPARAM,                     "Re",                                          "Re",                                          0,       0,       CAT_FNCT, SLS_ENABLED  , US_ENABLED  },</v>
      </c>
    </row>
    <row r="1595" spans="1:1">
      <c r="A1595" s="8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",SOURCE!$S$2-5), "")&amp;
      TEXT(SOURCE!H1595,"????0")&amp;",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", "&amp; SOURCE!K1595&amp;      IF(SOURCE!$X$2-LEN(SOURCE!K1595) &gt;= 0, REPT(" ",SOURCE!$X$2-LEN(SOURCE!K1595)), "")&amp;
      "},"&amp;IF(SOURCE!L1595&lt;&gt;"",""&amp;SOURCE!L1595,"")
 )
)
)</f>
        <v>/* 1557 */  { itemToBeCoded,               NOPARAM,                     "RECV",                                        "RECV",                                        0,       0,       CAT_FNCT, SLS_UNCHANGED, US_ENABLED  },</v>
      </c>
    </row>
    <row r="1596" spans="1:1">
      <c r="A1596" s="8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",SOURCE!$S$2-5), "")&amp;
      TEXT(SOURCE!H1596,"????0")&amp;",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", "&amp; SOURCE!K1596&amp;      IF(SOURCE!$X$2-LEN(SOURCE!K1596) &gt;= 0, REPT(" ",SOURCE!$X$2-LEN(SOURCE!K1596)), "")&amp;
      "},"&amp;IF(SOURCE!L1596&lt;&gt;"",""&amp;SOURCE!L1596,"")
 )
)
)</f>
        <v>/* 1558 */  { fnReset,                     NOT_CONFIRMED,               "RESET",                                       "RESET",                                       0,       0,       CAT_FNCT, SLS_UNCHANGED, US_ENABLED  },</v>
      </c>
    </row>
    <row r="1597" spans="1:1">
      <c r="A1597" s="8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",SOURCE!$S$2-5), "")&amp;
      TEXT(SOURCE!H1597,"????0")&amp;",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", "&amp; SOURCE!K1597&amp;      IF(SOURCE!$X$2-LEN(SOURCE!K1597) &gt;= 0, REPT(" ",SOURCE!$X$2-LEN(SOURCE!K1597)), "")&amp;
      "},"&amp;IF(SOURCE!L1597&lt;&gt;"",""&amp;SOURCE!L1597,"")
 )
)
)</f>
        <v>/* 1559 */  { fnReToCx,                    NOPARAM,                     "RE" STD_RIGHT_ARROW "CX",                     "RE" STD_RIGHT_ARROW "CX",                     0,       0,       CAT_FNCT, SLS_ENABLED  , US_ENABLED  },</v>
      </c>
    </row>
    <row r="1598" spans="1:1">
      <c r="A1598" s="8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",SOURCE!$S$2-5), "")&amp;
      TEXT(SOURCE!H1598,"????0")&amp;",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", "&amp; SOURCE!K1598&amp;      IF(SOURCE!$X$2-LEN(SOURCE!K1598) &gt;= 0, REPT(" ",SOURCE!$X$2-LEN(SOURCE!K1598)), "")&amp;
      "},"&amp;IF(SOURCE!L1598&lt;&gt;"",""&amp;SOURCE!L1598,"")
 )
)
)</f>
        <v>/* 1560 */  { fnSwapRealImaginary,         NOPARAM,                     "Re" STD_LEFT_RIGHT_ARROWS "Im",               "Re" STD_LEFT_RIGHT_ARROWS "Im",               0,       0,       CAT_FNCT, SLS_ENABLED  , US_ENABLED  },</v>
      </c>
    </row>
    <row r="1599" spans="1:1">
      <c r="A1599" s="8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",SOURCE!$S$2-5), "")&amp;
      TEXT(SOURCE!H1599,"????0")&amp;",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", "&amp; SOURCE!K1599&amp;      IF(SOURCE!$X$2-LEN(SOURCE!K1599) &gt;= 0, REPT(" ",SOURCE!$X$2-LEN(SOURCE!K1599)), "")&amp;
      "},"&amp;IF(SOURCE!L1599&lt;&gt;"",""&amp;SOURCE!L1599,"")
 )
)
)</f>
        <v>/* 1561 */  { itemToBeCoded,               NOPARAM/*#JM#*/,             "RMODE",                                       "RMODE",                                       0,       0,       CAT_FNCT, SLS_UNCHANGED, US_ENABLED  },</v>
      </c>
    </row>
    <row r="1600" spans="1:1">
      <c r="A1600" s="8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",SOURCE!$S$2-5), "")&amp;
      TEXT(SOURCE!H1600,"????0")&amp;",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", "&amp; SOURCE!K1600&amp;      IF(SOURCE!$X$2-LEN(SOURCE!K1600) &gt;= 0, REPT(" ",SOURCE!$X$2-LEN(SOURCE!K1600)), "")&amp;
      "},"&amp;IF(SOURCE!L1600&lt;&gt;"",""&amp;SOURCE!L1600,"")
 )
)
)</f>
        <v>/* 1562 */  { fnGetRoundingMode,           NOPARAM/*#JM#*/,             "RMODE?",                                      "RMODE?",                                      0,       0,       CAT_FNCT, SLS_ENABLED  , US_ENABLED  },</v>
      </c>
    </row>
    <row r="1601" spans="1:1">
      <c r="A1601" s="8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",SOURCE!$S$2-5), "")&amp;
      TEXT(SOURCE!H1601,"????0")&amp;",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", "&amp; SOURCE!K1601&amp;      IF(SOURCE!$X$2-LEN(SOURCE!K1601) &gt;= 0, REPT(" ",SOURCE!$X$2-LEN(SOURCE!K1601)), "")&amp;
      "},"&amp;IF(SOURCE!L1601&lt;&gt;"",""&amp;SOURCE!L1601,"")
 )
)
)</f>
        <v>/* 1563 */  { itemToBeCoded,               NOPARAM,                     "1563",                                        "1563",                                        0,       0,       CAT_FREE, SLS_UNCHANGED, US_ENABLED  },</v>
      </c>
    </row>
    <row r="1602" spans="1:1">
      <c r="A1602" s="8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",SOURCE!$S$2-5), "")&amp;
      TEXT(SOURCE!H1602,"????0")&amp;",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", "&amp; SOURCE!K1602&amp;      IF(SOURCE!$X$2-LEN(SOURCE!K1602) &gt;= 0, REPT(" ",SOURCE!$X$2-LEN(SOURCE!K1602)), "")&amp;
      "},"&amp;IF(SOURCE!L1602&lt;&gt;"",""&amp;SOURCE!L1602,"")
 )
)
)</f>
        <v>/* 1564 */  { itemToBeCoded,               NOPARAM,                     "RNORM",                                       "RNORM",                                       0,       0,       CAT_FNCT, SLS_UNCHANGED, US_ENABLED  },</v>
      </c>
    </row>
    <row r="1603" spans="1:1">
      <c r="A1603" s="8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",SOURCE!$S$2-5), "")&amp;
      TEXT(SOURCE!H1603,"????0")&amp;",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", "&amp; SOURCE!K1603&amp;      IF(SOURCE!$X$2-LEN(SOURCE!K1603) &gt;= 0, REPT(" ",SOURCE!$X$2-LEN(SOURCE!K1603)), "")&amp;
      "},"&amp;IF(SOURCE!L1603&lt;&gt;"",""&amp;SOURCE!L1603,"")
 )
)
)</f>
        <v>/* 1565 */  { fnExpM1,                     NOPARAM,                     "e" STD_SUP_x "-1",                            "e" STD_SUP_x "-1",                            0,       0,       CAT_FNCT, SLS_ENABLED  , US_ENABLED  },</v>
      </c>
    </row>
    <row r="1604" spans="1:1">
      <c r="A1604" s="8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",SOURCE!$S$2-5), "")&amp;
      TEXT(SOURCE!H1604,"????0")&amp;",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", "&amp; SOURCE!K1604&amp;      IF(SOURCE!$X$2-LEN(SOURCE!K1604) &gt;= 0, REPT(" ",SOURCE!$X$2-LEN(SOURCE!K1604)), "")&amp;
      "},"&amp;IF(SOURCE!L1604&lt;&gt;"",""&amp;SOURCE!L1604,"")
 )
)
)</f>
        <v>/* 1566 */  { fnRoundi,                    NOPARAM,                     "ROUNDI",                                      "ROUNDI",                                      0,       0,       CAT_FNCT, SLS_ENABLED  , US_ENABLED  },</v>
      </c>
    </row>
    <row r="1605" spans="1:1">
      <c r="A1605" s="8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",SOURCE!$S$2-5), "")&amp;
      TEXT(SOURCE!H1605,"????0")&amp;",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", "&amp; SOURCE!K1605&amp;      IF(SOURCE!$X$2-LEN(SOURCE!K1605) &gt;= 0, REPT(" ",SOURCE!$X$2-LEN(SOURCE!K1605)), "")&amp;
      "},"&amp;IF(SOURCE!L1605&lt;&gt;"",""&amp;SOURCE!L1605,"")
 )
)
)</f>
        <v>/* 1567 */  { itemToBeCoded,               NOPARAM,                     "RSD",                                         "RSD",                                         0,       0,       CAT_FNCT, SLS_UNCHANGED, US_ENABLED  },</v>
      </c>
    </row>
    <row r="1606" spans="1:1">
      <c r="A1606" s="8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",SOURCE!$S$2-5), "")&amp;
      TEXT(SOURCE!H1606,"????0")&amp;",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", "&amp; SOURCE!K1606&amp;      IF(SOURCE!$X$2-LEN(SOURCE!K1606) &gt;= 0, REPT(" ",SOURCE!$X$2-LEN(SOURCE!K1606)), "")&amp;
      "},"&amp;IF(SOURCE!L1606&lt;&gt;"",""&amp;SOURCE!L1606,"")
 )
)
)</f>
        <v>/* 1568 */  { itemToBeCoded,               NOPARAM,                     "RSUM",                                        "RSUM",                                        0,       0,       CAT_FNCT, SLS_UNCHANGED, US_ENABLED  },</v>
      </c>
    </row>
    <row r="1607" spans="1:1">
      <c r="A1607" s="8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",SOURCE!$S$2-5), "")&amp;
      TEXT(SOURCE!H1607,"????0")&amp;",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", "&amp; SOURCE!K1607&amp;      IF(SOURCE!$X$2-LEN(SOURCE!K1607) &gt;= 0, REPT(" ",SOURCE!$X$2-LEN(SOURCE!K1607)), "")&amp;
      "},"&amp;IF(SOURCE!L1607&lt;&gt;"",""&amp;SOURCE!L1607,"")
 )
)
)</f>
        <v>/* 1569 */  { itemToBeCoded,               NOPARAM,                     "RTN+1",                                       "RTN+1",                                       0,       0,       CAT_FNCT, SLS_UNCHANGED, US_ENABLED  },</v>
      </c>
    </row>
    <row r="1608" spans="1:1">
      <c r="A1608" s="8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",SOURCE!$S$2-5), "")&amp;
      TEXT(SOURCE!H1608,"????0")&amp;",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", "&amp; SOURCE!K1608&amp;      IF(SOURCE!$X$2-LEN(SOURCE!K1608) &gt;= 0, REPT(" ",SOURCE!$X$2-LEN(SOURCE!K1608)), "")&amp;
      "},"&amp;IF(SOURCE!L1608&lt;&gt;"",""&amp;SOURCE!L1608,"")
 )
)
)</f>
        <v>/* 1570 */  { itemToBeCoded,               NOPARAM,                     "R-CLR",                                       "R-CLR",                                       0,       0,       CAT_FNCT, SLS_UNCHANGED, US_ENABLED  },</v>
      </c>
    </row>
    <row r="1609" spans="1:1">
      <c r="A1609" s="8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",SOURCE!$S$2-5), "")&amp;
      TEXT(SOURCE!H1609,"????0")&amp;",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", "&amp; SOURCE!K1609&amp;      IF(SOURCE!$X$2-LEN(SOURCE!K1609) &gt;= 0, REPT(" ",SOURCE!$X$2-LEN(SOURCE!K1609)), "")&amp;
      "},"&amp;IF(SOURCE!L1609&lt;&gt;"",""&amp;SOURCE!L1609,"")
 )
)
)</f>
        <v>/* 1571 */  { itemToBeCoded,               NOPARAM,                     "R-COPY",                                      "R-COPY",                                      0,       0,       CAT_FNCT, SLS_UNCHANGED, US_ENABLED  },</v>
      </c>
    </row>
    <row r="1610" spans="1:1">
      <c r="A1610" s="8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",SOURCE!$S$2-5), "")&amp;
      TEXT(SOURCE!H1610,"????0")&amp;",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", "&amp; SOURCE!K1610&amp;      IF(SOURCE!$X$2-LEN(SOURCE!K1610) &gt;= 0, REPT(" ",SOURCE!$X$2-LEN(SOURCE!K1610)), "")&amp;
      "},"&amp;IF(SOURCE!L1610&lt;&gt;"",""&amp;SOURCE!L1610,"")
 )
)
)</f>
        <v>/* 1572 */  { itemToBeCoded,               NOPARAM,                     "R-SORT",                                      "R-SORT",                                      0,       0,       CAT_FNCT, SLS_UNCHANGED, US_ENABLED  },</v>
      </c>
    </row>
    <row r="1611" spans="1:1">
      <c r="A1611" s="8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",SOURCE!$S$2-5), "")&amp;
      TEXT(SOURCE!H1611,"????0")&amp;",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", "&amp; SOURCE!K1611&amp;      IF(SOURCE!$X$2-LEN(SOURCE!K1611) &gt;= 0, REPT(" ",SOURCE!$X$2-LEN(SOURCE!K1611)), "")&amp;
      "},"&amp;IF(SOURCE!L1611&lt;&gt;"",""&amp;SOURCE!L1611,"")
 )
)
)</f>
        <v>/* 1573 */  { itemToBeCoded,               NOPARAM,                     "R-SWAP",                                      "R-SWAP",                                      0,       0,       CAT_FNCT, SLS_UNCHANGED, US_ENABLED  },</v>
      </c>
    </row>
    <row r="1612" spans="1:1">
      <c r="A1612" s="8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",SOURCE!$S$2-5), "")&amp;
      TEXT(SOURCE!H1612,"????0")&amp;",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", "&amp; SOURCE!K1612&amp;      IF(SOURCE!$X$2-LEN(SOURCE!K1612) &gt;= 0, REPT(" ",SOURCE!$X$2-LEN(SOURCE!K1612)), "")&amp;
      "},"&amp;IF(SOURCE!L1612&lt;&gt;"",""&amp;SOURCE!L1612,"")
 )
)
)</f>
        <v>/* 1574 */  { itemToBeCoded,               NOPARAM,                     "1574",                                        "1574",                                        0,       0,       CAT_FREE, SLS_UNCHANGED, US_ENABLED  },</v>
      </c>
    </row>
    <row r="1613" spans="1:1">
      <c r="A1613" s="8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",SOURCE!$S$2-5), "")&amp;
      TEXT(SOURCE!H1613,"????0")&amp;",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", "&amp; SOURCE!K1613&amp;      IF(SOURCE!$X$2-LEN(SOURCE!K1613) &gt;= 0, REPT(" ",SOURCE!$X$2-LEN(SOURCE!K1613)), "")&amp;
      "},"&amp;IF(SOURCE!L1613&lt;&gt;"",""&amp;SOURCE!L1613,"")
 )
)
)</f>
        <v>/* 1575 */  { fnSampleStdDev,              NOPARAM,                     "s",                                           "s",                                           0,       0,       CAT_FNCT, SLS_UNCHANGED, US_ENABLED  },</v>
      </c>
    </row>
    <row r="1614" spans="1:1">
      <c r="A1614" s="8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",SOURCE!$S$2-5), "")&amp;
      TEXT(SOURCE!H1614,"????0")&amp;",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", "&amp; SOURCE!K1614&amp;      IF(SOURCE!$X$2-LEN(SOURCE!K1614) &gt;= 0, REPT(" ",SOURCE!$X$2-LEN(SOURCE!K1614)), "")&amp;
      "},"&amp;IF(SOURCE!L1614&lt;&gt;"",""&amp;SOURCE!L1614,"")
 )
)
)</f>
        <v>/* 1576 */  { fnSave,                      NOPARAM,                     "SAVE",                                        "SAVE",                                        0,       0,       CAT_FNCT, SLS_UNCHANGED, US_ENABLED  },</v>
      </c>
    </row>
    <row r="1615" spans="1:1">
      <c r="A1615" s="8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",SOURCE!$S$2-5), "")&amp;
      TEXT(SOURCE!H1615,"????0")&amp;",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", "&amp; SOURCE!K1615&amp;      IF(SOURCE!$X$2-LEN(SOURCE!K1615) &gt;= 0, REPT(" ",SOURCE!$X$2-LEN(SOURCE!K1615)), "")&amp;
      "},"&amp;IF(SOURCE!L1615&lt;&gt;"",""&amp;SOURCE!L1615,"")
 )
)
)</f>
        <v>/* 1577 */  { fnDisplayFormatSci,          TM_VALUE,                    "SCI",                                         "SCI",                                         0,      15,       CAT_FNCT, SLS_UNCHANGED, US_ENABLED  },</v>
      </c>
    </row>
    <row r="1616" spans="1:1">
      <c r="A1616" s="8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",SOURCE!$S$2-5), "")&amp;
      TEXT(SOURCE!H1616,"????0")&amp;",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", "&amp; SOURCE!K1616&amp;      IF(SOURCE!$X$2-LEN(SOURCE!K1616) &gt;= 0, REPT(" ",SOURCE!$X$2-LEN(SOURCE!K1616)), "")&amp;
      "},"&amp;IF(SOURCE!L1616&lt;&gt;"",""&amp;SOURCE!L1616,"")
 )
)
)</f>
        <v>/* 1578 */  { fnGetSignificantDigits,      NOPARAM,                     "SDIGS?",                                      "SDIGS?",                                      0,       0,       CAT_FNCT, SLS_ENABLED  , US_ENABLED  },</v>
      </c>
    </row>
    <row r="1617" spans="1:1">
      <c r="A1617" s="8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",SOURCE!$S$2-5), "")&amp;
      TEXT(SOURCE!H1617,"????0")&amp;",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", "&amp; SOURCE!K1617&amp;      IF(SOURCE!$X$2-LEN(SOURCE!K1617) &gt;= 0, REPT(" ",SOURCE!$X$2-LEN(SOURCE!K1617)), "")&amp;
      "},"&amp;IF(SOURCE!L1617&lt;&gt;"",""&amp;SOURCE!L1617,"")
 )
)
)</f>
        <v>/* 1579 */  { fnSeed,                      NOPARAM,                     "SEED",                                        "SEED",                                        0,       0,       CAT_FNCT, SLS_ENABLED  , US_ENABLED  },</v>
      </c>
    </row>
    <row r="1618" spans="1:1">
      <c r="A1618" s="8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",SOURCE!$S$2-5), "")&amp;
      TEXT(SOURCE!H1618,"????0")&amp;",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", "&amp; SOURCE!K1618&amp;      IF(SOURCE!$X$2-LEN(SOURCE!K1618) &gt;= 0, REPT(" ",SOURCE!$X$2-LEN(SOURCE!K1618)), "")&amp;
      "},"&amp;IF(SOURCE!L1618&lt;&gt;"",""&amp;SOURCE!L1618,"")
 )
)
)</f>
        <v>/* 1580 */  { itemToBeCoded,               NOPARAM,                     "SEND",                                        "SEND",                                        0,       0,       CAT_FNCT, SLS_UNCHANGED, US_ENABLED  },</v>
      </c>
    </row>
    <row r="1619" spans="1:1">
      <c r="A1619" s="8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",SOURCE!$S$2-5), "")&amp;
      TEXT(SOURCE!H1619,"????0")&amp;",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", "&amp; SOURCE!K1619&amp;      IF(SOURCE!$X$2-LEN(SOURCE!K1619) &gt;= 0, REPT(" ",SOURCE!$X$2-LEN(SOURCE!K1619)), "")&amp;
      "},"&amp;IF(SOURCE!L1619&lt;&gt;"",""&amp;SOURCE!L1619,"")
 )
)
)</f>
        <v>/* 1581 */  { fnConfigChina,               NOPARAM,                     "SETCHN",                                      "CHINA",                                       0,       0,       CAT_FNCT, SLS_UNCHANGED, US_ENABLED  },</v>
      </c>
    </row>
    <row r="1620" spans="1:1">
      <c r="A1620" s="8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",SOURCE!$S$2-5), "")&amp;
      TEXT(SOURCE!H1620,"????0")&amp;",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", "&amp; SOURCE!K1620&amp;      IF(SOURCE!$X$2-LEN(SOURCE!K1620) &gt;= 0, REPT(" ",SOURCE!$X$2-LEN(SOURCE!K1620)), "")&amp;
      "},"&amp;IF(SOURCE!L1620&lt;&gt;"",""&amp;SOURCE!L1620,"")
 )
)
)</f>
        <v>/* 1582 */  { itemToBeCoded,               NOPARAM,                     "SETDAT",                                      "SETDAT",                                      0,       0,       CAT_FNCT, SLS_UNCHANGED, US_ENABLED  },</v>
      </c>
    </row>
    <row r="1621" spans="1:1">
      <c r="A1621" s="8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",SOURCE!$S$2-5), "")&amp;
      TEXT(SOURCE!H1621,"????0")&amp;",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", "&amp; SOURCE!K1621&amp;      IF(SOURCE!$X$2-LEN(SOURCE!K1621) &gt;= 0, REPT(" ",SOURCE!$X$2-LEN(SOURCE!K1621)), "")&amp;
      "},"&amp;IF(SOURCE!L1621&lt;&gt;"",""&amp;SOURCE!L1621,"")
 )
)
)</f>
        <v>/* 1583 */  { fnConfigEurope,              NOPARAM,                     "SETEUR",                                      "EUROPE",                                      0,       0,       CAT_FNCT, SLS_UNCHANGED, US_ENABLED  },</v>
      </c>
    </row>
    <row r="1622" spans="1:1">
      <c r="A1622" s="8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",SOURCE!$S$2-5), "")&amp;
      TEXT(SOURCE!H1622,"????0")&amp;",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", "&amp; SOURCE!K1622&amp;      IF(SOURCE!$X$2-LEN(SOURCE!K1622) &gt;= 0, REPT(" ",SOURCE!$X$2-LEN(SOURCE!K1622)), "")&amp;
      "},"&amp;IF(SOURCE!L1622&lt;&gt;"",""&amp;SOURCE!L1622,"")
 )
)
)</f>
        <v>/* 1584 */  { fnConfigIndia,               NOPARAM,                     "SETIND",                                      "INDIA",                                       0,       0,       CAT_FNCT, SLS_UNCHANGED, US_ENABLED  },</v>
      </c>
    </row>
    <row r="1623" spans="1:1">
      <c r="A1623" s="8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",SOURCE!$S$2-5), "")&amp;
      TEXT(SOURCE!H1623,"????0")&amp;",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", "&amp; SOURCE!K1623&amp;      IF(SOURCE!$X$2-LEN(SOURCE!K1623) &gt;= 0, REPT(" ",SOURCE!$X$2-LEN(SOURCE!K1623)), "")&amp;
      "},"&amp;IF(SOURCE!L1623&lt;&gt;"",""&amp;SOURCE!L1623,"")
 )
)
)</f>
        <v>/* 1585 */  { fnConfigJapan,               NOPARAM,                     "SETJPN",                                      "JAPAN",                                       0,       0,       CAT_FNCT, SLS_UNCHANGED, US_ENABLED  },</v>
      </c>
    </row>
    <row r="1624" spans="1:1">
      <c r="A1624" s="8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",SOURCE!$S$2-5), "")&amp;
      TEXT(SOURCE!H1624,"????0")&amp;",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", "&amp; SOURCE!K1624&amp;      IF(SOURCE!$X$2-LEN(SOURCE!K1624) &gt;= 0, REPT(" ",SOURCE!$X$2-LEN(SOURCE!K1624)), "")&amp;
      "},"&amp;IF(SOURCE!L1624&lt;&gt;"",""&amp;SOURCE!L1624,"")
 )
)
)</f>
        <v>/* 1586 */  { itemToBeCoded,               NOPARAM,                     "SETSIG",                                      "SETSIG",                                      0,       0,       CAT_FNCT, SLS_UNCHANGED, US_ENABLED  },</v>
      </c>
    </row>
    <row r="1625" spans="1:1">
      <c r="A1625" s="8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",SOURCE!$S$2-5), "")&amp;
      TEXT(SOURCE!H1625,"????0")&amp;",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", "&amp; SOURCE!K1625&amp;      IF(SOURCE!$X$2-LEN(SOURCE!K1625) &gt;= 0, REPT(" ",SOURCE!$X$2-LEN(SOURCE!K1625)), "")&amp;
      "},"&amp;IF(SOURCE!L1625&lt;&gt;"",""&amp;SOURCE!L1625,"")
 )
)
)</f>
        <v>/* 1587 */  { itemToBeCoded,               NOPARAM,                     "SETTIM",                                      "SETTIM",                                      0,       0,       CAT_FNCT, SLS_UNCHANGED, US_ENABLED  },</v>
      </c>
    </row>
    <row r="1626" spans="1:1">
      <c r="A1626" s="8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",SOURCE!$S$2-5), "")&amp;
      TEXT(SOURCE!H1626,"????0")&amp;",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", "&amp; SOURCE!K1626&amp;      IF(SOURCE!$X$2-LEN(SOURCE!K1626) &gt;= 0, REPT(" ",SOURCE!$X$2-LEN(SOURCE!K1626)), "")&amp;
      "},"&amp;IF(SOURCE!L1626&lt;&gt;"",""&amp;SOURCE!L1626,"")
 )
)
)</f>
        <v>/* 1588 */  { fnConfigUk,                  NOPARAM,                     "SETUK",                                       "UK",                                          0,       0,       CAT_FNCT, SLS_UNCHANGED, US_ENABLED  },</v>
      </c>
    </row>
    <row r="1627" spans="1:1">
      <c r="A1627" s="8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",SOURCE!$S$2-5), "")&amp;
      TEXT(SOURCE!H1627,"????0")&amp;",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", "&amp; SOURCE!K1627&amp;      IF(SOURCE!$X$2-LEN(SOURCE!K1627) &gt;= 0, REPT(" ",SOURCE!$X$2-LEN(SOURCE!K1627)), "")&amp;
      "},"&amp;IF(SOURCE!L1627&lt;&gt;"",""&amp;SOURCE!L1627,"")
 )
)
)</f>
        <v>/* 1589 */  { fnConfigUsa,                 NOPARAM,                     "SETUSA",                                      "USA",                                         0,       0,       CAT_FNCT, SLS_UNCHANGED, US_ENABLED  },</v>
      </c>
    </row>
    <row r="1628" spans="1:1">
      <c r="A1628" s="8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",SOURCE!$S$2-5), "")&amp;
      TEXT(SOURCE!H1628,"????0")&amp;",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", "&amp; SOURCE!K1628&amp;      IF(SOURCE!$X$2-LEN(SOURCE!K1628) &gt;= 0, REPT(" ",SOURCE!$X$2-LEN(SOURCE!K1628)), "")&amp;
      "},"&amp;IF(SOURCE!L1628&lt;&gt;"",""&amp;SOURCE!L1628,"")
 )
)
)</f>
        <v>/* 1590 */  { fnSign,                      NOPARAM,                     "SIGN",                                        "sign",                                        0,       0,       CAT_FNCT, SLS_ENABLED  , US_ENABLED  },</v>
      </c>
    </row>
    <row r="1629" spans="1:1">
      <c r="A1629" s="8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",SOURCE!$S$2-5), "")&amp;
      TEXT(SOURCE!H1629,"????0")&amp;",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", "&amp; SOURCE!K1629&amp;      IF(SOURCE!$X$2-LEN(SOURCE!K1629) &gt;= 0, REPT(" ",SOURCE!$X$2-LEN(SOURCE!K1629)), "")&amp;
      "},"&amp;IF(SOURCE!L1629&lt;&gt;"",""&amp;SOURCE!L1629,"")
 )
)
)</f>
        <v>/* 1591 */  { fnIntegerMode,               SIM_SIGNMT,                  "SIGNMT",                                      "SIGNMT",                                      0,       0,       CAT_FNCT, SLS_UNCHANGED, US_ENABLED  },</v>
      </c>
    </row>
    <row r="1630" spans="1:1">
      <c r="A1630" s="8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",SOURCE!$S$2-5), "")&amp;
      TEXT(SOURCE!H1630,"????0")&amp;",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", "&amp; SOURCE!K1630&amp;      IF(SOURCE!$X$2-LEN(SOURCE!K1630) &gt;= 0, REPT(" ",SOURCE!$X$2-LEN(SOURCE!K1630)), "")&amp;
      "},"&amp;IF(SOURCE!L1630&lt;&gt;"",""&amp;SOURCE!L1630,"")
 )
)
)</f>
        <v>/* 1592 */  { itemToBeCoded,               NOPARAM,                     "SIM_EQ",                                      "SIM EQ",                                      0,       0,       CAT_FNCT, SLS_UNCHANGED, US_ENABLED  },</v>
      </c>
    </row>
    <row r="1631" spans="1:1">
      <c r="A1631" s="8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",SOURCE!$S$2-5), "")&amp;
      TEXT(SOURCE!H1631,"????0")&amp;",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", "&amp; SOURCE!K1631&amp;      IF(SOURCE!$X$2-LEN(SOURCE!K1631) &gt;= 0, REPT(" ",SOURCE!$X$2-LEN(SOURCE!K1631)), "")&amp;
      "},"&amp;IF(SOURCE!L1631&lt;&gt;"",""&amp;SOURCE!L1631,"")
 )
)
)</f>
        <v>/* 1593 */  { itemToBeCoded,               NOPARAM,                     "SKIP",                                        "SKIP",                                        0,       0,       CAT_FNCT, SLS_UNCHANGED, US_ENABLED  },</v>
      </c>
    </row>
    <row r="1632" spans="1:1">
      <c r="A1632" s="8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",SOURCE!$S$2-5), "")&amp;
      TEXT(SOURCE!H1632,"????0")&amp;",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", "&amp; SOURCE!K1632&amp;      IF(SOURCE!$X$2-LEN(SOURCE!K1632) &gt;= 0, REPT(" ",SOURCE!$X$2-LEN(SOURCE!K1632)), "")&amp;
      "},"&amp;IF(SOURCE!L1632&lt;&gt;"",""&amp;SOURCE!L1632,"")
 )
)
)</f>
        <v>/* 1594 */  { fnSlvq,                      NOPARAM,                     "SLVQ",                                        "SLVQ",                                        0,       0,       CAT_FNCT, SLS_ENABLED  , US_ENABLED  },</v>
      </c>
    </row>
    <row r="1633" spans="1:1">
      <c r="A1633" s="8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",SOURCE!$S$2-5), "")&amp;
      TEXT(SOURCE!H1633,"????0")&amp;",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", "&amp; SOURCE!K1633&amp;      IF(SOURCE!$X$2-LEN(SOURCE!K1633) &gt;= 0, REPT(" ",SOURCE!$X$2-LEN(SOURCE!K1633)), "")&amp;
      "},"&amp;IF(SOURCE!L1633&lt;&gt;"",""&amp;SOURCE!L1633,"")
 )
)
)</f>
        <v>/* 1595 */  { fnStandardError,             NOPARAM,                     "s" STD_SUB_m,                                 "s" STD_SUB_m,                                 0,       0,       CAT_FNCT, SLS_UNCHANGED, US_ENABLED  },</v>
      </c>
    </row>
    <row r="1634" spans="1:1">
      <c r="A1634" s="8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",SOURCE!$S$2-5), "")&amp;
      TEXT(SOURCE!H1634,"????0")&amp;",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", "&amp; SOURCE!K1634&amp;      IF(SOURCE!$X$2-LEN(SOURCE!K1634) &gt;= 0, REPT(" ",SOURCE!$X$2-LEN(SOURCE!K1634)), "")&amp;
      "},"&amp;IF(SOURCE!L1634&lt;&gt;"",""&amp;SOURCE!L1634,"")
 )
)
)</f>
        <v>/* 1596 */  { fnGetIntegerSignMode,        NOPARAM,                     "ISM?",                                        "ISM?",                                        0,       0,       CAT_FNCT, SLS_ENABLED  , US_ENABLED  },</v>
      </c>
    </row>
    <row r="1635" spans="1:1">
      <c r="A1635" s="8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",SOURCE!$S$2-5), "")&amp;
      TEXT(SOURCE!H1635,"????0")&amp;",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", "&amp; SOURCE!K1635&amp;      IF(SOURCE!$X$2-LEN(SOURCE!K1635) &gt;= 0, REPT(" ",SOURCE!$X$2-LEN(SOURCE!K1635)), "")&amp;
      "},"&amp;IF(SOURCE!L1635&lt;&gt;"",""&amp;SOURCE!L1635,"")
 )
)
)</f>
        <v>/* 1597 */  { fnWeightedStandardError,     NOPARAM,                     "s" STD_SUB_m STD_SUB_w,                       "s" STD_SUB_m STD_SUB_w,                       0,       0,       CAT_FNCT, SLS_UNCHANGED, US_ENABLED  },</v>
      </c>
    </row>
    <row r="1636" spans="1:1">
      <c r="A1636" s="8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",SOURCE!$S$2-5), "")&amp;
      TEXT(SOURCE!H1636,"????0")&amp;",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", "&amp; SOURCE!K1636&amp;      IF(SOURCE!$X$2-LEN(SOURCE!K1636) &gt;= 0, REPT(" ",SOURCE!$X$2-LEN(SOURCE!K1636)), "")&amp;
      "},"&amp;IF(SOURCE!L1636&lt;&gt;"",""&amp;SOURCE!L1636,"")
 )
)
)</f>
        <v>/* 1598 */  { itemToBeCoded,               NOPARAM,                     "SOLVE",                                       "SOLVE",                                       0,       0,       CAT_FNCT, SLS_UNCHANGED, US_ENABLED  },</v>
      </c>
    </row>
    <row r="1637" spans="1:1">
      <c r="A1637" s="8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",SOURCE!$S$2-5), "")&amp;
      TEXT(SOURCE!H1637,"????0")&amp;",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", "&amp; SOURCE!K1637&amp;      IF(SOURCE!$X$2-LEN(SOURCE!K1637) &gt;= 0, REPT(" ",SOURCE!$X$2-LEN(SOURCE!K1637)), "")&amp;
      "},"&amp;IF(SOURCE!L1637&lt;&gt;"",""&amp;SOURCE!L1637,"")
 )
)
)</f>
        <v>/* 1599 */  { fnGetStackSize,              NOPARAM,                     "SSIZE?",                                      "SSIZE?",                                      0,       0,       CAT_FNCT, SLS_ENABLED  , US_ENABLED  },</v>
      </c>
    </row>
    <row r="1638" spans="1:1">
      <c r="A1638" s="8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",SOURCE!$S$2-5), "")&amp;
      TEXT(SOURCE!H1638,"????0")&amp;",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", "&amp; SOURCE!K1638&amp;      IF(SOURCE!$X$2-LEN(SOURCE!K1638) &gt;= 0, REPT(" ",SOURCE!$X$2-LEN(SOURCE!K1638)), "")&amp;
      "},"&amp;IF(SOURCE!L1638&lt;&gt;"",""&amp;SOURCE!L1638,"")
 )
)
)</f>
        <v>/* 1600 */  { flagBrowser,                 NOPARAM,                     "STATUS",                                      "STATUS",                                      0,       0,       CAT_FNCT, SLS_UNCHANGED, US_ENABLED  },</v>
      </c>
    </row>
    <row r="1639" spans="1:1">
      <c r="A1639" s="8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",SOURCE!$S$2-5), "")&amp;
      TEXT(SOURCE!H1639,"????0")&amp;",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", "&amp; SOURCE!K1639&amp;      IF(SOURCE!$X$2-LEN(SOURCE!K1639) &gt;= 0, REPT(" ",SOURCE!$X$2-LEN(SOURCE!K1639)), "")&amp;
      "},"&amp;IF(SOURCE!L1639&lt;&gt;"",""&amp;SOURCE!L1639,"")
 )
)
)</f>
        <v>/* 1601 */  { fnStoreConfig,               NOPARAM,                     "STOCFG",                                      "Config",                                      0,       0,       CAT_FNCT, SLS_UNCHANGED, US_ENABLED  },</v>
      </c>
    </row>
    <row r="1640" spans="1:1">
      <c r="A1640" s="8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",SOURCE!$S$2-5), "")&amp;
      TEXT(SOURCE!H1640,"????0")&amp;",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", "&amp; SOURCE!K1640&amp;      IF(SOURCE!$X$2-LEN(SOURCE!K1640) &gt;= 0, REPT(" ",SOURCE!$X$2-LEN(SOURCE!K1640)), "")&amp;
      "},"&amp;IF(SOURCE!L1640&lt;&gt;"",""&amp;SOURCE!L1640,"")
 )
)
)</f>
        <v>/* 1602 */  { fnStoreElement,              NOPARAM,                     "STOEL",                                       "STOEL",                                       0,       0,       CAT_FNCT, SLS_ENABLED  , US_ENABLED  },</v>
      </c>
    </row>
    <row r="1641" spans="1:1">
      <c r="A1641" s="8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",SOURCE!$S$2-5), "")&amp;
      TEXT(SOURCE!H1641,"????0")&amp;",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", "&amp; SOURCE!K1641&amp;      IF(SOURCE!$X$2-LEN(SOURCE!K1641) &gt;= 0, REPT(" ",SOURCE!$X$2-LEN(SOURCE!K1641)), "")&amp;
      "},"&amp;IF(SOURCE!L1641&lt;&gt;"",""&amp;SOURCE!L1641,"")
 )
)
)</f>
        <v>/* 1603 */  { fnStoreIJ,                   NOPARAM,                     "STOIJ",                                       "STOIJ",                                       0,       0,       CAT_FNCT, SLS_ENABLED  , US_ENABLED  },</v>
      </c>
    </row>
    <row r="1642" spans="1:1">
      <c r="A1642" s="8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",SOURCE!$S$2-5), "")&amp;
      TEXT(SOURCE!H1642,"????0")&amp;",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", "&amp; SOURCE!K1642&amp;      IF(SOURCE!$X$2-LEN(SOURCE!K1642) &gt;= 0, REPT(" ",SOURCE!$X$2-LEN(SOURCE!K1642)), "")&amp;
      "},"&amp;IF(SOURCE!L1642&lt;&gt;"",""&amp;SOURCE!L1642,"")
 )
)
)</f>
        <v>/* 1604 */  { fnLnP1,                      NOPARAM,                     "LN(1+x)",                                     "ln 1+x",                                      0,       0,       CAT_FNCT, SLS_ENABLED  , US_ENABLED  },</v>
      </c>
    </row>
    <row r="1643" spans="1:1">
      <c r="A1643" s="8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",SOURCE!$S$2-5), "")&amp;
      TEXT(SOURCE!H1643,"????0")&amp;",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", "&amp; SOURCE!K1643&amp;      IF(SOURCE!$X$2-LEN(SOURCE!K1643) &gt;= 0, REPT(" ",SOURCE!$X$2-LEN(SOURCE!K1643)), "")&amp;
      "},"&amp;IF(SOURCE!L1643&lt;&gt;"",""&amp;SOURCE!L1643,"")
 )
)
)</f>
        <v>/* 1605 */  { fnStoreStack,                TM_REGISTER,                 "STOS",                                        "STOS",                                        0,      99,       CAT_FNCT, SLS_ENABLED  , US_ENABLED  },</v>
      </c>
    </row>
    <row r="1644" spans="1:1">
      <c r="A1644" s="8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",SOURCE!$S$2-5), "")&amp;
      TEXT(SOURCE!H1644,"????0")&amp;",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", "&amp; SOURCE!K1644&amp;      IF(SOURCE!$X$2-LEN(SOURCE!K1644) &gt;= 0, REPT(" ",SOURCE!$X$2-LEN(SOURCE!K1644)), "")&amp;
      "},"&amp;IF(SOURCE!L1644&lt;&gt;"",""&amp;SOURCE!L1644,"")
 )
)
)</f>
        <v>/* 1606 */  { fnSumXY,                     NOPARAM,                     "SUM",                                         "SUM",                                         0,       0,       CAT_FNCT, SLS_ENABLED  , US_ENABLED  },</v>
      </c>
    </row>
    <row r="1645" spans="1:1">
      <c r="A1645" s="8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",SOURCE!$S$2-5), "")&amp;
      TEXT(SOURCE!H1645,"????0")&amp;",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", "&amp; SOURCE!K1645&amp;      IF(SOURCE!$X$2-LEN(SOURCE!K1645) &gt;= 0, REPT(" ",SOURCE!$X$2-LEN(SOURCE!K1645)), "")&amp;
      "},"&amp;IF(SOURCE!L1645&lt;&gt;"",""&amp;SOURCE!L1645,"")
 )
)
)</f>
        <v>/* 1607 */  { fnWeightedSampleStdDev,      NOPARAM,                     "s" STD_SUB_w,                                 "s" STD_SUB_w,                                 0,       0,       CAT_FNCT, SLS_UNCHANGED, US_ENABLED  },</v>
      </c>
    </row>
    <row r="1646" spans="1:1">
      <c r="A1646" s="8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",SOURCE!$S$2-5), "")&amp;
      TEXT(SOURCE!H1646,"????0")&amp;",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", "&amp; SOURCE!K1646&amp;      IF(SOURCE!$X$2-LEN(SOURCE!K1646) &gt;= 0, REPT(" ",SOURCE!$X$2-LEN(SOURCE!K1646)), "")&amp;
      "},"&amp;IF(SOURCE!L1646&lt;&gt;"",""&amp;SOURCE!L1646,"")
 )
)
)</f>
        <v>/* 1608 */  { itemToBeCoded,               NOPARAM,                     "s" STD_SUB_x STD_SUB_y,                       "s" STD_SUB_x STD_SUB_y,                       0,       0,       CAT_FNCT, SLS_UNCHANGED, US_ENABLED  },</v>
      </c>
    </row>
    <row r="1647" spans="1:1">
      <c r="A1647" s="8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",SOURCE!$S$2-5), "")&amp;
      TEXT(SOURCE!H1647,"????0")&amp;",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", "&amp; SOURCE!K1647&amp;      IF(SOURCE!$X$2-LEN(SOURCE!K1647) &gt;= 0, REPT(" ",SOURCE!$X$2-LEN(SOURCE!K1647)), "")&amp;
      "},"&amp;IF(SOURCE!L1647&lt;&gt;"",""&amp;SOURCE!L1647,"")
 )
)
)</f>
        <v>/* 1609 */  { itemToBeCoded,               NOPARAM,                     "TDISP",                                       "TDISP",                                       0,       0,       CAT_FNCT, SLS_UNCHANGED, US_ENABLED  },</v>
      </c>
    </row>
    <row r="1648" spans="1:1">
      <c r="A1648" s="8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",SOURCE!$S$2-5), "")&amp;
      TEXT(SOURCE!H1648,"????0")&amp;",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", "&amp; SOURCE!K1648&amp;      IF(SOURCE!$X$2-LEN(SOURCE!K1648) &gt;= 0, REPT(" ",SOURCE!$X$2-LEN(SOURCE!K1648)), "")&amp;
      "},"&amp;IF(SOURCE!L1648&lt;&gt;"",""&amp;SOURCE!L1648,"")
 )
)
)</f>
        <v>/* 1610 */  { fnTicks,                     NOPARAM,                     "TICKS",                                       "TICKS",                                       0,       0,       CAT_FNCT, SLS_ENABLED  , US_ENABLED  },</v>
      </c>
    </row>
    <row r="1649" spans="1:1">
      <c r="A1649" s="8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",SOURCE!$S$2-5), "")&amp;
      TEXT(SOURCE!H1649,"????0")&amp;",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", "&amp; SOURCE!K1649&amp;      IF(SOURCE!$X$2-LEN(SOURCE!K1649) &gt;= 0, REPT(" ",SOURCE!$X$2-LEN(SOURCE!K1649)), "")&amp;
      "},"&amp;IF(SOURCE!L1649&lt;&gt;"",""&amp;SOURCE!L1649,"")
 )
)
)</f>
        <v>/* 1611 */  { itemToBeCoded,               NOPARAM,                     "TIME",                                        "TIME",                                        0,       0,       CAT_FNCT, SLS_UNCHANGED, US_ENABLED  },</v>
      </c>
    </row>
    <row r="1650" spans="1:1">
      <c r="A1650" s="8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",SOURCE!$S$2-5), "")&amp;
      TEXT(SOURCE!H1650,"????0")&amp;",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", "&amp; SOURCE!K1650&amp;      IF(SOURCE!$X$2-LEN(SOURCE!K1650) &gt;= 0, REPT(" ",SOURCE!$X$2-LEN(SOURCE!K1650)), "")&amp;
      "},"&amp;IF(SOURCE!L1650&lt;&gt;"",""&amp;SOURCE!L1650,"")
 )
)
)</f>
        <v>/* 1612 */  { itemToBeCoded,               NOPARAM,                     "TIMER",                                       "TIMER",                                       0,       0,       CAT_FNCT, SLS_UNCHANGED, US_ENABLED  },</v>
      </c>
    </row>
    <row r="1651" spans="1:1">
      <c r="A1651" s="8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",SOURCE!$S$2-5), "")&amp;
      TEXT(SOURCE!H1651,"????0")&amp;",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", "&amp; SOURCE!K1651&amp;      IF(SOURCE!$X$2-LEN(SOURCE!K1651) &gt;= 0, REPT(" ",SOURCE!$X$2-LEN(SOURCE!K1651)), "")&amp;
      "},"&amp;IF(SOURCE!L1651&lt;&gt;"",""&amp;SOURCE!L1651,"")
 )
)
)</f>
        <v>/* 1613 */  { itemToBeCoded,               NOPARAM,                     "T" STD_SUB_n,                                 "T" STD_SUB_n,                                 0,       0,       CAT_FNCT, SLS_UNCHANGED, US_ENABLED  },</v>
      </c>
    </row>
    <row r="1652" spans="1:1">
      <c r="A1652" s="8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",SOURCE!$S$2-5), "")&amp;
      TEXT(SOURCE!H1652,"????0")&amp;",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", "&amp; SOURCE!K1652&amp;      IF(SOURCE!$X$2-LEN(SOURCE!K1652) &gt;= 0, REPT(" ",SOURCE!$X$2-LEN(SOURCE!K1652)), "")&amp;
      "},"&amp;IF(SOURCE!L1652&lt;&gt;"",""&amp;SOURCE!L1652,"")
 )
)
)</f>
        <v>/* 1614 */  { itemToBeCoded,               NOPARAM,                     "TONE",                                        "TONE",                                        0,       0,       CAT_FNCT, SLS_UNCHANGED, US_ENABLED  },</v>
      </c>
    </row>
    <row r="1653" spans="1:1">
      <c r="A1653" s="8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",SOURCE!$S$2-5), "")&amp;
      TEXT(SOURCE!H1653,"????0")&amp;",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", "&amp; SOURCE!K1653&amp;      IF(SOURCE!$X$2-LEN(SOURCE!K1653) &gt;= 0, REPT(" ",SOURCE!$X$2-LEN(SOURCE!K1653)), "")&amp;
      "},"&amp;IF(SOURCE!L1653&lt;&gt;"",""&amp;SOURCE!L1653,"")
 )
)
)</f>
        <v>/* 1615 */  { fnSwapT,                     TM_REGISTER,                 "t" STD_LEFT_RIGHT_ARROWS,                     "t" STD_LEFT_RIGHT_ARROWS,                     0,      99,       CAT_FNCT, SLS_ENABLED  , US_ENABLED  },</v>
      </c>
    </row>
    <row r="1654" spans="1:1">
      <c r="A1654" s="8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",SOURCE!$S$2-5), "")&amp;
      TEXT(SOURCE!H1654,"????0")&amp;",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", "&amp; SOURCE!K1654&amp;      IF(SOURCE!$X$2-LEN(SOURCE!K1654) &gt;= 0, REPT(" ",SOURCE!$X$2-LEN(SOURCE!K1654)), "")&amp;
      "},"&amp;IF(SOURCE!L1654&lt;&gt;"",""&amp;SOURCE!L1654,"")
 )
)
)</f>
        <v>/* 1616 */  { fnUlp,                       NOPARAM,                     "ULP?",                                        "ULP?",                                        0,       0,       CAT_FNCT, SLS_ENABLED  , US_ENABLED  },</v>
      </c>
    </row>
    <row r="1655" spans="1:1">
      <c r="A1655" s="8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",SOURCE!$S$2-5), "")&amp;
      TEXT(SOURCE!H1655,"????0")&amp;",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", "&amp; SOURCE!K1655&amp;      IF(SOURCE!$X$2-LEN(SOURCE!K1655) &gt;= 0, REPT(" ",SOURCE!$X$2-LEN(SOURCE!K1655)), "")&amp;
      "},"&amp;IF(SOURCE!L1655&lt;&gt;"",""&amp;SOURCE!L1655,"")
 )
)
)</f>
        <v>/* 1617 */  { itemToBeCoded,               NOPARAM,                     "U" STD_SUB_n,                                 "U" STD_SUB_n,                                 0,       0,       CAT_FNCT, SLS_UNCHANGED, US_ENABLED  },</v>
      </c>
    </row>
    <row r="1656" spans="1:1">
      <c r="A1656" s="8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",SOURCE!$S$2-5), "")&amp;
      TEXT(SOURCE!H1656,"????0")&amp;",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", "&amp; SOURCE!K1656&amp;      IF(SOURCE!$X$2-LEN(SOURCE!K1656) &gt;= 0, REPT(" ",SOURCE!$X$2-LEN(SOURCE!K1656)), "")&amp;
      "},"&amp;IF(SOURCE!L1656&lt;&gt;"",""&amp;SOURCE!L1656,"")
 )
)
)</f>
        <v>/* 1618 */  { fnUnitVector,                NOPARAM,                     "UNITV",                                       "UNITV",                                       0,       0,       CAT_FNCT, SLS_ENABLED  , US_ENABLED  },</v>
      </c>
    </row>
    <row r="1657" spans="1:1">
      <c r="A1657" s="8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",SOURCE!$S$2-5), "")&amp;
      TEXT(SOURCE!H1657,"????0")&amp;",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", "&amp; SOURCE!K1657&amp;      IF(SOURCE!$X$2-LEN(SOURCE!K1657) &gt;= 0, REPT(" ",SOURCE!$X$2-LEN(SOURCE!K1657)), "")&amp;
      "},"&amp;IF(SOURCE!L1657&lt;&gt;"",""&amp;SOURCE!L1657,"")
 )
)
)</f>
        <v>/* 1619 */  { fnIntegerMode,               SIM_UNSIGN,                  "UNSIGN",                                      "UNSIGN",                                      0,       0,       CAT_FNCT, SLS_UNCHANGED, US_ENABLED  },</v>
      </c>
    </row>
    <row r="1658" spans="1:1">
      <c r="A1658" s="8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",SOURCE!$S$2-5), "")&amp;
      TEXT(SOURCE!H1658,"????0")&amp;",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", "&amp; SOURCE!K1658&amp;      IF(SOURCE!$X$2-LEN(SOURCE!K1658) &gt;= 0, REPT(" ",SOURCE!$X$2-LEN(SOURCE!K1658)), "")&amp;
      "},"&amp;IF(SOURCE!L1658&lt;&gt;"",""&amp;SOURCE!L1658,"")
 )
)
)</f>
        <v>/* 1620 */  { itemToBeCoded,               NOPARAM,                     "VARMNU",                                      "VARMNU",                                      0,       0,       CAT_FNCT, SLS_UNCHANGED, US_ENABLED  },</v>
      </c>
    </row>
    <row r="1659" spans="1:1">
      <c r="A1659" s="8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",SOURCE!$S$2-5), "")&amp;
      TEXT(SOURCE!H1659,"????0")&amp;",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", "&amp; SOURCE!K1659&amp;      IF(SOURCE!$X$2-LEN(SOURCE!K1659) &gt;= 0, REPT(" ",SOURCE!$X$2-LEN(SOURCE!K1659)), "")&amp;
      "},"&amp;IF(SOURCE!L1659&lt;&gt;"",""&amp;SOURCE!L1659,"")
 )
)
)</f>
        <v>/* 1621 */  { fnVersion,                   NOPARAM,                     "VERS?",                                       "VERS?",                                       0,       0,       CAT_FNCT, SLS_UNCHANGED, US_ENABLED  },</v>
      </c>
    </row>
    <row r="1660" spans="1:1">
      <c r="A1660" s="8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",SOURCE!$S$2-5), "")&amp;
      TEXT(SOURCE!H1660,"????0")&amp;",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", "&amp; SOURCE!K1660&amp;      IF(SOURCE!$X$2-LEN(SOURCE!K1660) &gt;= 0, REPT(" ",SOURCE!$X$2-LEN(SOURCE!K1660)), "")&amp;
      "},"&amp;IF(SOURCE!L1660&lt;&gt;"",""&amp;SOURCE!L1660,"")
 )
)
)</f>
        <v>/* 1622 */  { fnIDivR,                     NOPARAM,                     "IDIVR",                                       "IDIVR",                                       0,       0,       CAT_FNCT, SLS_ENABLED  , US_ENABLED  },</v>
      </c>
    </row>
    <row r="1661" spans="1:1">
      <c r="A1661" s="8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",SOURCE!$S$2-5), "")&amp;
      TEXT(SOURCE!H1661,"????0")&amp;",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", "&amp; SOURCE!K1661&amp;      IF(SOURCE!$X$2-LEN(SOURCE!K1661) &gt;= 0, REPT(" ",SOURCE!$X$2-LEN(SOURCE!K1661)), "")&amp;
      "},"&amp;IF(SOURCE!L1661&lt;&gt;"",""&amp;SOURCE!L1661,"")
 )
)
)</f>
        <v>/* 1623 */  { itemToBeCoded,               NOPARAM,                     "WDAY",                                        "WDAY",                                        0,       0,       CAT_FNCT, SLS_UNCHANGED, US_ENABLED  },</v>
      </c>
    </row>
    <row r="1662" spans="1:1">
      <c r="A1662" s="8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",SOURCE!$S$2-5), "")&amp;
      TEXT(SOURCE!H1662,"????0")&amp;",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", "&amp; SOURCE!K1662&amp;      IF(SOURCE!$X$2-LEN(SOURCE!K1662) &gt;= 0, REPT(" ",SOURCE!$X$2-LEN(SOURCE!K1662)), "")&amp;
      "},"&amp;IF(SOURCE!L1662&lt;&gt;"",""&amp;SOURCE!L1662,"")
 )
)
)</f>
        <v>/* 1624 */  { fnWho,                       NOPARAM,                     "WHO?",                                        "WHO?",                                        0,       0,       CAT_FNCT, SLS_UNCHANGED, US_ENABLED  },</v>
      </c>
    </row>
    <row r="1663" spans="1:1">
      <c r="A1663" s="8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",SOURCE!$S$2-5), "")&amp;
      TEXT(SOURCE!H1663,"????0")&amp;",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", "&amp; SOURCE!K1663&amp;      IF(SOURCE!$X$2-LEN(SOURCE!K1663) &gt;= 0, REPT(" ",SOURCE!$X$2-LEN(SOURCE!K1663)), "")&amp;
      "},"&amp;IF(SOURCE!L1663&lt;&gt;"",""&amp;SOURCE!L1663,"")
 )
)
)</f>
        <v>/* 1625 */  { itemToBeCoded,               NOPARAM,                     "W" STD_SUB_m,                                 "W" STD_SUB_m,                                 0,       0,       CAT_FNCT, SLS_UNCHANGED, US_ENABLED  },</v>
      </c>
    </row>
    <row r="1664" spans="1:1">
      <c r="A1664" s="8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",SOURCE!$S$2-5), "")&amp;
      TEXT(SOURCE!H1664,"????0")&amp;",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", "&amp; SOURCE!K1664&amp;      IF(SOURCE!$X$2-LEN(SOURCE!K1664) &gt;= 0, REPT(" ",SOURCE!$X$2-LEN(SOURCE!K1664)), "")&amp;
      "},"&amp;IF(SOURCE!L1664&lt;&gt;"",""&amp;SOURCE!L1664,"")
 )
)
)</f>
        <v>/* 1626 */  { itemToBeCoded,               NOPARAM,                     "W" STD_SUB_p,                                 "W" STD_SUB_p,                                 0,       0,       CAT_FNCT, SLS_UNCHANGED, US_ENABLED  },</v>
      </c>
    </row>
    <row r="1665" spans="1:1">
      <c r="A1665" s="8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",SOURCE!$S$2-5), "")&amp;
      TEXT(SOURCE!H1665,"????0")&amp;",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", "&amp; SOURCE!K1665&amp;      IF(SOURCE!$X$2-LEN(SOURCE!K1665) &gt;= 0, REPT(" ",SOURCE!$X$2-LEN(SOURCE!K1665)), "")&amp;
      "},"&amp;IF(SOURCE!L1665&lt;&gt;"",""&amp;SOURCE!L1665,"")
 )
)
)</f>
        <v>/* 1627 */  { itemToBeCoded,               NOPARAM,                     "W" STD_SUP_MINUS_1,                           "W" STD_SUP_MINUS_1,                           0,       0,       CAT_FNCT, SLS_UNCHANGED, US_ENABLED  },</v>
      </c>
    </row>
    <row r="1666" spans="1:1">
      <c r="A1666" s="8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",SOURCE!$S$2-5), "")&amp;
      TEXT(SOURCE!H1666,"????0")&amp;",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", "&amp; SOURCE!K1666&amp;      IF(SOURCE!$X$2-LEN(SOURCE!K1666) &gt;= 0, REPT(" ",SOURCE!$X$2-LEN(SOURCE!K1666)), "")&amp;
      "},"&amp;IF(SOURCE!L1666&lt;&gt;"",""&amp;SOURCE!L1666,"")
 )
)
)</f>
        <v>/* 1628 */  { fnSetWordSize,               TM_VALUE,                    "WSIZE",                                       "WSIZE",                                       0,      64,       CAT_FNCT, SLS_UNCHANGED, US_ENABLED  },</v>
      </c>
    </row>
    <row r="1667" spans="1:1">
      <c r="A1667" s="8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",SOURCE!$S$2-5), "")&amp;
      TEXT(SOURCE!H1667,"????0")&amp;",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", "&amp; SOURCE!K1667&amp;      IF(SOURCE!$X$2-LEN(SOURCE!K1667) &gt;= 0, REPT(" ",SOURCE!$X$2-LEN(SOURCE!K1667)), "")&amp;
      "},"&amp;IF(SOURCE!L1667&lt;&gt;"",""&amp;SOURCE!L1667,"")
 )
)
)</f>
        <v>/* 1629 */  { fnGetWordSize,               NOPARAM,                     "WSIZE?",                                      "WSIZE?",                                      0,       0,       CAT_FNCT, SLS_ENABLED  , US_ENABLED  },</v>
      </c>
    </row>
    <row r="1668" spans="1:1">
      <c r="A1668" s="8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",SOURCE!$S$2-5), "")&amp;
      TEXT(SOURCE!H1668,"????0")&amp;",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", "&amp; SOURCE!K1668&amp;      IF(SOURCE!$X$2-LEN(SOURCE!K1668) &gt;= 0, REPT(" ",SOURCE!$X$2-LEN(SOURCE!K1668)), "")&amp;
      "},"&amp;IF(SOURCE!L1668&lt;&gt;"",""&amp;SOURCE!L1668,"")
 )
)
)</f>
        <v>/* 1630 */  { fnMeanXY,                    NOPARAM,                     STD_x_BAR,                                     STD_x_BAR,                                     0,       0,       CAT_FNCT, SLS_ENABLED  , US_ENABLED  },</v>
      </c>
    </row>
    <row r="1669" spans="1:1">
      <c r="A1669" s="8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",SOURCE!$S$2-5), "")&amp;
      TEXT(SOURCE!H1669,"????0")&amp;",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", "&amp; SOURCE!K1669&amp;      IF(SOURCE!$X$2-LEN(SOURCE!K1669) &gt;= 0, REPT(" ",SOURCE!$X$2-LEN(SOURCE!K1669)), "")&amp;
      "},"&amp;IF(SOURCE!L1669&lt;&gt;"",""&amp;SOURCE!L1669,"")
 )
)
)</f>
        <v>/* 1631 */  { fnGeometricMeanXY,           NOPARAM,                     STD_x_BAR STD_SUB_G,                           STD_x_BAR STD_SUB_G,                           0,       0,       CAT_FNCT, SLS_ENABLED  , US_ENABLED  },</v>
      </c>
    </row>
    <row r="1670" spans="1:1">
      <c r="A1670" s="8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",SOURCE!$S$2-5), "")&amp;
      TEXT(SOURCE!H1670,"????0")&amp;",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", "&amp; SOURCE!K1670&amp;      IF(SOURCE!$X$2-LEN(SOURCE!K1670) &gt;= 0, REPT(" ",SOURCE!$X$2-LEN(SOURCE!K1670)), "")&amp;
      "},"&amp;IF(SOURCE!L1670&lt;&gt;"",""&amp;SOURCE!L1670,"")
 )
)
)</f>
        <v>/* 1632 */  { fnWeightedMeanX,             NOPARAM,                     STD_x_BAR STD_SUB_w,                           STD_x_BAR STD_SUB_w,                           0,       0,       CAT_FNCT, SLS_ENABLED  , US_ENABLED  },</v>
      </c>
    </row>
    <row r="1671" spans="1:1">
      <c r="A1671" s="8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",SOURCE!$S$2-5), "")&amp;
      TEXT(SOURCE!H1671,"????0")&amp;",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", "&amp; SOURCE!K1671&amp;      IF(SOURCE!$X$2-LEN(SOURCE!K1671) &gt;= 0, REPT(" ",SOURCE!$X$2-LEN(SOURCE!K1671)), "")&amp;
      "},"&amp;IF(SOURCE!L1671&lt;&gt;"",""&amp;SOURCE!L1671,"")
 )
)
)</f>
        <v>/* 1633 */  { itemToBeCoded,               NOPARAM,                     STD_x_CIRC,                                    STD_x_CIRC,                                    0,       0,       CAT_FNCT, SLS_UNCHANGED, US_ENABLED  },</v>
      </c>
    </row>
    <row r="1672" spans="1:1">
      <c r="A1672" s="8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",SOURCE!$S$2-5), "")&amp;
      TEXT(SOURCE!H1672,"????0")&amp;",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", "&amp; SOURCE!K1672&amp;      IF(SOURCE!$X$2-LEN(SOURCE!K1672) &gt;= 0, REPT(" ",SOURCE!$X$2-LEN(SOURCE!K1672)), "")&amp;
      "},"&amp;IF(SOURCE!L1672&lt;&gt;"",""&amp;SOURCE!L1672,"")
 )
)
)</f>
        <v>/* 1634 */  { itemToBeCoded,               NOPARAM,                     "x" STD_RIGHT_ARROW "DATE",                    "x" STD_RIGHT_ARROW "DATE",                    0,       0,       CAT_FNCT, SLS_UNCHANGED, US_ENABLED  },</v>
      </c>
    </row>
    <row r="1673" spans="1:1">
      <c r="A1673" s="8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",SOURCE!$S$2-5), "")&amp;
      TEXT(SOURCE!H1673,"????0")&amp;",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", "&amp; SOURCE!K1673&amp;      IF(SOURCE!$X$2-LEN(SOURCE!K1673) &gt;= 0, REPT(" ",SOURCE!$X$2-LEN(SOURCE!K1673)), "")&amp;
      "},"&amp;IF(SOURCE!L1673&lt;&gt;"",""&amp;SOURCE!L1673,"")
 )
)
)</f>
        <v>/* 1635 */  { fnXToAlpha,                  NOPARAM,                     "x" STD_RIGHT_ARROW STD_alpha,                 "x" STD_RIGHT_ARROW STD_alpha,                 0,       0,       CAT_FNCT, SLS_ENABLED  , US_ENABLED  },</v>
      </c>
    </row>
    <row r="1674" spans="1:1">
      <c r="A1674" s="8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",SOURCE!$S$2-5), "")&amp;
      TEXT(SOURCE!H1674,"????0")&amp;",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", "&amp; SOURCE!K1674&amp;      IF(SOURCE!$X$2-LEN(SOURCE!K1674) &gt;= 0, REPT(" ",SOURCE!$X$2-LEN(SOURCE!K1674)), "")&amp;
      "},"&amp;IF(SOURCE!L1674&lt;&gt;"",""&amp;SOURCE!L1674,"")
 )
)
)</f>
        <v>/* 1636 */  { itemToBeCoded,               NOPARAM,                     "1636",                                        "1636",                                        0,       0,       CAT_FREE, SLS_UNCHANGED, US_ENABLED  },</v>
      </c>
    </row>
    <row r="1675" spans="1:1">
      <c r="A1675" s="8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",SOURCE!$S$2-5), "")&amp;
      TEXT(SOURCE!H1675,"????0")&amp;",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", "&amp; SOURCE!K1675&amp;      IF(SOURCE!$X$2-LEN(SOURCE!K1675) &gt;= 0, REPT(" ",SOURCE!$X$2-LEN(SOURCE!K1675)), "")&amp;
      "},"&amp;IF(SOURCE!L1675&lt;&gt;"",""&amp;SOURCE!L1675,"")
 )
)
)</f>
        <v>/* 1637 */  { itemToBeCoded,               NOPARAM,                     "YEAR",                                        "YEAR",                                        0,       0,       CAT_FNCT, SLS_UNCHANGED, US_ENABLED  },</v>
      </c>
    </row>
    <row r="1676" spans="1:1">
      <c r="A1676" s="8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",SOURCE!$S$2-5), "")&amp;
      TEXT(SOURCE!H1676,"????0")&amp;",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", "&amp; SOURCE!K1676&amp;      IF(SOURCE!$X$2-LEN(SOURCE!K1676) &gt;= 0, REPT(" ",SOURCE!$X$2-LEN(SOURCE!K1676)), "")&amp;
      "},"&amp;IF(SOURCE!L1676&lt;&gt;"",""&amp;SOURCE!L1676,"")
 )
)
)</f>
        <v>/* 1638 */  { itemToBeCoded,               NOPARAM,                     STD_y_CIRC,                                    STD_y_CIRC,                                    0,       0,       CAT_FNCT, SLS_UNCHANGED, US_ENABLED  },</v>
      </c>
    </row>
    <row r="1677" spans="1:1">
      <c r="A1677" s="8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",SOURCE!$S$2-5), "")&amp;
      TEXT(SOURCE!H1677,"????0")&amp;",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", "&amp; SOURCE!K1677&amp;      IF(SOURCE!$X$2-LEN(SOURCE!K1677) &gt;= 0, REPT(" ",SOURCE!$X$2-LEN(SOURCE!K1677)), "")&amp;
      "},"&amp;IF(SOURCE!L1677&lt;&gt;"",""&amp;SOURCE!L1677,"")
 )
)
)</f>
        <v>/* 1639 */  { fnSetDateFormat,             ITM_YMD,                     "Y.MD",                                        "Y.MD",                                        0,       0,       CAT_FNCT, SLS_UNCHANGED, US_ENABLED  },</v>
      </c>
    </row>
    <row r="1678" spans="1:1">
      <c r="A1678" s="8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",SOURCE!$S$2-5), "")&amp;
      TEXT(SOURCE!H1678,"????0")&amp;",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", "&amp; SOURCE!K1678&amp;      IF(SOURCE!$X$2-LEN(SOURCE!K1678) &gt;= 0, REPT(" ",SOURCE!$X$2-LEN(SOURCE!K1678)), "")&amp;
      "},"&amp;IF(SOURCE!L1678&lt;&gt;"",""&amp;SOURCE!L1678,"")
 )
)
)</f>
        <v>/* 1640 */  { fnSwapY,                     TM_REGISTER,                 "y" STD_LEFT_RIGHT_ARROWS,                     "y" STD_LEFT_RIGHT_ARROWS,                     0,      99,       CAT_FNCT, SLS_ENABLED  , US_ENABLED  },</v>
      </c>
    </row>
    <row r="1679" spans="1:1">
      <c r="A1679" s="8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",SOURCE!$S$2-5), "")&amp;
      TEXT(SOURCE!H1679,"????0")&amp;",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", "&amp; SOURCE!K1679&amp;      IF(SOURCE!$X$2-LEN(SOURCE!K1679) &gt;= 0, REPT(" ",SOURCE!$X$2-LEN(SOURCE!K1679)), "")&amp;
      "},"&amp;IF(SOURCE!L1679&lt;&gt;"",""&amp;SOURCE!L1679,"")
 )
)
)</f>
        <v>/* 1641 */  { fnSwapZ,                     TM_REGISTER,                 "z" STD_LEFT_RIGHT_ARROWS,                     "z" STD_LEFT_RIGHT_ARROWS,                     0,      99,       CAT_FNCT, SLS_ENABLED  , US_ENABLED  },</v>
      </c>
    </row>
    <row r="1680" spans="1:1">
      <c r="A1680" s="8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",SOURCE!$S$2-5), "")&amp;
      TEXT(SOURCE!H1680,"????0")&amp;",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", "&amp; SOURCE!K1680&amp;      IF(SOURCE!$X$2-LEN(SOURCE!K1680) &gt;= 0, REPT(" ",SOURCE!$X$2-LEN(SOURCE!K1680)), "")&amp;
      "},"&amp;IF(SOURCE!L1680&lt;&gt;"",""&amp;SOURCE!L1680,"")
 )
)
)</f>
        <v>/* 1642 */  { fnAlphaLeng,                 TM_REGISTER,                 STD_alpha "LENG?",                             STD_alpha "LENG?",                             0,      99,       CAT_FNCT, SLS_ENABLED  , US_ENABLED  },</v>
      </c>
    </row>
    <row r="1681" spans="1:1">
      <c r="A1681" s="8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",SOURCE!$S$2-5), "")&amp;
      TEXT(SOURCE!H1681,"????0")&amp;",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", "&amp; SOURCE!K1681&amp;      IF(SOURCE!$X$2-LEN(SOURCE!K1681) &gt;= 0, REPT(" ",SOURCE!$X$2-LEN(SOURCE!K1681)), "")&amp;
      "},"&amp;IF(SOURCE!L1681&lt;&gt;"",""&amp;SOURCE!L1681,"")
 )
)
)</f>
        <v>/* 1643 */  { fnXmax,                      NOPARAM,                     "x" STD_SUB_m STD_SUB_a STD_SUB_x,             "x" STD_SUB_m STD_SUB_a STD_SUB_x,             0,       0,       CAT_FNCT, SLS_ENABLED  , US_ENABLED  },</v>
      </c>
    </row>
    <row r="1682" spans="1:1">
      <c r="A1682" s="8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",SOURCE!$S$2-5), "")&amp;
      TEXT(SOURCE!H1682,"????0")&amp;",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", "&amp; SOURCE!K1682&amp;      IF(SOURCE!$X$2-LEN(SOURCE!K1682) &gt;= 0, REPT(" ",SOURCE!$X$2-LEN(SOURCE!K1682)), "")&amp;
      "},"&amp;IF(SOURCE!L1682&lt;&gt;"",""&amp;SOURCE!L1682,"")
 )
)
)</f>
        <v>/* 1644 */  { fnXmin,                      NOPARAM,                     "x" STD_SUB_m STD_SUB_i STD_SUB_n,             "x" STD_SUB_m STD_SUB_i STD_SUB_n,             0,       0,       CAT_FNCT, SLS_ENABLED  , US_ENABLED  },</v>
      </c>
    </row>
    <row r="1683" spans="1:1">
      <c r="A1683" s="8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",SOURCE!$S$2-5), "")&amp;
      TEXT(SOURCE!H1683,"????0")&amp;",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", "&amp; SOURCE!K1683&amp;      IF(SOURCE!$X$2-LEN(SOURCE!K1683) &gt;= 0, REPT(" ",SOURCE!$X$2-LEN(SOURCE!K1683)), "")&amp;
      "},"&amp;IF(SOURCE!L1683&lt;&gt;"",""&amp;SOURCE!L1683,"")
 )
)
)</f>
        <v>/* 1645 */  { fnAlphaPos,                  TM_REGISTER,                 STD_alpha "POS?",                              STD_alpha "POS?",                              0,      99,       CAT_FNCT, SLS_ENABLED  , US_ENABLED  },</v>
      </c>
    </row>
    <row r="1684" spans="1:1">
      <c r="A1684" s="8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",SOURCE!$S$2-5), "")&amp;
      TEXT(SOURCE!H1684,"????0")&amp;",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", "&amp; SOURCE!K1684&amp;      IF(SOURCE!$X$2-LEN(SOURCE!K1684) &gt;= 0, REPT(" ",SOURCE!$X$2-LEN(SOURCE!K1684)), "")&amp;
      "},"&amp;IF(SOURCE!L1684&lt;&gt;"",""&amp;SOURCE!L1684,"")
 )
)
)</f>
        <v>/* 1646 */  { fnAlphaRL,                   TM_REGISTER,                 STD_alpha "RL",                                STD_alpha "RL",                                0,      99,       CAT_FNCT, SLS_ENABLED  , US_ENABLED  },</v>
      </c>
    </row>
    <row r="1685" spans="1:1">
      <c r="A1685" s="8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",SOURCE!$S$2-5), "")&amp;
      TEXT(SOURCE!H1685,"????0")&amp;",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", "&amp; SOURCE!K1685&amp;      IF(SOURCE!$X$2-LEN(SOURCE!K1685) &gt;= 0, REPT(" ",SOURCE!$X$2-LEN(SOURCE!K1685)), "")&amp;
      "},"&amp;IF(SOURCE!L1685&lt;&gt;"",""&amp;SOURCE!L1685,"")
 )
)
)</f>
        <v>/* 1647 */  { fnAlphaRR,                   TM_REGISTER,                 STD_alpha "RR",                                STD_alpha "RR",                                0,      99,       CAT_FNCT, SLS_ENABLED  , US_ENABLED  },</v>
      </c>
    </row>
    <row r="1686" spans="1:1">
      <c r="A1686" s="8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",SOURCE!$S$2-5), "")&amp;
      TEXT(SOURCE!H1686,"????0")&amp;",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", "&amp; SOURCE!K1686&amp;      IF(SOURCE!$X$2-LEN(SOURCE!K1686) &gt;= 0, REPT(" ",SOURCE!$X$2-LEN(SOURCE!K1686)), "")&amp;
      "},"&amp;IF(SOURCE!L1686&lt;&gt;"",""&amp;SOURCE!L1686,"")
 )
)
)</f>
        <v>/* 1648 */  { fnAlphaSL,                   TM_REGISTER,                 STD_alpha "SL",                                STD_alpha "SL",                                0,      99,       CAT_FNCT, SLS_ENABLED  , US_ENABLED  },</v>
      </c>
    </row>
    <row r="1687" spans="1:1">
      <c r="A1687" s="8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",SOURCE!$S$2-5), "")&amp;
      TEXT(SOURCE!H1687,"????0")&amp;",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", "&amp; SOURCE!K1687&amp;      IF(SOURCE!$X$2-LEN(SOURCE!K1687) &gt;= 0, REPT(" ",SOURCE!$X$2-LEN(SOURCE!K1687)), "")&amp;
      "},"&amp;IF(SOURCE!L1687&lt;&gt;"",""&amp;SOURCE!L1687,"")
 )
)
)</f>
        <v>/* 1649 */  { fnAlphaSR,                   TM_REGISTER,                 STD_alpha "SR",                                STD_alpha "SR",                                0,      99,       CAT_FNCT, SLS_ENABLED  , US_ENABLED  },</v>
      </c>
    </row>
    <row r="1688" spans="1:1">
      <c r="A1688" s="8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",SOURCE!$S$2-5), "")&amp;
      TEXT(SOURCE!H1688,"????0")&amp;",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", "&amp; SOURCE!K1688&amp;      IF(SOURCE!$X$2-LEN(SOURCE!K1688) &gt;= 0, REPT(" ",SOURCE!$X$2-LEN(SOURCE!K1688)), "")&amp;
      "},"&amp;IF(SOURCE!L1688&lt;&gt;"",""&amp;SOURCE!L1688,"")
 )
)
)</f>
        <v>/* 1650 */  { fnAlphaToX,                  TM_REGISTER,                 STD_alpha STD_RIGHT_ARROW "x",                 STD_alpha STD_RIGHT_ARROW "x",                 0,      99,       CAT_FNCT, SLS_ENABLED  , US_ENABLED  },</v>
      </c>
    </row>
    <row r="1689" spans="1:1">
      <c r="A1689" s="8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",SOURCE!$S$2-5), "")&amp;
      TEXT(SOURCE!H1689,"????0")&amp;",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", "&amp; SOURCE!K1689&amp;      IF(SOURCE!$X$2-LEN(SOURCE!K1689) &gt;= 0, REPT(" ",SOURCE!$X$2-LEN(SOURCE!K1689)), "")&amp;
      "},"&amp;IF(SOURCE!L1689&lt;&gt;"",""&amp;SOURCE!L1689,"")
 )
)
)</f>
        <v>/* 1651 */  { fnBeta,                      NOPARAM,                     STD_beta "(x,y)",                              STD_beta "(x,y)",                              0,       0,       CAT_FNCT, SLS_ENABLED  , US_ENABLED  },</v>
      </c>
    </row>
    <row r="1690" spans="1:1">
      <c r="A1690" s="8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",SOURCE!$S$2-5), "")&amp;
      TEXT(SOURCE!H1690,"????0")&amp;",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", "&amp; SOURCE!K1690&amp;      IF(SOURCE!$X$2-LEN(SOURCE!K1690) &gt;= 0, REPT(" ",SOURCE!$X$2-LEN(SOURCE!K1690)), "")&amp;
      "},"&amp;IF(SOURCE!L1690&lt;&gt;"",""&amp;SOURCE!L1690,"")
 )
)
)</f>
        <v>/* 1652 */  { itemToBeCoded,               NOPARAM,                     STD_gamma STD_SUB_x STD_SUB_y,                 STD_gamma STD_SUB_x STD_SUB_y,                 0,       0,       CAT_FNCT, SLS_UNCHANGED, US_ENABLED  },</v>
      </c>
    </row>
    <row r="1691" spans="1:1">
      <c r="A1691" s="8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",SOURCE!$S$2-5), "")&amp;
      TEXT(SOURCE!H1691,"????0")&amp;",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", "&amp; SOURCE!K1691&amp;      IF(SOURCE!$X$2-LEN(SOURCE!K1691) &gt;= 0, REPT(" ",SOURCE!$X$2-LEN(SOURCE!K1691)), "")&amp;
      "},"&amp;IF(SOURCE!L1691&lt;&gt;"",""&amp;SOURCE!L1691,"")
 )
)
)</f>
        <v>/* 1653 */  { itemToBeCoded,               NOPARAM,                     STD_GAMMA STD_SUB_x STD_SUB_y,                 STD_GAMMA STD_SUB_x STD_SUB_y,                 0,       0,       CAT_FNCT, SLS_UNCHANGED, US_ENABLED  },</v>
      </c>
    </row>
    <row r="1692" spans="1:1">
      <c r="A1692" s="8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",SOURCE!$S$2-5), "")&amp;
      TEXT(SOURCE!H1692,"????0")&amp;",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", "&amp; SOURCE!K1692&amp;      IF(SOURCE!$X$2-LEN(SOURCE!K1692) &gt;= 0, REPT(" ",SOURCE!$X$2-LEN(SOURCE!K1692)), "")&amp;
      "},"&amp;IF(SOURCE!L1692&lt;&gt;"",""&amp;SOURCE!L1692,"")
 )
)
)</f>
        <v>/* 1654 */  { fnGamma,                     NOPARAM,                     STD_GAMMA "(x)",                               STD_GAMMA "(x)",                               0,       0,       CAT_FNCT, SLS_ENABLED  , US_ENABLED  },</v>
      </c>
    </row>
    <row r="1693" spans="1:1">
      <c r="A1693" s="8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",SOURCE!$S$2-5), "")&amp;
      TEXT(SOURCE!H1693,"????0")&amp;",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", "&amp; SOURCE!K1693&amp;      IF(SOURCE!$X$2-LEN(SOURCE!K1693) &gt;= 0, REPT(" ",SOURCE!$X$2-LEN(SOURCE!K1693)), "")&amp;
      "},"&amp;IF(SOURCE!L1693&lt;&gt;"",""&amp;SOURCE!L1693,"")
 )
)
)</f>
        <v>/* 1655 */  { itemToBeCoded,               NOPARAM,                     STD_delta "x",                                 STD_delta "x",                                 0,       0,       CAT_NONE, SLS_UNCHANGED, US_UNCHANGED},</v>
      </c>
    </row>
    <row r="1694" spans="1:1">
      <c r="A1694" s="8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",SOURCE!$S$2-5), "")&amp;
      TEXT(SOURCE!H1694,"????0")&amp;",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", "&amp; SOURCE!K1694&amp;      IF(SOURCE!$X$2-LEN(SOURCE!K1694) &gt;= 0, REPT(" ",SOURCE!$X$2-LEN(SOURCE!K1694)), "")&amp;
      "},"&amp;IF(SOURCE!L1694&lt;&gt;"",""&amp;SOURCE!L1694,"")
 )
)
)</f>
        <v>/* 1656 */  { fnDeltaPercent,              NOPARAM,                     STD_DELTA "%",                                 STD_DELTA "%",                                 0,       0,       CAT_FNCT, SLS_ENABLED  , US_ENABLED  },</v>
      </c>
    </row>
    <row r="1695" spans="1:1">
      <c r="A1695" s="8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",SOURCE!$S$2-5), "")&amp;
      TEXT(SOURCE!H1695,"????0")&amp;",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", "&amp; SOURCE!K1695&amp;      IF(SOURCE!$X$2-LEN(SOURCE!K1695) &gt;= 0, REPT(" ",SOURCE!$X$2-LEN(SOURCE!K1695)), "")&amp;
      "},"&amp;IF(SOURCE!L1695&lt;&gt;"",""&amp;SOURCE!L1695,"")
 )
)
)</f>
        <v>/* 1657 */  { fnGeometricSampleStdDev,     NOPARAM,                     STD_epsilon,                                   STD_epsilon,                                   0,       0,       CAT_FNCT, SLS_UNCHANGED, US_ENABLED  },</v>
      </c>
    </row>
    <row r="1696" spans="1:1">
      <c r="A1696" s="8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",SOURCE!$S$2-5), "")&amp;
      TEXT(SOURCE!H1696,"????0")&amp;",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", "&amp; SOURCE!K1696&amp;      IF(SOURCE!$X$2-LEN(SOURCE!K1696) &gt;= 0, REPT(" ",SOURCE!$X$2-LEN(SOURCE!K1696)), "")&amp;
      "},"&amp;IF(SOURCE!L1696&lt;&gt;"",""&amp;SOURCE!L1696,"")
 )
)
)</f>
        <v>/* 1658 */  { fnGeometricStandardError,    NOPARAM,                     STD_epsilon STD_SUB_m,                         STD_epsilon STD_SUB_m,                         0,       0,       CAT_FNCT, SLS_UNCHANGED, US_ENABLED  },</v>
      </c>
    </row>
    <row r="1697" spans="1:1">
      <c r="A1697" s="8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",SOURCE!$S$2-5), "")&amp;
      TEXT(SOURCE!H1697,"????0")&amp;",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", "&amp; SOURCE!K1697&amp;      IF(SOURCE!$X$2-LEN(SOURCE!K1697) &gt;= 0, REPT(" ",SOURCE!$X$2-LEN(SOURCE!K1697)), "")&amp;
      "},"&amp;IF(SOURCE!L1697&lt;&gt;"",""&amp;SOURCE!L1697,"")
 )
)
)</f>
        <v>/* 1659 */  { fnGeometricPopulationStdDev, NOPARAM,                     STD_epsilon STD_SUB_p,                         STD_epsilon STD_SUB_p,                         0,       0,       CAT_FNCT, SLS_UNCHANGED, US_ENABLED  },</v>
      </c>
    </row>
    <row r="1698" spans="1:1">
      <c r="A1698" s="8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",SOURCE!$S$2-5), "")&amp;
      TEXT(SOURCE!H1698,"????0")&amp;",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", "&amp; SOURCE!K1698&amp;      IF(SOURCE!$X$2-LEN(SOURCE!K1698) &gt;= 0, REPT(" ",SOURCE!$X$2-LEN(SOURCE!K1698)), "")&amp;
      "},"&amp;IF(SOURCE!L1698&lt;&gt;"",""&amp;SOURCE!L1698,"")
 )
)
)</f>
        <v>/* 1660 */  { itemToBeCoded,               NOPARAM,                     STD_zeta "(x)",                                STD_zeta "(x)",                                0,       0,       CAT_FNCT, SLS_UNCHANGED, US_ENABLED  },</v>
      </c>
    </row>
    <row r="1699" spans="1:1">
      <c r="A1699" s="8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",SOURCE!$S$2-5), "")&amp;
      TEXT(SOURCE!H1699,"????0")&amp;",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", "&amp; SOURCE!K1699&amp;      IF(SOURCE!$X$2-LEN(SOURCE!K1699) &gt;= 0, REPT(" ",SOURCE!$X$2-LEN(SOURCE!K1699)), "")&amp;
      "},"&amp;IF(SOURCE!L1699&lt;&gt;"",""&amp;SOURCE!L1699,"")
 )
)
)</f>
        <v>/* 1661 */  { itemToBeCoded,               NOPARAM,                     STD_PI STD_SUB_n,                              STD_PI STD_SUB_n,                              0,       0,       CAT_FNCT, SLS_UNCHANGED, US_ENABLED  },</v>
      </c>
    </row>
    <row r="1700" spans="1:1">
      <c r="A1700" s="8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",SOURCE!$S$2-5), "")&amp;
      TEXT(SOURCE!H1700,"????0")&amp;",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", "&amp; SOURCE!K1700&amp;      IF(SOURCE!$X$2-LEN(SOURCE!K1700) &gt;= 0, REPT(" ",SOURCE!$X$2-LEN(SOURCE!K1700)), "")&amp;
      "},"&amp;IF(SOURCE!L1700&lt;&gt;"",""&amp;SOURCE!L1700,"")
 )
)
)</f>
        <v>/* 1662 */  { itemToBeCoded,               NOPARAM,                     STD_SIGMA STD_SUB_n,                           STD_SIGMA STD_SUB_n,                           0,       0,       CAT_FNCT, SLS_UNCHANGED, US_ENABLED  },</v>
      </c>
    </row>
    <row r="1701" spans="1:1">
      <c r="A1701" s="8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",SOURCE!$S$2-5), "")&amp;
      TEXT(SOURCE!H1701,"????0")&amp;",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", "&amp; SOURCE!K1701&amp;      IF(SOURCE!$X$2-LEN(SOURCE!K1701) &gt;= 0, REPT(" ",SOURCE!$X$2-LEN(SOURCE!K1701)), "")&amp;
      "},"&amp;IF(SOURCE!L1701&lt;&gt;"",""&amp;SOURCE!L1701,"")
 )
)
)</f>
        <v>/* 1663 */  { fnPopulationStdDev,          NOPARAM,                     STD_sigma,                                     STD_sigma,                                     0,       0,       CAT_FNCT, SLS_UNCHANGED, US_ENABLED  },</v>
      </c>
    </row>
    <row r="1702" spans="1:1">
      <c r="A1702" s="8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",SOURCE!$S$2-5), "")&amp;
      TEXT(SOURCE!H1702,"????0")&amp;",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", "&amp; SOURCE!K1702&amp;      IF(SOURCE!$X$2-LEN(SOURCE!K1702) &gt;= 0, REPT(" ",SOURCE!$X$2-LEN(SOURCE!K1702)), "")&amp;
      "},"&amp;IF(SOURCE!L1702&lt;&gt;"",""&amp;SOURCE!L1702,"")
 )
)
)</f>
        <v>/* 1664 */  { fnWeightedPopulationStdDev,  NOPARAM,                     STD_sigma STD_SUB_w,                           STD_sigma STD_SUB_w,                           0,       0,       CAT_FNCT, SLS_UNCHANGED, US_ENABLED  },</v>
      </c>
    </row>
    <row r="1703" spans="1:1">
      <c r="A1703" s="8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",SOURCE!$S$2-5), "")&amp;
      TEXT(SOURCE!H1703,"????0")&amp;",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", "&amp; SOURCE!K1703&amp;      IF(SOURCE!$X$2-LEN(SOURCE!K1703) &gt;= 0, REPT(" ",SOURCE!$X$2-LEN(SOURCE!K1703)), "")&amp;
      "},"&amp;IF(SOURCE!L1703&lt;&gt;"",""&amp;SOURCE!L1703,"")
 )
)
)</f>
        <v>/* 1665 */  { fnRandomI,                   NOPARAM,                     "RANI#",                                       "RANI#",                                       0,       0,       CAT_FNCT, SLS_ENABLED  , US_ENABLED  },</v>
      </c>
    </row>
    <row r="1704" spans="1:1">
      <c r="A1704" s="8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",SOURCE!$S$2-5), "")&amp;
      TEXT(SOURCE!H1704,"????0")&amp;",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", "&amp; SOURCE!K1704&amp;      IF(SOURCE!$X$2-LEN(SOURCE!K1704) &gt;= 0, REPT(" ",SOURCE!$X$2-LEN(SOURCE!K1704)), "")&amp;
      "},"&amp;IF(SOURCE!L1704&lt;&gt;"",""&amp;SOURCE!L1704,"")
 )
)
)</f>
        <v>/* 1666 */  { itemToBeCoded,               NOPARAM,                     STD_PRINTER "x",                               STD_PRINTER "x",                               0,       0,       CAT_FNCT, SLS_UNCHANGED, US_ENABLED  },</v>
      </c>
    </row>
    <row r="1705" spans="1:1">
      <c r="A1705" s="8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",SOURCE!$S$2-5), "")&amp;
      TEXT(SOURCE!H1705,"????0")&amp;",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", "&amp; SOURCE!K1705&amp;      IF(SOURCE!$X$2-LEN(SOURCE!K1705) &gt;= 0, REPT(" ",SOURCE!$X$2-LEN(SOURCE!K1705)), "")&amp;
      "},"&amp;IF(SOURCE!L1705&lt;&gt;"",""&amp;SOURCE!L1705,"")
 )
)
)</f>
        <v>/* 1667 */  { fnRange,                     NOPARAM,                     "RANGE",                                       "RANGE",                                       0,       0,       CAT_FNCT, SLS_ENABLED  , US_ENABLED  },</v>
      </c>
    </row>
    <row r="1706" spans="1:1">
      <c r="A1706" s="8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",SOURCE!$S$2-5), "")&amp;
      TEXT(SOURCE!H1706,"????0")&amp;",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", "&amp; SOURCE!K1706&amp;      IF(SOURCE!$X$2-LEN(SOURCE!K1706) &gt;= 0, REPT(" ",SOURCE!$X$2-LEN(SOURCE!K1706)), "")&amp;
      "},"&amp;IF(SOURCE!L1706&lt;&gt;"",""&amp;SOURCE!L1706,"")
 )
)
)</f>
        <v>/* 1668 */  { fnGetRange,                  NOPARAM,                     "RANGE?",                                      "RANGE?",                                      0,       0,       CAT_FNCT, SLS_ENABLED  , US_ENABLED  },</v>
      </c>
    </row>
    <row r="1707" spans="1:1">
      <c r="A1707" s="8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",SOURCE!$S$2-5), "")&amp;
      TEXT(SOURCE!H1707,"????0")&amp;",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", "&amp; SOURCE!K1707&amp;      IF(SOURCE!$X$2-LEN(SOURCE!K1707) &gt;= 0, REPT(" ",SOURCE!$X$2-LEN(SOURCE!K1707)), "")&amp;
      "},"&amp;IF(SOURCE!L1707&lt;&gt;"",""&amp;SOURCE!L1707,"")
 )
)
)</f>
        <v>/* 1669 */  { fnM1Pow,                     NOPARAM,                     "(-1)" STD_SUP_x,                              "(-1)" STD_SUP_x,                              0,       0,       CAT_FNCT, SLS_ENABLED  , US_ENABLED  },</v>
      </c>
    </row>
    <row r="1708" spans="1:1">
      <c r="A1708" s="8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",SOURCE!$S$2-5), "")&amp;
      TEXT(SOURCE!H1708,"????0")&amp;",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", "&amp; SOURCE!K1708&amp;      IF(SOURCE!$X$2-LEN(SOURCE!K1708) &gt;= 0, REPT(" ",SOURCE!$X$2-LEN(SOURCE!K1708)), "")&amp;
      "},"&amp;IF(SOURCE!L1708&lt;&gt;"",""&amp;SOURCE!L1708,"")
 )
)
)</f>
        <v>/* 1670 */  { itemToBeCoded,               NOPARAM,                     STD_CROSS "MOD",                               STD_CROSS "MOD",                               0,       0,       CAT_FNCT, SLS_UNCHANGED, US_ENABLED  },</v>
      </c>
    </row>
    <row r="1709" spans="1:1">
      <c r="A1709" s="8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",SOURCE!$S$2-5), "")&amp;
      TEXT(SOURCE!H1709,"????0")&amp;",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", "&amp; SOURCE!K1709&amp;      IF(SOURCE!$X$2-LEN(SOURCE!K1709) &gt;= 0, REPT(" ",SOURCE!$X$2-LEN(SOURCE!K1709)), "")&amp;
      "},"&amp;IF(SOURCE!L1709&lt;&gt;"",""&amp;SOURCE!L1709,"")
 )
)
)</f>
        <v>/* 1671 */  { itemToBeCoded,               NOPARAM,                     STD_RIGHT_ARROW "DATE",                        STD_RIGHT_ARROW "DATE",                        0,       0,       CAT_FNCT, SLS_UNCHANGED, US_ENABLED  },</v>
      </c>
    </row>
    <row r="1710" spans="1:1">
      <c r="A1710" s="8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",SOURCE!$S$2-5), "")&amp;
      TEXT(SOURCE!H1710,"????0")&amp;",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", "&amp; SOURCE!K1710&amp;      IF(SOURCE!$X$2-LEN(SOURCE!K1710) &gt;= 0, REPT(" ",SOURCE!$X$2-LEN(SOURCE!K1710)), "")&amp;
      "},"&amp;IF(SOURCE!L1710&lt;&gt;"",""&amp;SOURCE!L1710,"")
 )
)
)</f>
        <v>/* 1672 */  { itemToBeCoded,               NOPARAM,                     "1672",                                        "1672",                                        0,       0,       CAT_FREE, SLS_UNCHANGED, US_ENABLED  },</v>
      </c>
    </row>
    <row r="1711" spans="1:1">
      <c r="A1711" s="8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",SOURCE!$S$2-5), "")&amp;
      TEXT(SOURCE!H1711,"????0")&amp;",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", "&amp; SOURCE!K1711&amp;      IF(SOURCE!$X$2-LEN(SOURCE!K1711) &gt;= 0, REPT(" ",SOURCE!$X$2-LEN(SOURCE!K1711)), "")&amp;
      "},"&amp;IF(SOURCE!L1711&lt;&gt;"",""&amp;SOURCE!L1711,"")
 )
)
)</f>
        <v>/* 1673 */  { itemToBeCoded,               NOPARAM,                     "1673",                                        "1673",                                        0,       0,       CAT_FREE, SLS_UNCHANGED, US_ENABLED  },</v>
      </c>
    </row>
    <row r="1712" spans="1:1">
      <c r="A1712" s="8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",SOURCE!$S$2-5), "")&amp;
      TEXT(SOURCE!H1712,"????0")&amp;",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", "&amp; SOURCE!K1712&amp;      IF(SOURCE!$X$2-LEN(SOURCE!K1712) &gt;= 0, REPT(" ",SOURCE!$X$2-LEN(SOURCE!K1712)), "")&amp;
      "},"&amp;IF(SOURCE!L1712&lt;&gt;"",""&amp;SOURCE!L1712,"")
 )
)
)</f>
        <v>/* 1674 */  { itemToBeCoded,               NOPARAM,                     "1674",                                        "1674",                                        0,       0,       CAT_FREE, SLS_UNCHANGED, US_ENABLED  },</v>
      </c>
    </row>
    <row r="1713" spans="1:1">
      <c r="A1713" s="8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",SOURCE!$S$2-5), "")&amp;
      TEXT(SOURCE!H1713,"????0")&amp;",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", "&amp; SOURCE!K1713&amp;      IF(SOURCE!$X$2-LEN(SOURCE!K1713) &gt;= 0, REPT(" ",SOURCE!$X$2-LEN(SOURCE!K1713)), "")&amp;
      "},"&amp;IF(SOURCE!L1713&lt;&gt;"",""&amp;SOURCE!L1713,"")
 )
)
)</f>
        <v>/* 1675 */  { itemToBeCoded,               NOPARAM,                     STD_RIGHT_ARROW "HR",                          ".d",                                          0,       0,       CAT_FNCT, SLS_ENABLED  , US_ENABLED  },</v>
      </c>
    </row>
    <row r="1714" spans="1:1">
      <c r="A1714" s="8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",SOURCE!$S$2-5), "")&amp;
      TEXT(SOURCE!H1714,"????0")&amp;",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", "&amp; SOURCE!K1714&amp;      IF(SOURCE!$X$2-LEN(SOURCE!K1714) &gt;= 0, REPT(" ",SOURCE!$X$2-LEN(SOURCE!K1714)), "")&amp;
      "},"&amp;IF(SOURCE!L1714&lt;&gt;"",""&amp;SOURCE!L1714,"")
 )
)
)</f>
        <v>/* 1676 */  { itemToBeCoded,               NOPARAM/*#JM#*/,             STD_RIGHT_ARROW "H.MS",                        STD_RIGHT_ARROW "h.ms",                        0,       0,       CAT_FNCT, SLS_UNCHANGED, US_ENABLED  },//JM mod</v>
      </c>
    </row>
    <row r="1715" spans="1:1">
      <c r="A1715" s="8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",SOURCE!$S$2-5), "")&amp;
      TEXT(SOURCE!H1715,"????0")&amp;",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", "&amp; SOURCE!K1715&amp;      IF(SOURCE!$X$2-LEN(SOURCE!K1715) &gt;= 0, REPT(" ",SOURCE!$X$2-LEN(SOURCE!K1715)), "")&amp;
      "},"&amp;IF(SOURCE!L1715&lt;&gt;"",""&amp;SOURCE!L1715,"")
 )
)
)</f>
        <v>/* 1677 */  { fnChangeBase,                TM_VALUE_CHB,                STD_RIGHT_ARROW "INT",                         "#",                                           2,      16,       CAT_FNCT, SLS_UNCHANGED, US_ENABLED  },</v>
      </c>
    </row>
    <row r="1716" spans="1:1">
      <c r="A1716" s="8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",SOURCE!$S$2-5), "")&amp;
      TEXT(SOURCE!H1716,"????0")&amp;",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", "&amp; SOURCE!K1716&amp;      IF(SOURCE!$X$2-LEN(SOURCE!K1716) &gt;= 0, REPT(" ",SOURCE!$X$2-LEN(SOURCE!K1716)), "")&amp;
      "},"&amp;IF(SOURCE!L1716&lt;&gt;"",""&amp;SOURCE!L1716,"")
 )
)
)</f>
        <v>/* 1678 */  { itemToBeCoded,               NOPARAM,                     "1678",                                        "1678",                                        0,       0,       CAT_FREE, SLS_UNCHANGED, US_ENABLED  },</v>
      </c>
    </row>
    <row r="1717" spans="1:1">
      <c r="A1717" s="8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",SOURCE!$S$2-5), "")&amp;
      TEXT(SOURCE!H1717,"????0")&amp;",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", "&amp; SOURCE!K1717&amp;      IF(SOURCE!$X$2-LEN(SOURCE!K1717) &gt;= 0, REPT(" ",SOURCE!$X$2-LEN(SOURCE!K1717)), "")&amp;
      "},"&amp;IF(SOURCE!L1717&lt;&gt;"",""&amp;SOURCE!L1717,"")
 )
)
)</f>
        <v>/* 1679 */  { fnToPolar,                   NOPARAM/*#JM#*/,             STD_RIGHT_ARROW "POL" STD_SUB_o,               STD_RIGHT_ARROW "P" STD_SUB_o,                 0,       0,       CAT_NONE, SLS_ENABLED  , US_ENABLED  },//JM TEXT &amp; point to function to add POLAR/RECT</v>
      </c>
    </row>
    <row r="1718" spans="1:1">
      <c r="A1718" s="8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",SOURCE!$S$2-5), "")&amp;
      TEXT(SOURCE!H1718,"????0")&amp;",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", "&amp; SOURCE!K1718&amp;      IF(SOURCE!$X$2-LEN(SOURCE!K1718) &gt;= 0, REPT(" ",SOURCE!$X$2-LEN(SOURCE!K1718)), "")&amp;
      "},"&amp;IF(SOURCE!L1718&lt;&gt;"",""&amp;SOURCE!L1718,"")
 )
)
)</f>
        <v>/* 1680 */  { itemToBeCoded,               NOPARAM,                     "1680",                                        "1680",                                        0,       0,       CAT_FREE, SLS_UNCHANGED, US_ENABLED  },</v>
      </c>
    </row>
    <row r="1719" spans="1:1">
      <c r="A1719" s="8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",SOURCE!$S$2-5), "")&amp;
      TEXT(SOURCE!H1719,"????0")&amp;",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", "&amp; SOURCE!K1719&amp;      IF(SOURCE!$X$2-LEN(SOURCE!K1719) &gt;= 0, REPT(" ",SOURCE!$X$2-LEN(SOURCE!K1719)), "")&amp;
      "},"&amp;IF(SOURCE!L1719&lt;&gt;"",""&amp;SOURCE!L1719,"")
 )
)
)</f>
        <v>/* 1681 */  { fnToReal,                    NOPARAM,                     STD_RIGHT_ARROW "REAL",                        ".d",                                          0,       0,       CAT_FNCT, SLS_ENABLED  , US_ENABLED  },</v>
      </c>
    </row>
    <row r="1720" spans="1:1">
      <c r="A1720" s="8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",SOURCE!$S$2-5), "")&amp;
      TEXT(SOURCE!H1720,"????0")&amp;",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", "&amp; SOURCE!K1720&amp;      IF(SOURCE!$X$2-LEN(SOURCE!K1720) &gt;= 0, REPT(" ",SOURCE!$X$2-LEN(SOURCE!K1720)), "")&amp;
      "},"&amp;IF(SOURCE!L1720&lt;&gt;"",""&amp;SOURCE!L1720,"")
 )
)
)</f>
        <v>/* 1682 */  { fnToRect,                    NOPARAM/*#JM#*/,             STD_RIGHT_ARROW "REC" STD_SUB_o,               "R" STD_LEFT_ARROW STD_SUB_o,                  0,       0,       CAT_NONE, SLS_ENABLED  , US_ENABLED  },//SWAPPED ARROW DIRECTION &amp; JM TEXT &amp; point to function to add POLAR/RECT</v>
      </c>
    </row>
    <row r="1721" spans="1:1">
      <c r="A1721" s="8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",SOURCE!$S$2-5), "")&amp;
      TEXT(SOURCE!H1721,"????0")&amp;",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", "&amp; SOURCE!K1721&amp;      IF(SOURCE!$X$2-LEN(SOURCE!K1721) &gt;= 0, REPT(" ",SOURCE!$X$2-LEN(SOURCE!K1721)), "")&amp;
      "},"&amp;IF(SOURCE!L1721&lt;&gt;"",""&amp;SOURCE!L1721,"")
 )
)
)</f>
        <v>/* 1683 */  { fnCvtDegToDms,               NOPARAM,                     "D" STD_RIGHT_ARROW "D.MS",                    "D" STD_RIGHT_ARROW "D.MS",                    0,       0,       CAT_FNCT, SLS_ENABLED  , US_ENABLED  },</v>
      </c>
    </row>
    <row r="1722" spans="1:1">
      <c r="A1722" s="8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",SOURCE!$S$2-5), "")&amp;
      TEXT(SOURCE!H1722,"????0")&amp;",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", "&amp; SOURCE!K1722&amp;      IF(SOURCE!$X$2-LEN(SOURCE!K1722) &gt;= 0, REPT(" ",SOURCE!$X$2-LEN(SOURCE!K1722)), "")&amp;
      "},"&amp;IF(SOURCE!L1722&lt;&gt;"",""&amp;SOURCE!L1722,"")
 )
)
)</f>
        <v>/* 1684 */  { fnShuffle,                   TM_SHUFFLE,                  STD_LEFT_RIGHT_ARROWS,                         STD_LEFT_RIGHT_ARROWS,                         0,       0,       CAT_FNCT, SLS_ENABLED  , US_ENABLED  },</v>
      </c>
    </row>
    <row r="1723" spans="1:1">
      <c r="A1723" s="8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",SOURCE!$S$2-5), "")&amp;
      TEXT(SOURCE!H1723,"????0")&amp;",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", "&amp; SOURCE!K1723&amp;      IF(SOURCE!$X$2-LEN(SOURCE!K1723) &gt;= 0, REPT(" ",SOURCE!$X$2-LEN(SOURCE!K1723)), "")&amp;
      "},"&amp;IF(SOURCE!L1723&lt;&gt;"",""&amp;SOURCE!L1723,"")
 )
)
)</f>
        <v>/* 1685 */  { fnPercent,                   NOPARAM,                     "%",                                           "%",                                           0,       0,       CAT_FNCT, SLS_ENABLED  , US_ENABLED  },</v>
      </c>
    </row>
    <row r="1724" spans="1:1">
      <c r="A1724" s="8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",SOURCE!$S$2-5), "")&amp;
      TEXT(SOURCE!H1724,"????0")&amp;",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", "&amp; SOURCE!K1724&amp;      IF(SOURCE!$X$2-LEN(SOURCE!K1724) &gt;= 0, REPT(" ",SOURCE!$X$2-LEN(SOURCE!K1724)), "")&amp;
      "},"&amp;IF(SOURCE!L1724&lt;&gt;"",""&amp;SOURCE!L1724,"")
 )
)
)</f>
        <v>/* 1686 */  { fnPercentMRR,                NOPARAM,                     "%MRR",                                        "%MRR",                                        0,       0,       CAT_FNCT, SLS_ENABLED  , US_ENABLED  },</v>
      </c>
    </row>
    <row r="1725" spans="1:1">
      <c r="A1725" s="8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",SOURCE!$S$2-5), "")&amp;
      TEXT(SOURCE!H1725,"????0")&amp;",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", "&amp; SOURCE!K1725&amp;      IF(SOURCE!$X$2-LEN(SOURCE!K1725) &gt;= 0, REPT(" ",SOURCE!$X$2-LEN(SOURCE!K1725)), "")&amp;
      "},"&amp;IF(SOURCE!L1725&lt;&gt;"",""&amp;SOURCE!L1725,"")
 )
)
)</f>
        <v>/* 1687 */  { fnPercentT,                  NOPARAM,                     "%T",                                          "%T",                                          0,       0,       CAT_FNCT, SLS_ENABLED  , US_ENABLED  },</v>
      </c>
    </row>
    <row r="1726" spans="1:1">
      <c r="A1726" s="8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",SOURCE!$S$2-5), "")&amp;
      TEXT(SOURCE!H1726,"????0")&amp;",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", "&amp; SOURCE!K1726&amp;      IF(SOURCE!$X$2-LEN(SOURCE!K1726) &gt;= 0, REPT(" ",SOURCE!$X$2-LEN(SOURCE!K1726)), "")&amp;
      "},"&amp;IF(SOURCE!L1726&lt;&gt;"",""&amp;SOURCE!L1726,"")
 )
)
)</f>
        <v>/* 1688 */  { fnPercentSigma,              NOPARAM,                     "%" STD_SIGMA,                                 "%" STD_SIGMA,                                 0,       0,       CAT_FNCT, SLS_ENABLED  , US_ENABLED  },</v>
      </c>
    </row>
    <row r="1727" spans="1:1">
      <c r="A1727" s="8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",SOURCE!$S$2-5), "")&amp;
      TEXT(SOURCE!H1727,"????0")&amp;",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", "&amp; SOURCE!K1727&amp;      IF(SOURCE!$X$2-LEN(SOURCE!K1727) &gt;= 0, REPT(" ",SOURCE!$X$2-LEN(SOURCE!K1727)), "")&amp;
      "},"&amp;IF(SOURCE!L1727&lt;&gt;"",""&amp;SOURCE!L1727,"")
 )
)
)</f>
        <v>/* 1689 */  { fnPercentPlusMG,             NOPARAM,                     "%+MG",                                        "%+MG",                                        0,       0,       CAT_FNCT, SLS_ENABLED  , US_ENABLED  },</v>
      </c>
    </row>
    <row r="1728" spans="1:1">
      <c r="A1728" s="8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",SOURCE!$S$2-5), "")&amp;
      TEXT(SOURCE!H1728,"????0")&amp;",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", "&amp; SOURCE!K1728&amp;      IF(SOURCE!$X$2-LEN(SOURCE!K1728) &gt;= 0, REPT(" ",SOURCE!$X$2-LEN(SOURCE!K1728)), "")&amp;
      "},"&amp;IF(SOURCE!L1728&lt;&gt;"",""&amp;SOURCE!L1728,"")
 )
)
)</f>
        <v>/* 1690 */  { itemToBeCoded,               NOPARAM,                     STD_INTEGRAL,                                  STD_INTEGRAL,                                  0,       0,       CAT_FNCT, SLS_UNCHANGED, US_ENABLED  },</v>
      </c>
    </row>
    <row r="1729" spans="1:1">
      <c r="A1729" s="8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",SOURCE!$S$2-5), "")&amp;
      TEXT(SOURCE!H1729,"????0")&amp;",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", "&amp; SOURCE!K1729&amp;      IF(SOURCE!$X$2-LEN(SOURCE!K1729) &gt;= 0, REPT(" ",SOURCE!$X$2-LEN(SOURCE!K1729)), "")&amp;
      "},"&amp;IF(SOURCE!L1729&lt;&gt;"",""&amp;SOURCE!L1729,"")
 )
)
)</f>
        <v>/* 1691 */  { itemToBeCoded,               NOPARAM,                     "^MOD",                                        "^MOD",                                        0,       0,       CAT_FNCT, SLS_UNCHANGED, US_ENABLED  },</v>
      </c>
    </row>
    <row r="1730" spans="1:1">
      <c r="A1730" s="8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",SOURCE!$S$2-5), "")&amp;
      TEXT(SOURCE!H1730,"????0")&amp;",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", "&amp; SOURCE!K1730&amp;      IF(SOURCE!$X$2-LEN(SOURCE!K1730) &gt;= 0, REPT(" ",SOURCE!$X$2-LEN(SOURCE!K1730)), "")&amp;
      "},"&amp;IF(SOURCE!L1730&lt;&gt;"",""&amp;SOURCE!L1730,"")
 )
)
)</f>
        <v>/* 1692 */  { itemToBeCoded,               NOPARAM,                     "|M|",                                         "|M|",                                         0,       0,       CAT_FNCT, SLS_UNCHANGED, US_ENABLED  },</v>
      </c>
    </row>
    <row r="1731" spans="1:1">
      <c r="A1731" s="8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",SOURCE!$S$2-5), "")&amp;
      TEXT(SOURCE!H1731,"????0")&amp;",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", "&amp; SOURCE!K1731&amp;      IF(SOURCE!$X$2-LEN(SOURCE!K1731) &gt;= 0, REPT(" ",SOURCE!$X$2-LEN(SOURCE!K1731)), "")&amp;
      "},"&amp;IF(SOURCE!L1731&lt;&gt;"",""&amp;SOURCE!L1731,"")
 )
)
)</f>
        <v>/* 1693 */  { fnParallel,                  NOPARAM/*#JM#*/,             "|" STD_SPACE_3_PER_EM "|",                    "|" STD_SPACE_3_PER_EM "|",                    0,       0,       CAT_FNCT, SLS_ENABLED  , US_ENABLED  },//JM</v>
      </c>
    </row>
    <row r="1732" spans="1:1">
      <c r="A1732" s="8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",SOURCE!$S$2-5), "")&amp;
      TEXT(SOURCE!H1732,"????0")&amp;",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", "&amp; SOURCE!K1732&amp;      IF(SOURCE!$X$2-LEN(SOURCE!K1732) &gt;= 0, REPT(" ",SOURCE!$X$2-LEN(SOURCE!K1732)), "")&amp;
      "},"&amp;IF(SOURCE!L1732&lt;&gt;"",""&amp;SOURCE!L1732,"")
 )
)
)</f>
        <v>/* 1694 */  { itemToBeCoded,               NOPARAM,                     "[M]" STD_SUP_T,                               "[M]" STD_SUP_T,                               0,       0,       CAT_FNCT, SLS_UNCHANGED, US_ENABLED  },</v>
      </c>
    </row>
    <row r="1733" spans="1:1">
      <c r="A1733" s="8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",SOURCE!$S$2-5), "")&amp;
      TEXT(SOURCE!H1733,"????0")&amp;",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", "&amp; SOURCE!K1733&amp;      IF(SOURCE!$X$2-LEN(SOURCE!K1733) &gt;= 0, REPT(" ",SOURCE!$X$2-LEN(SOURCE!K1733)), "")&amp;
      "},"&amp;IF(SOURCE!L1733&lt;&gt;"",""&amp;SOURCE!L1733,"")
 )
)
)</f>
        <v>/* 1695 */  { itemToBeCoded,               NOPARAM,                     "[M]" STD_SUP_MINUS_1,                         "[M]" STD_SUP_MINUS_1,                         0,       0,       CAT_FNCT, SLS_UNCHANGED, US_ENABLED  },</v>
      </c>
    </row>
    <row r="1734" spans="1:1">
      <c r="A1734" s="8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",SOURCE!$S$2-5), "")&amp;
      TEXT(SOURCE!H1734,"????0")&amp;",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", "&amp; SOURCE!K1734&amp;      IF(SOURCE!$X$2-LEN(SOURCE!K1734) &gt;= 0, REPT(" ",SOURCE!$X$2-LEN(SOURCE!K1734)), "")&amp;
      "},"&amp;IF(SOURCE!L1734&lt;&gt;"",""&amp;SOURCE!L1734,"")
 )
)
)</f>
        <v>/* 1696 */  { fnArg_all,                   NOPARAM/*#JM#*/,             STD_MEASURED_ANGLE,                            STD_MEASURED_ANGLE,                            0,       0,       CAT_FNCT, SLS_ENABLED  , US_ENABLED  },</v>
      </c>
    </row>
    <row r="1735" spans="1:1">
      <c r="A1735" s="8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",SOURCE!$S$2-5), "")&amp;
      TEXT(SOURCE!H1735,"????0")&amp;",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", "&amp; SOURCE!K1735&amp;      IF(SOURCE!$X$2-LEN(SOURCE!K1735) &gt;= 0, REPT(" ",SOURCE!$X$2-LEN(SOURCE!K1735)), "")&amp;
      "},"&amp;IF(SOURCE!L1735&lt;&gt;"",""&amp;SOURCE!L1735,"")
 )
)
)</f>
        <v>/* 1697 */  { fnCvtToCurrentAngularMode,   AM_MULTPI,                   "MUL" STD_pi STD_RIGHT_ARROW,                  "MUL" STD_pi STD_RIGHT_ARROW,                  0,       0,       CAT_FNCT, SLS_ENABLED  , US_ENABLED  },</v>
      </c>
    </row>
    <row r="1736" spans="1:1">
      <c r="A1736" s="8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",SOURCE!$S$2-5), "")&amp;
      TEXT(SOURCE!H1736,"????0")&amp;",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", "&amp; SOURCE!K1736&amp;      IF(SOURCE!$X$2-LEN(SOURCE!K1736) &gt;= 0, REPT(" ",SOURCE!$X$2-LEN(SOURCE!K1736)), "")&amp;
      "},"&amp;IF(SOURCE!L1736&lt;&gt;"",""&amp;SOURCE!L1736,"")
 )
)
)</f>
        <v>/* 1698 */  { itemToBeCoded,               NOPARAM,                     STD_PRINTER "ADV",                             STD_PRINTER "ADV",                             0,       0,       CAT_FNCT, SLS_UNCHANGED, US_ENABLED  },</v>
      </c>
    </row>
    <row r="1737" spans="1:1">
      <c r="A1737" s="8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",SOURCE!$S$2-5), "")&amp;
      TEXT(SOURCE!H1737,"????0")&amp;",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", "&amp; SOURCE!K1737&amp;      IF(SOURCE!$X$2-LEN(SOURCE!K1737) &gt;= 0, REPT(" ",SOURCE!$X$2-LEN(SOURCE!K1737)), "")&amp;
      "},"&amp;IF(SOURCE!L1737&lt;&gt;"",""&amp;SOURCE!L1737,"")
 )
)
)</f>
        <v>/* 1699 */  { itemToBeCoded,               NOPARAM,                     STD_PRINTER "CHAR",                            STD_PRINTER "CHAR",                            0,       0,       CAT_FNCT, SLS_UNCHANGED, US_ENABLED  },</v>
      </c>
    </row>
    <row r="1738" spans="1:1">
      <c r="A1738" s="8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",SOURCE!$S$2-5), "")&amp;
      TEXT(SOURCE!H1738,"????0")&amp;",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", "&amp; SOURCE!K1738&amp;      IF(SOURCE!$X$2-LEN(SOURCE!K1738) &gt;= 0, REPT(" ",SOURCE!$X$2-LEN(SOURCE!K1738)), "")&amp;
      "},"&amp;IF(SOURCE!L1738&lt;&gt;"",""&amp;SOURCE!L1738,"")
 )
)
)</f>
        <v>/* 1700 */  { itemToBeCoded,               NOPARAM,                     STD_PRINTER "DLAY",                            STD_PRINTER "DLAY",                            0,       0,       CAT_FNCT, SLS_UNCHANGED, US_ENABLED  },</v>
      </c>
    </row>
    <row r="1739" spans="1:1">
      <c r="A1739" s="8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",SOURCE!$S$2-5), "")&amp;
      TEXT(SOURCE!H1739,"????0")&amp;",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", "&amp; SOURCE!K1739&amp;      IF(SOURCE!$X$2-LEN(SOURCE!K1739) &gt;= 0, REPT(" ",SOURCE!$X$2-LEN(SOURCE!K1739)), "")&amp;
      "},"&amp;IF(SOURCE!L1739&lt;&gt;"",""&amp;SOURCE!L1739,"")
 )
)
)</f>
        <v>/* 1701 */  { itemToBeCoded,               NOPARAM,                     STD_PRINTER "LCD",                             STD_PRINTER "LCD",                             0,       0,       CAT_FNCT, SLS_UNCHANGED, US_ENABLED  },</v>
      </c>
    </row>
    <row r="1740" spans="1:1">
      <c r="A1740" s="8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",SOURCE!$S$2-5), "")&amp;
      TEXT(SOURCE!H1740,"????0")&amp;",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", "&amp; SOURCE!K1740&amp;      IF(SOURCE!$X$2-LEN(SOURCE!K1740) &gt;= 0, REPT(" ",SOURCE!$X$2-LEN(SOURCE!K1740)), "")&amp;
      "},"&amp;IF(SOURCE!L1740&lt;&gt;"",""&amp;SOURCE!L1740,"")
 )
)
)</f>
        <v>/* 1702 */  { itemToBeCoded,               NOPARAM,                     STD_PRINTER "MODE",                            STD_PRINTER "MODE",                            0,       0,       CAT_FNCT, SLS_UNCHANGED, US_ENABLED  },</v>
      </c>
    </row>
    <row r="1741" spans="1:1">
      <c r="A1741" s="8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",SOURCE!$S$2-5), "")&amp;
      TEXT(SOURCE!H1741,"????0")&amp;",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", "&amp; SOURCE!K1741&amp;      IF(SOURCE!$X$2-LEN(SOURCE!K1741) &gt;= 0, REPT(" ",SOURCE!$X$2-LEN(SOURCE!K1741)), "")&amp;
      "},"&amp;IF(SOURCE!L1741&lt;&gt;"",""&amp;SOURCE!L1741,"")
 )
)
)</f>
        <v>/* 1703 */  { itemToBeCoded,               NOPARAM,                     STD_PRINTER "PROG",                            STD_PRINTER "PROG",                            0,       0,       CAT_FNCT, SLS_UNCHANGED, US_ENABLED  },</v>
      </c>
    </row>
    <row r="1742" spans="1:1">
      <c r="A1742" s="8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",SOURCE!$S$2-5), "")&amp;
      TEXT(SOURCE!H1742,"????0")&amp;",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", "&amp; SOURCE!K1742&amp;      IF(SOURCE!$X$2-LEN(SOURCE!K1742) &gt;= 0, REPT(" ",SOURCE!$X$2-LEN(SOURCE!K1742)), "")&amp;
      "},"&amp;IF(SOURCE!L1742&lt;&gt;"",""&amp;SOURCE!L1742,"")
 )
)
)</f>
        <v>/* 1704 */  { itemToBeCoded,               NOPARAM,                     STD_PRINTER "r",                               STD_PRINTER "r",                               0,       0,       CAT_FNCT, SLS_UNCHANGED, US_ENABLED  },</v>
      </c>
    </row>
    <row r="1743" spans="1:1">
      <c r="A1743" s="8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",SOURCE!$S$2-5), "")&amp;
      TEXT(SOURCE!H1743,"????0")&amp;",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", "&amp; SOURCE!K1743&amp;      IF(SOURCE!$X$2-LEN(SOURCE!K1743) &gt;= 0, REPT(" ",SOURCE!$X$2-LEN(SOURCE!K1743)), "")&amp;
      "},"&amp;IF(SOURCE!L1743&lt;&gt;"",""&amp;SOURCE!L1743,"")
 )
)
)</f>
        <v>/* 1705 */  { itemToBeCoded,               NOPARAM,                     STD_PRINTER "REGS",                            STD_PRINTER "REGS",                            0,       0,       CAT_FNCT, SLS_UNCHANGED, US_ENABLED  },</v>
      </c>
    </row>
    <row r="1744" spans="1:1">
      <c r="A1744" s="8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",SOURCE!$S$2-5), "")&amp;
      TEXT(SOURCE!H1744,"????0")&amp;",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", "&amp; SOURCE!K1744&amp;      IF(SOURCE!$X$2-LEN(SOURCE!K1744) &gt;= 0, REPT(" ",SOURCE!$X$2-LEN(SOURCE!K1744)), "")&amp;
      "},"&amp;IF(SOURCE!L1744&lt;&gt;"",""&amp;SOURCE!L1744,"")
 )
)
)</f>
        <v>/* 1706 */  { fnP_All_Regs,                1/*#JM#*/,                   STD_PRINTER "STK",                             STD_PRINTER "STK",                             0,       0,       CAT_FNCT, SLS_UNCHANGED, US_ENABLED  },</v>
      </c>
    </row>
    <row r="1745" spans="1:1">
      <c r="A1745" s="8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",SOURCE!$S$2-5), "")&amp;
      TEXT(SOURCE!H1745,"????0")&amp;",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", "&amp; SOURCE!K1745&amp;      IF(SOURCE!$X$2-LEN(SOURCE!K1745) &gt;= 0, REPT(" ",SOURCE!$X$2-LEN(SOURCE!K1745)), "")&amp;
      "},"&amp;IF(SOURCE!L1745&lt;&gt;"",""&amp;SOURCE!L1745,"")
 )
)
)</f>
        <v>/* 1707 */  { itemToBeCoded,               NOPARAM,                     STD_PRINTER "TAB",                             STD_PRINTER "TAB",                             0,       0,       CAT_FNCT, SLS_UNCHANGED, US_ENABLED  },</v>
      </c>
    </row>
    <row r="1746" spans="1:1">
      <c r="A1746" s="8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",SOURCE!$S$2-5), "")&amp;
      TEXT(SOURCE!H1746,"????0")&amp;",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", "&amp; SOURCE!K1746&amp;      IF(SOURCE!$X$2-LEN(SOURCE!K1746) &gt;= 0, REPT(" ",SOURCE!$X$2-LEN(SOURCE!K1746)), "")&amp;
      "},"&amp;IF(SOURCE!L1746&lt;&gt;"",""&amp;SOURCE!L1746,"")
 )
)
)</f>
        <v>/* 1708 */  { itemToBeCoded,               NOPARAM,                     STD_PRINTER "USER",                            STD_PRINTER "USER",                            0,       0,       CAT_FNCT, SLS_UNCHANGED, US_ENABLED  },</v>
      </c>
    </row>
    <row r="1747" spans="1:1">
      <c r="A1747" s="8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",SOURCE!$S$2-5), "")&amp;
      TEXT(SOURCE!H1747,"????0")&amp;",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", "&amp; SOURCE!K1747&amp;      IF(SOURCE!$X$2-LEN(SOURCE!K1747) &gt;= 0, REPT(" ",SOURCE!$X$2-LEN(SOURCE!K1747)), "")&amp;
      "},"&amp;IF(SOURCE!L1747&lt;&gt;"",""&amp;SOURCE!L1747,"")
 )
)
)</f>
        <v>/* 1709 */  { itemToBeCoded,               NOPARAM,                     STD_PRINTER "WIDTH",                           STD_PRINTER "WIDTH",                           0,       0,       CAT_FNCT, SLS_UNCHANGED, US_ENABLED  },</v>
      </c>
    </row>
    <row r="1748" spans="1:1">
      <c r="A1748" s="8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",SOURCE!$S$2-5), "")&amp;
      TEXT(SOURCE!H1748,"????0")&amp;",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", "&amp; SOURCE!K1748&amp;      IF(SOURCE!$X$2-LEN(SOURCE!K1748) &gt;= 0, REPT(" ",SOURCE!$X$2-LEN(SOURCE!K1748)), "")&amp;
      "},"&amp;IF(SOURCE!L1748&lt;&gt;"",""&amp;SOURCE!L1748,"")
 )
)
)</f>
        <v>/* 1710 */  { itemToBeCoded,               NOPARAM,                     STD_PRINTER STD_SIGMA,                         STD_PRINTER STD_SIGMA,                         0,       0,       CAT_FNCT, SLS_UNCHANGED, US_ENABLED  },</v>
      </c>
    </row>
    <row r="1749" spans="1:1">
      <c r="A1749" s="8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",SOURCE!$S$2-5), "")&amp;
      TEXT(SOURCE!H1749,"????0")&amp;",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", "&amp; SOURCE!K1749&amp;      IF(SOURCE!$X$2-LEN(SOURCE!K1749) &gt;= 0, REPT(" ",SOURCE!$X$2-LEN(SOURCE!K1749)), "")&amp;
      "},"&amp;IF(SOURCE!L1749&lt;&gt;"",""&amp;SOURCE!L1749,"")
 )
)
)</f>
        <v>/* 1711 */  { itemToBeCoded,               NOPARAM,                     STD_PRINTER "#",                               STD_PRINTER "#",                               0,       0,       CAT_FNCT, SLS_UNCHANGED, US_ENABLED  },</v>
      </c>
    </row>
    <row r="1750" spans="1:1">
      <c r="A1750" s="8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",SOURCE!$S$2-5), "")&amp;
      TEXT(SOURCE!H1750,"????0")&amp;",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", "&amp; SOURCE!K1750&amp;      IF(SOURCE!$X$2-LEN(SOURCE!K1750) &gt;= 0, REPT(" ",SOURCE!$X$2-LEN(SOURCE!K1750)), "")&amp;
      "},"&amp;IF(SOURCE!L1750&lt;&gt;"",""&amp;SOURCE!L1750,"")
 )
)
)</f>
        <v/>
      </c>
    </row>
    <row r="1751" spans="1:1">
      <c r="A1751" s="8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",SOURCE!$S$2-5), "")&amp;
      TEXT(SOURCE!H1751,"????0")&amp;",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", "&amp; SOURCE!K1751&amp;      IF(SOURCE!$X$2-LEN(SOURCE!K1751) &gt;= 0, REPT(" ",SOURCE!$X$2-LEN(SOURCE!K1751)), "")&amp;
      "},"&amp;IF(SOURCE!L1751&lt;&gt;"",""&amp;SOURCE!L1751,"")
 )
)
)</f>
        <v>/* 1712 */  { fontBrowser,                 NOPARAM,                     "FBR",                                         "FBR",                                         0,       0,       CAT_FNCT, SLS_UNCHANGED, US_UNCHANGED}, // Font browser</v>
      </c>
    </row>
    <row r="1752" spans="1:1">
      <c r="A1752" s="8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",SOURCE!$S$2-5), "")&amp;
      TEXT(SOURCE!H1752,"????0")&amp;",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", "&amp; SOURCE!K1752&amp;      IF(SOURCE!$X$2-LEN(SOURCE!K1752) &gt;= 0, REPT(" ",SOURCE!$X$2-LEN(SOURCE!K1752)), "")&amp;
      "},"&amp;IF(SOURCE!L1752&lt;&gt;"",""&amp;SOURCE!L1752,"")
 )
)
)</f>
        <v/>
      </c>
    </row>
    <row r="1753" spans="1:1">
      <c r="A1753" s="8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",SOURCE!$S$2-5), "")&amp;
      TEXT(SOURCE!H1753,"????0")&amp;",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", "&amp; SOURCE!K1753&amp;      IF(SOURCE!$X$2-LEN(SOURCE!K1753) &gt;= 0, REPT(" ",SOURCE!$X$2-LEN(SOURCE!K1753)), "")&amp;
      "},"&amp;IF(SOURCE!L1753&lt;&gt;"",""&amp;SOURCE!L1753,"")
 )
)
)</f>
        <v>/* 1713 */  { fnUndo,                      NOPARAM,                     "UNDO",                                        STD_UNDO,                                      0,       0,       CAT_FNCT, SLS_UNCHANGED, US_UNCHANGED},</v>
      </c>
    </row>
    <row r="1754" spans="1:1">
      <c r="A1754" s="8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",SOURCE!$S$2-5), "")&amp;
      TEXT(SOURCE!H1754,"????0")&amp;",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", "&amp; SOURCE!K1754&amp;      IF(SOURCE!$X$2-LEN(SOURCE!K1754) &gt;= 0, REPT(" ",SOURCE!$X$2-LEN(SOURCE!K1754)), "")&amp;
      "},"&amp;IF(SOURCE!L1754&lt;&gt;"",""&amp;SOURCE!L1754,"")
 )
)
)</f>
        <v>/* 1714 */  { fnPem,                       NOPARAM/*#JM#*/,             "PRGM",                                        "PRGM",                                        0,       0,       CAT_NONE, SLS_UNCHANGED, US_CANCEL   },//JM Change P/R to PRGM</v>
      </c>
    </row>
    <row r="1755" spans="1:1">
      <c r="A1755" s="8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",SOURCE!$S$2-5), "")&amp;
      TEXT(SOURCE!H1755,"????0")&amp;",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", "&amp; SOURCE!K1755&amp;      IF(SOURCE!$X$2-LEN(SOURCE!K1755) &gt;= 0, REPT(" ",SOURCE!$X$2-LEN(SOURCE!K1755)), "")&amp;
      "},"&amp;IF(SOURCE!L1755&lt;&gt;"",""&amp;SOURCE!L1755,"")
 )
)
)</f>
        <v>/* 1715 */  { itemToBeCoded,               NOPARAM,                     "R/S",                                         "R/S",                                         0,       0,       CAT_NONE, SLS_UNCHANGED, US_UNCHANGED},</v>
      </c>
    </row>
    <row r="1756" spans="1:1">
      <c r="A1756" s="8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",SOURCE!$S$2-5), "")&amp;
      TEXT(SOURCE!H1756,"????0")&amp;",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", "&amp; SOURCE!K1756&amp;      IF(SOURCE!$X$2-LEN(SOURCE!K1756) &gt;= 0, REPT(" ",SOURCE!$X$2-LEN(SOURCE!K1756)), "")&amp;
      "},"&amp;IF(SOURCE!L1756&lt;&gt;"",""&amp;SOURCE!L1756,"")
 )
)
)</f>
        <v>/* 1716 */  { itemToBeCoded,               NOPARAM,                     "1716",                                        "1716",                                        0,       0,       CAT_FREE, SLS_UNCHANGED, US_UNCHANGED},</v>
      </c>
    </row>
    <row r="1757" spans="1:1">
      <c r="A1757" s="8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",SOURCE!$S$2-5), "")&amp;
      TEXT(SOURCE!H1757,"????0")&amp;",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", "&amp; SOURCE!K1757&amp;      IF(SOURCE!$X$2-LEN(SOURCE!K1757) &gt;= 0, REPT(" ",SOURCE!$X$2-LEN(SOURCE!K1757)), "")&amp;
      "},"&amp;IF(SOURCE!L1757&lt;&gt;"",""&amp;SOURCE!L1757,"")
 )
)
)</f>
        <v>/* 1717 */  { itemToBeCoded,               NOPARAM,                     "1717",                                        "1717",                                        0,       0,       CAT_FREE, SLS_UNCHANGED, US_UNCHANGED},</v>
      </c>
    </row>
    <row r="1758" spans="1:1">
      <c r="A1758" s="8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",SOURCE!$S$2-5), "")&amp;
      TEXT(SOURCE!H1758,"????0")&amp;",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", "&amp; SOURCE!K1758&amp;      IF(SOURCE!$X$2-LEN(SOURCE!K1758) &gt;= 0, REPT(" ",SOURCE!$X$2-LEN(SOURCE!K1758)), "")&amp;
      "},"&amp;IF(SOURCE!L1758&lt;&gt;"",""&amp;SOURCE!L1758,"")
 )
)
)</f>
        <v>/* 1718 */  { itemToBeCoded,               NOPARAM,                     "1718",                                        "1718",                                        0,       0,       CAT_FREE, SLS_UNCHANGED, US_UNCHANGED},</v>
      </c>
    </row>
    <row r="1759" spans="1:1">
      <c r="A1759" s="8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",SOURCE!$S$2-5), "")&amp;
      TEXT(SOURCE!H1759,"????0")&amp;",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", "&amp; SOURCE!K1759&amp;      IF(SOURCE!$X$2-LEN(SOURCE!K1759) &gt;= 0, REPT(" ",SOURCE!$X$2-LEN(SOURCE!K1759)), "")&amp;
      "},"&amp;IF(SOURCE!L1759&lt;&gt;"",""&amp;SOURCE!L1759,"")
 )
)
)</f>
        <v>/* 1719 */  { fnFlipFlag,                  FLAG_USER,                   "USER",                                        "USER",                                        0,       0,       CAT_NONE, SLS_UNCHANGED, US_UNCHANGED},</v>
      </c>
    </row>
    <row r="1760" spans="1:1">
      <c r="A1760" s="8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",SOURCE!$S$2-5), "")&amp;
      TEXT(SOURCE!H1760,"????0")&amp;",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", "&amp; SOURCE!K1760&amp;      IF(SOURCE!$X$2-LEN(SOURCE!K1760) &gt;= 0, REPT(" ",SOURCE!$X$2-LEN(SOURCE!K1760)), "")&amp;
      "},"&amp;IF(SOURCE!L1760&lt;&gt;"",""&amp;SOURCE!L1760,"")
 )
)
)</f>
        <v>/* 1720 */  { fnKeyCC,                     NOPARAM,                     "CC",                                          "CC",                                          0,       0,       CAT_NONE, SLS_UNCHANGED, US_UNCHANGED},</v>
      </c>
    </row>
    <row r="1761" spans="1:1">
      <c r="A1761" s="8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",SOURCE!$S$2-5), "")&amp;
      TEXT(SOURCE!H1761,"????0")&amp;",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", "&amp; SOURCE!K1761&amp;      IF(SOURCE!$X$2-LEN(SOURCE!K1761) &gt;= 0, REPT(" ",SOURCE!$X$2-LEN(SOURCE!K1761)), "")&amp;
      "},"&amp;IF(SOURCE!L1761&lt;&gt;"",""&amp;SOURCE!L1761,"")
 )
)
)</f>
        <v>/* 1721 */  { itemToBeCoded,               NOPARAM,                     "",                                            "f",                                           0,       0,       CAT_NONE, SLS_UNCHANGED, US_UNCHANGED},</v>
      </c>
    </row>
    <row r="1762" spans="1:1">
      <c r="A1762" s="8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",SOURCE!$S$2-5), "")&amp;
      TEXT(SOURCE!H1762,"????0")&amp;",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", "&amp; SOURCE!K1762&amp;      IF(SOURCE!$X$2-LEN(SOURCE!K1762) &gt;= 0, REPT(" ",SOURCE!$X$2-LEN(SOURCE!K1762)), "")&amp;
      "},"&amp;IF(SOURCE!L1762&lt;&gt;"",""&amp;SOURCE!L1762,"")
 )
)
)</f>
        <v>/* 1722 */  { itemToBeCoded,               NOPARAM,                     "",                                            "g",                                           0,       0,       CAT_NONE, SLS_UNCHANGED, US_UNCHANGED},</v>
      </c>
    </row>
    <row r="1763" spans="1:1">
      <c r="A1763" s="8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",SOURCE!$S$2-5), "")&amp;
      TEXT(SOURCE!H1763,"????0")&amp;",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", "&amp; SOURCE!K1763&amp;      IF(SOURCE!$X$2-LEN(SOURCE!K1763) &gt;= 0, REPT(" ",SOURCE!$X$2-LEN(SOURCE!K1763)), "")&amp;
      "},"&amp;IF(SOURCE!L1763&lt;&gt;"",""&amp;SOURCE!L1763,"")
 )
)
)</f>
        <v>/* 1723 */  { fnKeyUp,                     NOPARAM,                     "UP",                                          STD_UP_ARROW,                                  0,       0,       CAT_NONE, SLS_UNCHANGED, US_UNCHANGED},</v>
      </c>
    </row>
    <row r="1764" spans="1:1">
      <c r="A1764" s="8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",SOURCE!$S$2-5), "")&amp;
      TEXT(SOURCE!H1764,"????0")&amp;",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", "&amp; SOURCE!K1764&amp;      IF(SOURCE!$X$2-LEN(SOURCE!K1764) &gt;= 0, REPT(" ",SOURCE!$X$2-LEN(SOURCE!K1764)), "")&amp;
      "},"&amp;IF(SOURCE!L1764&lt;&gt;"",""&amp;SOURCE!L1764,"")
 )
)
)</f>
        <v>/* 1724 */  { itemToBeCoded,               NOPARAM,                     "BST",                                         STD_HAMBURGER STD_BST,                         0,       0,       CAT_NONE, SLS_UNCHANGED, US_UNCHANGED},</v>
      </c>
    </row>
    <row r="1765" spans="1:1">
      <c r="A1765" s="8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",SOURCE!$S$2-5), "")&amp;
      TEXT(SOURCE!H1765,"????0")&amp;",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", "&amp; SOURCE!K1765&amp;      IF(SOURCE!$X$2-LEN(SOURCE!K1765) &gt;= 0, REPT(" ",SOURCE!$X$2-LEN(SOURCE!K1765)), "")&amp;
      "},"&amp;IF(SOURCE!L1765&lt;&gt;"",""&amp;SOURCE!L1765,"")
 )
)
)</f>
        <v>/* 1725 */  { fnKeyDown,                   NOPARAM,                     "DOWN",                                        STD_DOWN_ARROW,                                0,       0,       CAT_NONE, SLS_UNCHANGED, US_UNCHANGED},</v>
      </c>
    </row>
    <row r="1766" spans="1:1">
      <c r="A1766" s="8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",SOURCE!$S$2-5), "")&amp;
      TEXT(SOURCE!H1766,"????0")&amp;",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", "&amp; SOURCE!K1766&amp;      IF(SOURCE!$X$2-LEN(SOURCE!K1766) &gt;= 0, REPT(" ",SOURCE!$X$2-LEN(SOURCE!K1766)), "")&amp;
      "},"&amp;IF(SOURCE!L1766&lt;&gt;"",""&amp;SOURCE!L1766,"")
 )
)
)</f>
        <v>/* 1726 */  { itemToBeCoded,               NOPARAM,                     "SST",                                         STD_HAMBURGER STD_SST,                         0,       0,       CAT_NONE, SLS_UNCHANGED, US_UNCHANGED},</v>
      </c>
    </row>
    <row r="1767" spans="1:1">
      <c r="A1767" s="8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",SOURCE!$S$2-5), "")&amp;
      TEXT(SOURCE!H1767,"????0")&amp;",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", "&amp; SOURCE!K1767&amp;      IF(SOURCE!$X$2-LEN(SOURCE!K1767) &gt;= 0, REPT(" ",SOURCE!$X$2-LEN(SOURCE!K1767)), "")&amp;
      "},"&amp;IF(SOURCE!L1767&lt;&gt;"",""&amp;SOURCE!L1767,"")
 )
)
)</f>
        <v>/* 1727 */  { fnKeyExit,                   NOPARAM,                     "EXIT",                                        "EXIT",                                        0,       0,       CAT_NONE, SLS_UNCHANGED, US_UNCHANGED},</v>
      </c>
    </row>
    <row r="1768" spans="1:1">
      <c r="A1768" s="8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",SOURCE!$S$2-5), "")&amp;
      TEXT(SOURCE!H1768,"????0")&amp;",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", "&amp; SOURCE!K1768&amp;      IF(SOURCE!$X$2-LEN(SOURCE!K1768) &gt;= 0, REPT(" ",SOURCE!$X$2-LEN(SOURCE!K1768)), "")&amp;
      "},"&amp;IF(SOURCE!L1768&lt;&gt;"",""&amp;SOURCE!L1768,"")
 )
)
)</f>
        <v>/* 1728 */  { fnKeyBackspace,              NOPARAM,                     "BKSPC",                                       STD_LEFT_ARROW,                                0,       0,       CAT_NONE, SLS_UNCHANGED, US_UNCHANGED},</v>
      </c>
    </row>
    <row r="1769" spans="1:1">
      <c r="A1769" s="8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",SOURCE!$S$2-5), "")&amp;
      TEXT(SOURCE!H1769,"????0")&amp;",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", "&amp; SOURCE!K1769&amp;      IF(SOURCE!$X$2-LEN(SOURCE!K1769) &gt;= 0, REPT(" ",SOURCE!$X$2-LEN(SOURCE!K1769)), "")&amp;
      "},"&amp;IF(SOURCE!L1769&lt;&gt;"",""&amp;SOURCE!L1769,"")
 )
)
)</f>
        <v>/* 1729 */  { itemToBeCoded,               NOPARAM,                     "",                                            STD_PRINTER "x",                               0,       0,       CAT_NONE, SLS_UNCHANGED, US_UNCHANGED},</v>
      </c>
    </row>
    <row r="1770" spans="1:1">
      <c r="A1770" s="8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",SOURCE!$S$2-5), "")&amp;
      TEXT(SOURCE!H1770,"????0")&amp;",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", "&amp; SOURCE!K1770&amp;      IF(SOURCE!$X$2-LEN(SOURCE!K1770) &gt;= 0, REPT(" ",SOURCE!$X$2-LEN(SOURCE!K1770)), "")&amp;
      "},"&amp;IF(SOURCE!L1770&lt;&gt;"",""&amp;SOURCE!L1770,"")
 )
)
)</f>
        <v>/* 1730 */  { fnAim,                       NOPARAM/*#JM#*/,             "AIM",                                         "ALPHA",                                       0,       0,       CAT_NONE, SLS_UNCHANGED, US_ENABLED  },//JM</v>
      </c>
    </row>
    <row r="1771" spans="1:1">
      <c r="A1771" s="8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",SOURCE!$S$2-5), "")&amp;
      TEXT(SOURCE!H1771,"????0")&amp;",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", "&amp; SOURCE!K1771&amp;      IF(SOURCE!$X$2-LEN(SOURCE!K1771) &gt;= 0, REPT(" ",SOURCE!$X$2-LEN(SOURCE!K1771)), "")&amp;
      "},"&amp;IF(SOURCE!L1771&lt;&gt;"",""&amp;SOURCE!L1771,"")
 )
)
)</f>
        <v>/* 1731 */  { fnKeyDotD,                   NOPARAM,                     ".d",                                          ".d",                                          0,       0,       CAT_NONE, SLS_UNCHANGED, US_UNCHANGED},</v>
      </c>
    </row>
    <row r="1772" spans="1:1">
      <c r="A1772" s="8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",SOURCE!$S$2-5), "")&amp;
      TEXT(SOURCE!H1772,"????0")&amp;",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", "&amp; SOURCE!K1772&amp;      IF(SOURCE!$X$2-LEN(SOURCE!K1772) &gt;= 0, REPT(" ",SOURCE!$X$2-LEN(SOURCE!K1772)), "")&amp;
      "},"&amp;IF(SOURCE!L1772&lt;&gt;"",""&amp;SOURCE!L1772,"")
 )
)
)</f>
        <v>/* 1732 */  { fnShow_SCROLL,               NOPARAM/*#JM#*/,             "SHOW",                                        "SHOW",                                        0,       0,       CAT_FNCT, SLS_UNCHANGED, US_ENABLED  },</v>
      </c>
    </row>
    <row r="1773" spans="1:1">
      <c r="A1773" s="8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",SOURCE!$S$2-5), "")&amp;
      TEXT(SOURCE!H1773,"????0")&amp;",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", "&amp; SOURCE!K1773&amp;      IF(SOURCE!$X$2-LEN(SOURCE!K1773) &gt;= 0, REPT(" ",SOURCE!$X$2-LEN(SOURCE!K1773)), "")&amp;
      "},"&amp;IF(SOURCE!L1773&lt;&gt;"",""&amp;SOURCE!L1773,"")
 )
)
)</f>
        <v>/* 1733 */  { backToSystem,                NOPARAM,                     "SYSTEM",                                      "SYSTEM",                                      0,       0,       CAT_FNCT, SLS_UNCHANGED, US_UNCHANGED},</v>
      </c>
    </row>
    <row r="1774" spans="1:1">
      <c r="A1774" s="8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",SOURCE!$S$2-5), "")&amp;
      TEXT(SOURCE!H1774,"????0")&amp;",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", "&amp; SOURCE!K1774&amp;      IF(SOURCE!$X$2-LEN(SOURCE!K1774) &gt;= 0, REPT(" ",SOURCE!$X$2-LEN(SOURCE!K1774)), "")&amp;
      "},"&amp;IF(SOURCE!L1774&lt;&gt;"",""&amp;SOURCE!L1774,"")
 )
)
)</f>
        <v>/* 1734 */  { fnCvtDmsToDeg,               NOPARAM,                     "D.MS" STD_RIGHT_ARROW "D",                    "D.MS" STD_RIGHT_ARROW "D",                    0,       0,       CAT_FNCT, SLS_ENABLED  , US_ENABLED  },</v>
      </c>
    </row>
    <row r="1775" spans="1:1">
      <c r="A1775" s="8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",SOURCE!$S$2-5), "")&amp;
      TEXT(SOURCE!H1775,"????0")&amp;",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", "&amp; SOURCE!K1775&amp;      IF(SOURCE!$X$2-LEN(SOURCE!K1775) &gt;= 0, REPT(" ",SOURCE!$X$2-LEN(SOURCE!K1775)), "")&amp;
      "},"&amp;IF(SOURCE!L1775&lt;&gt;"",""&amp;SOURCE!L1775,"")
 )
)
)</f>
        <v>/* 1735 */  { itemToBeCoded,               NOPARAM,                     "V" STD_MEASURED_ANGLE,                        STD_MEASURED_ANGLE,                            0,       0,       CAT_FNCT, SLS_ENABLED  , US_ENABLED  },</v>
      </c>
    </row>
    <row r="1776" spans="1:1">
      <c r="A1776" s="8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",SOURCE!$S$2-5), "")&amp;
      TEXT(SOURCE!H1776,"????0")&amp;",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", "&amp; SOURCE!K1776&amp;      IF(SOURCE!$X$2-LEN(SOURCE!K1776) &gt;= 0, REPT(" ",SOURCE!$X$2-LEN(SOURCE!K1776)), "")&amp;
      "},"&amp;IF(SOURCE!L1776&lt;&gt;"",""&amp;SOURCE!L1776,"")
 )
)
)</f>
        <v>/* 1736 */  { fnHarmonicMeanXY,            NOPARAM,                     STD_x_BAR STD_SUB_H,                           STD_x_BAR STD_SUB_H,                           0,       0,       CAT_FNCT, SLS_ENABLED  , US_ENABLED  },</v>
      </c>
    </row>
    <row r="1777" spans="1:1">
      <c r="A1777" s="8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",SOURCE!$S$2-5), "")&amp;
      TEXT(SOURCE!H1777,"????0")&amp;",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", "&amp; SOURCE!K1777&amp;      IF(SOURCE!$X$2-LEN(SOURCE!K1777) &gt;= 0, REPT(" ",SOURCE!$X$2-LEN(SOURCE!K1777)), "")&amp;
      "},"&amp;IF(SOURCE!L1777&lt;&gt;"",""&amp;SOURCE!L1777,"")
 )
)
)</f>
        <v>/* 1737 */  { fnRMSMeanXY,                 NOPARAM,                     STD_x_BAR STD_SUB_R STD_SUB_M STD_SUB_S,       STD_x_BAR STD_SUB_R STD_SUB_M STD_SUB_S,       0,       0,       CAT_FNCT, SLS_ENABLED  , US_ENABLED  },</v>
      </c>
    </row>
    <row r="1778" spans="1:1">
      <c r="A1778" s="8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",SOURCE!$S$2-5), "")&amp;
      TEXT(SOURCE!H1778,"????0")&amp;",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", "&amp; SOURCE!K1778&amp;      IF(SOURCE!$X$2-LEN(SOURCE!K1778) &gt;= 0, REPT(" ",SOURCE!$X$2-LEN(SOURCE!K1778)), "")&amp;
      "},"&amp;IF(SOURCE!L1778&lt;&gt;"",""&amp;SOURCE!L1778,"")
 )
)
)</f>
        <v>/* 1738 */  { fnArccos,                    NOPARAM,                     "ACOS",                                        "ACOS",                                        0,       0,       CAT_FNCT, SLS_ENABLED  , US_ENABLED  },</v>
      </c>
    </row>
    <row r="1779" spans="1:1">
      <c r="A1779" s="8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",SOURCE!$S$2-5), "")&amp;
      TEXT(SOURCE!H1779,"????0")&amp;",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", "&amp; SOURCE!K1779&amp;      IF(SOURCE!$X$2-LEN(SOURCE!K1779) &gt;= 0, REPT(" ",SOURCE!$X$2-LEN(SOURCE!K1779)), "")&amp;
      "},"&amp;IF(SOURCE!L1779&lt;&gt;"",""&amp;SOURCE!L1779,"")
 )
)
)</f>
        <v>/* 1739 */  { fnArcsin,                    NOPARAM,                     "ASIN",                                        "ASIN",                                        0,       0,       CAT_FNCT, SLS_ENABLED  , US_ENABLED  },</v>
      </c>
    </row>
    <row r="1780" spans="1:1">
      <c r="A1780" s="8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",SOURCE!$S$2-5), "")&amp;
      TEXT(SOURCE!H1780,"????0")&amp;",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", "&amp; SOURCE!K1780&amp;      IF(SOURCE!$X$2-LEN(SOURCE!K1780) &gt;= 0, REPT(" ",SOURCE!$X$2-LEN(SOURCE!K1780)), "")&amp;
      "},"&amp;IF(SOURCE!L1780&lt;&gt;"",""&amp;SOURCE!L1780,"")
 )
)
)</f>
        <v>/* 1740 */  { fnArctan,                    NOPARAM,                     "ATAN",                                        "ATAN",                                        0,       0,       CAT_FNCT, SLS_ENABLED  , US_ENABLED  },</v>
      </c>
    </row>
    <row r="1781" spans="1:1">
      <c r="A1781" s="8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",SOURCE!$S$2-5), "")&amp;
      TEXT(SOURCE!H1781,"????0")&amp;",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", "&amp; SOURCE!K1781&amp;      IF(SOURCE!$X$2-LEN(SOURCE!K1781) &gt;= 0, REPT(" ",SOURCE!$X$2-LEN(SOURCE!K1781)), "")&amp;
      "},"&amp;IF(SOURCE!L1781&lt;&gt;"",""&amp;SOURCE!L1781,"")
 )
)
)</f>
        <v>/* 1741 */  { itemToBeCoded,               NOPARAM,                     "DET",                                         "DET",                                         0,       0,       CAT_FNCT, SLS_ENABLED  , US_ENABLED  },</v>
      </c>
    </row>
    <row r="1782" spans="1:1">
      <c r="A1782" s="8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",SOURCE!$S$2-5), "")&amp;
      TEXT(SOURCE!H1782,"????0")&amp;",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", "&amp; SOURCE!K1782&amp;      IF(SOURCE!$X$2-LEN(SOURCE!K1782) &gt;= 0, REPT(" ",SOURCE!$X$2-LEN(SOURCE!K1782)), "")&amp;
      "},"&amp;IF(SOURCE!L1782&lt;&gt;"",""&amp;SOURCE!L1782,"")
 )
)
)</f>
        <v>/* 1742 */  { itemToBeCoded,               NOPARAM,                     "INVRT",                                       "INVRT",                                       0,       0,       CAT_FNCT, SLS_ENABLED  , US_ENABLED  },</v>
      </c>
    </row>
    <row r="1783" spans="1:1">
      <c r="A1783" s="8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",SOURCE!$S$2-5), "")&amp;
      TEXT(SOURCE!H1783,"????0")&amp;",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", "&amp; SOURCE!K1783&amp;      IF(SOURCE!$X$2-LEN(SOURCE!K1783) &gt;= 0, REPT(" ",SOURCE!$X$2-LEN(SOURCE!K1783)), "")&amp;
      "},"&amp;IF(SOURCE!L1783&lt;&gt;"",""&amp;SOURCE!L1783,"")
 )
)
)</f>
        <v>/* 1743 */  { itemToBeCoded,               NOPARAM,                     "TRANS",                                       "TRANS",                                       0,       0,       CAT_FNCT, SLS_ENABLED  , US_ENABLED  },</v>
      </c>
    </row>
    <row r="1784" spans="1:1">
      <c r="A1784" s="8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",SOURCE!$S$2-5), "")&amp;
      TEXT(SOURCE!H1784,"????0")&amp;",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", "&amp; SOURCE!K1784&amp;      IF(SOURCE!$X$2-LEN(SOURCE!K1784) &gt;= 0, REPT(" ",SOURCE!$X$2-LEN(SOURCE!K1784)), "")&amp;
      "},"&amp;IF(SOURCE!L1784&lt;&gt;"",""&amp;SOURCE!L1784,"")
 )
)
)</f>
        <v>/* 1744 */  { itemToBeCoded,               NOPARAM,                     "xIN",                                         "xIN",                                         0,       0,       CAT_FNCT, SLS_ENABLED  , US_ENABLED  },</v>
      </c>
    </row>
    <row r="1785" spans="1:1">
      <c r="A1785" s="8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",SOURCE!$S$2-5), "")&amp;
      TEXT(SOURCE!H1785,"????0")&amp;",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", "&amp; SOURCE!K1785&amp;      IF(SOURCE!$X$2-LEN(SOURCE!K1785) &gt;= 0, REPT(" ",SOURCE!$X$2-LEN(SOURCE!K1785)), "")&amp;
      "},"&amp;IF(SOURCE!L1785&lt;&gt;"",""&amp;SOURCE!L1785,"")
 )
)
)</f>
        <v>/* 1745 */  { itemToBeCoded,               NOPARAM,                     "xOUT",                                        "xOUT",                                        0,       0,       CAT_FNCT, SLS_ENABLED  , US_ENABLED  },</v>
      </c>
    </row>
    <row r="1786" spans="1:1">
      <c r="A1786" s="8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",SOURCE!$S$2-5), "")&amp;
      TEXT(SOURCE!H1786,"????0")&amp;",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", "&amp; SOURCE!K1786&amp;      IF(SOURCE!$X$2-LEN(SOURCE!K1786) &gt;= 0, REPT(" ",SOURCE!$X$2-LEN(SOURCE!K1786)), "")&amp;
      "},"&amp;IF(SOURCE!L1786&lt;&gt;"",""&amp;SOURCE!L1786,"")
 )
)
)</f>
        <v/>
      </c>
    </row>
    <row r="1787" spans="1:1">
      <c r="A1787" s="8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",SOURCE!$S$2-5), "")&amp;
      TEXT(SOURCE!H1787,"????0")&amp;",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", "&amp; SOURCE!K1787&amp;      IF(SOURCE!$X$2-LEN(SOURCE!K1787) &gt;= 0, REPT(" ",SOURCE!$X$2-LEN(SOURCE!K1787)), "")&amp;
      "},"&amp;IF(SOURCE!L1787&lt;&gt;"",""&amp;SOURCE!L1787,"")
 )
)
)</f>
        <v/>
      </c>
    </row>
    <row r="1788" spans="1:1">
      <c r="A1788" s="8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",SOURCE!$S$2-5), "")&amp;
      TEXT(SOURCE!H1788,"????0")&amp;",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", "&amp; SOURCE!K1788&amp;      IF(SOURCE!$X$2-LEN(SOURCE!K1788) &gt;= 0, REPT(" ",SOURCE!$X$2-LEN(SOURCE!K1788)), "")&amp;
      "},"&amp;IF(SOURCE!L1788&lt;&gt;"",""&amp;SOURCE!L1788,"")
 )
)
)</f>
        <v/>
      </c>
    </row>
    <row r="1789" spans="1:1">
      <c r="A1789" s="8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",SOURCE!$S$2-5), "")&amp;
      TEXT(SOURCE!H1789,"????0")&amp;",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", "&amp; SOURCE!K1789&amp;      IF(SOURCE!$X$2-LEN(SOURCE!K1789) &gt;= 0, REPT(" ",SOURCE!$X$2-LEN(SOURCE!K1789)), "")&amp;
      "},"&amp;IF(SOURCE!L1789&lt;&gt;"",""&amp;SOURCE!L1789,"")
 )
)
)</f>
        <v/>
      </c>
    </row>
    <row r="1790" spans="1:1">
      <c r="A1790" s="8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",SOURCE!$S$2-5), "")&amp;
      TEXT(SOURCE!H1790,"????0")&amp;",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", "&amp; SOURCE!K1790&amp;      IF(SOURCE!$X$2-LEN(SOURCE!K1790) &gt;= 0, REPT(" ",SOURCE!$X$2-LEN(SOURCE!K1790)), "")&amp;
      "},"&amp;IF(SOURCE!L1790&lt;&gt;"",""&amp;SOURCE!L1790,"")
 )
)
)</f>
        <v/>
      </c>
    </row>
    <row r="1791" spans="1:1">
      <c r="A1791" s="8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",SOURCE!$S$2-5), "")&amp;
      TEXT(SOURCE!H1791,"????0")&amp;",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", "&amp; SOURCE!K1791&amp;      IF(SOURCE!$X$2-LEN(SOURCE!K1791) &gt;= 0, REPT(" ",SOURCE!$X$2-LEN(SOURCE!K1791)), "")&amp;
      "},"&amp;IF(SOURCE!L1791&lt;&gt;"",""&amp;SOURCE!L1791,"")
 )
)
)</f>
        <v/>
      </c>
    </row>
    <row r="1792" spans="1:1">
      <c r="A1792" s="8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",SOURCE!$S$2-5), "")&amp;
      TEXT(SOURCE!H1792,"????0")&amp;",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", "&amp; SOURCE!K1792&amp;      IF(SOURCE!$X$2-LEN(SOURCE!K1792) &gt;= 0, REPT(" ",SOURCE!$X$2-LEN(SOURCE!K1792)), "")&amp;
      "},"&amp;IF(SOURCE!L1792&lt;&gt;"",""&amp;SOURCE!L1792,"")
 )
)
)</f>
        <v>/* 1746 */  { fnSetSetJM,                  JC_FG_LINE,                  "fg" STD_SPACE_3_PER_EM "LINE",                "fg" STD_SPACE_3_PER_EM "LINE",                0,       0,       CAT_FNCT, SLS_UNCHANGED, US_UNCHANGED},//JM UNDERLINING</v>
      </c>
    </row>
    <row r="1793" spans="1:1">
      <c r="A1793" s="8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",SOURCE!$S$2-5), "")&amp;
      TEXT(SOURCE!H1793,"????0")&amp;",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", "&amp; SOURCE!K1793&amp;      IF(SOURCE!$X$2-LEN(SOURCE!K1793) &gt;= 0, REPT(" ",SOURCE!$X$2-LEN(SOURCE!K1793)), "")&amp;
      "},"&amp;IF(SOURCE!L1793&lt;&gt;"",""&amp;SOURCE!L1793,"")
 )
)
)</f>
        <v>/* 1747 */  { fnSetSetJM,                  JC_NO_BASE_SCREEN,           "NO" STD_SPACE_3_PER_EM "BASE",                "NO" STD_SPACE_3_PER_EM "BASE",                0,       0,       CAT_FNCT, SLS_UNCHANGED, US_UNCHANGED},//JM NOBASE MENU SETTING</v>
      </c>
    </row>
    <row r="1794" spans="1:1">
      <c r="A1794" s="8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",SOURCE!$S$2-5), "")&amp;
      TEXT(SOURCE!H1794,"????0")&amp;",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", "&amp; SOURCE!K1794&amp;      IF(SOURCE!$X$2-LEN(SOURCE!K1794) &gt;= 0, REPT(" ",SOURCE!$X$2-LEN(SOURCE!K1794)), "")&amp;
      "},"&amp;IF(SOURCE!L1794&lt;&gt;"",""&amp;SOURCE!L1794,"")
 )
)
)</f>
        <v>/* 1748 */  { fnSetSetJM,                  JC_G_DOUBLETAP,              "G" STD_SPACE_3_PER_EM "2TAP",                 "G" STD_SPACE_3_PER_EM "2TAP",                 0,       0,       CAT_FNCT, SLS_UNCHANGED, US_UNCHANGED},//JM KEY TAP DOUBLE SETTING</v>
      </c>
    </row>
    <row r="1795" spans="1:1">
      <c r="A1795" s="8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",SOURCE!$S$2-5), "")&amp;
      TEXT(SOURCE!H1795,"????0")&amp;",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", "&amp; SOURCE!K1795&amp;      IF(SOURCE!$X$2-LEN(SOURCE!K1795) &gt;= 0, REPT(" ",SOURCE!$X$2-LEN(SOURCE!K1795)), "")&amp;
      "},"&amp;IF(SOURCE!L1795&lt;&gt;"",""&amp;SOURCE!L1795,"")
 )
)
)</f>
        <v>/* 1749 */  { itemToBeCoded,               NOPARAM,                     "1749",                                        "1749",                                        0,       0,       CAT_FREE, SLS_UNCHANGED, US_UNCHANGED},</v>
      </c>
    </row>
    <row r="1796" spans="1:1">
      <c r="A1796" s="8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",SOURCE!$S$2-5), "")&amp;
      TEXT(SOURCE!H1796,"????0")&amp;",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", "&amp; SOURCE!K1796&amp;      IF(SOURCE!$X$2-LEN(SOURCE!K1796) &gt;= 0, REPT(" ",SOURCE!$X$2-LEN(SOURCE!K1796)), "")&amp;
      "},"&amp;IF(SOURCE!L1796&lt;&gt;"",""&amp;SOURCE!L1796,"")
 )
)
)</f>
        <v>/* 1750 */  { fnP_All_Regs,                0,                           STD_PRINTER "ALLr",                            STD_PRINTER "ALLr",                            0,       0,       CAT_FNCT, SLS_UNCHANGED, US_UNCHANGED},</v>
      </c>
    </row>
    <row r="1797" spans="1:1">
      <c r="A1797" s="8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",SOURCE!$S$2-5), "")&amp;
      TEXT(SOURCE!H1797,"????0")&amp;",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", "&amp; SOURCE!K1797&amp;      IF(SOURCE!$X$2-LEN(SOURCE!K1797) &gt;= 0, REPT(" ",SOURCE!$X$2-LEN(SOURCE!K1797)), "")&amp;
      "},"&amp;IF(SOURCE!L1797&lt;&gt;"",""&amp;SOURCE!L1797,"")
 )
)
)</f>
        <v>/* 1751 */  { fnMultiplySI,                85,                          STD_DOT "f",                                   STD_DOT "f",                                   0,       0,       CAT_NONE, SLS_ENABLED  , US_ENABLED  },//JM PRE UNIT</v>
      </c>
    </row>
    <row r="1798" spans="1:1">
      <c r="A1798" s="8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",SOURCE!$S$2-5), "")&amp;
      TEXT(SOURCE!H1798,"????0")&amp;",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", "&amp; SOURCE!K1798&amp;      IF(SOURCE!$X$2-LEN(SOURCE!K1798) &gt;= 0, REPT(" ",SOURCE!$X$2-LEN(SOURCE!K1798)), "")&amp;
      "},"&amp;IF(SOURCE!L1798&lt;&gt;"",""&amp;SOURCE!L1798,"")
 )
)
)</f>
        <v>/* 1752 */  { fnMultiplySI,                88,                          STD_DOT "p",                                   STD_DOT "p",                                   0,       0,       CAT_NONE, SLS_ENABLED  , US_ENABLED  },//JM PRE UNIT</v>
      </c>
    </row>
    <row r="1799" spans="1:1">
      <c r="A1799" s="8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",SOURCE!$S$2-5), "")&amp;
      TEXT(SOURCE!H1799,"????0")&amp;",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", "&amp; SOURCE!K1799&amp;      IF(SOURCE!$X$2-LEN(SOURCE!K1799) &gt;= 0, REPT(" ",SOURCE!$X$2-LEN(SOURCE!K1799)), "")&amp;
      "},"&amp;IF(SOURCE!L1799&lt;&gt;"",""&amp;SOURCE!L1799,"")
 )
)
)</f>
        <v>/* 1753 */  { fnMultiplySI,                91,                          STD_DOT "n",                                   STD_DOT "n",                                   0,       0,       CAT_NONE, SLS_ENABLED  , US_ENABLED  },//JM PRE UNIT</v>
      </c>
    </row>
    <row r="1800" spans="1:1">
      <c r="A1800" s="8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",SOURCE!$S$2-5), "")&amp;
      TEXT(SOURCE!H1800,"????0")&amp;",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", "&amp; SOURCE!K1800&amp;      IF(SOURCE!$X$2-LEN(SOURCE!K1800) &gt;= 0, REPT(" ",SOURCE!$X$2-LEN(SOURCE!K1800)), "")&amp;
      "},"&amp;IF(SOURCE!L1800&lt;&gt;"",""&amp;SOURCE!L1800,"")
 )
)
)</f>
        <v>/* 1754 */  { fnMultiplySI,                94,                          STD_DOT STD_mu,                                STD_DOT STD_mu,                                0,       0,       CAT_NONE, SLS_ENABLED  , US_ENABLED  },//JM PRE UNIT</v>
      </c>
    </row>
    <row r="1801" spans="1:1">
      <c r="A1801" s="8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",SOURCE!$S$2-5), "")&amp;
      TEXT(SOURCE!H1801,"????0")&amp;",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", "&amp; SOURCE!K1801&amp;      IF(SOURCE!$X$2-LEN(SOURCE!K1801) &gt;= 0, REPT(" ",SOURCE!$X$2-LEN(SOURCE!K1801)), "")&amp;
      "},"&amp;IF(SOURCE!L1801&lt;&gt;"",""&amp;SOURCE!L1801,"")
 )
)
)</f>
        <v>/* 1755 */  { fnMultiplySI,                97,                          STD_DOT "m",                                   STD_DOT "m",                                   0,       0,       CAT_NONE, SLS_ENABLED  , US_ENABLED  },//JM PRE UNIT</v>
      </c>
    </row>
    <row r="1802" spans="1:1">
      <c r="A1802" s="8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",SOURCE!$S$2-5), "")&amp;
      TEXT(SOURCE!H1802,"????0")&amp;",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", "&amp; SOURCE!K1802&amp;      IF(SOURCE!$X$2-LEN(SOURCE!K1802) &gt;= 0, REPT(" ",SOURCE!$X$2-LEN(SOURCE!K1802)), "")&amp;
      "},"&amp;IF(SOURCE!L1802&lt;&gt;"",""&amp;SOURCE!L1802,"")
 )
)
)</f>
        <v>/* 1756 */  { fnMultiplySI,                103,                         STD_DOT "k",                                   STD_DOT "k",                                   0,       0,       CAT_NONE, SLS_ENABLED  , US_ENABLED  },//JM PRE UNIT</v>
      </c>
    </row>
    <row r="1803" spans="1:1">
      <c r="A1803" s="8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",SOURCE!$S$2-5), "")&amp;
      TEXT(SOURCE!H1803,"????0")&amp;",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", "&amp; SOURCE!K1803&amp;      IF(SOURCE!$X$2-LEN(SOURCE!K1803) &gt;= 0, REPT(" ",SOURCE!$X$2-LEN(SOURCE!K1803)), "")&amp;
      "},"&amp;IF(SOURCE!L1803&lt;&gt;"",""&amp;SOURCE!L1803,"")
 )
)
)</f>
        <v>/* 1757 */  { fnMultiplySI,                106,                         STD_DOT "M",                                   STD_DOT "M",                                   0,       0,       CAT_NONE, SLS_ENABLED  , US_ENABLED  },//JM PRE UNIT</v>
      </c>
    </row>
    <row r="1804" spans="1:1">
      <c r="A1804" s="8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",SOURCE!$S$2-5), "")&amp;
      TEXT(SOURCE!H1804,"????0")&amp;",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", "&amp; SOURCE!K1804&amp;      IF(SOURCE!$X$2-LEN(SOURCE!K1804) &gt;= 0, REPT(" ",SOURCE!$X$2-LEN(SOURCE!K1804)), "")&amp;
      "},"&amp;IF(SOURCE!L1804&lt;&gt;"",""&amp;SOURCE!L1804,"")
 )
)
)</f>
        <v>/* 1758 */  { fnMultiplySI,                109,                         STD_DOT "G",                                   STD_DOT "G",                                   0,       0,       CAT_NONE, SLS_ENABLED  , US_ENABLED  },//JM PRE UNIT</v>
      </c>
    </row>
    <row r="1805" spans="1:1">
      <c r="A1805" s="8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",SOURCE!$S$2-5), "")&amp;
      TEXT(SOURCE!H1805,"????0")&amp;",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", "&amp; SOURCE!K1805&amp;      IF(SOURCE!$X$2-LEN(SOURCE!K1805) &gt;= 0, REPT(" ",SOURCE!$X$2-LEN(SOURCE!K1805)), "")&amp;
      "},"&amp;IF(SOURCE!L1805&lt;&gt;"",""&amp;SOURCE!L1805,"")
 )
)
)</f>
        <v>/* 1759 */  { fnMultiplySI,                112,                         STD_DOT "T",                                   STD_DOT "T",                                   0,       0,       CAT_NONE, SLS_ENABLED  , US_ENABLED  },//JM PRE UNIT</v>
      </c>
    </row>
    <row r="1806" spans="1:1">
      <c r="A1806" s="8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",SOURCE!$S$2-5), "")&amp;
      TEXT(SOURCE!H1806,"????0")&amp;",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", "&amp; SOURCE!K1806&amp;      IF(SOURCE!$X$2-LEN(SOURCE!K1806) &gt;= 0, REPT(" ",SOURCE!$X$2-LEN(SOURCE!K1806)), "")&amp;
      "},"&amp;IF(SOURCE!L1806&lt;&gt;"",""&amp;SOURCE!L1806,"")
 )
)
)</f>
        <v>/* 1760 */  { addItemToBuffer,             ITM_QOPPA,                   "",                                            STD_QOPPA,                                     0,       0,       CAT_NONE, SLS_UNCHANGED, US_UNCHANGED},//JM GREEK</v>
      </c>
    </row>
    <row r="1807" spans="1:1">
      <c r="A1807" s="8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",SOURCE!$S$2-5), "")&amp;
      TEXT(SOURCE!H1807,"????0")&amp;",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", "&amp; SOURCE!K1807&amp;      IF(SOURCE!$X$2-LEN(SOURCE!K1807) &gt;= 0, REPT(" ",SOURCE!$X$2-LEN(SOURCE!K1807)), "")&amp;
      "},"&amp;IF(SOURCE!L1807&lt;&gt;"",""&amp;SOURCE!L1807,"")
 )
)
)</f>
        <v>/* 1761 */  { addItemToBuffer,             ITM_DIGAMMA,                 "",                                            STD_DIGAMMA,                                   0,       0,       CAT_NONE, SLS_UNCHANGED, US_UNCHANGED},//JM GREEK</v>
      </c>
    </row>
    <row r="1808" spans="1:1">
      <c r="A1808" s="8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",SOURCE!$S$2-5), "")&amp;
      TEXT(SOURCE!H1808,"????0")&amp;",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", "&amp; SOURCE!K1808&amp;      IF(SOURCE!$X$2-LEN(SOURCE!K1808) &gt;= 0, REPT(" ",SOURCE!$X$2-LEN(SOURCE!K1808)), "")&amp;
      "},"&amp;IF(SOURCE!L1808&lt;&gt;"",""&amp;SOURCE!L1808,"")
 )
)
)</f>
        <v>/* 1762 */  { addItemToBuffer,             ITM_SAMPI,                   "",                                            STD_SAMPI,                                     0,       0,       CAT_NONE, SLS_UNCHANGED, US_UNCHANGED},//JM GREEK</v>
      </c>
    </row>
    <row r="1809" spans="1:1">
      <c r="A1809" s="8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",SOURCE!$S$2-5), "")&amp;
      TEXT(SOURCE!H1809,"????0")&amp;",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", "&amp; SOURCE!K1809&amp;      IF(SOURCE!$X$2-LEN(SOURCE!K1809) &gt;= 0, REPT(" ",SOURCE!$X$2-LEN(SOURCE!K1809)), "")&amp;
      "},"&amp;IF(SOURCE!L1809&lt;&gt;"",""&amp;SOURCE!L1809,"")
 )
)
)</f>
        <v>/* 1763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0" spans="1:1">
      <c r="A1810" s="8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",SOURCE!$S$2-5), "")&amp;
      TEXT(SOURCE!H1810,"????0")&amp;",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", "&amp; SOURCE!K1810&amp;      IF(SOURCE!$X$2-LEN(SOURCE!K1810) &gt;= 0, REPT(" ",SOURCE!$X$2-LEN(SOURCE!K1810)), "")&amp;
      "},"&amp;IF(SOURCE!L1810&lt;&gt;"",""&amp;SOURCE!L1810,"")
 )
)
)</f>
        <v>/* 1764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1" spans="1:1">
      <c r="A1811" s="8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",SOURCE!$S$2-5), "")&amp;
      TEXT(SOURCE!H1811,"????0")&amp;",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", "&amp; SOURCE!K1811&amp;      IF(SOURCE!$X$2-LEN(SOURCE!K1811) &gt;= 0, REPT(" ",SOURCE!$X$2-LEN(SOURCE!K1811)), "")&amp;
      "},"&amp;IF(SOURCE!L1811&lt;&gt;"",""&amp;SOURCE!L1811,"")
 )
)
)</f>
        <v>/* 1765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2" spans="1:1">
      <c r="A1812" s="8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",SOURCE!$S$2-5), "")&amp;
      TEXT(SOURCE!H1812,"????0")&amp;",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", "&amp; SOURCE!K1812&amp;      IF(SOURCE!$X$2-LEN(SOURCE!K1812) &gt;= 0, REPT(" ",SOURCE!$X$2-LEN(SOURCE!K1812)), "")&amp;
      "},"&amp;IF(SOURCE!L1812&lt;&gt;"",""&amp;SOURCE!L1812,"")
 )
)
)</f>
        <v>/* 1766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3" spans="1:1">
      <c r="A1813" s="8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",SOURCE!$S$2-5), "")&amp;
      TEXT(SOURCE!H1813,"????0")&amp;",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", "&amp; SOURCE!K1813&amp;      IF(SOURCE!$X$2-LEN(SOURCE!K1813) &gt;= 0, REPT(" ",SOURCE!$X$2-LEN(SOURCE!K1813)), "")&amp;
      "},"&amp;IF(SOURCE!L1813&lt;&gt;"",""&amp;SOURCE!L1813,"")
 )
)
)</f>
        <v>/* 1767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4" spans="1:1">
      <c r="A1814" s="8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",SOURCE!$S$2-5), "")&amp;
      TEXT(SOURCE!H1814,"????0")&amp;",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", "&amp; SOURCE!K1814&amp;      IF(SOURCE!$X$2-LEN(SOURCE!K1814) &gt;= 0, REPT(" ",SOURCE!$X$2-LEN(SOURCE!K1814)), "")&amp;
      "},"&amp;IF(SOURCE!L1814&lt;&gt;"",""&amp;SOURCE!L1814,"")
 )
)
)</f>
        <v>/* 1768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5" spans="1:1">
      <c r="A1815" s="8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",SOURCE!$S$2-5), "")&amp;
      TEXT(SOURCE!H1815,"????0")&amp;",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", "&amp; SOURCE!K1815&amp;      IF(SOURCE!$X$2-LEN(SOURCE!K1815) &gt;= 0, REPT(" ",SOURCE!$X$2-LEN(SOURCE!K1815)), "")&amp;
      "},"&amp;IF(SOURCE!L1815&lt;&gt;"",""&amp;SOURCE!L1815,"")
 )
)
)</f>
        <v>/* 1769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6" spans="1:1">
      <c r="A1816" s="8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",SOURCE!$S$2-5), "")&amp;
      TEXT(SOURCE!H1816,"????0")&amp;",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", "&amp; SOURCE!K1816&amp;      IF(SOURCE!$X$2-LEN(SOURCE!K1816) &gt;= 0, REPT(" ",SOURCE!$X$2-LEN(SOURCE!K1816)), "")&amp;
      "},"&amp;IF(SOURCE!L1816&lt;&gt;"",""&amp;SOURCE!L1816,"")
 )
)
)</f>
        <v>/* 1770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7" spans="1:1">
      <c r="A1817" s="8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",SOURCE!$S$2-5), "")&amp;
      TEXT(SOURCE!H1817,"????0")&amp;",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", "&amp; SOURCE!K1817&amp;      IF(SOURCE!$X$2-LEN(SOURCE!K1817) &gt;= 0, REPT(" ",SOURCE!$X$2-LEN(SOURCE!K1817)), "")&amp;
      "},"&amp;IF(SOURCE!L1817&lt;&gt;"",""&amp;SOURCE!L1817,"")
 )
)
)</f>
        <v>/* 1771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8" spans="1:1">
      <c r="A1818" s="8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",SOURCE!$S$2-5), "")&amp;
      TEXT(SOURCE!H1818,"????0")&amp;",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", "&amp; SOURCE!K1818&amp;      IF(SOURCE!$X$2-LEN(SOURCE!K1818) &gt;= 0, REPT(" ",SOURCE!$X$2-LEN(SOURCE!K1818)), "")&amp;
      "},"&amp;IF(SOURCE!L1818&lt;&gt;"",""&amp;SOURCE!L1818,"")
 )
)
)</f>
        <v>/* 1772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9" spans="1:1">
      <c r="A1819" s="8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",SOURCE!$S$2-5), "")&amp;
      TEXT(SOURCE!H1819,"????0")&amp;",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", "&amp; SOURCE!K1819&amp;      IF(SOURCE!$X$2-LEN(SOURCE!K1819) &gt;= 0, REPT(" ",SOURCE!$X$2-LEN(SOURCE!K1819)), "")&amp;
      "},"&amp;IF(SOURCE!L1819&lt;&gt;"",""&amp;SOURCE!L1819,"")
 )
)
)</f>
        <v>/* 1773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0" spans="1:1">
      <c r="A1820" s="8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",SOURCE!$S$2-5), "")&amp;
      TEXT(SOURCE!H1820,"????0")&amp;",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", "&amp; SOURCE!K1820&amp;      IF(SOURCE!$X$2-LEN(SOURCE!K1820) &gt;= 0, REPT(" ",SOURCE!$X$2-LEN(SOURCE!K1820)), "")&amp;
      "},"&amp;IF(SOURCE!L1820&lt;&gt;"",""&amp;SOURCE!L1820,"")
 )
)
)</f>
        <v>/* 1774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1" spans="1:1">
      <c r="A1821" s="8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",SOURCE!$S$2-5), "")&amp;
      TEXT(SOURCE!H1821,"????0")&amp;",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", "&amp; SOURCE!K1821&amp;      IF(SOURCE!$X$2-LEN(SOURCE!K1821) &gt;= 0, REPT(" ",SOURCE!$X$2-LEN(SOURCE!K1821)), "")&amp;
      "},"&amp;IF(SOURCE!L1821&lt;&gt;"",""&amp;SOURCE!L1821,"")
 )
)
)</f>
        <v>/* 1775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2" spans="1:1">
      <c r="A1822" s="8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",SOURCE!$S$2-5), "")&amp;
      TEXT(SOURCE!H1822,"????0")&amp;",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", "&amp; SOURCE!K1822&amp;      IF(SOURCE!$X$2-LEN(SOURCE!K1822) &gt;= 0, REPT(" ",SOURCE!$X$2-LEN(SOURCE!K1822)), "")&amp;
      "},"&amp;IF(SOURCE!L1822&lt;&gt;"",""&amp;SOURCE!L1822,"")
 )
)
)</f>
        <v>/* 1776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3" spans="1:1">
      <c r="A1823" s="8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",SOURCE!$S$2-5), "")&amp;
      TEXT(SOURCE!H1823,"????0")&amp;",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", "&amp; SOURCE!K1823&amp;      IF(SOURCE!$X$2-LEN(SOURCE!K1823) &gt;= 0, REPT(" ",SOURCE!$X$2-LEN(SOURCE!K1823)), "")&amp;
      "},"&amp;IF(SOURCE!L1823&lt;&gt;"",""&amp;SOURCE!L1823,"")
 )
)
)</f>
        <v>/* 1777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4" spans="1:1">
      <c r="A1824" s="8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",SOURCE!$S$2-5), "")&amp;
      TEXT(SOURCE!H1824,"????0")&amp;",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", "&amp; SOURCE!K1824&amp;      IF(SOURCE!$X$2-LEN(SOURCE!K1824) &gt;= 0, REPT(" ",SOURCE!$X$2-LEN(SOURCE!K1824)), "")&amp;
      "},"&amp;IF(SOURCE!L1824&lt;&gt;"",""&amp;SOURCE!L1824,"")
 )
)
)</f>
        <v>/* 1778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5" spans="1:1">
      <c r="A1825" s="8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",SOURCE!$S$2-5), "")&amp;
      TEXT(SOURCE!H1825,"????0")&amp;",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", "&amp; SOURCE!K1825&amp;      IF(SOURCE!$X$2-LEN(SOURCE!K1825) &gt;= 0, REPT(" ",SOURCE!$X$2-LEN(SOURCE!K1825)), "")&amp;
      "},"&amp;IF(SOURCE!L1825&lt;&gt;"",""&amp;SOURCE!L1825,"")
 )
)
)</f>
        <v>/* 1779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6" spans="1:1">
      <c r="A1826" s="8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",SOURCE!$S$2-5), "")&amp;
      TEXT(SOURCE!H1826,"????0")&amp;",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", "&amp; SOURCE!K1826&amp;      IF(SOURCE!$X$2-LEN(SOURCE!K1826) &gt;= 0, REPT(" ",SOURCE!$X$2-LEN(SOURCE!K1826)), "")&amp;
      "},"&amp;IF(SOURCE!L1826&lt;&gt;"",""&amp;SOURCE!L1826,"")
 )
)
)</f>
        <v>/* 1780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7" spans="1:1">
      <c r="A1827" s="8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",SOURCE!$S$2-5), "")&amp;
      TEXT(SOURCE!H1827,"????0")&amp;",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", "&amp; SOURCE!K1827&amp;      IF(SOURCE!$X$2-LEN(SOURCE!K1827) &gt;= 0, REPT(" ",SOURCE!$X$2-LEN(SOURCE!K1827)), "")&amp;
      "},"&amp;IF(SOURCE!L1827&lt;&gt;"",""&amp;SOURCE!L1827,"")
 )
)
)</f>
        <v>/* 1781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8" spans="1:1">
      <c r="A1828" s="8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",SOURCE!$S$2-5), "")&amp;
      TEXT(SOURCE!H1828,"????0")&amp;",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", "&amp; SOURCE!K1828&amp;      IF(SOURCE!$X$2-LEN(SOURCE!K1828) &gt;= 0, REPT(" ",SOURCE!$X$2-LEN(SOURCE!K1828)), "")&amp;
      "},"&amp;IF(SOURCE!L1828&lt;&gt;"",""&amp;SOURCE!L1828,"")
 )
)
)</f>
        <v>/* 1782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9" spans="1:1">
      <c r="A1829" s="8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",SOURCE!$S$2-5), "")&amp;
      TEXT(SOURCE!H1829,"????0")&amp;",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", "&amp; SOURCE!K1829&amp;      IF(SOURCE!$X$2-LEN(SOURCE!K1829) &gt;= 0, REPT(" ",SOURCE!$X$2-LEN(SOURCE!K1829)), "")&amp;
      "},"&amp;IF(SOURCE!L1829&lt;&gt;"",""&amp;SOURCE!L1829,"")
 )
)
)</f>
        <v>/* 1783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0" spans="1:1">
      <c r="A1830" s="8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",SOURCE!$S$2-5), "")&amp;
      TEXT(SOURCE!H1830,"????0")&amp;",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", "&amp; SOURCE!K1830&amp;      IF(SOURCE!$X$2-LEN(SOURCE!K1830) &gt;= 0, REPT(" ",SOURCE!$X$2-LEN(SOURCE!K1830)), "")&amp;
      "},"&amp;IF(SOURCE!L1830&lt;&gt;"",""&amp;SOURCE!L1830,"")
 )
)
)</f>
        <v>/* 1784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1" spans="1:1">
      <c r="A1831" s="8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",SOURCE!$S$2-5), "")&amp;
      TEXT(SOURCE!H1831,"????0")&amp;",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", "&amp; SOURCE!K1831&amp;      IF(SOURCE!$X$2-LEN(SOURCE!K1831) &gt;= 0, REPT(" ",SOURCE!$X$2-LEN(SOURCE!K1831)), "")&amp;
      "},"&amp;IF(SOURCE!L1831&lt;&gt;"",""&amp;SOURCE!L1831,"")
 )
)
)</f>
        <v>/* 1785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2" spans="1:1">
      <c r="A1832" s="8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",SOURCE!$S$2-5), "")&amp;
      TEXT(SOURCE!H1832,"????0")&amp;",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", "&amp; SOURCE!K1832&amp;      IF(SOURCE!$X$2-LEN(SOURCE!K1832) &gt;= 0, REPT(" ",SOURCE!$X$2-LEN(SOURCE!K1832)), "")&amp;
      "},"&amp;IF(SOURCE!L1832&lt;&gt;"",""&amp;SOURCE!L1832,"")
 )
)
)</f>
        <v>/* 1786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3" spans="1:1">
      <c r="A1833" s="8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",SOURCE!$S$2-5), "")&amp;
      TEXT(SOURCE!H1833,"????0")&amp;",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", "&amp; SOURCE!K1833&amp;      IF(SOURCE!$X$2-LEN(SOURCE!K1833) &gt;= 0, REPT(" ",SOURCE!$X$2-LEN(SOURCE!K1833)), "")&amp;
      "},"&amp;IF(SOURCE!L1833&lt;&gt;"",""&amp;SOURCE!L1833,"")
 )
)
)</f>
        <v>/* 1787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4" spans="1:1">
      <c r="A1834" s="8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",SOURCE!$S$2-5), "")&amp;
      TEXT(SOURCE!H1834,"????0")&amp;",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", "&amp; SOURCE!K1834&amp;      IF(SOURCE!$X$2-LEN(SOURCE!K1834) &gt;= 0, REPT(" ",SOURCE!$X$2-LEN(SOURCE!K1834)), "")&amp;
      "},"&amp;IF(SOURCE!L1834&lt;&gt;"",""&amp;SOURCE!L1834,"")
 )
)
)</f>
        <v>/* 1788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5" spans="1:1">
      <c r="A1835" s="8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",SOURCE!$S$2-5), "")&amp;
      TEXT(SOURCE!H1835,"????0")&amp;",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", "&amp; SOURCE!K1835&amp;      IF(SOURCE!$X$2-LEN(SOURCE!K1835) &gt;= 0, REPT(" ",SOURCE!$X$2-LEN(SOURCE!K1835)), "")&amp;
      "},"&amp;IF(SOURCE!L1835&lt;&gt;"",""&amp;SOURCE!L1835,"")
 )
)
)</f>
        <v>/* 1789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6" spans="1:1">
      <c r="A1836" s="8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",SOURCE!$S$2-5), "")&amp;
      TEXT(SOURCE!H1836,"????0")&amp;",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", "&amp; SOURCE!K1836&amp;      IF(SOURCE!$X$2-LEN(SOURCE!K1836) &gt;= 0, REPT(" ",SOURCE!$X$2-LEN(SOURCE!K1836)), "")&amp;
      "},"&amp;IF(SOURCE!L1836&lt;&gt;"",""&amp;SOURCE!L1836,"")
 )
)
)</f>
        <v>/* 1790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7" spans="1:1">
      <c r="A1837" s="8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",SOURCE!$S$2-5), "")&amp;
      TEXT(SOURCE!H1837,"????0")&amp;",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", "&amp; SOURCE!K1837&amp;      IF(SOURCE!$X$2-LEN(SOURCE!K1837) &gt;= 0, REPT(" ",SOURCE!$X$2-LEN(SOURCE!K1837)), "")&amp;
      "},"&amp;IF(SOURCE!L1837&lt;&gt;"",""&amp;SOURCE!L1837,"")
 )
)
)</f>
        <v>/* 1791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8" spans="1:1">
      <c r="A1838" s="8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",SOURCE!$S$2-5), "")&amp;
      TEXT(SOURCE!H1838,"????0")&amp;",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", "&amp; SOURCE!K1838&amp;      IF(SOURCE!$X$2-LEN(SOURCE!K1838) &gt;= 0, REPT(" ",SOURCE!$X$2-LEN(SOURCE!K1838)), "")&amp;
      "},"&amp;IF(SOURCE!L1838&lt;&gt;"",""&amp;SOURCE!L1838,"")
 )
)
)</f>
        <v>/* 1792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9" spans="1:1">
      <c r="A1839" s="8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",SOURCE!$S$2-5), "")&amp;
      TEXT(SOURCE!H1839,"????0")&amp;",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", "&amp; SOURCE!K1839&amp;      IF(SOURCE!$X$2-LEN(SOURCE!K1839) &gt;= 0, REPT(" ",SOURCE!$X$2-LEN(SOURCE!K1839)), "")&amp;
      "},"&amp;IF(SOURCE!L1839&lt;&gt;"",""&amp;SOURCE!L1839,"")
 )
)
)</f>
        <v>/* 1793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0" spans="1:1">
      <c r="A1840" s="8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",SOURCE!$S$2-5), "")&amp;
      TEXT(SOURCE!H1840,"????0")&amp;",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", "&amp; SOURCE!K1840&amp;      IF(SOURCE!$X$2-LEN(SOURCE!K1840) &gt;= 0, REPT(" ",SOURCE!$X$2-LEN(SOURCE!K1840)), "")&amp;
      "},"&amp;IF(SOURCE!L1840&lt;&gt;"",""&amp;SOURCE!L1840,"")
 )
)
)</f>
        <v>/* 1794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1" spans="1:1">
      <c r="A1841" s="8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",SOURCE!$S$2-5), "")&amp;
      TEXT(SOURCE!H1841,"????0")&amp;",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", "&amp; SOURCE!K1841&amp;      IF(SOURCE!$X$2-LEN(SOURCE!K1841) &gt;= 0, REPT(" ",SOURCE!$X$2-LEN(SOURCE!K1841)), "")&amp;
      "},"&amp;IF(SOURCE!L1841&lt;&gt;"",""&amp;SOURCE!L1841,"")
 )
)
)</f>
        <v>/* 1795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2" spans="1:1">
      <c r="A1842" s="8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",SOURCE!$S$2-5), "")&amp;
      TEXT(SOURCE!H1842,"????0")&amp;",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", "&amp; SOURCE!K1842&amp;      IF(SOURCE!$X$2-LEN(SOURCE!K1842) &gt;= 0, REPT(" ",SOURCE!$X$2-LEN(SOURCE!K1842)), "")&amp;
      "},"&amp;IF(SOURCE!L1842&lt;&gt;"",""&amp;SOURCE!L1842,"")
 )
)
)</f>
        <v>/* 1796 */  { addItemToBuffer,             ITM_qoppa,                   "",                                            STD_qoppa,                                     0,       0,       CAT_NONE, SLS_UNCHANGED, US_UNCHANGED},//JM GREEK</v>
      </c>
    </row>
    <row r="1843" spans="1:1">
      <c r="A1843" s="8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",SOURCE!$S$2-5), "")&amp;
      TEXT(SOURCE!H1843,"????0")&amp;",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", "&amp; SOURCE!K1843&amp;      IF(SOURCE!$X$2-LEN(SOURCE!K1843) &gt;= 0, REPT(" ",SOURCE!$X$2-LEN(SOURCE!K1843)), "")&amp;
      "},"&amp;IF(SOURCE!L1843&lt;&gt;"",""&amp;SOURCE!L1843,"")
 )
)
)</f>
        <v>/* 1797 */  { addItemToBuffer,             ITM_digamma,                 "",                                            STD_digamma,                                   0,       0,       CAT_NONE, SLS_UNCHANGED, US_UNCHANGED},//JM GREEK</v>
      </c>
    </row>
    <row r="1844" spans="1:1">
      <c r="A1844" s="8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",SOURCE!$S$2-5), "")&amp;
      TEXT(SOURCE!H1844,"????0")&amp;",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", "&amp; SOURCE!K1844&amp;      IF(SOURCE!$X$2-LEN(SOURCE!K1844) &gt;= 0, REPT(" ",SOURCE!$X$2-LEN(SOURCE!K1844)), "")&amp;
      "},"&amp;IF(SOURCE!L1844&lt;&gt;"",""&amp;SOURCE!L1844,"")
 )
)
)</f>
        <v>/* 1798 */  { addItemToBuffer,             ITM_sampi,                   "",                                            STD_sampi,                                     0,       0,       CAT_NONE, SLS_UNCHANGED, US_UNCHANGED},//JM GREEK</v>
      </c>
    </row>
    <row r="1845" spans="1:1">
      <c r="A1845" s="8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",SOURCE!$S$2-5), "")&amp;
      TEXT(SOURCE!H1845,"????0")&amp;",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", "&amp; SOURCE!K1845&amp;      IF(SOURCE!$X$2-LEN(SOURCE!K1845) &gt;= 0, REPT(" ",SOURCE!$X$2-LEN(SOURCE!K1845)), "")&amp;
      "},"&amp;IF(SOURCE!L1845&lt;&gt;"",""&amp;SOURCE!L1845,"")
 )
)
)</f>
        <v>/* 1799 */  { fnKeyCC,                     KEY_COMPLEX,                 "COMPLEX",                                     "COMPLEX",                                     0,       0,       CAT_FNCT, SLS_UNCHANGED, US_ENABLED  },//JM Change CC to COMPLEX</v>
      </c>
    </row>
    <row r="1846" spans="1:1">
      <c r="A1846" s="8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",SOURCE!$S$2-5), "")&amp;
      TEXT(SOURCE!H1846,"????0")&amp;",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", "&amp; SOURCE!K1846&amp;      IF(SOURCE!$X$2-LEN(SOURCE!K1846) &gt;= 0, REPT(" ",SOURCE!$X$2-LEN(SOURCE!K1846)), "")&amp;
      "},"&amp;IF(SOURCE!L1846&lt;&gt;"",""&amp;SOURCE!L1846,"")
 )
)
)</f>
        <v>/* 1800 */  { fnToPolar2,                  NOPARAM,                     STD_RIGHT_ARROW "POLAR",                       STD_RIGHT_ARROW "P",                           0,       0,       CAT_FNCT, SLS_ENABLED  , US_ENABLED  },//JM TEXT &amp; point to function to add POLAR/RECT</v>
      </c>
    </row>
    <row r="1847" spans="1:1">
      <c r="A1847" s="8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",SOURCE!$S$2-5), "")&amp;
      TEXT(SOURCE!H1847,"????0")&amp;",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", "&amp; SOURCE!K1847&amp;      IF(SOURCE!$X$2-LEN(SOURCE!K1847) &gt;= 0, REPT(" ",SOURCE!$X$2-LEN(SOURCE!K1847)), "")&amp;
      "},"&amp;IF(SOURCE!L1847&lt;&gt;"",""&amp;SOURCE!L1847,"")
 )
)
)</f>
        <v>/* 1801 */  { fnToRect2,                   NOPARAM,                     STD_RIGHT_ARROW "RECT",                        STD_RIGHT_ARROW "R",                           0,       0,       CAT_FNCT, SLS_ENABLED  , US_ENABLED  },//SWAPPED ARROW DIRECTION &amp; JM TEXT &amp; point to function to add POLAR/RECT</v>
      </c>
    </row>
    <row r="1848" spans="1:1">
      <c r="A1848" s="8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",SOURCE!$S$2-5), "")&amp;
      TEXT(SOURCE!H1848,"????0")&amp;",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", "&amp; SOURCE!K1848&amp;      IF(SOURCE!$X$2-LEN(SOURCE!K1848) &gt;= 0, REPT(" ",SOURCE!$X$2-LEN(SOURCE!K1848)), "")&amp;
      "},"&amp;IF(SOURCE!L1848&lt;&gt;"",""&amp;SOURCE!L1848,"")
 )
)
)</f>
        <v>/* 1802 */  { fneRPN,                      1,                           "eRPN",                                        "eRPN",                                        0,       0,       CAT_NONE, SLS_UNCHANGED, US_UNCHANGED},</v>
      </c>
    </row>
    <row r="1849" spans="1:1">
      <c r="A1849" s="8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",SOURCE!$S$2-5), "")&amp;
      TEXT(SOURCE!H1849,"????0")&amp;",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", "&amp; SOURCE!K1849&amp;      IF(SOURCE!$X$2-LEN(SOURCE!K1849) &gt;= 0, REPT(" ",SOURCE!$X$2-LEN(SOURCE!K1849)), "")&amp;
      "},"&amp;IF(SOURCE!L1849&lt;&gt;"",""&amp;SOURCE!L1849,"")
 )
)
)</f>
        <v>/* 1803 */  { fneRPN,                      0,                           "RPN",                                         "RPN",                                         0,       0,       CAT_NONE, SLS_UNCHANGED, US_UNCHANGED},</v>
      </c>
    </row>
    <row r="1850" spans="1:1">
      <c r="A1850" s="8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",SOURCE!$S$2-5), "")&amp;
      TEXT(SOURCE!H1850,"????0")&amp;",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", "&amp; SOURCE!K1850&amp;      IF(SOURCE!$X$2-LEN(SOURCE!K1850) &gt;= 0, REPT(" ",SOURCE!$X$2-LEN(SOURCE!K1850)), "")&amp;
      "},"&amp;IF(SOURCE!L1850&lt;&gt;"",""&amp;SOURCE!L1850,"")
 )
)
)</f>
        <v>/* 1804 */  { fnSetSetJM,                  JC_ERPN,                     "eRPN",                                        "eRPN",                                        0,       0,       CAT_FNCT, SLS_UNCHANGED, US_UNCHANGED},//JM eRPN</v>
      </c>
    </row>
    <row r="1851" spans="1:1">
      <c r="A1851" s="8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",SOURCE!$S$2-5), "")&amp;
      TEXT(SOURCE!H1851,"????0")&amp;",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", "&amp; SOURCE!K1851&amp;      IF(SOURCE!$X$2-LEN(SOURCE!K1851) &gt;= 0, REPT(" ",SOURCE!$X$2-LEN(SOURCE!K1851)), "")&amp;
      "},"&amp;IF(SOURCE!L1851&lt;&gt;"",""&amp;SOURCE!L1851,"")
 )
)
)</f>
        <v>/* 1805 */  { fnSetSetJM,                  JC_HOME_TRIPLE,              "HOME.3",                                      "HOME.3",                                      0,       0,       CAT_FNCT, SLS_UNCHANGED, US_UNCHANGED},//JM HOME.3</v>
      </c>
    </row>
    <row r="1852" spans="1:1">
      <c r="A1852" s="8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",SOURCE!$S$2-5), "")&amp;
      TEXT(SOURCE!H1852,"????0")&amp;",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", "&amp; SOURCE!K1852&amp;      IF(SOURCE!$X$2-LEN(SOURCE!K1852) &gt;= 0, REPT(" ",SOURCE!$X$2-LEN(SOURCE!K1852)), "")&amp;
      "},"&amp;IF(SOURCE!L1852&lt;&gt;"",""&amp;SOURCE!L1852,"")
 )
)
)</f>
        <v>/* 1806 */  { fnSetSetJM,                  JC_SHFT_4s,                  "SH_4s",                                       "SH_4s",                                       0,       0,       CAT_NONE, SLS_UNCHANGED, US_UNCHANGED},//JM SHIFT CANCEL</v>
      </c>
    </row>
    <row r="1853" spans="1:1">
      <c r="A1853" s="8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",SOURCE!$S$2-5), "")&amp;
      TEXT(SOURCE!H1853,"????0")&amp;",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", "&amp; SOURCE!K1853&amp;      IF(SOURCE!$X$2-LEN(SOURCE!K1853) &gt;= 0, REPT(" ",SOURCE!$X$2-LEN(SOURCE!K1853)), "")&amp;
      "},"&amp;IF(SOURCE!L1853&lt;&gt;"",""&amp;SOURCE!L1853,"")
 )
)
)</f>
        <v>/* 1807 */  { fnSetSetJM,                  JC_BCR,                      "CPXRES",                                      "CPXRES",                                      0,       0,       CAT_NONE, SLS_UNCHANGED, US_UNCHANGED},//dr</v>
      </c>
    </row>
    <row r="1854" spans="1:1">
      <c r="A1854" s="8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",SOURCE!$S$2-5), "")&amp;
      TEXT(SOURCE!H1854,"????0")&amp;",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", "&amp; SOURCE!K1854&amp;      IF(SOURCE!$X$2-LEN(SOURCE!K1854) &gt;= 0, REPT(" ",SOURCE!$X$2-LEN(SOURCE!K1854)), "")&amp;
      "},"&amp;IF(SOURCE!L1854&lt;&gt;"",""&amp;SOURCE!L1854,"")
 )
)
)</f>
        <v>/* 1808 */  { fnSetSetJM,                  JC_BLZ,                      "LEAD0",                                       "LEAD0",                                       0,       0,       CAT_NONE, SLS_UNCHANGED, US_UNCHANGED},//dr</v>
      </c>
    </row>
    <row r="1855" spans="1:1">
      <c r="A1855" s="8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",SOURCE!$S$2-5), "")&amp;
      TEXT(SOURCE!H1855,"????0")&amp;",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", "&amp; SOURCE!K1855&amp;      IF(SOURCE!$X$2-LEN(SOURCE!K1855) &gt;= 0, REPT(" ",SOURCE!$X$2-LEN(SOURCE!K1855)), "")&amp;
      "},"&amp;IF(SOURCE!L1855&lt;&gt;"",""&amp;SOURCE!L1855,"")
 )
)
)</f>
        <v>/* 1809 */  { itemToBeCoded,               NOPARAM,                     "",                                            STD_case,                                      0,       0,       CAT_NONE, SLS_UNCHANGED, US_UNCHANGED},//JM CASE</v>
      </c>
    </row>
    <row r="1856" spans="1:1">
      <c r="A1856" s="8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",SOURCE!$S$2-5), "")&amp;
      TEXT(SOURCE!H1856,"????0")&amp;",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", "&amp; SOURCE!K1856&amp;      IF(SOURCE!$X$2-LEN(SOURCE!K1856) &gt;= 0, REPT(" ",SOURCE!$X$2-LEN(SOURCE!K1856)), "")&amp;
      "},"&amp;IF(SOURCE!L1856&lt;&gt;"",""&amp;SOURCE!L1856,"")
 )
)
)</f>
        <v>/* 1810 */  { fnSetSetJM,                  JC_BASE_HOME,                "_HOME",                                       "HOME",                                        0,       0,       CAT_FNCT, SLS_UNCHANGED, US_UNCHANGED},//JM eRPN</v>
      </c>
    </row>
    <row r="1857" spans="1:1">
      <c r="A1857" s="8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",SOURCE!$S$2-5), "")&amp;
      TEXT(SOURCE!H1857,"????0")&amp;",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", "&amp; SOURCE!K1857&amp;      IF(SOURCE!$X$2-LEN(SOURCE!K1857) &gt;= 0, REPT(" ",SOURCE!$X$2-LEN(SOURCE!K1857)), "")&amp;
      "},"&amp;IF(SOURCE!L1857&lt;&gt;"",""&amp;SOURCE!L1857,"")
 )
)
)</f>
        <v>/* 1811 */  { fnSetSetJM,                  JC_BASE_AHOME,               "_" STD_alpha "HOME",                          STD_alpha "HOME",                              0,       0,       CAT_FNCT, SLS_UNCHANGED, US_UNCHANGED},//JM eRPN</v>
      </c>
    </row>
    <row r="1858" spans="1:1">
      <c r="A1858" s="8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",SOURCE!$S$2-5), "")&amp;
      TEXT(SOURCE!H1858,"????0")&amp;",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", "&amp; SOURCE!K1858&amp;      IF(SOURCE!$X$2-LEN(SOURCE!K1858) &gt;= 0, REPT(" ",SOURCE!$X$2-LEN(SOURCE!K1858)), "")&amp;
      "},"&amp;IF(SOURCE!L1858&lt;&gt;"",""&amp;SOURCE!L1858,"")
 )
)
)</f>
        <v>/* 1812 */  { fnSetSetJM,                  JC_H_SUM,                    "H-SUMMARY",                                   "SUMRY",                                       0,       0,       CAT_NONE, SLS_UNCHANGED, US_UNCHANGED},//JMHOME</v>
      </c>
    </row>
    <row r="1859" spans="1:1">
      <c r="A1859" s="8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",SOURCE!$S$2-5), "")&amp;
      TEXT(SOURCE!H1859,"????0")&amp;",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", "&amp; SOURCE!K1859&amp;      IF(SOURCE!$X$2-LEN(SOURCE!K1859) &gt;= 0, REPT(" ",SOURCE!$X$2-LEN(SOURCE!K1859)), "")&amp;
      "},"&amp;IF(SOURCE!L1859&lt;&gt;"",""&amp;SOURCE!L1859,"")
 )
)
)</f>
        <v>/* 1813 */  { fnSetSetJM,                  JC_H_MIR,                    "H-MIRROR",                                    "REPLCA",                                      0,       0,       CAT_NONE, SLS_UNCHANGED, US_UNCHANGED},//JMHOME</v>
      </c>
    </row>
    <row r="1860" spans="1:1">
      <c r="A1860" s="8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",SOURCE!$S$2-5), "")&amp;
      TEXT(SOURCE!H1860,"????0")&amp;",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", "&amp; SOURCE!K1860&amp;      IF(SOURCE!$X$2-LEN(SOURCE!K1860) &gt;= 0, REPT(" ",SOURCE!$X$2-LEN(SOURCE!K1860)), "")&amp;
      "},"&amp;IF(SOURCE!L1860&lt;&gt;"",""&amp;SOURCE!L1860,"")
 )
)
)</f>
        <v>/* 1814 */  { fnSetSetJM,                  JC_H_FIX,                    "H-FIXED",                                     "FIXED",                                       0,       0,       CAT_NONE, SLS_UNCHANGED, US_UNCHANGED},//JMHOME</v>
      </c>
    </row>
    <row r="1861" spans="1:1">
      <c r="A1861" s="8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",SOURCE!$S$2-5), "")&amp;
      TEXT(SOURCE!H1861,"????0")&amp;",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", "&amp; SOURCE!K1861&amp;      IF(SOURCE!$X$2-LEN(SOURCE!K1861) &gt;= 0, REPT(" ",SOURCE!$X$2-LEN(SOURCE!K1861)), "")&amp;
      "},"&amp;IF(SOURCE!L1861&lt;&gt;"",""&amp;SOURCE!L1861,"")
 )
)
)</f>
        <v>/* 1815 */  { fnSetSetJM,                  JC_SH_3T,                    "SH.3T",                                       "SH.3T",                                       0,       0,       CAT_NONE, SLS_UNCHANGED, US_ENABLED  },</v>
      </c>
    </row>
    <row r="1862" spans="1:1">
      <c r="A1862" s="8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",SOURCE!$S$2-5), "")&amp;
      TEXT(SOURCE!H1862,"????0")&amp;",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", "&amp; SOURCE!K1862&amp;      IF(SOURCE!$X$2-LEN(SOURCE!K1862) &gt;= 0, REPT(" ",SOURCE!$X$2-LEN(SOURCE!K1862)), "")&amp;
      "},"&amp;IF(SOURCE!L1862&lt;&gt;"",""&amp;SOURCE!L1862,"")
 )
)
)</f>
        <v/>
      </c>
    </row>
    <row r="1863" spans="1:1">
      <c r="A1863" s="8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",SOURCE!$S$2-5), "")&amp;
      TEXT(SOURCE!H1863,"????0")&amp;",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", "&amp; SOURCE!K1863&amp;      IF(SOURCE!$X$2-LEN(SOURCE!K1863) &gt;= 0, REPT(" ",SOURCE!$X$2-LEN(SOURCE!K1863)), "")&amp;
      "},"&amp;IF(SOURCE!L1863&lt;&gt;"",""&amp;SOURCE!L1863,"")
 )
)
)</f>
        <v>/* 1816 */  { fnSetSetJM,                  JC_LARGELI,                  "LARGELI",                                     "LRG_LI",                                      0,       0,       CAT_FNCT, SLS_UNCHANGED, US_UNCHANGED},</v>
      </c>
    </row>
    <row r="1864" spans="1:1">
      <c r="A1864" s="8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",SOURCE!$S$2-5), "")&amp;
      TEXT(SOURCE!H1864,"????0")&amp;",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", "&amp; SOURCE!K1864&amp;      IF(SOURCE!$X$2-LEN(SOURCE!K1864) &gt;= 0, REPT(" ",SOURCE!$X$2-LEN(SOURCE!K1864)), "")&amp;
      "},"&amp;IF(SOURCE!L1864&lt;&gt;"",""&amp;SOURCE!L1864,"")
 )
)
)</f>
        <v>/* 1817 */  { fnJM,                        45,                          "TEST_45",                                     "TEST_45",                                     0,       0,       CAT_NONE, SLS_UNCHANGED, US_UNCHANGED},</v>
      </c>
    </row>
    <row r="1865" spans="1:1">
      <c r="A1865" s="8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",SOURCE!$S$2-5), "")&amp;
      TEXT(SOURCE!H1865,"????0")&amp;",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", "&amp; SOURCE!K1865&amp;      IF(SOURCE!$X$2-LEN(SOURCE!K1865) &gt;= 0, REPT(" ",SOURCE!$X$2-LEN(SOURCE!K1865)), "")&amp;
      "},"&amp;IF(SOURCE!L1865&lt;&gt;"",""&amp;SOURCE!L1865,"")
 )
)
)</f>
        <v>/* 1818 */  { fnDisplayFormatSigFig,       TM_VALUE,                    "SIG",                                         "SIG",                                         0,      15,       CAT_FNCT, SLS_UNCHANGED, US_UNCHANGED},//JM SIGFIG</v>
      </c>
    </row>
    <row r="1866" spans="1:1">
      <c r="A1866" s="8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",SOURCE!$S$2-5), "")&amp;
      TEXT(SOURCE!H1866,"????0")&amp;",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", "&amp; SOURCE!K1866&amp;      IF(SOURCE!$X$2-LEN(SOURCE!K1866) &gt;= 0, REPT(" ",SOURCE!$X$2-LEN(SOURCE!K1866)), "")&amp;
      "},"&amp;IF(SOURCE!L1866&lt;&gt;"",""&amp;SOURCE!L1866,"")
 )
)
)</f>
        <v>/* 1819 */  { fnDisplayFormatUnit,         TM_VALUE,                    "UNIT",                                        "UNIT",                                        0,      15,       CAT_FNCT, SLS_UNCHANGED, US_UNCHANGED},//JM UNIT</v>
      </c>
    </row>
    <row r="1867" spans="1:1">
      <c r="A1867" s="8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",SOURCE!$S$2-5), "")&amp;
      TEXT(SOURCE!H1867,"????0")&amp;",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", "&amp; SOURCE!K1867&amp;      IF(SOURCE!$X$2-LEN(SOURCE!K1867) &gt;= 0, REPT(" ",SOURCE!$X$2-LEN(SOURCE!K1867)), "")&amp;
      "},"&amp;IF(SOURCE!L1867&lt;&gt;"",""&amp;SOURCE!L1867,"")
 )
)
)</f>
        <v>/* 1820 */  { fnRound2,                    NOPARAM,                     "ROUND",                                       "ROUND",                                       0,       0,       CAT_FNCT, SLS_ENABLED  , US_ENABLED  },</v>
      </c>
    </row>
    <row r="1868" spans="1:1">
      <c r="A1868" s="8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",SOURCE!$S$2-5), "")&amp;
      TEXT(SOURCE!H1868,"????0")&amp;",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", "&amp; SOURCE!K1868&amp;      IF(SOURCE!$X$2-LEN(SOURCE!K1868) &gt;= 0, REPT(" ",SOURCE!$X$2-LEN(SOURCE!K1868)), "")&amp;
      "},"&amp;IF(SOURCE!L1868&lt;&gt;"",""&amp;SOURCE!L1868,"")
 )
)
)</f>
        <v>/* 1821 */  { fnRoundi2,                   NOPARAM,                     "ROUNDI",                                      "ROUNDI",                                      0,       0,       CAT_FNCT, SLS_ENABLED  , US_ENABLED  },</v>
      </c>
    </row>
    <row r="1869" spans="1:1">
      <c r="A1869" s="8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",SOURCE!$S$2-5), "")&amp;
      TEXT(SOURCE!H1869,"????0")&amp;",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", "&amp; SOURCE!K1869&amp;      IF(SOURCE!$X$2-LEN(SOURCE!K1869) &gt;= 0, REPT(" ",SOURCE!$X$2-LEN(SOURCE!K1869)), "")&amp;
      "},"&amp;IF(SOURCE!L1869&lt;&gt;"",""&amp;SOURCE!L1869,"")
 )
)
)</f>
        <v>/* 1822 */  { fn_cnst_op_a,                NOPARAM,                     "op_a",                                        "a",                                           0,       0,       CAT_FNCT, SLS_ENABLED  , US_ENABLED  },//JM Operator a</v>
      </c>
    </row>
    <row r="1870" spans="1:1">
      <c r="A1870" s="8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",SOURCE!$S$2-5), "")&amp;
      TEXT(SOURCE!H1870,"????0")&amp;",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", "&amp; SOURCE!K1870&amp;      IF(SOURCE!$X$2-LEN(SOURCE!K1870) &gt;= 0, REPT(" ",SOURCE!$X$2-LEN(SOURCE!K1870)), "")&amp;
      "},"&amp;IF(SOURCE!L1870&lt;&gt;"",""&amp;SOURCE!L1870,"")
 )
)
)</f>
        <v>/* 1823 */  { fn_cnst_op_aa,               NOPARAM,                     "op_a" STD_SUP_2,                              "a" STD_SUP_2,                                 0,       0,       CAT_FNCT, SLS_ENABLED  , US_ENABLED  },//JM Operator a.a</v>
      </c>
    </row>
    <row r="1871" spans="1:1">
      <c r="A1871" s="8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",SOURCE!$S$2-5), "")&amp;
      TEXT(SOURCE!H1871,"????0")&amp;",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", "&amp; SOURCE!K1871&amp;      IF(SOURCE!$X$2-LEN(SOURCE!K1871) &gt;= 0, REPT(" ",SOURCE!$X$2-LEN(SOURCE!K1871)), "")&amp;
      "},"&amp;IF(SOURCE!L1871&lt;&gt;"",""&amp;SOURCE!L1871,"")
 )
)
)</f>
        <v>/* 1824 */  { fn_cnst_op_j,                NOPARAM,                     "op_j",                                        "j",                                           0,       0,       CAT_FNCT, SLS_ENABLED  , US_ENABLED  },//JM Operator j</v>
      </c>
    </row>
    <row r="1872" spans="1:1">
      <c r="A1872" s="8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",SOURCE!$S$2-5), "")&amp;
      TEXT(SOURCE!H1872,"????0")&amp;",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", "&amp; SOURCE!K1872&amp;      IF(SOURCE!$X$2-LEN(SOURCE!K1872) &gt;= 0, REPT(" ",SOURCE!$X$2-LEN(SOURCE!K1872)), "")&amp;
      "},"&amp;IF(SOURCE!L1872&lt;&gt;"",""&amp;SOURCE!L1872,"")
 )
)
)</f>
        <v>/* 1825 */  { fnJM,                        7,                           "Y" STD_SPACE_3_PER_EM STD_RIGHT_ARROW STD_SPACE_3_PER_EM STD_DELTA, "Y" STD_SPACE_3_PER_EM STD_RIGHT_ARROW STD_SPACE_3_PER_EM STD_DELTA,   0,       0,       CAT_FNCT, SLS_ENABLED  , US_UNCHANGED},//JM EE</v>
      </c>
    </row>
    <row r="1873" spans="1:1">
      <c r="A1873" s="8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",SOURCE!$S$2-5), "")&amp;
      TEXT(SOURCE!H1873,"????0")&amp;",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", "&amp; SOURCE!K1873&amp;      IF(SOURCE!$X$2-LEN(SOURCE!K1873) &gt;= 0, REPT(" ",SOURCE!$X$2-LEN(SOURCE!K1873)), "")&amp;
      "},"&amp;IF(SOURCE!L1873&lt;&gt;"",""&amp;SOURCE!L1873,"")
 )
)
)</f>
        <v>/* 1826 */  { fnJM,                        6,                           STD_DELTA STD_SPACE_3_PER_EM STD_RIGHT_ARROW STD_SPACE_3_PER_EM "Y", STD_DELTA STD_SPACE_3_PER_EM STD_RIGHT_ARROW STD_SPACE_3_PER_EM "Y",   0,       0,       CAT_FNCT, SLS_ENABLED  , US_ENABLED  },//JM EE</v>
      </c>
    </row>
    <row r="1874" spans="1:1">
      <c r="A1874" s="8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",SOURCE!$S$2-5), "")&amp;
      TEXT(SOURCE!H1874,"????0")&amp;",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", "&amp; SOURCE!K1874&amp;      IF(SOURCE!$X$2-LEN(SOURCE!K1874) &gt;= 0, REPT(" ",SOURCE!$X$2-LEN(SOURCE!K1874)), "")&amp;
      "},"&amp;IF(SOURCE!L1874&lt;&gt;"",""&amp;SOURCE!L1874,"")
 )
)
)</f>
        <v>/* 1827 */  { fnJM,                        9,                           "AtoSYM",                                      STD_RIGHT_ARROW STD_SPACE_3_PER_EM "012",      0,       0,       CAT_FNCT, SLS_ENABLED  , US_ENABLED  },//JM EE</v>
      </c>
    </row>
    <row r="1875" spans="1:1">
      <c r="A1875" s="8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",SOURCE!$S$2-5), "")&amp;
      TEXT(SOURCE!H1875,"????0")&amp;",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", "&amp; SOURCE!K1875&amp;      IF(SOURCE!$X$2-LEN(SOURCE!K1875) &gt;= 0, REPT(" ",SOURCE!$X$2-LEN(SOURCE!K1875)), "")&amp;
      "},"&amp;IF(SOURCE!L1875&lt;&gt;"",""&amp;SOURCE!L1875,"")
 )
)
)</f>
        <v>/* 1828 */  { fnJM,                        8,                           "SYMtoA",                                      STD_RIGHT_ARROW STD_SPACE_3_PER_EM "abc",      0,       0,       CAT_FNCT, SLS_ENABLED  , US_ENABLED  },//JM EE</v>
      </c>
    </row>
    <row r="1876" spans="1:1">
      <c r="A1876" s="8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",SOURCE!$S$2-5), "")&amp;
      TEXT(SOURCE!H1876,"????0")&amp;",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", "&amp; SOURCE!K1876&amp;      IF(SOURCE!$X$2-LEN(SOURCE!K1876) &gt;= 0, REPT(" ",SOURCE!$X$2-LEN(SOURCE!K1876)), "")&amp;
      "},"&amp;IF(SOURCE!L1876&lt;&gt;"",""&amp;SOURCE!L1876,"")
 )
)
)</f>
        <v>/* 1829 */  { fnJM,                        10,                          "e^" STD_THETA "j",                            "e^" STD_THETA "j",                            0,       0,       CAT_FNCT, SLS_ENABLED  , US_ENABLED  },//JM EE</v>
      </c>
    </row>
    <row r="1877" spans="1:1">
      <c r="A1877" s="8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",SOURCE!$S$2-5), "")&amp;
      TEXT(SOURCE!H1877,"????0")&amp;",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", "&amp; SOURCE!K1877&amp;      IF(SOURCE!$X$2-LEN(SOURCE!K1877) &gt;= 0, REPT(" ",SOURCE!$X$2-LEN(SOURCE!K1877)), "")&amp;
      "},"&amp;IF(SOURCE!L1877&lt;&gt;"",""&amp;SOURCE!L1877,"")
 )
)
)</f>
        <v>/* 1830 */  { fnJM,                        11,                          "STO" STD_SPACE_3_PER_EM "3Z",                 "STO" STD_SPACE_3_PER_EM "3Z",                 0,       0,       CAT_FNCT, SLS_ENABLED  , US_ENABLED  },//JM EE</v>
      </c>
    </row>
    <row r="1878" spans="1:1">
      <c r="A1878" s="8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",SOURCE!$S$2-5), "")&amp;
      TEXT(SOURCE!H1878,"????0")&amp;",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", "&amp; SOURCE!K1878&amp;      IF(SOURCE!$X$2-LEN(SOURCE!K1878) &gt;= 0, REPT(" ",SOURCE!$X$2-LEN(SOURCE!K1878)), "")&amp;
      "},"&amp;IF(SOURCE!L1878&lt;&gt;"",""&amp;SOURCE!L1878,"")
 )
)
)</f>
        <v>/* 1831 */  { fnJM,                        12,                          "RCL" STD_SPACE_3_PER_EM "3Z",                 "RCL" STD_SPACE_3_PER_EM "3Z",                 0,       0,       CAT_FNCT, SLS_ENABLED  , US_ENABLED  },//JM EE</v>
      </c>
    </row>
    <row r="1879" spans="1:1">
      <c r="A1879" s="8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",SOURCE!$S$2-5), "")&amp;
      TEXT(SOURCE!H1879,"????0")&amp;",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", "&amp; SOURCE!K1879&amp;      IF(SOURCE!$X$2-LEN(SOURCE!K1879) &gt;= 0, REPT(" ",SOURCE!$X$2-LEN(SOURCE!K1879)), "")&amp;
      "},"&amp;IF(SOURCE!L1879&lt;&gt;"",""&amp;SOURCE!L1879,"")
 )
)
)</f>
        <v>/* 1832 */  { fnJM,                        13,                          "STO" STD_SPACE_3_PER_EM "3V",                 "STO" STD_SPACE_3_PER_EM "3V",                 0,       0,       CAT_FNCT, SLS_ENABLED  , US_ENABLED  },//JM EE</v>
      </c>
    </row>
    <row r="1880" spans="1:1">
      <c r="A1880" s="8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",SOURCE!$S$2-5), "")&amp;
      TEXT(SOURCE!H1880,"????0")&amp;",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", "&amp; SOURCE!K1880&amp;      IF(SOURCE!$X$2-LEN(SOURCE!K1880) &gt;= 0, REPT(" ",SOURCE!$X$2-LEN(SOURCE!K1880)), "")&amp;
      "},"&amp;IF(SOURCE!L1880&lt;&gt;"",""&amp;SOURCE!L1880,"")
 )
)
)</f>
        <v>/* 1833 */  { fnJM,                        14,                          "RCL" STD_SPACE_3_PER_EM "3V",                 "RCL" STD_SPACE_3_PER_EM "3V",                 0,       0,       CAT_FNCT, SLS_ENABLED  , US_ENABLED  },//JM EE</v>
      </c>
    </row>
    <row r="1881" spans="1:1">
      <c r="A1881" s="8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",SOURCE!$S$2-5), "")&amp;
      TEXT(SOURCE!H1881,"????0")&amp;",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", "&amp; SOURCE!K1881&amp;      IF(SOURCE!$X$2-LEN(SOURCE!K1881) &gt;= 0, REPT(" ",SOURCE!$X$2-LEN(SOURCE!K1881)), "")&amp;
      "},"&amp;IF(SOURCE!L1881&lt;&gt;"",""&amp;SOURCE!L1881,"")
 )
)
)</f>
        <v>/* 1834 */  { fnJM,                        15,                          "STO" STD_SPACE_3_PER_EM "3I",                 "STO" STD_SPACE_3_PER_EM "3I",                 0,       0,       CAT_FNCT, SLS_ENABLED  , US_ENABLED  },//JM EE</v>
      </c>
    </row>
    <row r="1882" spans="1:1">
      <c r="A1882" s="8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",SOURCE!$S$2-5), "")&amp;
      TEXT(SOURCE!H1882,"????0")&amp;",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", "&amp; SOURCE!K1882&amp;      IF(SOURCE!$X$2-LEN(SOURCE!K1882) &gt;= 0, REPT(" ",SOURCE!$X$2-LEN(SOURCE!K1882)), "")&amp;
      "},"&amp;IF(SOURCE!L1882&lt;&gt;"",""&amp;SOURCE!L1882,"")
 )
)
)</f>
        <v>/* 1835 */  { fnJM,                        16,                          "RCL" STD_SPACE_3_PER_EM "3I",                 "RCL" STD_SPACE_3_PER_EM "3I",                 0,       0,       CAT_FNCT, SLS_ENABLED  , US_ENABLED  },//JM EE</v>
      </c>
    </row>
    <row r="1883" spans="1:1">
      <c r="A1883" s="8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",SOURCE!$S$2-5), "")&amp;
      TEXT(SOURCE!H1883,"????0")&amp;",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", "&amp; SOURCE!K1883&amp;      IF(SOURCE!$X$2-LEN(SOURCE!K1883) &gt;= 0, REPT(" ",SOURCE!$X$2-LEN(SOURCE!K1883)), "")&amp;
      "},"&amp;IF(SOURCE!L1883&lt;&gt;"",""&amp;SOURCE!L1883,"")
 )
)
)</f>
        <v>/* 1836 */  { fnJM,                        17,                          "3V" STD_DIVIDE "3I",                          "V" STD_DIVIDE "I",                            0,       0,       CAT_FNCT, SLS_ENABLED  , US_ENABLED  },//JM EE</v>
      </c>
    </row>
    <row r="1884" spans="1:1">
      <c r="A1884" s="8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",SOURCE!$S$2-5), "")&amp;
      TEXT(SOURCE!H1884,"????0")&amp;",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", "&amp; SOURCE!K1884&amp;      IF(SOURCE!$X$2-LEN(SOURCE!K1884) &gt;= 0, REPT(" ",SOURCE!$X$2-LEN(SOURCE!K1884)), "")&amp;
      "},"&amp;IF(SOURCE!L1884&lt;&gt;"",""&amp;SOURCE!L1884,"")
 )
)
)</f>
        <v>/* 1837 */  { fnJM,                        18,                          "3I" STD_CROSS "3Z",                           "I" STD_CROSS "Z",                             0,       0,       CAT_FNCT, SLS_ENABLED  , US_ENABLED  },//JM EE</v>
      </c>
    </row>
    <row r="1885" spans="1:1">
      <c r="A1885" s="8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",SOURCE!$S$2-5), "")&amp;
      TEXT(SOURCE!H1885,"????0")&amp;",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", "&amp; SOURCE!K1885&amp;      IF(SOURCE!$X$2-LEN(SOURCE!K1885) &gt;= 0, REPT(" ",SOURCE!$X$2-LEN(SOURCE!K1885)), "")&amp;
      "},"&amp;IF(SOURCE!L1885&lt;&gt;"",""&amp;SOURCE!L1885,"")
 )
)
)</f>
        <v>/* 1838 */  { fnJM,                        19,                          "3V" STD_DIVIDE "3Z",                          "V" STD_DIVIDE "Z",                            0,       0,       CAT_FNCT, SLS_ENABLED  , US_ENABLED  },//JM EE</v>
      </c>
    </row>
    <row r="1886" spans="1:1">
      <c r="A1886" s="8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",SOURCE!$S$2-5), "")&amp;
      TEXT(SOURCE!H1886,"????0")&amp;",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", "&amp; SOURCE!K1886&amp;      IF(SOURCE!$X$2-LEN(SOURCE!K1886) &gt;= 0, REPT(" ",SOURCE!$X$2-LEN(SOURCE!K1886)), "")&amp;
      "},"&amp;IF(SOURCE!L1886&lt;&gt;"",""&amp;SOURCE!L1886,"")
 )
)
)</f>
        <v>/* 1839 */  { fnJM,                        20,                          "X" STD_SPACE_3_PER_EM STD_RIGHT_ARROW STD_SPACE_3_PER_EM "BAL", "X" STD_SPACE_3_PER_EM STD_RIGHT_ARROW STD_SPACE_3_PER_EM "BAL",   0,       0,       CAT_FNCT, SLS_ENABLED  , US_ENABLED  },//JM EE</v>
      </c>
    </row>
    <row r="1887" spans="1:1">
      <c r="A1887" s="8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",SOURCE!$S$2-5), "")&amp;
      TEXT(SOURCE!H1887,"????0")&amp;",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", "&amp; SOURCE!K1887&amp;      IF(SOURCE!$X$2-LEN(SOURCE!K1887) &gt;= 0, REPT(" ",SOURCE!$X$2-LEN(SOURCE!K1887)), "")&amp;
      "},"&amp;IF(SOURCE!L1887&lt;&gt;"",""&amp;SOURCE!L1887,"")
 )
)
)</f>
        <v>/* 1840 */  { fnDumpMenus,                 NOPARAM,                     "DUMPMNU",                                     "DUMPMNU",                                     0,       0,       CAT_NONE, SLS_UNCHANGED, US_UNCHANGED},</v>
      </c>
    </row>
    <row r="1888" spans="1:1">
      <c r="A1888" s="8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",SOURCE!$S$2-5), "")&amp;
      TEXT(SOURCE!H1888,"????0")&amp;",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", "&amp; SOURCE!K1888&amp;      IF(SOURCE!$X$2-LEN(SOURCE!K1888) &gt;= 0, REPT(" ",SOURCE!$X$2-LEN(SOURCE!K1888)), "")&amp;
      "},"&amp;IF(SOURCE!L1888&lt;&gt;"",""&amp;SOURCE!L1888,"")
 )
)
)</f>
        <v>/* 1841 */  { fnLongInt,                   NOPARAM,                     "LNGINT",                                      "LNGINT",                                      0,       0,       CAT_FNCT, SLS_ENABLED  , US_ENABLED  },</v>
      </c>
    </row>
    <row r="1889" spans="1:1">
      <c r="A1889" s="8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",SOURCE!$S$2-5), "")&amp;
      TEXT(SOURCE!H1889,"????0")&amp;",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", "&amp; SOURCE!K1889&amp;      IF(SOURCE!$X$2-LEN(SOURCE!K1889) &gt;= 0, REPT(" ",SOURCE!$X$2-LEN(SOURCE!K1889)), "")&amp;
      "},"&amp;IF(SOURCE!L1889&lt;&gt;"",""&amp;SOURCE!L1889,"")
 )
)
)</f>
        <v>/* 1842 */  { fnChangeBaseJM,              2,                           "BIN",                                         "BIN",                                         0,       0,       CAT_FNCT, SLS_ENABLED  , US_ENABLED  },//JM HEX</v>
      </c>
    </row>
    <row r="1890" spans="1:1">
      <c r="A1890" s="8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",SOURCE!$S$2-5), "")&amp;
      TEXT(SOURCE!H1890,"????0")&amp;",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", "&amp; SOURCE!K1890&amp;      IF(SOURCE!$X$2-LEN(SOURCE!K1890) &gt;= 0, REPT(" ",SOURCE!$X$2-LEN(SOURCE!K1890)), "")&amp;
      "},"&amp;IF(SOURCE!L1890&lt;&gt;"",""&amp;SOURCE!L1890,"")
 )
)
)</f>
        <v>/* 1843 */  { fnChangeBaseJM,              8,                           "OCT",                                         "OCT",                                         0,       0,       CAT_FNCT, SLS_ENABLED  , US_ENABLED  },//JM HEX</v>
      </c>
    </row>
    <row r="1891" spans="1:1">
      <c r="A1891" s="8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",SOURCE!$S$2-5), "")&amp;
      TEXT(SOURCE!H1891,"????0")&amp;",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", "&amp; SOURCE!K1891&amp;      IF(SOURCE!$X$2-LEN(SOURCE!K1891) &gt;= 0, REPT(" ",SOURCE!$X$2-LEN(SOURCE!K1891)), "")&amp;
      "},"&amp;IF(SOURCE!L1891&lt;&gt;"",""&amp;SOURCE!L1891,"")
 )
)
)</f>
        <v>/* 1844 */  { fnChangeBaseJM,              10,                          "DEC",                                         "DEC",                                         0,       0,       CAT_FNCT, SLS_ENABLED  , US_ENABLED  },//JM HEX</v>
      </c>
    </row>
    <row r="1892" spans="1:1">
      <c r="A1892" s="8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",SOURCE!$S$2-5), "")&amp;
      TEXT(SOURCE!H1892,"????0")&amp;",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", "&amp; SOURCE!K1892&amp;      IF(SOURCE!$X$2-LEN(SOURCE!K1892) &gt;= 0, REPT(" ",SOURCE!$X$2-LEN(SOURCE!K1892)), "")&amp;
      "},"&amp;IF(SOURCE!L1892&lt;&gt;"",""&amp;SOURCE!L1892,"")
 )
)
)</f>
        <v>/* 1845 */  { fnChangeBaseJM,              16,                          "HEX",                                         "HEX",                                         0,       0,       CAT_FNCT, SLS_ENABLED  , US_ENABLED  },//JM HEX</v>
      </c>
    </row>
    <row r="1893" spans="1:1">
      <c r="A1893" s="8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",SOURCE!$S$2-5), "")&amp;
      TEXT(SOURCE!H1893,"????0")&amp;",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", "&amp; SOURCE!K1893&amp;      IF(SOURCE!$X$2-LEN(SOURCE!K1893) &gt;= 0, REPT(" ",SOURCE!$X$2-LEN(SOURCE!K1893)), "")&amp;
      "},"&amp;IF(SOURCE!L1893&lt;&gt;"",""&amp;SOURCE!L1893,"")
 )
)
)</f>
        <v>/* 1846 */  { fnSetWordSize,               8,                           "8-BIT",                                       "8-BIT",                                       0,       0,       CAT_FNCT, SLS_UNCHANGED, US_UNCHANGED},//JM HEX</v>
      </c>
    </row>
    <row r="1894" spans="1:1">
      <c r="A1894" s="8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",SOURCE!$S$2-5), "")&amp;
      TEXT(SOURCE!H1894,"????0")&amp;",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", "&amp; SOURCE!K1894&amp;      IF(SOURCE!$X$2-LEN(SOURCE!K1894) &gt;= 0, REPT(" ",SOURCE!$X$2-LEN(SOURCE!K1894)), "")&amp;
      "},"&amp;IF(SOURCE!L1894&lt;&gt;"",""&amp;SOURCE!L1894,"")
 )
)
)</f>
        <v>/* 1847 */  { fnSetWordSize,               16,                          "16-BIT",                                      "16-BIT",                                      0,       0,       CAT_FNCT, SLS_UNCHANGED, US_UNCHANGED},//JM HEX</v>
      </c>
    </row>
    <row r="1895" spans="1:1">
      <c r="A1895" s="8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",SOURCE!$S$2-5), "")&amp;
      TEXT(SOURCE!H1895,"????0")&amp;",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", "&amp; SOURCE!K1895&amp;      IF(SOURCE!$X$2-LEN(SOURCE!K1895) &gt;= 0, REPT(" ",SOURCE!$X$2-LEN(SOURCE!K1895)), "")&amp;
      "},"&amp;IF(SOURCE!L1895&lt;&gt;"",""&amp;SOURCE!L1895,"")
 )
)
)</f>
        <v>/* 1848 */  { fnSetWordSize,               32,                          "32-BIT",                                      "32-BIT",                                      0,       0,       CAT_FNCT, SLS_UNCHANGED, US_UNCHANGED},//JM HEX</v>
      </c>
    </row>
    <row r="1896" spans="1:1">
      <c r="A1896" s="8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",SOURCE!$S$2-5), "")&amp;
      TEXT(SOURCE!H1896,"????0")&amp;",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", "&amp; SOURCE!K1896&amp;      IF(SOURCE!$X$2-LEN(SOURCE!K1896) &gt;= 0, REPT(" ",SOURCE!$X$2-LEN(SOURCE!K1896)), "")&amp;
      "},"&amp;IF(SOURCE!L1896&lt;&gt;"",""&amp;SOURCE!L1896,"")
 )
)
)</f>
        <v>/* 1849 */  { fnSetWordSize,               64,                          "64-BIT",                                      "64-BIT",                                      0,       0,       CAT_FNCT, SLS_UNCHANGED, US_UNCHANGED},//JM HEX</v>
      </c>
    </row>
    <row r="1897" spans="1:1">
      <c r="A1897" s="8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",SOURCE!$S$2-5), "")&amp;
      TEXT(SOURCE!H1897,"????0")&amp;",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", "&amp; SOURCE!K1897&amp;      IF(SOURCE!$X$2-LEN(SOURCE!K1897) &gt;= 0, REPT(" ",SOURCE!$X$2-LEN(SOURCE!K1897)), "")&amp;
      "},"&amp;IF(SOURCE!L1897&lt;&gt;"",""&amp;SOURCE!L1897,"")
 )
)
)</f>
        <v>/* 1850 */  { fnJM_2SI,                    NOPARAM,                     STD_RIGHT_ARROW "I",                           STD_RIGHT_ARROW "I",                           0,       0,       CAT_NONE, SLS_ENABLED  , US_ENABLED  },//JM Copy of 1925</v>
      </c>
    </row>
    <row r="1898" spans="1:1">
      <c r="A1898" s="8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",SOURCE!$S$2-5), "")&amp;
      TEXT(SOURCE!H1898,"????0")&amp;",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", "&amp; SOURCE!K1898&amp;      IF(SOURCE!$X$2-LEN(SOURCE!K1898) &gt;= 0, REPT(" ",SOURCE!$X$2-LEN(SOURCE!K1898)), "")&amp;
      "},"&amp;IF(SOURCE!L1898&lt;&gt;"",""&amp;SOURCE!L1898,"")
 )
)
)</f>
        <v>/* 1851 */  { fnChangeBaseMNU,             NOPARAM,                     "MODE#",                                       "MODE#",                                       0,       0,       CAT_NONE, SLS_UNCHANGED, US_ENABLED  },</v>
      </c>
    </row>
    <row r="1899" spans="1:1">
      <c r="A1899" s="8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",SOURCE!$S$2-5), "")&amp;
      TEXT(SOURCE!H1899,"????0")&amp;",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", "&amp; SOURCE!K1899&amp;      IF(SOURCE!$X$2-LEN(SOURCE!K1899) &gt;= 0, REPT(" ",SOURCE!$X$2-LEN(SOURCE!K1899)), "")&amp;
      "},"&amp;IF(SOURCE!L1899&lt;&gt;"",""&amp;SOURCE!L1899,"")
 )
)
)</f>
        <v>/* 1852 */  { fnJM,                        21,                          "GRF.X1",                                      "Xmin",                                        0,       0,       CAT_NONE, SLS_UNCHANGED, US_UNCHANGED},//JM GRAPH</v>
      </c>
    </row>
    <row r="1900" spans="1:1">
      <c r="A1900" s="8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",SOURCE!$S$2-5), "")&amp;
      TEXT(SOURCE!H1900,"????0")&amp;",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", "&amp; SOURCE!K1900&amp;      IF(SOURCE!$X$2-LEN(SOURCE!K1900) &gt;= 0, REPT(" ",SOURCE!$X$2-LEN(SOURCE!K1900)), "")&amp;
      "},"&amp;IF(SOURCE!L1900&lt;&gt;"",""&amp;SOURCE!L1900,"")
 )
)
)</f>
        <v>/* 1853 */  { fnJM,                        22,                          "GRF.X2",                                      "Xmax",                                        0,       0,       CAT_NONE, SLS_UNCHANGED, US_UNCHANGED},//JM GRAPH</v>
      </c>
    </row>
    <row r="1901" spans="1:1">
      <c r="A1901" s="8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",SOURCE!$S$2-5), "")&amp;
      TEXT(SOURCE!H1901,"????0")&amp;",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", "&amp; SOURCE!K1901&amp;      IF(SOURCE!$X$2-LEN(SOURCE!K1901) &gt;= 0, REPT(" ",SOURCE!$X$2-LEN(SOURCE!K1901)), "")&amp;
      "},"&amp;IF(SOURCE!L1901&lt;&gt;"",""&amp;SOURCE!L1901,"")
 )
)
)</f>
        <v>/* 1854 */  { fnJM,                        23,                          "GRF.Y1",                                      "Ymin",                                        0,       0,       CAT_NONE, SLS_UNCHANGED, US_UNCHANGED},//JM GRAPH</v>
      </c>
    </row>
    <row r="1902" spans="1:1">
      <c r="A1902" s="8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",SOURCE!$S$2-5), "")&amp;
      TEXT(SOURCE!H1902,"????0")&amp;",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", "&amp; SOURCE!K1902&amp;      IF(SOURCE!$X$2-LEN(SOURCE!K1902) &gt;= 0, REPT(" ",SOURCE!$X$2-LEN(SOURCE!K1902)), "")&amp;
      "},"&amp;IF(SOURCE!L1902&lt;&gt;"",""&amp;SOURCE!L1902,"")
 )
)
)</f>
        <v>/* 1855 */  { fnJM,                        24,                          "GRF.Y2",                                      "Ymax",                                        0,       0,       CAT_NONE, SLS_UNCHANGED, US_UNCHANGED},//JM GRAPH</v>
      </c>
    </row>
    <row r="1903" spans="1:1">
      <c r="A1903" s="8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",SOURCE!$S$2-5), "")&amp;
      TEXT(SOURCE!H1903,"????0")&amp;",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", "&amp; SOURCE!K1903&amp;      IF(SOURCE!$X$2-LEN(SOURCE!K1903) &gt;= 0, REPT(" ",SOURCE!$X$2-LEN(SOURCE!K1903)), "")&amp;
      "},"&amp;IF(SOURCE!L1903&lt;&gt;"",""&amp;SOURCE!L1903,"")
 )
)
)</f>
        <v>/* 1856 */  { fnJM,                        25,                          "GRF.DX",                                      "TICK DX",                                     0,       0,       CAT_NONE, SLS_UNCHANGED, US_UNCHANGED},//JM GRAPH</v>
      </c>
    </row>
    <row r="1904" spans="1:1">
      <c r="A1904" s="8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",SOURCE!$S$2-5), "")&amp;
      TEXT(SOURCE!H1904,"????0")&amp;",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", "&amp; SOURCE!K1904&amp;      IF(SOURCE!$X$2-LEN(SOURCE!K1904) &gt;= 0, REPT(" ",SOURCE!$X$2-LEN(SOURCE!K1904)), "")&amp;
      "},"&amp;IF(SOURCE!L1904&lt;&gt;"",""&amp;SOURCE!L1904,"")
 )
)
)</f>
        <v>/* 1857 */  { fnJM,                        26,                          "GRF.DY",                                      "TICK DY",                                     0,       0,       CAT_NONE, SLS_UNCHANGED, US_UNCHANGED},//JM GRAPH</v>
      </c>
    </row>
    <row r="1905" spans="1:1">
      <c r="A1905" s="8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",SOURCE!$S$2-5), "")&amp;
      TEXT(SOURCE!H1905,"????0")&amp;",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", "&amp; SOURCE!K1905&amp;      IF(SOURCE!$X$2-LEN(SOURCE!K1905) &gt;= 0, REPT(" ",SOURCE!$X$2-LEN(SOURCE!K1905)), "")&amp;
      "},"&amp;IF(SOURCE!L1905&lt;&gt;"",""&amp;SOURCE!L1905,"")
 )
)
)</f>
        <v>/* 1858 */  { fnJM,                        27,                          "GRF.HLP",                                     "GRF.HLP",                                     0,       0,       CAT_NONE, SLS_UNCHANGED, US_UNCHANGED},//JM GRAPH</v>
      </c>
    </row>
    <row r="1906" spans="1:1">
      <c r="A1906" s="8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",SOURCE!$S$2-5), "")&amp;
      TEXT(SOURCE!H1906,"????0")&amp;",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", "&amp; SOURCE!K1906&amp;      IF(SOURCE!$X$2-LEN(SOURCE!K1906) &gt;= 0, REPT(" ",SOURCE!$X$2-LEN(SOURCE!K1906)), "")&amp;
      "},"&amp;IF(SOURCE!L1906&lt;&gt;"",""&amp;SOURCE!L1906,"")
 )
)
)</f>
        <v>/* 1859 */  { fnCla,                       NOPARAM,                     "CLA",                                         "CLA",                                         0,       0,       CAT_NONE, SLS_UNCHANGED, US_UNCHANGED},//GRAPH</v>
      </c>
    </row>
    <row r="1907" spans="1:1">
      <c r="A1907" s="8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",SOURCE!$S$2-5), "")&amp;
      TEXT(SOURCE!H1907,"????0")&amp;",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", "&amp; SOURCE!K1907&amp;      IF(SOURCE!$X$2-LEN(SOURCE!K1907) &gt;= 0, REPT(" ",SOURCE!$X$2-LEN(SOURCE!K1907)), "")&amp;
      "},"&amp;IF(SOURCE!L1907&lt;&gt;"",""&amp;SOURCE!L1907,"")
 )
)
)</f>
        <v>/* 1860 */  { fnCln,                       NOPARAM,                     "CLN",                                         "CLN",                                         0,       0,       CAT_NONE, SLS_UNCHANGED, US_UNCHANGED},//GRAPH</v>
      </c>
    </row>
    <row r="1908" spans="1:1">
      <c r="A1908" s="8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",SOURCE!$S$2-5), "")&amp;
      TEXT(SOURCE!H1908,"????0")&amp;",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", "&amp; SOURCE!K1908&amp;      IF(SOURCE!$X$2-LEN(SOURCE!K1908) &gt;= 0, REPT(" ",SOURCE!$X$2-LEN(SOURCE!K1908)), "")&amp;
      "},"&amp;IF(SOURCE!L1908&lt;&gt;"",""&amp;SOURCE!L1908,"")
 )
)
)</f>
        <v>/* 1861 */  { itemToBeCoded,               NOPARAM,                     "1861",                                        "1861",                                        0,       0,       CAT_FREE, SLS_UNCHANGED, US_UNCHANGED},</v>
      </c>
    </row>
    <row r="1909" spans="1:1">
      <c r="A1909" s="8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",SOURCE!$S$2-5), "")&amp;
      TEXT(SOURCE!H1909,"????0")&amp;",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", "&amp; SOURCE!K1909&amp;      IF(SOURCE!$X$2-LEN(SOURCE!K1909) &gt;= 0, REPT(" ",SOURCE!$X$2-LEN(SOURCE!K1909)), "")&amp;
      "},"&amp;IF(SOURCE!L1909&lt;&gt;"",""&amp;SOURCE!L1909,"")
 )
)
)</f>
        <v>/* 1862 */  { itemToBeCoded,               NOPARAM,                     "1862",                                        "1862",                                        0,       0,       CAT_FREE, SLS_UNCHANGED, US_UNCHANGED},</v>
      </c>
    </row>
    <row r="1910" spans="1:1">
      <c r="A1910" s="8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",SOURCE!$S$2-5), "")&amp;
      TEXT(SOURCE!H1910,"????0")&amp;",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", "&amp; SOURCE!K1910&amp;      IF(SOURCE!$X$2-LEN(SOURCE!K1910) &gt;= 0, REPT(" ",SOURCE!$X$2-LEN(SOURCE!K1910)), "")&amp;
      "},"&amp;IF(SOURCE!L1910&lt;&gt;"",""&amp;SOURCE!L1910,"")
 )
)
)</f>
        <v>/* 1863 */  { itemToBeCoded,               NOPARAM,                     "CASE UP",                                     "^^",                                          0,       0,       CAT_NONE, SLS_UNCHANGED, US_UNCHANGED},//JM CASE</v>
      </c>
    </row>
    <row r="1911" spans="1:1">
      <c r="A1911" s="8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",SOURCE!$S$2-5), "")&amp;
      TEXT(SOURCE!H1911,"????0")&amp;",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", "&amp; SOURCE!K1911&amp;      IF(SOURCE!$X$2-LEN(SOURCE!K1911) &gt;= 0, REPT(" ",SOURCE!$X$2-LEN(SOURCE!K1911)), "")&amp;
      "},"&amp;IF(SOURCE!L1911&lt;&gt;"",""&amp;SOURCE!L1911,"")
 )
)
)</f>
        <v>/* 1864 */  { itemToBeCoded,               NOPARAM,                     "CASE DN",                                     "vv",                                          0,       0,       CAT_NONE, SLS_UNCHANGED, US_UNCHANGED},//JM CASE</v>
      </c>
    </row>
    <row r="1912" spans="1:1">
      <c r="A1912" s="8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",SOURCE!$S$2-5), "")&amp;
      TEXT(SOURCE!H1912,"????0")&amp;",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", "&amp; SOURCE!K1912&amp;      IF(SOURCE!$X$2-LEN(SOURCE!K1912) &gt;= 0, REPT(" ",SOURCE!$X$2-LEN(SOURCE!K1912)), "")&amp;
      "},"&amp;IF(SOURCE!L1912&lt;&gt;"",""&amp;SOURCE!L1912,"")
 )
)
)</f>
        <v>/* 1865 */  { fnListXY,                    NOPARAM,                     "LISTXY",                                      "LISTXY",                                      0,       0,       CAT_FNCT, SLS_UNCHANGED, US_UNCHANGED},</v>
      </c>
    </row>
    <row r="1913" spans="1:1">
      <c r="A1913" s="8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",SOURCE!$S$2-5), "")&amp;
      TEXT(SOURCE!H1913,"????0")&amp;",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", "&amp; SOURCE!K1913&amp;      IF(SOURCE!$X$2-LEN(SOURCE!K1913) &gt;= 0, REPT(" ",SOURCE!$X$2-LEN(SOURCE!K1913)), "")&amp;
      "},"&amp;IF(SOURCE!L1913&lt;&gt;"",""&amp;SOURCE!L1913,"")
 )
)
)</f>
        <v/>
      </c>
    </row>
    <row r="1914" spans="1:1">
      <c r="A1914" s="8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",SOURCE!$S$2-5), "")&amp;
      TEXT(SOURCE!H1914,"????0")&amp;",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", "&amp; SOURCE!K1914&amp;      IF(SOURCE!$X$2-LEN(SOURCE!K1914) &gt;= 0, REPT(" ",SOURCE!$X$2-LEN(SOURCE!K1914)), "")&amp;
      "},"&amp;IF(SOURCE!L1914&lt;&gt;"",""&amp;SOURCE!L1914,"")
 )
)
)</f>
        <v/>
      </c>
    </row>
    <row r="1915" spans="1:1">
      <c r="A1915" s="8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",SOURCE!$S$2-5), "")&amp;
      TEXT(SOURCE!H1915,"????0")&amp;",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", "&amp; SOURCE!K1915&amp;      IF(SOURCE!$X$2-LEN(SOURCE!K1915) &gt;= 0, REPT(" ",SOURCE!$X$2-LEN(SOURCE!K1915)), "")&amp;
      "},"&amp;IF(SOURCE!L1915&lt;&gt;"",""&amp;SOURCE!L1915,"")
 )
)
)</f>
        <v>/* 1866 */  { fnShowJM,                    JC_ERPN,                     "eRPN?",                                       "eRPN?",                                       0,       0,       CAT_FNCT, SLS_ENABLED  , US_ENABLED  },//JM SHOW</v>
      </c>
    </row>
    <row r="1916" spans="1:1">
      <c r="A1916" s="8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",SOURCE!$S$2-5), "")&amp;
      TEXT(SOURCE!H1916,"????0")&amp;",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", "&amp; SOURCE!K1916&amp;      IF(SOURCE!$X$2-LEN(SOURCE!K1916) &gt;= 0, REPT(" ",SOURCE!$X$2-LEN(SOURCE!K1916)), "")&amp;
      "},"&amp;IF(SOURCE!L1916&lt;&gt;"",""&amp;SOURCE!L1916,"")
 )
)
)</f>
        <v>/* 1867 */  { fnSysFreeMem,                NOPARAM,                     "",                                            "HEAP",                                        0,       0,       CAT_NONE, SLS_ENABLED  , US_UNCHANGED},</v>
      </c>
    </row>
    <row r="1917" spans="1:1">
      <c r="A1917" s="8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",SOURCE!$S$2-5), "")&amp;
      TEXT(SOURCE!H1917,"????0")&amp;",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", "&amp; SOURCE!K1917&amp;      IF(SOURCE!$X$2-LEN(SOURCE!K1917) &gt;= 0, REPT(" ",SOURCE!$X$2-LEN(SOURCE!K1917)), "")&amp;
      "},"&amp;IF(SOURCE!L1917&lt;&gt;"",""&amp;SOURCE!L1917,"")
 )
)
)</f>
        <v>/* 1868 */  { itemToBeCoded,               NOPARAM,                     "",                                            "Inl. Tst",                                    0,       0,       CAT_NONE, SLS_UNCHANGED, US_UNCHANGED},//INLINE_TEST</v>
      </c>
    </row>
    <row r="1918" spans="1:1">
      <c r="A1918" s="8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",SOURCE!$S$2-5), "")&amp;
      TEXT(SOURCE!H1918,"????0")&amp;",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", "&amp; SOURCE!K1918&amp;      IF(SOURCE!$X$2-LEN(SOURCE!K1918) &gt;= 0, REPT(" ",SOURCE!$X$2-LEN(SOURCE!K1918)), "")&amp;
      "},"&amp;IF(SOURCE!L1918&lt;&gt;"",""&amp;SOURCE!L1918,"")
 )
)
)</f>
        <v>/* 1869 */  { fnSetInlineTest,             JC_ITM_TST,                  "",                                            "Test",                                        0,       0,       CAT_NONE, SLS_UNCHANGED, US_UNCHANGED},//INLINE_TEST</v>
      </c>
    </row>
    <row r="1919" spans="1:1">
      <c r="A1919" s="8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",SOURCE!$S$2-5), "")&amp;
      TEXT(SOURCE!H1919,"????0")&amp;",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", "&amp; SOURCE!K1919&amp;      IF(SOURCE!$X$2-LEN(SOURCE!K1919) &gt;= 0, REPT(" ",SOURCE!$X$2-LEN(SOURCE!K1919)), "")&amp;
      "},"&amp;IF(SOURCE!L1919&lt;&gt;"",""&amp;SOURCE!L1919,"")
 )
)
)</f>
        <v>/* 1870 */  { fnGetInlineTestBsToX,        NOPARAM,                     "",                                            "Get BS",                                      0,       0,       CAT_NONE, SLS_ENABLED  , US_UNCHANGED},//INLINE_TEST</v>
      </c>
    </row>
    <row r="1920" spans="1:1">
      <c r="A1920" s="8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",SOURCE!$S$2-5), "")&amp;
      TEXT(SOURCE!H1920,"????0")&amp;",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", "&amp; SOURCE!K1920&amp;      IF(SOURCE!$X$2-LEN(SOURCE!K1920) &gt;= 0, REPT(" ",SOURCE!$X$2-LEN(SOURCE!K1920)), "")&amp;
      "},"&amp;IF(SOURCE!L1920&lt;&gt;"",""&amp;SOURCE!L1920,"")
 )
)
)</f>
        <v>/* 1871 */  { fnSetInlineTestXToBs,        NOPARAM,                     "",                                            "Set BS",                                      0,       0,       CAT_NONE, SLS_ENABLED  , US_UNCHANGED},//INLINE_TEST</v>
      </c>
    </row>
    <row r="1921" spans="1:1">
      <c r="A1921" s="8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",SOURCE!$S$2-5), "")&amp;
      TEXT(SOURCE!H1921,"????0")&amp;",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", "&amp; SOURCE!K1921&amp;      IF(SOURCE!$X$2-LEN(SOURCE!K1921) &gt;= 0, REPT(" ",SOURCE!$X$2-LEN(SOURCE!K1921)), "")&amp;
      "},"&amp;IF(SOURCE!L1921&lt;&gt;"",""&amp;SOURCE!L1921,"")
 )
)
)</f>
        <v>/* 1872 */  { fnInDefault,                 ID_DP,                       "i" STD_SPACE_3_PER_EM "REAL",                 "i" STD_SPACE_3_PER_EM "REAL",                 0,       0,       CAT_FNCT, SLS_UNCHANGED, US_UNCHANGED},//JM INPUT DEFAULT</v>
      </c>
    </row>
    <row r="1922" spans="1:1">
      <c r="A1922" s="8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",SOURCE!$S$2-5), "")&amp;
      TEXT(SOURCE!H1922,"????0")&amp;",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", "&amp; SOURCE!K1922&amp;      IF(SOURCE!$X$2-LEN(SOURCE!K1922) &gt;= 0, REPT(" ",SOURCE!$X$2-LEN(SOURCE!K1922)), "")&amp;
      "},"&amp;IF(SOURCE!L1922&lt;&gt;"",""&amp;SOURCE!L1922,"")
 )
)
)</f>
        <v>/* 1873 */  { fnShowJM,                    JM_INP_DFLT,                 "i" STD_SPACE_3_PER_EM "Dflt?",                "i" STD_SPACE_3_PER_EM "Dflt?",                0,       0,       CAT_NONE, SLS_UNCHANGED, US_ENABLED  },//JM INPUT DEFAULT</v>
      </c>
    </row>
    <row r="1923" spans="1:1">
      <c r="A1923" s="8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",SOURCE!$S$2-5), "")&amp;
      TEXT(SOURCE!H1923,"????0")&amp;",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", "&amp; SOURCE!K1923&amp;      IF(SOURCE!$X$2-LEN(SOURCE!K1923) &gt;= 0, REPT(" ",SOURCE!$X$2-LEN(SOURCE!K1923)), "")&amp;
      "},"&amp;IF(SOURCE!L1923&lt;&gt;"",""&amp;SOURCE!L1923,"")
 )
)
)</f>
        <v>/* 1874 */  { fnInDefault,                 ID_CPXDP,                    "i" STD_SPACE_3_PER_EM "CPX",                  "i" STD_SPACE_3_PER_EM "CPX",                  0,       0,       CAT_FNCT, SLS_UNCHANGED, US_UNCHANGED},//JM INPUT DEFAULT</v>
      </c>
    </row>
    <row r="1924" spans="1:1">
      <c r="A1924" s="8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",SOURCE!$S$2-5), "")&amp;
      TEXT(SOURCE!H1924,"????0")&amp;",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", "&amp; SOURCE!K1924&amp;      IF(SOURCE!$X$2-LEN(SOURCE!K1924) &gt;= 0, REPT(" ",SOURCE!$X$2-LEN(SOURCE!K1924)), "")&amp;
      "},"&amp;IF(SOURCE!L1924&lt;&gt;"",""&amp;SOURCE!L1924,"")
 )
)
)</f>
        <v>/* 1875 */  { fnInDefault,                 ID_SI,                       "i" STD_SPACE_3_PER_EM "SI",                   "i" STD_SPACE_3_PER_EM "SI",                   0,       0,       CAT_FNCT, SLS_UNCHANGED, US_UNCHANGED},//JM INPUT DEFAULT</v>
      </c>
    </row>
    <row r="1925" spans="1:1">
      <c r="A1925" s="8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",SOURCE!$S$2-5), "")&amp;
      TEXT(SOURCE!H1925,"????0")&amp;",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", "&amp; SOURCE!K1925&amp;      IF(SOURCE!$X$2-LEN(SOURCE!K1925) &gt;= 0, REPT(" ",SOURCE!$X$2-LEN(SOURCE!K1925)), "")&amp;
      "},"&amp;IF(SOURCE!L1925&lt;&gt;"",""&amp;SOURCE!L1925,"")
 )
)
)</f>
        <v>/* 1876 */  { fnInDefault,                 ID_LI,                       "i" STD_SPACE_3_PER_EM "LI",                   "i" STD_SPACE_3_PER_EM "LI",                   0,       0,       CAT_FNCT, SLS_UNCHANGED, US_UNCHANGED},//JM INPUT DEFAULT</v>
      </c>
    </row>
    <row r="1926" spans="1:1">
      <c r="A1926" s="8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",SOURCE!$S$2-5), "")&amp;
      TEXT(SOURCE!H1926,"????0")&amp;",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", "&amp; SOURCE!K1926&amp;      IF(SOURCE!$X$2-LEN(SOURCE!K1926) &gt;= 0, REPT(" ",SOURCE!$X$2-LEN(SOURCE!K1926)), "")&amp;
      "},"&amp;IF(SOURCE!L1926&lt;&gt;"",""&amp;SOURCE!L1926,"")
 )
)
)</f>
        <v>/* 1877 */  { fnUserJM,                    USER_V43,                    "V43 RT",                                      "V43 RT",                                      0,       0,       CAT_NONE, SLS_UNCHANGED, US_UNCHANGED},//J=V43</v>
      </c>
    </row>
    <row r="1927" spans="1:1">
      <c r="A1927" s="8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",SOURCE!$S$2-5), "")&amp;
      TEXT(SOURCE!H1927,"????0")&amp;",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", "&amp; SOURCE!K1927&amp;      IF(SOURCE!$X$2-LEN(SOURCE!K1927) &gt;= 0, REPT(" ",SOURCE!$X$2-LEN(SOURCE!K1927)), "")&amp;
      "},"&amp;IF(SOURCE!L1927&lt;&gt;"",""&amp;SOURCE!L1927,"")
 )
)
)</f>
        <v>/* 1878 */  { fnJM,                        255,                         "f/g",                                         "f/g",                                         0,       0,       CAT_NONE, SLS_UNCHANGED, US_UNCHANGED},//JM Shift replacement</v>
      </c>
    </row>
    <row r="1928" spans="1:1">
      <c r="A1928" s="8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",SOURCE!$S$2-5), "")&amp;
      TEXT(SOURCE!H1928,"????0")&amp;",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", "&amp; SOURCE!K1928&amp;      IF(SOURCE!$X$2-LEN(SOURCE!K1928) &gt;= 0, REPT(" ",SOURCE!$X$2-LEN(SOURCE!K1928)), "")&amp;
      "},"&amp;IF(SOURCE!L1928&lt;&gt;"",""&amp;SOURCE!L1928,"")
 )
)
)</f>
        <v>/* 1879 */  { fnUserJM,                    USER_DEFAULTS,               "U" STD_SIGMA " CC",                           "U" STD_SIGMA " CC",                           0,       0,       CAT_NONE, SLS_UNCHANGED, US_UNCHANGED},</v>
      </c>
    </row>
    <row r="1929" spans="1:1">
      <c r="A1929" s="8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",SOURCE!$S$2-5), "")&amp;
      TEXT(SOURCE!H1929,"????0")&amp;",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", "&amp; SOURCE!K1929&amp;      IF(SOURCE!$X$2-LEN(SOURCE!K1929) &gt;= 0, REPT(" ",SOURCE!$X$2-LEN(SOURCE!K1929)), "")&amp;
      "},"&amp;IF(SOURCE!L1929&lt;&gt;"",""&amp;SOURCE!L1929,"")
 )
)
)</f>
        <v>/* 1880 */  { fnUserJM,                    USER_COMPLEX,                "U" STD_UP_ARROW " CC",                        "U" STD_UP_ARROW " CC",                        0,       0,       CAT_NONE, SLS_UNCHANGED, US_UNCHANGED},</v>
      </c>
    </row>
    <row r="1930" spans="1:1">
      <c r="A1930" s="8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",SOURCE!$S$2-5), "")&amp;
      TEXT(SOURCE!H1930,"????0")&amp;",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", "&amp; SOURCE!K1930&amp;      IF(SOURCE!$X$2-LEN(SOURCE!K1930) &gt;= 0, REPT(" ",SOURCE!$X$2-LEN(SOURCE!K1930)), "")&amp;
      "},"&amp;IF(SOURCE!L1930&lt;&gt;"",""&amp;SOURCE!L1930,"")
 )
)
)</f>
        <v>/* 1881 */  { fnUserJM,                    USER_SHIFTS,                 "C43 ALT",                                     "C43 ALT",                                     0,       0,       CAT_NONE, SLS_UNCHANGED, US_UNCHANGED},//JM USER</v>
      </c>
    </row>
    <row r="1931" spans="1:1">
      <c r="A1931" s="8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",SOURCE!$S$2-5), "")&amp;
      TEXT(SOURCE!H1931,"????0")&amp;",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", "&amp; SOURCE!K1931&amp;      IF(SOURCE!$X$2-LEN(SOURCE!K1931) &gt;= 0, REPT(" ",SOURCE!$X$2-LEN(SOURCE!K1931)), "")&amp;
      "},"&amp;IF(SOURCE!L1931&lt;&gt;"",""&amp;SOURCE!L1931,"")
 )
)
)</f>
        <v>/* 1882 */  { fnUserJM,                    USER_RESET,                  "RESET",                                       "RESET",                                       0,       0,       CAT_NONE, SLS_UNCHANGED, US_UNCHANGED},</v>
      </c>
    </row>
    <row r="1932" spans="1:1">
      <c r="A1932" s="8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",SOURCE!$S$2-5), "")&amp;
      TEXT(SOURCE!H1932,"????0")&amp;",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", "&amp; SOURCE!K1932&amp;      IF(SOURCE!$X$2-LEN(SOURCE!K1932) &gt;= 0, REPT(" ",SOURCE!$X$2-LEN(SOURCE!K1932)), "")&amp;
      "},"&amp;IF(SOURCE!L1932&lt;&gt;"",""&amp;SOURCE!L1932,"")
 )
)
)</f>
        <v>/* 1883 */  { fnSigmaAssign,               ITM_USERMODE,                STD_SIGMA "+USR",                              STD_SIGMA "+USR",                              0,       0,       CAT_NONE, SLS_UNCHANGED, US_UNCHANGED},</v>
      </c>
    </row>
    <row r="1933" spans="1:1">
      <c r="A1933" s="8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",SOURCE!$S$2-5), "")&amp;
      TEXT(SOURCE!H1933,"????0")&amp;",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", "&amp; SOURCE!K1933&amp;      IF(SOURCE!$X$2-LEN(SOURCE!K1933) &gt;= 0, REPT(" ",SOURCE!$X$2-LEN(SOURCE!K1933)), "")&amp;
      "},"&amp;IF(SOURCE!L1933&lt;&gt;"",""&amp;SOURCE!L1933,"")
 )
)
)</f>
        <v>/* 1884 */  { fnSigmaAssign,               ITM_CC,                      STD_SIGMA "+CC",                               STD_SIGMA "+CC",                               0,       0,       CAT_NONE, SLS_UNCHANGED, US_UNCHANGED},</v>
      </c>
    </row>
    <row r="1934" spans="1:1">
      <c r="A1934" s="8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",SOURCE!$S$2-5), "")&amp;
      TEXT(SOURCE!H1934,"????0")&amp;",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", "&amp; SOURCE!K1934&amp;      IF(SOURCE!$X$2-LEN(SOURCE!K1934) &gt;= 0, REPT(" ",SOURCE!$X$2-LEN(SOURCE!K1934)), "")&amp;
      "},"&amp;IF(SOURCE!L1934&lt;&gt;"",""&amp;SOURCE!L1934,"")
 )
)
)</f>
        <v>/* 1885 */  { fnSigmaAssign,               -MNU_MyMenu,                 STD_SIGMA "+MyM",                              STD_SIGMA "+MyM",                              0,       0,       CAT_NONE, SLS_UNCHANGED, US_UNCHANGED},</v>
      </c>
    </row>
    <row r="1935" spans="1:1">
      <c r="A1935" s="8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",SOURCE!$S$2-5), "")&amp;
      TEXT(SOURCE!H1935,"????0")&amp;",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", "&amp; SOURCE!K1935&amp;      IF(SOURCE!$X$2-LEN(SOURCE!K1935) &gt;= 0, REPT(" ",SOURCE!$X$2-LEN(SOURCE!K1935)), "")&amp;
      "},"&amp;IF(SOURCE!L1935&lt;&gt;"",""&amp;SOURCE!L1935,"")
 )
)
)</f>
        <v>/* 1886 */  { fnSigmaAssign,               ITM_SIGMAPLUS,               STD_SIGMA "+",                                 STD_SIGMA "+",                                 0,       0,       CAT_NONE, SLS_UNCHANGED, US_UNCHANGED},//JM USER</v>
      </c>
    </row>
    <row r="1936" spans="1:1">
      <c r="A1936" s="8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",SOURCE!$S$2-5), "")&amp;
      TEXT(SOURCE!H1936,"????0")&amp;",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", "&amp; SOURCE!K1936&amp;      IF(SOURCE!$X$2-LEN(SOURCE!K1936) &gt;= 0, REPT(" ",SOURCE!$X$2-LEN(SOURCE!K1936)), "")&amp;
      "},"&amp;IF(SOURCE!L1936&lt;&gt;"",""&amp;SOURCE!L1936,"")
 )
)
)</f>
        <v>/* 1887 */  { fnSigmaAssign,               ITM_PR,                      STD_SIGMA "+PGM",                              STD_SIGMA "+PGM",                              0,       0,       CAT_NONE, SLS_UNCHANGED, US_UNCHANGED},//JM USER</v>
      </c>
    </row>
    <row r="1937" spans="1:1">
      <c r="A1937" s="8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",SOURCE!$S$2-5), "")&amp;
      TEXT(SOURCE!H1937,"????0")&amp;",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", "&amp; SOURCE!K1937&amp;      IF(SOURCE!$X$2-LEN(SOURCE!K1937) &gt;= 0, REPT(" ",SOURCE!$X$2-LEN(SOURCE!K1937)), "")&amp;
      "},"&amp;IF(SOURCE!L1937&lt;&gt;"",""&amp;SOURCE!L1937,"")
 )
)
)</f>
        <v>/* 1888 */  { fnSigmaAssign,               ITM_AIM,                     STD_SIGMA "+" STD_alpha,                       STD_SIGMA "+" STD_alpha,                       0,       0,       CAT_NONE, SLS_UNCHANGED, US_UNCHANGED},</v>
      </c>
    </row>
    <row r="1938" spans="1:1">
      <c r="A1938" s="8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",SOURCE!$S$2-5), "")&amp;
      TEXT(SOURCE!H1938,"????0")&amp;",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", "&amp; SOURCE!K1938&amp;      IF(SOURCE!$X$2-LEN(SOURCE!K1938) &gt;= 0, REPT(" ",SOURCE!$X$2-LEN(SOURCE!K1938)), "")&amp;
      "},"&amp;IF(SOURCE!L1938&lt;&gt;"",""&amp;SOURCE!L1938,"")
 )
)
)</f>
        <v>/* 1889 */  { fnGetSigmaAssignToX,         NOPARAM,                     STD_SIGMA "+ toX",                             STD_SIGMA "+ toX",                             0,       0,       CAT_NONE, SLS_UNCHANGED, US_UNCHANGED},</v>
      </c>
    </row>
    <row r="1939" spans="1:1">
      <c r="A1939" s="8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",SOURCE!$S$2-5), "")&amp;
      TEXT(SOURCE!H1939,"????0")&amp;",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", "&amp; SOURCE!K1939&amp;      IF(SOURCE!$X$2-LEN(SOURCE!K1939) &gt;= 0, REPT(" ",SOURCE!$X$2-LEN(SOURCE!K1939)), "")&amp;
      "},"&amp;IF(SOURCE!L1939&lt;&gt;"",""&amp;SOURCE!L1939,"")
 )
)
)</f>
        <v>/* 1890 */  { fnUserJM,                    JM_ASSIGN,                   "ASSIGN",                                      "ASSIGN",                                      0,       0,       CAT_NONE, SLS_UNCHANGED, US_UNCHANGED},</v>
      </c>
    </row>
    <row r="1940" spans="1:1">
      <c r="A1940" s="8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",SOURCE!$S$2-5), "")&amp;
      TEXT(SOURCE!H1940,"????0")&amp;",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", "&amp; SOURCE!K1940&amp;      IF(SOURCE!$X$2-LEN(SOURCE!K1940) &gt;= 0, REPT(" ",SOURCE!$X$2-LEN(SOURCE!K1940)), "")&amp;
      "},"&amp;IF(SOURCE!L1940&lt;&gt;"",""&amp;SOURCE!L1940,"")
 )
)
)</f>
        <v>/* 1891 */  { fnUserJM,                    JM_SEEK_FN,                  "FN" STD_DOT "ASN",                            "FN" STD_DOT "ASN",                            0,       0,       CAT_FNCT, SLS_UNCHANGED, US_UNCHANGED},</v>
      </c>
    </row>
    <row r="1941" spans="1:1">
      <c r="A1941" s="8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",SOURCE!$S$2-5), "")&amp;
      TEXT(SOURCE!H1941,"????0")&amp;",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", "&amp; SOURCE!K1941&amp;      IF(SOURCE!$X$2-LEN(SOURCE!K1941) &gt;= 0, REPT(" ",SOURCE!$X$2-LEN(SOURCE!K1941)), "")&amp;
      "},"&amp;IF(SOURCE!L1941&lt;&gt;"",""&amp;SOURCE!L1941,"")
 )
)
)</f>
        <v>/* 1892 */  { fnInDefault,                 ID_43S,                      "i" STD_SPACE_3_PER_EM "LI/RL",                "i" STD_SPACE_3_PER_EM "LI/RL",                0,       0,       CAT_FNCT, SLS_UNCHANGED, US_UNCHANGED},//JM INPUT DEFAULT</v>
      </c>
    </row>
    <row r="1942" spans="1:1">
      <c r="A1942" s="8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",SOURCE!$S$2-5), "")&amp;
      TEXT(SOURCE!H1942,"????0")&amp;",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", "&amp; SOURCE!K1942&amp;      IF(SOURCE!$X$2-LEN(SOURCE!K1942) &gt;= 0, REPT(" ",SOURCE!$X$2-LEN(SOURCE!K1942)), "")&amp;
      "},"&amp;IF(SOURCE!L1942&lt;&gt;"",""&amp;SOURCE!L1942,"")
 )
)
)</f>
        <v>/* 1893 */  { fnXEQMXXEQ,                  NOPARAM,                     "X.XEQ",                                       "X.XEQ",                                       0,       0,       CAT_NONE, SLS_UNCHANGED, US_UNCHANGED},</v>
      </c>
    </row>
    <row r="1943" spans="1:1">
      <c r="A1943" s="8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",SOURCE!$S$2-5), "")&amp;
      TEXT(SOURCE!H1943,"????0")&amp;",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", "&amp; SOURCE!K1943&amp;      IF(SOURCE!$X$2-LEN(SOURCE!K1943) &gt;= 0, REPT(" ",SOURCE!$X$2-LEN(SOURCE!K1943)), "")&amp;
      "},"&amp;IF(SOURCE!L1943&lt;&gt;"",""&amp;SOURCE!L1943,"")
 )
)
)</f>
        <v>/* 1894 */  { fnUserJM,                    USER_ALPHA,                  "U" STD_SIGMA STD_DOT STD_alpha,               "U" STD_SIGMA STD_DOT STD_alpha,               0,       0,       CAT_NONE, SLS_UNCHANGED, US_UNCHANGED},</v>
      </c>
    </row>
    <row r="1944" spans="1:1">
      <c r="A1944" s="8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",SOURCE!$S$2-5), "")&amp;
      TEXT(SOURCE!H1944,"????0")&amp;",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", "&amp; SOURCE!K1944&amp;      IF(SOURCE!$X$2-LEN(SOURCE!K1944) &gt;= 0, REPT(" ",SOURCE!$X$2-LEN(SOURCE!K1944)), "")&amp;
      "},"&amp;IF(SOURCE!L1944&lt;&gt;"",""&amp;SOURCE!L1944,"")
 )
)
)</f>
        <v>/* 1895 */  { fnUserJM,                    USER_GSHFT,                  "U" STD_SIGMA STD_DOT "G" STD_DOT "SH",        "U" STD_SIGMA STD_DOT "G" STD_DOT "SH",        0,       0,       CAT_NONE, SLS_UNCHANGED, US_UNCHANGED},</v>
      </c>
    </row>
    <row r="1945" spans="1:1">
      <c r="A1945" s="8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",SOURCE!$S$2-5), "")&amp;
      TEXT(SOURCE!H1945,"????0")&amp;",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", "&amp; SOURCE!K1945&amp;      IF(SOURCE!$X$2-LEN(SOURCE!K1945) &gt;= 0, REPT(" ",SOURCE!$X$2-LEN(SOURCE!K1945)), "")&amp;
      "},"&amp;IF(SOURCE!L1945&lt;&gt;"",""&amp;SOURCE!L1945,"")
 )
)
)</f>
        <v>/* 1896 */  { fnUserJM,                    USER_CC,                     "U" STD_SIGMA STD_DOT "CC",                    "U" STD_SIGMA STD_DOT "CC",                    0,       0,       CAT_NONE, SLS_UNCHANGED, US_UNCHANGED},</v>
      </c>
    </row>
    <row r="1946" spans="1:1">
      <c r="A1946" s="8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",SOURCE!$S$2-5), "")&amp;
      TEXT(SOURCE!H1946,"????0")&amp;",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", "&amp; SOURCE!K1946&amp;      IF(SOURCE!$X$2-LEN(SOURCE!K1946) &gt;= 0, REPT(" ",SOURCE!$X$2-LEN(SOURCE!K1946)), "")&amp;
      "},"&amp;IF(SOURCE!L1946&lt;&gt;"",""&amp;SOURCE!L1946,"")
 )
)
)</f>
        <v>/* 1897 */  { fnUserJM,                    USER_MYM,                    "U" STD_SIGMA STD_DOT "MYM",                   "U" STD_SIGMA STD_DOT "MYM",                   0,       0,       CAT_NONE, SLS_UNCHANGED, US_UNCHANGED},</v>
      </c>
    </row>
    <row r="1947" spans="1:1">
      <c r="A1947" s="8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",SOURCE!$S$2-5), "")&amp;
      TEXT(SOURCE!H1947,"????0")&amp;",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", "&amp; SOURCE!K1947&amp;      IF(SOURCE!$X$2-LEN(SOURCE!K1947) &gt;= 0, REPT(" ",SOURCE!$X$2-LEN(SOURCE!K1947)), "")&amp;
      "},"&amp;IF(SOURCE!L1947&lt;&gt;"",""&amp;SOURCE!L1947,"")
 )
)
)</f>
        <v>/* 1898 */  { fnUserJM,                    USER_PRGM,                   "U" STD_SIGMA STD_DOT "PRGM",                  "U" STD_SIGMA STD_DOT "PRGM",                  0,       0,       CAT_NONE, SLS_UNCHANGED, US_UNCHANGED},</v>
      </c>
    </row>
    <row r="1948" spans="1:1">
      <c r="A1948" s="8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",SOURCE!$S$2-5), "")&amp;
      TEXT(SOURCE!H1948,"????0")&amp;",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", "&amp; SOURCE!K1948&amp;      IF(SOURCE!$X$2-LEN(SOURCE!K1948) &gt;= 0, REPT(" ",SOURCE!$X$2-LEN(SOURCE!K1948)), "")&amp;
      "},"&amp;IF(SOURCE!L1948&lt;&gt;"",""&amp;SOURCE!L1948,"")
 )
)
)</f>
        <v>/* 1899 */  { fnUserJM,                    USER_USER,                   "U" STD_SIGMA STD_DOT "USER",                  "U" STD_SIGMA STD_DOT "USER",                  0,       0,       CAT_NONE, SLS_UNCHANGED, US_UNCHANGED},</v>
      </c>
    </row>
    <row r="1949" spans="1:1">
      <c r="A1949" s="8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",SOURCE!$S$2-5), "")&amp;
      TEXT(SOURCE!H1949,"????0")&amp;",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", "&amp; SOURCE!K1949&amp;      IF(SOURCE!$X$2-LEN(SOURCE!K1949) &gt;= 0, REPT(" ",SOURCE!$X$2-LEN(SOURCE!K1949)), "")&amp;
      "},"&amp;IF(SOURCE!L1949&lt;&gt;"",""&amp;SOURCE!L1949,"")
 )
)
)</f>
        <v>/* 1900 */  { fnUserJM,                    USER_SIGMAPLUS,              "U" STD_SIGMA STD_DOT STD_SIGMA "+",           "U" STD_SIGMA STD_DOT STD_SIGMA "+",           0,       0,       CAT_NONE, SLS_UNCHANGED, US_UNCHANGED},</v>
      </c>
    </row>
    <row r="1950" spans="1:1">
      <c r="A1950" s="8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",SOURCE!$S$2-5), "")&amp;
      TEXT(SOURCE!H1950,"????0")&amp;",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", "&amp; SOURCE!K1950&amp;      IF(SOURCE!$X$2-LEN(SOURCE!K1950) &gt;= 0, REPT(" ",SOURCE!$X$2-LEN(SOURCE!K1950)), "")&amp;
      "},"&amp;IF(SOURCE!L1950&lt;&gt;"",""&amp;SOURCE!L1950,"")
 )
)
)</f>
        <v>/* 1901 */  { fnUserJM,                    USER_V43LT,                  "V43 LT",                                      "V43 LT",                                      0,       0,       CAT_NONE, SLS_UNCHANGED, US_UNCHANGED},//J=V43</v>
      </c>
    </row>
    <row r="1951" spans="1:1">
      <c r="A1951" s="8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",SOURCE!$S$2-5), "")&amp;
      TEXT(SOURCE!H1951,"????0")&amp;",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", "&amp; SOURCE!K1951&amp;      IF(SOURCE!$X$2-LEN(SOURCE!K1951) &gt;= 0, REPT(" ",SOURCE!$X$2-LEN(SOURCE!K1951)), "")&amp;
      "},"&amp;IF(SOURCE!L1951&lt;&gt;"",""&amp;SOURCE!L1951,"")
 )
)
)</f>
        <v>/* 1902 */  { fnUserJM,                    USER_SHIFTS2,                "LT SHFT",                                     "LT SHFT",                                     0,       0,       CAT_NONE, SLS_UNCHANGED, US_UNCHANGED},//J=V43</v>
      </c>
    </row>
    <row r="1952" spans="1:1">
      <c r="A1952" s="8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",SOURCE!$S$2-5), "")&amp;
      TEXT(SOURCE!H1952,"????0")&amp;",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", "&amp; SOURCE!K1952&amp;      IF(SOURCE!$X$2-LEN(SOURCE!K1952) &gt;= 0, REPT(" ",SOURCE!$X$2-LEN(SOURCE!K1952)), "")&amp;
      "},"&amp;IF(SOURCE!L1952&lt;&gt;"",""&amp;SOURCE!L1952,"")
 )
)
)</f>
        <v>/* 1903 */  { fnUserJM,                    USER_HOME,                   "U" STD_SIGMA STD_DOT "HOME",                  "U" STD_SIGMA STD_DOT "HOME",                  0,       0,       CAT_NONE, SLS_UNCHANGED, US_UNCHANGED},</v>
      </c>
    </row>
    <row r="1953" spans="1:1">
      <c r="A1953" s="8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",SOURCE!$S$2-5), "")&amp;
      TEXT(SOURCE!H1953,"????0")&amp;",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", "&amp; SOURCE!K1953&amp;      IF(SOURCE!$X$2-LEN(SOURCE!K1953) &gt;= 0, REPT(" ",SOURCE!$X$2-LEN(SOURCE!K1953)), "")&amp;
      "},"&amp;IF(SOURCE!L1953&lt;&gt;"",""&amp;SOURCE!L1953,"")
 )
)
)</f>
        <v>/* 1904 */  { fnUserJM,                    USER_43S,                    "WP43S",                                       "WP43S",                                       0,       0,       CAT_NONE, SLS_UNCHANGED, US_UNCHANGED},//J=V43</v>
      </c>
    </row>
    <row r="1954" spans="1:1">
      <c r="A1954" s="8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",SOURCE!$S$2-5), "")&amp;
      TEXT(SOURCE!H1954,"????0")&amp;",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", "&amp; SOURCE!K1954&amp;      IF(SOURCE!$X$2-LEN(SOURCE!K1954) &gt;= 0, REPT(" ",SOURCE!$X$2-LEN(SOURCE!K1954)), "")&amp;
      "},"&amp;IF(SOURCE!L1954&lt;&gt;"",""&amp;SOURCE!L1954,"")
 )
)
)</f>
        <v>/* 1905 */  { fnUserJM,                    USER_DM42,                   "DM42",                                        "DM42",                                        0,       0,       CAT_NONE, SLS_UNCHANGED, US_UNCHANGED},//J=V43</v>
      </c>
    </row>
    <row r="1955" spans="1:1">
      <c r="A1955" s="8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",SOURCE!$S$2-5), "")&amp;
      TEXT(SOURCE!H1955,"????0")&amp;",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", "&amp; SOURCE!K1955&amp;      IF(SOURCE!$X$2-LEN(SOURCE!K1955) &gt;= 0, REPT(" ",SOURCE!$X$2-LEN(SOURCE!K1955)), "")&amp;
      "},"&amp;IF(SOURCE!L1955&lt;&gt;"",""&amp;SOURCE!L1955,"")
 )
)
)</f>
        <v>/* 1906 */  { fnUserJM,                    USER_C43,                    "C43",                                         "C43",                                         0,       0,       CAT_NONE, SLS_UNCHANGED, US_UNCHANGED},//J=C43</v>
      </c>
    </row>
    <row r="1956" spans="1:1">
      <c r="A1956" s="8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",SOURCE!$S$2-5), "")&amp;
      TEXT(SOURCE!H1956,"????0")&amp;",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", "&amp; SOURCE!K1956&amp;      IF(SOURCE!$X$2-LEN(SOURCE!K1956) &gt;= 0, REPT(" ",SOURCE!$X$2-LEN(SOURCE!K1956)), "")&amp;
      "},"&amp;IF(SOURCE!L1956&lt;&gt;"",""&amp;SOURCE!L1956,"")
 )
)
)</f>
        <v>/* 1907 */  { fnJM_GetXToNORMmode,         NOPARAM,                     "X to" STD_SIGMA "+",                          "X to" STD_SIGMA "+",                          0,       0,       CAT_NONE, SLS_UNCHANGED, US_UNCHANGED},//JM USER NORMAL</v>
      </c>
    </row>
    <row r="1957" spans="1:1">
      <c r="A1957" s="8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",SOURCE!$S$2-5), "")&amp;
      TEXT(SOURCE!H1957,"????0")&amp;",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", "&amp; SOURCE!K1957&amp;      IF(SOURCE!$X$2-LEN(SOURCE!K1957) &gt;= 0, REPT(" ",SOURCE!$X$2-LEN(SOURCE!K1957)), "")&amp;
      "},"&amp;IF(SOURCE!L1957&lt;&gt;"",""&amp;SOURCE!L1957,"")
 )
)
)</f>
        <v>/* 1908 */  { itemToBeCoded,               NOPARAM,                     "GRAPH",                                       "GRAPH",                                       0,       0,       CAT_MENU, SLS_UNCHANGED, US_UNCHANGED},//JM GRAPH</v>
      </c>
    </row>
    <row r="1958" spans="1:1">
      <c r="A1958" s="8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",SOURCE!$S$2-5), "")&amp;
      TEXT(SOURCE!H1958,"????0")&amp;",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", "&amp; SOURCE!K1958&amp;      IF(SOURCE!$X$2-LEN(SOURCE!K1958) &gt;= 0, REPT(" ",SOURCE!$X$2-LEN(SOURCE!K1958)), "")&amp;
      "},"&amp;IF(SOURCE!L1958&lt;&gt;"",""&amp;SOURCE!L1958,"")
 )
)
)</f>
        <v>/* 1909 */  { itemToBeCoded,               NOPARAM,                     "I",                                           STD_SIGMA "+NRM",                              0,       0,       CAT_MENU, SLS_UNCHANGED, US_UNCHANGED},</v>
      </c>
    </row>
    <row r="1959" spans="1:1">
      <c r="A1959" s="8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",SOURCE!$S$2-5), "")&amp;
      TEXT(SOURCE!H1959,"????0")&amp;",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", "&amp; SOURCE!K1959&amp;      IF(SOURCE!$X$2-LEN(SOURCE!K1959) &gt;= 0, REPT(" ",SOURCE!$X$2-LEN(SOURCE!K1959)), "")&amp;
      "},"&amp;IF(SOURCE!L1959&lt;&gt;"",""&amp;SOURCE!L1959,"")
 )
)
)</f>
        <v>/* 1910 */  { itemToBeCoded,               NOPARAM,                     "HOME",                                        "HOME",                                        0,       0,       CAT_MENU, SLS_UNCHANGED, US_UNCHANGED},//JM HOME</v>
      </c>
    </row>
    <row r="1960" spans="1:1">
      <c r="A1960" s="8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",SOURCE!$S$2-5), "")&amp;
      TEXT(SOURCE!H1960,"????0")&amp;",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", "&amp; SOURCE!K1960&amp;      IF(SOURCE!$X$2-LEN(SOURCE!K1960) &gt;= 0, REPT(" ",SOURCE!$X$2-LEN(SOURCE!K1960)), "")&amp;
      "},"&amp;IF(SOURCE!L1960&lt;&gt;"",""&amp;SOURCE!L1960,"")
 )
)
)</f>
        <v>/* 1911 */  { itemToBeCoded,               NOPARAM,                     "ALPHA",                                       "ALPHA",                                       0,       0,       CAT_FNCT, SLS_UNCHANGED, US_UNCHANGED},//JM ALPHA</v>
      </c>
    </row>
    <row r="1961" spans="1:1">
      <c r="A1961" s="8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",SOURCE!$S$2-5), "")&amp;
      TEXT(SOURCE!H1961,"????0")&amp;",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", "&amp; SOURCE!K1961&amp;      IF(SOURCE!$X$2-LEN(SOURCE!K1961) &gt;= 0, REPT(" ",SOURCE!$X$2-LEN(SOURCE!K1961)), "")&amp;
      "},"&amp;IF(SOURCE!L1961&lt;&gt;"",""&amp;SOURCE!L1961,"")
 )
)
)</f>
        <v>/* 1912 */  { itemToBeCoded,               NOPARAM,                     "BASE",                                        "BASE",                                        0,       0,       CAT_MENU, SLS_UNCHANGED, US_UNCHANGED},//JM BASE</v>
      </c>
    </row>
    <row r="1962" spans="1:1">
      <c r="A1962" s="8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",SOURCE!$S$2-5), "")&amp;
      TEXT(SOURCE!H1962,"????0")&amp;",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", "&amp; SOURCE!K1962&amp;      IF(SOURCE!$X$2-LEN(SOURCE!K1962) &gt;= 0, REPT(" ",SOURCE!$X$2-LEN(SOURCE!K1962)), "")&amp;
      "},"&amp;IF(SOURCE!L1962&lt;&gt;"",""&amp;SOURCE!L1962,"")
 )
)
)</f>
        <v>/* 1913 */  { itemToBeCoded,               NOPARAM,                     "XEQM",                                        "XEQM",                                        0,       0,       CAT_MENU, SLS_UNCHANGED, US_UNCHANGED},</v>
      </c>
    </row>
    <row r="1963" spans="1:1">
      <c r="A1963" s="8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",SOURCE!$S$2-5), "")&amp;
      TEXT(SOURCE!H1963,"????0")&amp;",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", "&amp; SOURCE!K1963&amp;      IF(SOURCE!$X$2-LEN(SOURCE!K1963) &gt;= 0, REPT(" ",SOURCE!$X$2-LEN(SOURCE!K1963)), "")&amp;
      "},"&amp;IF(SOURCE!L1963&lt;&gt;"",""&amp;SOURCE!L1963,"")
 )
)
)</f>
        <v>/* 1914 */  { itemToBeCoded,               NOPARAM,                     "ELEC.ENG",                                    "ELEC",                                        0,       0,       CAT_MENU, SLS_UNCHANGED, US_ENABLED  },//JM EE</v>
      </c>
    </row>
    <row r="1964" spans="1:1">
      <c r="A1964" s="8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",SOURCE!$S$2-5), "")&amp;
      TEXT(SOURCE!H1964,"????0")&amp;",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", "&amp; SOURCE!K1964&amp;      IF(SOURCE!$X$2-LEN(SOURCE!K1964) &gt;= 0, REPT(" ",SOURCE!$X$2-LEN(SOURCE!K1964)), "")&amp;
      "},"&amp;IF(SOURCE!L1964&lt;&gt;"",""&amp;SOURCE!L1964,"")
 )
)
)</f>
        <v>/* 1915 */  { fnT_ARROW,                   ITM_T_UP_ARROW,              STD_UP_ARROW,                                  STD_UP_ARROW,                                  0,       0,       CAT_NONE, SLS_UNCHANGED, US_UNCHANGED},</v>
      </c>
    </row>
    <row r="1965" spans="1:1">
      <c r="A1965" s="8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",SOURCE!$S$2-5), "")&amp;
      TEXT(SOURCE!H1965,"????0")&amp;",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", "&amp; SOURCE!K1965&amp;      IF(SOURCE!$X$2-LEN(SOURCE!K1965) &gt;= 0, REPT(" ",SOURCE!$X$2-LEN(SOURCE!K1965)), "")&amp;
      "},"&amp;IF(SOURCE!L1965&lt;&gt;"",""&amp;SOURCE!L1965,"")
 )
)
)</f>
        <v>/* 1916 */  { itemToBeCoded,               NOPARAM,                     "KEYS",                                        "KEYS",                                        0,       0,       CAT_MENU, SLS_UNCHANGED, US_UNCHANGED},</v>
      </c>
    </row>
    <row r="1966" spans="1:1">
      <c r="A1966" s="8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",SOURCE!$S$2-5), "")&amp;
      TEXT(SOURCE!H1966,"????0")&amp;",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", "&amp; SOURCE!K1966&amp;      IF(SOURCE!$X$2-LEN(SOURCE!K1966) &gt;= 0, REPT(" ",SOURCE!$X$2-LEN(SOURCE!K1966)), "")&amp;
      "},"&amp;IF(SOURCE!L1966&lt;&gt;"",""&amp;SOURCE!L1966,"")
 )
)
)</f>
        <v>/* 1917 */  { fnT_ARROW,                   ITM_T_DOWN_ARROW,            STD_DOWN_ARROW,                                STD_DOWN_ARROW,                                0,       0,       CAT_NONE, SLS_UNCHANGED, US_UNCHANGED},</v>
      </c>
    </row>
    <row r="1967" spans="1:1">
      <c r="A1967" s="8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",SOURCE!$S$2-5), "")&amp;
      TEXT(SOURCE!H1967,"????0")&amp;",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", "&amp; SOURCE!K1967&amp;      IF(SOURCE!$X$2-LEN(SOURCE!K1967) &gt;= 0, REPT(" ",SOURCE!$X$2-LEN(SOURCE!K1967)), "")&amp;
      "},"&amp;IF(SOURCE!L1967&lt;&gt;"",""&amp;SOURCE!L1967,"")
 )
)
)</f>
        <v>/* 1918 */  { fnT_ARROW,                   ITM_T_HOME,                  "HOME",                                        "HOME",                                        0,       0,       CAT_NONE, SLS_UNCHANGED, US_UNCHANGED},</v>
      </c>
    </row>
    <row r="1968" spans="1:1">
      <c r="A1968" s="8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",SOURCE!$S$2-5), "")&amp;
      TEXT(SOURCE!H1968,"????0")&amp;",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", "&amp; SOURCE!K1968&amp;      IF(SOURCE!$X$2-LEN(SOURCE!K1968) &gt;= 0, REPT(" ",SOURCE!$X$2-LEN(SOURCE!K1968)), "")&amp;
      "},"&amp;IF(SOURCE!L1968&lt;&gt;"",""&amp;SOURCE!L1968,"")
 )
)
)</f>
        <v>/* 1919 */  { fnT_ARROW,                   ITM_T_END,                   "END",                                         "END",                                         0,       0,       CAT_NONE, SLS_UNCHANGED, US_UNCHANGED},</v>
      </c>
    </row>
    <row r="1969" spans="1:1">
      <c r="A1969" s="8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",SOURCE!$S$2-5), "")&amp;
      TEXT(SOURCE!H1969,"????0")&amp;",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", "&amp; SOURCE!K1969&amp;      IF(SOURCE!$X$2-LEN(SOURCE!K1969) &gt;= 0, REPT(" ",SOURCE!$X$2-LEN(SOURCE!K1969)), "")&amp;
      "},"&amp;IF(SOURCE!L1969&lt;&gt;"",""&amp;SOURCE!L1969,"")
 )
)
)</f>
        <v>/* 1920 */  { itemToBeCoded,               NOPARAM,                     "I",                                           STD_SIGMA "+U&amp;N",                              0,       0,       CAT_MENU, SLS_UNCHANGED, US_UNCHANGED},//J=V43</v>
      </c>
    </row>
    <row r="1970" spans="1:1">
      <c r="A1970" s="8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",SOURCE!$S$2-5), "")&amp;
      TEXT(SOURCE!H1970,"????0")&amp;",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", "&amp; SOURCE!K1970&amp;      IF(SOURCE!$X$2-LEN(SOURCE!K1970) &gt;= 0, REPT(" ",SOURCE!$X$2-LEN(SOURCE!K1970)), "")&amp;
      "},"&amp;IF(SOURCE!L1970&lt;&gt;"",""&amp;SOURCE!L1970,"")
 )
)
)</f>
        <v>/* 1921 */  { itemToBeCoded,               NOPARAM,                     "T.EDIT",                                      "T.EDIT",                                      0,       0,       CAT_MENU, SLS_UNCHANGED, US_UNCHANGED},</v>
      </c>
    </row>
    <row r="1971" spans="1:1">
      <c r="A1971" s="8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",SOURCE!$S$2-5), "")&amp;
      TEXT(SOURCE!H1971,"????0")&amp;",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", "&amp; SOURCE!K1971&amp;      IF(SOURCE!$X$2-LEN(SOURCE!K1971) &gt;= 0, REPT(" ",SOURCE!$X$2-LEN(SOURCE!K1971)), "")&amp;
      "},"&amp;IF(SOURCE!L1971&lt;&gt;"",""&amp;SOURCE!L1971,"")
 )
)
)</f>
        <v>/* 1922 */  { itemToBeCoded,               NOPARAM,                     "XXEQ",                                        "XXEQ",                                        0,       0,       CAT_MENU, SLS_UNCHANGED, US_UNCHANGED},</v>
      </c>
    </row>
    <row r="1972" spans="1:1">
      <c r="A1972" s="8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",SOURCE!$S$2-5), "")&amp;
      TEXT(SOURCE!H1972,"????0")&amp;",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", "&amp; SOURCE!K1972&amp;      IF(SOURCE!$X$2-LEN(SOURCE!K1972) &gt;= 0, REPT(" ",SOURCE!$X$2-LEN(SOURCE!K1972)), "")&amp;
      "},"&amp;IF(SOURCE!L1972&lt;&gt;"",""&amp;SOURCE!L1972,"")
 )
)
)</f>
        <v>/* 1923 */  { fnRange,                     NOPARAM,                     "RNG",                                         "RNG",                                         0,       0,       CAT_NONE, SLS_ENABLED  , US_ENABLED  },</v>
      </c>
    </row>
    <row r="1973" spans="1:1">
      <c r="A1973" s="8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",SOURCE!$S$2-5), "")&amp;
      TEXT(SOURCE!H1973,"????0")&amp;",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", "&amp; SOURCE!K1973&amp;      IF(SOURCE!$X$2-LEN(SOURCE!K1973) &gt;= 0, REPT(" ",SOURCE!$X$2-LEN(SOURCE!K1973)), "")&amp;
      "},"&amp;IF(SOURCE!L1973&lt;&gt;"",""&amp;SOURCE!L1973,"")
 )
)
)</f>
        <v>/* 1924 */  { flagBrowser_old,             NOPARAM,                     "FLAGS.V",                                     "FLGS",                                        0,       0,       CAT_FNCT, SLS_UNCHANGED, US_UNCHANGED},//JM Changed STATUS</v>
      </c>
    </row>
    <row r="1974" spans="1:1">
      <c r="A1974" s="8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",SOURCE!$S$2-5), "")&amp;
      TEXT(SOURCE!H1974,"????0")&amp;",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", "&amp; SOURCE!K1974&amp;      IF(SOURCE!$X$2-LEN(SOURCE!K1974) &gt;= 0, REPT(" ",SOURCE!$X$2-LEN(SOURCE!K1974)), "")&amp;
      "},"&amp;IF(SOURCE!L1974&lt;&gt;"",""&amp;SOURCE!L1974,"")
 )
)
)</f>
        <v>/* 1925 */  { fnSetSetJM,                  CU_I,                        "CPXi",                                        "CPXi",                                        0,       0,       CAT_NONE, SLS_UNCHANGED, US_UNCHANGED},</v>
      </c>
    </row>
    <row r="1975" spans="1:1">
      <c r="A1975" s="8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",SOURCE!$S$2-5), "")&amp;
      TEXT(SOURCE!H1975,"????0")&amp;",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", "&amp; SOURCE!K1975&amp;      IF(SOURCE!$X$2-LEN(SOURCE!K1975) &gt;= 0, REPT(" ",SOURCE!$X$2-LEN(SOURCE!K1975)), "")&amp;
      "},"&amp;IF(SOURCE!L1975&lt;&gt;"",""&amp;SOURCE!L1975,"")
 )
)
)</f>
        <v>/* 1926 */  { fnSetSetJM,                  CU_J,                        "CPXj",                                        "CPXj",                                        0,       0,       CAT_NONE, SLS_UNCHANGED, US_UNCHANGED},</v>
      </c>
    </row>
    <row r="1976" spans="1:1">
      <c r="A1976" s="8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",SOURCE!$S$2-5), "")&amp;
      TEXT(SOURCE!H1976,"????0")&amp;",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", "&amp; SOURCE!K1976&amp;      IF(SOURCE!$X$2-LEN(SOURCE!K1976) &gt;= 0, REPT(" ",SOURCE!$X$2-LEN(SOURCE!K1976)), "")&amp;
      "},"&amp;IF(SOURCE!L1976&lt;&gt;"",""&amp;SOURCE!L1976,"")
 )
)
)</f>
        <v>/* 1927 */  { fnSetSetJM,                  SS_4,                        "SSIZE4",                                      "SSIZE4",                                      0,       0,       CAT_NONE, SLS_UNCHANGED, US_UNCHANGED},</v>
      </c>
    </row>
    <row r="1977" spans="1:1">
      <c r="A1977" s="8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",SOURCE!$S$2-5), "")&amp;
      TEXT(SOURCE!H1977,"????0")&amp;",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", "&amp; SOURCE!K1977&amp;      IF(SOURCE!$X$2-LEN(SOURCE!K1977) &gt;= 0, REPT(" ",SOURCE!$X$2-LEN(SOURCE!K1977)), "")&amp;
      "},"&amp;IF(SOURCE!L1977&lt;&gt;"",""&amp;SOURCE!L1977,"")
 )
)
)</f>
        <v>/* 1928 */  { fnSetSetJM,                  SS_8,                        "SSIZE8",                                      "SSIZE8",                                      0,       0,       CAT_NONE, SLS_UNCHANGED, US_UNCHANGED},</v>
      </c>
    </row>
    <row r="1978" spans="1:1">
      <c r="A1978" s="8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",SOURCE!$S$2-5), "")&amp;
      TEXT(SOURCE!H1978,"????0")&amp;",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", "&amp; SOURCE!K1978&amp;      IF(SOURCE!$X$2-LEN(SOURCE!K1978) &gt;= 0, REPT(" ",SOURCE!$X$2-LEN(SOURCE!K1978)), "")&amp;
      "},"&amp;IF(SOURCE!L1978&lt;&gt;"",""&amp;SOURCE!L1978,"")
 )
)
)</f>
        <v>/* 1929 */  { fnSetSetJM,                  JC_BSR,                      "SPCRES",                                      "SPCRES",                                      0,       0,       CAT_NONE, SLS_UNCHANGED, US_UNCHANGED},</v>
      </c>
    </row>
    <row r="1979" spans="1:1">
      <c r="A1979" s="8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",SOURCE!$S$2-5), "")&amp;
      TEXT(SOURCE!H1979,"????0")&amp;",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", "&amp; SOURCE!K1979&amp;      IF(SOURCE!$X$2-LEN(SOURCE!K1979) &gt;= 0, REPT(" ",SOURCE!$X$2-LEN(SOURCE!K1979)), "")&amp;
      "},"&amp;IF(SOURCE!L1979&lt;&gt;"",""&amp;SOURCE!L1979,"")
 )
)
)</f>
        <v>/* 1930 */  { fnCFGsettings,               NOPARAM,                     "CFG",                                         "CFG",                                         0,       0,       CAT_NONE, SLS_UNCHANGED, US_UNCHANGED},//JM Replacements</v>
      </c>
    </row>
    <row r="1980" spans="1:1">
      <c r="A1980" s="8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",SOURCE!$S$2-5), "")&amp;
      TEXT(SOURCE!H1980,"????0")&amp;",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", "&amp; SOURCE!K1980&amp;      IF(SOURCE!$X$2-LEN(SOURCE!K1980) &gt;= 0, REPT(" ",SOURCE!$X$2-LEN(SOURCE!K1980)), "")&amp;
      "},"&amp;IF(SOURCE!L1980&lt;&gt;"",""&amp;SOURCE!L1980,"")
 )
)
)</f>
        <v>/* 1931 */  { fnSetSetJM,                  TF_H12,                      "CLK12",                                       "CLK12",                                       0,       0,       CAT_NONE, SLS_UNCHANGED, US_UNCHANGED},//JM Replacements</v>
      </c>
    </row>
    <row r="1981" spans="1:1">
      <c r="A1981" s="8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",SOURCE!$S$2-5), "")&amp;
      TEXT(SOURCE!H1981,"????0")&amp;",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", "&amp; SOURCE!K1981&amp;      IF(SOURCE!$X$2-LEN(SOURCE!K1981) &gt;= 0, REPT(" ",SOURCE!$X$2-LEN(SOURCE!K1981)), "")&amp;
      "},"&amp;IF(SOURCE!L1981&lt;&gt;"",""&amp;SOURCE!L1981,"")
 )
)
)</f>
        <v>/* 1932 */  { fnSetSetJM,                  TF_H24,                      "CLK24",                                       "CLK24",                                       0,       0,       CAT_NONE, SLS_UNCHANGED, US_UNCHANGED},//JM Replacements</v>
      </c>
    </row>
    <row r="1982" spans="1:1">
      <c r="A1982" s="8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",SOURCE!$S$2-5), "")&amp;
      TEXT(SOURCE!H1982,"????0")&amp;",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", "&amp; SOURCE!K1982&amp;      IF(SOURCE!$X$2-LEN(SOURCE!K1982) &gt;= 0, REPT(" ",SOURCE!$X$2-LEN(SOURCE!K1982)), "")&amp;
      "},"&amp;IF(SOURCE!L1982&lt;&gt;"",""&amp;SOURCE!L1982,"")
 )
)
)</f>
        <v>/* 1933 */  { fnSetSetJM,                  PS_CROSS,                    "MULT" STD_CROSS,                              "MULT" STD_CROSS,                              0,       0,       CAT_NONE, SLS_UNCHANGED, US_UNCHANGED},</v>
      </c>
    </row>
    <row r="1983" spans="1:1">
      <c r="A1983" s="8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",SOURCE!$S$2-5), "")&amp;
      TEXT(SOURCE!H1983,"????0")&amp;",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", "&amp; SOURCE!K1983&amp;      IF(SOURCE!$X$2-LEN(SOURCE!K1983) &gt;= 0, REPT(" ",SOURCE!$X$2-LEN(SOURCE!K1983)), "")&amp;
      "},"&amp;IF(SOURCE!L1983&lt;&gt;"",""&amp;SOURCE!L1983,"")
 )
)
)</f>
        <v>/* 1934 */  { fnSetSetJM,                  PS_DOT,                      "MULT" STD_DOT,                                "MULT" STD_DOT,                                0,       0,       CAT_NONE, SLS_UNCHANGED, US_UNCHANGED},</v>
      </c>
    </row>
    <row r="1984" spans="1:1">
      <c r="A1984" s="8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",SOURCE!$S$2-5), "")&amp;
      TEXT(SOURCE!H1984,"????0")&amp;",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", "&amp; SOURCE!K1984&amp;      IF(SOURCE!$X$2-LEN(SOURCE!K1984) &gt;= 0, REPT(" ",SOURCE!$X$2-LEN(SOURCE!K1984)), "")&amp;
      "},"&amp;IF(SOURCE!L1984&lt;&gt;"",""&amp;SOURCE!L1984,"")
 )
)
)</f>
        <v>/* 1935 */  { fnSetSetJM,                  CM_POLAR,                    "POLAR",                                       "POLAR",                                       0,       0,       CAT_NONE, SLS_UNCHANGED, US_UNCHANGED},//JM Replacements</v>
      </c>
    </row>
    <row r="1985" spans="1:1">
      <c r="A1985" s="8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",SOURCE!$S$2-5), "")&amp;
      TEXT(SOURCE!H1985,"????0")&amp;",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", "&amp; SOURCE!K1985&amp;      IF(SOURCE!$X$2-LEN(SOURCE!K1985) &gt;= 0, REPT(" ",SOURCE!$X$2-LEN(SOURCE!K1985)), "")&amp;
      "},"&amp;IF(SOURCE!L1985&lt;&gt;"",""&amp;SOURCE!L1985,"")
 )
)
)</f>
        <v>/* 1936 */  { fnSetSetJM,                  RX_COMMA,                    "RDX,",                                        "RDX,",                                        0,       0,       CAT_NONE, SLS_UNCHANGED, US_UNCHANGED},//JM Replacements</v>
      </c>
    </row>
    <row r="1986" spans="1:1">
      <c r="A1986" s="8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",SOURCE!$S$2-5), "")&amp;
      TEXT(SOURCE!H1986,"????0")&amp;",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", "&amp; SOURCE!K1986&amp;      IF(SOURCE!$X$2-LEN(SOURCE!K1986) &gt;= 0, REPT(" ",SOURCE!$X$2-LEN(SOURCE!K1986)), "")&amp;
      "},"&amp;IF(SOURCE!L1986&lt;&gt;"",""&amp;SOURCE!L1986,"")
 )
)
)</f>
        <v>/* 1937 */  { fnSetSetJM,                  RX_PERIOD,                   "RDX.",                                        "RDX.",                                        0,       0,       CAT_NONE, SLS_UNCHANGED, US_UNCHANGED},//JM Replacements</v>
      </c>
    </row>
    <row r="1987" spans="1:1">
      <c r="A1987" s="8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",SOURCE!$S$2-5), "")&amp;
      TEXT(SOURCE!H1987,"????0")&amp;",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", "&amp; SOURCE!K1987&amp;      IF(SOURCE!$X$2-LEN(SOURCE!K1987) &gt;= 0, REPT(" ",SOURCE!$X$2-LEN(SOURCE!K1987)), "")&amp;
      "},"&amp;IF(SOURCE!L1987&lt;&gt;"",""&amp;SOURCE!L1987,"")
 )
)
)</f>
        <v>/* 1938 */  { fnSetSetJM,                  CM_RECTANGULAR,              "RECT",                                        "RECT",                                        0,       0,       CAT_NONE, SLS_UNCHANGED, US_UNCHANGED},//JM Replacements</v>
      </c>
    </row>
    <row r="1988" spans="1:1">
      <c r="A1988" s="8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",SOURCE!$S$2-5), "")&amp;
      TEXT(SOURCE!H1988,"????0")&amp;",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", "&amp; SOURCE!K1988&amp;      IF(SOURCE!$X$2-LEN(SOURCE!K1988) &gt;= 0, REPT(" ",SOURCE!$X$2-LEN(SOURCE!K1988)), "")&amp;
      "},"&amp;IF(SOURCE!L1988&lt;&gt;"",""&amp;SOURCE!L1988,"")
 )
)
)</f>
        <v>/* 1939 */  { fnSetSetJM,                  DO_SCI,                      "SCIOVR",                                      "SCIOVR",                                      0,       0,       CAT_NONE, SLS_UNCHANGED, US_UNCHANGED},//JM Replacements</v>
      </c>
    </row>
    <row r="1989" spans="1:1">
      <c r="A1989" s="8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",SOURCE!$S$2-5), "")&amp;
      TEXT(SOURCE!H1989,"????0")&amp;",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", "&amp; SOURCE!K1989&amp;      IF(SOURCE!$X$2-LEN(SOURCE!K1989) &gt;= 0, REPT(" ",SOURCE!$X$2-LEN(SOURCE!K1989)), "")&amp;
      "},"&amp;IF(SOURCE!L1989&lt;&gt;"",""&amp;SOURCE!L1989,"")
 )
)
)</f>
        <v>/* 1940 */  { fnSetSetJM,                  DO_ENG,                      "ENGOVR",                                      "ENGOVR",                                      0,       0,       CAT_NONE, SLS_UNCHANGED, US_UNCHANGED},//JM Replacements</v>
      </c>
    </row>
    <row r="1990" spans="1:1">
      <c r="A1990" s="8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",SOURCE!$S$2-5), "")&amp;
      TEXT(SOURCE!H1990,"????0")&amp;",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", "&amp; SOURCE!K1990&amp;      IF(SOURCE!$X$2-LEN(SOURCE!K1990) &gt;= 0, REPT(" ",SOURCE!$X$2-LEN(SOURCE!K1990)), "")&amp;
      "},"&amp;IF(SOURCE!L1990&lt;&gt;"",""&amp;SOURCE!L1990,"")
 )
)
)</f>
        <v>/* 1941 */  { fnT_ARROW,                   ITM_T_LEFT_ARROW,            STD_LEFT_ARROW,                                STD_LEFT_ARROW,                                0,       0,       CAT_NONE, SLS_UNCHANGED, US_UNCHANGED},</v>
      </c>
    </row>
    <row r="1991" spans="1:1">
      <c r="A1991" s="8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",SOURCE!$S$2-5), "")&amp;
      TEXT(SOURCE!H1991,"????0")&amp;",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", "&amp; SOURCE!K1991&amp;      IF(SOURCE!$X$2-LEN(SOURCE!K1991) &gt;= 0, REPT(" ",SOURCE!$X$2-LEN(SOURCE!K1991)), "")&amp;
      "},"&amp;IF(SOURCE!L1991&lt;&gt;"",""&amp;SOURCE!L1991,"")
 )
)
)</f>
        <v>/* 1942 */  { fnT_ARROW,                   ITM_T_RIGHT_ARROW,           STD_RIGHT_ARROW,                               STD_RIGHT_ARROW,                               0,       0,       CAT_NONE, SLS_UNCHANGED, US_UNCHANGED},</v>
      </c>
    </row>
    <row r="1992" spans="1:1">
      <c r="A1992" s="8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",SOURCE!$S$2-5), "")&amp;
      TEXT(SOURCE!H1992,"????0")&amp;",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", "&amp; SOURCE!K1992&amp;      IF(SOURCE!$X$2-LEN(SOURCE!K1992) &gt;= 0, REPT(" ",SOURCE!$X$2-LEN(SOURCE!K1992)), "")&amp;
      "},"&amp;IF(SOURCE!L1992&lt;&gt;"",""&amp;SOURCE!L1992,"")
 )
)
)</f>
        <v>/* 1943 */  { fnT_ARROW,                   ITM_T_LLEFT_ARROW,           STD_LEFT_ARROW STD_LEFT_ARROW,                 STD_LEFT_ARROW STD_LEFT_ARROW,                 0,       0,       CAT_NONE, SLS_UNCHANGED, US_UNCHANGED},</v>
      </c>
    </row>
    <row r="1993" spans="1:1">
      <c r="A1993" s="8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",SOURCE!$S$2-5), "")&amp;
      TEXT(SOURCE!H1993,"????0")&amp;",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", "&amp; SOURCE!K1993&amp;      IF(SOURCE!$X$2-LEN(SOURCE!K1993) &gt;= 0, REPT(" ",SOURCE!$X$2-LEN(SOURCE!K1993)), "")&amp;
      "},"&amp;IF(SOURCE!L1993&lt;&gt;"",""&amp;SOURCE!L1993,"")
 )
)
)</f>
        <v>/* 1944 */  { fnT_ARROW,                   ITM_T_RRIGHT_ARROW,          STD_RIGHT_ARROW STD_RIGHT_ARROW,               STD_RIGHT_ARROW STD_RIGHT_ARROW,               0,       0,       CAT_NONE, SLS_UNCHANGED, US_UNCHANGED},</v>
      </c>
    </row>
    <row r="1994" spans="1:1">
      <c r="A1994" s="8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",SOURCE!$S$2-5), "")&amp;
      TEXT(SOURCE!H1994,"????0")&amp;",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", "&amp; SOURCE!K1994&amp;      IF(SOURCE!$X$2-LEN(SOURCE!K1994) &gt;= 0, REPT(" ",SOURCE!$X$2-LEN(SOURCE!K1994)), "")&amp;
      "},"&amp;IF(SOURCE!L1994&lt;&gt;"",""&amp;SOURCE!L1994,"")
 )
)
)</f>
        <v>/* 1945 */  { fnXEQNEW,                    NOPARAM,                     "X.NEW",                                       "X.NEW",                                       0,       0,       CAT_NONE, SLS_UNCHANGED, US_UNCHANGED},</v>
      </c>
    </row>
    <row r="1995" spans="1:1">
      <c r="A1995" s="8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",SOURCE!$S$2-5), "")&amp;
      TEXT(SOURCE!H1995,"????0")&amp;",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", "&amp; SOURCE!K1995&amp;      IF(SOURCE!$X$2-LEN(SOURCE!K1995) &gt;= 0, REPT(" ",SOURCE!$X$2-LEN(SOURCE!K1995)), "")&amp;
      "},"&amp;IF(SOURCE!L1995&lt;&gt;"",""&amp;SOURCE!L1995,"")
 )
)
)</f>
        <v>/* 1946 */  { fnXEQMEDIT,                  NOPARAM,                     "X.EDIT",                                      "X.EDIT",                                      0,       0,       CAT_NONE, SLS_UNCHANGED, US_UNCHANGED},</v>
      </c>
    </row>
    <row r="1996" spans="1:1">
      <c r="A1996" s="8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",SOURCE!$S$2-5), "")&amp;
      TEXT(SOURCE!H1996,"????0")&amp;",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", "&amp; SOURCE!K1996&amp;      IF(SOURCE!$X$2-LEN(SOURCE!K1996) &gt;= 0, REPT(" ",SOURCE!$X$2-LEN(SOURCE!K1996)), "")&amp;
      "},"&amp;IF(SOURCE!L1996&lt;&gt;"",""&amp;SOURCE!L1996,"")
 )
)
)</f>
        <v>/* 1947 */  { fnTo_ms,                     NOPARAM,                     ".ms",                                         ".ms",                                         0,       0,       CAT_FNCT, SLS_ENABLED  , US_ENABLED  },//JM DMS HMS</v>
      </c>
    </row>
    <row r="1997" spans="1:1">
      <c r="A1997" s="8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",SOURCE!$S$2-5), "")&amp;
      TEXT(SOURCE!H1997,"????0")&amp;",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", "&amp; SOURCE!K1997&amp;      IF(SOURCE!$X$2-LEN(SOURCE!K1997) &gt;= 0, REPT(" ",SOURCE!$X$2-LEN(SOURCE!K1997)), "")&amp;
      "},"&amp;IF(SOURCE!L1997&lt;&gt;"",""&amp;SOURCE!L1997,"")
 )
)
)</f>
        <v>/* 1948 */  { fnAngularModeJM,             AM_DEGREE,                   STD_RIGHT_DOUBLE_ANGLE "DEG",                  STD_RIGHT_DOUBLE_ANGLE "DEG",                  0,       0,       CAT_FNCT, SLS_UNCHANGED, US_ENABLED  },</v>
      </c>
    </row>
    <row r="1998" spans="1:1">
      <c r="A1998" s="8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",SOURCE!$S$2-5), "")&amp;
      TEXT(SOURCE!H1998,"????0")&amp;",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", "&amp; SOURCE!K1998&amp;      IF(SOURCE!$X$2-LEN(SOURCE!K1998) &gt;= 0, REPT(" ",SOURCE!$X$2-LEN(SOURCE!K1998)), "")&amp;
      "},"&amp;IF(SOURCE!L1998&lt;&gt;"",""&amp;SOURCE!L1998,"")
 )
)
)</f>
        <v>/* 1949 */  { fnAngularModeJM,             AM_DMS,                      STD_RIGHT_DOUBLE_ANGLE "D.MS",                 STD_RIGHT_DOUBLE_ANGLE "d.ms",                 0,       0,       CAT_FNCT, SLS_UNCHANGED, US_ENABLED  },</v>
      </c>
    </row>
    <row r="1999" spans="1:1">
      <c r="A1999" s="8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",SOURCE!$S$2-5), "")&amp;
      TEXT(SOURCE!H1999,"????0")&amp;",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", "&amp; SOURCE!K1999&amp;      IF(SOURCE!$X$2-LEN(SOURCE!K1999) &gt;= 0, REPT(" ",SOURCE!$X$2-LEN(SOURCE!K1999)), "")&amp;
      "},"&amp;IF(SOURCE!L1999&lt;&gt;"",""&amp;SOURCE!L1999,"")
 )
)
)</f>
        <v>/* 1950 */  { fnAngularModeJM,             AM_GRAD,                     STD_RIGHT_DOUBLE_ANGLE "GRAD",                 STD_RIGHT_DOUBLE_ANGLE "GRAD",                 0,       0,       CAT_FNCT, SLS_UNCHANGED, US_ENABLED  },</v>
      </c>
    </row>
    <row r="2000" spans="1:1">
      <c r="A2000" s="8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",SOURCE!$S$2-5), "")&amp;
      TEXT(SOURCE!H2000,"????0")&amp;",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", "&amp; SOURCE!K2000&amp;      IF(SOURCE!$X$2-LEN(SOURCE!K2000) &gt;= 0, REPT(" ",SOURCE!$X$2-LEN(SOURCE!K2000)), "")&amp;
      "},"&amp;IF(SOURCE!L2000&lt;&gt;"",""&amp;SOURCE!L2000,"")
 )
)
)</f>
        <v>/* 1951 */  { fnAngularModeJM,             AM_MULTPI,                   STD_RIGHT_DOUBLE_ANGLE "MUL" STD_pi,           STD_RIGHT_DOUBLE_ANGLE "MUL" STD_pi,           0,       0,       CAT_FNCT, SLS_UNCHANGED, US_ENABLED  },</v>
      </c>
    </row>
    <row r="2001" spans="1:1">
      <c r="A2001" s="8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",SOURCE!$R$2-LEN(SOURCE!F2001)), "")&amp;
      TEXT(SOURCE!G2001,"??0")&amp;", "&amp; IF(SOURCE!$S$2-3 &gt;= 0, REPT(" ",SOURCE!$S$2-5), "")&amp;
      TEXT(SOURCE!H2001,"????0")&amp;", "&amp; IF(SOURCE!$T$2-3 &gt;= 0, REPT(" ",SOURCE!$T$2-3), "")&amp;
      SOURCE!I2001&amp;", "&amp; IF(SOURCE!$U$2-LEN(SOURCE!I2001) &gt;= 0, REPT(" ",SOURCE!$U$2-LEN(SOURCE!I2001)), "")&amp;
      SOURCE!J2001&amp;      IF(SOURCE!$V$2-LEN(SOURCE!J2001) &gt;= 0, REPT(" ",SOURCE!$V$2-LEN(SOURCE!J2001)), "")&amp;
  ", "&amp; SOURCE!K2001&amp;      IF(SOURCE!$X$2-LEN(SOURCE!K2001) &gt;= 0, REPT(" ",SOURCE!$X$2-LEN(SOURCE!K2001)), "")&amp;
      "},"&amp;IF(SOURCE!L2001&lt;&gt;"",""&amp;SOURCE!L2001,"")
 )
)
)</f>
        <v>/* 1952 */  { fnAngularModeJM,             AM_RADIAN,                   STD_RIGHT_DOUBLE_ANGLE "RAD",                  STD_RIGHT_DOUBLE_ANGLE "RAD",                  0,       0,       CAT_FNCT, SLS_UNCHANGED, US_ENABLED  },</v>
      </c>
    </row>
    <row r="2002" spans="1:1">
      <c r="A2002" s="8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",SOURCE!$R$2-LEN(SOURCE!F2002)), "")&amp;
      TEXT(SOURCE!G2002,"??0")&amp;", "&amp; IF(SOURCE!$S$2-3 &gt;= 0, REPT(" ",SOURCE!$S$2-5), "")&amp;
      TEXT(SOURCE!H2002,"????0")&amp;", "&amp; IF(SOURCE!$T$2-3 &gt;= 0, REPT(" ",SOURCE!$T$2-3), "")&amp;
      SOURCE!I2002&amp;", "&amp; IF(SOURCE!$U$2-LEN(SOURCE!I2002) &gt;= 0, REPT(" ",SOURCE!$U$2-LEN(SOURCE!I2002)), "")&amp;
      SOURCE!J2002&amp;      IF(SOURCE!$V$2-LEN(SOURCE!J2002) &gt;= 0, REPT(" ",SOURCE!$V$2-LEN(SOURCE!J2002)), "")&amp;
  ", "&amp; SOURCE!K2002&amp;      IF(SOURCE!$X$2-LEN(SOURCE!K2002) &gt;= 0, REPT(" ",SOURCE!$X$2-LEN(SOURCE!K2002)), "")&amp;
      "},"&amp;IF(SOURCE!L2002&lt;&gt;"",""&amp;SOURCE!L2002,"")
 )
)
)</f>
        <v>/* 1953 */  { fnAngularModeJM,             AM_HMS,                      STD_RIGHT_DOUBLE_ANGLE "H.MS",                 STD_RIGHT_DOUBLE_ANGLE "h.ms",                 0,       0,       CAT_FNCT, SLS_UNCHANGED, US_ENABLED  },</v>
      </c>
    </row>
    <row r="2003" spans="1:1">
      <c r="A2003" s="8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",SOURCE!$R$2-LEN(SOURCE!F2003)), "")&amp;
      TEXT(SOURCE!G2003,"??0")&amp;", "&amp; IF(SOURCE!$S$2-3 &gt;= 0, REPT(" ",SOURCE!$S$2-5), "")&amp;
      TEXT(SOURCE!H2003,"????0")&amp;", "&amp; IF(SOURCE!$T$2-3 &gt;= 0, REPT(" ",SOURCE!$T$2-3), "")&amp;
      SOURCE!I2003&amp;", "&amp; IF(SOURCE!$U$2-LEN(SOURCE!I2003) &gt;= 0, REPT(" ",SOURCE!$U$2-LEN(SOURCE!I2003)), "")&amp;
      SOURCE!J2003&amp;      IF(SOURCE!$V$2-LEN(SOURCE!J2003) &gt;= 0, REPT(" ",SOURCE!$V$2-LEN(SOURCE!J2003)), "")&amp;
  ", "&amp; SOURCE!K2003&amp;      IF(SOURCE!$X$2-LEN(SOURCE!K2003) &gt;= 0, REPT(" ",SOURCE!$X$2-LEN(SOURCE!K2003)), "")&amp;
      "},"&amp;IF(SOURCE!L2003&lt;&gt;"",""&amp;SOURCE!L2003,"")
 )
)
)</f>
        <v>/* 1954 */  { fnJMUSERmode,                256+0,                       "",                                            "USER_PRIM00U",                                0,       0,       CAT_NONE, SLS_UNCHANGED, US_UNCHANGED},//JM User mode (Will remove later - reserved)</v>
      </c>
    </row>
    <row r="2004" spans="1:1">
      <c r="A2004" s="8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",SOURCE!$R$2-LEN(SOURCE!F2004)), "")&amp;
      TEXT(SOURCE!G2004,"??0")&amp;", "&amp; IF(SOURCE!$S$2-3 &gt;= 0, REPT(" ",SOURCE!$S$2-5), "")&amp;
      TEXT(SOURCE!H2004,"????0")&amp;", "&amp; IF(SOURCE!$T$2-3 &gt;= 0, REPT(" ",SOURCE!$T$2-3), "")&amp;
      SOURCE!I2004&amp;", "&amp; IF(SOURCE!$U$2-LEN(SOURCE!I2004) &gt;= 0, REPT(" ",SOURCE!$U$2-LEN(SOURCE!I2004)), "")&amp;
      SOURCE!J2004&amp;      IF(SOURCE!$V$2-LEN(SOURCE!J2004) &gt;= 0, REPT(" ",SOURCE!$V$2-LEN(SOURCE!J2004)), "")&amp;
  ", "&amp; SOURCE!K2004&amp;      IF(SOURCE!$X$2-LEN(SOURCE!K2004) &gt;= 0, REPT(" ",SOURCE!$X$2-LEN(SOURCE!K2004)), "")&amp;
      "},"&amp;IF(SOURCE!L2004&lt;&gt;"",""&amp;SOURCE!L2004,"")
 )
)
)</f>
        <v>/* 1955 */  { fnJMUSERmode_f,              256+0,                       "",                                            "USER_SFTf00U",                                0,       0,       CAT_NONE, SLS_UNCHANGED, US_UNCHANGED},//JM User mode (Will remove later - reserved)</v>
      </c>
    </row>
    <row r="2005" spans="1:1">
      <c r="A2005" s="8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",SOURCE!$R$2-LEN(SOURCE!F2005)), "")&amp;
      TEXT(SOURCE!G2005,"??0")&amp;", "&amp; IF(SOURCE!$S$2-3 &gt;= 0, REPT(" ",SOURCE!$S$2-5), "")&amp;
      TEXT(SOURCE!H2005,"????0")&amp;", "&amp; IF(SOURCE!$T$2-3 &gt;= 0, REPT(" ",SOURCE!$T$2-3), "")&amp;
      SOURCE!I2005&amp;", "&amp; IF(SOURCE!$U$2-LEN(SOURCE!I2005) &gt;= 0, REPT(" ",SOURCE!$U$2-LEN(SOURCE!I2005)), "")&amp;
      SOURCE!J2005&amp;      IF(SOURCE!$V$2-LEN(SOURCE!J2005) &gt;= 0, REPT(" ",SOURCE!$V$2-LEN(SOURCE!J2005)), "")&amp;
  ", "&amp; SOURCE!K2005&amp;      IF(SOURCE!$X$2-LEN(SOURCE!K2005) &gt;= 0, REPT(" ",SOURCE!$X$2-LEN(SOURCE!K2005)), "")&amp;
      "},"&amp;IF(SOURCE!L2005&lt;&gt;"",""&amp;SOURCE!L2005,"")
 )
)
)</f>
        <v>/* 1956 */  { fnJMUSERmode_g,              256+0,                       "",                                            "USER_SFTg00U",                                0,       0,       CAT_NONE, SLS_UNCHANGED, US_UNCHANGED},//JM User mode (Will remove later - reserved)</v>
      </c>
    </row>
    <row r="2006" spans="1:1">
      <c r="A2006" s="8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",SOURCE!$R$2-LEN(SOURCE!F2006)), "")&amp;
      TEXT(SOURCE!G2006,"??0")&amp;", "&amp; IF(SOURCE!$S$2-3 &gt;= 0, REPT(" ",SOURCE!$S$2-5), "")&amp;
      TEXT(SOURCE!H2006,"????0")&amp;", "&amp; IF(SOURCE!$T$2-3 &gt;= 0, REPT(" ",SOURCE!$T$2-3), "")&amp;
      SOURCE!I2006&amp;", "&amp; IF(SOURCE!$U$2-LEN(SOURCE!I2006) &gt;= 0, REPT(" ",SOURCE!$U$2-LEN(SOURCE!I2006)), "")&amp;
      SOURCE!J2006&amp;      IF(SOURCE!$V$2-LEN(SOURCE!J2006) &gt;= 0, REPT(" ",SOURCE!$V$2-LEN(SOURCE!J2006)), "")&amp;
  ", "&amp; SOURCE!K2006&amp;      IF(SOURCE!$X$2-LEN(SOURCE!K2006) &gt;= 0, REPT(" ",SOURCE!$X$2-LEN(SOURCE!K2006)), "")&amp;
      "},"&amp;IF(SOURCE!L2006&lt;&gt;"",""&amp;SOURCE!L2006,"")
 )
)
)</f>
        <v>/* 1957 */  { fnJMUSERmode,                256+1,                       "",                                            "USER_PRIM01U",                                0,       0,       CAT_NONE, SLS_UNCHANGED, US_UNCHANGED},//JM User mode (Will remove later - reserved)</v>
      </c>
    </row>
    <row r="2007" spans="1:1">
      <c r="A2007" s="8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",SOURCE!$R$2-LEN(SOURCE!F2007)), "")&amp;
      TEXT(SOURCE!G2007,"??0")&amp;", "&amp; IF(SOURCE!$S$2-3 &gt;= 0, REPT(" ",SOURCE!$S$2-5), "")&amp;
      TEXT(SOURCE!H2007,"????0")&amp;", "&amp; IF(SOURCE!$T$2-3 &gt;= 0, REPT(" ",SOURCE!$T$2-3), "")&amp;
      SOURCE!I2007&amp;", "&amp; IF(SOURCE!$U$2-LEN(SOURCE!I2007) &gt;= 0, REPT(" ",SOURCE!$U$2-LEN(SOURCE!I2007)), "")&amp;
      SOURCE!J2007&amp;      IF(SOURCE!$V$2-LEN(SOURCE!J2007) &gt;= 0, REPT(" ",SOURCE!$V$2-LEN(SOURCE!J2007)), "")&amp;
  ", "&amp; SOURCE!K2007&amp;      IF(SOURCE!$X$2-LEN(SOURCE!K2007) &gt;= 0, REPT(" ",SOURCE!$X$2-LEN(SOURCE!K2007)), "")&amp;
      "},"&amp;IF(SOURCE!L2007&lt;&gt;"",""&amp;SOURCE!L2007,"")
 )
)
)</f>
        <v>/* 1958 */  { fnJMUSERmode_f,              256+1,                       "",                                            "USER_SFTf01U",                                0,       0,       CAT_NONE, SLS_UNCHANGED, US_UNCHANGED},//JM User mode (Will remove later - reserved)</v>
      </c>
    </row>
    <row r="2008" spans="1:1">
      <c r="A2008" s="8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",SOURCE!$R$2-LEN(SOURCE!F2008)), "")&amp;
      TEXT(SOURCE!G2008,"??0")&amp;", "&amp; IF(SOURCE!$S$2-3 &gt;= 0, REPT(" ",SOURCE!$S$2-5), "")&amp;
      TEXT(SOURCE!H2008,"????0")&amp;", "&amp; IF(SOURCE!$T$2-3 &gt;= 0, REPT(" ",SOURCE!$T$2-3), "")&amp;
      SOURCE!I2008&amp;", "&amp; IF(SOURCE!$U$2-LEN(SOURCE!I2008) &gt;= 0, REPT(" ",SOURCE!$U$2-LEN(SOURCE!I2008)), "")&amp;
      SOURCE!J2008&amp;      IF(SOURCE!$V$2-LEN(SOURCE!J2008) &gt;= 0, REPT(" ",SOURCE!$V$2-LEN(SOURCE!J2008)), "")&amp;
  ", "&amp; SOURCE!K2008&amp;      IF(SOURCE!$X$2-LEN(SOURCE!K2008) &gt;= 0, REPT(" ",SOURCE!$X$2-LEN(SOURCE!K2008)), "")&amp;
      "},"&amp;IF(SOURCE!L2008&lt;&gt;"",""&amp;SOURCE!L2008,"")
 )
)
)</f>
        <v>/* 1959 */  { fnJMUSERmode_g,              256+1,                       "",                                            "USER_SFTg01U",                                0,       0,       CAT_NONE, SLS_UNCHANGED, US_UNCHANGED},//JM User mode (Will remove later - reserved)</v>
      </c>
    </row>
    <row r="2009" spans="1:1">
      <c r="A2009" s="8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",SOURCE!$R$2-LEN(SOURCE!F2009)), "")&amp;
      TEXT(SOURCE!G2009,"??0")&amp;", "&amp; IF(SOURCE!$S$2-3 &gt;= 0, REPT(" ",SOURCE!$S$2-5), "")&amp;
      TEXT(SOURCE!H2009,"????0")&amp;", "&amp; IF(SOURCE!$T$2-3 &gt;= 0, REPT(" ",SOURCE!$T$2-3), "")&amp;
      SOURCE!I2009&amp;", "&amp; IF(SOURCE!$U$2-LEN(SOURCE!I2009) &gt;= 0, REPT(" ",SOURCE!$U$2-LEN(SOURCE!I2009)), "")&amp;
      SOURCE!J2009&amp;      IF(SOURCE!$V$2-LEN(SOURCE!J2009) &gt;= 0, REPT(" ",SOURCE!$V$2-LEN(SOURCE!J2009)), "")&amp;
  ", "&amp; SOURCE!K2009&amp;      IF(SOURCE!$X$2-LEN(SOURCE!K2009) &gt;= 0, REPT(" ",SOURCE!$X$2-LEN(SOURCE!K2009)), "")&amp;
      "},"&amp;IF(SOURCE!L2009&lt;&gt;"",""&amp;SOURCE!L2009,"")
 )
)
)</f>
        <v>/* 1960 */  { fnJMUSERmode,                256+2,                       "",                                            "USER_PRIM02U",                                0,       0,       CAT_NONE, SLS_UNCHANGED, US_UNCHANGED},//JM User mode (Will remove later - reserved)</v>
      </c>
    </row>
    <row r="2010" spans="1:1">
      <c r="A2010" s="8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",SOURCE!$R$2-LEN(SOURCE!F2010)), "")&amp;
      TEXT(SOURCE!G2010,"??0")&amp;", "&amp; IF(SOURCE!$S$2-3 &gt;= 0, REPT(" ",SOURCE!$S$2-5), "")&amp;
      TEXT(SOURCE!H2010,"????0")&amp;", "&amp; IF(SOURCE!$T$2-3 &gt;= 0, REPT(" ",SOURCE!$T$2-3), "")&amp;
      SOURCE!I2010&amp;", "&amp; IF(SOURCE!$U$2-LEN(SOURCE!I2010) &gt;= 0, REPT(" ",SOURCE!$U$2-LEN(SOURCE!I2010)), "")&amp;
      SOURCE!J2010&amp;      IF(SOURCE!$V$2-LEN(SOURCE!J2010) &gt;= 0, REPT(" ",SOURCE!$V$2-LEN(SOURCE!J2010)), "")&amp;
  ", "&amp; SOURCE!K2010&amp;      IF(SOURCE!$X$2-LEN(SOURCE!K2010) &gt;= 0, REPT(" ",SOURCE!$X$2-LEN(SOURCE!K2010)), "")&amp;
      "},"&amp;IF(SOURCE!L2010&lt;&gt;"",""&amp;SOURCE!L2010,"")
 )
)
)</f>
        <v>/* 1961 */  { fnJMUSERmode_f,              256+2,                       "",                                            "USER_SFTf02U",                                0,       0,       CAT_NONE, SLS_UNCHANGED, US_UNCHANGED},//JM User mode (Will remove later - reserved)</v>
      </c>
    </row>
    <row r="2011" spans="1:1">
      <c r="A2011" s="8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",SOURCE!$R$2-LEN(SOURCE!F2011)), "")&amp;
      TEXT(SOURCE!G2011,"??0")&amp;", "&amp; IF(SOURCE!$S$2-3 &gt;= 0, REPT(" ",SOURCE!$S$2-5), "")&amp;
      TEXT(SOURCE!H2011,"????0")&amp;", "&amp; IF(SOURCE!$T$2-3 &gt;= 0, REPT(" ",SOURCE!$T$2-3), "")&amp;
      SOURCE!I2011&amp;", "&amp; IF(SOURCE!$U$2-LEN(SOURCE!I2011) &gt;= 0, REPT(" ",SOURCE!$U$2-LEN(SOURCE!I2011)), "")&amp;
      SOURCE!J2011&amp;      IF(SOURCE!$V$2-LEN(SOURCE!J2011) &gt;= 0, REPT(" ",SOURCE!$V$2-LEN(SOURCE!J2011)), "")&amp;
  ", "&amp; SOURCE!K2011&amp;      IF(SOURCE!$X$2-LEN(SOURCE!K2011) &gt;= 0, REPT(" ",SOURCE!$X$2-LEN(SOURCE!K2011)), "")&amp;
      "},"&amp;IF(SOURCE!L2011&lt;&gt;"",""&amp;SOURCE!L2011,"")
 )
)
)</f>
        <v>/* 1962 */  { fnJMUSERmode_g,              256+2,                       "",                                            "USER_SFTg02U",                                0,       0,       CAT_NONE, SLS_UNCHANGED, US_UNCHANGED},//JM User mode (Will remove later - reserved)</v>
      </c>
    </row>
    <row r="2012" spans="1:1">
      <c r="A2012" s="8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",SOURCE!$R$2-LEN(SOURCE!F2012)), "")&amp;
      TEXT(SOURCE!G2012,"??0")&amp;", "&amp; IF(SOURCE!$S$2-3 &gt;= 0, REPT(" ",SOURCE!$S$2-5), "")&amp;
      TEXT(SOURCE!H2012,"????0")&amp;", "&amp; IF(SOURCE!$T$2-3 &gt;= 0, REPT(" ",SOURCE!$T$2-3), "")&amp;
      SOURCE!I2012&amp;", "&amp; IF(SOURCE!$U$2-LEN(SOURCE!I2012) &gt;= 0, REPT(" ",SOURCE!$U$2-LEN(SOURCE!I2012)), "")&amp;
      SOURCE!J2012&amp;      IF(SOURCE!$V$2-LEN(SOURCE!J2012) &gt;= 0, REPT(" ",SOURCE!$V$2-LEN(SOURCE!J2012)), "")&amp;
  ", "&amp; SOURCE!K2012&amp;      IF(SOURCE!$X$2-LEN(SOURCE!K2012) &gt;= 0, REPT(" ",SOURCE!$X$2-LEN(SOURCE!K2012)), "")&amp;
      "},"&amp;IF(SOURCE!L2012&lt;&gt;"",""&amp;SOURCE!L2012,"")
 )
)
)</f>
        <v>/* 1963 */  { fnJMUSERmode,                256+3,                       "",                                            "USER_PRIM03U",                                0,       0,       CAT_NONE, SLS_UNCHANGED, US_UNCHANGED},//JM User mode (Will remove later - reserved)</v>
      </c>
    </row>
    <row r="2013" spans="1:1">
      <c r="A2013" s="8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",SOURCE!$R$2-LEN(SOURCE!F2013)), "")&amp;
      TEXT(SOURCE!G2013,"??0")&amp;", "&amp; IF(SOURCE!$S$2-3 &gt;= 0, REPT(" ",SOURCE!$S$2-5), "")&amp;
      TEXT(SOURCE!H2013,"????0")&amp;", "&amp; IF(SOURCE!$T$2-3 &gt;= 0, REPT(" ",SOURCE!$T$2-3), "")&amp;
      SOURCE!I2013&amp;", "&amp; IF(SOURCE!$U$2-LEN(SOURCE!I2013) &gt;= 0, REPT(" ",SOURCE!$U$2-LEN(SOURCE!I2013)), "")&amp;
      SOURCE!J2013&amp;      IF(SOURCE!$V$2-LEN(SOURCE!J2013) &gt;= 0, REPT(" ",SOURCE!$V$2-LEN(SOURCE!J2013)), "")&amp;
  ", "&amp; SOURCE!K2013&amp;      IF(SOURCE!$X$2-LEN(SOURCE!K2013) &gt;= 0, REPT(" ",SOURCE!$X$2-LEN(SOURCE!K2013)), "")&amp;
      "},"&amp;IF(SOURCE!L2013&lt;&gt;"",""&amp;SOURCE!L2013,"")
 )
)
)</f>
        <v>/* 1964 */  { fnJMUSERmode_f,              256+3,                       "",                                            "USER_SFTf03U",                                0,       0,       CAT_NONE, SLS_UNCHANGED, US_UNCHANGED},//JM User mode (Will remove later - reserved)</v>
      </c>
    </row>
    <row r="2014" spans="1:1">
      <c r="A2014" s="8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",SOURCE!$R$2-LEN(SOURCE!F2014)), "")&amp;
      TEXT(SOURCE!G2014,"??0")&amp;", "&amp; IF(SOURCE!$S$2-3 &gt;= 0, REPT(" ",SOURCE!$S$2-5), "")&amp;
      TEXT(SOURCE!H2014,"????0")&amp;", "&amp; IF(SOURCE!$T$2-3 &gt;= 0, REPT(" ",SOURCE!$T$2-3), "")&amp;
      SOURCE!I2014&amp;", "&amp; IF(SOURCE!$U$2-LEN(SOURCE!I2014) &gt;= 0, REPT(" ",SOURCE!$U$2-LEN(SOURCE!I2014)), "")&amp;
      SOURCE!J2014&amp;      IF(SOURCE!$V$2-LEN(SOURCE!J2014) &gt;= 0, REPT(" ",SOURCE!$V$2-LEN(SOURCE!J2014)), "")&amp;
  ", "&amp; SOURCE!K2014&amp;      IF(SOURCE!$X$2-LEN(SOURCE!K2014) &gt;= 0, REPT(" ",SOURCE!$X$2-LEN(SOURCE!K2014)), "")&amp;
      "},"&amp;IF(SOURCE!L2014&lt;&gt;"",""&amp;SOURCE!L2014,"")
 )
)
)</f>
        <v>/* 1965 */  { fnJMUSERmode_g,              256+3,                       "",                                            "USER_SFTg03U",                                0,       0,       CAT_NONE, SLS_UNCHANGED, US_UNCHANGED},//JM User mode (Will remove later - reserved)</v>
      </c>
    </row>
    <row r="2015" spans="1:1">
      <c r="A2015" s="8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",SOURCE!$R$2-LEN(SOURCE!F2015)), "")&amp;
      TEXT(SOURCE!G2015,"??0")&amp;", "&amp; IF(SOURCE!$S$2-3 &gt;= 0, REPT(" ",SOURCE!$S$2-5), "")&amp;
      TEXT(SOURCE!H2015,"????0")&amp;", "&amp; IF(SOURCE!$T$2-3 &gt;= 0, REPT(" ",SOURCE!$T$2-3), "")&amp;
      SOURCE!I2015&amp;", "&amp; IF(SOURCE!$U$2-LEN(SOURCE!I2015) &gt;= 0, REPT(" ",SOURCE!$U$2-LEN(SOURCE!I2015)), "")&amp;
      SOURCE!J2015&amp;      IF(SOURCE!$V$2-LEN(SOURCE!J2015) &gt;= 0, REPT(" ",SOURCE!$V$2-LEN(SOURCE!J2015)), "")&amp;
  ", "&amp; SOURCE!K2015&amp;      IF(SOURCE!$X$2-LEN(SOURCE!K2015) &gt;= 0, REPT(" ",SOURCE!$X$2-LEN(SOURCE!K2015)), "")&amp;
      "},"&amp;IF(SOURCE!L2015&lt;&gt;"",""&amp;SOURCE!L2015,"")
 )
)
)</f>
        <v>/* 1966 */  { fnJMUSERmode,                256+4,                       "",                                            "USER_PRIM04U",                                0,       0,       CAT_NONE, SLS_UNCHANGED, US_UNCHANGED},//JM User mode (Will remove later - reserved)</v>
      </c>
    </row>
    <row r="2016" spans="1:1">
      <c r="A2016" s="8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",SOURCE!$R$2-LEN(SOURCE!F2016)), "")&amp;
      TEXT(SOURCE!G2016,"??0")&amp;", "&amp; IF(SOURCE!$S$2-3 &gt;= 0, REPT(" ",SOURCE!$S$2-5), "")&amp;
      TEXT(SOURCE!H2016,"????0")&amp;", "&amp; IF(SOURCE!$T$2-3 &gt;= 0, REPT(" ",SOURCE!$T$2-3), "")&amp;
      SOURCE!I2016&amp;", "&amp; IF(SOURCE!$U$2-LEN(SOURCE!I2016) &gt;= 0, REPT(" ",SOURCE!$U$2-LEN(SOURCE!I2016)), "")&amp;
      SOURCE!J2016&amp;      IF(SOURCE!$V$2-LEN(SOURCE!J2016) &gt;= 0, REPT(" ",SOURCE!$V$2-LEN(SOURCE!J2016)), "")&amp;
  ", "&amp; SOURCE!K2016&amp;      IF(SOURCE!$X$2-LEN(SOURCE!K2016) &gt;= 0, REPT(" ",SOURCE!$X$2-LEN(SOURCE!K2016)), "")&amp;
      "},"&amp;IF(SOURCE!L2016&lt;&gt;"",""&amp;SOURCE!L2016,"")
 )
)
)</f>
        <v>/* 1967 */  { fnJMUSERmode_f,              256+4,                       "",                                            "USER_SFTf04U",                                0,       0,       CAT_NONE, SLS_UNCHANGED, US_UNCHANGED},//JM User mode (Will remove later - reserved)</v>
      </c>
    </row>
    <row r="2017" spans="1:1">
      <c r="A2017" s="8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",SOURCE!$R$2-LEN(SOURCE!F2017)), "")&amp;
      TEXT(SOURCE!G2017,"??0")&amp;", "&amp; IF(SOURCE!$S$2-3 &gt;= 0, REPT(" ",SOURCE!$S$2-5), "")&amp;
      TEXT(SOURCE!H2017,"????0")&amp;", "&amp; IF(SOURCE!$T$2-3 &gt;= 0, REPT(" ",SOURCE!$T$2-3), "")&amp;
      SOURCE!I2017&amp;", "&amp; IF(SOURCE!$U$2-LEN(SOURCE!I2017) &gt;= 0, REPT(" ",SOURCE!$U$2-LEN(SOURCE!I2017)), "")&amp;
      SOURCE!J2017&amp;      IF(SOURCE!$V$2-LEN(SOURCE!J2017) &gt;= 0, REPT(" ",SOURCE!$V$2-LEN(SOURCE!J2017)), "")&amp;
  ", "&amp; SOURCE!K2017&amp;      IF(SOURCE!$X$2-LEN(SOURCE!K2017) &gt;= 0, REPT(" ",SOURCE!$X$2-LEN(SOURCE!K2017)), "")&amp;
      "},"&amp;IF(SOURCE!L2017&lt;&gt;"",""&amp;SOURCE!L2017,"")
 )
)
)</f>
        <v>/* 1968 */  { fnJMUSERmode_g,              256+4,                       "",                                            "USER_SFTg04U",                                0,       0,       CAT_NONE, SLS_UNCHANGED, US_UNCHANGED},//JM User mode (Will remove later - reserved)</v>
      </c>
    </row>
    <row r="2018" spans="1:1">
      <c r="A2018" s="8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",SOURCE!$R$2-LEN(SOURCE!F2018)), "")&amp;
      TEXT(SOURCE!G2018,"??0")&amp;", "&amp; IF(SOURCE!$S$2-3 &gt;= 0, REPT(" ",SOURCE!$S$2-5), "")&amp;
      TEXT(SOURCE!H2018,"????0")&amp;", "&amp; IF(SOURCE!$T$2-3 &gt;= 0, REPT(" ",SOURCE!$T$2-3), "")&amp;
      SOURCE!I2018&amp;", "&amp; IF(SOURCE!$U$2-LEN(SOURCE!I2018) &gt;= 0, REPT(" ",SOURCE!$U$2-LEN(SOURCE!I2018)), "")&amp;
      SOURCE!J2018&amp;      IF(SOURCE!$V$2-LEN(SOURCE!J2018) &gt;= 0, REPT(" ",SOURCE!$V$2-LEN(SOURCE!J2018)), "")&amp;
  ", "&amp; SOURCE!K2018&amp;      IF(SOURCE!$X$2-LEN(SOURCE!K2018) &gt;= 0, REPT(" ",SOURCE!$X$2-LEN(SOURCE!K2018)), "")&amp;
      "},"&amp;IF(SOURCE!L2018&lt;&gt;"",""&amp;SOURCE!L2018,"")
 )
)
)</f>
        <v>/* 1969 */  { fnJMUSERmode,                256+5,                       "",                                            "USER_PRIM05U",                                0,       0,       CAT_NONE, SLS_UNCHANGED, US_UNCHANGED},//JM User mode (Will remove later - reserved)</v>
      </c>
    </row>
    <row r="2019" spans="1:1">
      <c r="A2019" s="8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",SOURCE!$R$2-LEN(SOURCE!F2019)), "")&amp;
      TEXT(SOURCE!G2019,"??0")&amp;", "&amp; IF(SOURCE!$S$2-3 &gt;= 0, REPT(" ",SOURCE!$S$2-5), "")&amp;
      TEXT(SOURCE!H2019,"????0")&amp;", "&amp; IF(SOURCE!$T$2-3 &gt;= 0, REPT(" ",SOURCE!$T$2-3), "")&amp;
      SOURCE!I2019&amp;", "&amp; IF(SOURCE!$U$2-LEN(SOURCE!I2019) &gt;= 0, REPT(" ",SOURCE!$U$2-LEN(SOURCE!I2019)), "")&amp;
      SOURCE!J2019&amp;      IF(SOURCE!$V$2-LEN(SOURCE!J2019) &gt;= 0, REPT(" ",SOURCE!$V$2-LEN(SOURCE!J2019)), "")&amp;
  ", "&amp; SOURCE!K2019&amp;      IF(SOURCE!$X$2-LEN(SOURCE!K2019) &gt;= 0, REPT(" ",SOURCE!$X$2-LEN(SOURCE!K2019)), "")&amp;
      "},"&amp;IF(SOURCE!L2019&lt;&gt;"",""&amp;SOURCE!L2019,"")
 )
)
)</f>
        <v>/* 1970 */  { fnJMUSERmode_f,              256+5,                       "",                                            "USER_SFTf05U",                                0,       0,       CAT_NONE, SLS_UNCHANGED, US_UNCHANGED},//JM User mode (Will remove later - reserved)</v>
      </c>
    </row>
    <row r="2020" spans="1:1">
      <c r="A2020" s="8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",SOURCE!$R$2-LEN(SOURCE!F2020)), "")&amp;
      TEXT(SOURCE!G2020,"??0")&amp;", "&amp; IF(SOURCE!$S$2-3 &gt;= 0, REPT(" ",SOURCE!$S$2-5), "")&amp;
      TEXT(SOURCE!H2020,"????0")&amp;", "&amp; IF(SOURCE!$T$2-3 &gt;= 0, REPT(" ",SOURCE!$T$2-3), "")&amp;
      SOURCE!I2020&amp;", "&amp; IF(SOURCE!$U$2-LEN(SOURCE!I2020) &gt;= 0, REPT(" ",SOURCE!$U$2-LEN(SOURCE!I2020)), "")&amp;
      SOURCE!J2020&amp;      IF(SOURCE!$V$2-LEN(SOURCE!J2020) &gt;= 0, REPT(" ",SOURCE!$V$2-LEN(SOURCE!J2020)), "")&amp;
  ", "&amp; SOURCE!K2020&amp;      IF(SOURCE!$X$2-LEN(SOURCE!K2020) &gt;= 0, REPT(" ",SOURCE!$X$2-LEN(SOURCE!K2020)), "")&amp;
      "},"&amp;IF(SOURCE!L2020&lt;&gt;"",""&amp;SOURCE!L2020,"")
 )
)
)</f>
        <v>/* 1971 */  { fnJMUSERmode_g,              256+5,                       "",                                            "USER_SFTg05U",                                0,       0,       CAT_NONE, SLS_UNCHANGED, US_UNCHANGED},//JM User mode (Will remove later - reserved)</v>
      </c>
    </row>
    <row r="2021" spans="1:1">
      <c r="A2021" s="8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",SOURCE!$R$2-LEN(SOURCE!F2021)), "")&amp;
      TEXT(SOURCE!G2021,"??0")&amp;", "&amp; IF(SOURCE!$S$2-3 &gt;= 0, REPT(" ",SOURCE!$S$2-5), "")&amp;
      TEXT(SOURCE!H2021,"????0")&amp;", "&amp; IF(SOURCE!$T$2-3 &gt;= 0, REPT(" ",SOURCE!$T$2-3), "")&amp;
      SOURCE!I2021&amp;", "&amp; IF(SOURCE!$U$2-LEN(SOURCE!I2021) &gt;= 0, REPT(" ",SOURCE!$U$2-LEN(SOURCE!I2021)), "")&amp;
      SOURCE!J2021&amp;      IF(SOURCE!$V$2-LEN(SOURCE!J2021) &gt;= 0, REPT(" ",SOURCE!$V$2-LEN(SOURCE!J2021)), "")&amp;
  ", "&amp; SOURCE!K2021&amp;      IF(SOURCE!$X$2-LEN(SOURCE!K2021) &gt;= 0, REPT(" ",SOURCE!$X$2-LEN(SOURCE!K2021)), "")&amp;
      "},"&amp;IF(SOURCE!L2021&lt;&gt;"",""&amp;SOURCE!L2021,"")
 )
)
)</f>
        <v>/* 1972 */  { fnJMUSERmode,                256+6,                       "",                                            "USER_PRIM06U",                                0,       0,       CAT_NONE, SLS_UNCHANGED, US_UNCHANGED},//JM User mode (Will remove later - reserved)</v>
      </c>
    </row>
    <row r="2022" spans="1:1">
      <c r="A2022" s="8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",SOURCE!$R$2-LEN(SOURCE!F2022)), "")&amp;
      TEXT(SOURCE!G2022,"??0")&amp;", "&amp; IF(SOURCE!$S$2-3 &gt;= 0, REPT(" ",SOURCE!$S$2-5), "")&amp;
      TEXT(SOURCE!H2022,"????0")&amp;", "&amp; IF(SOURCE!$T$2-3 &gt;= 0, REPT(" ",SOURCE!$T$2-3), "")&amp;
      SOURCE!I2022&amp;", "&amp; IF(SOURCE!$U$2-LEN(SOURCE!I2022) &gt;= 0, REPT(" ",SOURCE!$U$2-LEN(SOURCE!I2022)), "")&amp;
      SOURCE!J2022&amp;      IF(SOURCE!$V$2-LEN(SOURCE!J2022) &gt;= 0, REPT(" ",SOURCE!$V$2-LEN(SOURCE!J2022)), "")&amp;
  ", "&amp; SOURCE!K2022&amp;      IF(SOURCE!$X$2-LEN(SOURCE!K2022) &gt;= 0, REPT(" ",SOURCE!$X$2-LEN(SOURCE!K2022)), "")&amp;
      "},"&amp;IF(SOURCE!L2022&lt;&gt;"",""&amp;SOURCE!L2022,"")
 )
)
)</f>
        <v>/* 1973 */  { fnJMUSERmode_f,              256+6,                       "",                                            "USER_SFTf06U",                                0,       0,       CAT_NONE, SLS_UNCHANGED, US_UNCHANGED},//JM User mode (Will remove later - reserved)</v>
      </c>
    </row>
    <row r="2023" spans="1:1">
      <c r="A2023" s="8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",SOURCE!$R$2-LEN(SOURCE!F2023)), "")&amp;
      TEXT(SOURCE!G2023,"??0")&amp;", "&amp; IF(SOURCE!$S$2-3 &gt;= 0, REPT(" ",SOURCE!$S$2-5), "")&amp;
      TEXT(SOURCE!H2023,"????0")&amp;", "&amp; IF(SOURCE!$T$2-3 &gt;= 0, REPT(" ",SOURCE!$T$2-3), "")&amp;
      SOURCE!I2023&amp;", "&amp; IF(SOURCE!$U$2-LEN(SOURCE!I2023) &gt;= 0, REPT(" ",SOURCE!$U$2-LEN(SOURCE!I2023)), "")&amp;
      SOURCE!J2023&amp;      IF(SOURCE!$V$2-LEN(SOURCE!J2023) &gt;= 0, REPT(" ",SOURCE!$V$2-LEN(SOURCE!J2023)), "")&amp;
  ", "&amp; SOURCE!K2023&amp;      IF(SOURCE!$X$2-LEN(SOURCE!K2023) &gt;= 0, REPT(" ",SOURCE!$X$2-LEN(SOURCE!K2023)), "")&amp;
      "},"&amp;IF(SOURCE!L2023&lt;&gt;"",""&amp;SOURCE!L2023,"")
 )
)
)</f>
        <v>/* 1974 */  { fnJMUSERmode_g,              256+6,                       "",                                            "USER_SFTg06U",                                0,       0,       CAT_NONE, SLS_UNCHANGED, US_UNCHANGED},//JM User mode (Will remove later - reserved)</v>
      </c>
    </row>
    <row r="2024" spans="1:1">
      <c r="A2024" s="8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",SOURCE!$R$2-LEN(SOURCE!F2024)), "")&amp;
      TEXT(SOURCE!G2024,"??0")&amp;", "&amp; IF(SOURCE!$S$2-3 &gt;= 0, REPT(" ",SOURCE!$S$2-5), "")&amp;
      TEXT(SOURCE!H2024,"????0")&amp;", "&amp; IF(SOURCE!$T$2-3 &gt;= 0, REPT(" ",SOURCE!$T$2-3), "")&amp;
      SOURCE!I2024&amp;", "&amp; IF(SOURCE!$U$2-LEN(SOURCE!I2024) &gt;= 0, REPT(" ",SOURCE!$U$2-LEN(SOURCE!I2024)), "")&amp;
      SOURCE!J2024&amp;      IF(SOURCE!$V$2-LEN(SOURCE!J2024) &gt;= 0, REPT(" ",SOURCE!$V$2-LEN(SOURCE!J2024)), "")&amp;
  ", "&amp; SOURCE!K2024&amp;      IF(SOURCE!$X$2-LEN(SOURCE!K2024) &gt;= 0, REPT(" ",SOURCE!$X$2-LEN(SOURCE!K2024)), "")&amp;
      "},"&amp;IF(SOURCE!L2024&lt;&gt;"",""&amp;SOURCE!L2024,"")
 )
)
)</f>
        <v>/* 1975 */  { fnJMUSERmode,                256+7,                       "",                                            "USER_PRIM07U",                                0,       0,       CAT_NONE, SLS_UNCHANGED, US_UNCHANGED},//JM User mode (Will remove later - reserved)</v>
      </c>
    </row>
    <row r="2025" spans="1:1">
      <c r="A2025" s="8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",SOURCE!$R$2-LEN(SOURCE!F2025)), "")&amp;
      TEXT(SOURCE!G2025,"??0")&amp;", "&amp; IF(SOURCE!$S$2-3 &gt;= 0, REPT(" ",SOURCE!$S$2-5), "")&amp;
      TEXT(SOURCE!H2025,"????0")&amp;", "&amp; IF(SOURCE!$T$2-3 &gt;= 0, REPT(" ",SOURCE!$T$2-3), "")&amp;
      SOURCE!I2025&amp;", "&amp; IF(SOURCE!$U$2-LEN(SOURCE!I2025) &gt;= 0, REPT(" ",SOURCE!$U$2-LEN(SOURCE!I2025)), "")&amp;
      SOURCE!J2025&amp;      IF(SOURCE!$V$2-LEN(SOURCE!J2025) &gt;= 0, REPT(" ",SOURCE!$V$2-LEN(SOURCE!J2025)), "")&amp;
  ", "&amp; SOURCE!K2025&amp;      IF(SOURCE!$X$2-LEN(SOURCE!K2025) &gt;= 0, REPT(" ",SOURCE!$X$2-LEN(SOURCE!K2025)), "")&amp;
      "},"&amp;IF(SOURCE!L2025&lt;&gt;"",""&amp;SOURCE!L2025,"")
 )
)
)</f>
        <v>/* 1976 */  { fnJMUSERmode_f,              256+7,                       "",                                            "USER_SFTf07U",                                0,       0,       CAT_NONE, SLS_UNCHANGED, US_UNCHANGED},//JM User mode (Will remove later - reserved)</v>
      </c>
    </row>
    <row r="2026" spans="1:1">
      <c r="A2026" s="8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",SOURCE!$R$2-LEN(SOURCE!F2026)), "")&amp;
      TEXT(SOURCE!G2026,"??0")&amp;", "&amp; IF(SOURCE!$S$2-3 &gt;= 0, REPT(" ",SOURCE!$S$2-5), "")&amp;
      TEXT(SOURCE!H2026,"????0")&amp;", "&amp; IF(SOURCE!$T$2-3 &gt;= 0, REPT(" ",SOURCE!$T$2-3), "")&amp;
      SOURCE!I2026&amp;", "&amp; IF(SOURCE!$U$2-LEN(SOURCE!I2026) &gt;= 0, REPT(" ",SOURCE!$U$2-LEN(SOURCE!I2026)), "")&amp;
      SOURCE!J2026&amp;      IF(SOURCE!$V$2-LEN(SOURCE!J2026) &gt;= 0, REPT(" ",SOURCE!$V$2-LEN(SOURCE!J2026)), "")&amp;
  ", "&amp; SOURCE!K2026&amp;      IF(SOURCE!$X$2-LEN(SOURCE!K2026) &gt;= 0, REPT(" ",SOURCE!$X$2-LEN(SOURCE!K2026)), "")&amp;
      "},"&amp;IF(SOURCE!L2026&lt;&gt;"",""&amp;SOURCE!L2026,"")
 )
)
)</f>
        <v>/* 1977 */  { fnJMUSERmode_g,              256+7,                       "",                                            "USER_SFTg07U",                                0,       0,       CAT_NONE, SLS_UNCHANGED, US_UNCHANGED},//JM User mode (Will remove later - reserved)</v>
      </c>
    </row>
    <row r="2027" spans="1:1">
      <c r="A2027" s="8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",SOURCE!$R$2-LEN(SOURCE!F2027)), "")&amp;
      TEXT(SOURCE!G2027,"??0")&amp;", "&amp; IF(SOURCE!$S$2-3 &gt;= 0, REPT(" ",SOURCE!$S$2-5), "")&amp;
      TEXT(SOURCE!H2027,"????0")&amp;", "&amp; IF(SOURCE!$T$2-3 &gt;= 0, REPT(" ",SOURCE!$T$2-3), "")&amp;
      SOURCE!I2027&amp;", "&amp; IF(SOURCE!$U$2-LEN(SOURCE!I2027) &gt;= 0, REPT(" ",SOURCE!$U$2-LEN(SOURCE!I2027)), "")&amp;
      SOURCE!J2027&amp;      IF(SOURCE!$V$2-LEN(SOURCE!J2027) &gt;= 0, REPT(" ",SOURCE!$V$2-LEN(SOURCE!J2027)), "")&amp;
  ", "&amp; SOURCE!K2027&amp;      IF(SOURCE!$X$2-LEN(SOURCE!K2027) &gt;= 0, REPT(" ",SOURCE!$X$2-LEN(SOURCE!K2027)), "")&amp;
      "},"&amp;IF(SOURCE!L2027&lt;&gt;"",""&amp;SOURCE!L2027,"")
 )
)
)</f>
        <v>/* 1978 */  { fnJMUSERmode,                256+8,                       "",                                            "USER_PRIM08U",                                0,       0,       CAT_NONE, SLS_UNCHANGED, US_UNCHANGED},//JM User mode (Will remove later - reserved)</v>
      </c>
    </row>
    <row r="2028" spans="1:1">
      <c r="A2028" s="8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",SOURCE!$R$2-LEN(SOURCE!F2028)), "")&amp;
      TEXT(SOURCE!G2028,"??0")&amp;", "&amp; IF(SOURCE!$S$2-3 &gt;= 0, REPT(" ",SOURCE!$S$2-5), "")&amp;
      TEXT(SOURCE!H2028,"????0")&amp;", "&amp; IF(SOURCE!$T$2-3 &gt;= 0, REPT(" ",SOURCE!$T$2-3), "")&amp;
      SOURCE!I2028&amp;", "&amp; IF(SOURCE!$U$2-LEN(SOURCE!I2028) &gt;= 0, REPT(" ",SOURCE!$U$2-LEN(SOURCE!I2028)), "")&amp;
      SOURCE!J2028&amp;      IF(SOURCE!$V$2-LEN(SOURCE!J2028) &gt;= 0, REPT(" ",SOURCE!$V$2-LEN(SOURCE!J2028)), "")&amp;
  ", "&amp; SOURCE!K2028&amp;      IF(SOURCE!$X$2-LEN(SOURCE!K2028) &gt;= 0, REPT(" ",SOURCE!$X$2-LEN(SOURCE!K2028)), "")&amp;
      "},"&amp;IF(SOURCE!L2028&lt;&gt;"",""&amp;SOURCE!L2028,"")
 )
)
)</f>
        <v>/* 1979 */  { fnJMUSERmode_f,              256+8,                       "",                                            "USER_SFTf08U",                                0,       0,       CAT_NONE, SLS_UNCHANGED, US_UNCHANGED},//JM User mode (Will remove later - reserved)</v>
      </c>
    </row>
    <row r="2029" spans="1:1">
      <c r="A2029" s="8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",SOURCE!$R$2-LEN(SOURCE!F2029)), "")&amp;
      TEXT(SOURCE!G2029,"??0")&amp;", "&amp; IF(SOURCE!$S$2-3 &gt;= 0, REPT(" ",SOURCE!$S$2-5), "")&amp;
      TEXT(SOURCE!H2029,"????0")&amp;", "&amp; IF(SOURCE!$T$2-3 &gt;= 0, REPT(" ",SOURCE!$T$2-3), "")&amp;
      SOURCE!I2029&amp;", "&amp; IF(SOURCE!$U$2-LEN(SOURCE!I2029) &gt;= 0, REPT(" ",SOURCE!$U$2-LEN(SOURCE!I2029)), "")&amp;
      SOURCE!J2029&amp;      IF(SOURCE!$V$2-LEN(SOURCE!J2029) &gt;= 0, REPT(" ",SOURCE!$V$2-LEN(SOURCE!J2029)), "")&amp;
  ", "&amp; SOURCE!K2029&amp;      IF(SOURCE!$X$2-LEN(SOURCE!K2029) &gt;= 0, REPT(" ",SOURCE!$X$2-LEN(SOURCE!K2029)), "")&amp;
      "},"&amp;IF(SOURCE!L2029&lt;&gt;"",""&amp;SOURCE!L2029,"")
 )
)
)</f>
        <v>/* 1980 */  { fnJMUSERmode_g,              256+8,                       "",                                            "USER_SFTg08U",                                0,       0,       CAT_NONE, SLS_UNCHANGED, US_UNCHANGED},//JM User mode (Will remove later - reserved)</v>
      </c>
    </row>
    <row r="2030" spans="1:1">
      <c r="A2030" s="8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",SOURCE!$R$2-LEN(SOURCE!F2030)), "")&amp;
      TEXT(SOURCE!G2030,"??0")&amp;", "&amp; IF(SOURCE!$S$2-3 &gt;= 0, REPT(" ",SOURCE!$S$2-5), "")&amp;
      TEXT(SOURCE!H2030,"????0")&amp;", "&amp; IF(SOURCE!$T$2-3 &gt;= 0, REPT(" ",SOURCE!$T$2-3), "")&amp;
      SOURCE!I2030&amp;", "&amp; IF(SOURCE!$U$2-LEN(SOURCE!I2030) &gt;= 0, REPT(" ",SOURCE!$U$2-LEN(SOURCE!I2030)), "")&amp;
      SOURCE!J2030&amp;      IF(SOURCE!$V$2-LEN(SOURCE!J2030) &gt;= 0, REPT(" ",SOURCE!$V$2-LEN(SOURCE!J2030)), "")&amp;
  ", "&amp; SOURCE!K2030&amp;      IF(SOURCE!$X$2-LEN(SOURCE!K2030) &gt;= 0, REPT(" ",SOURCE!$X$2-LEN(SOURCE!K2030)), "")&amp;
      "},"&amp;IF(SOURCE!L2030&lt;&gt;"",""&amp;SOURCE!L2030,"")
 )
)
)</f>
        <v>/* 1981 */  { fnJMUSERmode,                256+9,                       "",                                            "USER_PRIM09U",                                0,       0,       CAT_NONE, SLS_UNCHANGED, US_UNCHANGED},//JM User mode (Will remove later - reserved)</v>
      </c>
    </row>
    <row r="2031" spans="1:1">
      <c r="A2031" s="8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",SOURCE!$R$2-LEN(SOURCE!F2031)), "")&amp;
      TEXT(SOURCE!G2031,"??0")&amp;", "&amp; IF(SOURCE!$S$2-3 &gt;= 0, REPT(" ",SOURCE!$S$2-5), "")&amp;
      TEXT(SOURCE!H2031,"????0")&amp;", "&amp; IF(SOURCE!$T$2-3 &gt;= 0, REPT(" ",SOURCE!$T$2-3), "")&amp;
      SOURCE!I2031&amp;", "&amp; IF(SOURCE!$U$2-LEN(SOURCE!I2031) &gt;= 0, REPT(" ",SOURCE!$U$2-LEN(SOURCE!I2031)), "")&amp;
      SOURCE!J2031&amp;      IF(SOURCE!$V$2-LEN(SOURCE!J2031) &gt;= 0, REPT(" ",SOURCE!$V$2-LEN(SOURCE!J2031)), "")&amp;
  ", "&amp; SOURCE!K2031&amp;      IF(SOURCE!$X$2-LEN(SOURCE!K2031) &gt;= 0, REPT(" ",SOURCE!$X$2-LEN(SOURCE!K2031)), "")&amp;
      "},"&amp;IF(SOURCE!L2031&lt;&gt;"",""&amp;SOURCE!L2031,"")
 )
)
)</f>
        <v>/* 1982 */  { fnJMUSERmode_f,              256+9,                       "",                                            "USER_SFTf09U",                                0,       0,       CAT_NONE, SLS_UNCHANGED, US_UNCHANGED},//JM User mode (Will remove later - reserved)</v>
      </c>
    </row>
    <row r="2032" spans="1:1">
      <c r="A2032" s="8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",SOURCE!$R$2-LEN(SOURCE!F2032)), "")&amp;
      TEXT(SOURCE!G2032,"??0")&amp;", "&amp; IF(SOURCE!$S$2-3 &gt;= 0, REPT(" ",SOURCE!$S$2-5), "")&amp;
      TEXT(SOURCE!H2032,"????0")&amp;", "&amp; IF(SOURCE!$T$2-3 &gt;= 0, REPT(" ",SOURCE!$T$2-3), "")&amp;
      SOURCE!I2032&amp;", "&amp; IF(SOURCE!$U$2-LEN(SOURCE!I2032) &gt;= 0, REPT(" ",SOURCE!$U$2-LEN(SOURCE!I2032)), "")&amp;
      SOURCE!J2032&amp;      IF(SOURCE!$V$2-LEN(SOURCE!J2032) &gt;= 0, REPT(" ",SOURCE!$V$2-LEN(SOURCE!J2032)), "")&amp;
  ", "&amp; SOURCE!K2032&amp;      IF(SOURCE!$X$2-LEN(SOURCE!K2032) &gt;= 0, REPT(" ",SOURCE!$X$2-LEN(SOURCE!K2032)), "")&amp;
      "},"&amp;IF(SOURCE!L2032&lt;&gt;"",""&amp;SOURCE!L2032,"")
 )
)
)</f>
        <v>/* 1983 */  { fnJMUSERmode_g,              256+9,                       "",                                            "USER_SFTg09U",                                0,       0,       CAT_NONE, SLS_UNCHANGED, US_UNCHANGED},//JM User mode (Will remove later - reserved)</v>
      </c>
    </row>
    <row r="2033" spans="1:1">
      <c r="A2033" s="8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IF(SOURCE!$O$2-LEN(SOURCE!C2033) &gt;= 0, REPT(" ",SOURCE!$O$2-LEN(SOURCE!C2033)), "")&amp;
      SOURCE!D2033&amp;", "&amp; IF(SOURCE!$P$2-LEN(SOURCE!D2033) &gt;= 0, REPT(" ",SOURCE!$P$2-LEN(SOURCE!D2033)), "")&amp;
      SOURCE!E2033&amp;", "&amp; IF(SOURCE!$Q$2-LEN(SOURCE!E2033) &gt;=0, REPT(" ",SOURCE!$Q$2-LEN(SOURCE!E2033)), "")&amp;
      SOURCE!F2033&amp;", "&amp; IF(SOURCE!$R$2-LEN(SOURCE!F2033) &gt;= 0, REPT(" ",SOURCE!$R$2-LEN(SOURCE!F2033)), "")&amp;
      TEXT(SOURCE!G2033,"??0")&amp;", "&amp; IF(SOURCE!$S$2-3 &gt;= 0, REPT(" ",SOURCE!$S$2-5), "")&amp;
      TEXT(SOURCE!H2033,"????0")&amp;", "&amp; IF(SOURCE!$T$2-3 &gt;= 0, REPT(" ",SOURCE!$T$2-3), "")&amp;
      SOURCE!I2033&amp;", "&amp; IF(SOURCE!$U$2-LEN(SOURCE!I2033) &gt;= 0, REPT(" ",SOURCE!$U$2-LEN(SOURCE!I2033)), "")&amp;
      SOURCE!J2033&amp;      IF(SOURCE!$V$2-LEN(SOURCE!J2033) &gt;= 0, REPT(" ",SOURCE!$V$2-LEN(SOURCE!J2033)), "")&amp;
  ", "&amp; SOURCE!K2033&amp;      IF(SOURCE!$X$2-LEN(SOURCE!K2033) &gt;= 0, REPT(" ",SOURCE!$X$2-LEN(SOURCE!K2033)), "")&amp;
      "},"&amp;IF(SOURCE!L2033&lt;&gt;"",""&amp;SOURCE!L2033,"")
 )
)
)</f>
        <v>/* 1984 */  { fnJMUSERmode,                256+10,                      "",                                            "USER_PRIM10U",                                0,       0,       CAT_NONE, SLS_UNCHANGED, US_UNCHANGED},//JM User mode (Will remove later - reserved)</v>
      </c>
    </row>
    <row r="2034" spans="1:1">
      <c r="A2034" s="8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IF(SOURCE!$O$2-LEN(SOURCE!C2034) &gt;= 0, REPT(" ",SOURCE!$O$2-LEN(SOURCE!C2034)), "")&amp;
      SOURCE!D2034&amp;", "&amp; IF(SOURCE!$P$2-LEN(SOURCE!D2034) &gt;= 0, REPT(" ",SOURCE!$P$2-LEN(SOURCE!D2034)), "")&amp;
      SOURCE!E2034&amp;", "&amp; IF(SOURCE!$Q$2-LEN(SOURCE!E2034) &gt;=0, REPT(" ",SOURCE!$Q$2-LEN(SOURCE!E2034)), "")&amp;
      SOURCE!F2034&amp;", "&amp; IF(SOURCE!$R$2-LEN(SOURCE!F2034) &gt;= 0, REPT(" ",SOURCE!$R$2-LEN(SOURCE!F2034)), "")&amp;
      TEXT(SOURCE!G2034,"??0")&amp;", "&amp; IF(SOURCE!$S$2-3 &gt;= 0, REPT(" ",SOURCE!$S$2-5), "")&amp;
      TEXT(SOURCE!H2034,"????0")&amp;", "&amp; IF(SOURCE!$T$2-3 &gt;= 0, REPT(" ",SOURCE!$T$2-3), "")&amp;
      SOURCE!I2034&amp;", "&amp; IF(SOURCE!$U$2-LEN(SOURCE!I2034) &gt;= 0, REPT(" ",SOURCE!$U$2-LEN(SOURCE!I2034)), "")&amp;
      SOURCE!J2034&amp;      IF(SOURCE!$V$2-LEN(SOURCE!J2034) &gt;= 0, REPT(" ",SOURCE!$V$2-LEN(SOURCE!J2034)), "")&amp;
  ", "&amp; SOURCE!K2034&amp;      IF(SOURCE!$X$2-LEN(SOURCE!K2034) &gt;= 0, REPT(" ",SOURCE!$X$2-LEN(SOURCE!K2034)), "")&amp;
      "},"&amp;IF(SOURCE!L2034&lt;&gt;"",""&amp;SOURCE!L2034,"")
 )
)
)</f>
        <v>/* 1985 */  { fnJMUSERmode_f,              256+10,                      "",                                            "USER_SFTf10U",                                0,       0,       CAT_NONE, SLS_UNCHANGED, US_UNCHANGED},//JM User mode (Will remove later - reserved)</v>
      </c>
    </row>
    <row r="2035" spans="1:1">
      <c r="A2035" s="8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IF(SOURCE!$O$2-LEN(SOURCE!C2035) &gt;= 0, REPT(" ",SOURCE!$O$2-LEN(SOURCE!C2035)), "")&amp;
      SOURCE!D2035&amp;", "&amp; IF(SOURCE!$P$2-LEN(SOURCE!D2035) &gt;= 0, REPT(" ",SOURCE!$P$2-LEN(SOURCE!D2035)), "")&amp;
      SOURCE!E2035&amp;", "&amp; IF(SOURCE!$Q$2-LEN(SOURCE!E2035) &gt;=0, REPT(" ",SOURCE!$Q$2-LEN(SOURCE!E2035)), "")&amp;
      SOURCE!F2035&amp;", "&amp; IF(SOURCE!$R$2-LEN(SOURCE!F2035) &gt;= 0, REPT(" ",SOURCE!$R$2-LEN(SOURCE!F2035)), "")&amp;
      TEXT(SOURCE!G2035,"??0")&amp;", "&amp; IF(SOURCE!$S$2-3 &gt;= 0, REPT(" ",SOURCE!$S$2-5), "")&amp;
      TEXT(SOURCE!H2035,"????0")&amp;", "&amp; IF(SOURCE!$T$2-3 &gt;= 0, REPT(" ",SOURCE!$T$2-3), "")&amp;
      SOURCE!I2035&amp;", "&amp; IF(SOURCE!$U$2-LEN(SOURCE!I2035) &gt;= 0, REPT(" ",SOURCE!$U$2-LEN(SOURCE!I2035)), "")&amp;
      SOURCE!J2035&amp;      IF(SOURCE!$V$2-LEN(SOURCE!J2035) &gt;= 0, REPT(" ",SOURCE!$V$2-LEN(SOURCE!J2035)), "")&amp;
  ", "&amp; SOURCE!K2035&amp;      IF(SOURCE!$X$2-LEN(SOURCE!K2035) &gt;= 0, REPT(" ",SOURCE!$X$2-LEN(SOURCE!K2035)), "")&amp;
      "},"&amp;IF(SOURCE!L2035&lt;&gt;"",""&amp;SOURCE!L2035,"")
 )
)
)</f>
        <v>/* 1986 */  { fnJMUSERmode_g,              256+10,                      "",                                            "USER_SFTg10U",                                0,       0,       CAT_NONE, SLS_UNCHANGED, US_UNCHANGED},//JM User mode (Will remove later - reserved)</v>
      </c>
    </row>
    <row r="2036" spans="1:1">
      <c r="A2036" s="8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IF(SOURCE!$O$2-LEN(SOURCE!C2036) &gt;= 0, REPT(" ",SOURCE!$O$2-LEN(SOURCE!C2036)), "")&amp;
      SOURCE!D2036&amp;", "&amp; IF(SOURCE!$P$2-LEN(SOURCE!D2036) &gt;= 0, REPT(" ",SOURCE!$P$2-LEN(SOURCE!D2036)), "")&amp;
      SOURCE!E2036&amp;", "&amp; IF(SOURCE!$Q$2-LEN(SOURCE!E2036) &gt;=0, REPT(" ",SOURCE!$Q$2-LEN(SOURCE!E2036)), "")&amp;
      SOURCE!F2036&amp;", "&amp; IF(SOURCE!$R$2-LEN(SOURCE!F2036) &gt;= 0, REPT(" ",SOURCE!$R$2-LEN(SOURCE!F2036)), "")&amp;
      TEXT(SOURCE!G2036,"??0")&amp;", "&amp; IF(SOURCE!$S$2-3 &gt;= 0, REPT(" ",SOURCE!$S$2-5), "")&amp;
      TEXT(SOURCE!H2036,"????0")&amp;", "&amp; IF(SOURCE!$T$2-3 &gt;= 0, REPT(" ",SOURCE!$T$2-3), "")&amp;
      SOURCE!I2036&amp;", "&amp; IF(SOURCE!$U$2-LEN(SOURCE!I2036) &gt;= 0, REPT(" ",SOURCE!$U$2-LEN(SOURCE!I2036)), "")&amp;
      SOURCE!J2036&amp;      IF(SOURCE!$V$2-LEN(SOURCE!J2036) &gt;= 0, REPT(" ",SOURCE!$V$2-LEN(SOURCE!J2036)), "")&amp;
  ", "&amp; SOURCE!K2036&amp;      IF(SOURCE!$X$2-LEN(SOURCE!K2036) &gt;= 0, REPT(" ",SOURCE!$X$2-LEN(SOURCE!K2036)), "")&amp;
      "},"&amp;IF(SOURCE!L2036&lt;&gt;"",""&amp;SOURCE!L2036,"")
 )
)
)</f>
        <v>/* 1987 */  { fnJMUSERmode,                256+11,                      "",                                            "USER_PRIM11U",                                0,       0,       CAT_NONE, SLS_UNCHANGED, US_UNCHANGED},//JM User mode (Will remove later - reserved)</v>
      </c>
    </row>
    <row r="2037" spans="1:1">
      <c r="A2037" s="8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IF(SOURCE!$O$2-LEN(SOURCE!C2037) &gt;= 0, REPT(" ",SOURCE!$O$2-LEN(SOURCE!C2037)), "")&amp;
      SOURCE!D2037&amp;", "&amp; IF(SOURCE!$P$2-LEN(SOURCE!D2037) &gt;= 0, REPT(" ",SOURCE!$P$2-LEN(SOURCE!D2037)), "")&amp;
      SOURCE!E2037&amp;", "&amp; IF(SOURCE!$Q$2-LEN(SOURCE!E2037) &gt;=0, REPT(" ",SOURCE!$Q$2-LEN(SOURCE!E2037)), "")&amp;
      SOURCE!F2037&amp;", "&amp; IF(SOURCE!$R$2-LEN(SOURCE!F2037) &gt;= 0, REPT(" ",SOURCE!$R$2-LEN(SOURCE!F2037)), "")&amp;
      TEXT(SOURCE!G2037,"??0")&amp;", "&amp; IF(SOURCE!$S$2-3 &gt;= 0, REPT(" ",SOURCE!$S$2-5), "")&amp;
      TEXT(SOURCE!H2037,"????0")&amp;", "&amp; IF(SOURCE!$T$2-3 &gt;= 0, REPT(" ",SOURCE!$T$2-3), "")&amp;
      SOURCE!I2037&amp;", "&amp; IF(SOURCE!$U$2-LEN(SOURCE!I2037) &gt;= 0, REPT(" ",SOURCE!$U$2-LEN(SOURCE!I2037)), "")&amp;
      SOURCE!J2037&amp;      IF(SOURCE!$V$2-LEN(SOURCE!J2037) &gt;= 0, REPT(" ",SOURCE!$V$2-LEN(SOURCE!J2037)), "")&amp;
  ", "&amp; SOURCE!K2037&amp;      IF(SOURCE!$X$2-LEN(SOURCE!K2037) &gt;= 0, REPT(" ",SOURCE!$X$2-LEN(SOURCE!K2037)), "")&amp;
      "},"&amp;IF(SOURCE!L2037&lt;&gt;"",""&amp;SOURCE!L2037,"")
 )
)
)</f>
        <v>/* 1988 */  { fnJMUSERmode_f,              256+11,                      "",                                            "USER_SFTf11U",                                0,       0,       CAT_NONE, SLS_UNCHANGED, US_UNCHANGED},//JM User mode (Will remove later - reserved)</v>
      </c>
    </row>
    <row r="2038" spans="1:1">
      <c r="A2038" s="8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IF(SOURCE!$O$2-LEN(SOURCE!C2038) &gt;= 0, REPT(" ",SOURCE!$O$2-LEN(SOURCE!C2038)), "")&amp;
      SOURCE!D2038&amp;", "&amp; IF(SOURCE!$P$2-LEN(SOURCE!D2038) &gt;= 0, REPT(" ",SOURCE!$P$2-LEN(SOURCE!D2038)), "")&amp;
      SOURCE!E2038&amp;", "&amp; IF(SOURCE!$Q$2-LEN(SOURCE!E2038) &gt;=0, REPT(" ",SOURCE!$Q$2-LEN(SOURCE!E2038)), "")&amp;
      SOURCE!F2038&amp;", "&amp; IF(SOURCE!$R$2-LEN(SOURCE!F2038) &gt;= 0, REPT(" ",SOURCE!$R$2-LEN(SOURCE!F2038)), "")&amp;
      TEXT(SOURCE!G2038,"??0")&amp;", "&amp; IF(SOURCE!$S$2-3 &gt;= 0, REPT(" ",SOURCE!$S$2-5), "")&amp;
      TEXT(SOURCE!H2038,"????0")&amp;", "&amp; IF(SOURCE!$T$2-3 &gt;= 0, REPT(" ",SOURCE!$T$2-3), "")&amp;
      SOURCE!I2038&amp;", "&amp; IF(SOURCE!$U$2-LEN(SOURCE!I2038) &gt;= 0, REPT(" ",SOURCE!$U$2-LEN(SOURCE!I2038)), "")&amp;
      SOURCE!J2038&amp;      IF(SOURCE!$V$2-LEN(SOURCE!J2038) &gt;= 0, REPT(" ",SOURCE!$V$2-LEN(SOURCE!J2038)), "")&amp;
  ", "&amp; SOURCE!K2038&amp;      IF(SOURCE!$X$2-LEN(SOURCE!K2038) &gt;= 0, REPT(" ",SOURCE!$X$2-LEN(SOURCE!K2038)), "")&amp;
      "},"&amp;IF(SOURCE!L2038&lt;&gt;"",""&amp;SOURCE!L2038,"")
 )
)
)</f>
        <v>/* 1989 */  { fnJMUSERmode_g,              256+11,                      "",                                            "USER_SFTg11U",                                0,       0,       CAT_NONE, SLS_UNCHANGED, US_UNCHANGED},//JM User mode (Will remove later - reserved)</v>
      </c>
    </row>
    <row r="2039" spans="1:1">
      <c r="A2039" s="8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IF(SOURCE!$O$2-LEN(SOURCE!C2039) &gt;= 0, REPT(" ",SOURCE!$O$2-LEN(SOURCE!C2039)), "")&amp;
      SOURCE!D2039&amp;", "&amp; IF(SOURCE!$P$2-LEN(SOURCE!D2039) &gt;= 0, REPT(" ",SOURCE!$P$2-LEN(SOURCE!D2039)), "")&amp;
      SOURCE!E2039&amp;", "&amp; IF(SOURCE!$Q$2-LEN(SOURCE!E2039) &gt;=0, REPT(" ",SOURCE!$Q$2-LEN(SOURCE!E2039)), "")&amp;
      SOURCE!F2039&amp;", "&amp; IF(SOURCE!$R$2-LEN(SOURCE!F2039) &gt;= 0, REPT(" ",SOURCE!$R$2-LEN(SOURCE!F2039)), "")&amp;
      TEXT(SOURCE!G2039,"??0")&amp;", "&amp; IF(SOURCE!$S$2-3 &gt;= 0, REPT(" ",SOURCE!$S$2-5), "")&amp;
      TEXT(SOURCE!H2039,"????0")&amp;", "&amp; IF(SOURCE!$T$2-3 &gt;= 0, REPT(" ",SOURCE!$T$2-3), "")&amp;
      SOURCE!I2039&amp;", "&amp; IF(SOURCE!$U$2-LEN(SOURCE!I2039) &gt;= 0, REPT(" ",SOURCE!$U$2-LEN(SOURCE!I2039)), "")&amp;
      SOURCE!J2039&amp;      IF(SOURCE!$V$2-LEN(SOURCE!J2039) &gt;= 0, REPT(" ",SOURCE!$V$2-LEN(SOURCE!J2039)), "")&amp;
  ", "&amp; SOURCE!K2039&amp;      IF(SOURCE!$X$2-LEN(SOURCE!K2039) &gt;= 0, REPT(" ",SOURCE!$X$2-LEN(SOURCE!K2039)), "")&amp;
      "},"&amp;IF(SOURCE!L2039&lt;&gt;"",""&amp;SOURCE!L2039,"")
 )
)
)</f>
        <v>/* 1990 */  { fnJMUSERmode,                256+12,                      "",                                            "USER_PRIM12U",                                0,       0,       CAT_NONE, SLS_UNCHANGED, US_UNCHANGED},//JM User mode (Will remove later - reserved)</v>
      </c>
    </row>
    <row r="2040" spans="1:1">
      <c r="A2040" s="8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IF(SOURCE!$O$2-LEN(SOURCE!C2040) &gt;= 0, REPT(" ",SOURCE!$O$2-LEN(SOURCE!C2040)), "")&amp;
      SOURCE!D2040&amp;", "&amp; IF(SOURCE!$P$2-LEN(SOURCE!D2040) &gt;= 0, REPT(" ",SOURCE!$P$2-LEN(SOURCE!D2040)), "")&amp;
      SOURCE!E2040&amp;", "&amp; IF(SOURCE!$Q$2-LEN(SOURCE!E2040) &gt;=0, REPT(" ",SOURCE!$Q$2-LEN(SOURCE!E2040)), "")&amp;
      SOURCE!F2040&amp;", "&amp; IF(SOURCE!$R$2-LEN(SOURCE!F2040) &gt;= 0, REPT(" ",SOURCE!$R$2-LEN(SOURCE!F2040)), "")&amp;
      TEXT(SOURCE!G2040,"??0")&amp;", "&amp; IF(SOURCE!$S$2-3 &gt;= 0, REPT(" ",SOURCE!$S$2-5), "")&amp;
      TEXT(SOURCE!H2040,"????0")&amp;", "&amp; IF(SOURCE!$T$2-3 &gt;= 0, REPT(" ",SOURCE!$T$2-3), "")&amp;
      SOURCE!I2040&amp;", "&amp; IF(SOURCE!$U$2-LEN(SOURCE!I2040) &gt;= 0, REPT(" ",SOURCE!$U$2-LEN(SOURCE!I2040)), "")&amp;
      SOURCE!J2040&amp;      IF(SOURCE!$V$2-LEN(SOURCE!J2040) &gt;= 0, REPT(" ",SOURCE!$V$2-LEN(SOURCE!J2040)), "")&amp;
  ", "&amp; SOURCE!K2040&amp;      IF(SOURCE!$X$2-LEN(SOURCE!K2040) &gt;= 0, REPT(" ",SOURCE!$X$2-LEN(SOURCE!K2040)), "")&amp;
      "},"&amp;IF(SOURCE!L2040&lt;&gt;"",""&amp;SOURCE!L2040,"")
 )
)
)</f>
        <v>/* 1991 */  { fnJMUSERmode_f,              256+12,                      "",                                            "USER_SFTf12U",                                0,       0,       CAT_NONE, SLS_UNCHANGED, US_UNCHANGED},//JM User mode (Will remove later - reserved)</v>
      </c>
    </row>
    <row r="2041" spans="1:1">
      <c r="A2041" s="8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IF(SOURCE!$O$2-LEN(SOURCE!C2041) &gt;= 0, REPT(" ",SOURCE!$O$2-LEN(SOURCE!C2041)), "")&amp;
      SOURCE!D2041&amp;", "&amp; IF(SOURCE!$P$2-LEN(SOURCE!D2041) &gt;= 0, REPT(" ",SOURCE!$P$2-LEN(SOURCE!D2041)), "")&amp;
      SOURCE!E2041&amp;", "&amp; IF(SOURCE!$Q$2-LEN(SOURCE!E2041) &gt;=0, REPT(" ",SOURCE!$Q$2-LEN(SOURCE!E2041)), "")&amp;
      SOURCE!F2041&amp;", "&amp; IF(SOURCE!$R$2-LEN(SOURCE!F2041) &gt;= 0, REPT(" ",SOURCE!$R$2-LEN(SOURCE!F2041)), "")&amp;
      TEXT(SOURCE!G2041,"??0")&amp;", "&amp; IF(SOURCE!$S$2-3 &gt;= 0, REPT(" ",SOURCE!$S$2-5), "")&amp;
      TEXT(SOURCE!H2041,"????0")&amp;", "&amp; IF(SOURCE!$T$2-3 &gt;= 0, REPT(" ",SOURCE!$T$2-3), "")&amp;
      SOURCE!I2041&amp;", "&amp; IF(SOURCE!$U$2-LEN(SOURCE!I2041) &gt;= 0, REPT(" ",SOURCE!$U$2-LEN(SOURCE!I2041)), "")&amp;
      SOURCE!J2041&amp;      IF(SOURCE!$V$2-LEN(SOURCE!J2041) &gt;= 0, REPT(" ",SOURCE!$V$2-LEN(SOURCE!J2041)), "")&amp;
  ", "&amp; SOURCE!K2041&amp;      IF(SOURCE!$X$2-LEN(SOURCE!K2041) &gt;= 0, REPT(" ",SOURCE!$X$2-LEN(SOURCE!K2041)), "")&amp;
      "},"&amp;IF(SOURCE!L2041&lt;&gt;"",""&amp;SOURCE!L2041,"")
 )
)
)</f>
        <v>/* 1992 */  { fnJMUSERmode_g,              256+12,                      "",                                            "USER_SFTg12U",                                0,       0,       CAT_NONE, SLS_UNCHANGED, US_UNCHANGED},//JM User mode (Will remove later - reserved)</v>
      </c>
    </row>
    <row r="2042" spans="1:1">
      <c r="A2042" s="8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IF(SOURCE!$O$2-LEN(SOURCE!C2042) &gt;= 0, REPT(" ",SOURCE!$O$2-LEN(SOURCE!C2042)), "")&amp;
      SOURCE!D2042&amp;", "&amp; IF(SOURCE!$P$2-LEN(SOURCE!D2042) &gt;= 0, REPT(" ",SOURCE!$P$2-LEN(SOURCE!D2042)), "")&amp;
      SOURCE!E2042&amp;", "&amp; IF(SOURCE!$Q$2-LEN(SOURCE!E2042) &gt;=0, REPT(" ",SOURCE!$Q$2-LEN(SOURCE!E2042)), "")&amp;
      SOURCE!F2042&amp;", "&amp; IF(SOURCE!$R$2-LEN(SOURCE!F2042) &gt;= 0, REPT(" ",SOURCE!$R$2-LEN(SOURCE!F2042)), "")&amp;
      TEXT(SOURCE!G2042,"??0")&amp;", "&amp; IF(SOURCE!$S$2-3 &gt;= 0, REPT(" ",SOURCE!$S$2-5), "")&amp;
      TEXT(SOURCE!H2042,"????0")&amp;", "&amp; IF(SOURCE!$T$2-3 &gt;= 0, REPT(" ",SOURCE!$T$2-3), "")&amp;
      SOURCE!I2042&amp;", "&amp; IF(SOURCE!$U$2-LEN(SOURCE!I2042) &gt;= 0, REPT(" ",SOURCE!$U$2-LEN(SOURCE!I2042)), "")&amp;
      SOURCE!J2042&amp;      IF(SOURCE!$V$2-LEN(SOURCE!J2042) &gt;= 0, REPT(" ",SOURCE!$V$2-LEN(SOURCE!J2042)), "")&amp;
  ", "&amp; SOURCE!K2042&amp;      IF(SOURCE!$X$2-LEN(SOURCE!K2042) &gt;= 0, REPT(" ",SOURCE!$X$2-LEN(SOURCE!K2042)), "")&amp;
      "},"&amp;IF(SOURCE!L2042&lt;&gt;"",""&amp;SOURCE!L2042,"")
 )
)
)</f>
        <v>/* 1993 */  { fnJMUSERmode,                256+13,                      "",                                            "USER_PRIM13U",                                0,       0,       CAT_NONE, SLS_UNCHANGED, US_UNCHANGED},//JM User mode (Will remove later - reserved)</v>
      </c>
    </row>
    <row r="2043" spans="1:1">
      <c r="A2043" s="8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IF(SOURCE!$O$2-LEN(SOURCE!C2043) &gt;= 0, REPT(" ",SOURCE!$O$2-LEN(SOURCE!C2043)), "")&amp;
      SOURCE!D2043&amp;", "&amp; IF(SOURCE!$P$2-LEN(SOURCE!D2043) &gt;= 0, REPT(" ",SOURCE!$P$2-LEN(SOURCE!D2043)), "")&amp;
      SOURCE!E2043&amp;", "&amp; IF(SOURCE!$Q$2-LEN(SOURCE!E2043) &gt;=0, REPT(" ",SOURCE!$Q$2-LEN(SOURCE!E2043)), "")&amp;
      SOURCE!F2043&amp;", "&amp; IF(SOURCE!$R$2-LEN(SOURCE!F2043) &gt;= 0, REPT(" ",SOURCE!$R$2-LEN(SOURCE!F2043)), "")&amp;
      TEXT(SOURCE!G2043,"??0")&amp;", "&amp; IF(SOURCE!$S$2-3 &gt;= 0, REPT(" ",SOURCE!$S$2-5), "")&amp;
      TEXT(SOURCE!H2043,"????0")&amp;", "&amp; IF(SOURCE!$T$2-3 &gt;= 0, REPT(" ",SOURCE!$T$2-3), "")&amp;
      SOURCE!I2043&amp;", "&amp; IF(SOURCE!$U$2-LEN(SOURCE!I2043) &gt;= 0, REPT(" ",SOURCE!$U$2-LEN(SOURCE!I2043)), "")&amp;
      SOURCE!J2043&amp;      IF(SOURCE!$V$2-LEN(SOURCE!J2043) &gt;= 0, REPT(" ",SOURCE!$V$2-LEN(SOURCE!J2043)), "")&amp;
  ", "&amp; SOURCE!K2043&amp;      IF(SOURCE!$X$2-LEN(SOURCE!K2043) &gt;= 0, REPT(" ",SOURCE!$X$2-LEN(SOURCE!K2043)), "")&amp;
      "},"&amp;IF(SOURCE!L2043&lt;&gt;"",""&amp;SOURCE!L2043,"")
 )
)
)</f>
        <v>/* 1994 */  { fnJMUSERmode_f,              256+13,                      "",                                            "USER_SFTf13U",                                0,       0,       CAT_NONE, SLS_UNCHANGED, US_UNCHANGED},//JM User mode (Will remove later - reserved)</v>
      </c>
    </row>
    <row r="2044" spans="1:1">
      <c r="A2044" s="8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IF(SOURCE!$O$2-LEN(SOURCE!C2044) &gt;= 0, REPT(" ",SOURCE!$O$2-LEN(SOURCE!C2044)), "")&amp;
      SOURCE!D2044&amp;", "&amp; IF(SOURCE!$P$2-LEN(SOURCE!D2044) &gt;= 0, REPT(" ",SOURCE!$P$2-LEN(SOURCE!D2044)), "")&amp;
      SOURCE!E2044&amp;", "&amp; IF(SOURCE!$Q$2-LEN(SOURCE!E2044) &gt;=0, REPT(" ",SOURCE!$Q$2-LEN(SOURCE!E2044)), "")&amp;
      SOURCE!F2044&amp;", "&amp; IF(SOURCE!$R$2-LEN(SOURCE!F2044) &gt;= 0, REPT(" ",SOURCE!$R$2-LEN(SOURCE!F2044)), "")&amp;
      TEXT(SOURCE!G2044,"??0")&amp;", "&amp; IF(SOURCE!$S$2-3 &gt;= 0, REPT(" ",SOURCE!$S$2-5), "")&amp;
      TEXT(SOURCE!H2044,"????0")&amp;", "&amp; IF(SOURCE!$T$2-3 &gt;= 0, REPT(" ",SOURCE!$T$2-3), "")&amp;
      SOURCE!I2044&amp;", "&amp; IF(SOURCE!$U$2-LEN(SOURCE!I2044) &gt;= 0, REPT(" ",SOURCE!$U$2-LEN(SOURCE!I2044)), "")&amp;
      SOURCE!J2044&amp;      IF(SOURCE!$V$2-LEN(SOURCE!J2044) &gt;= 0, REPT(" ",SOURCE!$V$2-LEN(SOURCE!J2044)), "")&amp;
  ", "&amp; SOURCE!K2044&amp;      IF(SOURCE!$X$2-LEN(SOURCE!K2044) &gt;= 0, REPT(" ",SOURCE!$X$2-LEN(SOURCE!K2044)), "")&amp;
      "},"&amp;IF(SOURCE!L2044&lt;&gt;"",""&amp;SOURCE!L2044,"")
 )
)
)</f>
        <v>/* 1995 */  { fnJMUSERmode_g,              256+13,                      "",                                            "USER_SFTg13U",                                0,       0,       CAT_NONE, SLS_UNCHANGED, US_UNCHANGED},//JM User mode (Will remove later - reserved)</v>
      </c>
    </row>
    <row r="2045" spans="1:1">
      <c r="A2045" s="8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IF(SOURCE!$O$2-LEN(SOURCE!C2045) &gt;= 0, REPT(" ",SOURCE!$O$2-LEN(SOURCE!C2045)), "")&amp;
      SOURCE!D2045&amp;", "&amp; IF(SOURCE!$P$2-LEN(SOURCE!D2045) &gt;= 0, REPT(" ",SOURCE!$P$2-LEN(SOURCE!D2045)), "")&amp;
      SOURCE!E2045&amp;", "&amp; IF(SOURCE!$Q$2-LEN(SOURCE!E2045) &gt;=0, REPT(" ",SOURCE!$Q$2-LEN(SOURCE!E2045)), "")&amp;
      SOURCE!F2045&amp;", "&amp; IF(SOURCE!$R$2-LEN(SOURCE!F2045) &gt;= 0, REPT(" ",SOURCE!$R$2-LEN(SOURCE!F2045)), "")&amp;
      TEXT(SOURCE!G2045,"??0")&amp;", "&amp; IF(SOURCE!$S$2-3 &gt;= 0, REPT(" ",SOURCE!$S$2-5), "")&amp;
      TEXT(SOURCE!H2045,"????0")&amp;", "&amp; IF(SOURCE!$T$2-3 &gt;= 0, REPT(" ",SOURCE!$T$2-3), "")&amp;
      SOURCE!I2045&amp;", "&amp; IF(SOURCE!$U$2-LEN(SOURCE!I2045) &gt;= 0, REPT(" ",SOURCE!$U$2-LEN(SOURCE!I2045)), "")&amp;
      SOURCE!J2045&amp;      IF(SOURCE!$V$2-LEN(SOURCE!J2045) &gt;= 0, REPT(" ",SOURCE!$V$2-LEN(SOURCE!J2045)), "")&amp;
  ", "&amp; SOURCE!K2045&amp;      IF(SOURCE!$X$2-LEN(SOURCE!K2045) &gt;= 0, REPT(" ",SOURCE!$X$2-LEN(SOURCE!K2045)), "")&amp;
      "},"&amp;IF(SOURCE!L2045&lt;&gt;"",""&amp;SOURCE!L2045,"")
 )
)
)</f>
        <v>/* 1996 */  { fnJMUSERmode,                256+14,                      "",                                            "USER_PRIM14U",                                0,       0,       CAT_NONE, SLS_UNCHANGED, US_UNCHANGED},//JM User mode (Will remove later - reserved)</v>
      </c>
    </row>
    <row r="2046" spans="1:1">
      <c r="A2046" s="8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IF(SOURCE!$O$2-LEN(SOURCE!C2046) &gt;= 0, REPT(" ",SOURCE!$O$2-LEN(SOURCE!C2046)), "")&amp;
      SOURCE!D2046&amp;", "&amp; IF(SOURCE!$P$2-LEN(SOURCE!D2046) &gt;= 0, REPT(" ",SOURCE!$P$2-LEN(SOURCE!D2046)), "")&amp;
      SOURCE!E2046&amp;", "&amp; IF(SOURCE!$Q$2-LEN(SOURCE!E2046) &gt;=0, REPT(" ",SOURCE!$Q$2-LEN(SOURCE!E2046)), "")&amp;
      SOURCE!F2046&amp;", "&amp; IF(SOURCE!$R$2-LEN(SOURCE!F2046) &gt;= 0, REPT(" ",SOURCE!$R$2-LEN(SOURCE!F2046)), "")&amp;
      TEXT(SOURCE!G2046,"??0")&amp;", "&amp; IF(SOURCE!$S$2-3 &gt;= 0, REPT(" ",SOURCE!$S$2-5), "")&amp;
      TEXT(SOURCE!H2046,"????0")&amp;", "&amp; IF(SOURCE!$T$2-3 &gt;= 0, REPT(" ",SOURCE!$T$2-3), "")&amp;
      SOURCE!I2046&amp;", "&amp; IF(SOURCE!$U$2-LEN(SOURCE!I2046) &gt;= 0, REPT(" ",SOURCE!$U$2-LEN(SOURCE!I2046)), "")&amp;
      SOURCE!J2046&amp;      IF(SOURCE!$V$2-LEN(SOURCE!J2046) &gt;= 0, REPT(" ",SOURCE!$V$2-LEN(SOURCE!J2046)), "")&amp;
  ", "&amp; SOURCE!K2046&amp;      IF(SOURCE!$X$2-LEN(SOURCE!K2046) &gt;= 0, REPT(" ",SOURCE!$X$2-LEN(SOURCE!K2046)), "")&amp;
      "},"&amp;IF(SOURCE!L2046&lt;&gt;"",""&amp;SOURCE!L2046,"")
 )
)
)</f>
        <v>/* 1997 */  { fnJMUSERmode_f,              256+14,                      "",                                            "USER_SFTf14U",                                0,       0,       CAT_NONE, SLS_UNCHANGED, US_UNCHANGED},//JM User mode (Will remove later - reserved)</v>
      </c>
    </row>
    <row r="2047" spans="1:1">
      <c r="A2047" s="8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IF(SOURCE!$O$2-LEN(SOURCE!C2047) &gt;= 0, REPT(" ",SOURCE!$O$2-LEN(SOURCE!C2047)), "")&amp;
      SOURCE!D2047&amp;", "&amp; IF(SOURCE!$P$2-LEN(SOURCE!D2047) &gt;= 0, REPT(" ",SOURCE!$P$2-LEN(SOURCE!D2047)), "")&amp;
      SOURCE!E2047&amp;", "&amp; IF(SOURCE!$Q$2-LEN(SOURCE!E2047) &gt;=0, REPT(" ",SOURCE!$Q$2-LEN(SOURCE!E2047)), "")&amp;
      SOURCE!F2047&amp;", "&amp; IF(SOURCE!$R$2-LEN(SOURCE!F2047) &gt;= 0, REPT(" ",SOURCE!$R$2-LEN(SOURCE!F2047)), "")&amp;
      TEXT(SOURCE!G2047,"??0")&amp;", "&amp; IF(SOURCE!$S$2-3 &gt;= 0, REPT(" ",SOURCE!$S$2-5), "")&amp;
      TEXT(SOURCE!H2047,"????0")&amp;", "&amp; IF(SOURCE!$T$2-3 &gt;= 0, REPT(" ",SOURCE!$T$2-3), "")&amp;
      SOURCE!I2047&amp;", "&amp; IF(SOURCE!$U$2-LEN(SOURCE!I2047) &gt;= 0, REPT(" ",SOURCE!$U$2-LEN(SOURCE!I2047)), "")&amp;
      SOURCE!J2047&amp;      IF(SOURCE!$V$2-LEN(SOURCE!J2047) &gt;= 0, REPT(" ",SOURCE!$V$2-LEN(SOURCE!J2047)), "")&amp;
  ", "&amp; SOURCE!K2047&amp;      IF(SOURCE!$X$2-LEN(SOURCE!K2047) &gt;= 0, REPT(" ",SOURCE!$X$2-LEN(SOURCE!K2047)), "")&amp;
      "},"&amp;IF(SOURCE!L2047&lt;&gt;"",""&amp;SOURCE!L2047,"")
 )
)
)</f>
        <v>/* 1998 */  { fnJMUSERmode_g,              256+14,                      "",                                            "USER_SFTg14U",                                0,       0,       CAT_NONE, SLS_UNCHANGED, US_UNCHANGED},//JM User mode (Will remove later - reserved)</v>
      </c>
    </row>
    <row r="2048" spans="1:1">
      <c r="A2048" s="8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IF(SOURCE!$O$2-LEN(SOURCE!C2048) &gt;= 0, REPT(" ",SOURCE!$O$2-LEN(SOURCE!C2048)), "")&amp;
      SOURCE!D2048&amp;", "&amp; IF(SOURCE!$P$2-LEN(SOURCE!D2048) &gt;= 0, REPT(" ",SOURCE!$P$2-LEN(SOURCE!D2048)), "")&amp;
      SOURCE!E2048&amp;", "&amp; IF(SOURCE!$Q$2-LEN(SOURCE!E2048) &gt;=0, REPT(" ",SOURCE!$Q$2-LEN(SOURCE!E2048)), "")&amp;
      SOURCE!F2048&amp;", "&amp; IF(SOURCE!$R$2-LEN(SOURCE!F2048) &gt;= 0, REPT(" ",SOURCE!$R$2-LEN(SOURCE!F2048)), "")&amp;
      TEXT(SOURCE!G2048,"??0")&amp;", "&amp; IF(SOURCE!$S$2-3 &gt;= 0, REPT(" ",SOURCE!$S$2-5), "")&amp;
      TEXT(SOURCE!H2048,"????0")&amp;", "&amp; IF(SOURCE!$T$2-3 &gt;= 0, REPT(" ",SOURCE!$T$2-3), "")&amp;
      SOURCE!I2048&amp;", "&amp; IF(SOURCE!$U$2-LEN(SOURCE!I2048) &gt;= 0, REPT(" ",SOURCE!$U$2-LEN(SOURCE!I2048)), "")&amp;
      SOURCE!J2048&amp;      IF(SOURCE!$V$2-LEN(SOURCE!J2048) &gt;= 0, REPT(" ",SOURCE!$V$2-LEN(SOURCE!J2048)), "")&amp;
  ", "&amp; SOURCE!K2048&amp;      IF(SOURCE!$X$2-LEN(SOURCE!K2048) &gt;= 0, REPT(" ",SOURCE!$X$2-LEN(SOURCE!K2048)), "")&amp;
      "},"&amp;IF(SOURCE!L2048&lt;&gt;"",""&amp;SOURCE!L2048,"")
 )
)
)</f>
        <v>/* 1999 */  { fnJMUSERmode,                256+15,                      "",                                            "USER_PRIM15U",                                0,       0,       CAT_NONE, SLS_UNCHANGED, US_UNCHANGED},//JM User mode (Will remove later - reserved)</v>
      </c>
    </row>
    <row r="2049" spans="1:1">
      <c r="A2049" s="8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IF(SOURCE!$O$2-LEN(SOURCE!C2049) &gt;= 0, REPT(" ",SOURCE!$O$2-LEN(SOURCE!C2049)), "")&amp;
      SOURCE!D2049&amp;", "&amp; IF(SOURCE!$P$2-LEN(SOURCE!D2049) &gt;= 0, REPT(" ",SOURCE!$P$2-LEN(SOURCE!D2049)), "")&amp;
      SOURCE!E2049&amp;", "&amp; IF(SOURCE!$Q$2-LEN(SOURCE!E2049) &gt;=0, REPT(" ",SOURCE!$Q$2-LEN(SOURCE!E2049)), "")&amp;
      SOURCE!F2049&amp;", "&amp; IF(SOURCE!$R$2-LEN(SOURCE!F2049) &gt;= 0, REPT(" ",SOURCE!$R$2-LEN(SOURCE!F2049)), "")&amp;
      TEXT(SOURCE!G2049,"??0")&amp;", "&amp; IF(SOURCE!$S$2-3 &gt;= 0, REPT(" ",SOURCE!$S$2-5), "")&amp;
      TEXT(SOURCE!H2049,"????0")&amp;", "&amp; IF(SOURCE!$T$2-3 &gt;= 0, REPT(" ",SOURCE!$T$2-3), "")&amp;
      SOURCE!I2049&amp;", "&amp; IF(SOURCE!$U$2-LEN(SOURCE!I2049) &gt;= 0, REPT(" ",SOURCE!$U$2-LEN(SOURCE!I2049)), "")&amp;
      SOURCE!J2049&amp;      IF(SOURCE!$V$2-LEN(SOURCE!J2049) &gt;= 0, REPT(" ",SOURCE!$V$2-LEN(SOURCE!J2049)), "")&amp;
  ", "&amp; SOURCE!K2049&amp;      IF(SOURCE!$X$2-LEN(SOURCE!K2049) &gt;= 0, REPT(" ",SOURCE!$X$2-LEN(SOURCE!K2049)), "")&amp;
      "},"&amp;IF(SOURCE!L2049&lt;&gt;"",""&amp;SOURCE!L2049,"")
 )
)
)</f>
        <v>/* 2000 */  { fnJMUSERmode_f,              256+15,                      "",                                            "USER_SFTf15U",                                0,       0,       CAT_NONE, SLS_UNCHANGED, US_UNCHANGED},//JM User mode (Will remove later - reserved)</v>
      </c>
    </row>
    <row r="2050" spans="1:1">
      <c r="A2050" s="8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IF(SOURCE!$O$2-LEN(SOURCE!C2050) &gt;= 0, REPT(" ",SOURCE!$O$2-LEN(SOURCE!C2050)), "")&amp;
      SOURCE!D2050&amp;", "&amp; IF(SOURCE!$P$2-LEN(SOURCE!D2050) &gt;= 0, REPT(" ",SOURCE!$P$2-LEN(SOURCE!D2050)), "")&amp;
      SOURCE!E2050&amp;", "&amp; IF(SOURCE!$Q$2-LEN(SOURCE!E2050) &gt;=0, REPT(" ",SOURCE!$Q$2-LEN(SOURCE!E2050)), "")&amp;
      SOURCE!F2050&amp;", "&amp; IF(SOURCE!$R$2-LEN(SOURCE!F2050) &gt;= 0, REPT(" ",SOURCE!$R$2-LEN(SOURCE!F2050)), "")&amp;
      TEXT(SOURCE!G2050,"??0")&amp;", "&amp; IF(SOURCE!$S$2-3 &gt;= 0, REPT(" ",SOURCE!$S$2-5), "")&amp;
      TEXT(SOURCE!H2050,"????0")&amp;", "&amp; IF(SOURCE!$T$2-3 &gt;= 0, REPT(" ",SOURCE!$T$2-3), "")&amp;
      SOURCE!I2050&amp;", "&amp; IF(SOURCE!$U$2-LEN(SOURCE!I2050) &gt;= 0, REPT(" ",SOURCE!$U$2-LEN(SOURCE!I2050)), "")&amp;
      SOURCE!J2050&amp;      IF(SOURCE!$V$2-LEN(SOURCE!J2050) &gt;= 0, REPT(" ",SOURCE!$V$2-LEN(SOURCE!J2050)), "")&amp;
  ", "&amp; SOURCE!K2050&amp;      IF(SOURCE!$X$2-LEN(SOURCE!K2050) &gt;= 0, REPT(" ",SOURCE!$X$2-LEN(SOURCE!K2050)), "")&amp;
      "},"&amp;IF(SOURCE!L2050&lt;&gt;"",""&amp;SOURCE!L2050,"")
 )
)
)</f>
        <v>/* 2001 */  { fnJMUSERmode_g,              256+15,                      "",                                            "USER_SFTg15U",                                0,       0,       CAT_NONE, SLS_UNCHANGED, US_UNCHANGED},//JM User mode (Will remove later - reserved)</v>
      </c>
    </row>
    <row r="2051" spans="1:1">
      <c r="A2051" s="8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IF(SOURCE!$O$2-LEN(SOURCE!C2051) &gt;= 0, REPT(" ",SOURCE!$O$2-LEN(SOURCE!C2051)), "")&amp;
      SOURCE!D2051&amp;", "&amp; IF(SOURCE!$P$2-LEN(SOURCE!D2051) &gt;= 0, REPT(" ",SOURCE!$P$2-LEN(SOURCE!D2051)), "")&amp;
      SOURCE!E2051&amp;", "&amp; IF(SOURCE!$Q$2-LEN(SOURCE!E2051) &gt;=0, REPT(" ",SOURCE!$Q$2-LEN(SOURCE!E2051)), "")&amp;
      SOURCE!F2051&amp;", "&amp; IF(SOURCE!$R$2-LEN(SOURCE!F2051) &gt;= 0, REPT(" ",SOURCE!$R$2-LEN(SOURCE!F2051)), "")&amp;
      TEXT(SOURCE!G2051,"??0")&amp;", "&amp; IF(SOURCE!$S$2-3 &gt;= 0, REPT(" ",SOURCE!$S$2-5), "")&amp;
      TEXT(SOURCE!H2051,"????0")&amp;", "&amp; IF(SOURCE!$T$2-3 &gt;= 0, REPT(" ",SOURCE!$T$2-3), "")&amp;
      SOURCE!I2051&amp;", "&amp; IF(SOURCE!$U$2-LEN(SOURCE!I2051) &gt;= 0, REPT(" ",SOURCE!$U$2-LEN(SOURCE!I2051)), "")&amp;
      SOURCE!J2051&amp;      IF(SOURCE!$V$2-LEN(SOURCE!J2051) &gt;= 0, REPT(" ",SOURCE!$V$2-LEN(SOURCE!J2051)), "")&amp;
  ", "&amp; SOURCE!K2051&amp;      IF(SOURCE!$X$2-LEN(SOURCE!K2051) &gt;= 0, REPT(" ",SOURCE!$X$2-LEN(SOURCE!K2051)), "")&amp;
      "},"&amp;IF(SOURCE!L2051&lt;&gt;"",""&amp;SOURCE!L2051,"")
 )
)
)</f>
        <v>/* 2002 */  { fnJMUSERmode,                256+16,                      "",                                            "USER_PRIM16U",                                0,       0,       CAT_NONE, SLS_UNCHANGED, US_UNCHANGED},//JM User mode (Will remove later - reserved)</v>
      </c>
    </row>
    <row r="2052" spans="1:1">
      <c r="A2052" s="8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IF(SOURCE!$O$2-LEN(SOURCE!C2052) &gt;= 0, REPT(" ",SOURCE!$O$2-LEN(SOURCE!C2052)), "")&amp;
      SOURCE!D2052&amp;", "&amp; IF(SOURCE!$P$2-LEN(SOURCE!D2052) &gt;= 0, REPT(" ",SOURCE!$P$2-LEN(SOURCE!D2052)), "")&amp;
      SOURCE!E2052&amp;", "&amp; IF(SOURCE!$Q$2-LEN(SOURCE!E2052) &gt;=0, REPT(" ",SOURCE!$Q$2-LEN(SOURCE!E2052)), "")&amp;
      SOURCE!F2052&amp;", "&amp; IF(SOURCE!$R$2-LEN(SOURCE!F2052) &gt;= 0, REPT(" ",SOURCE!$R$2-LEN(SOURCE!F2052)), "")&amp;
      TEXT(SOURCE!G2052,"??0")&amp;", "&amp; IF(SOURCE!$S$2-3 &gt;= 0, REPT(" ",SOURCE!$S$2-5), "")&amp;
      TEXT(SOURCE!H2052,"????0")&amp;", "&amp; IF(SOURCE!$T$2-3 &gt;= 0, REPT(" ",SOURCE!$T$2-3), "")&amp;
      SOURCE!I2052&amp;", "&amp; IF(SOURCE!$U$2-LEN(SOURCE!I2052) &gt;= 0, REPT(" ",SOURCE!$U$2-LEN(SOURCE!I2052)), "")&amp;
      SOURCE!J2052&amp;      IF(SOURCE!$V$2-LEN(SOURCE!J2052) &gt;= 0, REPT(" ",SOURCE!$V$2-LEN(SOURCE!J2052)), "")&amp;
  ", "&amp; SOURCE!K2052&amp;      IF(SOURCE!$X$2-LEN(SOURCE!K2052) &gt;= 0, REPT(" ",SOURCE!$X$2-LEN(SOURCE!K2052)), "")&amp;
      "},"&amp;IF(SOURCE!L2052&lt;&gt;"",""&amp;SOURCE!L2052,"")
 )
)
)</f>
        <v>/* 2003 */  { fnJMUSERmode_f,              256+16,                      "",                                            "USER_SFTf16U",                                0,       0,       CAT_NONE, SLS_UNCHANGED, US_UNCHANGED},//JM User mode (Will remove later - reserved)</v>
      </c>
    </row>
    <row r="2053" spans="1:1">
      <c r="A2053" s="8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IF(SOURCE!$O$2-LEN(SOURCE!C2053) &gt;= 0, REPT(" ",SOURCE!$O$2-LEN(SOURCE!C2053)), "")&amp;
      SOURCE!D2053&amp;", "&amp; IF(SOURCE!$P$2-LEN(SOURCE!D2053) &gt;= 0, REPT(" ",SOURCE!$P$2-LEN(SOURCE!D2053)), "")&amp;
      SOURCE!E2053&amp;", "&amp; IF(SOURCE!$Q$2-LEN(SOURCE!E2053) &gt;=0, REPT(" ",SOURCE!$Q$2-LEN(SOURCE!E2053)), "")&amp;
      SOURCE!F2053&amp;", "&amp; IF(SOURCE!$R$2-LEN(SOURCE!F2053) &gt;= 0, REPT(" ",SOURCE!$R$2-LEN(SOURCE!F2053)), "")&amp;
      TEXT(SOURCE!G2053,"??0")&amp;", "&amp; IF(SOURCE!$S$2-3 &gt;= 0, REPT(" ",SOURCE!$S$2-5), "")&amp;
      TEXT(SOURCE!H2053,"????0")&amp;", "&amp; IF(SOURCE!$T$2-3 &gt;= 0, REPT(" ",SOURCE!$T$2-3), "")&amp;
      SOURCE!I2053&amp;", "&amp; IF(SOURCE!$U$2-LEN(SOURCE!I2053) &gt;= 0, REPT(" ",SOURCE!$U$2-LEN(SOURCE!I2053)), "")&amp;
      SOURCE!J2053&amp;      IF(SOURCE!$V$2-LEN(SOURCE!J2053) &gt;= 0, REPT(" ",SOURCE!$V$2-LEN(SOURCE!J2053)), "")&amp;
  ", "&amp; SOURCE!K2053&amp;      IF(SOURCE!$X$2-LEN(SOURCE!K2053) &gt;= 0, REPT(" ",SOURCE!$X$2-LEN(SOURCE!K2053)), "")&amp;
      "},"&amp;IF(SOURCE!L2053&lt;&gt;"",""&amp;SOURCE!L2053,"")
 )
)
)</f>
        <v>/* 2004 */  { fnJMUSERmode_g,              256+16,                      "",                                            "USER_SFTg16U",                                0,       0,       CAT_NONE, SLS_UNCHANGED, US_UNCHANGED},//JM User mode (Will remove later - reserved)</v>
      </c>
    </row>
    <row r="2054" spans="1:1">
      <c r="A2054" s="8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IF(SOURCE!$O$2-LEN(SOURCE!C2054) &gt;= 0, REPT(" ",SOURCE!$O$2-LEN(SOURCE!C2054)), "")&amp;
      SOURCE!D2054&amp;", "&amp; IF(SOURCE!$P$2-LEN(SOURCE!D2054) &gt;= 0, REPT(" ",SOURCE!$P$2-LEN(SOURCE!D2054)), "")&amp;
      SOURCE!E2054&amp;", "&amp; IF(SOURCE!$Q$2-LEN(SOURCE!E2054) &gt;=0, REPT(" ",SOURCE!$Q$2-LEN(SOURCE!E2054)), "")&amp;
      SOURCE!F2054&amp;", "&amp; IF(SOURCE!$R$2-LEN(SOURCE!F2054) &gt;= 0, REPT(" ",SOURCE!$R$2-LEN(SOURCE!F2054)), "")&amp;
      TEXT(SOURCE!G2054,"??0")&amp;", "&amp; IF(SOURCE!$S$2-3 &gt;= 0, REPT(" ",SOURCE!$S$2-5), "")&amp;
      TEXT(SOURCE!H2054,"????0")&amp;", "&amp; IF(SOURCE!$T$2-3 &gt;= 0, REPT(" ",SOURCE!$T$2-3), "")&amp;
      SOURCE!I2054&amp;", "&amp; IF(SOURCE!$U$2-LEN(SOURCE!I2054) &gt;= 0, REPT(" ",SOURCE!$U$2-LEN(SOURCE!I2054)), "")&amp;
      SOURCE!J2054&amp;      IF(SOURCE!$V$2-LEN(SOURCE!J2054) &gt;= 0, REPT(" ",SOURCE!$V$2-LEN(SOURCE!J2054)), "")&amp;
  ", "&amp; SOURCE!K2054&amp;      IF(SOURCE!$X$2-LEN(SOURCE!K2054) &gt;= 0, REPT(" ",SOURCE!$X$2-LEN(SOURCE!K2054)), "")&amp;
      "},"&amp;IF(SOURCE!L2054&lt;&gt;"",""&amp;SOURCE!L2054,"")
 )
)
)</f>
        <v>/* 2005 */  { fnJMUSERmode,                256+17,                      "",                                            "USER_PRIM17U",                                0,       0,       CAT_NONE, SLS_UNCHANGED, US_UNCHANGED},//JM User mode (Will remove later - reserved)</v>
      </c>
    </row>
    <row r="2055" spans="1:1">
      <c r="A2055" s="8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IF(SOURCE!$O$2-LEN(SOURCE!C2055) &gt;= 0, REPT(" ",SOURCE!$O$2-LEN(SOURCE!C2055)), "")&amp;
      SOURCE!D2055&amp;", "&amp; IF(SOURCE!$P$2-LEN(SOURCE!D2055) &gt;= 0, REPT(" ",SOURCE!$P$2-LEN(SOURCE!D2055)), "")&amp;
      SOURCE!E2055&amp;", "&amp; IF(SOURCE!$Q$2-LEN(SOURCE!E2055) &gt;=0, REPT(" ",SOURCE!$Q$2-LEN(SOURCE!E2055)), "")&amp;
      SOURCE!F2055&amp;", "&amp; IF(SOURCE!$R$2-LEN(SOURCE!F2055) &gt;= 0, REPT(" ",SOURCE!$R$2-LEN(SOURCE!F2055)), "")&amp;
      TEXT(SOURCE!G2055,"??0")&amp;", "&amp; IF(SOURCE!$S$2-3 &gt;= 0, REPT(" ",SOURCE!$S$2-5), "")&amp;
      TEXT(SOURCE!H2055,"????0")&amp;", "&amp; IF(SOURCE!$T$2-3 &gt;= 0, REPT(" ",SOURCE!$T$2-3), "")&amp;
      SOURCE!I2055&amp;", "&amp; IF(SOURCE!$U$2-LEN(SOURCE!I2055) &gt;= 0, REPT(" ",SOURCE!$U$2-LEN(SOURCE!I2055)), "")&amp;
      SOURCE!J2055&amp;      IF(SOURCE!$V$2-LEN(SOURCE!J2055) &gt;= 0, REPT(" ",SOURCE!$V$2-LEN(SOURCE!J2055)), "")&amp;
  ", "&amp; SOURCE!K2055&amp;      IF(SOURCE!$X$2-LEN(SOURCE!K2055) &gt;= 0, REPT(" ",SOURCE!$X$2-LEN(SOURCE!K2055)), "")&amp;
      "},"&amp;IF(SOURCE!L2055&lt;&gt;"",""&amp;SOURCE!L2055,"")
 )
)
)</f>
        <v>/* 2006 */  { fnJMUSERmode_f,              256+17,                      "",                                            "USER_SFTf17U",                                0,       0,       CAT_NONE, SLS_UNCHANGED, US_UNCHANGED},//JM User mode (Will remove later - reserved)</v>
      </c>
    </row>
    <row r="2056" spans="1:1">
      <c r="A2056" s="8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IF(SOURCE!$O$2-LEN(SOURCE!C2056) &gt;= 0, REPT(" ",SOURCE!$O$2-LEN(SOURCE!C2056)), "")&amp;
      SOURCE!D2056&amp;", "&amp; IF(SOURCE!$P$2-LEN(SOURCE!D2056) &gt;= 0, REPT(" ",SOURCE!$P$2-LEN(SOURCE!D2056)), "")&amp;
      SOURCE!E2056&amp;", "&amp; IF(SOURCE!$Q$2-LEN(SOURCE!E2056) &gt;=0, REPT(" ",SOURCE!$Q$2-LEN(SOURCE!E2056)), "")&amp;
      SOURCE!F2056&amp;", "&amp; IF(SOURCE!$R$2-LEN(SOURCE!F2056) &gt;= 0, REPT(" ",SOURCE!$R$2-LEN(SOURCE!F2056)), "")&amp;
      TEXT(SOURCE!G2056,"??0")&amp;", "&amp; IF(SOURCE!$S$2-3 &gt;= 0, REPT(" ",SOURCE!$S$2-5), "")&amp;
      TEXT(SOURCE!H2056,"????0")&amp;", "&amp; IF(SOURCE!$T$2-3 &gt;= 0, REPT(" ",SOURCE!$T$2-3), "")&amp;
      SOURCE!I2056&amp;", "&amp; IF(SOURCE!$U$2-LEN(SOURCE!I2056) &gt;= 0, REPT(" ",SOURCE!$U$2-LEN(SOURCE!I2056)), "")&amp;
      SOURCE!J2056&amp;      IF(SOURCE!$V$2-LEN(SOURCE!J2056) &gt;= 0, REPT(" ",SOURCE!$V$2-LEN(SOURCE!J2056)), "")&amp;
  ", "&amp; SOURCE!K2056&amp;      IF(SOURCE!$X$2-LEN(SOURCE!K2056) &gt;= 0, REPT(" ",SOURCE!$X$2-LEN(SOURCE!K2056)), "")&amp;
      "},"&amp;IF(SOURCE!L2056&lt;&gt;"",""&amp;SOURCE!L2056,"")
 )
)
)</f>
        <v>/* 2007 */  { fnJMUSERmode_g,              256+17,                      "",                                            "USER_SFTg17U",                                0,       0,       CAT_NONE, SLS_UNCHANGED, US_UNCHANGED},//JM User mode (Will remove later - reserved)</v>
      </c>
    </row>
    <row r="2057" spans="1:1">
      <c r="A2057" s="8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IF(SOURCE!$O$2-LEN(SOURCE!C2057) &gt;= 0, REPT(" ",SOURCE!$O$2-LEN(SOURCE!C2057)), "")&amp;
      SOURCE!D2057&amp;", "&amp; IF(SOURCE!$P$2-LEN(SOURCE!D2057) &gt;= 0, REPT(" ",SOURCE!$P$2-LEN(SOURCE!D2057)), "")&amp;
      SOURCE!E2057&amp;", "&amp; IF(SOURCE!$Q$2-LEN(SOURCE!E2057) &gt;=0, REPT(" ",SOURCE!$Q$2-LEN(SOURCE!E2057)), "")&amp;
      SOURCE!F2057&amp;", "&amp; IF(SOURCE!$R$2-LEN(SOURCE!F2057) &gt;= 0, REPT(" ",SOURCE!$R$2-LEN(SOURCE!F2057)), "")&amp;
      TEXT(SOURCE!G2057,"??0")&amp;", "&amp; IF(SOURCE!$S$2-3 &gt;= 0, REPT(" ",SOURCE!$S$2-5), "")&amp;
      TEXT(SOURCE!H2057,"????0")&amp;", "&amp; IF(SOURCE!$T$2-3 &gt;= 0, REPT(" ",SOURCE!$T$2-3), "")&amp;
      SOURCE!I2057&amp;", "&amp; IF(SOURCE!$U$2-LEN(SOURCE!I2057) &gt;= 0, REPT(" ",SOURCE!$U$2-LEN(SOURCE!I2057)), "")&amp;
      SOURCE!J2057&amp;      IF(SOURCE!$V$2-LEN(SOURCE!J2057) &gt;= 0, REPT(" ",SOURCE!$V$2-LEN(SOURCE!J2057)), "")&amp;
  ", "&amp; SOURCE!K2057&amp;      IF(SOURCE!$X$2-LEN(SOURCE!K2057) &gt;= 0, REPT(" ",SOURCE!$X$2-LEN(SOURCE!K2057)), "")&amp;
      "},"&amp;IF(SOURCE!L2057&lt;&gt;"",""&amp;SOURCE!L2057,"")
 )
)
)</f>
        <v>/* 2008 */  { fnJMUSERmode,                256+18,                      "",                                            "USER_PRIM18U",                                0,       0,       CAT_NONE, SLS_UNCHANGED, US_UNCHANGED},//JM User mode (Will remove later - reserved)</v>
      </c>
    </row>
    <row r="2058" spans="1:1">
      <c r="A2058" s="8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IF(SOURCE!$O$2-LEN(SOURCE!C2058) &gt;= 0, REPT(" ",SOURCE!$O$2-LEN(SOURCE!C2058)), "")&amp;
      SOURCE!D2058&amp;", "&amp; IF(SOURCE!$P$2-LEN(SOURCE!D2058) &gt;= 0, REPT(" ",SOURCE!$P$2-LEN(SOURCE!D2058)), "")&amp;
      SOURCE!E2058&amp;", "&amp; IF(SOURCE!$Q$2-LEN(SOURCE!E2058) &gt;=0, REPT(" ",SOURCE!$Q$2-LEN(SOURCE!E2058)), "")&amp;
      SOURCE!F2058&amp;", "&amp; IF(SOURCE!$R$2-LEN(SOURCE!F2058) &gt;= 0, REPT(" ",SOURCE!$R$2-LEN(SOURCE!F2058)), "")&amp;
      TEXT(SOURCE!G2058,"??0")&amp;", "&amp; IF(SOURCE!$S$2-3 &gt;= 0, REPT(" ",SOURCE!$S$2-5), "")&amp;
      TEXT(SOURCE!H2058,"????0")&amp;", "&amp; IF(SOURCE!$T$2-3 &gt;= 0, REPT(" ",SOURCE!$T$2-3), "")&amp;
      SOURCE!I2058&amp;", "&amp; IF(SOURCE!$U$2-LEN(SOURCE!I2058) &gt;= 0, REPT(" ",SOURCE!$U$2-LEN(SOURCE!I2058)), "")&amp;
      SOURCE!J2058&amp;      IF(SOURCE!$V$2-LEN(SOURCE!J2058) &gt;= 0, REPT(" ",SOURCE!$V$2-LEN(SOURCE!J2058)), "")&amp;
  ", "&amp; SOURCE!K2058&amp;      IF(SOURCE!$X$2-LEN(SOURCE!K2058) &gt;= 0, REPT(" ",SOURCE!$X$2-LEN(SOURCE!K2058)), "")&amp;
      "},"&amp;IF(SOURCE!L2058&lt;&gt;"",""&amp;SOURCE!L2058,"")
 )
)
)</f>
        <v>/* 2009 */  { fnJMUSERmode_f,              256+18,                      "",                                            "USER_SFTf18U",                                0,       0,       CAT_NONE, SLS_UNCHANGED, US_UNCHANGED},//JM User mode (Will remove later - reserved)</v>
      </c>
    </row>
    <row r="2059" spans="1:1">
      <c r="A2059" s="8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IF(SOURCE!$O$2-LEN(SOURCE!C2059) &gt;= 0, REPT(" ",SOURCE!$O$2-LEN(SOURCE!C2059)), "")&amp;
      SOURCE!D2059&amp;", "&amp; IF(SOURCE!$P$2-LEN(SOURCE!D2059) &gt;= 0, REPT(" ",SOURCE!$P$2-LEN(SOURCE!D2059)), "")&amp;
      SOURCE!E2059&amp;", "&amp; IF(SOURCE!$Q$2-LEN(SOURCE!E2059) &gt;=0, REPT(" ",SOURCE!$Q$2-LEN(SOURCE!E2059)), "")&amp;
      SOURCE!F2059&amp;", "&amp; IF(SOURCE!$R$2-LEN(SOURCE!F2059) &gt;= 0, REPT(" ",SOURCE!$R$2-LEN(SOURCE!F2059)), "")&amp;
      TEXT(SOURCE!G2059,"??0")&amp;", "&amp; IF(SOURCE!$S$2-3 &gt;= 0, REPT(" ",SOURCE!$S$2-5), "")&amp;
      TEXT(SOURCE!H2059,"????0")&amp;", "&amp; IF(SOURCE!$T$2-3 &gt;= 0, REPT(" ",SOURCE!$T$2-3), "")&amp;
      SOURCE!I2059&amp;", "&amp; IF(SOURCE!$U$2-LEN(SOURCE!I2059) &gt;= 0, REPT(" ",SOURCE!$U$2-LEN(SOURCE!I2059)), "")&amp;
      SOURCE!J2059&amp;      IF(SOURCE!$V$2-LEN(SOURCE!J2059) &gt;= 0, REPT(" ",SOURCE!$V$2-LEN(SOURCE!J2059)), "")&amp;
  ", "&amp; SOURCE!K2059&amp;      IF(SOURCE!$X$2-LEN(SOURCE!K2059) &gt;= 0, REPT(" ",SOURCE!$X$2-LEN(SOURCE!K2059)), "")&amp;
      "},"&amp;IF(SOURCE!L2059&lt;&gt;"",""&amp;SOURCE!L2059,"")
 )
)
)</f>
        <v>/* 2010 */  { fnJMUSERmode_g,              256+18,                      "",                                            "USER_SFTg18U",                                0,       0,       CAT_NONE, SLS_UNCHANGED, US_UNCHANGED},//JM User mode (Will remove later - reserved)</v>
      </c>
    </row>
    <row r="2060" spans="1:1">
      <c r="A2060" s="8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IF(SOURCE!$O$2-LEN(SOURCE!C2060) &gt;= 0, REPT(" ",SOURCE!$O$2-LEN(SOURCE!C2060)), "")&amp;
      SOURCE!D2060&amp;", "&amp; IF(SOURCE!$P$2-LEN(SOURCE!D2060) &gt;= 0, REPT(" ",SOURCE!$P$2-LEN(SOURCE!D2060)), "")&amp;
      SOURCE!E2060&amp;", "&amp; IF(SOURCE!$Q$2-LEN(SOURCE!E2060) &gt;=0, REPT(" ",SOURCE!$Q$2-LEN(SOURCE!E2060)), "")&amp;
      SOURCE!F2060&amp;", "&amp; IF(SOURCE!$R$2-LEN(SOURCE!F2060) &gt;= 0, REPT(" ",SOURCE!$R$2-LEN(SOURCE!F2060)), "")&amp;
      TEXT(SOURCE!G2060,"??0")&amp;", "&amp; IF(SOURCE!$S$2-3 &gt;= 0, REPT(" ",SOURCE!$S$2-5), "")&amp;
      TEXT(SOURCE!H2060,"????0")&amp;", "&amp; IF(SOURCE!$T$2-3 &gt;= 0, REPT(" ",SOURCE!$T$2-3), "")&amp;
      SOURCE!I2060&amp;", "&amp; IF(SOURCE!$U$2-LEN(SOURCE!I2060) &gt;= 0, REPT(" ",SOURCE!$U$2-LEN(SOURCE!I2060)), "")&amp;
      SOURCE!J2060&amp;      IF(SOURCE!$V$2-LEN(SOURCE!J2060) &gt;= 0, REPT(" ",SOURCE!$V$2-LEN(SOURCE!J2060)), "")&amp;
  ", "&amp; SOURCE!K2060&amp;      IF(SOURCE!$X$2-LEN(SOURCE!K2060) &gt;= 0, REPT(" ",SOURCE!$X$2-LEN(SOURCE!K2060)), "")&amp;
      "},"&amp;IF(SOURCE!L2060&lt;&gt;"",""&amp;SOURCE!L2060,"")
 )
)
)</f>
        <v>/* 2011 */  { fnJMUSERmode,                256+19,                      "",                                            "USER_PRIM19U",                                0,       0,       CAT_NONE, SLS_UNCHANGED, US_UNCHANGED},//JM User mode (Will remove later - reserved)</v>
      </c>
    </row>
    <row r="2061" spans="1:1">
      <c r="A2061" s="8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IF(SOURCE!$O$2-LEN(SOURCE!C2061) &gt;= 0, REPT(" ",SOURCE!$O$2-LEN(SOURCE!C2061)), "")&amp;
      SOURCE!D2061&amp;", "&amp; IF(SOURCE!$P$2-LEN(SOURCE!D2061) &gt;= 0, REPT(" ",SOURCE!$P$2-LEN(SOURCE!D2061)), "")&amp;
      SOURCE!E2061&amp;", "&amp; IF(SOURCE!$Q$2-LEN(SOURCE!E2061) &gt;=0, REPT(" ",SOURCE!$Q$2-LEN(SOURCE!E2061)), "")&amp;
      SOURCE!F2061&amp;", "&amp; IF(SOURCE!$R$2-LEN(SOURCE!F2061) &gt;= 0, REPT(" ",SOURCE!$R$2-LEN(SOURCE!F2061)), "")&amp;
      TEXT(SOURCE!G2061,"??0")&amp;", "&amp; IF(SOURCE!$S$2-3 &gt;= 0, REPT(" ",SOURCE!$S$2-5), "")&amp;
      TEXT(SOURCE!H2061,"????0")&amp;", "&amp; IF(SOURCE!$T$2-3 &gt;= 0, REPT(" ",SOURCE!$T$2-3), "")&amp;
      SOURCE!I2061&amp;", "&amp; IF(SOURCE!$U$2-LEN(SOURCE!I2061) &gt;= 0, REPT(" ",SOURCE!$U$2-LEN(SOURCE!I2061)), "")&amp;
      SOURCE!J2061&amp;      IF(SOURCE!$V$2-LEN(SOURCE!J2061) &gt;= 0, REPT(" ",SOURCE!$V$2-LEN(SOURCE!J2061)), "")&amp;
  ", "&amp; SOURCE!K2061&amp;      IF(SOURCE!$X$2-LEN(SOURCE!K2061) &gt;= 0, REPT(" ",SOURCE!$X$2-LEN(SOURCE!K2061)), "")&amp;
      "},"&amp;IF(SOURCE!L2061&lt;&gt;"",""&amp;SOURCE!L2061,"")
 )
)
)</f>
        <v>/* 2012 */  { fnJMUSERmode_f,              256+19,                      "",                                            "USER_SFTf19U",                                0,       0,       CAT_NONE, SLS_UNCHANGED, US_UNCHANGED},//JM User mode (Will remove later - reserved)</v>
      </c>
    </row>
    <row r="2062" spans="1:1">
      <c r="A2062" s="8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IF(SOURCE!$O$2-LEN(SOURCE!C2062) &gt;= 0, REPT(" ",SOURCE!$O$2-LEN(SOURCE!C2062)), "")&amp;
      SOURCE!D2062&amp;", "&amp; IF(SOURCE!$P$2-LEN(SOURCE!D2062) &gt;= 0, REPT(" ",SOURCE!$P$2-LEN(SOURCE!D2062)), "")&amp;
      SOURCE!E2062&amp;", "&amp; IF(SOURCE!$Q$2-LEN(SOURCE!E2062) &gt;=0, REPT(" ",SOURCE!$Q$2-LEN(SOURCE!E2062)), "")&amp;
      SOURCE!F2062&amp;", "&amp; IF(SOURCE!$R$2-LEN(SOURCE!F2062) &gt;= 0, REPT(" ",SOURCE!$R$2-LEN(SOURCE!F2062)), "")&amp;
      TEXT(SOURCE!G2062,"??0")&amp;", "&amp; IF(SOURCE!$S$2-3 &gt;= 0, REPT(" ",SOURCE!$S$2-5), "")&amp;
      TEXT(SOURCE!H2062,"????0")&amp;", "&amp; IF(SOURCE!$T$2-3 &gt;= 0, REPT(" ",SOURCE!$T$2-3), "")&amp;
      SOURCE!I2062&amp;", "&amp; IF(SOURCE!$U$2-LEN(SOURCE!I2062) &gt;= 0, REPT(" ",SOURCE!$U$2-LEN(SOURCE!I2062)), "")&amp;
      SOURCE!J2062&amp;      IF(SOURCE!$V$2-LEN(SOURCE!J2062) &gt;= 0, REPT(" ",SOURCE!$V$2-LEN(SOURCE!J2062)), "")&amp;
  ", "&amp; SOURCE!K2062&amp;      IF(SOURCE!$X$2-LEN(SOURCE!K2062) &gt;= 0, REPT(" ",SOURCE!$X$2-LEN(SOURCE!K2062)), "")&amp;
      "},"&amp;IF(SOURCE!L2062&lt;&gt;"",""&amp;SOURCE!L2062,"")
 )
)
)</f>
        <v>/* 2013 */  { fnJMUSERmode_g,              256+19,                      "",                                            "USER_SFTg19U",                                0,       0,       CAT_NONE, SLS_UNCHANGED, US_UNCHANGED},//JM User mode (Will remove later - reserved)</v>
      </c>
    </row>
    <row r="2063" spans="1:1">
      <c r="A2063" s="8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IF(SOURCE!$O$2-LEN(SOURCE!C2063) &gt;= 0, REPT(" ",SOURCE!$O$2-LEN(SOURCE!C2063)), "")&amp;
      SOURCE!D2063&amp;", "&amp; IF(SOURCE!$P$2-LEN(SOURCE!D2063) &gt;= 0, REPT(" ",SOURCE!$P$2-LEN(SOURCE!D2063)), "")&amp;
      SOURCE!E2063&amp;", "&amp; IF(SOURCE!$Q$2-LEN(SOURCE!E2063) &gt;=0, REPT(" ",SOURCE!$Q$2-LEN(SOURCE!E2063)), "")&amp;
      SOURCE!F2063&amp;", "&amp; IF(SOURCE!$R$2-LEN(SOURCE!F2063) &gt;= 0, REPT(" ",SOURCE!$R$2-LEN(SOURCE!F2063)), "")&amp;
      TEXT(SOURCE!G2063,"??0")&amp;", "&amp; IF(SOURCE!$S$2-3 &gt;= 0, REPT(" ",SOURCE!$S$2-5), "")&amp;
      TEXT(SOURCE!H2063,"????0")&amp;", "&amp; IF(SOURCE!$T$2-3 &gt;= 0, REPT(" ",SOURCE!$T$2-3), "")&amp;
      SOURCE!I2063&amp;", "&amp; IF(SOURCE!$U$2-LEN(SOURCE!I2063) &gt;= 0, REPT(" ",SOURCE!$U$2-LEN(SOURCE!I2063)), "")&amp;
      SOURCE!J2063&amp;      IF(SOURCE!$V$2-LEN(SOURCE!J2063) &gt;= 0, REPT(" ",SOURCE!$V$2-LEN(SOURCE!J2063)), "")&amp;
  ", "&amp; SOURCE!K2063&amp;      IF(SOURCE!$X$2-LEN(SOURCE!K2063) &gt;= 0, REPT(" ",SOURCE!$X$2-LEN(SOURCE!K2063)), "")&amp;
      "},"&amp;IF(SOURCE!L2063&lt;&gt;"",""&amp;SOURCE!L2063,"")
 )
)
)</f>
        <v>/* 2014 */  { fnJMUSERmode,                256+20,                      "",                                            "USER_PRIM20U",                                0,       0,       CAT_NONE, SLS_UNCHANGED, US_UNCHANGED},//JM User mode (Will remove later - reserved)</v>
      </c>
    </row>
    <row r="2064" spans="1:1">
      <c r="A2064" s="8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IF(SOURCE!$O$2-LEN(SOURCE!C2064) &gt;= 0, REPT(" ",SOURCE!$O$2-LEN(SOURCE!C2064)), "")&amp;
      SOURCE!D2064&amp;", "&amp; IF(SOURCE!$P$2-LEN(SOURCE!D2064) &gt;= 0, REPT(" ",SOURCE!$P$2-LEN(SOURCE!D2064)), "")&amp;
      SOURCE!E2064&amp;", "&amp; IF(SOURCE!$Q$2-LEN(SOURCE!E2064) &gt;=0, REPT(" ",SOURCE!$Q$2-LEN(SOURCE!E2064)), "")&amp;
      SOURCE!F2064&amp;", "&amp; IF(SOURCE!$R$2-LEN(SOURCE!F2064) &gt;= 0, REPT(" ",SOURCE!$R$2-LEN(SOURCE!F2064)), "")&amp;
      TEXT(SOURCE!G2064,"??0")&amp;", "&amp; IF(SOURCE!$S$2-3 &gt;= 0, REPT(" ",SOURCE!$S$2-5), "")&amp;
      TEXT(SOURCE!H2064,"????0")&amp;", "&amp; IF(SOURCE!$T$2-3 &gt;= 0, REPT(" ",SOURCE!$T$2-3), "")&amp;
      SOURCE!I2064&amp;", "&amp; IF(SOURCE!$U$2-LEN(SOURCE!I2064) &gt;= 0, REPT(" ",SOURCE!$U$2-LEN(SOURCE!I2064)), "")&amp;
      SOURCE!J2064&amp;      IF(SOURCE!$V$2-LEN(SOURCE!J2064) &gt;= 0, REPT(" ",SOURCE!$V$2-LEN(SOURCE!J2064)), "")&amp;
  ", "&amp; SOURCE!K2064&amp;      IF(SOURCE!$X$2-LEN(SOURCE!K2064) &gt;= 0, REPT(" ",SOURCE!$X$2-LEN(SOURCE!K2064)), "")&amp;
      "},"&amp;IF(SOURCE!L2064&lt;&gt;"",""&amp;SOURCE!L2064,"")
 )
)
)</f>
        <v>/* 2015 */  { fnJMUSERmode_f,              256+20,                      "",                                            "USER_SFTf20U",                                0,       0,       CAT_NONE, SLS_UNCHANGED, US_UNCHANGED},//JM User mode (Will remove later - reserved)</v>
      </c>
    </row>
    <row r="2065" spans="1:1">
      <c r="A2065" s="8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IF(SOURCE!$O$2-LEN(SOURCE!C2065) &gt;= 0, REPT(" ",SOURCE!$O$2-LEN(SOURCE!C2065)), "")&amp;
      SOURCE!D2065&amp;", "&amp; IF(SOURCE!$P$2-LEN(SOURCE!D2065) &gt;= 0, REPT(" ",SOURCE!$P$2-LEN(SOURCE!D2065)), "")&amp;
      SOURCE!E2065&amp;", "&amp; IF(SOURCE!$Q$2-LEN(SOURCE!E2065) &gt;=0, REPT(" ",SOURCE!$Q$2-LEN(SOURCE!E2065)), "")&amp;
      SOURCE!F2065&amp;", "&amp; IF(SOURCE!$R$2-LEN(SOURCE!F2065) &gt;= 0, REPT(" ",SOURCE!$R$2-LEN(SOURCE!F2065)), "")&amp;
      TEXT(SOURCE!G2065,"??0")&amp;", "&amp; IF(SOURCE!$S$2-3 &gt;= 0, REPT(" ",SOURCE!$S$2-5), "")&amp;
      TEXT(SOURCE!H2065,"????0")&amp;", "&amp; IF(SOURCE!$T$2-3 &gt;= 0, REPT(" ",SOURCE!$T$2-3), "")&amp;
      SOURCE!I2065&amp;", "&amp; IF(SOURCE!$U$2-LEN(SOURCE!I2065) &gt;= 0, REPT(" ",SOURCE!$U$2-LEN(SOURCE!I2065)), "")&amp;
      SOURCE!J2065&amp;      IF(SOURCE!$V$2-LEN(SOURCE!J2065) &gt;= 0, REPT(" ",SOURCE!$V$2-LEN(SOURCE!J2065)), "")&amp;
  ", "&amp; SOURCE!K2065&amp;      IF(SOURCE!$X$2-LEN(SOURCE!K2065) &gt;= 0, REPT(" ",SOURCE!$X$2-LEN(SOURCE!K2065)), "")&amp;
      "},"&amp;IF(SOURCE!L2065&lt;&gt;"",""&amp;SOURCE!L2065,"")
 )
)
)</f>
        <v>/* 2016 */  { fnJMUSERmode_g,              256+20,                      "",                                            "USER_SFTg20U",                                0,       0,       CAT_NONE, SLS_UNCHANGED, US_UNCHANGED},//JM User mode (Will remove later - reserved)</v>
      </c>
    </row>
    <row r="2066" spans="1:1">
      <c r="A2066" s="8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IF(SOURCE!$O$2-LEN(SOURCE!C2066) &gt;= 0, REPT(" ",SOURCE!$O$2-LEN(SOURCE!C2066)), "")&amp;
      SOURCE!D2066&amp;", "&amp; IF(SOURCE!$P$2-LEN(SOURCE!D2066) &gt;= 0, REPT(" ",SOURCE!$P$2-LEN(SOURCE!D2066)), "")&amp;
      SOURCE!E2066&amp;", "&amp; IF(SOURCE!$Q$2-LEN(SOURCE!E2066) &gt;=0, REPT(" ",SOURCE!$Q$2-LEN(SOURCE!E2066)), "")&amp;
      SOURCE!F2066&amp;", "&amp; IF(SOURCE!$R$2-LEN(SOURCE!F2066) &gt;= 0, REPT(" ",SOURCE!$R$2-LEN(SOURCE!F2066)), "")&amp;
      TEXT(SOURCE!G2066,"??0")&amp;", "&amp; IF(SOURCE!$S$2-3 &gt;= 0, REPT(" ",SOURCE!$S$2-5), "")&amp;
      TEXT(SOURCE!H2066,"????0")&amp;", "&amp; IF(SOURCE!$T$2-3 &gt;= 0, REPT(" ",SOURCE!$T$2-3), "")&amp;
      SOURCE!I2066&amp;", "&amp; IF(SOURCE!$U$2-LEN(SOURCE!I2066) &gt;= 0, REPT(" ",SOURCE!$U$2-LEN(SOURCE!I2066)), "")&amp;
      SOURCE!J2066&amp;      IF(SOURCE!$V$2-LEN(SOURCE!J2066) &gt;= 0, REPT(" ",SOURCE!$V$2-LEN(SOURCE!J2066)), "")&amp;
  ", "&amp; SOURCE!K2066&amp;      IF(SOURCE!$X$2-LEN(SOURCE!K2066) &gt;= 0, REPT(" ",SOURCE!$X$2-LEN(SOURCE!K2066)), "")&amp;
      "},"&amp;IF(SOURCE!L2066&lt;&gt;"",""&amp;SOURCE!L2066,"")
 )
)
)</f>
        <v>/* 2017 */  { fnJMUSERmode,                256+21,                      "",                                            "USER_PRIM21U",                                0,       0,       CAT_NONE, SLS_UNCHANGED, US_UNCHANGED},//JM User mode (Will remove later - reserved)</v>
      </c>
    </row>
    <row r="2067" spans="1:1">
      <c r="A2067" s="8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IF(SOURCE!$O$2-LEN(SOURCE!C2067) &gt;= 0, REPT(" ",SOURCE!$O$2-LEN(SOURCE!C2067)), "")&amp;
      SOURCE!D2067&amp;", "&amp; IF(SOURCE!$P$2-LEN(SOURCE!D2067) &gt;= 0, REPT(" ",SOURCE!$P$2-LEN(SOURCE!D2067)), "")&amp;
      SOURCE!E2067&amp;", "&amp; IF(SOURCE!$Q$2-LEN(SOURCE!E2067) &gt;=0, REPT(" ",SOURCE!$Q$2-LEN(SOURCE!E2067)), "")&amp;
      SOURCE!F2067&amp;", "&amp; IF(SOURCE!$R$2-LEN(SOURCE!F2067) &gt;= 0, REPT(" ",SOURCE!$R$2-LEN(SOURCE!F2067)), "")&amp;
      TEXT(SOURCE!G2067,"??0")&amp;", "&amp; IF(SOURCE!$S$2-3 &gt;= 0, REPT(" ",SOURCE!$S$2-5), "")&amp;
      TEXT(SOURCE!H2067,"????0")&amp;", "&amp; IF(SOURCE!$T$2-3 &gt;= 0, REPT(" ",SOURCE!$T$2-3), "")&amp;
      SOURCE!I2067&amp;", "&amp; IF(SOURCE!$U$2-LEN(SOURCE!I2067) &gt;= 0, REPT(" ",SOURCE!$U$2-LEN(SOURCE!I2067)), "")&amp;
      SOURCE!J2067&amp;      IF(SOURCE!$V$2-LEN(SOURCE!J2067) &gt;= 0, REPT(" ",SOURCE!$V$2-LEN(SOURCE!J2067)), "")&amp;
  ", "&amp; SOURCE!K2067&amp;      IF(SOURCE!$X$2-LEN(SOURCE!K2067) &gt;= 0, REPT(" ",SOURCE!$X$2-LEN(SOURCE!K2067)), "")&amp;
      "},"&amp;IF(SOURCE!L2067&lt;&gt;"",""&amp;SOURCE!L2067,"")
 )
)
)</f>
        <v>/* 2018 */  { fnJMUSERmode_f,              256+21,                      "",                                            "USER_SFTf21U",                                0,       0,       CAT_NONE, SLS_UNCHANGED, US_UNCHANGED},//JM User mode (Will remove later - reserved)</v>
      </c>
    </row>
    <row r="2068" spans="1:1">
      <c r="A2068" s="8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IF(SOURCE!$O$2-LEN(SOURCE!C2068) &gt;= 0, REPT(" ",SOURCE!$O$2-LEN(SOURCE!C2068)), "")&amp;
      SOURCE!D2068&amp;", "&amp; IF(SOURCE!$P$2-LEN(SOURCE!D2068) &gt;= 0, REPT(" ",SOURCE!$P$2-LEN(SOURCE!D2068)), "")&amp;
      SOURCE!E2068&amp;", "&amp; IF(SOURCE!$Q$2-LEN(SOURCE!E2068) &gt;=0, REPT(" ",SOURCE!$Q$2-LEN(SOURCE!E2068)), "")&amp;
      SOURCE!F2068&amp;", "&amp; IF(SOURCE!$R$2-LEN(SOURCE!F2068) &gt;= 0, REPT(" ",SOURCE!$R$2-LEN(SOURCE!F2068)), "")&amp;
      TEXT(SOURCE!G2068,"??0")&amp;", "&amp; IF(SOURCE!$S$2-3 &gt;= 0, REPT(" ",SOURCE!$S$2-5), "")&amp;
      TEXT(SOURCE!H2068,"????0")&amp;", "&amp; IF(SOURCE!$T$2-3 &gt;= 0, REPT(" ",SOURCE!$T$2-3), "")&amp;
      SOURCE!I2068&amp;", "&amp; IF(SOURCE!$U$2-LEN(SOURCE!I2068) &gt;= 0, REPT(" ",SOURCE!$U$2-LEN(SOURCE!I2068)), "")&amp;
      SOURCE!J2068&amp;      IF(SOURCE!$V$2-LEN(SOURCE!J2068) &gt;= 0, REPT(" ",SOURCE!$V$2-LEN(SOURCE!J2068)), "")&amp;
  ", "&amp; SOURCE!K2068&amp;      IF(SOURCE!$X$2-LEN(SOURCE!K2068) &gt;= 0, REPT(" ",SOURCE!$X$2-LEN(SOURCE!K2068)), "")&amp;
      "},"&amp;IF(SOURCE!L2068&lt;&gt;"",""&amp;SOURCE!L2068,"")
 )
)
)</f>
        <v>/* 2019 */  { fnJMUSERmode_g,              256+21,                      "",                                            "USER_SFTg21U",                                0,       0,       CAT_NONE, SLS_UNCHANGED, US_UNCHANGED},//JM User mode (Will remove later - reserved)</v>
      </c>
    </row>
    <row r="2069" spans="1:1">
      <c r="A2069" s="8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IF(SOURCE!$O$2-LEN(SOURCE!C2069) &gt;= 0, REPT(" ",SOURCE!$O$2-LEN(SOURCE!C2069)), "")&amp;
      SOURCE!D2069&amp;", "&amp; IF(SOURCE!$P$2-LEN(SOURCE!D2069) &gt;= 0, REPT(" ",SOURCE!$P$2-LEN(SOURCE!D2069)), "")&amp;
      SOURCE!E2069&amp;", "&amp; IF(SOURCE!$Q$2-LEN(SOURCE!E2069) &gt;=0, REPT(" ",SOURCE!$Q$2-LEN(SOURCE!E2069)), "")&amp;
      SOURCE!F2069&amp;", "&amp; IF(SOURCE!$R$2-LEN(SOURCE!F2069) &gt;= 0, REPT(" ",SOURCE!$R$2-LEN(SOURCE!F2069)), "")&amp;
      TEXT(SOURCE!G2069,"??0")&amp;", "&amp; IF(SOURCE!$S$2-3 &gt;= 0, REPT(" ",SOURCE!$S$2-5), "")&amp;
      TEXT(SOURCE!H2069,"????0")&amp;", "&amp; IF(SOURCE!$T$2-3 &gt;= 0, REPT(" ",SOURCE!$T$2-3), "")&amp;
      SOURCE!I2069&amp;", "&amp; IF(SOURCE!$U$2-LEN(SOURCE!I2069) &gt;= 0, REPT(" ",SOURCE!$U$2-LEN(SOURCE!I2069)), "")&amp;
      SOURCE!J2069&amp;      IF(SOURCE!$V$2-LEN(SOURCE!J2069) &gt;= 0, REPT(" ",SOURCE!$V$2-LEN(SOURCE!J2069)), "")&amp;
  ", "&amp; SOURCE!K2069&amp;      IF(SOURCE!$X$2-LEN(SOURCE!K2069) &gt;= 0, REPT(" ",SOURCE!$X$2-LEN(SOURCE!K2069)), "")&amp;
      "},"&amp;IF(SOURCE!L2069&lt;&gt;"",""&amp;SOURCE!L2069,"")
 )
)
)</f>
        <v>/* 2020 */  { fnJMUSERmode,                256+22,                      "",                                            "USER_PRIM22U",                                0,       0,       CAT_NONE, SLS_UNCHANGED, US_UNCHANGED},//JM User mode (Will remove later - reserved)</v>
      </c>
    </row>
    <row r="2070" spans="1:1">
      <c r="A2070" s="8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IF(SOURCE!$O$2-LEN(SOURCE!C2070) &gt;= 0, REPT(" ",SOURCE!$O$2-LEN(SOURCE!C2070)), "")&amp;
      SOURCE!D2070&amp;", "&amp; IF(SOURCE!$P$2-LEN(SOURCE!D2070) &gt;= 0, REPT(" ",SOURCE!$P$2-LEN(SOURCE!D2070)), "")&amp;
      SOURCE!E2070&amp;", "&amp; IF(SOURCE!$Q$2-LEN(SOURCE!E2070) &gt;=0, REPT(" ",SOURCE!$Q$2-LEN(SOURCE!E2070)), "")&amp;
      SOURCE!F2070&amp;", "&amp; IF(SOURCE!$R$2-LEN(SOURCE!F2070) &gt;= 0, REPT(" ",SOURCE!$R$2-LEN(SOURCE!F2070)), "")&amp;
      TEXT(SOURCE!G2070,"??0")&amp;", "&amp; IF(SOURCE!$S$2-3 &gt;= 0, REPT(" ",SOURCE!$S$2-5), "")&amp;
      TEXT(SOURCE!H2070,"????0")&amp;", "&amp; IF(SOURCE!$T$2-3 &gt;= 0, REPT(" ",SOURCE!$T$2-3), "")&amp;
      SOURCE!I2070&amp;", "&amp; IF(SOURCE!$U$2-LEN(SOURCE!I2070) &gt;= 0, REPT(" ",SOURCE!$U$2-LEN(SOURCE!I2070)), "")&amp;
      SOURCE!J2070&amp;      IF(SOURCE!$V$2-LEN(SOURCE!J2070) &gt;= 0, REPT(" ",SOURCE!$V$2-LEN(SOURCE!J2070)), "")&amp;
  ", "&amp; SOURCE!K2070&amp;      IF(SOURCE!$X$2-LEN(SOURCE!K2070) &gt;= 0, REPT(" ",SOURCE!$X$2-LEN(SOURCE!K2070)), "")&amp;
      "},"&amp;IF(SOURCE!L2070&lt;&gt;"",""&amp;SOURCE!L2070,"")
 )
)
)</f>
        <v>/* 2021 */  { fnJMUSERmode_f,              256+22,                      "",                                            "USER_SFTf22U",                                0,       0,       CAT_NONE, SLS_UNCHANGED, US_UNCHANGED},//JM User mode (Will remove later - reserved)</v>
      </c>
    </row>
    <row r="2071" spans="1:1">
      <c r="A2071" s="8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IF(SOURCE!$O$2-LEN(SOURCE!C2071) &gt;= 0, REPT(" ",SOURCE!$O$2-LEN(SOURCE!C2071)), "")&amp;
      SOURCE!D2071&amp;", "&amp; IF(SOURCE!$P$2-LEN(SOURCE!D2071) &gt;= 0, REPT(" ",SOURCE!$P$2-LEN(SOURCE!D2071)), "")&amp;
      SOURCE!E2071&amp;", "&amp; IF(SOURCE!$Q$2-LEN(SOURCE!E2071) &gt;=0, REPT(" ",SOURCE!$Q$2-LEN(SOURCE!E2071)), "")&amp;
      SOURCE!F2071&amp;", "&amp; IF(SOURCE!$R$2-LEN(SOURCE!F2071) &gt;= 0, REPT(" ",SOURCE!$R$2-LEN(SOURCE!F2071)), "")&amp;
      TEXT(SOURCE!G2071,"??0")&amp;", "&amp; IF(SOURCE!$S$2-3 &gt;= 0, REPT(" ",SOURCE!$S$2-5), "")&amp;
      TEXT(SOURCE!H2071,"????0")&amp;", "&amp; IF(SOURCE!$T$2-3 &gt;= 0, REPT(" ",SOURCE!$T$2-3), "")&amp;
      SOURCE!I2071&amp;", "&amp; IF(SOURCE!$U$2-LEN(SOURCE!I2071) &gt;= 0, REPT(" ",SOURCE!$U$2-LEN(SOURCE!I2071)), "")&amp;
      SOURCE!J2071&amp;      IF(SOURCE!$V$2-LEN(SOURCE!J2071) &gt;= 0, REPT(" ",SOURCE!$V$2-LEN(SOURCE!J2071)), "")&amp;
  ", "&amp; SOURCE!K2071&amp;      IF(SOURCE!$X$2-LEN(SOURCE!K2071) &gt;= 0, REPT(" ",SOURCE!$X$2-LEN(SOURCE!K2071)), "")&amp;
      "},"&amp;IF(SOURCE!L2071&lt;&gt;"",""&amp;SOURCE!L2071,"")
 )
)
)</f>
        <v>/* 2022 */  { fnJMUSERmode_g,              256+22,                      "",                                            "USER_SFTg22U",                                0,       0,       CAT_NONE, SLS_UNCHANGED, US_UNCHANGED},//JM User mode (Will remove later - reserved)</v>
      </c>
    </row>
    <row r="2072" spans="1:1">
      <c r="A2072" s="8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IF(SOURCE!$O$2-LEN(SOURCE!C2072) &gt;= 0, REPT(" ",SOURCE!$O$2-LEN(SOURCE!C2072)), "")&amp;
      SOURCE!D2072&amp;", "&amp; IF(SOURCE!$P$2-LEN(SOURCE!D2072) &gt;= 0, REPT(" ",SOURCE!$P$2-LEN(SOURCE!D2072)), "")&amp;
      SOURCE!E2072&amp;", "&amp; IF(SOURCE!$Q$2-LEN(SOURCE!E2072) &gt;=0, REPT(" ",SOURCE!$Q$2-LEN(SOURCE!E2072)), "")&amp;
      SOURCE!F2072&amp;", "&amp; IF(SOURCE!$R$2-LEN(SOURCE!F2072) &gt;= 0, REPT(" ",SOURCE!$R$2-LEN(SOURCE!F2072)), "")&amp;
      TEXT(SOURCE!G2072,"??0")&amp;", "&amp; IF(SOURCE!$S$2-3 &gt;= 0, REPT(" ",SOURCE!$S$2-5), "")&amp;
      TEXT(SOURCE!H2072,"????0")&amp;", "&amp; IF(SOURCE!$T$2-3 &gt;= 0, REPT(" ",SOURCE!$T$2-3), "")&amp;
      SOURCE!I2072&amp;", "&amp; IF(SOURCE!$U$2-LEN(SOURCE!I2072) &gt;= 0, REPT(" ",SOURCE!$U$2-LEN(SOURCE!I2072)), "")&amp;
      SOURCE!J2072&amp;      IF(SOURCE!$V$2-LEN(SOURCE!J2072) &gt;= 0, REPT(" ",SOURCE!$V$2-LEN(SOURCE!J2072)), "")&amp;
  ", "&amp; SOURCE!K2072&amp;      IF(SOURCE!$X$2-LEN(SOURCE!K2072) &gt;= 0, REPT(" ",SOURCE!$X$2-LEN(SOURCE!K2072)), "")&amp;
      "},"&amp;IF(SOURCE!L2072&lt;&gt;"",""&amp;SOURCE!L2072,"")
 )
)
)</f>
        <v>/* 2023 */  { fnJMUSERmode,                256+23,                      "",                                            "USER_PRIM23U",                                0,       0,       CAT_NONE, SLS_UNCHANGED, US_UNCHANGED},//JM User mode (Will remove later - reserved)</v>
      </c>
    </row>
    <row r="2073" spans="1:1">
      <c r="A2073" s="8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IF(SOURCE!$O$2-LEN(SOURCE!C2073) &gt;= 0, REPT(" ",SOURCE!$O$2-LEN(SOURCE!C2073)), "")&amp;
      SOURCE!D2073&amp;", "&amp; IF(SOURCE!$P$2-LEN(SOURCE!D2073) &gt;= 0, REPT(" ",SOURCE!$P$2-LEN(SOURCE!D2073)), "")&amp;
      SOURCE!E2073&amp;", "&amp; IF(SOURCE!$Q$2-LEN(SOURCE!E2073) &gt;=0, REPT(" ",SOURCE!$Q$2-LEN(SOURCE!E2073)), "")&amp;
      SOURCE!F2073&amp;", "&amp; IF(SOURCE!$R$2-LEN(SOURCE!F2073) &gt;= 0, REPT(" ",SOURCE!$R$2-LEN(SOURCE!F2073)), "")&amp;
      TEXT(SOURCE!G2073,"??0")&amp;", "&amp; IF(SOURCE!$S$2-3 &gt;= 0, REPT(" ",SOURCE!$S$2-5), "")&amp;
      TEXT(SOURCE!H2073,"????0")&amp;", "&amp; IF(SOURCE!$T$2-3 &gt;= 0, REPT(" ",SOURCE!$T$2-3), "")&amp;
      SOURCE!I2073&amp;", "&amp; IF(SOURCE!$U$2-LEN(SOURCE!I2073) &gt;= 0, REPT(" ",SOURCE!$U$2-LEN(SOURCE!I2073)), "")&amp;
      SOURCE!J2073&amp;      IF(SOURCE!$V$2-LEN(SOURCE!J2073) &gt;= 0, REPT(" ",SOURCE!$V$2-LEN(SOURCE!J2073)), "")&amp;
  ", "&amp; SOURCE!K2073&amp;      IF(SOURCE!$X$2-LEN(SOURCE!K2073) &gt;= 0, REPT(" ",SOURCE!$X$2-LEN(SOURCE!K2073)), "")&amp;
      "},"&amp;IF(SOURCE!L2073&lt;&gt;"",""&amp;SOURCE!L2073,"")
 )
)
)</f>
        <v>/* 2024 */  { fnJMUSERmode_f,              256+23,                      "",                                            "USER_SFTf23U",                                0,       0,       CAT_NONE, SLS_UNCHANGED, US_UNCHANGED},//JM User mode (Will remove later - reserved)</v>
      </c>
    </row>
    <row r="2074" spans="1:1">
      <c r="A2074" s="8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IF(SOURCE!$O$2-LEN(SOURCE!C2074) &gt;= 0, REPT(" ",SOURCE!$O$2-LEN(SOURCE!C2074)), "")&amp;
      SOURCE!D2074&amp;", "&amp; IF(SOURCE!$P$2-LEN(SOURCE!D2074) &gt;= 0, REPT(" ",SOURCE!$P$2-LEN(SOURCE!D2074)), "")&amp;
      SOURCE!E2074&amp;", "&amp; IF(SOURCE!$Q$2-LEN(SOURCE!E2074) &gt;=0, REPT(" ",SOURCE!$Q$2-LEN(SOURCE!E2074)), "")&amp;
      SOURCE!F2074&amp;", "&amp; IF(SOURCE!$R$2-LEN(SOURCE!F2074) &gt;= 0, REPT(" ",SOURCE!$R$2-LEN(SOURCE!F2074)), "")&amp;
      TEXT(SOURCE!G2074,"??0")&amp;", "&amp; IF(SOURCE!$S$2-3 &gt;= 0, REPT(" ",SOURCE!$S$2-5), "")&amp;
      TEXT(SOURCE!H2074,"????0")&amp;", "&amp; IF(SOURCE!$T$2-3 &gt;= 0, REPT(" ",SOURCE!$T$2-3), "")&amp;
      SOURCE!I2074&amp;", "&amp; IF(SOURCE!$U$2-LEN(SOURCE!I2074) &gt;= 0, REPT(" ",SOURCE!$U$2-LEN(SOURCE!I2074)), "")&amp;
      SOURCE!J2074&amp;      IF(SOURCE!$V$2-LEN(SOURCE!J2074) &gt;= 0, REPT(" ",SOURCE!$V$2-LEN(SOURCE!J2074)), "")&amp;
  ", "&amp; SOURCE!K2074&amp;      IF(SOURCE!$X$2-LEN(SOURCE!K2074) &gt;= 0, REPT(" ",SOURCE!$X$2-LEN(SOURCE!K2074)), "")&amp;
      "},"&amp;IF(SOURCE!L2074&lt;&gt;"",""&amp;SOURCE!L2074,"")
 )
)
)</f>
        <v>/* 2025 */  { fnJMUSERmode_g,              256+23,                      "",                                            "USER_SFTg23U",                                0,       0,       CAT_NONE, SLS_UNCHANGED, US_UNCHANGED},//JM User mode (Will remove later - reserved)</v>
      </c>
    </row>
    <row r="2075" spans="1:1">
      <c r="A2075" s="8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IF(SOURCE!$O$2-LEN(SOURCE!C2075) &gt;= 0, REPT(" ",SOURCE!$O$2-LEN(SOURCE!C2075)), "")&amp;
      SOURCE!D2075&amp;", "&amp; IF(SOURCE!$P$2-LEN(SOURCE!D2075) &gt;= 0, REPT(" ",SOURCE!$P$2-LEN(SOURCE!D2075)), "")&amp;
      SOURCE!E2075&amp;", "&amp; IF(SOURCE!$Q$2-LEN(SOURCE!E2075) &gt;=0, REPT(" ",SOURCE!$Q$2-LEN(SOURCE!E2075)), "")&amp;
      SOURCE!F2075&amp;", "&amp; IF(SOURCE!$R$2-LEN(SOURCE!F2075) &gt;= 0, REPT(" ",SOURCE!$R$2-LEN(SOURCE!F2075)), "")&amp;
      TEXT(SOURCE!G2075,"??0")&amp;", "&amp; IF(SOURCE!$S$2-3 &gt;= 0, REPT(" ",SOURCE!$S$2-5), "")&amp;
      TEXT(SOURCE!H2075,"????0")&amp;", "&amp; IF(SOURCE!$T$2-3 &gt;= 0, REPT(" ",SOURCE!$T$2-3), "")&amp;
      SOURCE!I2075&amp;", "&amp; IF(SOURCE!$U$2-LEN(SOURCE!I2075) &gt;= 0, REPT(" ",SOURCE!$U$2-LEN(SOURCE!I2075)), "")&amp;
      SOURCE!J2075&amp;      IF(SOURCE!$V$2-LEN(SOURCE!J2075) &gt;= 0, REPT(" ",SOURCE!$V$2-LEN(SOURCE!J2075)), "")&amp;
  ", "&amp; SOURCE!K2075&amp;      IF(SOURCE!$X$2-LEN(SOURCE!K2075) &gt;= 0, REPT(" ",SOURCE!$X$2-LEN(SOURCE!K2075)), "")&amp;
      "},"&amp;IF(SOURCE!L2075&lt;&gt;"",""&amp;SOURCE!L2075,"")
 )
)
)</f>
        <v>/* 2026 */  { fnJMUSERmode,                256+24,                      "",                                            "USER_PRIM24U",                                0,       0,       CAT_NONE, SLS_UNCHANGED, US_UNCHANGED},//JM User mode (Will remove later - reserved)</v>
      </c>
    </row>
    <row r="2076" spans="1:1">
      <c r="A2076" s="8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IF(SOURCE!$O$2-LEN(SOURCE!C2076) &gt;= 0, REPT(" ",SOURCE!$O$2-LEN(SOURCE!C2076)), "")&amp;
      SOURCE!D2076&amp;", "&amp; IF(SOURCE!$P$2-LEN(SOURCE!D2076) &gt;= 0, REPT(" ",SOURCE!$P$2-LEN(SOURCE!D2076)), "")&amp;
      SOURCE!E2076&amp;", "&amp; IF(SOURCE!$Q$2-LEN(SOURCE!E2076) &gt;=0, REPT(" ",SOURCE!$Q$2-LEN(SOURCE!E2076)), "")&amp;
      SOURCE!F2076&amp;", "&amp; IF(SOURCE!$R$2-LEN(SOURCE!F2076) &gt;= 0, REPT(" ",SOURCE!$R$2-LEN(SOURCE!F2076)), "")&amp;
      TEXT(SOURCE!G2076,"??0")&amp;", "&amp; IF(SOURCE!$S$2-3 &gt;= 0, REPT(" ",SOURCE!$S$2-5), "")&amp;
      TEXT(SOURCE!H2076,"????0")&amp;", "&amp; IF(SOURCE!$T$2-3 &gt;= 0, REPT(" ",SOURCE!$T$2-3), "")&amp;
      SOURCE!I2076&amp;", "&amp; IF(SOURCE!$U$2-LEN(SOURCE!I2076) &gt;= 0, REPT(" ",SOURCE!$U$2-LEN(SOURCE!I2076)), "")&amp;
      SOURCE!J2076&amp;      IF(SOURCE!$V$2-LEN(SOURCE!J2076) &gt;= 0, REPT(" ",SOURCE!$V$2-LEN(SOURCE!J2076)), "")&amp;
  ", "&amp; SOURCE!K2076&amp;      IF(SOURCE!$X$2-LEN(SOURCE!K2076) &gt;= 0, REPT(" ",SOURCE!$X$2-LEN(SOURCE!K2076)), "")&amp;
      "},"&amp;IF(SOURCE!L2076&lt;&gt;"",""&amp;SOURCE!L2076,"")
 )
)
)</f>
        <v>/* 2027 */  { fnJMUSERmode_f,              256+24,                      "",                                            "USER_SFTf24U",                                0,       0,       CAT_NONE, SLS_UNCHANGED, US_UNCHANGED},//JM User mode (Will remove later - reserved)</v>
      </c>
    </row>
    <row r="2077" spans="1:1">
      <c r="A2077" s="8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IF(SOURCE!$O$2-LEN(SOURCE!C2077) &gt;= 0, REPT(" ",SOURCE!$O$2-LEN(SOURCE!C2077)), "")&amp;
      SOURCE!D2077&amp;", "&amp; IF(SOURCE!$P$2-LEN(SOURCE!D2077) &gt;= 0, REPT(" ",SOURCE!$P$2-LEN(SOURCE!D2077)), "")&amp;
      SOURCE!E2077&amp;", "&amp; IF(SOURCE!$Q$2-LEN(SOURCE!E2077) &gt;=0, REPT(" ",SOURCE!$Q$2-LEN(SOURCE!E2077)), "")&amp;
      SOURCE!F2077&amp;", "&amp; IF(SOURCE!$R$2-LEN(SOURCE!F2077) &gt;= 0, REPT(" ",SOURCE!$R$2-LEN(SOURCE!F2077)), "")&amp;
      TEXT(SOURCE!G2077,"??0")&amp;", "&amp; IF(SOURCE!$S$2-3 &gt;= 0, REPT(" ",SOURCE!$S$2-5), "")&amp;
      TEXT(SOURCE!H2077,"????0")&amp;", "&amp; IF(SOURCE!$T$2-3 &gt;= 0, REPT(" ",SOURCE!$T$2-3), "")&amp;
      SOURCE!I2077&amp;", "&amp; IF(SOURCE!$U$2-LEN(SOURCE!I2077) &gt;= 0, REPT(" ",SOURCE!$U$2-LEN(SOURCE!I2077)), "")&amp;
      SOURCE!J2077&amp;      IF(SOURCE!$V$2-LEN(SOURCE!J2077) &gt;= 0, REPT(" ",SOURCE!$V$2-LEN(SOURCE!J2077)), "")&amp;
  ", "&amp; SOURCE!K2077&amp;      IF(SOURCE!$X$2-LEN(SOURCE!K2077) &gt;= 0, REPT(" ",SOURCE!$X$2-LEN(SOURCE!K2077)), "")&amp;
      "},"&amp;IF(SOURCE!L2077&lt;&gt;"",""&amp;SOURCE!L2077,"")
 )
)
)</f>
        <v>/* 2028 */  { fnJMUSERmode_g,              256+24,                      "",                                            "USER_SFTg24U",                                0,       0,       CAT_NONE, SLS_UNCHANGED, US_UNCHANGED},//JM User mode (Will remove later - reserved)</v>
      </c>
    </row>
    <row r="2078" spans="1:1">
      <c r="A2078" s="8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IF(SOURCE!$O$2-LEN(SOURCE!C2078) &gt;= 0, REPT(" ",SOURCE!$O$2-LEN(SOURCE!C2078)), "")&amp;
      SOURCE!D2078&amp;", "&amp; IF(SOURCE!$P$2-LEN(SOURCE!D2078) &gt;= 0, REPT(" ",SOURCE!$P$2-LEN(SOURCE!D2078)), "")&amp;
      SOURCE!E2078&amp;", "&amp; IF(SOURCE!$Q$2-LEN(SOURCE!E2078) &gt;=0, REPT(" ",SOURCE!$Q$2-LEN(SOURCE!E2078)), "")&amp;
      SOURCE!F2078&amp;", "&amp; IF(SOURCE!$R$2-LEN(SOURCE!F2078) &gt;= 0, REPT(" ",SOURCE!$R$2-LEN(SOURCE!F2078)), "")&amp;
      TEXT(SOURCE!G2078,"??0")&amp;", "&amp; IF(SOURCE!$S$2-3 &gt;= 0, REPT(" ",SOURCE!$S$2-5), "")&amp;
      TEXT(SOURCE!H2078,"????0")&amp;", "&amp; IF(SOURCE!$T$2-3 &gt;= 0, REPT(" ",SOURCE!$T$2-3), "")&amp;
      SOURCE!I2078&amp;", "&amp; IF(SOURCE!$U$2-LEN(SOURCE!I2078) &gt;= 0, REPT(" ",SOURCE!$U$2-LEN(SOURCE!I2078)), "")&amp;
      SOURCE!J2078&amp;      IF(SOURCE!$V$2-LEN(SOURCE!J2078) &gt;= 0, REPT(" ",SOURCE!$V$2-LEN(SOURCE!J2078)), "")&amp;
  ", "&amp; SOURCE!K2078&amp;      IF(SOURCE!$X$2-LEN(SOURCE!K2078) &gt;= 0, REPT(" ",SOURCE!$X$2-LEN(SOURCE!K2078)), "")&amp;
      "},"&amp;IF(SOURCE!L2078&lt;&gt;"",""&amp;SOURCE!L2078,"")
 )
)
)</f>
        <v>/* 2029 */  { fnJMUSERmode,                256+25,                      "",                                            "USER_PRIM25U",                                0,       0,       CAT_NONE, SLS_UNCHANGED, US_UNCHANGED},//JM User mode (Will remove later - reserved)</v>
      </c>
    </row>
    <row r="2079" spans="1:1">
      <c r="A2079" s="8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IF(SOURCE!$O$2-LEN(SOURCE!C2079) &gt;= 0, REPT(" ",SOURCE!$O$2-LEN(SOURCE!C2079)), "")&amp;
      SOURCE!D2079&amp;", "&amp; IF(SOURCE!$P$2-LEN(SOURCE!D2079) &gt;= 0, REPT(" ",SOURCE!$P$2-LEN(SOURCE!D2079)), "")&amp;
      SOURCE!E2079&amp;", "&amp; IF(SOURCE!$Q$2-LEN(SOURCE!E2079) &gt;=0, REPT(" ",SOURCE!$Q$2-LEN(SOURCE!E2079)), "")&amp;
      SOURCE!F2079&amp;", "&amp; IF(SOURCE!$R$2-LEN(SOURCE!F2079) &gt;= 0, REPT(" ",SOURCE!$R$2-LEN(SOURCE!F2079)), "")&amp;
      TEXT(SOURCE!G2079,"??0")&amp;", "&amp; IF(SOURCE!$S$2-3 &gt;= 0, REPT(" ",SOURCE!$S$2-5), "")&amp;
      TEXT(SOURCE!H2079,"????0")&amp;", "&amp; IF(SOURCE!$T$2-3 &gt;= 0, REPT(" ",SOURCE!$T$2-3), "")&amp;
      SOURCE!I2079&amp;", "&amp; IF(SOURCE!$U$2-LEN(SOURCE!I2079) &gt;= 0, REPT(" ",SOURCE!$U$2-LEN(SOURCE!I2079)), "")&amp;
      SOURCE!J2079&amp;      IF(SOURCE!$V$2-LEN(SOURCE!J2079) &gt;= 0, REPT(" ",SOURCE!$V$2-LEN(SOURCE!J2079)), "")&amp;
  ", "&amp; SOURCE!K2079&amp;      IF(SOURCE!$X$2-LEN(SOURCE!K2079) &gt;= 0, REPT(" ",SOURCE!$X$2-LEN(SOURCE!K2079)), "")&amp;
      "},"&amp;IF(SOURCE!L2079&lt;&gt;"",""&amp;SOURCE!L2079,"")
 )
)
)</f>
        <v>/* 2030 */  { fnJMUSERmode_f,              256+25,                      "",                                            "USER_SFTf25U",                                0,       0,       CAT_NONE, SLS_UNCHANGED, US_UNCHANGED},//JM User mode (Will remove later - reserved)</v>
      </c>
    </row>
    <row r="2080" spans="1:1">
      <c r="A2080" s="8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IF(SOURCE!$O$2-LEN(SOURCE!C2080) &gt;= 0, REPT(" ",SOURCE!$O$2-LEN(SOURCE!C2080)), "")&amp;
      SOURCE!D2080&amp;", "&amp; IF(SOURCE!$P$2-LEN(SOURCE!D2080) &gt;= 0, REPT(" ",SOURCE!$P$2-LEN(SOURCE!D2080)), "")&amp;
      SOURCE!E2080&amp;", "&amp; IF(SOURCE!$Q$2-LEN(SOURCE!E2080) &gt;=0, REPT(" ",SOURCE!$Q$2-LEN(SOURCE!E2080)), "")&amp;
      SOURCE!F2080&amp;", "&amp; IF(SOURCE!$R$2-LEN(SOURCE!F2080) &gt;= 0, REPT(" ",SOURCE!$R$2-LEN(SOURCE!F2080)), "")&amp;
      TEXT(SOURCE!G2080,"??0")&amp;", "&amp; IF(SOURCE!$S$2-3 &gt;= 0, REPT(" ",SOURCE!$S$2-5), "")&amp;
      TEXT(SOURCE!H2080,"????0")&amp;", "&amp; IF(SOURCE!$T$2-3 &gt;= 0, REPT(" ",SOURCE!$T$2-3), "")&amp;
      SOURCE!I2080&amp;", "&amp; IF(SOURCE!$U$2-LEN(SOURCE!I2080) &gt;= 0, REPT(" ",SOURCE!$U$2-LEN(SOURCE!I2080)), "")&amp;
      SOURCE!J2080&amp;      IF(SOURCE!$V$2-LEN(SOURCE!J2080) &gt;= 0, REPT(" ",SOURCE!$V$2-LEN(SOURCE!J2080)), "")&amp;
  ", "&amp; SOURCE!K2080&amp;      IF(SOURCE!$X$2-LEN(SOURCE!K2080) &gt;= 0, REPT(" ",SOURCE!$X$2-LEN(SOURCE!K2080)), "")&amp;
      "},"&amp;IF(SOURCE!L2080&lt;&gt;"",""&amp;SOURCE!L2080,"")
 )
)
)</f>
        <v>/* 2031 */  { fnJMUSERmode_g,              256+25,                      "",                                            "USER_SFTg25U",                                0,       0,       CAT_NONE, SLS_UNCHANGED, US_UNCHANGED},//JM User mode (Will remove later - reserved)</v>
      </c>
    </row>
    <row r="2081" spans="1:1">
      <c r="A2081" s="8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IF(SOURCE!$O$2-LEN(SOURCE!C2081) &gt;= 0, REPT(" ",SOURCE!$O$2-LEN(SOURCE!C2081)), "")&amp;
      SOURCE!D2081&amp;", "&amp; IF(SOURCE!$P$2-LEN(SOURCE!D2081) &gt;= 0, REPT(" ",SOURCE!$P$2-LEN(SOURCE!D2081)), "")&amp;
      SOURCE!E2081&amp;", "&amp; IF(SOURCE!$Q$2-LEN(SOURCE!E2081) &gt;=0, REPT(" ",SOURCE!$Q$2-LEN(SOURCE!E2081)), "")&amp;
      SOURCE!F2081&amp;", "&amp; IF(SOURCE!$R$2-LEN(SOURCE!F2081) &gt;= 0, REPT(" ",SOURCE!$R$2-LEN(SOURCE!F2081)), "")&amp;
      TEXT(SOURCE!G2081,"??0")&amp;", "&amp; IF(SOURCE!$S$2-3 &gt;= 0, REPT(" ",SOURCE!$S$2-5), "")&amp;
      TEXT(SOURCE!H2081,"????0")&amp;", "&amp; IF(SOURCE!$T$2-3 &gt;= 0, REPT(" ",SOURCE!$T$2-3), "")&amp;
      SOURCE!I2081&amp;", "&amp; IF(SOURCE!$U$2-LEN(SOURCE!I2081) &gt;= 0, REPT(" ",SOURCE!$U$2-LEN(SOURCE!I2081)), "")&amp;
      SOURCE!J2081&amp;      IF(SOURCE!$V$2-LEN(SOURCE!J2081) &gt;= 0, REPT(" ",SOURCE!$V$2-LEN(SOURCE!J2081)), "")&amp;
  ", "&amp; SOURCE!K2081&amp;      IF(SOURCE!$X$2-LEN(SOURCE!K2081) &gt;= 0, REPT(" ",SOURCE!$X$2-LEN(SOURCE!K2081)), "")&amp;
      "},"&amp;IF(SOURCE!L2081&lt;&gt;"",""&amp;SOURCE!L2081,"")
 )
)
)</f>
        <v>/* 2032 */  { fnJMUSERmode,                256+26,                      "",                                            "USER_PRIM26U",                                0,       0,       CAT_NONE, SLS_UNCHANGED, US_UNCHANGED},//JM User mode (Will remove later - reserved)</v>
      </c>
    </row>
    <row r="2082" spans="1:1">
      <c r="A2082" s="8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IF(SOURCE!$O$2-LEN(SOURCE!C2082) &gt;= 0, REPT(" ",SOURCE!$O$2-LEN(SOURCE!C2082)), "")&amp;
      SOURCE!D2082&amp;", "&amp; IF(SOURCE!$P$2-LEN(SOURCE!D2082) &gt;= 0, REPT(" ",SOURCE!$P$2-LEN(SOURCE!D2082)), "")&amp;
      SOURCE!E2082&amp;", "&amp; IF(SOURCE!$Q$2-LEN(SOURCE!E2082) &gt;=0, REPT(" ",SOURCE!$Q$2-LEN(SOURCE!E2082)), "")&amp;
      SOURCE!F2082&amp;", "&amp; IF(SOURCE!$R$2-LEN(SOURCE!F2082) &gt;= 0, REPT(" ",SOURCE!$R$2-LEN(SOURCE!F2082)), "")&amp;
      TEXT(SOURCE!G2082,"??0")&amp;", "&amp; IF(SOURCE!$S$2-3 &gt;= 0, REPT(" ",SOURCE!$S$2-5), "")&amp;
      TEXT(SOURCE!H2082,"????0")&amp;", "&amp; IF(SOURCE!$T$2-3 &gt;= 0, REPT(" ",SOURCE!$T$2-3), "")&amp;
      SOURCE!I2082&amp;", "&amp; IF(SOURCE!$U$2-LEN(SOURCE!I2082) &gt;= 0, REPT(" ",SOURCE!$U$2-LEN(SOURCE!I2082)), "")&amp;
      SOURCE!J2082&amp;      IF(SOURCE!$V$2-LEN(SOURCE!J2082) &gt;= 0, REPT(" ",SOURCE!$V$2-LEN(SOURCE!J2082)), "")&amp;
  ", "&amp; SOURCE!K2082&amp;      IF(SOURCE!$X$2-LEN(SOURCE!K2082) &gt;= 0, REPT(" ",SOURCE!$X$2-LEN(SOURCE!K2082)), "")&amp;
      "},"&amp;IF(SOURCE!L2082&lt;&gt;"",""&amp;SOURCE!L2082,"")
 )
)
)</f>
        <v>/* 2033 */  { fnJMUSERmode_f,              256+26,                      "",                                            "USER_SFTf26U",                                0,       0,       CAT_NONE, SLS_UNCHANGED, US_UNCHANGED},//JM User mode (Will remove later - reserved)</v>
      </c>
    </row>
    <row r="2083" spans="1:1">
      <c r="A2083" s="8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IF(SOURCE!$O$2-LEN(SOURCE!C2083) &gt;= 0, REPT(" ",SOURCE!$O$2-LEN(SOURCE!C2083)), "")&amp;
      SOURCE!D2083&amp;", "&amp; IF(SOURCE!$P$2-LEN(SOURCE!D2083) &gt;= 0, REPT(" ",SOURCE!$P$2-LEN(SOURCE!D2083)), "")&amp;
      SOURCE!E2083&amp;", "&amp; IF(SOURCE!$Q$2-LEN(SOURCE!E2083) &gt;=0, REPT(" ",SOURCE!$Q$2-LEN(SOURCE!E2083)), "")&amp;
      SOURCE!F2083&amp;", "&amp; IF(SOURCE!$R$2-LEN(SOURCE!F2083) &gt;= 0, REPT(" ",SOURCE!$R$2-LEN(SOURCE!F2083)), "")&amp;
      TEXT(SOURCE!G2083,"??0")&amp;", "&amp; IF(SOURCE!$S$2-3 &gt;= 0, REPT(" ",SOURCE!$S$2-5), "")&amp;
      TEXT(SOURCE!H2083,"????0")&amp;", "&amp; IF(SOURCE!$T$2-3 &gt;= 0, REPT(" ",SOURCE!$T$2-3), "")&amp;
      SOURCE!I2083&amp;", "&amp; IF(SOURCE!$U$2-LEN(SOURCE!I2083) &gt;= 0, REPT(" ",SOURCE!$U$2-LEN(SOURCE!I2083)), "")&amp;
      SOURCE!J2083&amp;      IF(SOURCE!$V$2-LEN(SOURCE!J2083) &gt;= 0, REPT(" ",SOURCE!$V$2-LEN(SOURCE!J2083)), "")&amp;
  ", "&amp; SOURCE!K2083&amp;      IF(SOURCE!$X$2-LEN(SOURCE!K2083) &gt;= 0, REPT(" ",SOURCE!$X$2-LEN(SOURCE!K2083)), "")&amp;
      "},"&amp;IF(SOURCE!L2083&lt;&gt;"",""&amp;SOURCE!L2083,"")
 )
)
)</f>
        <v>/* 2034 */  { fnJMUSERmode_g,              256+26,                      "",                                            "USER_SFTg26U",                                0,       0,       CAT_NONE, SLS_UNCHANGED, US_UNCHANGED},//JM User mode (Will remove later - reserved)</v>
      </c>
    </row>
    <row r="2084" spans="1:1">
      <c r="A2084" s="8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IF(SOURCE!$O$2-LEN(SOURCE!C2084) &gt;= 0, REPT(" ",SOURCE!$O$2-LEN(SOURCE!C2084)), "")&amp;
      SOURCE!D2084&amp;", "&amp; IF(SOURCE!$P$2-LEN(SOURCE!D2084) &gt;= 0, REPT(" ",SOURCE!$P$2-LEN(SOURCE!D2084)), "")&amp;
      SOURCE!E2084&amp;", "&amp; IF(SOURCE!$Q$2-LEN(SOURCE!E2084) &gt;=0, REPT(" ",SOURCE!$Q$2-LEN(SOURCE!E2084)), "")&amp;
      SOURCE!F2084&amp;", "&amp; IF(SOURCE!$R$2-LEN(SOURCE!F2084) &gt;= 0, REPT(" ",SOURCE!$R$2-LEN(SOURCE!F2084)), "")&amp;
      TEXT(SOURCE!G2084,"??0")&amp;", "&amp; IF(SOURCE!$S$2-3 &gt;= 0, REPT(" ",SOURCE!$S$2-5), "")&amp;
      TEXT(SOURCE!H2084,"????0")&amp;", "&amp; IF(SOURCE!$T$2-3 &gt;= 0, REPT(" ",SOURCE!$T$2-3), "")&amp;
      SOURCE!I2084&amp;", "&amp; IF(SOURCE!$U$2-LEN(SOURCE!I2084) &gt;= 0, REPT(" ",SOURCE!$U$2-LEN(SOURCE!I2084)), "")&amp;
      SOURCE!J2084&amp;      IF(SOURCE!$V$2-LEN(SOURCE!J2084) &gt;= 0, REPT(" ",SOURCE!$V$2-LEN(SOURCE!J2084)), "")&amp;
  ", "&amp; SOURCE!K2084&amp;      IF(SOURCE!$X$2-LEN(SOURCE!K2084) &gt;= 0, REPT(" ",SOURCE!$X$2-LEN(SOURCE!K2084)), "")&amp;
      "},"&amp;IF(SOURCE!L2084&lt;&gt;"",""&amp;SOURCE!L2084,"")
 )
)
)</f>
        <v>/* 2035 */  { fnJMUSERmode,                256+27,                      "",                                            "USER_PRIM27U",                                0,       0,       CAT_NONE, SLS_UNCHANGED, US_UNCHANGED},//JM User mode (Will remove later - reserved)</v>
      </c>
    </row>
    <row r="2085" spans="1:1">
      <c r="A2085" s="8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IF(SOURCE!$O$2-LEN(SOURCE!C2085) &gt;= 0, REPT(" ",SOURCE!$O$2-LEN(SOURCE!C2085)), "")&amp;
      SOURCE!D2085&amp;", "&amp; IF(SOURCE!$P$2-LEN(SOURCE!D2085) &gt;= 0, REPT(" ",SOURCE!$P$2-LEN(SOURCE!D2085)), "")&amp;
      SOURCE!E2085&amp;", "&amp; IF(SOURCE!$Q$2-LEN(SOURCE!E2085) &gt;=0, REPT(" ",SOURCE!$Q$2-LEN(SOURCE!E2085)), "")&amp;
      SOURCE!F2085&amp;", "&amp; IF(SOURCE!$R$2-LEN(SOURCE!F2085) &gt;= 0, REPT(" ",SOURCE!$R$2-LEN(SOURCE!F2085)), "")&amp;
      TEXT(SOURCE!G2085,"??0")&amp;", "&amp; IF(SOURCE!$S$2-3 &gt;= 0, REPT(" ",SOURCE!$S$2-5), "")&amp;
      TEXT(SOURCE!H2085,"????0")&amp;", "&amp; IF(SOURCE!$T$2-3 &gt;= 0, REPT(" ",SOURCE!$T$2-3), "")&amp;
      SOURCE!I2085&amp;", "&amp; IF(SOURCE!$U$2-LEN(SOURCE!I2085) &gt;= 0, REPT(" ",SOURCE!$U$2-LEN(SOURCE!I2085)), "")&amp;
      SOURCE!J2085&amp;      IF(SOURCE!$V$2-LEN(SOURCE!J2085) &gt;= 0, REPT(" ",SOURCE!$V$2-LEN(SOURCE!J2085)), "")&amp;
  ", "&amp; SOURCE!K2085&amp;      IF(SOURCE!$X$2-LEN(SOURCE!K2085) &gt;= 0, REPT(" ",SOURCE!$X$2-LEN(SOURCE!K2085)), "")&amp;
      "},"&amp;IF(SOURCE!L2085&lt;&gt;"",""&amp;SOURCE!L2085,"")
 )
)
)</f>
        <v>/* 2036 */  { fnJMUSERmode_f,              256+27,                      "",                                            "USER_SFTf27U",                                0,       0,       CAT_NONE, SLS_UNCHANGED, US_UNCHANGED},//JM User mode (Will remove later - reserved)</v>
      </c>
    </row>
    <row r="2086" spans="1:1">
      <c r="A2086" s="8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IF(SOURCE!$O$2-LEN(SOURCE!C2086) &gt;= 0, REPT(" ",SOURCE!$O$2-LEN(SOURCE!C2086)), "")&amp;
      SOURCE!D2086&amp;", "&amp; IF(SOURCE!$P$2-LEN(SOURCE!D2086) &gt;= 0, REPT(" ",SOURCE!$P$2-LEN(SOURCE!D2086)), "")&amp;
      SOURCE!E2086&amp;", "&amp; IF(SOURCE!$Q$2-LEN(SOURCE!E2086) &gt;=0, REPT(" ",SOURCE!$Q$2-LEN(SOURCE!E2086)), "")&amp;
      SOURCE!F2086&amp;", "&amp; IF(SOURCE!$R$2-LEN(SOURCE!F2086) &gt;= 0, REPT(" ",SOURCE!$R$2-LEN(SOURCE!F2086)), "")&amp;
      TEXT(SOURCE!G2086,"??0")&amp;", "&amp; IF(SOURCE!$S$2-3 &gt;= 0, REPT(" ",SOURCE!$S$2-5), "")&amp;
      TEXT(SOURCE!H2086,"????0")&amp;", "&amp; IF(SOURCE!$T$2-3 &gt;= 0, REPT(" ",SOURCE!$T$2-3), "")&amp;
      SOURCE!I2086&amp;", "&amp; IF(SOURCE!$U$2-LEN(SOURCE!I2086) &gt;= 0, REPT(" ",SOURCE!$U$2-LEN(SOURCE!I2086)), "")&amp;
      SOURCE!J2086&amp;      IF(SOURCE!$V$2-LEN(SOURCE!J2086) &gt;= 0, REPT(" ",SOURCE!$V$2-LEN(SOURCE!J2086)), "")&amp;
  ", "&amp; SOURCE!K2086&amp;      IF(SOURCE!$X$2-LEN(SOURCE!K2086) &gt;= 0, REPT(" ",SOURCE!$X$2-LEN(SOURCE!K2086)), "")&amp;
      "},"&amp;IF(SOURCE!L2086&lt;&gt;"",""&amp;SOURCE!L2086,"")
 )
)
)</f>
        <v>/* 2037 */  { fnJMUSERmode_g,              256+27,                      "",                                            "USER_SFTg27U",                                0,       0,       CAT_NONE, SLS_UNCHANGED, US_UNCHANGED},//JM User mode (Will remove later - reserved)</v>
      </c>
    </row>
    <row r="2087" spans="1:1">
      <c r="A2087" s="8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IF(SOURCE!$O$2-LEN(SOURCE!C2087) &gt;= 0, REPT(" ",SOURCE!$O$2-LEN(SOURCE!C2087)), "")&amp;
      SOURCE!D2087&amp;", "&amp; IF(SOURCE!$P$2-LEN(SOURCE!D2087) &gt;= 0, REPT(" ",SOURCE!$P$2-LEN(SOURCE!D2087)), "")&amp;
      SOURCE!E2087&amp;", "&amp; IF(SOURCE!$Q$2-LEN(SOURCE!E2087) &gt;=0, REPT(" ",SOURCE!$Q$2-LEN(SOURCE!E2087)), "")&amp;
      SOURCE!F2087&amp;", "&amp; IF(SOURCE!$R$2-LEN(SOURCE!F2087) &gt;= 0, REPT(" ",SOURCE!$R$2-LEN(SOURCE!F2087)), "")&amp;
      TEXT(SOURCE!G2087,"??0")&amp;", "&amp; IF(SOURCE!$S$2-3 &gt;= 0, REPT(" ",SOURCE!$S$2-5), "")&amp;
      TEXT(SOURCE!H2087,"????0")&amp;", "&amp; IF(SOURCE!$T$2-3 &gt;= 0, REPT(" ",SOURCE!$T$2-3), "")&amp;
      SOURCE!I2087&amp;", "&amp; IF(SOURCE!$U$2-LEN(SOURCE!I2087) &gt;= 0, REPT(" ",SOURCE!$U$2-LEN(SOURCE!I2087)), "")&amp;
      SOURCE!J2087&amp;      IF(SOURCE!$V$2-LEN(SOURCE!J2087) &gt;= 0, REPT(" ",SOURCE!$V$2-LEN(SOURCE!J2087)), "")&amp;
  ", "&amp; SOURCE!K2087&amp;      IF(SOURCE!$X$2-LEN(SOURCE!K2087) &gt;= 0, REPT(" ",SOURCE!$X$2-LEN(SOURCE!K2087)), "")&amp;
      "},"&amp;IF(SOURCE!L2087&lt;&gt;"",""&amp;SOURCE!L2087,"")
 )
)
)</f>
        <v>/* 2038 */  { fnJMUSERmode,                256+28,                      "",                                            "USER_PRIM28U",                                0,       0,       CAT_NONE, SLS_UNCHANGED, US_UNCHANGED},//JM User mode (Will remove later - reserved)</v>
      </c>
    </row>
    <row r="2088" spans="1:1">
      <c r="A2088" s="8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IF(SOURCE!$O$2-LEN(SOURCE!C2088) &gt;= 0, REPT(" ",SOURCE!$O$2-LEN(SOURCE!C2088)), "")&amp;
      SOURCE!D2088&amp;", "&amp; IF(SOURCE!$P$2-LEN(SOURCE!D2088) &gt;= 0, REPT(" ",SOURCE!$P$2-LEN(SOURCE!D2088)), "")&amp;
      SOURCE!E2088&amp;", "&amp; IF(SOURCE!$Q$2-LEN(SOURCE!E2088) &gt;=0, REPT(" ",SOURCE!$Q$2-LEN(SOURCE!E2088)), "")&amp;
      SOURCE!F2088&amp;", "&amp; IF(SOURCE!$R$2-LEN(SOURCE!F2088) &gt;= 0, REPT(" ",SOURCE!$R$2-LEN(SOURCE!F2088)), "")&amp;
      TEXT(SOURCE!G2088,"??0")&amp;", "&amp; IF(SOURCE!$S$2-3 &gt;= 0, REPT(" ",SOURCE!$S$2-5), "")&amp;
      TEXT(SOURCE!H2088,"????0")&amp;", "&amp; IF(SOURCE!$T$2-3 &gt;= 0, REPT(" ",SOURCE!$T$2-3), "")&amp;
      SOURCE!I2088&amp;", "&amp; IF(SOURCE!$U$2-LEN(SOURCE!I2088) &gt;= 0, REPT(" ",SOURCE!$U$2-LEN(SOURCE!I2088)), "")&amp;
      SOURCE!J2088&amp;      IF(SOURCE!$V$2-LEN(SOURCE!J2088) &gt;= 0, REPT(" ",SOURCE!$V$2-LEN(SOURCE!J2088)), "")&amp;
  ", "&amp; SOURCE!K2088&amp;      IF(SOURCE!$X$2-LEN(SOURCE!K2088) &gt;= 0, REPT(" ",SOURCE!$X$2-LEN(SOURCE!K2088)), "")&amp;
      "},"&amp;IF(SOURCE!L2088&lt;&gt;"",""&amp;SOURCE!L2088,"")
 )
)
)</f>
        <v>/* 2039 */  { fnJMUSERmode_f,              256+28,                      "",                                            "USER_SFTf28U",                                0,       0,       CAT_NONE, SLS_UNCHANGED, US_UNCHANGED},//JM User mode (Will remove later - reserved)</v>
      </c>
    </row>
    <row r="2089" spans="1:1">
      <c r="A2089" s="8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IF(SOURCE!$O$2-LEN(SOURCE!C2089) &gt;= 0, REPT(" ",SOURCE!$O$2-LEN(SOURCE!C2089)), "")&amp;
      SOURCE!D2089&amp;", "&amp; IF(SOURCE!$P$2-LEN(SOURCE!D2089) &gt;= 0, REPT(" ",SOURCE!$P$2-LEN(SOURCE!D2089)), "")&amp;
      SOURCE!E2089&amp;", "&amp; IF(SOURCE!$Q$2-LEN(SOURCE!E2089) &gt;=0, REPT(" ",SOURCE!$Q$2-LEN(SOURCE!E2089)), "")&amp;
      SOURCE!F2089&amp;", "&amp; IF(SOURCE!$R$2-LEN(SOURCE!F2089) &gt;= 0, REPT(" ",SOURCE!$R$2-LEN(SOURCE!F2089)), "")&amp;
      TEXT(SOURCE!G2089,"??0")&amp;", "&amp; IF(SOURCE!$S$2-3 &gt;= 0, REPT(" ",SOURCE!$S$2-5), "")&amp;
      TEXT(SOURCE!H2089,"????0")&amp;", "&amp; IF(SOURCE!$T$2-3 &gt;= 0, REPT(" ",SOURCE!$T$2-3), "")&amp;
      SOURCE!I2089&amp;", "&amp; IF(SOURCE!$U$2-LEN(SOURCE!I2089) &gt;= 0, REPT(" ",SOURCE!$U$2-LEN(SOURCE!I2089)), "")&amp;
      SOURCE!J2089&amp;      IF(SOURCE!$V$2-LEN(SOURCE!J2089) &gt;= 0, REPT(" ",SOURCE!$V$2-LEN(SOURCE!J2089)), "")&amp;
  ", "&amp; SOURCE!K2089&amp;      IF(SOURCE!$X$2-LEN(SOURCE!K2089) &gt;= 0, REPT(" ",SOURCE!$X$2-LEN(SOURCE!K2089)), "")&amp;
      "},"&amp;IF(SOURCE!L2089&lt;&gt;"",""&amp;SOURCE!L2089,"")
 )
)
)</f>
        <v>/* 2040 */  { fnJMUSERmode_g,              256+28,                      "",                                            "USER_SFTg28U",                                0,       0,       CAT_NONE, SLS_UNCHANGED, US_UNCHANGED},//JM User mode (Will remove later - reserved)</v>
      </c>
    </row>
    <row r="2090" spans="1:1">
      <c r="A2090" s="8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IF(SOURCE!$O$2-LEN(SOURCE!C2090) &gt;= 0, REPT(" ",SOURCE!$O$2-LEN(SOURCE!C2090)), "")&amp;
      SOURCE!D2090&amp;", "&amp; IF(SOURCE!$P$2-LEN(SOURCE!D2090) &gt;= 0, REPT(" ",SOURCE!$P$2-LEN(SOURCE!D2090)), "")&amp;
      SOURCE!E2090&amp;", "&amp; IF(SOURCE!$Q$2-LEN(SOURCE!E2090) &gt;=0, REPT(" ",SOURCE!$Q$2-LEN(SOURCE!E2090)), "")&amp;
      SOURCE!F2090&amp;", "&amp; IF(SOURCE!$R$2-LEN(SOURCE!F2090) &gt;= 0, REPT(" ",SOURCE!$R$2-LEN(SOURCE!F2090)), "")&amp;
      TEXT(SOURCE!G2090,"??0")&amp;", "&amp; IF(SOURCE!$S$2-3 &gt;= 0, REPT(" ",SOURCE!$S$2-5), "")&amp;
      TEXT(SOURCE!H2090,"????0")&amp;", "&amp; IF(SOURCE!$T$2-3 &gt;= 0, REPT(" ",SOURCE!$T$2-3), "")&amp;
      SOURCE!I2090&amp;", "&amp; IF(SOURCE!$U$2-LEN(SOURCE!I2090) &gt;= 0, REPT(" ",SOURCE!$U$2-LEN(SOURCE!I2090)), "")&amp;
      SOURCE!J2090&amp;      IF(SOURCE!$V$2-LEN(SOURCE!J2090) &gt;= 0, REPT(" ",SOURCE!$V$2-LEN(SOURCE!J2090)), "")&amp;
  ", "&amp; SOURCE!K2090&amp;      IF(SOURCE!$X$2-LEN(SOURCE!K2090) &gt;= 0, REPT(" ",SOURCE!$X$2-LEN(SOURCE!K2090)), "")&amp;
      "},"&amp;IF(SOURCE!L2090&lt;&gt;"",""&amp;SOURCE!L2090,"")
 )
)
)</f>
        <v>/* 2041 */  { fnJMUSERmode,                256+29,                      "",                                            "USER_PRIM29U",                                0,       0,       CAT_NONE, SLS_UNCHANGED, US_UNCHANGED},//JM User mode (Will remove later - reserved)</v>
      </c>
    </row>
    <row r="2091" spans="1:1">
      <c r="A2091" s="8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IF(SOURCE!$O$2-LEN(SOURCE!C2091) &gt;= 0, REPT(" ",SOURCE!$O$2-LEN(SOURCE!C2091)), "")&amp;
      SOURCE!D2091&amp;", "&amp; IF(SOURCE!$P$2-LEN(SOURCE!D2091) &gt;= 0, REPT(" ",SOURCE!$P$2-LEN(SOURCE!D2091)), "")&amp;
      SOURCE!E2091&amp;", "&amp; IF(SOURCE!$Q$2-LEN(SOURCE!E2091) &gt;=0, REPT(" ",SOURCE!$Q$2-LEN(SOURCE!E2091)), "")&amp;
      SOURCE!F2091&amp;", "&amp; IF(SOURCE!$R$2-LEN(SOURCE!F2091) &gt;= 0, REPT(" ",SOURCE!$R$2-LEN(SOURCE!F2091)), "")&amp;
      TEXT(SOURCE!G2091,"??0")&amp;", "&amp; IF(SOURCE!$S$2-3 &gt;= 0, REPT(" ",SOURCE!$S$2-5), "")&amp;
      TEXT(SOURCE!H2091,"????0")&amp;", "&amp; IF(SOURCE!$T$2-3 &gt;= 0, REPT(" ",SOURCE!$T$2-3), "")&amp;
      SOURCE!I2091&amp;", "&amp; IF(SOURCE!$U$2-LEN(SOURCE!I2091) &gt;= 0, REPT(" ",SOURCE!$U$2-LEN(SOURCE!I2091)), "")&amp;
      SOURCE!J2091&amp;      IF(SOURCE!$V$2-LEN(SOURCE!J2091) &gt;= 0, REPT(" ",SOURCE!$V$2-LEN(SOURCE!J2091)), "")&amp;
  ", "&amp; SOURCE!K2091&amp;      IF(SOURCE!$X$2-LEN(SOURCE!K2091) &gt;= 0, REPT(" ",SOURCE!$X$2-LEN(SOURCE!K2091)), "")&amp;
      "},"&amp;IF(SOURCE!L2091&lt;&gt;"",""&amp;SOURCE!L2091,"")
 )
)
)</f>
        <v>/* 2042 */  { fnJMUSERmode_f,              256+29,                      "",                                            "USER_SFTf29U",                                0,       0,       CAT_NONE, SLS_UNCHANGED, US_UNCHANGED},//JM User mode (Will remove later - reserved)</v>
      </c>
    </row>
    <row r="2092" spans="1:1">
      <c r="A2092" s="8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IF(SOURCE!$O$2-LEN(SOURCE!C2092) &gt;= 0, REPT(" ",SOURCE!$O$2-LEN(SOURCE!C2092)), "")&amp;
      SOURCE!D2092&amp;", "&amp; IF(SOURCE!$P$2-LEN(SOURCE!D2092) &gt;= 0, REPT(" ",SOURCE!$P$2-LEN(SOURCE!D2092)), "")&amp;
      SOURCE!E2092&amp;", "&amp; IF(SOURCE!$Q$2-LEN(SOURCE!E2092) &gt;=0, REPT(" ",SOURCE!$Q$2-LEN(SOURCE!E2092)), "")&amp;
      SOURCE!F2092&amp;", "&amp; IF(SOURCE!$R$2-LEN(SOURCE!F2092) &gt;= 0, REPT(" ",SOURCE!$R$2-LEN(SOURCE!F2092)), "")&amp;
      TEXT(SOURCE!G2092,"??0")&amp;", "&amp; IF(SOURCE!$S$2-3 &gt;= 0, REPT(" ",SOURCE!$S$2-5), "")&amp;
      TEXT(SOURCE!H2092,"????0")&amp;", "&amp; IF(SOURCE!$T$2-3 &gt;= 0, REPT(" ",SOURCE!$T$2-3), "")&amp;
      SOURCE!I2092&amp;", "&amp; IF(SOURCE!$U$2-LEN(SOURCE!I2092) &gt;= 0, REPT(" ",SOURCE!$U$2-LEN(SOURCE!I2092)), "")&amp;
      SOURCE!J2092&amp;      IF(SOURCE!$V$2-LEN(SOURCE!J2092) &gt;= 0, REPT(" ",SOURCE!$V$2-LEN(SOURCE!J2092)), "")&amp;
  ", "&amp; SOURCE!K2092&amp;      IF(SOURCE!$X$2-LEN(SOURCE!K2092) &gt;= 0, REPT(" ",SOURCE!$X$2-LEN(SOURCE!K2092)), "")&amp;
      "},"&amp;IF(SOURCE!L2092&lt;&gt;"",""&amp;SOURCE!L2092,"")
 )
)
)</f>
        <v>/* 2043 */  { fnJMUSERmode_g,              256+29,                      "",                                            "USER_SFTg29U",                                0,       0,       CAT_NONE, SLS_UNCHANGED, US_UNCHANGED},//JM User mode (Will remove later - reserved)</v>
      </c>
    </row>
    <row r="2093" spans="1:1">
      <c r="A2093" s="8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IF(SOURCE!$O$2-LEN(SOURCE!C2093) &gt;= 0, REPT(" ",SOURCE!$O$2-LEN(SOURCE!C2093)), "")&amp;
      SOURCE!D2093&amp;", "&amp; IF(SOURCE!$P$2-LEN(SOURCE!D2093) &gt;= 0, REPT(" ",SOURCE!$P$2-LEN(SOURCE!D2093)), "")&amp;
      SOURCE!E2093&amp;", "&amp; IF(SOURCE!$Q$2-LEN(SOURCE!E2093) &gt;=0, REPT(" ",SOURCE!$Q$2-LEN(SOURCE!E2093)), "")&amp;
      SOURCE!F2093&amp;", "&amp; IF(SOURCE!$R$2-LEN(SOURCE!F2093) &gt;= 0, REPT(" ",SOURCE!$R$2-LEN(SOURCE!F2093)), "")&amp;
      TEXT(SOURCE!G2093,"??0")&amp;", "&amp; IF(SOURCE!$S$2-3 &gt;= 0, REPT(" ",SOURCE!$S$2-5), "")&amp;
      TEXT(SOURCE!H2093,"????0")&amp;", "&amp; IF(SOURCE!$T$2-3 &gt;= 0, REPT(" ",SOURCE!$T$2-3), "")&amp;
      SOURCE!I2093&amp;", "&amp; IF(SOURCE!$U$2-LEN(SOURCE!I2093) &gt;= 0, REPT(" ",SOURCE!$U$2-LEN(SOURCE!I2093)), "")&amp;
      SOURCE!J2093&amp;      IF(SOURCE!$V$2-LEN(SOURCE!J2093) &gt;= 0, REPT(" ",SOURCE!$V$2-LEN(SOURCE!J2093)), "")&amp;
  ", "&amp; SOURCE!K2093&amp;      IF(SOURCE!$X$2-LEN(SOURCE!K2093) &gt;= 0, REPT(" ",SOURCE!$X$2-LEN(SOURCE!K2093)), "")&amp;
      "},"&amp;IF(SOURCE!L2093&lt;&gt;"",""&amp;SOURCE!L2093,"")
 )
)
)</f>
        <v>/* 2044 */  { fnJMUSERmode,                256+30,                      "",                                            "USER_PRIM30U",                                0,       0,       CAT_NONE, SLS_UNCHANGED, US_UNCHANGED},//JM User mode (Will remove later - reserved)</v>
      </c>
    </row>
    <row r="2094" spans="1:1">
      <c r="A2094" s="8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IF(SOURCE!$O$2-LEN(SOURCE!C2094) &gt;= 0, REPT(" ",SOURCE!$O$2-LEN(SOURCE!C2094)), "")&amp;
      SOURCE!D2094&amp;", "&amp; IF(SOURCE!$P$2-LEN(SOURCE!D2094) &gt;= 0, REPT(" ",SOURCE!$P$2-LEN(SOURCE!D2094)), "")&amp;
      SOURCE!E2094&amp;", "&amp; IF(SOURCE!$Q$2-LEN(SOURCE!E2094) &gt;=0, REPT(" ",SOURCE!$Q$2-LEN(SOURCE!E2094)), "")&amp;
      SOURCE!F2094&amp;", "&amp; IF(SOURCE!$R$2-LEN(SOURCE!F2094) &gt;= 0, REPT(" ",SOURCE!$R$2-LEN(SOURCE!F2094)), "")&amp;
      TEXT(SOURCE!G2094,"??0")&amp;", "&amp; IF(SOURCE!$S$2-3 &gt;= 0, REPT(" ",SOURCE!$S$2-5), "")&amp;
      TEXT(SOURCE!H2094,"????0")&amp;", "&amp; IF(SOURCE!$T$2-3 &gt;= 0, REPT(" ",SOURCE!$T$2-3), "")&amp;
      SOURCE!I2094&amp;", "&amp; IF(SOURCE!$U$2-LEN(SOURCE!I2094) &gt;= 0, REPT(" ",SOURCE!$U$2-LEN(SOURCE!I2094)), "")&amp;
      SOURCE!J2094&amp;      IF(SOURCE!$V$2-LEN(SOURCE!J2094) &gt;= 0, REPT(" ",SOURCE!$V$2-LEN(SOURCE!J2094)), "")&amp;
  ", "&amp; SOURCE!K2094&amp;      IF(SOURCE!$X$2-LEN(SOURCE!K2094) &gt;= 0, REPT(" ",SOURCE!$X$2-LEN(SOURCE!K2094)), "")&amp;
      "},"&amp;IF(SOURCE!L2094&lt;&gt;"",""&amp;SOURCE!L2094,"")
 )
)
)</f>
        <v>/* 2045 */  { fnJMUSERmode_f,              256+30,                      "",                                            "USER_SFTf30U",                                0,       0,       CAT_NONE, SLS_UNCHANGED, US_UNCHANGED},//JM User mode (Will remove later - reserved)</v>
      </c>
    </row>
    <row r="2095" spans="1:1">
      <c r="A2095" s="8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IF(SOURCE!$O$2-LEN(SOURCE!C2095) &gt;= 0, REPT(" ",SOURCE!$O$2-LEN(SOURCE!C2095)), "")&amp;
      SOURCE!D2095&amp;", "&amp; IF(SOURCE!$P$2-LEN(SOURCE!D2095) &gt;= 0, REPT(" ",SOURCE!$P$2-LEN(SOURCE!D2095)), "")&amp;
      SOURCE!E2095&amp;", "&amp; IF(SOURCE!$Q$2-LEN(SOURCE!E2095) &gt;=0, REPT(" ",SOURCE!$Q$2-LEN(SOURCE!E2095)), "")&amp;
      SOURCE!F2095&amp;", "&amp; IF(SOURCE!$R$2-LEN(SOURCE!F2095) &gt;= 0, REPT(" ",SOURCE!$R$2-LEN(SOURCE!F2095)), "")&amp;
      TEXT(SOURCE!G2095,"??0")&amp;", "&amp; IF(SOURCE!$S$2-3 &gt;= 0, REPT(" ",SOURCE!$S$2-5), "")&amp;
      TEXT(SOURCE!H2095,"????0")&amp;", "&amp; IF(SOURCE!$T$2-3 &gt;= 0, REPT(" ",SOURCE!$T$2-3), "")&amp;
      SOURCE!I2095&amp;", "&amp; IF(SOURCE!$U$2-LEN(SOURCE!I2095) &gt;= 0, REPT(" ",SOURCE!$U$2-LEN(SOURCE!I2095)), "")&amp;
      SOURCE!J2095&amp;      IF(SOURCE!$V$2-LEN(SOURCE!J2095) &gt;= 0, REPT(" ",SOURCE!$V$2-LEN(SOURCE!J2095)), "")&amp;
  ", "&amp; SOURCE!K2095&amp;      IF(SOURCE!$X$2-LEN(SOURCE!K2095) &gt;= 0, REPT(" ",SOURCE!$X$2-LEN(SOURCE!K2095)), "")&amp;
      "},"&amp;IF(SOURCE!L2095&lt;&gt;"",""&amp;SOURCE!L2095,"")
 )
)
)</f>
        <v>/* 2046 */  { fnJMUSERmode_g,              256+30,                      "",                                            "USER_SFTg30U",                                0,       0,       CAT_NONE, SLS_UNCHANGED, US_UNCHANGED},//JM User mode (Will remove later - reserved)</v>
      </c>
    </row>
    <row r="2096" spans="1:1">
      <c r="A2096" s="8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IF(SOURCE!$O$2-LEN(SOURCE!C2096) &gt;= 0, REPT(" ",SOURCE!$O$2-LEN(SOURCE!C2096)), "")&amp;
      SOURCE!D2096&amp;", "&amp; IF(SOURCE!$P$2-LEN(SOURCE!D2096) &gt;= 0, REPT(" ",SOURCE!$P$2-LEN(SOURCE!D2096)), "")&amp;
      SOURCE!E2096&amp;", "&amp; IF(SOURCE!$Q$2-LEN(SOURCE!E2096) &gt;=0, REPT(" ",SOURCE!$Q$2-LEN(SOURCE!E2096)), "")&amp;
      SOURCE!F2096&amp;", "&amp; IF(SOURCE!$R$2-LEN(SOURCE!F2096) &gt;= 0, REPT(" ",SOURCE!$R$2-LEN(SOURCE!F2096)), "")&amp;
      TEXT(SOURCE!G2096,"??0")&amp;", "&amp; IF(SOURCE!$S$2-3 &gt;= 0, REPT(" ",SOURCE!$S$2-5), "")&amp;
      TEXT(SOURCE!H2096,"????0")&amp;", "&amp; IF(SOURCE!$T$2-3 &gt;= 0, REPT(" ",SOURCE!$T$2-3), "")&amp;
      SOURCE!I2096&amp;", "&amp; IF(SOURCE!$U$2-LEN(SOURCE!I2096) &gt;= 0, REPT(" ",SOURCE!$U$2-LEN(SOURCE!I2096)), "")&amp;
      SOURCE!J2096&amp;      IF(SOURCE!$V$2-LEN(SOURCE!J2096) &gt;= 0, REPT(" ",SOURCE!$V$2-LEN(SOURCE!J2096)), "")&amp;
  ", "&amp; SOURCE!K2096&amp;      IF(SOURCE!$X$2-LEN(SOURCE!K2096) &gt;= 0, REPT(" ",SOURCE!$X$2-LEN(SOURCE!K2096)), "")&amp;
      "},"&amp;IF(SOURCE!L2096&lt;&gt;"",""&amp;SOURCE!L2096,"")
 )
)
)</f>
        <v>/* 2047 */  { fnJMUSERmode,                256+31,                      "",                                            "USER_PRIM31U",                                0,       0,       CAT_NONE, SLS_UNCHANGED, US_UNCHANGED},//JM User mode (Will remove later - reserved)</v>
      </c>
    </row>
    <row r="2097" spans="1:1">
      <c r="A2097" s="8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IF(SOURCE!$O$2-LEN(SOURCE!C2097) &gt;= 0, REPT(" ",SOURCE!$O$2-LEN(SOURCE!C2097)), "")&amp;
      SOURCE!D2097&amp;", "&amp; IF(SOURCE!$P$2-LEN(SOURCE!D2097) &gt;= 0, REPT(" ",SOURCE!$P$2-LEN(SOURCE!D2097)), "")&amp;
      SOURCE!E2097&amp;", "&amp; IF(SOURCE!$Q$2-LEN(SOURCE!E2097) &gt;=0, REPT(" ",SOURCE!$Q$2-LEN(SOURCE!E2097)), "")&amp;
      SOURCE!F2097&amp;", "&amp; IF(SOURCE!$R$2-LEN(SOURCE!F2097) &gt;= 0, REPT(" ",SOURCE!$R$2-LEN(SOURCE!F2097)), "")&amp;
      TEXT(SOURCE!G2097,"??0")&amp;", "&amp; IF(SOURCE!$S$2-3 &gt;= 0, REPT(" ",SOURCE!$S$2-5), "")&amp;
      TEXT(SOURCE!H2097,"????0")&amp;", "&amp; IF(SOURCE!$T$2-3 &gt;= 0, REPT(" ",SOURCE!$T$2-3), "")&amp;
      SOURCE!I2097&amp;", "&amp; IF(SOURCE!$U$2-LEN(SOURCE!I2097) &gt;= 0, REPT(" ",SOURCE!$U$2-LEN(SOURCE!I2097)), "")&amp;
      SOURCE!J2097&amp;      IF(SOURCE!$V$2-LEN(SOURCE!J2097) &gt;= 0, REPT(" ",SOURCE!$V$2-LEN(SOURCE!J2097)), "")&amp;
  ", "&amp; SOURCE!K2097&amp;      IF(SOURCE!$X$2-LEN(SOURCE!K2097) &gt;= 0, REPT(" ",SOURCE!$X$2-LEN(SOURCE!K2097)), "")&amp;
      "},"&amp;IF(SOURCE!L2097&lt;&gt;"",""&amp;SOURCE!L2097,"")
 )
)
)</f>
        <v>/* 2048 */  { fnJMUSERmode_f,              256+31,                      "",                                            "USER_SFTf31U",                                0,       0,       CAT_NONE, SLS_UNCHANGED, US_UNCHANGED},//JM User mode (Will remove later - reserved)</v>
      </c>
    </row>
    <row r="2098" spans="1:1">
      <c r="A2098" s="8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IF(SOURCE!$O$2-LEN(SOURCE!C2098) &gt;= 0, REPT(" ",SOURCE!$O$2-LEN(SOURCE!C2098)), "")&amp;
      SOURCE!D2098&amp;", "&amp; IF(SOURCE!$P$2-LEN(SOURCE!D2098) &gt;= 0, REPT(" ",SOURCE!$P$2-LEN(SOURCE!D2098)), "")&amp;
      SOURCE!E2098&amp;", "&amp; IF(SOURCE!$Q$2-LEN(SOURCE!E2098) &gt;=0, REPT(" ",SOURCE!$Q$2-LEN(SOURCE!E2098)), "")&amp;
      SOURCE!F2098&amp;", "&amp; IF(SOURCE!$R$2-LEN(SOURCE!F2098) &gt;= 0, REPT(" ",SOURCE!$R$2-LEN(SOURCE!F2098)), "")&amp;
      TEXT(SOURCE!G2098,"??0")&amp;", "&amp; IF(SOURCE!$S$2-3 &gt;= 0, REPT(" ",SOURCE!$S$2-5), "")&amp;
      TEXT(SOURCE!H2098,"????0")&amp;", "&amp; IF(SOURCE!$T$2-3 &gt;= 0, REPT(" ",SOURCE!$T$2-3), "")&amp;
      SOURCE!I2098&amp;", "&amp; IF(SOURCE!$U$2-LEN(SOURCE!I2098) &gt;= 0, REPT(" ",SOURCE!$U$2-LEN(SOURCE!I2098)), "")&amp;
      SOURCE!J2098&amp;      IF(SOURCE!$V$2-LEN(SOURCE!J2098) &gt;= 0, REPT(" ",SOURCE!$V$2-LEN(SOURCE!J2098)), "")&amp;
  ", "&amp; SOURCE!K2098&amp;      IF(SOURCE!$X$2-LEN(SOURCE!K2098) &gt;= 0, REPT(" ",SOURCE!$X$2-LEN(SOURCE!K2098)), "")&amp;
      "},"&amp;IF(SOURCE!L2098&lt;&gt;"",""&amp;SOURCE!L2098,"")
 )
)
)</f>
        <v>/* 2049 */  { fnJMUSERmode_g,              256+31,                      "",                                            "USER_SFTg31U",                                0,       0,       CAT_NONE, SLS_UNCHANGED, US_UNCHANGED},//JM User mode (Will remove later - reserved)</v>
      </c>
    </row>
    <row r="2099" spans="1:1">
      <c r="A2099" s="8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IF(SOURCE!$O$2-LEN(SOURCE!C2099) &gt;= 0, REPT(" ",SOURCE!$O$2-LEN(SOURCE!C2099)), "")&amp;
      SOURCE!D2099&amp;", "&amp; IF(SOURCE!$P$2-LEN(SOURCE!D2099) &gt;= 0, REPT(" ",SOURCE!$P$2-LEN(SOURCE!D2099)), "")&amp;
      SOURCE!E2099&amp;", "&amp; IF(SOURCE!$Q$2-LEN(SOURCE!E2099) &gt;=0, REPT(" ",SOURCE!$Q$2-LEN(SOURCE!E2099)), "")&amp;
      SOURCE!F2099&amp;", "&amp; IF(SOURCE!$R$2-LEN(SOURCE!F2099) &gt;= 0, REPT(" ",SOURCE!$R$2-LEN(SOURCE!F2099)), "")&amp;
      TEXT(SOURCE!G2099,"??0")&amp;", "&amp; IF(SOURCE!$S$2-3 &gt;= 0, REPT(" ",SOURCE!$S$2-5), "")&amp;
      TEXT(SOURCE!H2099,"????0")&amp;", "&amp; IF(SOURCE!$T$2-3 &gt;= 0, REPT(" ",SOURCE!$T$2-3), "")&amp;
      SOURCE!I2099&amp;", "&amp; IF(SOURCE!$U$2-LEN(SOURCE!I2099) &gt;= 0, REPT(" ",SOURCE!$U$2-LEN(SOURCE!I2099)), "")&amp;
      SOURCE!J2099&amp;      IF(SOURCE!$V$2-LEN(SOURCE!J2099) &gt;= 0, REPT(" ",SOURCE!$V$2-LEN(SOURCE!J2099)), "")&amp;
  ", "&amp; SOURCE!K2099&amp;      IF(SOURCE!$X$2-LEN(SOURCE!K2099) &gt;= 0, REPT(" ",SOURCE!$X$2-LEN(SOURCE!K2099)), "")&amp;
      "},"&amp;IF(SOURCE!L2099&lt;&gt;"",""&amp;SOURCE!L2099,"")
 )
)
)</f>
        <v>/* 2050 */  { fnJMUSERmode,                256+32,                      "",                                            "USER_PRIM32U",                                0,       0,       CAT_NONE, SLS_UNCHANGED, US_UNCHANGED},//JM User mode (Will remove later - reserved)</v>
      </c>
    </row>
    <row r="2100" spans="1:1">
      <c r="A2100" s="8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IF(SOURCE!$O$2-LEN(SOURCE!C2100) &gt;= 0, REPT(" ",SOURCE!$O$2-LEN(SOURCE!C2100)), "")&amp;
      SOURCE!D2100&amp;", "&amp; IF(SOURCE!$P$2-LEN(SOURCE!D2100) &gt;= 0, REPT(" ",SOURCE!$P$2-LEN(SOURCE!D2100)), "")&amp;
      SOURCE!E2100&amp;", "&amp; IF(SOURCE!$Q$2-LEN(SOURCE!E2100) &gt;=0, REPT(" ",SOURCE!$Q$2-LEN(SOURCE!E2100)), "")&amp;
      SOURCE!F2100&amp;", "&amp; IF(SOURCE!$R$2-LEN(SOURCE!F2100) &gt;= 0, REPT(" ",SOURCE!$R$2-LEN(SOURCE!F2100)), "")&amp;
      TEXT(SOURCE!G2100,"??0")&amp;", "&amp; IF(SOURCE!$S$2-3 &gt;= 0, REPT(" ",SOURCE!$S$2-5), "")&amp;
      TEXT(SOURCE!H2100,"????0")&amp;", "&amp; IF(SOURCE!$T$2-3 &gt;= 0, REPT(" ",SOURCE!$T$2-3), "")&amp;
      SOURCE!I2100&amp;", "&amp; IF(SOURCE!$U$2-LEN(SOURCE!I2100) &gt;= 0, REPT(" ",SOURCE!$U$2-LEN(SOURCE!I2100)), "")&amp;
      SOURCE!J2100&amp;      IF(SOURCE!$V$2-LEN(SOURCE!J2100) &gt;= 0, REPT(" ",SOURCE!$V$2-LEN(SOURCE!J2100)), "")&amp;
  ", "&amp; SOURCE!K2100&amp;      IF(SOURCE!$X$2-LEN(SOURCE!K2100) &gt;= 0, REPT(" ",SOURCE!$X$2-LEN(SOURCE!K2100)), "")&amp;
      "},"&amp;IF(SOURCE!L2100&lt;&gt;"",""&amp;SOURCE!L2100,"")
 )
)
)</f>
        <v>/* 2051 */  { fnJMUSERmode_f,              256+32,                      "",                                            "USER_SFTf32U",                                0,       0,       CAT_NONE, SLS_UNCHANGED, US_UNCHANGED},//JM User mode (Will remove later - reserved)</v>
      </c>
    </row>
    <row r="2101" spans="1:1">
      <c r="A2101" s="8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IF(SOURCE!$O$2-LEN(SOURCE!C2101) &gt;= 0, REPT(" ",SOURCE!$O$2-LEN(SOURCE!C2101)), "")&amp;
      SOURCE!D2101&amp;", "&amp; IF(SOURCE!$P$2-LEN(SOURCE!D2101) &gt;= 0, REPT(" ",SOURCE!$P$2-LEN(SOURCE!D2101)), "")&amp;
      SOURCE!E2101&amp;", "&amp; IF(SOURCE!$Q$2-LEN(SOURCE!E2101) &gt;=0, REPT(" ",SOURCE!$Q$2-LEN(SOURCE!E2101)), "")&amp;
      SOURCE!F2101&amp;", "&amp; IF(SOURCE!$R$2-LEN(SOURCE!F2101) &gt;= 0, REPT(" ",SOURCE!$R$2-LEN(SOURCE!F2101)), "")&amp;
      TEXT(SOURCE!G2101,"??0")&amp;", "&amp; IF(SOURCE!$S$2-3 &gt;= 0, REPT(" ",SOURCE!$S$2-5), "")&amp;
      TEXT(SOURCE!H2101,"????0")&amp;", "&amp; IF(SOURCE!$T$2-3 &gt;= 0, REPT(" ",SOURCE!$T$2-3), "")&amp;
      SOURCE!I2101&amp;", "&amp; IF(SOURCE!$U$2-LEN(SOURCE!I2101) &gt;= 0, REPT(" ",SOURCE!$U$2-LEN(SOURCE!I2101)), "")&amp;
      SOURCE!J2101&amp;      IF(SOURCE!$V$2-LEN(SOURCE!J2101) &gt;= 0, REPT(" ",SOURCE!$V$2-LEN(SOURCE!J2101)), "")&amp;
  ", "&amp; SOURCE!K2101&amp;      IF(SOURCE!$X$2-LEN(SOURCE!K2101) &gt;= 0, REPT(" ",SOURCE!$X$2-LEN(SOURCE!K2101)), "")&amp;
      "},"&amp;IF(SOURCE!L2101&lt;&gt;"",""&amp;SOURCE!L2101,"")
 )
)
)</f>
        <v>/* 2052 */  { fnJMUSERmode_g,              256+32,                      "",                                            "USER_SFTg32U",                                0,       0,       CAT_NONE, SLS_UNCHANGED, US_UNCHANGED},//JM User mode (Will remove later - reserved)</v>
      </c>
    </row>
    <row r="2102" spans="1:1">
      <c r="A2102" s="8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IF(SOURCE!$O$2-LEN(SOURCE!C2102) &gt;= 0, REPT(" ",SOURCE!$O$2-LEN(SOURCE!C2102)), "")&amp;
      SOURCE!D2102&amp;", "&amp; IF(SOURCE!$P$2-LEN(SOURCE!D2102) &gt;= 0, REPT(" ",SOURCE!$P$2-LEN(SOURCE!D2102)), "")&amp;
      SOURCE!E2102&amp;", "&amp; IF(SOURCE!$Q$2-LEN(SOURCE!E2102) &gt;=0, REPT(" ",SOURCE!$Q$2-LEN(SOURCE!E2102)), "")&amp;
      SOURCE!F2102&amp;", "&amp; IF(SOURCE!$R$2-LEN(SOURCE!F2102) &gt;= 0, REPT(" ",SOURCE!$R$2-LEN(SOURCE!F2102)), "")&amp;
      TEXT(SOURCE!G2102,"??0")&amp;", "&amp; IF(SOURCE!$S$2-3 &gt;= 0, REPT(" ",SOURCE!$S$2-5), "")&amp;
      TEXT(SOURCE!H2102,"????0")&amp;", "&amp; IF(SOURCE!$T$2-3 &gt;= 0, REPT(" ",SOURCE!$T$2-3), "")&amp;
      SOURCE!I2102&amp;", "&amp; IF(SOURCE!$U$2-LEN(SOURCE!I2102) &gt;= 0, REPT(" ",SOURCE!$U$2-LEN(SOURCE!I2102)), "")&amp;
      SOURCE!J2102&amp;      IF(SOURCE!$V$2-LEN(SOURCE!J2102) &gt;= 0, REPT(" ",SOURCE!$V$2-LEN(SOURCE!J2102)), "")&amp;
  ", "&amp; SOURCE!K2102&amp;      IF(SOURCE!$X$2-LEN(SOURCE!K2102) &gt;= 0, REPT(" ",SOURCE!$X$2-LEN(SOURCE!K2102)), "")&amp;
      "},"&amp;IF(SOURCE!L2102&lt;&gt;"",""&amp;SOURCE!L2102,"")
 )
)
)</f>
        <v>/* 2053 */  { fnJMUSERmode,                256+33,                      "",                                            "USER_PRIM33U",                                0,       0,       CAT_NONE, SLS_UNCHANGED, US_UNCHANGED},//JM User mode (Will remove later - reserved)</v>
      </c>
    </row>
    <row r="2103" spans="1:1">
      <c r="A2103" s="8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IF(SOURCE!$O$2-LEN(SOURCE!C2103) &gt;= 0, REPT(" ",SOURCE!$O$2-LEN(SOURCE!C2103)), "")&amp;
      SOURCE!D2103&amp;", "&amp; IF(SOURCE!$P$2-LEN(SOURCE!D2103) &gt;= 0, REPT(" ",SOURCE!$P$2-LEN(SOURCE!D2103)), "")&amp;
      SOURCE!E2103&amp;", "&amp; IF(SOURCE!$Q$2-LEN(SOURCE!E2103) &gt;=0, REPT(" ",SOURCE!$Q$2-LEN(SOURCE!E2103)), "")&amp;
      SOURCE!F2103&amp;", "&amp; IF(SOURCE!$R$2-LEN(SOURCE!F2103) &gt;= 0, REPT(" ",SOURCE!$R$2-LEN(SOURCE!F2103)), "")&amp;
      TEXT(SOURCE!G2103,"??0")&amp;", "&amp; IF(SOURCE!$S$2-3 &gt;= 0, REPT(" ",SOURCE!$S$2-5), "")&amp;
      TEXT(SOURCE!H2103,"????0")&amp;", "&amp; IF(SOURCE!$T$2-3 &gt;= 0, REPT(" ",SOURCE!$T$2-3), "")&amp;
      SOURCE!I2103&amp;", "&amp; IF(SOURCE!$U$2-LEN(SOURCE!I2103) &gt;= 0, REPT(" ",SOURCE!$U$2-LEN(SOURCE!I2103)), "")&amp;
      SOURCE!J2103&amp;      IF(SOURCE!$V$2-LEN(SOURCE!J2103) &gt;= 0, REPT(" ",SOURCE!$V$2-LEN(SOURCE!J2103)), "")&amp;
  ", "&amp; SOURCE!K2103&amp;      IF(SOURCE!$X$2-LEN(SOURCE!K2103) &gt;= 0, REPT(" ",SOURCE!$X$2-LEN(SOURCE!K2103)), "")&amp;
      "},"&amp;IF(SOURCE!L2103&lt;&gt;"",""&amp;SOURCE!L2103,"")
 )
)
)</f>
        <v>/* 2054 */  { fnJMUSERmode_f,              256+33,                      "",                                            "USER_SFTf33U",                                0,       0,       CAT_NONE, SLS_UNCHANGED, US_UNCHANGED},//JM User mode (Will remove later - reserved)</v>
      </c>
    </row>
    <row r="2104" spans="1:1">
      <c r="A2104" s="8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IF(SOURCE!$O$2-LEN(SOURCE!C2104) &gt;= 0, REPT(" ",SOURCE!$O$2-LEN(SOURCE!C2104)), "")&amp;
      SOURCE!D2104&amp;", "&amp; IF(SOURCE!$P$2-LEN(SOURCE!D2104) &gt;= 0, REPT(" ",SOURCE!$P$2-LEN(SOURCE!D2104)), "")&amp;
      SOURCE!E2104&amp;", "&amp; IF(SOURCE!$Q$2-LEN(SOURCE!E2104) &gt;=0, REPT(" ",SOURCE!$Q$2-LEN(SOURCE!E2104)), "")&amp;
      SOURCE!F2104&amp;", "&amp; IF(SOURCE!$R$2-LEN(SOURCE!F2104) &gt;= 0, REPT(" ",SOURCE!$R$2-LEN(SOURCE!F2104)), "")&amp;
      TEXT(SOURCE!G2104,"??0")&amp;", "&amp; IF(SOURCE!$S$2-3 &gt;= 0, REPT(" ",SOURCE!$S$2-5), "")&amp;
      TEXT(SOURCE!H2104,"????0")&amp;", "&amp; IF(SOURCE!$T$2-3 &gt;= 0, REPT(" ",SOURCE!$T$2-3), "")&amp;
      SOURCE!I2104&amp;", "&amp; IF(SOURCE!$U$2-LEN(SOURCE!I2104) &gt;= 0, REPT(" ",SOURCE!$U$2-LEN(SOURCE!I2104)), "")&amp;
      SOURCE!J2104&amp;      IF(SOURCE!$V$2-LEN(SOURCE!J2104) &gt;= 0, REPT(" ",SOURCE!$V$2-LEN(SOURCE!J2104)), "")&amp;
  ", "&amp; SOURCE!K2104&amp;      IF(SOURCE!$X$2-LEN(SOURCE!K2104) &gt;= 0, REPT(" ",SOURCE!$X$2-LEN(SOURCE!K2104)), "")&amp;
      "},"&amp;IF(SOURCE!L2104&lt;&gt;"",""&amp;SOURCE!L2104,"")
 )
)
)</f>
        <v>/* 2055 */  { fnJMUSERmode_g,              256+33,                      "",                                            "USER_SFTg33U",                                0,       0,       CAT_NONE, SLS_UNCHANGED, US_UNCHANGED},//JM User mode (Will remove later - reserved)</v>
      </c>
    </row>
    <row r="2105" spans="1:1">
      <c r="A2105" s="8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IF(SOURCE!$O$2-LEN(SOURCE!C2105) &gt;= 0, REPT(" ",SOURCE!$O$2-LEN(SOURCE!C2105)), "")&amp;
      SOURCE!D2105&amp;", "&amp; IF(SOURCE!$P$2-LEN(SOURCE!D2105) &gt;= 0, REPT(" ",SOURCE!$P$2-LEN(SOURCE!D2105)), "")&amp;
      SOURCE!E2105&amp;", "&amp; IF(SOURCE!$Q$2-LEN(SOURCE!E2105) &gt;=0, REPT(" ",SOURCE!$Q$2-LEN(SOURCE!E2105)), "")&amp;
      SOURCE!F2105&amp;", "&amp; IF(SOURCE!$R$2-LEN(SOURCE!F2105) &gt;= 0, REPT(" ",SOURCE!$R$2-LEN(SOURCE!F2105)), "")&amp;
      TEXT(SOURCE!G2105,"??0")&amp;", "&amp; IF(SOURCE!$S$2-3 &gt;= 0, REPT(" ",SOURCE!$S$2-5), "")&amp;
      TEXT(SOURCE!H2105,"????0")&amp;", "&amp; IF(SOURCE!$T$2-3 &gt;= 0, REPT(" ",SOURCE!$T$2-3), "")&amp;
      SOURCE!I2105&amp;", "&amp; IF(SOURCE!$U$2-LEN(SOURCE!I2105) &gt;= 0, REPT(" ",SOURCE!$U$2-LEN(SOURCE!I2105)), "")&amp;
      SOURCE!J2105&amp;      IF(SOURCE!$V$2-LEN(SOURCE!J2105) &gt;= 0, REPT(" ",SOURCE!$V$2-LEN(SOURCE!J2105)), "")&amp;
  ", "&amp; SOURCE!K2105&amp;      IF(SOURCE!$X$2-LEN(SOURCE!K2105) &gt;= 0, REPT(" ",SOURCE!$X$2-LEN(SOURCE!K2105)), "")&amp;
      "},"&amp;IF(SOURCE!L2105&lt;&gt;"",""&amp;SOURCE!L2105,"")
 )
)
)</f>
        <v>/* 2056 */  { fnJMUSERmode,                256+34,                      "",                                            "USER_PRIM34U",                                0,       0,       CAT_NONE, SLS_UNCHANGED, US_UNCHANGED},//JM User mode (Will remove later - reserved)</v>
      </c>
    </row>
    <row r="2106" spans="1:1">
      <c r="A2106" s="8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IF(SOURCE!$O$2-LEN(SOURCE!C2106) &gt;= 0, REPT(" ",SOURCE!$O$2-LEN(SOURCE!C2106)), "")&amp;
      SOURCE!D2106&amp;", "&amp; IF(SOURCE!$P$2-LEN(SOURCE!D2106) &gt;= 0, REPT(" ",SOURCE!$P$2-LEN(SOURCE!D2106)), "")&amp;
      SOURCE!E2106&amp;", "&amp; IF(SOURCE!$Q$2-LEN(SOURCE!E2106) &gt;=0, REPT(" ",SOURCE!$Q$2-LEN(SOURCE!E2106)), "")&amp;
      SOURCE!F2106&amp;", "&amp; IF(SOURCE!$R$2-LEN(SOURCE!F2106) &gt;= 0, REPT(" ",SOURCE!$R$2-LEN(SOURCE!F2106)), "")&amp;
      TEXT(SOURCE!G2106,"??0")&amp;", "&amp; IF(SOURCE!$S$2-3 &gt;= 0, REPT(" ",SOURCE!$S$2-5), "")&amp;
      TEXT(SOURCE!H2106,"????0")&amp;", "&amp; IF(SOURCE!$T$2-3 &gt;= 0, REPT(" ",SOURCE!$T$2-3), "")&amp;
      SOURCE!I2106&amp;", "&amp; IF(SOURCE!$U$2-LEN(SOURCE!I2106) &gt;= 0, REPT(" ",SOURCE!$U$2-LEN(SOURCE!I2106)), "")&amp;
      SOURCE!J2106&amp;      IF(SOURCE!$V$2-LEN(SOURCE!J2106) &gt;= 0, REPT(" ",SOURCE!$V$2-LEN(SOURCE!J2106)), "")&amp;
  ", "&amp; SOURCE!K2106&amp;      IF(SOURCE!$X$2-LEN(SOURCE!K2106) &gt;= 0, REPT(" ",SOURCE!$X$2-LEN(SOURCE!K2106)), "")&amp;
      "},"&amp;IF(SOURCE!L2106&lt;&gt;"",""&amp;SOURCE!L2106,"")
 )
)
)</f>
        <v>/* 2057 */  { fnJMUSERmode_f,              256+34,                      "",                                            "USER_SFTf34U",                                0,       0,       CAT_NONE, SLS_UNCHANGED, US_UNCHANGED},//JM User mode (Will remove later - reserved)</v>
      </c>
    </row>
    <row r="2107" spans="1:1">
      <c r="A2107" s="8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IF(SOURCE!$O$2-LEN(SOURCE!C2107) &gt;= 0, REPT(" ",SOURCE!$O$2-LEN(SOURCE!C2107)), "")&amp;
      SOURCE!D2107&amp;", "&amp; IF(SOURCE!$P$2-LEN(SOURCE!D2107) &gt;= 0, REPT(" ",SOURCE!$P$2-LEN(SOURCE!D2107)), "")&amp;
      SOURCE!E2107&amp;", "&amp; IF(SOURCE!$Q$2-LEN(SOURCE!E2107) &gt;=0, REPT(" ",SOURCE!$Q$2-LEN(SOURCE!E2107)), "")&amp;
      SOURCE!F2107&amp;", "&amp; IF(SOURCE!$R$2-LEN(SOURCE!F2107) &gt;= 0, REPT(" ",SOURCE!$R$2-LEN(SOURCE!F2107)), "")&amp;
      TEXT(SOURCE!G2107,"??0")&amp;", "&amp; IF(SOURCE!$S$2-3 &gt;= 0, REPT(" ",SOURCE!$S$2-5), "")&amp;
      TEXT(SOURCE!H2107,"????0")&amp;", "&amp; IF(SOURCE!$T$2-3 &gt;= 0, REPT(" ",SOURCE!$T$2-3), "")&amp;
      SOURCE!I2107&amp;", "&amp; IF(SOURCE!$U$2-LEN(SOURCE!I2107) &gt;= 0, REPT(" ",SOURCE!$U$2-LEN(SOURCE!I2107)), "")&amp;
      SOURCE!J2107&amp;      IF(SOURCE!$V$2-LEN(SOURCE!J2107) &gt;= 0, REPT(" ",SOURCE!$V$2-LEN(SOURCE!J2107)), "")&amp;
  ", "&amp; SOURCE!K2107&amp;      IF(SOURCE!$X$2-LEN(SOURCE!K2107) &gt;= 0, REPT(" ",SOURCE!$X$2-LEN(SOURCE!K2107)), "")&amp;
      "},"&amp;IF(SOURCE!L2107&lt;&gt;"",""&amp;SOURCE!L2107,"")
 )
)
)</f>
        <v>/* 2058 */  { fnJMUSERmode_g,              256+34,                      "",                                            "USER_SFTg34U",                                0,       0,       CAT_NONE, SLS_UNCHANGED, US_UNCHANGED},//JM User mode (Will remove later - reserved)</v>
      </c>
    </row>
    <row r="2108" spans="1:1">
      <c r="A2108" s="8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IF(SOURCE!$O$2-LEN(SOURCE!C2108) &gt;= 0, REPT(" ",SOURCE!$O$2-LEN(SOURCE!C2108)), "")&amp;
      SOURCE!D2108&amp;", "&amp; IF(SOURCE!$P$2-LEN(SOURCE!D2108) &gt;= 0, REPT(" ",SOURCE!$P$2-LEN(SOURCE!D2108)), "")&amp;
      SOURCE!E2108&amp;", "&amp; IF(SOURCE!$Q$2-LEN(SOURCE!E2108) &gt;=0, REPT(" ",SOURCE!$Q$2-LEN(SOURCE!E2108)), "")&amp;
      SOURCE!F2108&amp;", "&amp; IF(SOURCE!$R$2-LEN(SOURCE!F2108) &gt;= 0, REPT(" ",SOURCE!$R$2-LEN(SOURCE!F2108)), "")&amp;
      TEXT(SOURCE!G2108,"??0")&amp;", "&amp; IF(SOURCE!$S$2-3 &gt;= 0, REPT(" ",SOURCE!$S$2-5), "")&amp;
      TEXT(SOURCE!H2108,"????0")&amp;", "&amp; IF(SOURCE!$T$2-3 &gt;= 0, REPT(" ",SOURCE!$T$2-3), "")&amp;
      SOURCE!I2108&amp;", "&amp; IF(SOURCE!$U$2-LEN(SOURCE!I2108) &gt;= 0, REPT(" ",SOURCE!$U$2-LEN(SOURCE!I2108)), "")&amp;
      SOURCE!J2108&amp;      IF(SOURCE!$V$2-LEN(SOURCE!J2108) &gt;= 0, REPT(" ",SOURCE!$V$2-LEN(SOURCE!J2108)), "")&amp;
  ", "&amp; SOURCE!K2108&amp;      IF(SOURCE!$X$2-LEN(SOURCE!K2108) &gt;= 0, REPT(" ",SOURCE!$X$2-LEN(SOURCE!K2108)), "")&amp;
      "},"&amp;IF(SOURCE!L2108&lt;&gt;"",""&amp;SOURCE!L2108,"")
 )
)
)</f>
        <v>/* 2059 */  { fnJMUSERmode,                256+35,                      "",                                            "USER_PRIM35U",                                0,       0,       CAT_NONE, SLS_UNCHANGED, US_UNCHANGED},//JM User mode (Will remove later - reserved)</v>
      </c>
    </row>
    <row r="2109" spans="1:1">
      <c r="A2109" s="8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IF(SOURCE!$O$2-LEN(SOURCE!C2109) &gt;= 0, REPT(" ",SOURCE!$O$2-LEN(SOURCE!C2109)), "")&amp;
      SOURCE!D2109&amp;", "&amp; IF(SOURCE!$P$2-LEN(SOURCE!D2109) &gt;= 0, REPT(" ",SOURCE!$P$2-LEN(SOURCE!D2109)), "")&amp;
      SOURCE!E2109&amp;", "&amp; IF(SOURCE!$Q$2-LEN(SOURCE!E2109) &gt;=0, REPT(" ",SOURCE!$Q$2-LEN(SOURCE!E2109)), "")&amp;
      SOURCE!F2109&amp;", "&amp; IF(SOURCE!$R$2-LEN(SOURCE!F2109) &gt;= 0, REPT(" ",SOURCE!$R$2-LEN(SOURCE!F2109)), "")&amp;
      TEXT(SOURCE!G2109,"??0")&amp;", "&amp; IF(SOURCE!$S$2-3 &gt;= 0, REPT(" ",SOURCE!$S$2-5), "")&amp;
      TEXT(SOURCE!H2109,"????0")&amp;", "&amp; IF(SOURCE!$T$2-3 &gt;= 0, REPT(" ",SOURCE!$T$2-3), "")&amp;
      SOURCE!I2109&amp;", "&amp; IF(SOURCE!$U$2-LEN(SOURCE!I2109) &gt;= 0, REPT(" ",SOURCE!$U$2-LEN(SOURCE!I2109)), "")&amp;
      SOURCE!J2109&amp;      IF(SOURCE!$V$2-LEN(SOURCE!J2109) &gt;= 0, REPT(" ",SOURCE!$V$2-LEN(SOURCE!J2109)), "")&amp;
  ", "&amp; SOURCE!K2109&amp;      IF(SOURCE!$X$2-LEN(SOURCE!K2109) &gt;= 0, REPT(" ",SOURCE!$X$2-LEN(SOURCE!K2109)), "")&amp;
      "},"&amp;IF(SOURCE!L2109&lt;&gt;"",""&amp;SOURCE!L2109,"")
 )
)
)</f>
        <v>/* 2060 */  { fnJMUSERmode_f,              256+35,                      "",                                            "USER_SFTf35U",                                0,       0,       CAT_NONE, SLS_UNCHANGED, US_UNCHANGED},//JM User mode (Will remove later - reserved)</v>
      </c>
    </row>
    <row r="2110" spans="1:1">
      <c r="A2110" s="8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IF(SOURCE!$O$2-LEN(SOURCE!C2110) &gt;= 0, REPT(" ",SOURCE!$O$2-LEN(SOURCE!C2110)), "")&amp;
      SOURCE!D2110&amp;", "&amp; IF(SOURCE!$P$2-LEN(SOURCE!D2110) &gt;= 0, REPT(" ",SOURCE!$P$2-LEN(SOURCE!D2110)), "")&amp;
      SOURCE!E2110&amp;", "&amp; IF(SOURCE!$Q$2-LEN(SOURCE!E2110) &gt;=0, REPT(" ",SOURCE!$Q$2-LEN(SOURCE!E2110)), "")&amp;
      SOURCE!F2110&amp;", "&amp; IF(SOURCE!$R$2-LEN(SOURCE!F2110) &gt;= 0, REPT(" ",SOURCE!$R$2-LEN(SOURCE!F2110)), "")&amp;
      TEXT(SOURCE!G2110,"??0")&amp;", "&amp; IF(SOURCE!$S$2-3 &gt;= 0, REPT(" ",SOURCE!$S$2-5), "")&amp;
      TEXT(SOURCE!H2110,"????0")&amp;", "&amp; IF(SOURCE!$T$2-3 &gt;= 0, REPT(" ",SOURCE!$T$2-3), "")&amp;
      SOURCE!I2110&amp;", "&amp; IF(SOURCE!$U$2-LEN(SOURCE!I2110) &gt;= 0, REPT(" ",SOURCE!$U$2-LEN(SOURCE!I2110)), "")&amp;
      SOURCE!J2110&amp;      IF(SOURCE!$V$2-LEN(SOURCE!J2110) &gt;= 0, REPT(" ",SOURCE!$V$2-LEN(SOURCE!J2110)), "")&amp;
  ", "&amp; SOURCE!K2110&amp;      IF(SOURCE!$X$2-LEN(SOURCE!K2110) &gt;= 0, REPT(" ",SOURCE!$X$2-LEN(SOURCE!K2110)), "")&amp;
      "},"&amp;IF(SOURCE!L2110&lt;&gt;"",""&amp;SOURCE!L2110,"")
 )
)
)</f>
        <v>/* 2061 */  { fnJMUSERmode_g,              256+35,                      "",                                            "USER_SFTg35U",                                0,       0,       CAT_NONE, SLS_UNCHANGED, US_UNCHANGED},//JM User mode (Will remove later - reserved)</v>
      </c>
    </row>
    <row r="2111" spans="1:1">
      <c r="A2111" s="8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IF(SOURCE!$O$2-LEN(SOURCE!C2111) &gt;= 0, REPT(" ",SOURCE!$O$2-LEN(SOURCE!C2111)), "")&amp;
      SOURCE!D2111&amp;", "&amp; IF(SOURCE!$P$2-LEN(SOURCE!D2111) &gt;= 0, REPT(" ",SOURCE!$P$2-LEN(SOURCE!D2111)), "")&amp;
      SOURCE!E2111&amp;", "&amp; IF(SOURCE!$Q$2-LEN(SOURCE!E2111) &gt;=0, REPT(" ",SOURCE!$Q$2-LEN(SOURCE!E2111)), "")&amp;
      SOURCE!F2111&amp;", "&amp; IF(SOURCE!$R$2-LEN(SOURCE!F2111) &gt;= 0, REPT(" ",SOURCE!$R$2-LEN(SOURCE!F2111)), "")&amp;
      TEXT(SOURCE!G2111,"??0")&amp;", "&amp; IF(SOURCE!$S$2-3 &gt;= 0, REPT(" ",SOURCE!$S$2-5), "")&amp;
      TEXT(SOURCE!H2111,"????0")&amp;", "&amp; IF(SOURCE!$T$2-3 &gt;= 0, REPT(" ",SOURCE!$T$2-3), "")&amp;
      SOURCE!I2111&amp;", "&amp; IF(SOURCE!$U$2-LEN(SOURCE!I2111) &gt;= 0, REPT(" ",SOURCE!$U$2-LEN(SOURCE!I2111)), "")&amp;
      SOURCE!J2111&amp;      IF(SOURCE!$V$2-LEN(SOURCE!J2111) &gt;= 0, REPT(" ",SOURCE!$V$2-LEN(SOURCE!J2111)), "")&amp;
  ", "&amp; SOURCE!K2111&amp;      IF(SOURCE!$X$2-LEN(SOURCE!K2111) &gt;= 0, REPT(" ",SOURCE!$X$2-LEN(SOURCE!K2111)), "")&amp;
      "},"&amp;IF(SOURCE!L2111&lt;&gt;"",""&amp;SOURCE!L2111,"")
 )
)
)</f>
        <v>/* 2062 */  { fnJMUSERmode,                256+36,                      "",                                            "USER_PRIM36U",                                0,       0,       CAT_NONE, SLS_UNCHANGED, US_UNCHANGED},//JM User mode (Will remove later - reserved)</v>
      </c>
    </row>
    <row r="2112" spans="1:1">
      <c r="A2112" s="8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IF(SOURCE!$O$2-LEN(SOURCE!C2112) &gt;= 0, REPT(" ",SOURCE!$O$2-LEN(SOURCE!C2112)), "")&amp;
      SOURCE!D2112&amp;", "&amp; IF(SOURCE!$P$2-LEN(SOURCE!D2112) &gt;= 0, REPT(" ",SOURCE!$P$2-LEN(SOURCE!D2112)), "")&amp;
      SOURCE!E2112&amp;", "&amp; IF(SOURCE!$Q$2-LEN(SOURCE!E2112) &gt;=0, REPT(" ",SOURCE!$Q$2-LEN(SOURCE!E2112)), "")&amp;
      SOURCE!F2112&amp;", "&amp; IF(SOURCE!$R$2-LEN(SOURCE!F2112) &gt;= 0, REPT(" ",SOURCE!$R$2-LEN(SOURCE!F2112)), "")&amp;
      TEXT(SOURCE!G2112,"??0")&amp;", "&amp; IF(SOURCE!$S$2-3 &gt;= 0, REPT(" ",SOURCE!$S$2-5), "")&amp;
      TEXT(SOURCE!H2112,"????0")&amp;", "&amp; IF(SOURCE!$T$2-3 &gt;= 0, REPT(" ",SOURCE!$T$2-3), "")&amp;
      SOURCE!I2112&amp;", "&amp; IF(SOURCE!$U$2-LEN(SOURCE!I2112) &gt;= 0, REPT(" ",SOURCE!$U$2-LEN(SOURCE!I2112)), "")&amp;
      SOURCE!J2112&amp;      IF(SOURCE!$V$2-LEN(SOURCE!J2112) &gt;= 0, REPT(" ",SOURCE!$V$2-LEN(SOURCE!J2112)), "")&amp;
  ", "&amp; SOURCE!K2112&amp;      IF(SOURCE!$X$2-LEN(SOURCE!K2112) &gt;= 0, REPT(" ",SOURCE!$X$2-LEN(SOURCE!K2112)), "")&amp;
      "},"&amp;IF(SOURCE!L2112&lt;&gt;"",""&amp;SOURCE!L2112,"")
 )
)
)</f>
        <v>/* 2063 */  { fnJMUSERmode_f,              256+36,                      "",                                            "USER_SFTf36U",                                0,       0,       CAT_NONE, SLS_UNCHANGED, US_UNCHANGED},//JM User mode (Will remove later - reserved)</v>
      </c>
    </row>
    <row r="2113" spans="1:1">
      <c r="A2113" s="8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IF(SOURCE!$O$2-LEN(SOURCE!C2113) &gt;= 0, REPT(" ",SOURCE!$O$2-LEN(SOURCE!C2113)), "")&amp;
      SOURCE!D2113&amp;", "&amp; IF(SOURCE!$P$2-LEN(SOURCE!D2113) &gt;= 0, REPT(" ",SOURCE!$P$2-LEN(SOURCE!D2113)), "")&amp;
      SOURCE!E2113&amp;", "&amp; IF(SOURCE!$Q$2-LEN(SOURCE!E2113) &gt;=0, REPT(" ",SOURCE!$Q$2-LEN(SOURCE!E2113)), "")&amp;
      SOURCE!F2113&amp;", "&amp; IF(SOURCE!$R$2-LEN(SOURCE!F2113) &gt;= 0, REPT(" ",SOURCE!$R$2-LEN(SOURCE!F2113)), "")&amp;
      TEXT(SOURCE!G2113,"??0")&amp;", "&amp; IF(SOURCE!$S$2-3 &gt;= 0, REPT(" ",SOURCE!$S$2-5), "")&amp;
      TEXT(SOURCE!H2113,"????0")&amp;", "&amp; IF(SOURCE!$T$2-3 &gt;= 0, REPT(" ",SOURCE!$T$2-3), "")&amp;
      SOURCE!I2113&amp;", "&amp; IF(SOURCE!$U$2-LEN(SOURCE!I2113) &gt;= 0, REPT(" ",SOURCE!$U$2-LEN(SOURCE!I2113)), "")&amp;
      SOURCE!J2113&amp;      IF(SOURCE!$V$2-LEN(SOURCE!J2113) &gt;= 0, REPT(" ",SOURCE!$V$2-LEN(SOURCE!J2113)), "")&amp;
  ", "&amp; SOURCE!K2113&amp;      IF(SOURCE!$X$2-LEN(SOURCE!K2113) &gt;= 0, REPT(" ",SOURCE!$X$2-LEN(SOURCE!K2113)), "")&amp;
      "},"&amp;IF(SOURCE!L2113&lt;&gt;"",""&amp;SOURCE!L2113,"")
 )
)
)</f>
        <v>/* 2064 */  { fnJMUSERmode_g,              256+36,                      "",                                            "USER_SFTg36U",                                0,       0,       CAT_NONE, SLS_UNCHANGED, US_UNCHANGED},//JM User mode (Will remove later - reserved)</v>
      </c>
    </row>
    <row r="2114" spans="1:1">
      <c r="A2114" s="8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IF(SOURCE!$O$2-LEN(SOURCE!C2114) &gt;= 0, REPT(" ",SOURCE!$O$2-LEN(SOURCE!C2114)), "")&amp;
      SOURCE!D2114&amp;", "&amp; IF(SOURCE!$P$2-LEN(SOURCE!D2114) &gt;= 0, REPT(" ",SOURCE!$P$2-LEN(SOURCE!D2114)), "")&amp;
      SOURCE!E2114&amp;", "&amp; IF(SOURCE!$Q$2-LEN(SOURCE!E2114) &gt;=0, REPT(" ",SOURCE!$Q$2-LEN(SOURCE!E2114)), "")&amp;
      SOURCE!F2114&amp;", "&amp; IF(SOURCE!$R$2-LEN(SOURCE!F2114) &gt;= 0, REPT(" ",SOURCE!$R$2-LEN(SOURCE!F2114)), "")&amp;
      TEXT(SOURCE!G2114,"??0")&amp;", "&amp; IF(SOURCE!$S$2-3 &gt;= 0, REPT(" ",SOURCE!$S$2-5), "")&amp;
      TEXT(SOURCE!H2114,"????0")&amp;", "&amp; IF(SOURCE!$T$2-3 &gt;= 0, REPT(" ",SOURCE!$T$2-3), "")&amp;
      SOURCE!I2114&amp;", "&amp; IF(SOURCE!$U$2-LEN(SOURCE!I2114) &gt;= 0, REPT(" ",SOURCE!$U$2-LEN(SOURCE!I2114)), "")&amp;
      SOURCE!J2114&amp;      IF(SOURCE!$V$2-LEN(SOURCE!J2114) &gt;= 0, REPT(" ",SOURCE!$V$2-LEN(SOURCE!J2114)), "")&amp;
  ", "&amp; SOURCE!K2114&amp;      IF(SOURCE!$X$2-LEN(SOURCE!K2114) &gt;= 0, REPT(" ",SOURCE!$X$2-LEN(SOURCE!K2114)), "")&amp;
      "},"&amp;IF(SOURCE!L2114&lt;&gt;"",""&amp;SOURCE!L2114,"")
 )
)
)</f>
        <v>/* 2065 */  { fnXEQMENU,                   1,                           "XEQM01",                                      "XEQM01",                                      0,       0,       CAT_FNCT, SLS_ENABLED  , US_ENABLED  },//JM EXEC</v>
      </c>
    </row>
    <row r="2115" spans="1:1">
      <c r="A2115" s="8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IF(SOURCE!$O$2-LEN(SOURCE!C2115) &gt;= 0, REPT(" ",SOURCE!$O$2-LEN(SOURCE!C2115)), "")&amp;
      SOURCE!D2115&amp;", "&amp; IF(SOURCE!$P$2-LEN(SOURCE!D2115) &gt;= 0, REPT(" ",SOURCE!$P$2-LEN(SOURCE!D2115)), "")&amp;
      SOURCE!E2115&amp;", "&amp; IF(SOURCE!$Q$2-LEN(SOURCE!E2115) &gt;=0, REPT(" ",SOURCE!$Q$2-LEN(SOURCE!E2115)), "")&amp;
      SOURCE!F2115&amp;", "&amp; IF(SOURCE!$R$2-LEN(SOURCE!F2115) &gt;= 0, REPT(" ",SOURCE!$R$2-LEN(SOURCE!F2115)), "")&amp;
      TEXT(SOURCE!G2115,"??0")&amp;", "&amp; IF(SOURCE!$S$2-3 &gt;= 0, REPT(" ",SOURCE!$S$2-5), "")&amp;
      TEXT(SOURCE!H2115,"????0")&amp;", "&amp; IF(SOURCE!$T$2-3 &gt;= 0, REPT(" ",SOURCE!$T$2-3), "")&amp;
      SOURCE!I2115&amp;", "&amp; IF(SOURCE!$U$2-LEN(SOURCE!I2115) &gt;= 0, REPT(" ",SOURCE!$U$2-LEN(SOURCE!I2115)), "")&amp;
      SOURCE!J2115&amp;      IF(SOURCE!$V$2-LEN(SOURCE!J2115) &gt;= 0, REPT(" ",SOURCE!$V$2-LEN(SOURCE!J2115)), "")&amp;
  ", "&amp; SOURCE!K2115&amp;      IF(SOURCE!$X$2-LEN(SOURCE!K2115) &gt;= 0, REPT(" ",SOURCE!$X$2-LEN(SOURCE!K2115)), "")&amp;
      "},"&amp;IF(SOURCE!L2115&lt;&gt;"",""&amp;SOURCE!L2115,"")
 )
)
)</f>
        <v>/* 2066 */  { fnXEQMENU,                   2,                           "XEQM02",                                      "XEQM02",                                      0,       0,       CAT_FNCT, SLS_ENABLED  , US_ENABLED  },//JM EXEC</v>
      </c>
    </row>
    <row r="2116" spans="1:1">
      <c r="A2116" s="8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IF(SOURCE!$O$2-LEN(SOURCE!C2116) &gt;= 0, REPT(" ",SOURCE!$O$2-LEN(SOURCE!C2116)), "")&amp;
      SOURCE!D2116&amp;", "&amp; IF(SOURCE!$P$2-LEN(SOURCE!D2116) &gt;= 0, REPT(" ",SOURCE!$P$2-LEN(SOURCE!D2116)), "")&amp;
      SOURCE!E2116&amp;", "&amp; IF(SOURCE!$Q$2-LEN(SOURCE!E2116) &gt;=0, REPT(" ",SOURCE!$Q$2-LEN(SOURCE!E2116)), "")&amp;
      SOURCE!F2116&amp;", "&amp; IF(SOURCE!$R$2-LEN(SOURCE!F2116) &gt;= 0, REPT(" ",SOURCE!$R$2-LEN(SOURCE!F2116)), "")&amp;
      TEXT(SOURCE!G2116,"??0")&amp;", "&amp; IF(SOURCE!$S$2-3 &gt;= 0, REPT(" ",SOURCE!$S$2-5), "")&amp;
      TEXT(SOURCE!H2116,"????0")&amp;", "&amp; IF(SOURCE!$T$2-3 &gt;= 0, REPT(" ",SOURCE!$T$2-3), "")&amp;
      SOURCE!I2116&amp;", "&amp; IF(SOURCE!$U$2-LEN(SOURCE!I2116) &gt;= 0, REPT(" ",SOURCE!$U$2-LEN(SOURCE!I2116)), "")&amp;
      SOURCE!J2116&amp;      IF(SOURCE!$V$2-LEN(SOURCE!J2116) &gt;= 0, REPT(" ",SOURCE!$V$2-LEN(SOURCE!J2116)), "")&amp;
  ", "&amp; SOURCE!K2116&amp;      IF(SOURCE!$X$2-LEN(SOURCE!K2116) &gt;= 0, REPT(" ",SOURCE!$X$2-LEN(SOURCE!K2116)), "")&amp;
      "},"&amp;IF(SOURCE!L2116&lt;&gt;"",""&amp;SOURCE!L2116,"")
 )
)
)</f>
        <v>/* 2067 */  { fnXEQMENU,                   3,                           "XEQM03",                                      "XEQM03",                                      0,       0,       CAT_FNCT, SLS_ENABLED  , US_ENABLED  },//JM EXEC</v>
      </c>
    </row>
    <row r="2117" spans="1:1">
      <c r="A2117" s="8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IF(SOURCE!$O$2-LEN(SOURCE!C2117) &gt;= 0, REPT(" ",SOURCE!$O$2-LEN(SOURCE!C2117)), "")&amp;
      SOURCE!D2117&amp;", "&amp; IF(SOURCE!$P$2-LEN(SOURCE!D2117) &gt;= 0, REPT(" ",SOURCE!$P$2-LEN(SOURCE!D2117)), "")&amp;
      SOURCE!E2117&amp;", "&amp; IF(SOURCE!$Q$2-LEN(SOURCE!E2117) &gt;=0, REPT(" ",SOURCE!$Q$2-LEN(SOURCE!E2117)), "")&amp;
      SOURCE!F2117&amp;", "&amp; IF(SOURCE!$R$2-LEN(SOURCE!F2117) &gt;= 0, REPT(" ",SOURCE!$R$2-LEN(SOURCE!F2117)), "")&amp;
      TEXT(SOURCE!G2117,"??0")&amp;", "&amp; IF(SOURCE!$S$2-3 &gt;= 0, REPT(" ",SOURCE!$S$2-5), "")&amp;
      TEXT(SOURCE!H2117,"????0")&amp;", "&amp; IF(SOURCE!$T$2-3 &gt;= 0, REPT(" ",SOURCE!$T$2-3), "")&amp;
      SOURCE!I2117&amp;", "&amp; IF(SOURCE!$U$2-LEN(SOURCE!I2117) &gt;= 0, REPT(" ",SOURCE!$U$2-LEN(SOURCE!I2117)), "")&amp;
      SOURCE!J2117&amp;      IF(SOURCE!$V$2-LEN(SOURCE!J2117) &gt;= 0, REPT(" ",SOURCE!$V$2-LEN(SOURCE!J2117)), "")&amp;
  ", "&amp; SOURCE!K2117&amp;      IF(SOURCE!$X$2-LEN(SOURCE!K2117) &gt;= 0, REPT(" ",SOURCE!$X$2-LEN(SOURCE!K2117)), "")&amp;
      "},"&amp;IF(SOURCE!L2117&lt;&gt;"",""&amp;SOURCE!L2117,"")
 )
)
)</f>
        <v>/* 2068 */  { fnXEQMENU,                   4,                           "XEQM04",                                      "XEQM04",                                      0,       0,       CAT_FNCT, SLS_ENABLED  , US_ENABLED  },//JM EXEC</v>
      </c>
    </row>
    <row r="2118" spans="1:1">
      <c r="A2118" s="8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IF(SOURCE!$O$2-LEN(SOURCE!C2118) &gt;= 0, REPT(" ",SOURCE!$O$2-LEN(SOURCE!C2118)), "")&amp;
      SOURCE!D2118&amp;", "&amp; IF(SOURCE!$P$2-LEN(SOURCE!D2118) &gt;= 0, REPT(" ",SOURCE!$P$2-LEN(SOURCE!D2118)), "")&amp;
      SOURCE!E2118&amp;", "&amp; IF(SOURCE!$Q$2-LEN(SOURCE!E2118) &gt;=0, REPT(" ",SOURCE!$Q$2-LEN(SOURCE!E2118)), "")&amp;
      SOURCE!F2118&amp;", "&amp; IF(SOURCE!$R$2-LEN(SOURCE!F2118) &gt;= 0, REPT(" ",SOURCE!$R$2-LEN(SOURCE!F2118)), "")&amp;
      TEXT(SOURCE!G2118,"??0")&amp;", "&amp; IF(SOURCE!$S$2-3 &gt;= 0, REPT(" ",SOURCE!$S$2-5), "")&amp;
      TEXT(SOURCE!H2118,"????0")&amp;", "&amp; IF(SOURCE!$T$2-3 &gt;= 0, REPT(" ",SOURCE!$T$2-3), "")&amp;
      SOURCE!I2118&amp;", "&amp; IF(SOURCE!$U$2-LEN(SOURCE!I2118) &gt;= 0, REPT(" ",SOURCE!$U$2-LEN(SOURCE!I2118)), "")&amp;
      SOURCE!J2118&amp;      IF(SOURCE!$V$2-LEN(SOURCE!J2118) &gt;= 0, REPT(" ",SOURCE!$V$2-LEN(SOURCE!J2118)), "")&amp;
  ", "&amp; SOURCE!K2118&amp;      IF(SOURCE!$X$2-LEN(SOURCE!K2118) &gt;= 0, REPT(" ",SOURCE!$X$2-LEN(SOURCE!K2118)), "")&amp;
      "},"&amp;IF(SOURCE!L2118&lt;&gt;"",""&amp;SOURCE!L2118,"")
 )
)
)</f>
        <v>/* 2069 */  { fnXEQMENU,                   5,                           "XEQM05",                                      "XEQM05",                                      0,       0,       CAT_FNCT, SLS_ENABLED  , US_ENABLED  },//JM EXEC</v>
      </c>
    </row>
    <row r="2119" spans="1:1">
      <c r="A2119" s="8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IF(SOURCE!$O$2-LEN(SOURCE!C2119) &gt;= 0, REPT(" ",SOURCE!$O$2-LEN(SOURCE!C2119)), "")&amp;
      SOURCE!D2119&amp;", "&amp; IF(SOURCE!$P$2-LEN(SOURCE!D2119) &gt;= 0, REPT(" ",SOURCE!$P$2-LEN(SOURCE!D2119)), "")&amp;
      SOURCE!E2119&amp;", "&amp; IF(SOURCE!$Q$2-LEN(SOURCE!E2119) &gt;=0, REPT(" ",SOURCE!$Q$2-LEN(SOURCE!E2119)), "")&amp;
      SOURCE!F2119&amp;", "&amp; IF(SOURCE!$R$2-LEN(SOURCE!F2119) &gt;= 0, REPT(" ",SOURCE!$R$2-LEN(SOURCE!F2119)), "")&amp;
      TEXT(SOURCE!G2119,"??0")&amp;", "&amp; IF(SOURCE!$S$2-3 &gt;= 0, REPT(" ",SOURCE!$S$2-5), "")&amp;
      TEXT(SOURCE!H2119,"????0")&amp;", "&amp; IF(SOURCE!$T$2-3 &gt;= 0, REPT(" ",SOURCE!$T$2-3), "")&amp;
      SOURCE!I2119&amp;", "&amp; IF(SOURCE!$U$2-LEN(SOURCE!I2119) &gt;= 0, REPT(" ",SOURCE!$U$2-LEN(SOURCE!I2119)), "")&amp;
      SOURCE!J2119&amp;      IF(SOURCE!$V$2-LEN(SOURCE!J2119) &gt;= 0, REPT(" ",SOURCE!$V$2-LEN(SOURCE!J2119)), "")&amp;
  ", "&amp; SOURCE!K2119&amp;      IF(SOURCE!$X$2-LEN(SOURCE!K2119) &gt;= 0, REPT(" ",SOURCE!$X$2-LEN(SOURCE!K2119)), "")&amp;
      "},"&amp;IF(SOURCE!L2119&lt;&gt;"",""&amp;SOURCE!L2119,"")
 )
)
)</f>
        <v>/* 2070 */  { fnXEQMENU,                   6,                           "XEQM06",                                      "XEQM06",                                      0,       0,       CAT_FNCT, SLS_ENABLED  , US_ENABLED  },//JM EXEC</v>
      </c>
    </row>
    <row r="2120" spans="1:1">
      <c r="A2120" s="8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IF(SOURCE!$O$2-LEN(SOURCE!C2120) &gt;= 0, REPT(" ",SOURCE!$O$2-LEN(SOURCE!C2120)), "")&amp;
      SOURCE!D2120&amp;", "&amp; IF(SOURCE!$P$2-LEN(SOURCE!D2120) &gt;= 0, REPT(" ",SOURCE!$P$2-LEN(SOURCE!D2120)), "")&amp;
      SOURCE!E2120&amp;", "&amp; IF(SOURCE!$Q$2-LEN(SOURCE!E2120) &gt;=0, REPT(" ",SOURCE!$Q$2-LEN(SOURCE!E2120)), "")&amp;
      SOURCE!F2120&amp;", "&amp; IF(SOURCE!$R$2-LEN(SOURCE!F2120) &gt;= 0, REPT(" ",SOURCE!$R$2-LEN(SOURCE!F2120)), "")&amp;
      TEXT(SOURCE!G2120,"??0")&amp;", "&amp; IF(SOURCE!$S$2-3 &gt;= 0, REPT(" ",SOURCE!$S$2-5), "")&amp;
      TEXT(SOURCE!H2120,"????0")&amp;", "&amp; IF(SOURCE!$T$2-3 &gt;= 0, REPT(" ",SOURCE!$T$2-3), "")&amp;
      SOURCE!I2120&amp;", "&amp; IF(SOURCE!$U$2-LEN(SOURCE!I2120) &gt;= 0, REPT(" ",SOURCE!$U$2-LEN(SOURCE!I2120)), "")&amp;
      SOURCE!J2120&amp;      IF(SOURCE!$V$2-LEN(SOURCE!J2120) &gt;= 0, REPT(" ",SOURCE!$V$2-LEN(SOURCE!J2120)), "")&amp;
  ", "&amp; SOURCE!K2120&amp;      IF(SOURCE!$X$2-LEN(SOURCE!K2120) &gt;= 0, REPT(" ",SOURCE!$X$2-LEN(SOURCE!K2120)), "")&amp;
      "},"&amp;IF(SOURCE!L2120&lt;&gt;"",""&amp;SOURCE!L2120,"")
 )
)
)</f>
        <v>/* 2071 */  { fnXEQMENU,                   7,                           "XEQM07",                                      "XEQM07",                                      0,       0,       CAT_FNCT, SLS_ENABLED  , US_ENABLED  },//JM EXEC</v>
      </c>
    </row>
    <row r="2121" spans="1:1">
      <c r="A2121" s="8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IF(SOURCE!$O$2-LEN(SOURCE!C2121) &gt;= 0, REPT(" ",SOURCE!$O$2-LEN(SOURCE!C2121)), "")&amp;
      SOURCE!D2121&amp;", "&amp; IF(SOURCE!$P$2-LEN(SOURCE!D2121) &gt;= 0, REPT(" ",SOURCE!$P$2-LEN(SOURCE!D2121)), "")&amp;
      SOURCE!E2121&amp;", "&amp; IF(SOURCE!$Q$2-LEN(SOURCE!E2121) &gt;=0, REPT(" ",SOURCE!$Q$2-LEN(SOURCE!E2121)), "")&amp;
      SOURCE!F2121&amp;", "&amp; IF(SOURCE!$R$2-LEN(SOURCE!F2121) &gt;= 0, REPT(" ",SOURCE!$R$2-LEN(SOURCE!F2121)), "")&amp;
      TEXT(SOURCE!G2121,"??0")&amp;", "&amp; IF(SOURCE!$S$2-3 &gt;= 0, REPT(" ",SOURCE!$S$2-5), "")&amp;
      TEXT(SOURCE!H2121,"????0")&amp;", "&amp; IF(SOURCE!$T$2-3 &gt;= 0, REPT(" ",SOURCE!$T$2-3), "")&amp;
      SOURCE!I2121&amp;", "&amp; IF(SOURCE!$U$2-LEN(SOURCE!I2121) &gt;= 0, REPT(" ",SOURCE!$U$2-LEN(SOURCE!I2121)), "")&amp;
      SOURCE!J2121&amp;      IF(SOURCE!$V$2-LEN(SOURCE!J2121) &gt;= 0, REPT(" ",SOURCE!$V$2-LEN(SOURCE!J2121)), "")&amp;
  ", "&amp; SOURCE!K2121&amp;      IF(SOURCE!$X$2-LEN(SOURCE!K2121) &gt;= 0, REPT(" ",SOURCE!$X$2-LEN(SOURCE!K2121)), "")&amp;
      "},"&amp;IF(SOURCE!L2121&lt;&gt;"",""&amp;SOURCE!L2121,"")
 )
)
)</f>
        <v>/* 2072 */  { fnXEQMENU,                   8,                           "XEQM08",                                      "XEQM08",                                      0,       0,       CAT_FNCT, SLS_ENABLED  , US_ENABLED  },//JM EXEC</v>
      </c>
    </row>
    <row r="2122" spans="1:1">
      <c r="A2122" s="8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IF(SOURCE!$O$2-LEN(SOURCE!C2122) &gt;= 0, REPT(" ",SOURCE!$O$2-LEN(SOURCE!C2122)), "")&amp;
      SOURCE!D2122&amp;", "&amp; IF(SOURCE!$P$2-LEN(SOURCE!D2122) &gt;= 0, REPT(" ",SOURCE!$P$2-LEN(SOURCE!D2122)), "")&amp;
      SOURCE!E2122&amp;", "&amp; IF(SOURCE!$Q$2-LEN(SOURCE!E2122) &gt;=0, REPT(" ",SOURCE!$Q$2-LEN(SOURCE!E2122)), "")&amp;
      SOURCE!F2122&amp;", "&amp; IF(SOURCE!$R$2-LEN(SOURCE!F2122) &gt;= 0, REPT(" ",SOURCE!$R$2-LEN(SOURCE!F2122)), "")&amp;
      TEXT(SOURCE!G2122,"??0")&amp;", "&amp; IF(SOURCE!$S$2-3 &gt;= 0, REPT(" ",SOURCE!$S$2-5), "")&amp;
      TEXT(SOURCE!H2122,"????0")&amp;", "&amp; IF(SOURCE!$T$2-3 &gt;= 0, REPT(" ",SOURCE!$T$2-3), "")&amp;
      SOURCE!I2122&amp;", "&amp; IF(SOURCE!$U$2-LEN(SOURCE!I2122) &gt;= 0, REPT(" ",SOURCE!$U$2-LEN(SOURCE!I2122)), "")&amp;
      SOURCE!J2122&amp;      IF(SOURCE!$V$2-LEN(SOURCE!J2122) &gt;= 0, REPT(" ",SOURCE!$V$2-LEN(SOURCE!J2122)), "")&amp;
  ", "&amp; SOURCE!K2122&amp;      IF(SOURCE!$X$2-LEN(SOURCE!K2122) &gt;= 0, REPT(" ",SOURCE!$X$2-LEN(SOURCE!K2122)), "")&amp;
      "},"&amp;IF(SOURCE!L2122&lt;&gt;"",""&amp;SOURCE!L2122,"")
 )
)
)</f>
        <v>/* 2073 */  { fnXEQMENU,                   9,                           "XEQM09",                                      "XEQM09",                                      0,       0,       CAT_FNCT, SLS_ENABLED  , US_ENABLED  },//JM EXEC</v>
      </c>
    </row>
    <row r="2123" spans="1:1">
      <c r="A2123" s="8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IF(SOURCE!$O$2-LEN(SOURCE!C2123) &gt;= 0, REPT(" ",SOURCE!$O$2-LEN(SOURCE!C2123)), "")&amp;
      SOURCE!D2123&amp;", "&amp; IF(SOURCE!$P$2-LEN(SOURCE!D2123) &gt;= 0, REPT(" ",SOURCE!$P$2-LEN(SOURCE!D2123)), "")&amp;
      SOURCE!E2123&amp;", "&amp; IF(SOURCE!$Q$2-LEN(SOURCE!E2123) &gt;=0, REPT(" ",SOURCE!$Q$2-LEN(SOURCE!E2123)), "")&amp;
      SOURCE!F2123&amp;", "&amp; IF(SOURCE!$R$2-LEN(SOURCE!F2123) &gt;= 0, REPT(" ",SOURCE!$R$2-LEN(SOURCE!F2123)), "")&amp;
      TEXT(SOURCE!G2123,"??0")&amp;", "&amp; IF(SOURCE!$S$2-3 &gt;= 0, REPT(" ",SOURCE!$S$2-5), "")&amp;
      TEXT(SOURCE!H2123,"????0")&amp;", "&amp; IF(SOURCE!$T$2-3 &gt;= 0, REPT(" ",SOURCE!$T$2-3), "")&amp;
      SOURCE!I2123&amp;", "&amp; IF(SOURCE!$U$2-LEN(SOURCE!I2123) &gt;= 0, REPT(" ",SOURCE!$U$2-LEN(SOURCE!I2123)), "")&amp;
      SOURCE!J2123&amp;      IF(SOURCE!$V$2-LEN(SOURCE!J2123) &gt;= 0, REPT(" ",SOURCE!$V$2-LEN(SOURCE!J2123)), "")&amp;
  ", "&amp; SOURCE!K2123&amp;      IF(SOURCE!$X$2-LEN(SOURCE!K2123) &gt;= 0, REPT(" ",SOURCE!$X$2-LEN(SOURCE!K2123)), "")&amp;
      "},"&amp;IF(SOURCE!L2123&lt;&gt;"",""&amp;SOURCE!L2123,"")
 )
)
)</f>
        <v>/* 2074 */  { fnXEQMENU,                   10,                          "XEQM10",                                      "XEQM10",                                      0,       0,       CAT_FNCT, SLS_ENABLED  , US_ENABLED  },//JM EXEC</v>
      </c>
    </row>
    <row r="2124" spans="1:1">
      <c r="A2124" s="8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IF(SOURCE!$O$2-LEN(SOURCE!C2124) &gt;= 0, REPT(" ",SOURCE!$O$2-LEN(SOURCE!C2124)), "")&amp;
      SOURCE!D2124&amp;", "&amp; IF(SOURCE!$P$2-LEN(SOURCE!D2124) &gt;= 0, REPT(" ",SOURCE!$P$2-LEN(SOURCE!D2124)), "")&amp;
      SOURCE!E2124&amp;", "&amp; IF(SOURCE!$Q$2-LEN(SOURCE!E2124) &gt;=0, REPT(" ",SOURCE!$Q$2-LEN(SOURCE!E2124)), "")&amp;
      SOURCE!F2124&amp;", "&amp; IF(SOURCE!$R$2-LEN(SOURCE!F2124) &gt;= 0, REPT(" ",SOURCE!$R$2-LEN(SOURCE!F2124)), "")&amp;
      TEXT(SOURCE!G2124,"??0")&amp;", "&amp; IF(SOURCE!$S$2-3 &gt;= 0, REPT(" ",SOURCE!$S$2-5), "")&amp;
      TEXT(SOURCE!H2124,"????0")&amp;", "&amp; IF(SOURCE!$T$2-3 &gt;= 0, REPT(" ",SOURCE!$T$2-3), "")&amp;
      SOURCE!I2124&amp;", "&amp; IF(SOURCE!$U$2-LEN(SOURCE!I2124) &gt;= 0, REPT(" ",SOURCE!$U$2-LEN(SOURCE!I2124)), "")&amp;
      SOURCE!J2124&amp;      IF(SOURCE!$V$2-LEN(SOURCE!J2124) &gt;= 0, REPT(" ",SOURCE!$V$2-LEN(SOURCE!J2124)), "")&amp;
  ", "&amp; SOURCE!K2124&amp;      IF(SOURCE!$X$2-LEN(SOURCE!K2124) &gt;= 0, REPT(" ",SOURCE!$X$2-LEN(SOURCE!K2124)), "")&amp;
      "},"&amp;IF(SOURCE!L2124&lt;&gt;"",""&amp;SOURCE!L2124,"")
 )
)
)</f>
        <v>/* 2075 */  { fnXEQMENU,                   11,                          "XEQM11",                                      "XEQM11",                                      0,       0,       CAT_FNCT, SLS_ENABLED  , US_ENABLED  },//JM EXEC</v>
      </c>
    </row>
    <row r="2125" spans="1:1">
      <c r="A2125" s="8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IF(SOURCE!$O$2-LEN(SOURCE!C2125) &gt;= 0, REPT(" ",SOURCE!$O$2-LEN(SOURCE!C2125)), "")&amp;
      SOURCE!D2125&amp;", "&amp; IF(SOURCE!$P$2-LEN(SOURCE!D2125) &gt;= 0, REPT(" ",SOURCE!$P$2-LEN(SOURCE!D2125)), "")&amp;
      SOURCE!E2125&amp;", "&amp; IF(SOURCE!$Q$2-LEN(SOURCE!E2125) &gt;=0, REPT(" ",SOURCE!$Q$2-LEN(SOURCE!E2125)), "")&amp;
      SOURCE!F2125&amp;", "&amp; IF(SOURCE!$R$2-LEN(SOURCE!F2125) &gt;= 0, REPT(" ",SOURCE!$R$2-LEN(SOURCE!F2125)), "")&amp;
      TEXT(SOURCE!G2125,"??0")&amp;", "&amp; IF(SOURCE!$S$2-3 &gt;= 0, REPT(" ",SOURCE!$S$2-5), "")&amp;
      TEXT(SOURCE!H2125,"????0")&amp;", "&amp; IF(SOURCE!$T$2-3 &gt;= 0, REPT(" ",SOURCE!$T$2-3), "")&amp;
      SOURCE!I2125&amp;", "&amp; IF(SOURCE!$U$2-LEN(SOURCE!I2125) &gt;= 0, REPT(" ",SOURCE!$U$2-LEN(SOURCE!I2125)), "")&amp;
      SOURCE!J2125&amp;      IF(SOURCE!$V$2-LEN(SOURCE!J2125) &gt;= 0, REPT(" ",SOURCE!$V$2-LEN(SOURCE!J2125)), "")&amp;
  ", "&amp; SOURCE!K2125&amp;      IF(SOURCE!$X$2-LEN(SOURCE!K2125) &gt;= 0, REPT(" ",SOURCE!$X$2-LEN(SOURCE!K2125)), "")&amp;
      "},"&amp;IF(SOURCE!L2125&lt;&gt;"",""&amp;SOURCE!L2125,"")
 )
)
)</f>
        <v>/* 2076 */  { fnXEQMENU,                   12,                          "XEQM12",                                      "XEQM12",                                      0,       0,       CAT_FNCT, SLS_ENABLED  , US_ENABLED  },//JM EXEC</v>
      </c>
    </row>
    <row r="2126" spans="1:1">
      <c r="A2126" s="8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IF(SOURCE!$O$2-LEN(SOURCE!C2126) &gt;= 0, REPT(" ",SOURCE!$O$2-LEN(SOURCE!C2126)), "")&amp;
      SOURCE!D2126&amp;", "&amp; IF(SOURCE!$P$2-LEN(SOURCE!D2126) &gt;= 0, REPT(" ",SOURCE!$P$2-LEN(SOURCE!D2126)), "")&amp;
      SOURCE!E2126&amp;", "&amp; IF(SOURCE!$Q$2-LEN(SOURCE!E2126) &gt;=0, REPT(" ",SOURCE!$Q$2-LEN(SOURCE!E2126)), "")&amp;
      SOURCE!F2126&amp;", "&amp; IF(SOURCE!$R$2-LEN(SOURCE!F2126) &gt;= 0, REPT(" ",SOURCE!$R$2-LEN(SOURCE!F2126)), "")&amp;
      TEXT(SOURCE!G2126,"??0")&amp;", "&amp; IF(SOURCE!$S$2-3 &gt;= 0, REPT(" ",SOURCE!$S$2-5), "")&amp;
      TEXT(SOURCE!H2126,"????0")&amp;", "&amp; IF(SOURCE!$T$2-3 &gt;= 0, REPT(" ",SOURCE!$T$2-3), "")&amp;
      SOURCE!I2126&amp;", "&amp; IF(SOURCE!$U$2-LEN(SOURCE!I2126) &gt;= 0, REPT(" ",SOURCE!$U$2-LEN(SOURCE!I2126)), "")&amp;
      SOURCE!J2126&amp;      IF(SOURCE!$V$2-LEN(SOURCE!J2126) &gt;= 0, REPT(" ",SOURCE!$V$2-LEN(SOURCE!J2126)), "")&amp;
  ", "&amp; SOURCE!K2126&amp;      IF(SOURCE!$X$2-LEN(SOURCE!K2126) &gt;= 0, REPT(" ",SOURCE!$X$2-LEN(SOURCE!K2126)), "")&amp;
      "},"&amp;IF(SOURCE!L2126&lt;&gt;"",""&amp;SOURCE!L2126,"")
 )
)
)</f>
        <v>/* 2077 */  { fnXEQMENU,                   13,                          "XEQM13",                                      "XEQM13",                                      0,       0,       CAT_FNCT, SLS_ENABLED  , US_ENABLED  },//JM EXEC</v>
      </c>
    </row>
    <row r="2127" spans="1:1">
      <c r="A2127" s="8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IF(SOURCE!$O$2-LEN(SOURCE!C2127) &gt;= 0, REPT(" ",SOURCE!$O$2-LEN(SOURCE!C2127)), "")&amp;
      SOURCE!D2127&amp;", "&amp; IF(SOURCE!$P$2-LEN(SOURCE!D2127) &gt;= 0, REPT(" ",SOURCE!$P$2-LEN(SOURCE!D2127)), "")&amp;
      SOURCE!E2127&amp;", "&amp; IF(SOURCE!$Q$2-LEN(SOURCE!E2127) &gt;=0, REPT(" ",SOURCE!$Q$2-LEN(SOURCE!E2127)), "")&amp;
      SOURCE!F2127&amp;", "&amp; IF(SOURCE!$R$2-LEN(SOURCE!F2127) &gt;= 0, REPT(" ",SOURCE!$R$2-LEN(SOURCE!F2127)), "")&amp;
      TEXT(SOURCE!G2127,"??0")&amp;", "&amp; IF(SOURCE!$S$2-3 &gt;= 0, REPT(" ",SOURCE!$S$2-5), "")&amp;
      TEXT(SOURCE!H2127,"????0")&amp;", "&amp; IF(SOURCE!$T$2-3 &gt;= 0, REPT(" ",SOURCE!$T$2-3), "")&amp;
      SOURCE!I2127&amp;", "&amp; IF(SOURCE!$U$2-LEN(SOURCE!I2127) &gt;= 0, REPT(" ",SOURCE!$U$2-LEN(SOURCE!I2127)), "")&amp;
      SOURCE!J2127&amp;      IF(SOURCE!$V$2-LEN(SOURCE!J2127) &gt;= 0, REPT(" ",SOURCE!$V$2-LEN(SOURCE!J2127)), "")&amp;
  ", "&amp; SOURCE!K2127&amp;      IF(SOURCE!$X$2-LEN(SOURCE!K2127) &gt;= 0, REPT(" ",SOURCE!$X$2-LEN(SOURCE!K2127)), "")&amp;
      "},"&amp;IF(SOURCE!L2127&lt;&gt;"",""&amp;SOURCE!L2127,"")
 )
)
)</f>
        <v>/* 2078 */  { fnXEQMENU,                   14,                          "XEQM14",                                      "XEQM14",                                      0,       0,       CAT_FNCT, SLS_ENABLED  , US_ENABLED  },//JM EXEC</v>
      </c>
    </row>
    <row r="2128" spans="1:1">
      <c r="A2128" s="8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IF(SOURCE!$O$2-LEN(SOURCE!C2128) &gt;= 0, REPT(" ",SOURCE!$O$2-LEN(SOURCE!C2128)), "")&amp;
      SOURCE!D2128&amp;", "&amp; IF(SOURCE!$P$2-LEN(SOURCE!D2128) &gt;= 0, REPT(" ",SOURCE!$P$2-LEN(SOURCE!D2128)), "")&amp;
      SOURCE!E2128&amp;", "&amp; IF(SOURCE!$Q$2-LEN(SOURCE!E2128) &gt;=0, REPT(" ",SOURCE!$Q$2-LEN(SOURCE!E2128)), "")&amp;
      SOURCE!F2128&amp;", "&amp; IF(SOURCE!$R$2-LEN(SOURCE!F2128) &gt;= 0, REPT(" ",SOURCE!$R$2-LEN(SOURCE!F2128)), "")&amp;
      TEXT(SOURCE!G2128,"??0")&amp;", "&amp; IF(SOURCE!$S$2-3 &gt;= 0, REPT(" ",SOURCE!$S$2-5), "")&amp;
      TEXT(SOURCE!H2128,"????0")&amp;", "&amp; IF(SOURCE!$T$2-3 &gt;= 0, REPT(" ",SOURCE!$T$2-3), "")&amp;
      SOURCE!I2128&amp;", "&amp; IF(SOURCE!$U$2-LEN(SOURCE!I2128) &gt;= 0, REPT(" ",SOURCE!$U$2-LEN(SOURCE!I2128)), "")&amp;
      SOURCE!J2128&amp;      IF(SOURCE!$V$2-LEN(SOURCE!J2128) &gt;= 0, REPT(" ",SOURCE!$V$2-LEN(SOURCE!J2128)), "")&amp;
  ", "&amp; SOURCE!K2128&amp;      IF(SOURCE!$X$2-LEN(SOURCE!K2128) &gt;= 0, REPT(" ",SOURCE!$X$2-LEN(SOURCE!K2128)), "")&amp;
      "},"&amp;IF(SOURCE!L2128&lt;&gt;"",""&amp;SOURCE!L2128,"")
 )
)
)</f>
        <v>/* 2079 */  { fnXEQMENU,                   15,                          "XEQM15",                                      "XEQM15",                                      0,       0,       CAT_FNCT, SLS_ENABLED  , US_ENABLED  },//JM EXEC</v>
      </c>
    </row>
    <row r="2129" spans="1:1">
      <c r="A2129" s="8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IF(SOURCE!$O$2-LEN(SOURCE!C2129) &gt;= 0, REPT(" ",SOURCE!$O$2-LEN(SOURCE!C2129)), "")&amp;
      SOURCE!D2129&amp;", "&amp; IF(SOURCE!$P$2-LEN(SOURCE!D2129) &gt;= 0, REPT(" ",SOURCE!$P$2-LEN(SOURCE!D2129)), "")&amp;
      SOURCE!E2129&amp;", "&amp; IF(SOURCE!$Q$2-LEN(SOURCE!E2129) &gt;=0, REPT(" ",SOURCE!$Q$2-LEN(SOURCE!E2129)), "")&amp;
      SOURCE!F2129&amp;", "&amp; IF(SOURCE!$R$2-LEN(SOURCE!F2129) &gt;= 0, REPT(" ",SOURCE!$R$2-LEN(SOURCE!F2129)), "")&amp;
      TEXT(SOURCE!G2129,"??0")&amp;", "&amp; IF(SOURCE!$S$2-3 &gt;= 0, REPT(" ",SOURCE!$S$2-5), "")&amp;
      TEXT(SOURCE!H2129,"????0")&amp;", "&amp; IF(SOURCE!$T$2-3 &gt;= 0, REPT(" ",SOURCE!$T$2-3), "")&amp;
      SOURCE!I2129&amp;", "&amp; IF(SOURCE!$U$2-LEN(SOURCE!I2129) &gt;= 0, REPT(" ",SOURCE!$U$2-LEN(SOURCE!I2129)), "")&amp;
      SOURCE!J2129&amp;      IF(SOURCE!$V$2-LEN(SOURCE!J2129) &gt;= 0, REPT(" ",SOURCE!$V$2-LEN(SOURCE!J2129)), "")&amp;
  ", "&amp; SOURCE!K2129&amp;      IF(SOURCE!$X$2-LEN(SOURCE!K2129) &gt;= 0, REPT(" ",SOURCE!$X$2-LEN(SOURCE!K2129)), "")&amp;
      "},"&amp;IF(SOURCE!L2129&lt;&gt;"",""&amp;SOURCE!L2129,"")
 )
)
)</f>
        <v>/* 2080 */  { fnXEQMENU,                   16,                          "XEQM16",                                      "XEQM16",                                      0,       0,       CAT_FNCT, SLS_ENABLED  , US_ENABLED  },//JM EXEC</v>
      </c>
    </row>
    <row r="2130" spans="1:1">
      <c r="A2130" s="8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IF(SOURCE!$O$2-LEN(SOURCE!C2130) &gt;= 0, REPT(" ",SOURCE!$O$2-LEN(SOURCE!C2130)), "")&amp;
      SOURCE!D2130&amp;", "&amp; IF(SOURCE!$P$2-LEN(SOURCE!D2130) &gt;= 0, REPT(" ",SOURCE!$P$2-LEN(SOURCE!D2130)), "")&amp;
      SOURCE!E2130&amp;", "&amp; IF(SOURCE!$Q$2-LEN(SOURCE!E2130) &gt;=0, REPT(" ",SOURCE!$Q$2-LEN(SOURCE!E2130)), "")&amp;
      SOURCE!F2130&amp;", "&amp; IF(SOURCE!$R$2-LEN(SOURCE!F2130) &gt;= 0, REPT(" ",SOURCE!$R$2-LEN(SOURCE!F2130)), "")&amp;
      TEXT(SOURCE!G2130,"??0")&amp;", "&amp; IF(SOURCE!$S$2-3 &gt;= 0, REPT(" ",SOURCE!$S$2-5), "")&amp;
      TEXT(SOURCE!H2130,"????0")&amp;", "&amp; IF(SOURCE!$T$2-3 &gt;= 0, REPT(" ",SOURCE!$T$2-3), "")&amp;
      SOURCE!I2130&amp;", "&amp; IF(SOURCE!$U$2-LEN(SOURCE!I2130) &gt;= 0, REPT(" ",SOURCE!$U$2-LEN(SOURCE!I2130)), "")&amp;
      SOURCE!J2130&amp;      IF(SOURCE!$V$2-LEN(SOURCE!J2130) &gt;= 0, REPT(" ",SOURCE!$V$2-LEN(SOURCE!J2130)), "")&amp;
  ", "&amp; SOURCE!K2130&amp;      IF(SOURCE!$X$2-LEN(SOURCE!K2130) &gt;= 0, REPT(" ",SOURCE!$X$2-LEN(SOURCE!K2130)), "")&amp;
      "},"&amp;IF(SOURCE!L2130&lt;&gt;"",""&amp;SOURCE!L2130,"")
 )
)
)</f>
        <v>/* 2081 */  { fnXEQMENU,                   17,                          "XEQM17",                                      "XEQM17",                                      0,       0,       CAT_FNCT, SLS_ENABLED  , US_ENABLED  },//JM EXEC</v>
      </c>
    </row>
    <row r="2131" spans="1:1">
      <c r="A2131" s="8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IF(SOURCE!$O$2-LEN(SOURCE!C2131) &gt;= 0, REPT(" ",SOURCE!$O$2-LEN(SOURCE!C2131)), "")&amp;
      SOURCE!D2131&amp;", "&amp; IF(SOURCE!$P$2-LEN(SOURCE!D2131) &gt;= 0, REPT(" ",SOURCE!$P$2-LEN(SOURCE!D2131)), "")&amp;
      SOURCE!E2131&amp;", "&amp; IF(SOURCE!$Q$2-LEN(SOURCE!E2131) &gt;=0, REPT(" ",SOURCE!$Q$2-LEN(SOURCE!E2131)), "")&amp;
      SOURCE!F2131&amp;", "&amp; IF(SOURCE!$R$2-LEN(SOURCE!F2131) &gt;= 0, REPT(" ",SOURCE!$R$2-LEN(SOURCE!F2131)), "")&amp;
      TEXT(SOURCE!G2131,"??0")&amp;", "&amp; IF(SOURCE!$S$2-3 &gt;= 0, REPT(" ",SOURCE!$S$2-5), "")&amp;
      TEXT(SOURCE!H2131,"????0")&amp;", "&amp; IF(SOURCE!$T$2-3 &gt;= 0, REPT(" ",SOURCE!$T$2-3), "")&amp;
      SOURCE!I2131&amp;", "&amp; IF(SOURCE!$U$2-LEN(SOURCE!I2131) &gt;= 0, REPT(" ",SOURCE!$U$2-LEN(SOURCE!I2131)), "")&amp;
      SOURCE!J2131&amp;      IF(SOURCE!$V$2-LEN(SOURCE!J2131) &gt;= 0, REPT(" ",SOURCE!$V$2-LEN(SOURCE!J2131)), "")&amp;
  ", "&amp; SOURCE!K2131&amp;      IF(SOURCE!$X$2-LEN(SOURCE!K2131) &gt;= 0, REPT(" ",SOURCE!$X$2-LEN(SOURCE!K2131)), "")&amp;
      "},"&amp;IF(SOURCE!L2131&lt;&gt;"",""&amp;SOURCE!L2131,"")
 )
)
)</f>
        <v>/* 2082 */  { fnXEQMENU,                   18,                          "XEQM18",                                      "XEQM18",                                      0,       0,       CAT_FNCT, SLS_ENABLED  , US_ENABLED  },//JM EXEC</v>
      </c>
    </row>
    <row r="2132" spans="1:1">
      <c r="A2132" s="8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IF(SOURCE!$O$2-LEN(SOURCE!C2132) &gt;= 0, REPT(" ",SOURCE!$O$2-LEN(SOURCE!C2132)), "")&amp;
      SOURCE!D2132&amp;", "&amp; IF(SOURCE!$P$2-LEN(SOURCE!D2132) &gt;= 0, REPT(" ",SOURCE!$P$2-LEN(SOURCE!D2132)), "")&amp;
      SOURCE!E2132&amp;", "&amp; IF(SOURCE!$Q$2-LEN(SOURCE!E2132) &gt;=0, REPT(" ",SOURCE!$Q$2-LEN(SOURCE!E2132)), "")&amp;
      SOURCE!F2132&amp;", "&amp; IF(SOURCE!$R$2-LEN(SOURCE!F2132) &gt;= 0, REPT(" ",SOURCE!$R$2-LEN(SOURCE!F2132)), "")&amp;
      TEXT(SOURCE!G2132,"??0")&amp;", "&amp; IF(SOURCE!$S$2-3 &gt;= 0, REPT(" ",SOURCE!$S$2-5), "")&amp;
      TEXT(SOURCE!H2132,"????0")&amp;", "&amp; IF(SOURCE!$T$2-3 &gt;= 0, REPT(" ",SOURCE!$T$2-3), "")&amp;
      SOURCE!I2132&amp;", "&amp; IF(SOURCE!$U$2-LEN(SOURCE!I2132) &gt;= 0, REPT(" ",SOURCE!$U$2-LEN(SOURCE!I2132)), "")&amp;
      SOURCE!J2132&amp;      IF(SOURCE!$V$2-LEN(SOURCE!J2132) &gt;= 0, REPT(" ",SOURCE!$V$2-LEN(SOURCE!J2132)), "")&amp;
  ", "&amp; SOURCE!K2132&amp;      IF(SOURCE!$X$2-LEN(SOURCE!K2132) &gt;= 0, REPT(" ",SOURCE!$X$2-LEN(SOURCE!K2132)), "")&amp;
      "},"&amp;IF(SOURCE!L2132&lt;&gt;"",""&amp;SOURCE!L2132,"")
 )
)
)</f>
        <v>/* 2083 */  { fnXEQMSAVE,                  TM_VALUE,                    "X.SAVE",                                      "X.SAVE",                                      1,      18,       CAT_NONE, SLS_UNCHANGED, US_UNCHANGED},</v>
      </c>
    </row>
    <row r="2133" spans="1:1">
      <c r="A2133" s="8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IF(SOURCE!$O$2-LEN(SOURCE!C2133) &gt;= 0, REPT(" ",SOURCE!$O$2-LEN(SOURCE!C2133)), "")&amp;
      SOURCE!D2133&amp;", "&amp; IF(SOURCE!$P$2-LEN(SOURCE!D2133) &gt;= 0, REPT(" ",SOURCE!$P$2-LEN(SOURCE!D2133)), "")&amp;
      SOURCE!E2133&amp;", "&amp; IF(SOURCE!$Q$2-LEN(SOURCE!E2133) &gt;=0, REPT(" ",SOURCE!$Q$2-LEN(SOURCE!E2133)), "")&amp;
      SOURCE!F2133&amp;", "&amp; IF(SOURCE!$R$2-LEN(SOURCE!F2133) &gt;= 0, REPT(" ",SOURCE!$R$2-LEN(SOURCE!F2133)), "")&amp;
      TEXT(SOURCE!G2133,"??0")&amp;", "&amp; IF(SOURCE!$S$2-3 &gt;= 0, REPT(" ",SOURCE!$S$2-5), "")&amp;
      TEXT(SOURCE!H2133,"????0")&amp;", "&amp; IF(SOURCE!$T$2-3 &gt;= 0, REPT(" ",SOURCE!$T$2-3), "")&amp;
      SOURCE!I2133&amp;", "&amp; IF(SOURCE!$U$2-LEN(SOURCE!I2133) &gt;= 0, REPT(" ",SOURCE!$U$2-LEN(SOURCE!I2133)), "")&amp;
      SOURCE!J2133&amp;      IF(SOURCE!$V$2-LEN(SOURCE!J2133) &gt;= 0, REPT(" ",SOURCE!$V$2-LEN(SOURCE!J2133)), "")&amp;
  ", "&amp; SOURCE!K2133&amp;      IF(SOURCE!$X$2-LEN(SOURCE!K2133) &gt;= 0, REPT(" ",SOURCE!$X$2-LEN(SOURCE!K2133)), "")&amp;
      "},"&amp;IF(SOURCE!L2133&lt;&gt;"",""&amp;SOURCE!L2133,"")
 )
)
)</f>
        <v>/* 2084 */  { fnXEQMLOAD,                  TM_VALUE,                    "X.LOAD",                                      "X.LOAD",                                      1,      18,       CAT_NONE, SLS_UNCHANGED, US_ENABLED  },</v>
      </c>
    </row>
    <row r="2134" spans="1:1">
      <c r="A2134" s="8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IF(SOURCE!$O$2-LEN(SOURCE!C2134) &gt;= 0, REPT(" ",SOURCE!$O$2-LEN(SOURCE!C2134)), "")&amp;
      SOURCE!D2134&amp;", "&amp; IF(SOURCE!$P$2-LEN(SOURCE!D2134) &gt;= 0, REPT(" ",SOURCE!$P$2-LEN(SOURCE!D2134)), "")&amp;
      SOURCE!E2134&amp;", "&amp; IF(SOURCE!$Q$2-LEN(SOURCE!E2134) &gt;=0, REPT(" ",SOURCE!$Q$2-LEN(SOURCE!E2134)), "")&amp;
      SOURCE!F2134&amp;", "&amp; IF(SOURCE!$R$2-LEN(SOURCE!F2134) &gt;= 0, REPT(" ",SOURCE!$R$2-LEN(SOURCE!F2134)), "")&amp;
      TEXT(SOURCE!G2134,"??0")&amp;", "&amp; IF(SOURCE!$S$2-3 &gt;= 0, REPT(" ",SOURCE!$S$2-5), "")&amp;
      TEXT(SOURCE!H2134,"????0")&amp;", "&amp; IF(SOURCE!$T$2-3 &gt;= 0, REPT(" ",SOURCE!$T$2-3), "")&amp;
      SOURCE!I2134&amp;", "&amp; IF(SOURCE!$U$2-LEN(SOURCE!I2134) &gt;= 0, REPT(" ",SOURCE!$U$2-LEN(SOURCE!I2134)), "")&amp;
      SOURCE!J2134&amp;      IF(SOURCE!$V$2-LEN(SOURCE!J2134) &gt;= 0, REPT(" ",SOURCE!$V$2-LEN(SOURCE!J2134)), "")&amp;
  ", "&amp; SOURCE!K2134&amp;      IF(SOURCE!$X$2-LEN(SOURCE!K2134) &gt;= 0, REPT(" ",SOURCE!$X$2-LEN(SOURCE!K2134)), "")&amp;
      "},"&amp;IF(SOURCE!L2134&lt;&gt;"",""&amp;SOURCE!L2134,"")
 )
)
)</f>
        <v>/* 2085 */  { fnFb,                        0,                           "FB00",                                        "FB00",                                        0,       0,       CAT_NONE, SLS_ENABLED  , US_ENABLED  },//JM SHOI</v>
      </c>
    </row>
    <row r="2135" spans="1:1">
      <c r="A2135" s="8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IF(SOURCE!$O$2-LEN(SOURCE!C2135) &gt;= 0, REPT(" ",SOURCE!$O$2-LEN(SOURCE!C2135)), "")&amp;
      SOURCE!D2135&amp;", "&amp; IF(SOURCE!$P$2-LEN(SOURCE!D2135) &gt;= 0, REPT(" ",SOURCE!$P$2-LEN(SOURCE!D2135)), "")&amp;
      SOURCE!E2135&amp;", "&amp; IF(SOURCE!$Q$2-LEN(SOURCE!E2135) &gt;=0, REPT(" ",SOURCE!$Q$2-LEN(SOURCE!E2135)), "")&amp;
      SOURCE!F2135&amp;", "&amp; IF(SOURCE!$R$2-LEN(SOURCE!F2135) &gt;= 0, REPT(" ",SOURCE!$R$2-LEN(SOURCE!F2135)), "")&amp;
      TEXT(SOURCE!G2135,"??0")&amp;", "&amp; IF(SOURCE!$S$2-3 &gt;= 0, REPT(" ",SOURCE!$S$2-5), "")&amp;
      TEXT(SOURCE!H2135,"????0")&amp;", "&amp; IF(SOURCE!$T$2-3 &gt;= 0, REPT(" ",SOURCE!$T$2-3), "")&amp;
      SOURCE!I2135&amp;", "&amp; IF(SOURCE!$U$2-LEN(SOURCE!I2135) &gt;= 0, REPT(" ",SOURCE!$U$2-LEN(SOURCE!I2135)), "")&amp;
      SOURCE!J2135&amp;      IF(SOURCE!$V$2-LEN(SOURCE!J2135) &gt;= 0, REPT(" ",SOURCE!$V$2-LEN(SOURCE!J2135)), "")&amp;
  ", "&amp; SOURCE!K2135&amp;      IF(SOURCE!$X$2-LEN(SOURCE!K2135) &gt;= 0, REPT(" ",SOURCE!$X$2-LEN(SOURCE!K2135)), "")&amp;
      "},"&amp;IF(SOURCE!L2135&lt;&gt;"",""&amp;SOURCE!L2135,"")
 )
)
)</f>
        <v>/* 2086 */  { fnFb,                        1,                           "FB01",                                        "FB01",                                        0,       0,       CAT_NONE, SLS_ENABLED  , US_ENABLED  },//JM SHOI</v>
      </c>
    </row>
    <row r="2136" spans="1:1">
      <c r="A2136" s="8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IF(SOURCE!$O$2-LEN(SOURCE!C2136) &gt;= 0, REPT(" ",SOURCE!$O$2-LEN(SOURCE!C2136)), "")&amp;
      SOURCE!D2136&amp;", "&amp; IF(SOURCE!$P$2-LEN(SOURCE!D2136) &gt;= 0, REPT(" ",SOURCE!$P$2-LEN(SOURCE!D2136)), "")&amp;
      SOURCE!E2136&amp;", "&amp; IF(SOURCE!$Q$2-LEN(SOURCE!E2136) &gt;=0, REPT(" ",SOURCE!$Q$2-LEN(SOURCE!E2136)), "")&amp;
      SOURCE!F2136&amp;", "&amp; IF(SOURCE!$R$2-LEN(SOURCE!F2136) &gt;= 0, REPT(" ",SOURCE!$R$2-LEN(SOURCE!F2136)), "")&amp;
      TEXT(SOURCE!G2136,"??0")&amp;", "&amp; IF(SOURCE!$S$2-3 &gt;= 0, REPT(" ",SOURCE!$S$2-5), "")&amp;
      TEXT(SOURCE!H2136,"????0")&amp;", "&amp; IF(SOURCE!$T$2-3 &gt;= 0, REPT(" ",SOURCE!$T$2-3), "")&amp;
      SOURCE!I2136&amp;", "&amp; IF(SOURCE!$U$2-LEN(SOURCE!I2136) &gt;= 0, REPT(" ",SOURCE!$U$2-LEN(SOURCE!I2136)), "")&amp;
      SOURCE!J2136&amp;      IF(SOURCE!$V$2-LEN(SOURCE!J2136) &gt;= 0, REPT(" ",SOURCE!$V$2-LEN(SOURCE!J2136)), "")&amp;
  ", "&amp; SOURCE!K2136&amp;      IF(SOURCE!$X$2-LEN(SOURCE!K2136) &gt;= 0, REPT(" ",SOURCE!$X$2-LEN(SOURCE!K2136)), "")&amp;
      "},"&amp;IF(SOURCE!L2136&lt;&gt;"",""&amp;SOURCE!L2136,"")
 )
)
)</f>
        <v>/* 2087 */  { fnFb,                        2,                           "FB02",                                        "FB02",                                        0,       0,       CAT_NONE, SLS_ENABLED  , US_ENABLED  },//JM SHOI</v>
      </c>
    </row>
    <row r="2137" spans="1:1">
      <c r="A2137" s="8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IF(SOURCE!$O$2-LEN(SOURCE!C2137) &gt;= 0, REPT(" ",SOURCE!$O$2-LEN(SOURCE!C2137)), "")&amp;
      SOURCE!D2137&amp;", "&amp; IF(SOURCE!$P$2-LEN(SOURCE!D2137) &gt;= 0, REPT(" ",SOURCE!$P$2-LEN(SOURCE!D2137)), "")&amp;
      SOURCE!E2137&amp;", "&amp; IF(SOURCE!$Q$2-LEN(SOURCE!E2137) &gt;=0, REPT(" ",SOURCE!$Q$2-LEN(SOURCE!E2137)), "")&amp;
      SOURCE!F2137&amp;", "&amp; IF(SOURCE!$R$2-LEN(SOURCE!F2137) &gt;= 0, REPT(" ",SOURCE!$R$2-LEN(SOURCE!F2137)), "")&amp;
      TEXT(SOURCE!G2137,"??0")&amp;", "&amp; IF(SOURCE!$S$2-3 &gt;= 0, REPT(" ",SOURCE!$S$2-5), "")&amp;
      TEXT(SOURCE!H2137,"????0")&amp;", "&amp; IF(SOURCE!$T$2-3 &gt;= 0, REPT(" ",SOURCE!$T$2-3), "")&amp;
      SOURCE!I2137&amp;", "&amp; IF(SOURCE!$U$2-LEN(SOURCE!I2137) &gt;= 0, REPT(" ",SOURCE!$U$2-LEN(SOURCE!I2137)), "")&amp;
      SOURCE!J2137&amp;      IF(SOURCE!$V$2-LEN(SOURCE!J2137) &gt;= 0, REPT(" ",SOURCE!$V$2-LEN(SOURCE!J2137)), "")&amp;
  ", "&amp; SOURCE!K2137&amp;      IF(SOURCE!$X$2-LEN(SOURCE!K2137) &gt;= 0, REPT(" ",SOURCE!$X$2-LEN(SOURCE!K2137)), "")&amp;
      "},"&amp;IF(SOURCE!L2137&lt;&gt;"",""&amp;SOURCE!L2137,"")
 )
)
)</f>
        <v>/* 2088 */  { fnFb,                        3,                           "FB03",                                        "FB03",                                        0,       0,       CAT_NONE, SLS_ENABLED  , US_ENABLED  },//JM SHOI</v>
      </c>
    </row>
    <row r="2138" spans="1:1">
      <c r="A2138" s="8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IF(SOURCE!$O$2-LEN(SOURCE!C2138) &gt;= 0, REPT(" ",SOURCE!$O$2-LEN(SOURCE!C2138)), "")&amp;
      SOURCE!D2138&amp;", "&amp; IF(SOURCE!$P$2-LEN(SOURCE!D2138) &gt;= 0, REPT(" ",SOURCE!$P$2-LEN(SOURCE!D2138)), "")&amp;
      SOURCE!E2138&amp;", "&amp; IF(SOURCE!$Q$2-LEN(SOURCE!E2138) &gt;=0, REPT(" ",SOURCE!$Q$2-LEN(SOURCE!E2138)), "")&amp;
      SOURCE!F2138&amp;", "&amp; IF(SOURCE!$R$2-LEN(SOURCE!F2138) &gt;= 0, REPT(" ",SOURCE!$R$2-LEN(SOURCE!F2138)), "")&amp;
      TEXT(SOURCE!G2138,"??0")&amp;", "&amp; IF(SOURCE!$S$2-3 &gt;= 0, REPT(" ",SOURCE!$S$2-5), "")&amp;
      TEXT(SOURCE!H2138,"????0")&amp;", "&amp; IF(SOURCE!$T$2-3 &gt;= 0, REPT(" ",SOURCE!$T$2-3), "")&amp;
      SOURCE!I2138&amp;", "&amp; IF(SOURCE!$U$2-LEN(SOURCE!I2138) &gt;= 0, REPT(" ",SOURCE!$U$2-LEN(SOURCE!I2138)), "")&amp;
      SOURCE!J2138&amp;      IF(SOURCE!$V$2-LEN(SOURCE!J2138) &gt;= 0, REPT(" ",SOURCE!$V$2-LEN(SOURCE!J2138)), "")&amp;
  ", "&amp; SOURCE!K2138&amp;      IF(SOURCE!$X$2-LEN(SOURCE!K2138) &gt;= 0, REPT(" ",SOURCE!$X$2-LEN(SOURCE!K2138)), "")&amp;
      "},"&amp;IF(SOURCE!L2138&lt;&gt;"",""&amp;SOURCE!L2138,"")
 )
)
)</f>
        <v>/* 2089 */  { fnFb,                        4,                           "FB04",                                        "FB04",                                        0,       0,       CAT_NONE, SLS_ENABLED  , US_ENABLED  },//JM SHOI</v>
      </c>
    </row>
    <row r="2139" spans="1:1">
      <c r="A2139" s="8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IF(SOURCE!$O$2-LEN(SOURCE!C2139) &gt;= 0, REPT(" ",SOURCE!$O$2-LEN(SOURCE!C2139)), "")&amp;
      SOURCE!D2139&amp;", "&amp; IF(SOURCE!$P$2-LEN(SOURCE!D2139) &gt;= 0, REPT(" ",SOURCE!$P$2-LEN(SOURCE!D2139)), "")&amp;
      SOURCE!E2139&amp;", "&amp; IF(SOURCE!$Q$2-LEN(SOURCE!E2139) &gt;=0, REPT(" ",SOURCE!$Q$2-LEN(SOURCE!E2139)), "")&amp;
      SOURCE!F2139&amp;", "&amp; IF(SOURCE!$R$2-LEN(SOURCE!F2139) &gt;= 0, REPT(" ",SOURCE!$R$2-LEN(SOURCE!F2139)), "")&amp;
      TEXT(SOURCE!G2139,"??0")&amp;", "&amp; IF(SOURCE!$S$2-3 &gt;= 0, REPT(" ",SOURCE!$S$2-5), "")&amp;
      TEXT(SOURCE!H2139,"????0")&amp;", "&amp; IF(SOURCE!$T$2-3 &gt;= 0, REPT(" ",SOURCE!$T$2-3), "")&amp;
      SOURCE!I2139&amp;", "&amp; IF(SOURCE!$U$2-LEN(SOURCE!I2139) &gt;= 0, REPT(" ",SOURCE!$U$2-LEN(SOURCE!I2139)), "")&amp;
      SOURCE!J2139&amp;      IF(SOURCE!$V$2-LEN(SOURCE!J2139) &gt;= 0, REPT(" ",SOURCE!$V$2-LEN(SOURCE!J2139)), "")&amp;
  ", "&amp; SOURCE!K2139&amp;      IF(SOURCE!$X$2-LEN(SOURCE!K2139) &gt;= 0, REPT(" ",SOURCE!$X$2-LEN(SOURCE!K2139)), "")&amp;
      "},"&amp;IF(SOURCE!L2139&lt;&gt;"",""&amp;SOURCE!L2139,"")
 )
)
)</f>
        <v>/* 2090 */  { fnFb,                        5,                           "FB05",                                        "FB05",                                        0,       0,       CAT_NONE, SLS_ENABLED  , US_ENABLED  },//JM SHOI</v>
      </c>
    </row>
    <row r="2140" spans="1:1">
      <c r="A2140" s="8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IF(SOURCE!$O$2-LEN(SOURCE!C2140) &gt;= 0, REPT(" ",SOURCE!$O$2-LEN(SOURCE!C2140)), "")&amp;
      SOURCE!D2140&amp;", "&amp; IF(SOURCE!$P$2-LEN(SOURCE!D2140) &gt;= 0, REPT(" ",SOURCE!$P$2-LEN(SOURCE!D2140)), "")&amp;
      SOURCE!E2140&amp;", "&amp; IF(SOURCE!$Q$2-LEN(SOURCE!E2140) &gt;=0, REPT(" ",SOURCE!$Q$2-LEN(SOURCE!E2140)), "")&amp;
      SOURCE!F2140&amp;", "&amp; IF(SOURCE!$R$2-LEN(SOURCE!F2140) &gt;= 0, REPT(" ",SOURCE!$R$2-LEN(SOURCE!F2140)), "")&amp;
      TEXT(SOURCE!G2140,"??0")&amp;", "&amp; IF(SOURCE!$S$2-3 &gt;= 0, REPT(" ",SOURCE!$S$2-5), "")&amp;
      TEXT(SOURCE!H2140,"????0")&amp;", "&amp; IF(SOURCE!$T$2-3 &gt;= 0, REPT(" ",SOURCE!$T$2-3), "")&amp;
      SOURCE!I2140&amp;", "&amp; IF(SOURCE!$U$2-LEN(SOURCE!I2140) &gt;= 0, REPT(" ",SOURCE!$U$2-LEN(SOURCE!I2140)), "")&amp;
      SOURCE!J2140&amp;      IF(SOURCE!$V$2-LEN(SOURCE!J2140) &gt;= 0, REPT(" ",SOURCE!$V$2-LEN(SOURCE!J2140)), "")&amp;
  ", "&amp; SOURCE!K2140&amp;      IF(SOURCE!$X$2-LEN(SOURCE!K2140) &gt;= 0, REPT(" ",SOURCE!$X$2-LEN(SOURCE!K2140)), "")&amp;
      "},"&amp;IF(SOURCE!L2140&lt;&gt;"",""&amp;SOURCE!L2140,"")
 )
)
)</f>
        <v>/* 2091 */  { fnFb,                        6,                           "FB06",                                        "FB06",                                        0,       0,       CAT_NONE, SLS_ENABLED  , US_ENABLED  },//JM SHOI</v>
      </c>
    </row>
    <row r="2141" spans="1:1">
      <c r="A2141" s="8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IF(SOURCE!$O$2-LEN(SOURCE!C2141) &gt;= 0, REPT(" ",SOURCE!$O$2-LEN(SOURCE!C2141)), "")&amp;
      SOURCE!D2141&amp;", "&amp; IF(SOURCE!$P$2-LEN(SOURCE!D2141) &gt;= 0, REPT(" ",SOURCE!$P$2-LEN(SOURCE!D2141)), "")&amp;
      SOURCE!E2141&amp;", "&amp; IF(SOURCE!$Q$2-LEN(SOURCE!E2141) &gt;=0, REPT(" ",SOURCE!$Q$2-LEN(SOURCE!E2141)), "")&amp;
      SOURCE!F2141&amp;", "&amp; IF(SOURCE!$R$2-LEN(SOURCE!F2141) &gt;= 0, REPT(" ",SOURCE!$R$2-LEN(SOURCE!F2141)), "")&amp;
      TEXT(SOURCE!G2141,"??0")&amp;", "&amp; IF(SOURCE!$S$2-3 &gt;= 0, REPT(" ",SOURCE!$S$2-5), "")&amp;
      TEXT(SOURCE!H2141,"????0")&amp;", "&amp; IF(SOURCE!$T$2-3 &gt;= 0, REPT(" ",SOURCE!$T$2-3), "")&amp;
      SOURCE!I2141&amp;", "&amp; IF(SOURCE!$U$2-LEN(SOURCE!I2141) &gt;= 0, REPT(" ",SOURCE!$U$2-LEN(SOURCE!I2141)), "")&amp;
      SOURCE!J2141&amp;      IF(SOURCE!$V$2-LEN(SOURCE!J2141) &gt;= 0, REPT(" ",SOURCE!$V$2-LEN(SOURCE!J2141)), "")&amp;
  ", "&amp; SOURCE!K2141&amp;      IF(SOURCE!$X$2-LEN(SOURCE!K2141) &gt;= 0, REPT(" ",SOURCE!$X$2-LEN(SOURCE!K2141)), "")&amp;
      "},"&amp;IF(SOURCE!L2141&lt;&gt;"",""&amp;SOURCE!L2141,"")
 )
)
)</f>
        <v>/* 2092 */  { fnFb,                        7,                           "FB07",                                        "FB07",                                        0,       0,       CAT_NONE, SLS_ENABLED  , US_ENABLED  },//JM SHOI</v>
      </c>
    </row>
    <row r="2142" spans="1:1">
      <c r="A2142" s="8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IF(SOURCE!$O$2-LEN(SOURCE!C2142) &gt;= 0, REPT(" ",SOURCE!$O$2-LEN(SOURCE!C2142)), "")&amp;
      SOURCE!D2142&amp;", "&amp; IF(SOURCE!$P$2-LEN(SOURCE!D2142) &gt;= 0, REPT(" ",SOURCE!$P$2-LEN(SOURCE!D2142)), "")&amp;
      SOURCE!E2142&amp;", "&amp; IF(SOURCE!$Q$2-LEN(SOURCE!E2142) &gt;=0, REPT(" ",SOURCE!$Q$2-LEN(SOURCE!E2142)), "")&amp;
      SOURCE!F2142&amp;", "&amp; IF(SOURCE!$R$2-LEN(SOURCE!F2142) &gt;= 0, REPT(" ",SOURCE!$R$2-LEN(SOURCE!F2142)), "")&amp;
      TEXT(SOURCE!G2142,"??0")&amp;", "&amp; IF(SOURCE!$S$2-3 &gt;= 0, REPT(" ",SOURCE!$S$2-5), "")&amp;
      TEXT(SOURCE!H2142,"????0")&amp;", "&amp; IF(SOURCE!$T$2-3 &gt;= 0, REPT(" ",SOURCE!$T$2-3), "")&amp;
      SOURCE!I2142&amp;", "&amp; IF(SOURCE!$U$2-LEN(SOURCE!I2142) &gt;= 0, REPT(" ",SOURCE!$U$2-LEN(SOURCE!I2142)), "")&amp;
      SOURCE!J2142&amp;      IF(SOURCE!$V$2-LEN(SOURCE!J2142) &gt;= 0, REPT(" ",SOURCE!$V$2-LEN(SOURCE!J2142)), "")&amp;
  ", "&amp; SOURCE!K2142&amp;      IF(SOURCE!$X$2-LEN(SOURCE!K2142) &gt;= 0, REPT(" ",SOURCE!$X$2-LEN(SOURCE!K2142)), "")&amp;
      "},"&amp;IF(SOURCE!L2142&lt;&gt;"",""&amp;SOURCE!L2142,"")
 )
)
)</f>
        <v>/* 2093 */  { fnFb,                        8,                           "FB08",                                        "FB08",                                        0,       0,       CAT_NONE, SLS_ENABLED  , US_ENABLED  },//JM SHOI</v>
      </c>
    </row>
    <row r="2143" spans="1:1">
      <c r="A2143" s="8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IF(SOURCE!$O$2-LEN(SOURCE!C2143) &gt;= 0, REPT(" ",SOURCE!$O$2-LEN(SOURCE!C2143)), "")&amp;
      SOURCE!D2143&amp;", "&amp; IF(SOURCE!$P$2-LEN(SOURCE!D2143) &gt;= 0, REPT(" ",SOURCE!$P$2-LEN(SOURCE!D2143)), "")&amp;
      SOURCE!E2143&amp;", "&amp; IF(SOURCE!$Q$2-LEN(SOURCE!E2143) &gt;=0, REPT(" ",SOURCE!$Q$2-LEN(SOURCE!E2143)), "")&amp;
      SOURCE!F2143&amp;", "&amp; IF(SOURCE!$R$2-LEN(SOURCE!F2143) &gt;= 0, REPT(" ",SOURCE!$R$2-LEN(SOURCE!F2143)), "")&amp;
      TEXT(SOURCE!G2143,"??0")&amp;", "&amp; IF(SOURCE!$S$2-3 &gt;= 0, REPT(" ",SOURCE!$S$2-5), "")&amp;
      TEXT(SOURCE!H2143,"????0")&amp;", "&amp; IF(SOURCE!$T$2-3 &gt;= 0, REPT(" ",SOURCE!$T$2-3), "")&amp;
      SOURCE!I2143&amp;", "&amp; IF(SOURCE!$U$2-LEN(SOURCE!I2143) &gt;= 0, REPT(" ",SOURCE!$U$2-LEN(SOURCE!I2143)), "")&amp;
      SOURCE!J2143&amp;      IF(SOURCE!$V$2-LEN(SOURCE!J2143) &gt;= 0, REPT(" ",SOURCE!$V$2-LEN(SOURCE!J2143)), "")&amp;
  ", "&amp; SOURCE!K2143&amp;      IF(SOURCE!$X$2-LEN(SOURCE!K2143) &gt;= 0, REPT(" ",SOURCE!$X$2-LEN(SOURCE!K2143)), "")&amp;
      "},"&amp;IF(SOURCE!L2143&lt;&gt;"",""&amp;SOURCE!L2143,"")
 )
)
)</f>
        <v>/* 2094 */  { fnFb,                        9,                           "FB09",                                        "FB09",                                        0,       0,       CAT_NONE, SLS_ENABLED  , US_ENABLED  },//JM SHOI</v>
      </c>
    </row>
    <row r="2144" spans="1:1">
      <c r="A2144" s="8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IF(SOURCE!$O$2-LEN(SOURCE!C2144) &gt;= 0, REPT(" ",SOURCE!$O$2-LEN(SOURCE!C2144)), "")&amp;
      SOURCE!D2144&amp;", "&amp; IF(SOURCE!$P$2-LEN(SOURCE!D2144) &gt;= 0, REPT(" ",SOURCE!$P$2-LEN(SOURCE!D2144)), "")&amp;
      SOURCE!E2144&amp;", "&amp; IF(SOURCE!$Q$2-LEN(SOURCE!E2144) &gt;=0, REPT(" ",SOURCE!$Q$2-LEN(SOURCE!E2144)), "")&amp;
      SOURCE!F2144&amp;", "&amp; IF(SOURCE!$R$2-LEN(SOURCE!F2144) &gt;= 0, REPT(" ",SOURCE!$R$2-LEN(SOURCE!F2144)), "")&amp;
      TEXT(SOURCE!G2144,"??0")&amp;", "&amp; IF(SOURCE!$S$2-3 &gt;= 0, REPT(" ",SOURCE!$S$2-5), "")&amp;
      TEXT(SOURCE!H2144,"????0")&amp;", "&amp; IF(SOURCE!$T$2-3 &gt;= 0, REPT(" ",SOURCE!$T$2-3), "")&amp;
      SOURCE!I2144&amp;", "&amp; IF(SOURCE!$U$2-LEN(SOURCE!I2144) &gt;= 0, REPT(" ",SOURCE!$U$2-LEN(SOURCE!I2144)), "")&amp;
      SOURCE!J2144&amp;      IF(SOURCE!$V$2-LEN(SOURCE!J2144) &gt;= 0, REPT(" ",SOURCE!$V$2-LEN(SOURCE!J2144)), "")&amp;
  ", "&amp; SOURCE!K2144&amp;      IF(SOURCE!$X$2-LEN(SOURCE!K2144) &gt;= 0, REPT(" ",SOURCE!$X$2-LEN(SOURCE!K2144)), "")&amp;
      "},"&amp;IF(SOURCE!L2144&lt;&gt;"",""&amp;SOURCE!L2144,"")
 )
)
)</f>
        <v>/* 2095 */  { fnFb,                        10,                          "FB10",                                        "FB10",                                        0,       0,       CAT_NONE, SLS_ENABLED  , US_ENABLED  },//JM SHOI</v>
      </c>
    </row>
    <row r="2145" spans="1:1">
      <c r="A2145" s="8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IF(SOURCE!$O$2-LEN(SOURCE!C2145) &gt;= 0, REPT(" ",SOURCE!$O$2-LEN(SOURCE!C2145)), "")&amp;
      SOURCE!D2145&amp;", "&amp; IF(SOURCE!$P$2-LEN(SOURCE!D2145) &gt;= 0, REPT(" ",SOURCE!$P$2-LEN(SOURCE!D2145)), "")&amp;
      SOURCE!E2145&amp;", "&amp; IF(SOURCE!$Q$2-LEN(SOURCE!E2145) &gt;=0, REPT(" ",SOURCE!$Q$2-LEN(SOURCE!E2145)), "")&amp;
      SOURCE!F2145&amp;", "&amp; IF(SOURCE!$R$2-LEN(SOURCE!F2145) &gt;= 0, REPT(" ",SOURCE!$R$2-LEN(SOURCE!F2145)), "")&amp;
      TEXT(SOURCE!G2145,"??0")&amp;", "&amp; IF(SOURCE!$S$2-3 &gt;= 0, REPT(" ",SOURCE!$S$2-5), "")&amp;
      TEXT(SOURCE!H2145,"????0")&amp;", "&amp; IF(SOURCE!$T$2-3 &gt;= 0, REPT(" ",SOURCE!$T$2-3), "")&amp;
      SOURCE!I2145&amp;", "&amp; IF(SOURCE!$U$2-LEN(SOURCE!I2145) &gt;= 0, REPT(" ",SOURCE!$U$2-LEN(SOURCE!I2145)), "")&amp;
      SOURCE!J2145&amp;      IF(SOURCE!$V$2-LEN(SOURCE!J2145) &gt;= 0, REPT(" ",SOURCE!$V$2-LEN(SOURCE!J2145)), "")&amp;
  ", "&amp; SOURCE!K2145&amp;      IF(SOURCE!$X$2-LEN(SOURCE!K2145) &gt;= 0, REPT(" ",SOURCE!$X$2-LEN(SOURCE!K2145)), "")&amp;
      "},"&amp;IF(SOURCE!L2145&lt;&gt;"",""&amp;SOURCE!L2145,"")
 )
)
)</f>
        <v>/* 2096 */  { fnFb,                        11,                          "FB11",                                        "FB11",                                        0,       0,       CAT_NONE, SLS_ENABLED  , US_ENABLED  },//JM SHOI</v>
      </c>
    </row>
    <row r="2146" spans="1:1">
      <c r="A2146" s="8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IF(SOURCE!$O$2-LEN(SOURCE!C2146) &gt;= 0, REPT(" ",SOURCE!$O$2-LEN(SOURCE!C2146)), "")&amp;
      SOURCE!D2146&amp;", "&amp; IF(SOURCE!$P$2-LEN(SOURCE!D2146) &gt;= 0, REPT(" ",SOURCE!$P$2-LEN(SOURCE!D2146)), "")&amp;
      SOURCE!E2146&amp;", "&amp; IF(SOURCE!$Q$2-LEN(SOURCE!E2146) &gt;=0, REPT(" ",SOURCE!$Q$2-LEN(SOURCE!E2146)), "")&amp;
      SOURCE!F2146&amp;", "&amp; IF(SOURCE!$R$2-LEN(SOURCE!F2146) &gt;= 0, REPT(" ",SOURCE!$R$2-LEN(SOURCE!F2146)), "")&amp;
      TEXT(SOURCE!G2146,"??0")&amp;", "&amp; IF(SOURCE!$S$2-3 &gt;= 0, REPT(" ",SOURCE!$S$2-5), "")&amp;
      TEXT(SOURCE!H2146,"????0")&amp;", "&amp; IF(SOURCE!$T$2-3 &gt;= 0, REPT(" ",SOURCE!$T$2-3), "")&amp;
      SOURCE!I2146&amp;", "&amp; IF(SOURCE!$U$2-LEN(SOURCE!I2146) &gt;= 0, REPT(" ",SOURCE!$U$2-LEN(SOURCE!I2146)), "")&amp;
      SOURCE!J2146&amp;      IF(SOURCE!$V$2-LEN(SOURCE!J2146) &gt;= 0, REPT(" ",SOURCE!$V$2-LEN(SOURCE!J2146)), "")&amp;
  ", "&amp; SOURCE!K2146&amp;      IF(SOURCE!$X$2-LEN(SOURCE!K2146) &gt;= 0, REPT(" ",SOURCE!$X$2-LEN(SOURCE!K2146)), "")&amp;
      "},"&amp;IF(SOURCE!L2146&lt;&gt;"",""&amp;SOURCE!L2146,"")
 )
)
)</f>
        <v>/* 2097 */  { fnFb,                        12,                          "FB12",                                        "FB12",                                        0,       0,       CAT_NONE, SLS_ENABLED  , US_ENABLED  },//JM SHOI</v>
      </c>
    </row>
    <row r="2147" spans="1:1">
      <c r="A2147" s="8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IF(SOURCE!$O$2-LEN(SOURCE!C2147) &gt;= 0, REPT(" ",SOURCE!$O$2-LEN(SOURCE!C2147)), "")&amp;
      SOURCE!D2147&amp;", "&amp; IF(SOURCE!$P$2-LEN(SOURCE!D2147) &gt;= 0, REPT(" ",SOURCE!$P$2-LEN(SOURCE!D2147)), "")&amp;
      SOURCE!E2147&amp;", "&amp; IF(SOURCE!$Q$2-LEN(SOURCE!E2147) &gt;=0, REPT(" ",SOURCE!$Q$2-LEN(SOURCE!E2147)), "")&amp;
      SOURCE!F2147&amp;", "&amp; IF(SOURCE!$R$2-LEN(SOURCE!F2147) &gt;= 0, REPT(" ",SOURCE!$R$2-LEN(SOURCE!F2147)), "")&amp;
      TEXT(SOURCE!G2147,"??0")&amp;", "&amp; IF(SOURCE!$S$2-3 &gt;= 0, REPT(" ",SOURCE!$S$2-5), "")&amp;
      TEXT(SOURCE!H2147,"????0")&amp;", "&amp; IF(SOURCE!$T$2-3 &gt;= 0, REPT(" ",SOURCE!$T$2-3), "")&amp;
      SOURCE!I2147&amp;", "&amp; IF(SOURCE!$U$2-LEN(SOURCE!I2147) &gt;= 0, REPT(" ",SOURCE!$U$2-LEN(SOURCE!I2147)), "")&amp;
      SOURCE!J2147&amp;      IF(SOURCE!$V$2-LEN(SOURCE!J2147) &gt;= 0, REPT(" ",SOURCE!$V$2-LEN(SOURCE!J2147)), "")&amp;
  ", "&amp; SOURCE!K2147&amp;      IF(SOURCE!$X$2-LEN(SOURCE!K2147) &gt;= 0, REPT(" ",SOURCE!$X$2-LEN(SOURCE!K2147)), "")&amp;
      "},"&amp;IF(SOURCE!L2147&lt;&gt;"",""&amp;SOURCE!L2147,"")
 )
)
)</f>
        <v>/* 2098 */  { fnFb,                        13,                          "FB13",                                        "FB13",                                        0,       0,       CAT_NONE, SLS_ENABLED  , US_ENABLED  },//JM SHOI</v>
      </c>
    </row>
    <row r="2148" spans="1:1">
      <c r="A2148" s="8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IF(SOURCE!$O$2-LEN(SOURCE!C2148) &gt;= 0, REPT(" ",SOURCE!$O$2-LEN(SOURCE!C2148)), "")&amp;
      SOURCE!D2148&amp;", "&amp; IF(SOURCE!$P$2-LEN(SOURCE!D2148) &gt;= 0, REPT(" ",SOURCE!$P$2-LEN(SOURCE!D2148)), "")&amp;
      SOURCE!E2148&amp;", "&amp; IF(SOURCE!$Q$2-LEN(SOURCE!E2148) &gt;=0, REPT(" ",SOURCE!$Q$2-LEN(SOURCE!E2148)), "")&amp;
      SOURCE!F2148&amp;", "&amp; IF(SOURCE!$R$2-LEN(SOURCE!F2148) &gt;= 0, REPT(" ",SOURCE!$R$2-LEN(SOURCE!F2148)), "")&amp;
      TEXT(SOURCE!G2148,"??0")&amp;", "&amp; IF(SOURCE!$S$2-3 &gt;= 0, REPT(" ",SOURCE!$S$2-5), "")&amp;
      TEXT(SOURCE!H2148,"????0")&amp;", "&amp; IF(SOURCE!$T$2-3 &gt;= 0, REPT(" ",SOURCE!$T$2-3), "")&amp;
      SOURCE!I2148&amp;", "&amp; IF(SOURCE!$U$2-LEN(SOURCE!I2148) &gt;= 0, REPT(" ",SOURCE!$U$2-LEN(SOURCE!I2148)), "")&amp;
      SOURCE!J2148&amp;      IF(SOURCE!$V$2-LEN(SOURCE!J2148) &gt;= 0, REPT(" ",SOURCE!$V$2-LEN(SOURCE!J2148)), "")&amp;
  ", "&amp; SOURCE!K2148&amp;      IF(SOURCE!$X$2-LEN(SOURCE!K2148) &gt;= 0, REPT(" ",SOURCE!$X$2-LEN(SOURCE!K2148)), "")&amp;
      "},"&amp;IF(SOURCE!L2148&lt;&gt;"",""&amp;SOURCE!L2148,"")
 )
)
)</f>
        <v>/* 2099 */  { fnFb,                        14,                          "FB14",                                        "FB14",                                        0,       0,       CAT_NONE, SLS_ENABLED  , US_ENABLED  },//JM SHOI</v>
      </c>
    </row>
    <row r="2149" spans="1:1">
      <c r="A2149" s="8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IF(SOURCE!$O$2-LEN(SOURCE!C2149) &gt;= 0, REPT(" ",SOURCE!$O$2-LEN(SOURCE!C2149)), "")&amp;
      SOURCE!D2149&amp;", "&amp; IF(SOURCE!$P$2-LEN(SOURCE!D2149) &gt;= 0, REPT(" ",SOURCE!$P$2-LEN(SOURCE!D2149)), "")&amp;
      SOURCE!E2149&amp;", "&amp; IF(SOURCE!$Q$2-LEN(SOURCE!E2149) &gt;=0, REPT(" ",SOURCE!$Q$2-LEN(SOURCE!E2149)), "")&amp;
      SOURCE!F2149&amp;", "&amp; IF(SOURCE!$R$2-LEN(SOURCE!F2149) &gt;= 0, REPT(" ",SOURCE!$R$2-LEN(SOURCE!F2149)), "")&amp;
      TEXT(SOURCE!G2149,"??0")&amp;", "&amp; IF(SOURCE!$S$2-3 &gt;= 0, REPT(" ",SOURCE!$S$2-5), "")&amp;
      TEXT(SOURCE!H2149,"????0")&amp;", "&amp; IF(SOURCE!$T$2-3 &gt;= 0, REPT(" ",SOURCE!$T$2-3), "")&amp;
      SOURCE!I2149&amp;", "&amp; IF(SOURCE!$U$2-LEN(SOURCE!I2149) &gt;= 0, REPT(" ",SOURCE!$U$2-LEN(SOURCE!I2149)), "")&amp;
      SOURCE!J2149&amp;      IF(SOURCE!$V$2-LEN(SOURCE!J2149) &gt;= 0, REPT(" ",SOURCE!$V$2-LEN(SOURCE!J2149)), "")&amp;
  ", "&amp; SOURCE!K2149&amp;      IF(SOURCE!$X$2-LEN(SOURCE!K2149) &gt;= 0, REPT(" ",SOURCE!$X$2-LEN(SOURCE!K2149)), "")&amp;
      "},"&amp;IF(SOURCE!L2149&lt;&gt;"",""&amp;SOURCE!L2149,"")
 )
)
)</f>
        <v>/* 2100 */  { fnFb,                        15,                          "FB15",                                        "FB15",                                        0,       0,       CAT_NONE, SLS_ENABLED  , US_ENABLED  },//JM SHOI</v>
      </c>
    </row>
    <row r="2150" spans="1:1">
      <c r="A2150" s="8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IF(SOURCE!$O$2-LEN(SOURCE!C2150) &gt;= 0, REPT(" ",SOURCE!$O$2-LEN(SOURCE!C2150)), "")&amp;
      SOURCE!D2150&amp;", "&amp; IF(SOURCE!$P$2-LEN(SOURCE!D2150) &gt;= 0, REPT(" ",SOURCE!$P$2-LEN(SOURCE!D2150)), "")&amp;
      SOURCE!E2150&amp;", "&amp; IF(SOURCE!$Q$2-LEN(SOURCE!E2150) &gt;=0, REPT(" ",SOURCE!$Q$2-LEN(SOURCE!E2150)), "")&amp;
      SOURCE!F2150&amp;", "&amp; IF(SOURCE!$R$2-LEN(SOURCE!F2150) &gt;= 0, REPT(" ",SOURCE!$R$2-LEN(SOURCE!F2150)), "")&amp;
      TEXT(SOURCE!G2150,"??0")&amp;", "&amp; IF(SOURCE!$S$2-3 &gt;= 0, REPT(" ",SOURCE!$S$2-5), "")&amp;
      TEXT(SOURCE!H2150,"????0")&amp;", "&amp; IF(SOURCE!$T$2-3 &gt;= 0, REPT(" ",SOURCE!$T$2-3), "")&amp;
      SOURCE!I2150&amp;", "&amp; IF(SOURCE!$U$2-LEN(SOURCE!I2150) &gt;= 0, REPT(" ",SOURCE!$U$2-LEN(SOURCE!I2150)), "")&amp;
      SOURCE!J2150&amp;      IF(SOURCE!$V$2-LEN(SOURCE!J2150) &gt;= 0, REPT(" ",SOURCE!$V$2-LEN(SOURCE!J2150)), "")&amp;
  ", "&amp; SOURCE!K2150&amp;      IF(SOURCE!$X$2-LEN(SOURCE!K2150) &gt;= 0, REPT(" ",SOURCE!$X$2-LEN(SOURCE!K2150)), "")&amp;
      "},"&amp;IF(SOURCE!L2150&lt;&gt;"",""&amp;SOURCE!L2150,"")
 )
)
)</f>
        <v>/* 2101 */  { fnFb,                        16,                          "FB16",                                        "FB16",                                        0,       0,       CAT_NONE, SLS_ENABLED  , US_ENABLED  },//JM SHOI</v>
      </c>
    </row>
    <row r="2151" spans="1:1">
      <c r="A2151" s="8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IF(SOURCE!$O$2-LEN(SOURCE!C2151) &gt;= 0, REPT(" ",SOURCE!$O$2-LEN(SOURCE!C2151)), "")&amp;
      SOURCE!D2151&amp;", "&amp; IF(SOURCE!$P$2-LEN(SOURCE!D2151) &gt;= 0, REPT(" ",SOURCE!$P$2-LEN(SOURCE!D2151)), "")&amp;
      SOURCE!E2151&amp;", "&amp; IF(SOURCE!$Q$2-LEN(SOURCE!E2151) &gt;=0, REPT(" ",SOURCE!$Q$2-LEN(SOURCE!E2151)), "")&amp;
      SOURCE!F2151&amp;", "&amp; IF(SOURCE!$R$2-LEN(SOURCE!F2151) &gt;= 0, REPT(" ",SOURCE!$R$2-LEN(SOURCE!F2151)), "")&amp;
      TEXT(SOURCE!G2151,"??0")&amp;", "&amp; IF(SOURCE!$S$2-3 &gt;= 0, REPT(" ",SOURCE!$S$2-5), "")&amp;
      TEXT(SOURCE!H2151,"????0")&amp;", "&amp; IF(SOURCE!$T$2-3 &gt;= 0, REPT(" ",SOURCE!$T$2-3), "")&amp;
      SOURCE!I2151&amp;", "&amp; IF(SOURCE!$U$2-LEN(SOURCE!I2151) &gt;= 0, REPT(" ",SOURCE!$U$2-LEN(SOURCE!I2151)), "")&amp;
      SOURCE!J2151&amp;      IF(SOURCE!$V$2-LEN(SOURCE!J2151) &gt;= 0, REPT(" ",SOURCE!$V$2-LEN(SOURCE!J2151)), "")&amp;
  ", "&amp; SOURCE!K2151&amp;      IF(SOURCE!$X$2-LEN(SOURCE!K2151) &gt;= 0, REPT(" ",SOURCE!$X$2-LEN(SOURCE!K2151)), "")&amp;
      "},"&amp;IF(SOURCE!L2151&lt;&gt;"",""&amp;SOURCE!L2151,"")
 )
)
)</f>
        <v>/* 2102 */  { fnFb,                        17,                          "FB17",                                        "FB17",                                        0,       0,       CAT_NONE, SLS_ENABLED  , US_ENABLED  },//JM SHOI</v>
      </c>
    </row>
    <row r="2152" spans="1:1">
      <c r="A2152" s="8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IF(SOURCE!$O$2-LEN(SOURCE!C2152) &gt;= 0, REPT(" ",SOURCE!$O$2-LEN(SOURCE!C2152)), "")&amp;
      SOURCE!D2152&amp;", "&amp; IF(SOURCE!$P$2-LEN(SOURCE!D2152) &gt;= 0, REPT(" ",SOURCE!$P$2-LEN(SOURCE!D2152)), "")&amp;
      SOURCE!E2152&amp;", "&amp; IF(SOURCE!$Q$2-LEN(SOURCE!E2152) &gt;=0, REPT(" ",SOURCE!$Q$2-LEN(SOURCE!E2152)), "")&amp;
      SOURCE!F2152&amp;", "&amp; IF(SOURCE!$R$2-LEN(SOURCE!F2152) &gt;= 0, REPT(" ",SOURCE!$R$2-LEN(SOURCE!F2152)), "")&amp;
      TEXT(SOURCE!G2152,"??0")&amp;", "&amp; IF(SOURCE!$S$2-3 &gt;= 0, REPT(" ",SOURCE!$S$2-5), "")&amp;
      TEXT(SOURCE!H2152,"????0")&amp;", "&amp; IF(SOURCE!$T$2-3 &gt;= 0, REPT(" ",SOURCE!$T$2-3), "")&amp;
      SOURCE!I2152&amp;", "&amp; IF(SOURCE!$U$2-LEN(SOURCE!I2152) &gt;= 0, REPT(" ",SOURCE!$U$2-LEN(SOURCE!I2152)), "")&amp;
      SOURCE!J2152&amp;      IF(SOURCE!$V$2-LEN(SOURCE!J2152) &gt;= 0, REPT(" ",SOURCE!$V$2-LEN(SOURCE!J2152)), "")&amp;
  ", "&amp; SOURCE!K2152&amp;      IF(SOURCE!$X$2-LEN(SOURCE!K2152) &gt;= 0, REPT(" ",SOURCE!$X$2-LEN(SOURCE!K2152)), "")&amp;
      "},"&amp;IF(SOURCE!L2152&lt;&gt;"",""&amp;SOURCE!L2152,"")
 )
)
)</f>
        <v>/* 2103 */  { fnFb,                        18,                          "FB18",                                        "FB18",                                        0,       0,       CAT_NONE, SLS_ENABLED  , US_ENABLED  },//JM SHOI</v>
      </c>
    </row>
    <row r="2153" spans="1:1">
      <c r="A2153" s="8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IF(SOURCE!$O$2-LEN(SOURCE!C2153) &gt;= 0, REPT(" ",SOURCE!$O$2-LEN(SOURCE!C2153)), "")&amp;
      SOURCE!D2153&amp;", "&amp; IF(SOURCE!$P$2-LEN(SOURCE!D2153) &gt;= 0, REPT(" ",SOURCE!$P$2-LEN(SOURCE!D2153)), "")&amp;
      SOURCE!E2153&amp;", "&amp; IF(SOURCE!$Q$2-LEN(SOURCE!E2153) &gt;=0, REPT(" ",SOURCE!$Q$2-LEN(SOURCE!E2153)), "")&amp;
      SOURCE!F2153&amp;", "&amp; IF(SOURCE!$R$2-LEN(SOURCE!F2153) &gt;= 0, REPT(" ",SOURCE!$R$2-LEN(SOURCE!F2153)), "")&amp;
      TEXT(SOURCE!G2153,"??0")&amp;", "&amp; IF(SOURCE!$S$2-3 &gt;= 0, REPT(" ",SOURCE!$S$2-5), "")&amp;
      TEXT(SOURCE!H2153,"????0")&amp;", "&amp; IF(SOURCE!$T$2-3 &gt;= 0, REPT(" ",SOURCE!$T$2-3), "")&amp;
      SOURCE!I2153&amp;", "&amp; IF(SOURCE!$U$2-LEN(SOURCE!I2153) &gt;= 0, REPT(" ",SOURCE!$U$2-LEN(SOURCE!I2153)), "")&amp;
      SOURCE!J2153&amp;      IF(SOURCE!$V$2-LEN(SOURCE!J2153) &gt;= 0, REPT(" ",SOURCE!$V$2-LEN(SOURCE!J2153)), "")&amp;
  ", "&amp; SOURCE!K2153&amp;      IF(SOURCE!$X$2-LEN(SOURCE!K2153) &gt;= 0, REPT(" ",SOURCE!$X$2-LEN(SOURCE!K2153)), "")&amp;
      "},"&amp;IF(SOURCE!L2153&lt;&gt;"",""&amp;SOURCE!L2153,"")
 )
)
)</f>
        <v>/* 2104 */  { fnFb,                        19,                          "FB19",                                        "FB19",                                        0,       0,       CAT_NONE, SLS_ENABLED  , US_ENABLED  },//JM SHOI</v>
      </c>
    </row>
    <row r="2154" spans="1:1">
      <c r="A2154" s="8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IF(SOURCE!$O$2-LEN(SOURCE!C2154) &gt;= 0, REPT(" ",SOURCE!$O$2-LEN(SOURCE!C2154)), "")&amp;
      SOURCE!D2154&amp;", "&amp; IF(SOURCE!$P$2-LEN(SOURCE!D2154) &gt;= 0, REPT(" ",SOURCE!$P$2-LEN(SOURCE!D2154)), "")&amp;
      SOURCE!E2154&amp;", "&amp; IF(SOURCE!$Q$2-LEN(SOURCE!E2154) &gt;=0, REPT(" ",SOURCE!$Q$2-LEN(SOURCE!E2154)), "")&amp;
      SOURCE!F2154&amp;", "&amp; IF(SOURCE!$R$2-LEN(SOURCE!F2154) &gt;= 0, REPT(" ",SOURCE!$R$2-LEN(SOURCE!F2154)), "")&amp;
      TEXT(SOURCE!G2154,"??0")&amp;", "&amp; IF(SOURCE!$S$2-3 &gt;= 0, REPT(" ",SOURCE!$S$2-5), "")&amp;
      TEXT(SOURCE!H2154,"????0")&amp;", "&amp; IF(SOURCE!$T$2-3 &gt;= 0, REPT(" ",SOURCE!$T$2-3), "")&amp;
      SOURCE!I2154&amp;", "&amp; IF(SOURCE!$U$2-LEN(SOURCE!I2154) &gt;= 0, REPT(" ",SOURCE!$U$2-LEN(SOURCE!I2154)), "")&amp;
      SOURCE!J2154&amp;      IF(SOURCE!$V$2-LEN(SOURCE!J2154) &gt;= 0, REPT(" ",SOURCE!$V$2-LEN(SOURCE!J2154)), "")&amp;
  ", "&amp; SOURCE!K2154&amp;      IF(SOURCE!$X$2-LEN(SOURCE!K2154) &gt;= 0, REPT(" ",SOURCE!$X$2-LEN(SOURCE!K2154)), "")&amp;
      "},"&amp;IF(SOURCE!L2154&lt;&gt;"",""&amp;SOURCE!L2154,"")
 )
)
)</f>
        <v>/* 2105 */  { fnFb,                        20,                          "FB20",                                        "FB20",                                        0,       0,       CAT_NONE, SLS_ENABLED  , US_ENABLED  },//JM SHOI</v>
      </c>
    </row>
    <row r="2155" spans="1:1">
      <c r="A2155" s="8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IF(SOURCE!$O$2-LEN(SOURCE!C2155) &gt;= 0, REPT(" ",SOURCE!$O$2-LEN(SOURCE!C2155)), "")&amp;
      SOURCE!D2155&amp;", "&amp; IF(SOURCE!$P$2-LEN(SOURCE!D2155) &gt;= 0, REPT(" ",SOURCE!$P$2-LEN(SOURCE!D2155)), "")&amp;
      SOURCE!E2155&amp;", "&amp; IF(SOURCE!$Q$2-LEN(SOURCE!E2155) &gt;=0, REPT(" ",SOURCE!$Q$2-LEN(SOURCE!E2155)), "")&amp;
      SOURCE!F2155&amp;", "&amp; IF(SOURCE!$R$2-LEN(SOURCE!F2155) &gt;= 0, REPT(" ",SOURCE!$R$2-LEN(SOURCE!F2155)), "")&amp;
      TEXT(SOURCE!G2155,"??0")&amp;", "&amp; IF(SOURCE!$S$2-3 &gt;= 0, REPT(" ",SOURCE!$S$2-5), "")&amp;
      TEXT(SOURCE!H2155,"????0")&amp;", "&amp; IF(SOURCE!$T$2-3 &gt;= 0, REPT(" ",SOURCE!$T$2-3), "")&amp;
      SOURCE!I2155&amp;", "&amp; IF(SOURCE!$U$2-LEN(SOURCE!I2155) &gt;= 0, REPT(" ",SOURCE!$U$2-LEN(SOURCE!I2155)), "")&amp;
      SOURCE!J2155&amp;      IF(SOURCE!$V$2-LEN(SOURCE!J2155) &gt;= 0, REPT(" ",SOURCE!$V$2-LEN(SOURCE!J2155)), "")&amp;
  ", "&amp; SOURCE!K2155&amp;      IF(SOURCE!$X$2-LEN(SOURCE!K2155) &gt;= 0, REPT(" ",SOURCE!$X$2-LEN(SOURCE!K2155)), "")&amp;
      "},"&amp;IF(SOURCE!L2155&lt;&gt;"",""&amp;SOURCE!L2155,"")
 )
)
)</f>
        <v>/* 2106 */  { fnFb,                        21,                          "FB21",                                        "FB21",                                        0,       0,       CAT_NONE, SLS_ENABLED  , US_ENABLED  },//JM SHOI</v>
      </c>
    </row>
    <row r="2156" spans="1:1">
      <c r="A2156" s="8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IF(SOURCE!$O$2-LEN(SOURCE!C2156) &gt;= 0, REPT(" ",SOURCE!$O$2-LEN(SOURCE!C2156)), "")&amp;
      SOURCE!D2156&amp;", "&amp; IF(SOURCE!$P$2-LEN(SOURCE!D2156) &gt;= 0, REPT(" ",SOURCE!$P$2-LEN(SOURCE!D2156)), "")&amp;
      SOURCE!E2156&amp;", "&amp; IF(SOURCE!$Q$2-LEN(SOURCE!E2156) &gt;=0, REPT(" ",SOURCE!$Q$2-LEN(SOURCE!E2156)), "")&amp;
      SOURCE!F2156&amp;", "&amp; IF(SOURCE!$R$2-LEN(SOURCE!F2156) &gt;= 0, REPT(" ",SOURCE!$R$2-LEN(SOURCE!F2156)), "")&amp;
      TEXT(SOURCE!G2156,"??0")&amp;", "&amp; IF(SOURCE!$S$2-3 &gt;= 0, REPT(" ",SOURCE!$S$2-5), "")&amp;
      TEXT(SOURCE!H2156,"????0")&amp;", "&amp; IF(SOURCE!$T$2-3 &gt;= 0, REPT(" ",SOURCE!$T$2-3), "")&amp;
      SOURCE!I2156&amp;", "&amp; IF(SOURCE!$U$2-LEN(SOURCE!I2156) &gt;= 0, REPT(" ",SOURCE!$U$2-LEN(SOURCE!I2156)), "")&amp;
      SOURCE!J2156&amp;      IF(SOURCE!$V$2-LEN(SOURCE!J2156) &gt;= 0, REPT(" ",SOURCE!$V$2-LEN(SOURCE!J2156)), "")&amp;
  ", "&amp; SOURCE!K2156&amp;      IF(SOURCE!$X$2-LEN(SOURCE!K2156) &gt;= 0, REPT(" ",SOURCE!$X$2-LEN(SOURCE!K2156)), "")&amp;
      "},"&amp;IF(SOURCE!L2156&lt;&gt;"",""&amp;SOURCE!L2156,"")
 )
)
)</f>
        <v>/* 2107 */  { fnFb,                        22,                          "FB22",                                        "FB22",                                        0,       0,       CAT_NONE, SLS_ENABLED  , US_ENABLED  },//JM SHOI</v>
      </c>
    </row>
    <row r="2157" spans="1:1">
      <c r="A2157" s="8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IF(SOURCE!$O$2-LEN(SOURCE!C2157) &gt;= 0, REPT(" ",SOURCE!$O$2-LEN(SOURCE!C2157)), "")&amp;
      SOURCE!D2157&amp;", "&amp; IF(SOURCE!$P$2-LEN(SOURCE!D2157) &gt;= 0, REPT(" ",SOURCE!$P$2-LEN(SOURCE!D2157)), "")&amp;
      SOURCE!E2157&amp;", "&amp; IF(SOURCE!$Q$2-LEN(SOURCE!E2157) &gt;=0, REPT(" ",SOURCE!$Q$2-LEN(SOURCE!E2157)), "")&amp;
      SOURCE!F2157&amp;", "&amp; IF(SOURCE!$R$2-LEN(SOURCE!F2157) &gt;= 0, REPT(" ",SOURCE!$R$2-LEN(SOURCE!F2157)), "")&amp;
      TEXT(SOURCE!G2157,"??0")&amp;", "&amp; IF(SOURCE!$S$2-3 &gt;= 0, REPT(" ",SOURCE!$S$2-5), "")&amp;
      TEXT(SOURCE!H2157,"????0")&amp;", "&amp; IF(SOURCE!$T$2-3 &gt;= 0, REPT(" ",SOURCE!$T$2-3), "")&amp;
      SOURCE!I2157&amp;", "&amp; IF(SOURCE!$U$2-LEN(SOURCE!I2157) &gt;= 0, REPT(" ",SOURCE!$U$2-LEN(SOURCE!I2157)), "")&amp;
      SOURCE!J2157&amp;      IF(SOURCE!$V$2-LEN(SOURCE!J2157) &gt;= 0, REPT(" ",SOURCE!$V$2-LEN(SOURCE!J2157)), "")&amp;
  ", "&amp; SOURCE!K2157&amp;      IF(SOURCE!$X$2-LEN(SOURCE!K2157) &gt;= 0, REPT(" ",SOURCE!$X$2-LEN(SOURCE!K2157)), "")&amp;
      "},"&amp;IF(SOURCE!L2157&lt;&gt;"",""&amp;SOURCE!L2157,"")
 )
)
)</f>
        <v>/* 2108 */  { fnFb,                        23,                          "FB23",                                        "FB23",                                        0,       0,       CAT_NONE, SLS_ENABLED  , US_ENABLED  },//JM SHOI</v>
      </c>
    </row>
    <row r="2158" spans="1:1">
      <c r="A2158" s="8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IF(SOURCE!$O$2-LEN(SOURCE!C2158) &gt;= 0, REPT(" ",SOURCE!$O$2-LEN(SOURCE!C2158)), "")&amp;
      SOURCE!D2158&amp;", "&amp; IF(SOURCE!$P$2-LEN(SOURCE!D2158) &gt;= 0, REPT(" ",SOURCE!$P$2-LEN(SOURCE!D2158)), "")&amp;
      SOURCE!E2158&amp;", "&amp; IF(SOURCE!$Q$2-LEN(SOURCE!E2158) &gt;=0, REPT(" ",SOURCE!$Q$2-LEN(SOURCE!E2158)), "")&amp;
      SOURCE!F2158&amp;", "&amp; IF(SOURCE!$R$2-LEN(SOURCE!F2158) &gt;= 0, REPT(" ",SOURCE!$R$2-LEN(SOURCE!F2158)), "")&amp;
      TEXT(SOURCE!G2158,"??0")&amp;", "&amp; IF(SOURCE!$S$2-3 &gt;= 0, REPT(" ",SOURCE!$S$2-5), "")&amp;
      TEXT(SOURCE!H2158,"????0")&amp;", "&amp; IF(SOURCE!$T$2-3 &gt;= 0, REPT(" ",SOURCE!$T$2-3), "")&amp;
      SOURCE!I2158&amp;", "&amp; IF(SOURCE!$U$2-LEN(SOURCE!I2158) &gt;= 0, REPT(" ",SOURCE!$U$2-LEN(SOURCE!I2158)), "")&amp;
      SOURCE!J2158&amp;      IF(SOURCE!$V$2-LEN(SOURCE!J2158) &gt;= 0, REPT(" ",SOURCE!$V$2-LEN(SOURCE!J2158)), "")&amp;
  ", "&amp; SOURCE!K2158&amp;      IF(SOURCE!$X$2-LEN(SOURCE!K2158) &gt;= 0, REPT(" ",SOURCE!$X$2-LEN(SOURCE!K2158)), "")&amp;
      "},"&amp;IF(SOURCE!L2158&lt;&gt;"",""&amp;SOURCE!L2158,"")
 )
)
)</f>
        <v>/* 2109 */  { fnFb,                        24,                          "FB24",                                        "FB24",                                        0,       0,       CAT_NONE, SLS_ENABLED  , US_ENABLED  },//JM SHOI</v>
      </c>
    </row>
    <row r="2159" spans="1:1">
      <c r="A2159" s="8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IF(SOURCE!$O$2-LEN(SOURCE!C2159) &gt;= 0, REPT(" ",SOURCE!$O$2-LEN(SOURCE!C2159)), "")&amp;
      SOURCE!D2159&amp;", "&amp; IF(SOURCE!$P$2-LEN(SOURCE!D2159) &gt;= 0, REPT(" ",SOURCE!$P$2-LEN(SOURCE!D2159)), "")&amp;
      SOURCE!E2159&amp;", "&amp; IF(SOURCE!$Q$2-LEN(SOURCE!E2159) &gt;=0, REPT(" ",SOURCE!$Q$2-LEN(SOURCE!E2159)), "")&amp;
      SOURCE!F2159&amp;", "&amp; IF(SOURCE!$R$2-LEN(SOURCE!F2159) &gt;= 0, REPT(" ",SOURCE!$R$2-LEN(SOURCE!F2159)), "")&amp;
      TEXT(SOURCE!G2159,"??0")&amp;", "&amp; IF(SOURCE!$S$2-3 &gt;= 0, REPT(" ",SOURCE!$S$2-5), "")&amp;
      TEXT(SOURCE!H2159,"????0")&amp;", "&amp; IF(SOURCE!$T$2-3 &gt;= 0, REPT(" ",SOURCE!$T$2-3), "")&amp;
      SOURCE!I2159&amp;", "&amp; IF(SOURCE!$U$2-LEN(SOURCE!I2159) &gt;= 0, REPT(" ",SOURCE!$U$2-LEN(SOURCE!I2159)), "")&amp;
      SOURCE!J2159&amp;      IF(SOURCE!$V$2-LEN(SOURCE!J2159) &gt;= 0, REPT(" ",SOURCE!$V$2-LEN(SOURCE!J2159)), "")&amp;
  ", "&amp; SOURCE!K2159&amp;      IF(SOURCE!$X$2-LEN(SOURCE!K2159) &gt;= 0, REPT(" ",SOURCE!$X$2-LEN(SOURCE!K2159)), "")&amp;
      "},"&amp;IF(SOURCE!L2159&lt;&gt;"",""&amp;SOURCE!L2159,"")
 )
)
)</f>
        <v>/* 2110 */  { fnFb,                        25,                          "FB25",                                        "FB25",                                        0,       0,       CAT_NONE, SLS_ENABLED  , US_ENABLED  },//JM SHOI</v>
      </c>
    </row>
    <row r="2160" spans="1:1">
      <c r="A2160" s="8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IF(SOURCE!$O$2-LEN(SOURCE!C2160) &gt;= 0, REPT(" ",SOURCE!$O$2-LEN(SOURCE!C2160)), "")&amp;
      SOURCE!D2160&amp;", "&amp; IF(SOURCE!$P$2-LEN(SOURCE!D2160) &gt;= 0, REPT(" ",SOURCE!$P$2-LEN(SOURCE!D2160)), "")&amp;
      SOURCE!E2160&amp;", "&amp; IF(SOURCE!$Q$2-LEN(SOURCE!E2160) &gt;=0, REPT(" ",SOURCE!$Q$2-LEN(SOURCE!E2160)), "")&amp;
      SOURCE!F2160&amp;", "&amp; IF(SOURCE!$R$2-LEN(SOURCE!F2160) &gt;= 0, REPT(" ",SOURCE!$R$2-LEN(SOURCE!F2160)), "")&amp;
      TEXT(SOURCE!G2160,"??0")&amp;", "&amp; IF(SOURCE!$S$2-3 &gt;= 0, REPT(" ",SOURCE!$S$2-5), "")&amp;
      TEXT(SOURCE!H2160,"????0")&amp;", "&amp; IF(SOURCE!$T$2-3 &gt;= 0, REPT(" ",SOURCE!$T$2-3), "")&amp;
      SOURCE!I2160&amp;", "&amp; IF(SOURCE!$U$2-LEN(SOURCE!I2160) &gt;= 0, REPT(" ",SOURCE!$U$2-LEN(SOURCE!I2160)), "")&amp;
      SOURCE!J2160&amp;      IF(SOURCE!$V$2-LEN(SOURCE!J2160) &gt;= 0, REPT(" ",SOURCE!$V$2-LEN(SOURCE!J2160)), "")&amp;
  ", "&amp; SOURCE!K2160&amp;      IF(SOURCE!$X$2-LEN(SOURCE!K2160) &gt;= 0, REPT(" ",SOURCE!$X$2-LEN(SOURCE!K2160)), "")&amp;
      "},"&amp;IF(SOURCE!L2160&lt;&gt;"",""&amp;SOURCE!L2160,"")
 )
)
)</f>
        <v>/* 2111 */  { fnFb,                        26,                          "FB26",                                        "FB26",                                        0,       0,       CAT_NONE, SLS_ENABLED  , US_ENABLED  },//JM SHOI</v>
      </c>
    </row>
    <row r="2161" spans="1:1">
      <c r="A2161" s="8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IF(SOURCE!$O$2-LEN(SOURCE!C2161) &gt;= 0, REPT(" ",SOURCE!$O$2-LEN(SOURCE!C2161)), "")&amp;
      SOURCE!D2161&amp;", "&amp; IF(SOURCE!$P$2-LEN(SOURCE!D2161) &gt;= 0, REPT(" ",SOURCE!$P$2-LEN(SOURCE!D2161)), "")&amp;
      SOURCE!E2161&amp;", "&amp; IF(SOURCE!$Q$2-LEN(SOURCE!E2161) &gt;=0, REPT(" ",SOURCE!$Q$2-LEN(SOURCE!E2161)), "")&amp;
      SOURCE!F2161&amp;", "&amp; IF(SOURCE!$R$2-LEN(SOURCE!F2161) &gt;= 0, REPT(" ",SOURCE!$R$2-LEN(SOURCE!F2161)), "")&amp;
      TEXT(SOURCE!G2161,"??0")&amp;", "&amp; IF(SOURCE!$S$2-3 &gt;= 0, REPT(" ",SOURCE!$S$2-5), "")&amp;
      TEXT(SOURCE!H2161,"????0")&amp;", "&amp; IF(SOURCE!$T$2-3 &gt;= 0, REPT(" ",SOURCE!$T$2-3), "")&amp;
      SOURCE!I2161&amp;", "&amp; IF(SOURCE!$U$2-LEN(SOURCE!I2161) &gt;= 0, REPT(" ",SOURCE!$U$2-LEN(SOURCE!I2161)), "")&amp;
      SOURCE!J2161&amp;      IF(SOURCE!$V$2-LEN(SOURCE!J2161) &gt;= 0, REPT(" ",SOURCE!$V$2-LEN(SOURCE!J2161)), "")&amp;
  ", "&amp; SOURCE!K2161&amp;      IF(SOURCE!$X$2-LEN(SOURCE!K2161) &gt;= 0, REPT(" ",SOURCE!$X$2-LEN(SOURCE!K2161)), "")&amp;
      "},"&amp;IF(SOURCE!L2161&lt;&gt;"",""&amp;SOURCE!L2161,"")
 )
)
)</f>
        <v>/* 2112 */  { fnFb,                        27,                          "FB27",                                        "FB27",                                        0,       0,       CAT_NONE, SLS_ENABLED  , US_ENABLED  },//JM SHOI</v>
      </c>
    </row>
    <row r="2162" spans="1:1">
      <c r="A2162" s="8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IF(SOURCE!$O$2-LEN(SOURCE!C2162) &gt;= 0, REPT(" ",SOURCE!$O$2-LEN(SOURCE!C2162)), "")&amp;
      SOURCE!D2162&amp;", "&amp; IF(SOURCE!$P$2-LEN(SOURCE!D2162) &gt;= 0, REPT(" ",SOURCE!$P$2-LEN(SOURCE!D2162)), "")&amp;
      SOURCE!E2162&amp;", "&amp; IF(SOURCE!$Q$2-LEN(SOURCE!E2162) &gt;=0, REPT(" ",SOURCE!$Q$2-LEN(SOURCE!E2162)), "")&amp;
      SOURCE!F2162&amp;", "&amp; IF(SOURCE!$R$2-LEN(SOURCE!F2162) &gt;= 0, REPT(" ",SOURCE!$R$2-LEN(SOURCE!F2162)), "")&amp;
      TEXT(SOURCE!G2162,"??0")&amp;", "&amp; IF(SOURCE!$S$2-3 &gt;= 0, REPT(" ",SOURCE!$S$2-5), "")&amp;
      TEXT(SOURCE!H2162,"????0")&amp;", "&amp; IF(SOURCE!$T$2-3 &gt;= 0, REPT(" ",SOURCE!$T$2-3), "")&amp;
      SOURCE!I2162&amp;", "&amp; IF(SOURCE!$U$2-LEN(SOURCE!I2162) &gt;= 0, REPT(" ",SOURCE!$U$2-LEN(SOURCE!I2162)), "")&amp;
      SOURCE!J2162&amp;      IF(SOURCE!$V$2-LEN(SOURCE!J2162) &gt;= 0, REPT(" ",SOURCE!$V$2-LEN(SOURCE!J2162)), "")&amp;
  ", "&amp; SOURCE!K2162&amp;      IF(SOURCE!$X$2-LEN(SOURCE!K2162) &gt;= 0, REPT(" ",SOURCE!$X$2-LEN(SOURCE!K2162)), "")&amp;
      "},"&amp;IF(SOURCE!L2162&lt;&gt;"",""&amp;SOURCE!L2162,"")
 )
)
)</f>
        <v>/* 2113 */  { fnFb,                        28,                          "FB28",                                        "FB28",                                        0,       0,       CAT_NONE, SLS_ENABLED  , US_ENABLED  },//JM SHOI</v>
      </c>
    </row>
    <row r="2163" spans="1:1">
      <c r="A2163" s="8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IF(SOURCE!$O$2-LEN(SOURCE!C2163) &gt;= 0, REPT(" ",SOURCE!$O$2-LEN(SOURCE!C2163)), "")&amp;
      SOURCE!D2163&amp;", "&amp; IF(SOURCE!$P$2-LEN(SOURCE!D2163) &gt;= 0, REPT(" ",SOURCE!$P$2-LEN(SOURCE!D2163)), "")&amp;
      SOURCE!E2163&amp;", "&amp; IF(SOURCE!$Q$2-LEN(SOURCE!E2163) &gt;=0, REPT(" ",SOURCE!$Q$2-LEN(SOURCE!E2163)), "")&amp;
      SOURCE!F2163&amp;", "&amp; IF(SOURCE!$R$2-LEN(SOURCE!F2163) &gt;= 0, REPT(" ",SOURCE!$R$2-LEN(SOURCE!F2163)), "")&amp;
      TEXT(SOURCE!G2163,"??0")&amp;", "&amp; IF(SOURCE!$S$2-3 &gt;= 0, REPT(" ",SOURCE!$S$2-5), "")&amp;
      TEXT(SOURCE!H2163,"????0")&amp;", "&amp; IF(SOURCE!$T$2-3 &gt;= 0, REPT(" ",SOURCE!$T$2-3), "")&amp;
      SOURCE!I2163&amp;", "&amp; IF(SOURCE!$U$2-LEN(SOURCE!I2163) &gt;= 0, REPT(" ",SOURCE!$U$2-LEN(SOURCE!I2163)), "")&amp;
      SOURCE!J2163&amp;      IF(SOURCE!$V$2-LEN(SOURCE!J2163) &gt;= 0, REPT(" ",SOURCE!$V$2-LEN(SOURCE!J2163)), "")&amp;
  ", "&amp; SOURCE!K2163&amp;      IF(SOURCE!$X$2-LEN(SOURCE!K2163) &gt;= 0, REPT(" ",SOURCE!$X$2-LEN(SOURCE!K2163)), "")&amp;
      "},"&amp;IF(SOURCE!L2163&lt;&gt;"",""&amp;SOURCE!L2163,"")
 )
)
)</f>
        <v>/* 2114 */  { fnFb,                        29,                          "FB29",                                        "FB29",                                        0,       0,       CAT_NONE, SLS_ENABLED  , US_ENABLED  },//JM SHOI</v>
      </c>
    </row>
    <row r="2164" spans="1:1">
      <c r="A2164" s="8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IF(SOURCE!$O$2-LEN(SOURCE!C2164) &gt;= 0, REPT(" ",SOURCE!$O$2-LEN(SOURCE!C2164)), "")&amp;
      SOURCE!D2164&amp;", "&amp; IF(SOURCE!$P$2-LEN(SOURCE!D2164) &gt;= 0, REPT(" ",SOURCE!$P$2-LEN(SOURCE!D2164)), "")&amp;
      SOURCE!E2164&amp;", "&amp; IF(SOURCE!$Q$2-LEN(SOURCE!E2164) &gt;=0, REPT(" ",SOURCE!$Q$2-LEN(SOURCE!E2164)), "")&amp;
      SOURCE!F2164&amp;", "&amp; IF(SOURCE!$R$2-LEN(SOURCE!F2164) &gt;= 0, REPT(" ",SOURCE!$R$2-LEN(SOURCE!F2164)), "")&amp;
      TEXT(SOURCE!G2164,"??0")&amp;", "&amp; IF(SOURCE!$S$2-3 &gt;= 0, REPT(" ",SOURCE!$S$2-5), "")&amp;
      TEXT(SOURCE!H2164,"????0")&amp;", "&amp; IF(SOURCE!$T$2-3 &gt;= 0, REPT(" ",SOURCE!$T$2-3), "")&amp;
      SOURCE!I2164&amp;", "&amp; IF(SOURCE!$U$2-LEN(SOURCE!I2164) &gt;= 0, REPT(" ",SOURCE!$U$2-LEN(SOURCE!I2164)), "")&amp;
      SOURCE!J2164&amp;      IF(SOURCE!$V$2-LEN(SOURCE!J2164) &gt;= 0, REPT(" ",SOURCE!$V$2-LEN(SOURCE!J2164)), "")&amp;
  ", "&amp; SOURCE!K2164&amp;      IF(SOURCE!$X$2-LEN(SOURCE!K2164) &gt;= 0, REPT(" ",SOURCE!$X$2-LEN(SOURCE!K2164)), "")&amp;
      "},"&amp;IF(SOURCE!L2164&lt;&gt;"",""&amp;SOURCE!L2164,"")
 )
)
)</f>
        <v>/* 2115 */  { fnFb,                        30,                          "FB30",                                        "FB30",                                        0,       0,       CAT_NONE, SLS_ENABLED  , US_ENABLED  },//JM SHOI</v>
      </c>
    </row>
    <row r="2165" spans="1:1">
      <c r="A2165" s="8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IF(SOURCE!$O$2-LEN(SOURCE!C2165) &gt;= 0, REPT(" ",SOURCE!$O$2-LEN(SOURCE!C2165)), "")&amp;
      SOURCE!D2165&amp;", "&amp; IF(SOURCE!$P$2-LEN(SOURCE!D2165) &gt;= 0, REPT(" ",SOURCE!$P$2-LEN(SOURCE!D2165)), "")&amp;
      SOURCE!E2165&amp;", "&amp; IF(SOURCE!$Q$2-LEN(SOURCE!E2165) &gt;=0, REPT(" ",SOURCE!$Q$2-LEN(SOURCE!E2165)), "")&amp;
      SOURCE!F2165&amp;", "&amp; IF(SOURCE!$R$2-LEN(SOURCE!F2165) &gt;= 0, REPT(" ",SOURCE!$R$2-LEN(SOURCE!F2165)), "")&amp;
      TEXT(SOURCE!G2165,"??0")&amp;", "&amp; IF(SOURCE!$S$2-3 &gt;= 0, REPT(" ",SOURCE!$S$2-5), "")&amp;
      TEXT(SOURCE!H2165,"????0")&amp;", "&amp; IF(SOURCE!$T$2-3 &gt;= 0, REPT(" ",SOURCE!$T$2-3), "")&amp;
      SOURCE!I2165&amp;", "&amp; IF(SOURCE!$U$2-LEN(SOURCE!I2165) &gt;= 0, REPT(" ",SOURCE!$U$2-LEN(SOURCE!I2165)), "")&amp;
      SOURCE!J2165&amp;      IF(SOURCE!$V$2-LEN(SOURCE!J2165) &gt;= 0, REPT(" ",SOURCE!$V$2-LEN(SOURCE!J2165)), "")&amp;
  ", "&amp; SOURCE!K2165&amp;      IF(SOURCE!$X$2-LEN(SOURCE!K2165) &gt;= 0, REPT(" ",SOURCE!$X$2-LEN(SOURCE!K2165)), "")&amp;
      "},"&amp;IF(SOURCE!L2165&lt;&gt;"",""&amp;SOURCE!L2165,"")
 )
)
)</f>
        <v>/* 2116 */  { fnFb,                        31,                          "FB31",                                        "FB31",                                        0,       0,       CAT_NONE, SLS_ENABLED  , US_ENABLED  },//JM SHOI</v>
      </c>
    </row>
    <row r="2166" spans="1:1">
      <c r="A2166" s="8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IF(SOURCE!$O$2-LEN(SOURCE!C2166) &gt;= 0, REPT(" ",SOURCE!$O$2-LEN(SOURCE!C2166)), "")&amp;
      SOURCE!D2166&amp;", "&amp; IF(SOURCE!$P$2-LEN(SOURCE!D2166) &gt;= 0, REPT(" ",SOURCE!$P$2-LEN(SOURCE!D2166)), "")&amp;
      SOURCE!E2166&amp;", "&amp; IF(SOURCE!$Q$2-LEN(SOURCE!E2166) &gt;=0, REPT(" ",SOURCE!$Q$2-LEN(SOURCE!E2166)), "")&amp;
      SOURCE!F2166&amp;", "&amp; IF(SOURCE!$R$2-LEN(SOURCE!F2166) &gt;= 0, REPT(" ",SOURCE!$R$2-LEN(SOURCE!F2166)), "")&amp;
      TEXT(SOURCE!G2166,"??0")&amp;", "&amp; IF(SOURCE!$S$2-3 &gt;= 0, REPT(" ",SOURCE!$S$2-5), "")&amp;
      TEXT(SOURCE!H2166,"????0")&amp;", "&amp; IF(SOURCE!$T$2-3 &gt;= 0, REPT(" ",SOURCE!$T$2-3), "")&amp;
      SOURCE!I2166&amp;", "&amp; IF(SOURCE!$U$2-LEN(SOURCE!I2166) &gt;= 0, REPT(" ",SOURCE!$U$2-LEN(SOURCE!I2166)), "")&amp;
      SOURCE!J2166&amp;      IF(SOURCE!$V$2-LEN(SOURCE!J2166) &gt;= 0, REPT(" ",SOURCE!$V$2-LEN(SOURCE!J2166)), "")&amp;
  ", "&amp; SOURCE!K2166&amp;      IF(SOURCE!$X$2-LEN(SOURCE!K2166) &gt;= 0, REPT(" ",SOURCE!$X$2-LEN(SOURCE!K2166)), "")&amp;
      "},"&amp;IF(SOURCE!L2166&lt;&gt;"",""&amp;SOURCE!L2166,"")
 )
)
)</f>
        <v>/* 2117 */  { fnFb,                        32,                          "FB32",                                        "FB32",                                        0,       0,       CAT_NONE, SLS_ENABLED  , US_ENABLED  },//JM SHOI</v>
      </c>
    </row>
    <row r="2167" spans="1:1">
      <c r="A2167" s="8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IF(SOURCE!$O$2-LEN(SOURCE!C2167) &gt;= 0, REPT(" ",SOURCE!$O$2-LEN(SOURCE!C2167)), "")&amp;
      SOURCE!D2167&amp;", "&amp; IF(SOURCE!$P$2-LEN(SOURCE!D2167) &gt;= 0, REPT(" ",SOURCE!$P$2-LEN(SOURCE!D2167)), "")&amp;
      SOURCE!E2167&amp;", "&amp; IF(SOURCE!$Q$2-LEN(SOURCE!E2167) &gt;=0, REPT(" ",SOURCE!$Q$2-LEN(SOURCE!E2167)), "")&amp;
      SOURCE!F2167&amp;", "&amp; IF(SOURCE!$R$2-LEN(SOURCE!F2167) &gt;= 0, REPT(" ",SOURCE!$R$2-LEN(SOURCE!F2167)), "")&amp;
      TEXT(SOURCE!G2167,"??0")&amp;", "&amp; IF(SOURCE!$S$2-3 &gt;= 0, REPT(" ",SOURCE!$S$2-5), "")&amp;
      TEXT(SOURCE!H2167,"????0")&amp;", "&amp; IF(SOURCE!$T$2-3 &gt;= 0, REPT(" ",SOURCE!$T$2-3), "")&amp;
      SOURCE!I2167&amp;", "&amp; IF(SOURCE!$U$2-LEN(SOURCE!I2167) &gt;= 0, REPT(" ",SOURCE!$U$2-LEN(SOURCE!I2167)), "")&amp;
      SOURCE!J2167&amp;      IF(SOURCE!$V$2-LEN(SOURCE!J2167) &gt;= 0, REPT(" ",SOURCE!$V$2-LEN(SOURCE!J2167)), "")&amp;
  ", "&amp; SOURCE!K2167&amp;      IF(SOURCE!$X$2-LEN(SOURCE!K2167) &gt;= 0, REPT(" ",SOURCE!$X$2-LEN(SOURCE!K2167)), "")&amp;
      "},"&amp;IF(SOURCE!L2167&lt;&gt;"",""&amp;SOURCE!L2167,"")
 )
)
)</f>
        <v>/* 2118 */  { fnFb,                        33,                          "FB33",                                        "FB33",                                        0,       0,       CAT_NONE, SLS_ENABLED  , US_ENABLED  },//JM SHOI</v>
      </c>
    </row>
    <row r="2168" spans="1:1">
      <c r="A2168" s="8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IF(SOURCE!$O$2-LEN(SOURCE!C2168) &gt;= 0, REPT(" ",SOURCE!$O$2-LEN(SOURCE!C2168)), "")&amp;
      SOURCE!D2168&amp;", "&amp; IF(SOURCE!$P$2-LEN(SOURCE!D2168) &gt;= 0, REPT(" ",SOURCE!$P$2-LEN(SOURCE!D2168)), "")&amp;
      SOURCE!E2168&amp;", "&amp; IF(SOURCE!$Q$2-LEN(SOURCE!E2168) &gt;=0, REPT(" ",SOURCE!$Q$2-LEN(SOURCE!E2168)), "")&amp;
      SOURCE!F2168&amp;", "&amp; IF(SOURCE!$R$2-LEN(SOURCE!F2168) &gt;= 0, REPT(" ",SOURCE!$R$2-LEN(SOURCE!F2168)), "")&amp;
      TEXT(SOURCE!G2168,"??0")&amp;", "&amp; IF(SOURCE!$S$2-3 &gt;= 0, REPT(" ",SOURCE!$S$2-5), "")&amp;
      TEXT(SOURCE!H2168,"????0")&amp;", "&amp; IF(SOURCE!$T$2-3 &gt;= 0, REPT(" ",SOURCE!$T$2-3), "")&amp;
      SOURCE!I2168&amp;", "&amp; IF(SOURCE!$U$2-LEN(SOURCE!I2168) &gt;= 0, REPT(" ",SOURCE!$U$2-LEN(SOURCE!I2168)), "")&amp;
      SOURCE!J2168&amp;      IF(SOURCE!$V$2-LEN(SOURCE!J2168) &gt;= 0, REPT(" ",SOURCE!$V$2-LEN(SOURCE!J2168)), "")&amp;
  ", "&amp; SOURCE!K2168&amp;      IF(SOURCE!$X$2-LEN(SOURCE!K2168) &gt;= 0, REPT(" ",SOURCE!$X$2-LEN(SOURCE!K2168)), "")&amp;
      "},"&amp;IF(SOURCE!L2168&lt;&gt;"",""&amp;SOURCE!L2168,"")
 )
)
)</f>
        <v>/* 2119 */  { fnFb,                        34,                          "FB34",                                        "FB34",                                        0,       0,       CAT_NONE, SLS_ENABLED  , US_ENABLED  },//JM SHOI</v>
      </c>
    </row>
    <row r="2169" spans="1:1">
      <c r="A2169" s="8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IF(SOURCE!$O$2-LEN(SOURCE!C2169) &gt;= 0, REPT(" ",SOURCE!$O$2-LEN(SOURCE!C2169)), "")&amp;
      SOURCE!D2169&amp;", "&amp; IF(SOURCE!$P$2-LEN(SOURCE!D2169) &gt;= 0, REPT(" ",SOURCE!$P$2-LEN(SOURCE!D2169)), "")&amp;
      SOURCE!E2169&amp;", "&amp; IF(SOURCE!$Q$2-LEN(SOURCE!E2169) &gt;=0, REPT(" ",SOURCE!$Q$2-LEN(SOURCE!E2169)), "")&amp;
      SOURCE!F2169&amp;", "&amp; IF(SOURCE!$R$2-LEN(SOURCE!F2169) &gt;= 0, REPT(" ",SOURCE!$R$2-LEN(SOURCE!F2169)), "")&amp;
      TEXT(SOURCE!G2169,"??0")&amp;", "&amp; IF(SOURCE!$S$2-3 &gt;= 0, REPT(" ",SOURCE!$S$2-5), "")&amp;
      TEXT(SOURCE!H2169,"????0")&amp;", "&amp; IF(SOURCE!$T$2-3 &gt;= 0, REPT(" ",SOURCE!$T$2-3), "")&amp;
      SOURCE!I2169&amp;", "&amp; IF(SOURCE!$U$2-LEN(SOURCE!I2169) &gt;= 0, REPT(" ",SOURCE!$U$2-LEN(SOURCE!I2169)), "")&amp;
      SOURCE!J2169&amp;      IF(SOURCE!$V$2-LEN(SOURCE!J2169) &gt;= 0, REPT(" ",SOURCE!$V$2-LEN(SOURCE!J2169)), "")&amp;
  ", "&amp; SOURCE!K2169&amp;      IF(SOURCE!$X$2-LEN(SOURCE!K2169) &gt;= 0, REPT(" ",SOURCE!$X$2-LEN(SOURCE!K2169)), "")&amp;
      "},"&amp;IF(SOURCE!L2169&lt;&gt;"",""&amp;SOURCE!L2169,"")
 )
)
)</f>
        <v>/* 2120 */  { fnFb,                        35,                          "FB35",                                        "FB35",                                        0,       0,       CAT_NONE, SLS_ENABLED  , US_ENABLED  },//JM SHOI</v>
      </c>
    </row>
    <row r="2170" spans="1:1">
      <c r="A2170" s="8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IF(SOURCE!$O$2-LEN(SOURCE!C2170) &gt;= 0, REPT(" ",SOURCE!$O$2-LEN(SOURCE!C2170)), "")&amp;
      SOURCE!D2170&amp;", "&amp; IF(SOURCE!$P$2-LEN(SOURCE!D2170) &gt;= 0, REPT(" ",SOURCE!$P$2-LEN(SOURCE!D2170)), "")&amp;
      SOURCE!E2170&amp;", "&amp; IF(SOURCE!$Q$2-LEN(SOURCE!E2170) &gt;=0, REPT(" ",SOURCE!$Q$2-LEN(SOURCE!E2170)), "")&amp;
      SOURCE!F2170&amp;", "&amp; IF(SOURCE!$R$2-LEN(SOURCE!F2170) &gt;= 0, REPT(" ",SOURCE!$R$2-LEN(SOURCE!F2170)), "")&amp;
      TEXT(SOURCE!G2170,"??0")&amp;", "&amp; IF(SOURCE!$S$2-3 &gt;= 0, REPT(" ",SOURCE!$S$2-5), "")&amp;
      TEXT(SOURCE!H2170,"????0")&amp;", "&amp; IF(SOURCE!$T$2-3 &gt;= 0, REPT(" ",SOURCE!$T$2-3), "")&amp;
      SOURCE!I2170&amp;", "&amp; IF(SOURCE!$U$2-LEN(SOURCE!I2170) &gt;= 0, REPT(" ",SOURCE!$U$2-LEN(SOURCE!I2170)), "")&amp;
      SOURCE!J2170&amp;      IF(SOURCE!$V$2-LEN(SOURCE!J2170) &gt;= 0, REPT(" ",SOURCE!$V$2-LEN(SOURCE!J2170)), "")&amp;
  ", "&amp; SOURCE!K2170&amp;      IF(SOURCE!$X$2-LEN(SOURCE!K2170) &gt;= 0, REPT(" ",SOURCE!$X$2-LEN(SOURCE!K2170)), "")&amp;
      "},"&amp;IF(SOURCE!L2170&lt;&gt;"",""&amp;SOURCE!L2170,"")
 )
)
)</f>
        <v>/* 2121 */  { fnFb,                        36,                          "FB36",                                        "FB36",                                        0,       0,       CAT_NONE, SLS_ENABLED  , US_ENABLED  },//JM SHOI</v>
      </c>
    </row>
    <row r="2171" spans="1:1">
      <c r="A2171" s="8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IF(SOURCE!$O$2-LEN(SOURCE!C2171) &gt;= 0, REPT(" ",SOURCE!$O$2-LEN(SOURCE!C2171)), "")&amp;
      SOURCE!D2171&amp;", "&amp; IF(SOURCE!$P$2-LEN(SOURCE!D2171) &gt;= 0, REPT(" ",SOURCE!$P$2-LEN(SOURCE!D2171)), "")&amp;
      SOURCE!E2171&amp;", "&amp; IF(SOURCE!$Q$2-LEN(SOURCE!E2171) &gt;=0, REPT(" ",SOURCE!$Q$2-LEN(SOURCE!E2171)), "")&amp;
      SOURCE!F2171&amp;", "&amp; IF(SOURCE!$R$2-LEN(SOURCE!F2171) &gt;= 0, REPT(" ",SOURCE!$R$2-LEN(SOURCE!F2171)), "")&amp;
      TEXT(SOURCE!G2171,"??0")&amp;", "&amp; IF(SOURCE!$S$2-3 &gt;= 0, REPT(" ",SOURCE!$S$2-5), "")&amp;
      TEXT(SOURCE!H2171,"????0")&amp;", "&amp; IF(SOURCE!$T$2-3 &gt;= 0, REPT(" ",SOURCE!$T$2-3), "")&amp;
      SOURCE!I2171&amp;", "&amp; IF(SOURCE!$U$2-LEN(SOURCE!I2171) &gt;= 0, REPT(" ",SOURCE!$U$2-LEN(SOURCE!I2171)), "")&amp;
      SOURCE!J2171&amp;      IF(SOURCE!$V$2-LEN(SOURCE!J2171) &gt;= 0, REPT(" ",SOURCE!$V$2-LEN(SOURCE!J2171)), "")&amp;
  ", "&amp; SOURCE!K2171&amp;      IF(SOURCE!$X$2-LEN(SOURCE!K2171) &gt;= 0, REPT(" ",SOURCE!$X$2-LEN(SOURCE!K2171)), "")&amp;
      "},"&amp;IF(SOURCE!L2171&lt;&gt;"",""&amp;SOURCE!L2171,"")
 )
)
)</f>
        <v>/* 2122 */  { fnFb,                        37,                          "FB37",                                        "FB37",                                        0,       0,       CAT_NONE, SLS_ENABLED  , US_ENABLED  },//JM SHOI</v>
      </c>
    </row>
    <row r="2172" spans="1:1">
      <c r="A2172" s="8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IF(SOURCE!$O$2-LEN(SOURCE!C2172) &gt;= 0, REPT(" ",SOURCE!$O$2-LEN(SOURCE!C2172)), "")&amp;
      SOURCE!D2172&amp;", "&amp; IF(SOURCE!$P$2-LEN(SOURCE!D2172) &gt;= 0, REPT(" ",SOURCE!$P$2-LEN(SOURCE!D2172)), "")&amp;
      SOURCE!E2172&amp;", "&amp; IF(SOURCE!$Q$2-LEN(SOURCE!E2172) &gt;=0, REPT(" ",SOURCE!$Q$2-LEN(SOURCE!E2172)), "")&amp;
      SOURCE!F2172&amp;", "&amp; IF(SOURCE!$R$2-LEN(SOURCE!F2172) &gt;= 0, REPT(" ",SOURCE!$R$2-LEN(SOURCE!F2172)), "")&amp;
      TEXT(SOURCE!G2172,"??0")&amp;", "&amp; IF(SOURCE!$S$2-3 &gt;= 0, REPT(" ",SOURCE!$S$2-5), "")&amp;
      TEXT(SOURCE!H2172,"????0")&amp;", "&amp; IF(SOURCE!$T$2-3 &gt;= 0, REPT(" ",SOURCE!$T$2-3), "")&amp;
      SOURCE!I2172&amp;", "&amp; IF(SOURCE!$U$2-LEN(SOURCE!I2172) &gt;= 0, REPT(" ",SOURCE!$U$2-LEN(SOURCE!I2172)), "")&amp;
      SOURCE!J2172&amp;      IF(SOURCE!$V$2-LEN(SOURCE!J2172) &gt;= 0, REPT(" ",SOURCE!$V$2-LEN(SOURCE!J2172)), "")&amp;
  ", "&amp; SOURCE!K2172&amp;      IF(SOURCE!$X$2-LEN(SOURCE!K2172) &gt;= 0, REPT(" ",SOURCE!$X$2-LEN(SOURCE!K2172)), "")&amp;
      "},"&amp;IF(SOURCE!L2172&lt;&gt;"",""&amp;SOURCE!L2172,"")
 )
)
)</f>
        <v>/* 2123 */  { fnFb,                        38,                          "FB38",                                        "FB38",                                        0,       0,       CAT_NONE, SLS_ENABLED  , US_ENABLED  },//JM SHOI</v>
      </c>
    </row>
    <row r="2173" spans="1:1">
      <c r="A2173" s="8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IF(SOURCE!$O$2-LEN(SOURCE!C2173) &gt;= 0, REPT(" ",SOURCE!$O$2-LEN(SOURCE!C2173)), "")&amp;
      SOURCE!D2173&amp;", "&amp; IF(SOURCE!$P$2-LEN(SOURCE!D2173) &gt;= 0, REPT(" ",SOURCE!$P$2-LEN(SOURCE!D2173)), "")&amp;
      SOURCE!E2173&amp;", "&amp; IF(SOURCE!$Q$2-LEN(SOURCE!E2173) &gt;=0, REPT(" ",SOURCE!$Q$2-LEN(SOURCE!E2173)), "")&amp;
      SOURCE!F2173&amp;", "&amp; IF(SOURCE!$R$2-LEN(SOURCE!F2173) &gt;= 0, REPT(" ",SOURCE!$R$2-LEN(SOURCE!F2173)), "")&amp;
      TEXT(SOURCE!G2173,"??0")&amp;", "&amp; IF(SOURCE!$S$2-3 &gt;= 0, REPT(" ",SOURCE!$S$2-5), "")&amp;
      TEXT(SOURCE!H2173,"????0")&amp;", "&amp; IF(SOURCE!$T$2-3 &gt;= 0, REPT(" ",SOURCE!$T$2-3), "")&amp;
      SOURCE!I2173&amp;", "&amp; IF(SOURCE!$U$2-LEN(SOURCE!I2173) &gt;= 0, REPT(" ",SOURCE!$U$2-LEN(SOURCE!I2173)), "")&amp;
      SOURCE!J2173&amp;      IF(SOURCE!$V$2-LEN(SOURCE!J2173) &gt;= 0, REPT(" ",SOURCE!$V$2-LEN(SOURCE!J2173)), "")&amp;
  ", "&amp; SOURCE!K2173&amp;      IF(SOURCE!$X$2-LEN(SOURCE!K2173) &gt;= 0, REPT(" ",SOURCE!$X$2-LEN(SOURCE!K2173)), "")&amp;
      "},"&amp;IF(SOURCE!L2173&lt;&gt;"",""&amp;SOURCE!L2173,"")
 )
)
)</f>
        <v>/* 2124 */  { fnFb,                        39,                          "FB39",                                        "FB39",                                        0,       0,       CAT_NONE, SLS_ENABLED  , US_ENABLED  },//JM SHOI</v>
      </c>
    </row>
    <row r="2174" spans="1:1">
      <c r="A2174" s="8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IF(SOURCE!$O$2-LEN(SOURCE!C2174) &gt;= 0, REPT(" ",SOURCE!$O$2-LEN(SOURCE!C2174)), "")&amp;
      SOURCE!D2174&amp;", "&amp; IF(SOURCE!$P$2-LEN(SOURCE!D2174) &gt;= 0, REPT(" ",SOURCE!$P$2-LEN(SOURCE!D2174)), "")&amp;
      SOURCE!E2174&amp;", "&amp; IF(SOURCE!$Q$2-LEN(SOURCE!E2174) &gt;=0, REPT(" ",SOURCE!$Q$2-LEN(SOURCE!E2174)), "")&amp;
      SOURCE!F2174&amp;", "&amp; IF(SOURCE!$R$2-LEN(SOURCE!F2174) &gt;= 0, REPT(" ",SOURCE!$R$2-LEN(SOURCE!F2174)), "")&amp;
      TEXT(SOURCE!G2174,"??0")&amp;", "&amp; IF(SOURCE!$S$2-3 &gt;= 0, REPT(" ",SOURCE!$S$2-5), "")&amp;
      TEXT(SOURCE!H2174,"????0")&amp;", "&amp; IF(SOURCE!$T$2-3 &gt;= 0, REPT(" ",SOURCE!$T$2-3), "")&amp;
      SOURCE!I2174&amp;", "&amp; IF(SOURCE!$U$2-LEN(SOURCE!I2174) &gt;= 0, REPT(" ",SOURCE!$U$2-LEN(SOURCE!I2174)), "")&amp;
      SOURCE!J2174&amp;      IF(SOURCE!$V$2-LEN(SOURCE!J2174) &gt;= 0, REPT(" ",SOURCE!$V$2-LEN(SOURCE!J2174)), "")&amp;
  ", "&amp; SOURCE!K2174&amp;      IF(SOURCE!$X$2-LEN(SOURCE!K2174) &gt;= 0, REPT(" ",SOURCE!$X$2-LEN(SOURCE!K2174)), "")&amp;
      "},"&amp;IF(SOURCE!L2174&lt;&gt;"",""&amp;SOURCE!L2174,"")
 )
)
)</f>
        <v>/* 2125 */  { fnFb,                        40,                          "FB40",                                        "FB40",                                        0,       0,       CAT_NONE, SLS_ENABLED  , US_ENABLED  },//JM SHOI</v>
      </c>
    </row>
    <row r="2175" spans="1:1">
      <c r="A2175" s="8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IF(SOURCE!$O$2-LEN(SOURCE!C2175) &gt;= 0, REPT(" ",SOURCE!$O$2-LEN(SOURCE!C2175)), "")&amp;
      SOURCE!D2175&amp;", "&amp; IF(SOURCE!$P$2-LEN(SOURCE!D2175) &gt;= 0, REPT(" ",SOURCE!$P$2-LEN(SOURCE!D2175)), "")&amp;
      SOURCE!E2175&amp;", "&amp; IF(SOURCE!$Q$2-LEN(SOURCE!E2175) &gt;=0, REPT(" ",SOURCE!$Q$2-LEN(SOURCE!E2175)), "")&amp;
      SOURCE!F2175&amp;", "&amp; IF(SOURCE!$R$2-LEN(SOURCE!F2175) &gt;= 0, REPT(" ",SOURCE!$R$2-LEN(SOURCE!F2175)), "")&amp;
      TEXT(SOURCE!G2175,"??0")&amp;", "&amp; IF(SOURCE!$S$2-3 &gt;= 0, REPT(" ",SOURCE!$S$2-5), "")&amp;
      TEXT(SOURCE!H2175,"????0")&amp;", "&amp; IF(SOURCE!$T$2-3 &gt;= 0, REPT(" ",SOURCE!$T$2-3), "")&amp;
      SOURCE!I2175&amp;", "&amp; IF(SOURCE!$U$2-LEN(SOURCE!I2175) &gt;= 0, REPT(" ",SOURCE!$U$2-LEN(SOURCE!I2175)), "")&amp;
      SOURCE!J2175&amp;      IF(SOURCE!$V$2-LEN(SOURCE!J2175) &gt;= 0, REPT(" ",SOURCE!$V$2-LEN(SOURCE!J2175)), "")&amp;
  ", "&amp; SOURCE!K2175&amp;      IF(SOURCE!$X$2-LEN(SOURCE!K2175) &gt;= 0, REPT(" ",SOURCE!$X$2-LEN(SOURCE!K2175)), "")&amp;
      "},"&amp;IF(SOURCE!L2175&lt;&gt;"",""&amp;SOURCE!L2175,"")
 )
)
)</f>
        <v>/* 2126 */  { fnFb,                        41,                          "FB41",                                        "FB41",                                        0,       0,       CAT_NONE, SLS_ENABLED  , US_ENABLED  },//JM SHOI</v>
      </c>
    </row>
    <row r="2176" spans="1:1">
      <c r="A2176" s="8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IF(SOURCE!$O$2-LEN(SOURCE!C2176) &gt;= 0, REPT(" ",SOURCE!$O$2-LEN(SOURCE!C2176)), "")&amp;
      SOURCE!D2176&amp;", "&amp; IF(SOURCE!$P$2-LEN(SOURCE!D2176) &gt;= 0, REPT(" ",SOURCE!$P$2-LEN(SOURCE!D2176)), "")&amp;
      SOURCE!E2176&amp;", "&amp; IF(SOURCE!$Q$2-LEN(SOURCE!E2176) &gt;=0, REPT(" ",SOURCE!$Q$2-LEN(SOURCE!E2176)), "")&amp;
      SOURCE!F2176&amp;", "&amp; IF(SOURCE!$R$2-LEN(SOURCE!F2176) &gt;= 0, REPT(" ",SOURCE!$R$2-LEN(SOURCE!F2176)), "")&amp;
      TEXT(SOURCE!G2176,"??0")&amp;", "&amp; IF(SOURCE!$S$2-3 &gt;= 0, REPT(" ",SOURCE!$S$2-5), "")&amp;
      TEXT(SOURCE!H2176,"????0")&amp;", "&amp; IF(SOURCE!$T$2-3 &gt;= 0, REPT(" ",SOURCE!$T$2-3), "")&amp;
      SOURCE!I2176&amp;", "&amp; IF(SOURCE!$U$2-LEN(SOURCE!I2176) &gt;= 0, REPT(" ",SOURCE!$U$2-LEN(SOURCE!I2176)), "")&amp;
      SOURCE!J2176&amp;      IF(SOURCE!$V$2-LEN(SOURCE!J2176) &gt;= 0, REPT(" ",SOURCE!$V$2-LEN(SOURCE!J2176)), "")&amp;
  ", "&amp; SOURCE!K2176&amp;      IF(SOURCE!$X$2-LEN(SOURCE!K2176) &gt;= 0, REPT(" ",SOURCE!$X$2-LEN(SOURCE!K2176)), "")&amp;
      "},"&amp;IF(SOURCE!L2176&lt;&gt;"",""&amp;SOURCE!L2176,"")
 )
)
)</f>
        <v>/* 2127 */  { fnFb,                        42,                          "FB42",                                        "FB42",                                        0,       0,       CAT_NONE, SLS_ENABLED  , US_ENABLED  },//JM SHOI</v>
      </c>
    </row>
    <row r="2177" spans="1:1">
      <c r="A2177" s="8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IF(SOURCE!$O$2-LEN(SOURCE!C2177) &gt;= 0, REPT(" ",SOURCE!$O$2-LEN(SOURCE!C2177)), "")&amp;
      SOURCE!D2177&amp;", "&amp; IF(SOURCE!$P$2-LEN(SOURCE!D2177) &gt;= 0, REPT(" ",SOURCE!$P$2-LEN(SOURCE!D2177)), "")&amp;
      SOURCE!E2177&amp;", "&amp; IF(SOURCE!$Q$2-LEN(SOURCE!E2177) &gt;=0, REPT(" ",SOURCE!$Q$2-LEN(SOURCE!E2177)), "")&amp;
      SOURCE!F2177&amp;", "&amp; IF(SOURCE!$R$2-LEN(SOURCE!F2177) &gt;= 0, REPT(" ",SOURCE!$R$2-LEN(SOURCE!F2177)), "")&amp;
      TEXT(SOURCE!G2177,"??0")&amp;", "&amp; IF(SOURCE!$S$2-3 &gt;= 0, REPT(" ",SOURCE!$S$2-5), "")&amp;
      TEXT(SOURCE!H2177,"????0")&amp;", "&amp; IF(SOURCE!$T$2-3 &gt;= 0, REPT(" ",SOURCE!$T$2-3), "")&amp;
      SOURCE!I2177&amp;", "&amp; IF(SOURCE!$U$2-LEN(SOURCE!I2177) &gt;= 0, REPT(" ",SOURCE!$U$2-LEN(SOURCE!I2177)), "")&amp;
      SOURCE!J2177&amp;      IF(SOURCE!$V$2-LEN(SOURCE!J2177) &gt;= 0, REPT(" ",SOURCE!$V$2-LEN(SOURCE!J2177)), "")&amp;
  ", "&amp; SOURCE!K2177&amp;      IF(SOURCE!$X$2-LEN(SOURCE!K2177) &gt;= 0, REPT(" ",SOURCE!$X$2-LEN(SOURCE!K2177)), "")&amp;
      "},"&amp;IF(SOURCE!L2177&lt;&gt;"",""&amp;SOURCE!L2177,"")
 )
)
)</f>
        <v>/* 2128 */  { fnFb,                        43,                          "FB43",                                        "FB43",                                        0,       0,       CAT_NONE, SLS_ENABLED  , US_ENABLED  },//JM SHOI</v>
      </c>
    </row>
    <row r="2178" spans="1:1">
      <c r="A2178" s="8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IF(SOURCE!$O$2-LEN(SOURCE!C2178) &gt;= 0, REPT(" ",SOURCE!$O$2-LEN(SOURCE!C2178)), "")&amp;
      SOURCE!D2178&amp;", "&amp; IF(SOURCE!$P$2-LEN(SOURCE!D2178) &gt;= 0, REPT(" ",SOURCE!$P$2-LEN(SOURCE!D2178)), "")&amp;
      SOURCE!E2178&amp;", "&amp; IF(SOURCE!$Q$2-LEN(SOURCE!E2178) &gt;=0, REPT(" ",SOURCE!$Q$2-LEN(SOURCE!E2178)), "")&amp;
      SOURCE!F2178&amp;", "&amp; IF(SOURCE!$R$2-LEN(SOURCE!F2178) &gt;= 0, REPT(" ",SOURCE!$R$2-LEN(SOURCE!F2178)), "")&amp;
      TEXT(SOURCE!G2178,"??0")&amp;", "&amp; IF(SOURCE!$S$2-3 &gt;= 0, REPT(" ",SOURCE!$S$2-5), "")&amp;
      TEXT(SOURCE!H2178,"????0")&amp;", "&amp; IF(SOURCE!$T$2-3 &gt;= 0, REPT(" ",SOURCE!$T$2-3), "")&amp;
      SOURCE!I2178&amp;", "&amp; IF(SOURCE!$U$2-LEN(SOURCE!I2178) &gt;= 0, REPT(" ",SOURCE!$U$2-LEN(SOURCE!I2178)), "")&amp;
      SOURCE!J2178&amp;      IF(SOURCE!$V$2-LEN(SOURCE!J2178) &gt;= 0, REPT(" ",SOURCE!$V$2-LEN(SOURCE!J2178)), "")&amp;
  ", "&amp; SOURCE!K2178&amp;      IF(SOURCE!$X$2-LEN(SOURCE!K2178) &gt;= 0, REPT(" ",SOURCE!$X$2-LEN(SOURCE!K2178)), "")&amp;
      "},"&amp;IF(SOURCE!L2178&lt;&gt;"",""&amp;SOURCE!L2178,"")
 )
)
)</f>
        <v>/* 2129 */  { fnFb,                        44,                          "FB44",                                        "FB44",                                        0,       0,       CAT_NONE, SLS_ENABLED  , US_ENABLED  },//JM SHOI</v>
      </c>
    </row>
    <row r="2179" spans="1:1">
      <c r="A2179" s="8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IF(SOURCE!$O$2-LEN(SOURCE!C2179) &gt;= 0, REPT(" ",SOURCE!$O$2-LEN(SOURCE!C2179)), "")&amp;
      SOURCE!D2179&amp;", "&amp; IF(SOURCE!$P$2-LEN(SOURCE!D2179) &gt;= 0, REPT(" ",SOURCE!$P$2-LEN(SOURCE!D2179)), "")&amp;
      SOURCE!E2179&amp;", "&amp; IF(SOURCE!$Q$2-LEN(SOURCE!E2179) &gt;=0, REPT(" ",SOURCE!$Q$2-LEN(SOURCE!E2179)), "")&amp;
      SOURCE!F2179&amp;", "&amp; IF(SOURCE!$R$2-LEN(SOURCE!F2179) &gt;= 0, REPT(" ",SOURCE!$R$2-LEN(SOURCE!F2179)), "")&amp;
      TEXT(SOURCE!G2179,"??0")&amp;", "&amp; IF(SOURCE!$S$2-3 &gt;= 0, REPT(" ",SOURCE!$S$2-5), "")&amp;
      TEXT(SOURCE!H2179,"????0")&amp;", "&amp; IF(SOURCE!$T$2-3 &gt;= 0, REPT(" ",SOURCE!$T$2-3), "")&amp;
      SOURCE!I2179&amp;", "&amp; IF(SOURCE!$U$2-LEN(SOURCE!I2179) &gt;= 0, REPT(" ",SOURCE!$U$2-LEN(SOURCE!I2179)), "")&amp;
      SOURCE!J2179&amp;      IF(SOURCE!$V$2-LEN(SOURCE!J2179) &gt;= 0, REPT(" ",SOURCE!$V$2-LEN(SOURCE!J2179)), "")&amp;
  ", "&amp; SOURCE!K2179&amp;      IF(SOURCE!$X$2-LEN(SOURCE!K2179) &gt;= 0, REPT(" ",SOURCE!$X$2-LEN(SOURCE!K2179)), "")&amp;
      "},"&amp;IF(SOURCE!L2179&lt;&gt;"",""&amp;SOURCE!L2179,"")
 )
)
)</f>
        <v>/* 2130 */  { fnFb,                        45,                          "FB45",                                        "FB45",                                        0,       0,       CAT_NONE, SLS_ENABLED  , US_ENABLED  },//JM SHOI</v>
      </c>
    </row>
    <row r="2180" spans="1:1">
      <c r="A2180" s="8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IF(SOURCE!$O$2-LEN(SOURCE!C2180) &gt;= 0, REPT(" ",SOURCE!$O$2-LEN(SOURCE!C2180)), "")&amp;
      SOURCE!D2180&amp;", "&amp; IF(SOURCE!$P$2-LEN(SOURCE!D2180) &gt;= 0, REPT(" ",SOURCE!$P$2-LEN(SOURCE!D2180)), "")&amp;
      SOURCE!E2180&amp;", "&amp; IF(SOURCE!$Q$2-LEN(SOURCE!E2180) &gt;=0, REPT(" ",SOURCE!$Q$2-LEN(SOURCE!E2180)), "")&amp;
      SOURCE!F2180&amp;", "&amp; IF(SOURCE!$R$2-LEN(SOURCE!F2180) &gt;= 0, REPT(" ",SOURCE!$R$2-LEN(SOURCE!F2180)), "")&amp;
      TEXT(SOURCE!G2180,"??0")&amp;", "&amp; IF(SOURCE!$S$2-3 &gt;= 0, REPT(" ",SOURCE!$S$2-5), "")&amp;
      TEXT(SOURCE!H2180,"????0")&amp;", "&amp; IF(SOURCE!$T$2-3 &gt;= 0, REPT(" ",SOURCE!$T$2-3), "")&amp;
      SOURCE!I2180&amp;", "&amp; IF(SOURCE!$U$2-LEN(SOURCE!I2180) &gt;= 0, REPT(" ",SOURCE!$U$2-LEN(SOURCE!I2180)), "")&amp;
      SOURCE!J2180&amp;      IF(SOURCE!$V$2-LEN(SOURCE!J2180) &gt;= 0, REPT(" ",SOURCE!$V$2-LEN(SOURCE!J2180)), "")&amp;
  ", "&amp; SOURCE!K2180&amp;      IF(SOURCE!$X$2-LEN(SOURCE!K2180) &gt;= 0, REPT(" ",SOURCE!$X$2-LEN(SOURCE!K2180)), "")&amp;
      "},"&amp;IF(SOURCE!L2180&lt;&gt;"",""&amp;SOURCE!L2180,"")
 )
)
)</f>
        <v>/* 2131 */  { fnFb,                        46,                          "FB46",                                        "FB46",                                        0,       0,       CAT_NONE, SLS_ENABLED  , US_ENABLED  },//JM SHOI</v>
      </c>
    </row>
    <row r="2181" spans="1:1">
      <c r="A2181" s="8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IF(SOURCE!$O$2-LEN(SOURCE!C2181) &gt;= 0, REPT(" ",SOURCE!$O$2-LEN(SOURCE!C2181)), "")&amp;
      SOURCE!D2181&amp;", "&amp; IF(SOURCE!$P$2-LEN(SOURCE!D2181) &gt;= 0, REPT(" ",SOURCE!$P$2-LEN(SOURCE!D2181)), "")&amp;
      SOURCE!E2181&amp;", "&amp; IF(SOURCE!$Q$2-LEN(SOURCE!E2181) &gt;=0, REPT(" ",SOURCE!$Q$2-LEN(SOURCE!E2181)), "")&amp;
      SOURCE!F2181&amp;", "&amp; IF(SOURCE!$R$2-LEN(SOURCE!F2181) &gt;= 0, REPT(" ",SOURCE!$R$2-LEN(SOURCE!F2181)), "")&amp;
      TEXT(SOURCE!G2181,"??0")&amp;", "&amp; IF(SOURCE!$S$2-3 &gt;= 0, REPT(" ",SOURCE!$S$2-5), "")&amp;
      TEXT(SOURCE!H2181,"????0")&amp;", "&amp; IF(SOURCE!$T$2-3 &gt;= 0, REPT(" ",SOURCE!$T$2-3), "")&amp;
      SOURCE!I2181&amp;", "&amp; IF(SOURCE!$U$2-LEN(SOURCE!I2181) &gt;= 0, REPT(" ",SOURCE!$U$2-LEN(SOURCE!I2181)), "")&amp;
      SOURCE!J2181&amp;      IF(SOURCE!$V$2-LEN(SOURCE!J2181) &gt;= 0, REPT(" ",SOURCE!$V$2-LEN(SOURCE!J2181)), "")&amp;
  ", "&amp; SOURCE!K2181&amp;      IF(SOURCE!$X$2-LEN(SOURCE!K2181) &gt;= 0, REPT(" ",SOURCE!$X$2-LEN(SOURCE!K2181)), "")&amp;
      "},"&amp;IF(SOURCE!L2181&lt;&gt;"",""&amp;SOURCE!L2181,"")
 )
)
)</f>
        <v>/* 2132 */  { fnFb,                        47,                          "FB47",                                        "FB47",                                        0,       0,       CAT_NONE, SLS_ENABLED  , US_ENABLED  },//JM SHOI</v>
      </c>
    </row>
    <row r="2182" spans="1:1">
      <c r="A2182" s="8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IF(SOURCE!$O$2-LEN(SOURCE!C2182) &gt;= 0, REPT(" ",SOURCE!$O$2-LEN(SOURCE!C2182)), "")&amp;
      SOURCE!D2182&amp;", "&amp; IF(SOURCE!$P$2-LEN(SOURCE!D2182) &gt;= 0, REPT(" ",SOURCE!$P$2-LEN(SOURCE!D2182)), "")&amp;
      SOURCE!E2182&amp;", "&amp; IF(SOURCE!$Q$2-LEN(SOURCE!E2182) &gt;=0, REPT(" ",SOURCE!$Q$2-LEN(SOURCE!E2182)), "")&amp;
      SOURCE!F2182&amp;", "&amp; IF(SOURCE!$R$2-LEN(SOURCE!F2182) &gt;= 0, REPT(" ",SOURCE!$R$2-LEN(SOURCE!F2182)), "")&amp;
      TEXT(SOURCE!G2182,"??0")&amp;", "&amp; IF(SOURCE!$S$2-3 &gt;= 0, REPT(" ",SOURCE!$S$2-5), "")&amp;
      TEXT(SOURCE!H2182,"????0")&amp;", "&amp; IF(SOURCE!$T$2-3 &gt;= 0, REPT(" ",SOURCE!$T$2-3), "")&amp;
      SOURCE!I2182&amp;", "&amp; IF(SOURCE!$U$2-LEN(SOURCE!I2182) &gt;= 0, REPT(" ",SOURCE!$U$2-LEN(SOURCE!I2182)), "")&amp;
      SOURCE!J2182&amp;      IF(SOURCE!$V$2-LEN(SOURCE!J2182) &gt;= 0, REPT(" ",SOURCE!$V$2-LEN(SOURCE!J2182)), "")&amp;
  ", "&amp; SOURCE!K2182&amp;      IF(SOURCE!$X$2-LEN(SOURCE!K2182) &gt;= 0, REPT(" ",SOURCE!$X$2-LEN(SOURCE!K2182)), "")&amp;
      "},"&amp;IF(SOURCE!L2182&lt;&gt;"",""&amp;SOURCE!L2182,"")
 )
)
)</f>
        <v>/* 2133 */  { fnFb,                        48,                          "FB48",                                        "FB48",                                        0,       0,       CAT_NONE, SLS_ENABLED  , US_ENABLED  },//JM SHOI</v>
      </c>
    </row>
    <row r="2183" spans="1:1">
      <c r="A2183" s="8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IF(SOURCE!$O$2-LEN(SOURCE!C2183) &gt;= 0, REPT(" ",SOURCE!$O$2-LEN(SOURCE!C2183)), "")&amp;
      SOURCE!D2183&amp;", "&amp; IF(SOURCE!$P$2-LEN(SOURCE!D2183) &gt;= 0, REPT(" ",SOURCE!$P$2-LEN(SOURCE!D2183)), "")&amp;
      SOURCE!E2183&amp;", "&amp; IF(SOURCE!$Q$2-LEN(SOURCE!E2183) &gt;=0, REPT(" ",SOURCE!$Q$2-LEN(SOURCE!E2183)), "")&amp;
      SOURCE!F2183&amp;", "&amp; IF(SOURCE!$R$2-LEN(SOURCE!F2183) &gt;= 0, REPT(" ",SOURCE!$R$2-LEN(SOURCE!F2183)), "")&amp;
      TEXT(SOURCE!G2183,"??0")&amp;", "&amp; IF(SOURCE!$S$2-3 &gt;= 0, REPT(" ",SOURCE!$S$2-5), "")&amp;
      TEXT(SOURCE!H2183,"????0")&amp;", "&amp; IF(SOURCE!$T$2-3 &gt;= 0, REPT(" ",SOURCE!$T$2-3), "")&amp;
      SOURCE!I2183&amp;", "&amp; IF(SOURCE!$U$2-LEN(SOURCE!I2183) &gt;= 0, REPT(" ",SOURCE!$U$2-LEN(SOURCE!I2183)), "")&amp;
      SOURCE!J2183&amp;      IF(SOURCE!$V$2-LEN(SOURCE!J2183) &gt;= 0, REPT(" ",SOURCE!$V$2-LEN(SOURCE!J2183)), "")&amp;
  ", "&amp; SOURCE!K2183&amp;      IF(SOURCE!$X$2-LEN(SOURCE!K2183) &gt;= 0, REPT(" ",SOURCE!$X$2-LEN(SOURCE!K2183)), "")&amp;
      "},"&amp;IF(SOURCE!L2183&lt;&gt;"",""&amp;SOURCE!L2183,"")
 )
)
)</f>
        <v>/* 2134 */  { fnFb,                        49,                          "FB49",                                        "FB49",                                        0,       0,       CAT_NONE, SLS_ENABLED  , US_ENABLED  },//JM SHOI</v>
      </c>
    </row>
    <row r="2184" spans="1:1">
      <c r="A2184" s="8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IF(SOURCE!$O$2-LEN(SOURCE!C2184) &gt;= 0, REPT(" ",SOURCE!$O$2-LEN(SOURCE!C2184)), "")&amp;
      SOURCE!D2184&amp;", "&amp; IF(SOURCE!$P$2-LEN(SOURCE!D2184) &gt;= 0, REPT(" ",SOURCE!$P$2-LEN(SOURCE!D2184)), "")&amp;
      SOURCE!E2184&amp;", "&amp; IF(SOURCE!$Q$2-LEN(SOURCE!E2184) &gt;=0, REPT(" ",SOURCE!$Q$2-LEN(SOURCE!E2184)), "")&amp;
      SOURCE!F2184&amp;", "&amp; IF(SOURCE!$R$2-LEN(SOURCE!F2184) &gt;= 0, REPT(" ",SOURCE!$R$2-LEN(SOURCE!F2184)), "")&amp;
      TEXT(SOURCE!G2184,"??0")&amp;", "&amp; IF(SOURCE!$S$2-3 &gt;= 0, REPT(" ",SOURCE!$S$2-5), "")&amp;
      TEXT(SOURCE!H2184,"????0")&amp;", "&amp; IF(SOURCE!$T$2-3 &gt;= 0, REPT(" ",SOURCE!$T$2-3), "")&amp;
      SOURCE!I2184&amp;", "&amp; IF(SOURCE!$U$2-LEN(SOURCE!I2184) &gt;= 0, REPT(" ",SOURCE!$U$2-LEN(SOURCE!I2184)), "")&amp;
      SOURCE!J2184&amp;      IF(SOURCE!$V$2-LEN(SOURCE!J2184) &gt;= 0, REPT(" ",SOURCE!$V$2-LEN(SOURCE!J2184)), "")&amp;
  ", "&amp; SOURCE!K2184&amp;      IF(SOURCE!$X$2-LEN(SOURCE!K2184) &gt;= 0, REPT(" ",SOURCE!$X$2-LEN(SOURCE!K2184)), "")&amp;
      "},"&amp;IF(SOURCE!L2184&lt;&gt;"",""&amp;SOURCE!L2184,"")
 )
)
)</f>
        <v>/* 2135 */  { fnFb,                        50,                          "FB50",                                        "FB50",                                        0,       0,       CAT_NONE, SLS_ENABLED  , US_ENABLED  },//JM SHOI</v>
      </c>
    </row>
    <row r="2185" spans="1:1">
      <c r="A2185" s="8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IF(SOURCE!$O$2-LEN(SOURCE!C2185) &gt;= 0, REPT(" ",SOURCE!$O$2-LEN(SOURCE!C2185)), "")&amp;
      SOURCE!D2185&amp;", "&amp; IF(SOURCE!$P$2-LEN(SOURCE!D2185) &gt;= 0, REPT(" ",SOURCE!$P$2-LEN(SOURCE!D2185)), "")&amp;
      SOURCE!E2185&amp;", "&amp; IF(SOURCE!$Q$2-LEN(SOURCE!E2185) &gt;=0, REPT(" ",SOURCE!$Q$2-LEN(SOURCE!E2185)), "")&amp;
      SOURCE!F2185&amp;", "&amp; IF(SOURCE!$R$2-LEN(SOURCE!F2185) &gt;= 0, REPT(" ",SOURCE!$R$2-LEN(SOURCE!F2185)), "")&amp;
      TEXT(SOURCE!G2185,"??0")&amp;", "&amp; IF(SOURCE!$S$2-3 &gt;= 0, REPT(" ",SOURCE!$S$2-5), "")&amp;
      TEXT(SOURCE!H2185,"????0")&amp;", "&amp; IF(SOURCE!$T$2-3 &gt;= 0, REPT(" ",SOURCE!$T$2-3), "")&amp;
      SOURCE!I2185&amp;", "&amp; IF(SOURCE!$U$2-LEN(SOURCE!I2185) &gt;= 0, REPT(" ",SOURCE!$U$2-LEN(SOURCE!I2185)), "")&amp;
      SOURCE!J2185&amp;      IF(SOURCE!$V$2-LEN(SOURCE!J2185) &gt;= 0, REPT(" ",SOURCE!$V$2-LEN(SOURCE!J2185)), "")&amp;
  ", "&amp; SOURCE!K2185&amp;      IF(SOURCE!$X$2-LEN(SOURCE!K2185) &gt;= 0, REPT(" ",SOURCE!$X$2-LEN(SOURCE!K2185)), "")&amp;
      "},"&amp;IF(SOURCE!L2185&lt;&gt;"",""&amp;SOURCE!L2185,"")
 )
)
)</f>
        <v>/* 2136 */  { fnFb,                        51,                          "FB51",                                        "FB51",                                        0,       0,       CAT_NONE, SLS_ENABLED  , US_ENABLED  },//JM SHOI</v>
      </c>
    </row>
    <row r="2186" spans="1:1">
      <c r="A2186" s="8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IF(SOURCE!$O$2-LEN(SOURCE!C2186) &gt;= 0, REPT(" ",SOURCE!$O$2-LEN(SOURCE!C2186)), "")&amp;
      SOURCE!D2186&amp;", "&amp; IF(SOURCE!$P$2-LEN(SOURCE!D2186) &gt;= 0, REPT(" ",SOURCE!$P$2-LEN(SOURCE!D2186)), "")&amp;
      SOURCE!E2186&amp;", "&amp; IF(SOURCE!$Q$2-LEN(SOURCE!E2186) &gt;=0, REPT(" ",SOURCE!$Q$2-LEN(SOURCE!E2186)), "")&amp;
      SOURCE!F2186&amp;", "&amp; IF(SOURCE!$R$2-LEN(SOURCE!F2186) &gt;= 0, REPT(" ",SOURCE!$R$2-LEN(SOURCE!F2186)), "")&amp;
      TEXT(SOURCE!G2186,"??0")&amp;", "&amp; IF(SOURCE!$S$2-3 &gt;= 0, REPT(" ",SOURCE!$S$2-5), "")&amp;
      TEXT(SOURCE!H2186,"????0")&amp;", "&amp; IF(SOURCE!$T$2-3 &gt;= 0, REPT(" ",SOURCE!$T$2-3), "")&amp;
      SOURCE!I2186&amp;", "&amp; IF(SOURCE!$U$2-LEN(SOURCE!I2186) &gt;= 0, REPT(" ",SOURCE!$U$2-LEN(SOURCE!I2186)), "")&amp;
      SOURCE!J2186&amp;      IF(SOURCE!$V$2-LEN(SOURCE!J2186) &gt;= 0, REPT(" ",SOURCE!$V$2-LEN(SOURCE!J2186)), "")&amp;
  ", "&amp; SOURCE!K2186&amp;      IF(SOURCE!$X$2-LEN(SOURCE!K2186) &gt;= 0, REPT(" ",SOURCE!$X$2-LEN(SOURCE!K2186)), "")&amp;
      "},"&amp;IF(SOURCE!L2186&lt;&gt;"",""&amp;SOURCE!L2186,"")
 )
)
)</f>
        <v>/* 2137 */  { fnFb,                        52,                          "FB52",                                        "FB52",                                        0,       0,       CAT_NONE, SLS_ENABLED  , US_ENABLED  },//JM SHOI</v>
      </c>
    </row>
    <row r="2187" spans="1:1">
      <c r="A2187" s="8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IF(SOURCE!$O$2-LEN(SOURCE!C2187) &gt;= 0, REPT(" ",SOURCE!$O$2-LEN(SOURCE!C2187)), "")&amp;
      SOURCE!D2187&amp;", "&amp; IF(SOURCE!$P$2-LEN(SOURCE!D2187) &gt;= 0, REPT(" ",SOURCE!$P$2-LEN(SOURCE!D2187)), "")&amp;
      SOURCE!E2187&amp;", "&amp; IF(SOURCE!$Q$2-LEN(SOURCE!E2187) &gt;=0, REPT(" ",SOURCE!$Q$2-LEN(SOURCE!E2187)), "")&amp;
      SOURCE!F2187&amp;", "&amp; IF(SOURCE!$R$2-LEN(SOURCE!F2187) &gt;= 0, REPT(" ",SOURCE!$R$2-LEN(SOURCE!F2187)), "")&amp;
      TEXT(SOURCE!G2187,"??0")&amp;", "&amp; IF(SOURCE!$S$2-3 &gt;= 0, REPT(" ",SOURCE!$S$2-5), "")&amp;
      TEXT(SOURCE!H2187,"????0")&amp;", "&amp; IF(SOURCE!$T$2-3 &gt;= 0, REPT(" ",SOURCE!$T$2-3), "")&amp;
      SOURCE!I2187&amp;", "&amp; IF(SOURCE!$U$2-LEN(SOURCE!I2187) &gt;= 0, REPT(" ",SOURCE!$U$2-LEN(SOURCE!I2187)), "")&amp;
      SOURCE!J2187&amp;      IF(SOURCE!$V$2-LEN(SOURCE!J2187) &gt;= 0, REPT(" ",SOURCE!$V$2-LEN(SOURCE!J2187)), "")&amp;
  ", "&amp; SOURCE!K2187&amp;      IF(SOURCE!$X$2-LEN(SOURCE!K2187) &gt;= 0, REPT(" ",SOURCE!$X$2-LEN(SOURCE!K2187)), "")&amp;
      "},"&amp;IF(SOURCE!L2187&lt;&gt;"",""&amp;SOURCE!L2187,"")
 )
)
)</f>
        <v>/* 2138 */  { fnFb,                        53,                          "FB53",                                        "FB53",                                        0,       0,       CAT_NONE, SLS_ENABLED  , US_ENABLED  },//JM SHOI</v>
      </c>
    </row>
    <row r="2188" spans="1:1">
      <c r="A2188" s="8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IF(SOURCE!$O$2-LEN(SOURCE!C2188) &gt;= 0, REPT(" ",SOURCE!$O$2-LEN(SOURCE!C2188)), "")&amp;
      SOURCE!D2188&amp;", "&amp; IF(SOURCE!$P$2-LEN(SOURCE!D2188) &gt;= 0, REPT(" ",SOURCE!$P$2-LEN(SOURCE!D2188)), "")&amp;
      SOURCE!E2188&amp;", "&amp; IF(SOURCE!$Q$2-LEN(SOURCE!E2188) &gt;=0, REPT(" ",SOURCE!$Q$2-LEN(SOURCE!E2188)), "")&amp;
      SOURCE!F2188&amp;", "&amp; IF(SOURCE!$R$2-LEN(SOURCE!F2188) &gt;= 0, REPT(" ",SOURCE!$R$2-LEN(SOURCE!F2188)), "")&amp;
      TEXT(SOURCE!G2188,"??0")&amp;", "&amp; IF(SOURCE!$S$2-3 &gt;= 0, REPT(" ",SOURCE!$S$2-5), "")&amp;
      TEXT(SOURCE!H2188,"????0")&amp;", "&amp; IF(SOURCE!$T$2-3 &gt;= 0, REPT(" ",SOURCE!$T$2-3), "")&amp;
      SOURCE!I2188&amp;", "&amp; IF(SOURCE!$U$2-LEN(SOURCE!I2188) &gt;= 0, REPT(" ",SOURCE!$U$2-LEN(SOURCE!I2188)), "")&amp;
      SOURCE!J2188&amp;      IF(SOURCE!$V$2-LEN(SOURCE!J2188) &gt;= 0, REPT(" ",SOURCE!$V$2-LEN(SOURCE!J2188)), "")&amp;
  ", "&amp; SOURCE!K2188&amp;      IF(SOURCE!$X$2-LEN(SOURCE!K2188) &gt;= 0, REPT(" ",SOURCE!$X$2-LEN(SOURCE!K2188)), "")&amp;
      "},"&amp;IF(SOURCE!L2188&lt;&gt;"",""&amp;SOURCE!L2188,"")
 )
)
)</f>
        <v>/* 2139 */  { fnFb,                        54,                          "FB54",                                        "FB54",                                        0,       0,       CAT_NONE, SLS_ENABLED  , US_ENABLED  },//JM SHOI</v>
      </c>
    </row>
    <row r="2189" spans="1:1">
      <c r="A2189" s="8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IF(SOURCE!$O$2-LEN(SOURCE!C2189) &gt;= 0, REPT(" ",SOURCE!$O$2-LEN(SOURCE!C2189)), "")&amp;
      SOURCE!D2189&amp;", "&amp; IF(SOURCE!$P$2-LEN(SOURCE!D2189) &gt;= 0, REPT(" ",SOURCE!$P$2-LEN(SOURCE!D2189)), "")&amp;
      SOURCE!E2189&amp;", "&amp; IF(SOURCE!$Q$2-LEN(SOURCE!E2189) &gt;=0, REPT(" ",SOURCE!$Q$2-LEN(SOURCE!E2189)), "")&amp;
      SOURCE!F2189&amp;", "&amp; IF(SOURCE!$R$2-LEN(SOURCE!F2189) &gt;= 0, REPT(" ",SOURCE!$R$2-LEN(SOURCE!F2189)), "")&amp;
      TEXT(SOURCE!G2189,"??0")&amp;", "&amp; IF(SOURCE!$S$2-3 &gt;= 0, REPT(" ",SOURCE!$S$2-5), "")&amp;
      TEXT(SOURCE!H2189,"????0")&amp;", "&amp; IF(SOURCE!$T$2-3 &gt;= 0, REPT(" ",SOURCE!$T$2-3), "")&amp;
      SOURCE!I2189&amp;", "&amp; IF(SOURCE!$U$2-LEN(SOURCE!I2189) &gt;= 0, REPT(" ",SOURCE!$U$2-LEN(SOURCE!I2189)), "")&amp;
      SOURCE!J2189&amp;      IF(SOURCE!$V$2-LEN(SOURCE!J2189) &gt;= 0, REPT(" ",SOURCE!$V$2-LEN(SOURCE!J2189)), "")&amp;
  ", "&amp; SOURCE!K2189&amp;      IF(SOURCE!$X$2-LEN(SOURCE!K2189) &gt;= 0, REPT(" ",SOURCE!$X$2-LEN(SOURCE!K2189)), "")&amp;
      "},"&amp;IF(SOURCE!L2189&lt;&gt;"",""&amp;SOURCE!L2189,"")
 )
)
)</f>
        <v>/* 2140 */  { fnFb,                        55,                          "FB55",                                        "FB55",                                        0,       0,       CAT_NONE, SLS_ENABLED  , US_ENABLED  },//JM SHOI</v>
      </c>
    </row>
    <row r="2190" spans="1:1">
      <c r="A2190" s="8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IF(SOURCE!$O$2-LEN(SOURCE!C2190) &gt;= 0, REPT(" ",SOURCE!$O$2-LEN(SOURCE!C2190)), "")&amp;
      SOURCE!D2190&amp;", "&amp; IF(SOURCE!$P$2-LEN(SOURCE!D2190) &gt;= 0, REPT(" ",SOURCE!$P$2-LEN(SOURCE!D2190)), "")&amp;
      SOURCE!E2190&amp;", "&amp; IF(SOURCE!$Q$2-LEN(SOURCE!E2190) &gt;=0, REPT(" ",SOURCE!$Q$2-LEN(SOURCE!E2190)), "")&amp;
      SOURCE!F2190&amp;", "&amp; IF(SOURCE!$R$2-LEN(SOURCE!F2190) &gt;= 0, REPT(" ",SOURCE!$R$2-LEN(SOURCE!F2190)), "")&amp;
      TEXT(SOURCE!G2190,"??0")&amp;", "&amp; IF(SOURCE!$S$2-3 &gt;= 0, REPT(" ",SOURCE!$S$2-5), "")&amp;
      TEXT(SOURCE!H2190,"????0")&amp;", "&amp; IF(SOURCE!$T$2-3 &gt;= 0, REPT(" ",SOURCE!$T$2-3), "")&amp;
      SOURCE!I2190&amp;", "&amp; IF(SOURCE!$U$2-LEN(SOURCE!I2190) &gt;= 0, REPT(" ",SOURCE!$U$2-LEN(SOURCE!I2190)), "")&amp;
      SOURCE!J2190&amp;      IF(SOURCE!$V$2-LEN(SOURCE!J2190) &gt;= 0, REPT(" ",SOURCE!$V$2-LEN(SOURCE!J2190)), "")&amp;
  ", "&amp; SOURCE!K2190&amp;      IF(SOURCE!$X$2-LEN(SOURCE!K2190) &gt;= 0, REPT(" ",SOURCE!$X$2-LEN(SOURCE!K2190)), "")&amp;
      "},"&amp;IF(SOURCE!L2190&lt;&gt;"",""&amp;SOURCE!L2190,"")
 )
)
)</f>
        <v>/* 2141 */  { fnFb,                        56,                          "FB56",                                        "FB56",                                        0,       0,       CAT_NONE, SLS_ENABLED  , US_ENABLED  },//JM SHOI</v>
      </c>
    </row>
    <row r="2191" spans="1:1">
      <c r="A2191" s="8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IF(SOURCE!$O$2-LEN(SOURCE!C2191) &gt;= 0, REPT(" ",SOURCE!$O$2-LEN(SOURCE!C2191)), "")&amp;
      SOURCE!D2191&amp;", "&amp; IF(SOURCE!$P$2-LEN(SOURCE!D2191) &gt;= 0, REPT(" ",SOURCE!$P$2-LEN(SOURCE!D2191)), "")&amp;
      SOURCE!E2191&amp;", "&amp; IF(SOURCE!$Q$2-LEN(SOURCE!E2191) &gt;=0, REPT(" ",SOURCE!$Q$2-LEN(SOURCE!E2191)), "")&amp;
      SOURCE!F2191&amp;", "&amp; IF(SOURCE!$R$2-LEN(SOURCE!F2191) &gt;= 0, REPT(" ",SOURCE!$R$2-LEN(SOURCE!F2191)), "")&amp;
      TEXT(SOURCE!G2191,"??0")&amp;", "&amp; IF(SOURCE!$S$2-3 &gt;= 0, REPT(" ",SOURCE!$S$2-5), "")&amp;
      TEXT(SOURCE!H2191,"????0")&amp;", "&amp; IF(SOURCE!$T$2-3 &gt;= 0, REPT(" ",SOURCE!$T$2-3), "")&amp;
      SOURCE!I2191&amp;", "&amp; IF(SOURCE!$U$2-LEN(SOURCE!I2191) &gt;= 0, REPT(" ",SOURCE!$U$2-LEN(SOURCE!I2191)), "")&amp;
      SOURCE!J2191&amp;      IF(SOURCE!$V$2-LEN(SOURCE!J2191) &gt;= 0, REPT(" ",SOURCE!$V$2-LEN(SOURCE!J2191)), "")&amp;
  ", "&amp; SOURCE!K2191&amp;      IF(SOURCE!$X$2-LEN(SOURCE!K2191) &gt;= 0, REPT(" ",SOURCE!$X$2-LEN(SOURCE!K2191)), "")&amp;
      "},"&amp;IF(SOURCE!L2191&lt;&gt;"",""&amp;SOURCE!L2191,"")
 )
)
)</f>
        <v>/* 2142 */  { fnFb,                        57,                          "FB57",                                        "FB57",                                        0,       0,       CAT_NONE, SLS_ENABLED  , US_ENABLED  },//JM SHOI</v>
      </c>
    </row>
    <row r="2192" spans="1:1">
      <c r="A2192" s="8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IF(SOURCE!$O$2-LEN(SOURCE!C2192) &gt;= 0, REPT(" ",SOURCE!$O$2-LEN(SOURCE!C2192)), "")&amp;
      SOURCE!D2192&amp;", "&amp; IF(SOURCE!$P$2-LEN(SOURCE!D2192) &gt;= 0, REPT(" ",SOURCE!$P$2-LEN(SOURCE!D2192)), "")&amp;
      SOURCE!E2192&amp;", "&amp; IF(SOURCE!$Q$2-LEN(SOURCE!E2192) &gt;=0, REPT(" ",SOURCE!$Q$2-LEN(SOURCE!E2192)), "")&amp;
      SOURCE!F2192&amp;", "&amp; IF(SOURCE!$R$2-LEN(SOURCE!F2192) &gt;= 0, REPT(" ",SOURCE!$R$2-LEN(SOURCE!F2192)), "")&amp;
      TEXT(SOURCE!G2192,"??0")&amp;", "&amp; IF(SOURCE!$S$2-3 &gt;= 0, REPT(" ",SOURCE!$S$2-5), "")&amp;
      TEXT(SOURCE!H2192,"????0")&amp;", "&amp; IF(SOURCE!$T$2-3 &gt;= 0, REPT(" ",SOURCE!$T$2-3), "")&amp;
      SOURCE!I2192&amp;", "&amp; IF(SOURCE!$U$2-LEN(SOURCE!I2192) &gt;= 0, REPT(" ",SOURCE!$U$2-LEN(SOURCE!I2192)), "")&amp;
      SOURCE!J2192&amp;      IF(SOURCE!$V$2-LEN(SOURCE!J2192) &gt;= 0, REPT(" ",SOURCE!$V$2-LEN(SOURCE!J2192)), "")&amp;
  ", "&amp; SOURCE!K2192&amp;      IF(SOURCE!$X$2-LEN(SOURCE!K2192) &gt;= 0, REPT(" ",SOURCE!$X$2-LEN(SOURCE!K2192)), "")&amp;
      "},"&amp;IF(SOURCE!L2192&lt;&gt;"",""&amp;SOURCE!L2192,"")
 )
)
)</f>
        <v>/* 2143 */  { fnFb,                        58,                          "FB58",                                        "FB58",                                        0,       0,       CAT_NONE, SLS_ENABLED  , US_ENABLED  },//JM SHOI</v>
      </c>
    </row>
    <row r="2193" spans="1:1">
      <c r="A2193" s="8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IF(SOURCE!$O$2-LEN(SOURCE!C2193) &gt;= 0, REPT(" ",SOURCE!$O$2-LEN(SOURCE!C2193)), "")&amp;
      SOURCE!D2193&amp;", "&amp; IF(SOURCE!$P$2-LEN(SOURCE!D2193) &gt;= 0, REPT(" ",SOURCE!$P$2-LEN(SOURCE!D2193)), "")&amp;
      SOURCE!E2193&amp;", "&amp; IF(SOURCE!$Q$2-LEN(SOURCE!E2193) &gt;=0, REPT(" ",SOURCE!$Q$2-LEN(SOURCE!E2193)), "")&amp;
      SOURCE!F2193&amp;", "&amp; IF(SOURCE!$R$2-LEN(SOURCE!F2193) &gt;= 0, REPT(" ",SOURCE!$R$2-LEN(SOURCE!F2193)), "")&amp;
      TEXT(SOURCE!G2193,"??0")&amp;", "&amp; IF(SOURCE!$S$2-3 &gt;= 0, REPT(" ",SOURCE!$S$2-5), "")&amp;
      TEXT(SOURCE!H2193,"????0")&amp;", "&amp; IF(SOURCE!$T$2-3 &gt;= 0, REPT(" ",SOURCE!$T$2-3), "")&amp;
      SOURCE!I2193&amp;", "&amp; IF(SOURCE!$U$2-LEN(SOURCE!I2193) &gt;= 0, REPT(" ",SOURCE!$U$2-LEN(SOURCE!I2193)), "")&amp;
      SOURCE!J2193&amp;      IF(SOURCE!$V$2-LEN(SOURCE!J2193) &gt;= 0, REPT(" ",SOURCE!$V$2-LEN(SOURCE!J2193)), "")&amp;
  ", "&amp; SOURCE!K2193&amp;      IF(SOURCE!$X$2-LEN(SOURCE!K2193) &gt;= 0, REPT(" ",SOURCE!$X$2-LEN(SOURCE!K2193)), "")&amp;
      "},"&amp;IF(SOURCE!L2193&lt;&gt;"",""&amp;SOURCE!L2193,"")
 )
)
)</f>
        <v>/* 2144 */  { fnFb,                        59,                          "FB59",                                        "FB59",                                        0,       0,       CAT_NONE, SLS_ENABLED  , US_ENABLED  },//JM SHOI</v>
      </c>
    </row>
    <row r="2194" spans="1:1">
      <c r="A2194" s="8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IF(SOURCE!$O$2-LEN(SOURCE!C2194) &gt;= 0, REPT(" ",SOURCE!$O$2-LEN(SOURCE!C2194)), "")&amp;
      SOURCE!D2194&amp;", "&amp; IF(SOURCE!$P$2-LEN(SOURCE!D2194) &gt;= 0, REPT(" ",SOURCE!$P$2-LEN(SOURCE!D2194)), "")&amp;
      SOURCE!E2194&amp;", "&amp; IF(SOURCE!$Q$2-LEN(SOURCE!E2194) &gt;=0, REPT(" ",SOURCE!$Q$2-LEN(SOURCE!E2194)), "")&amp;
      SOURCE!F2194&amp;", "&amp; IF(SOURCE!$R$2-LEN(SOURCE!F2194) &gt;= 0, REPT(" ",SOURCE!$R$2-LEN(SOURCE!F2194)), "")&amp;
      TEXT(SOURCE!G2194,"??0")&amp;", "&amp; IF(SOURCE!$S$2-3 &gt;= 0, REPT(" ",SOURCE!$S$2-5), "")&amp;
      TEXT(SOURCE!H2194,"????0")&amp;", "&amp; IF(SOURCE!$T$2-3 &gt;= 0, REPT(" ",SOURCE!$T$2-3), "")&amp;
      SOURCE!I2194&amp;", "&amp; IF(SOURCE!$U$2-LEN(SOURCE!I2194) &gt;= 0, REPT(" ",SOURCE!$U$2-LEN(SOURCE!I2194)), "")&amp;
      SOURCE!J2194&amp;      IF(SOURCE!$V$2-LEN(SOURCE!J2194) &gt;= 0, REPT(" ",SOURCE!$V$2-LEN(SOURCE!J2194)), "")&amp;
  ", "&amp; SOURCE!K2194&amp;      IF(SOURCE!$X$2-LEN(SOURCE!K2194) &gt;= 0, REPT(" ",SOURCE!$X$2-LEN(SOURCE!K2194)), "")&amp;
      "},"&amp;IF(SOURCE!L2194&lt;&gt;"",""&amp;SOURCE!L2194,"")
 )
)
)</f>
        <v>/* 2145 */  { fnFb,                        60,                          "FB60",                                        "FB60",                                        0,       0,       CAT_NONE, SLS_ENABLED  , US_ENABLED  },//JM SHOI</v>
      </c>
    </row>
    <row r="2195" spans="1:1">
      <c r="A2195" s="8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IF(SOURCE!$O$2-LEN(SOURCE!C2195) &gt;= 0, REPT(" ",SOURCE!$O$2-LEN(SOURCE!C2195)), "")&amp;
      SOURCE!D2195&amp;", "&amp; IF(SOURCE!$P$2-LEN(SOURCE!D2195) &gt;= 0, REPT(" ",SOURCE!$P$2-LEN(SOURCE!D2195)), "")&amp;
      SOURCE!E2195&amp;", "&amp; IF(SOURCE!$Q$2-LEN(SOURCE!E2195) &gt;=0, REPT(" ",SOURCE!$Q$2-LEN(SOURCE!E2195)), "")&amp;
      SOURCE!F2195&amp;", "&amp; IF(SOURCE!$R$2-LEN(SOURCE!F2195) &gt;= 0, REPT(" ",SOURCE!$R$2-LEN(SOURCE!F2195)), "")&amp;
      TEXT(SOURCE!G2195,"??0")&amp;", "&amp; IF(SOURCE!$S$2-3 &gt;= 0, REPT(" ",SOURCE!$S$2-5), "")&amp;
      TEXT(SOURCE!H2195,"????0")&amp;", "&amp; IF(SOURCE!$T$2-3 &gt;= 0, REPT(" ",SOURCE!$T$2-3), "")&amp;
      SOURCE!I2195&amp;", "&amp; IF(SOURCE!$U$2-LEN(SOURCE!I2195) &gt;= 0, REPT(" ",SOURCE!$U$2-LEN(SOURCE!I2195)), "")&amp;
      SOURCE!J2195&amp;      IF(SOURCE!$V$2-LEN(SOURCE!J2195) &gt;= 0, REPT(" ",SOURCE!$V$2-LEN(SOURCE!J2195)), "")&amp;
  ", "&amp; SOURCE!K2195&amp;      IF(SOURCE!$X$2-LEN(SOURCE!K2195) &gt;= 0, REPT(" ",SOURCE!$X$2-LEN(SOURCE!K2195)), "")&amp;
      "},"&amp;IF(SOURCE!L2195&lt;&gt;"",""&amp;SOURCE!L2195,"")
 )
)
)</f>
        <v>/* 2146 */  { fnFb,                        61,                          "FB61",                                        "FB61",                                        0,       0,       CAT_NONE, SLS_ENABLED  , US_ENABLED  },//JM SHOI</v>
      </c>
    </row>
    <row r="2196" spans="1:1">
      <c r="A2196" s="8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IF(SOURCE!$O$2-LEN(SOURCE!C2196) &gt;= 0, REPT(" ",SOURCE!$O$2-LEN(SOURCE!C2196)), "")&amp;
      SOURCE!D2196&amp;", "&amp; IF(SOURCE!$P$2-LEN(SOURCE!D2196) &gt;= 0, REPT(" ",SOURCE!$P$2-LEN(SOURCE!D2196)), "")&amp;
      SOURCE!E2196&amp;", "&amp; IF(SOURCE!$Q$2-LEN(SOURCE!E2196) &gt;=0, REPT(" ",SOURCE!$Q$2-LEN(SOURCE!E2196)), "")&amp;
      SOURCE!F2196&amp;", "&amp; IF(SOURCE!$R$2-LEN(SOURCE!F2196) &gt;= 0, REPT(" ",SOURCE!$R$2-LEN(SOURCE!F2196)), "")&amp;
      TEXT(SOURCE!G2196,"??0")&amp;", "&amp; IF(SOURCE!$S$2-3 &gt;= 0, REPT(" ",SOURCE!$S$2-5), "")&amp;
      TEXT(SOURCE!H2196,"????0")&amp;", "&amp; IF(SOURCE!$T$2-3 &gt;= 0, REPT(" ",SOURCE!$T$2-3), "")&amp;
      SOURCE!I2196&amp;", "&amp; IF(SOURCE!$U$2-LEN(SOURCE!I2196) &gt;= 0, REPT(" ",SOURCE!$U$2-LEN(SOURCE!I2196)), "")&amp;
      SOURCE!J2196&amp;      IF(SOURCE!$V$2-LEN(SOURCE!J2196) &gt;= 0, REPT(" ",SOURCE!$V$2-LEN(SOURCE!J2196)), "")&amp;
  ", "&amp; SOURCE!K2196&amp;      IF(SOURCE!$X$2-LEN(SOURCE!K2196) &gt;= 0, REPT(" ",SOURCE!$X$2-LEN(SOURCE!K2196)), "")&amp;
      "},"&amp;IF(SOURCE!L2196&lt;&gt;"",""&amp;SOURCE!L2196,"")
 )
)
)</f>
        <v>/* 2147 */  { fnFb,                        62,                          "FB62",                                        "FB62",                                        0,       0,       CAT_NONE, SLS_ENABLED  , US_ENABLED  },//JM SHOI</v>
      </c>
    </row>
    <row r="2197" spans="1:1">
      <c r="A2197" s="8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IF(SOURCE!$O$2-LEN(SOURCE!C2197) &gt;= 0, REPT(" ",SOURCE!$O$2-LEN(SOURCE!C2197)), "")&amp;
      SOURCE!D2197&amp;", "&amp; IF(SOURCE!$P$2-LEN(SOURCE!D2197) &gt;= 0, REPT(" ",SOURCE!$P$2-LEN(SOURCE!D2197)), "")&amp;
      SOURCE!E2197&amp;", "&amp; IF(SOURCE!$Q$2-LEN(SOURCE!E2197) &gt;=0, REPT(" ",SOURCE!$Q$2-LEN(SOURCE!E2197)), "")&amp;
      SOURCE!F2197&amp;", "&amp; IF(SOURCE!$R$2-LEN(SOURCE!F2197) &gt;= 0, REPT(" ",SOURCE!$R$2-LEN(SOURCE!F2197)), "")&amp;
      TEXT(SOURCE!G2197,"??0")&amp;", "&amp; IF(SOURCE!$S$2-3 &gt;= 0, REPT(" ",SOURCE!$S$2-5), "")&amp;
      TEXT(SOURCE!H2197,"????0")&amp;", "&amp; IF(SOURCE!$T$2-3 &gt;= 0, REPT(" ",SOURCE!$T$2-3), "")&amp;
      SOURCE!I2197&amp;", "&amp; IF(SOURCE!$U$2-LEN(SOURCE!I2197) &gt;= 0, REPT(" ",SOURCE!$U$2-LEN(SOURCE!I2197)), "")&amp;
      SOURCE!J2197&amp;      IF(SOURCE!$V$2-LEN(SOURCE!J2197) &gt;= 0, REPT(" ",SOURCE!$V$2-LEN(SOURCE!J2197)), "")&amp;
  ", "&amp; SOURCE!K2197&amp;      IF(SOURCE!$X$2-LEN(SOURCE!K2197) &gt;= 0, REPT(" ",SOURCE!$X$2-LEN(SOURCE!K2197)), "")&amp;
      "},"&amp;IF(SOURCE!L2197&lt;&gt;"",""&amp;SOURCE!L2197,"")
 )
)
)</f>
        <v>/* 2148 */  { fnFb,                        63,                          "FB63",                                        "FB63",                                        0,       0,       CAT_NONE, SLS_ENABLED  , US_ENABLED  },//JM SHOI</v>
      </c>
    </row>
    <row r="2198" spans="1:1">
      <c r="A2198" s="8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IF(SOURCE!$O$2-LEN(SOURCE!C2198) &gt;= 0, REPT(" ",SOURCE!$O$2-LEN(SOURCE!C2198)), "")&amp;
      SOURCE!D2198&amp;", "&amp; IF(SOURCE!$P$2-LEN(SOURCE!D2198) &gt;= 0, REPT(" ",SOURCE!$P$2-LEN(SOURCE!D2198)), "")&amp;
      SOURCE!E2198&amp;", "&amp; IF(SOURCE!$Q$2-LEN(SOURCE!E2198) &gt;=0, REPT(" ",SOURCE!$Q$2-LEN(SOURCE!E2198)), "")&amp;
      SOURCE!F2198&amp;", "&amp; IF(SOURCE!$R$2-LEN(SOURCE!F2198) &gt;= 0, REPT(" ",SOURCE!$R$2-LEN(SOURCE!F2198)), "")&amp;
      TEXT(SOURCE!G2198,"??0")&amp;", "&amp; IF(SOURCE!$S$2-3 &gt;= 0, REPT(" ",SOURCE!$S$2-5), "")&amp;
      TEXT(SOURCE!H2198,"????0")&amp;", "&amp; IF(SOURCE!$T$2-3 &gt;= 0, REPT(" ",SOURCE!$T$2-3), "")&amp;
      SOURCE!I2198&amp;", "&amp; IF(SOURCE!$U$2-LEN(SOURCE!I2198) &gt;= 0, REPT(" ",SOURCE!$U$2-LEN(SOURCE!I2198)), "")&amp;
      SOURCE!J2198&amp;      IF(SOURCE!$V$2-LEN(SOURCE!J2198) &gt;= 0, REPT(" ",SOURCE!$V$2-LEN(SOURCE!J2198)), "")&amp;
  ", "&amp; SOURCE!K2198&amp;      IF(SOURCE!$X$2-LEN(SOURCE!K2198) &gt;= 0, REPT(" ",SOURCE!$X$2-LEN(SOURCE!K2198)), "")&amp;
      "},"&amp;IF(SOURCE!L2198&lt;&gt;"",""&amp;SOURCE!L2198,"")
 )
)
)</f>
        <v>/* 2149 */  { fnByteShortcutsS,            6,                           "S06",                                         "S06",                                         0,       0,       CAT_FNCT, SLS_ENABLED  , US_ENABLED  },//JM SHOI</v>
      </c>
    </row>
    <row r="2199" spans="1:1">
      <c r="A2199" s="8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IF(SOURCE!$O$2-LEN(SOURCE!C2199) &gt;= 0, REPT(" ",SOURCE!$O$2-LEN(SOURCE!C2199)), "")&amp;
      SOURCE!D2199&amp;", "&amp; IF(SOURCE!$P$2-LEN(SOURCE!D2199) &gt;= 0, REPT(" ",SOURCE!$P$2-LEN(SOURCE!D2199)), "")&amp;
      SOURCE!E2199&amp;", "&amp; IF(SOURCE!$Q$2-LEN(SOURCE!E2199) &gt;=0, REPT(" ",SOURCE!$Q$2-LEN(SOURCE!E2199)), "")&amp;
      SOURCE!F2199&amp;", "&amp; IF(SOURCE!$R$2-LEN(SOURCE!F2199) &gt;= 0, REPT(" ",SOURCE!$R$2-LEN(SOURCE!F2199)), "")&amp;
      TEXT(SOURCE!G2199,"??0")&amp;", "&amp; IF(SOURCE!$S$2-3 &gt;= 0, REPT(" ",SOURCE!$S$2-5), "")&amp;
      TEXT(SOURCE!H2199,"????0")&amp;", "&amp; IF(SOURCE!$T$2-3 &gt;= 0, REPT(" ",SOURCE!$T$2-3), "")&amp;
      SOURCE!I2199&amp;", "&amp; IF(SOURCE!$U$2-LEN(SOURCE!I2199) &gt;= 0, REPT(" ",SOURCE!$U$2-LEN(SOURCE!I2199)), "")&amp;
      SOURCE!J2199&amp;      IF(SOURCE!$V$2-LEN(SOURCE!J2199) &gt;= 0, REPT(" ",SOURCE!$V$2-LEN(SOURCE!J2199)), "")&amp;
  ", "&amp; SOURCE!K2199&amp;      IF(SOURCE!$X$2-LEN(SOURCE!K2199) &gt;= 0, REPT(" ",SOURCE!$X$2-LEN(SOURCE!K2199)), "")&amp;
      "},"&amp;IF(SOURCE!L2199&lt;&gt;"",""&amp;SOURCE!L2199,"")
 )
)
)</f>
        <v>/* 2150 */  { fnByteShortcutsS,            8,                           "S08",                                         "S08",                                         0,       0,       CAT_FNCT, SLS_ENABLED  , US_ENABLED  },//JM SHOI</v>
      </c>
    </row>
    <row r="2200" spans="1:1">
      <c r="A2200" s="8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IF(SOURCE!$O$2-LEN(SOURCE!C2200) &gt;= 0, REPT(" ",SOURCE!$O$2-LEN(SOURCE!C2200)), "")&amp;
      SOURCE!D2200&amp;", "&amp; IF(SOURCE!$P$2-LEN(SOURCE!D2200) &gt;= 0, REPT(" ",SOURCE!$P$2-LEN(SOURCE!D2200)), "")&amp;
      SOURCE!E2200&amp;", "&amp; IF(SOURCE!$Q$2-LEN(SOURCE!E2200) &gt;=0, REPT(" ",SOURCE!$Q$2-LEN(SOURCE!E2200)), "")&amp;
      SOURCE!F2200&amp;", "&amp; IF(SOURCE!$R$2-LEN(SOURCE!F2200) &gt;= 0, REPT(" ",SOURCE!$R$2-LEN(SOURCE!F2200)), "")&amp;
      TEXT(SOURCE!G2200,"??0")&amp;", "&amp; IF(SOURCE!$S$2-3 &gt;= 0, REPT(" ",SOURCE!$S$2-5), "")&amp;
      TEXT(SOURCE!H2200,"????0")&amp;", "&amp; IF(SOURCE!$T$2-3 &gt;= 0, REPT(" ",SOURCE!$T$2-3), "")&amp;
      SOURCE!I2200&amp;", "&amp; IF(SOURCE!$U$2-LEN(SOURCE!I2200) &gt;= 0, REPT(" ",SOURCE!$U$2-LEN(SOURCE!I2200)), "")&amp;
      SOURCE!J2200&amp;      IF(SOURCE!$V$2-LEN(SOURCE!J2200) &gt;= 0, REPT(" ",SOURCE!$V$2-LEN(SOURCE!J2200)), "")&amp;
  ", "&amp; SOURCE!K2200&amp;      IF(SOURCE!$X$2-LEN(SOURCE!K2200) &gt;= 0, REPT(" ",SOURCE!$X$2-LEN(SOURCE!K2200)), "")&amp;
      "},"&amp;IF(SOURCE!L2200&lt;&gt;"",""&amp;SOURCE!L2200,"")
 )
)
)</f>
        <v>/* 2151 */  { fnByteShortcutsS,            16,                          "S16",                                         "S16",                                         0,       0,       CAT_FNCT, SLS_ENABLED  , US_ENABLED  },//JM SHOI</v>
      </c>
    </row>
    <row r="2201" spans="1:1">
      <c r="A2201" s="8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IF(SOURCE!$O$2-LEN(SOURCE!C2201) &gt;= 0, REPT(" ",SOURCE!$O$2-LEN(SOURCE!C2201)), "")&amp;
      SOURCE!D2201&amp;", "&amp; IF(SOURCE!$P$2-LEN(SOURCE!D2201) &gt;= 0, REPT(" ",SOURCE!$P$2-LEN(SOURCE!D2201)), "")&amp;
      SOURCE!E2201&amp;", "&amp; IF(SOURCE!$Q$2-LEN(SOURCE!E2201) &gt;=0, REPT(" ",SOURCE!$Q$2-LEN(SOURCE!E2201)), "")&amp;
      SOURCE!F2201&amp;", "&amp; IF(SOURCE!$R$2-LEN(SOURCE!F2201) &gt;= 0, REPT(" ",SOURCE!$R$2-LEN(SOURCE!F2201)), "")&amp;
      TEXT(SOURCE!G2201,"??0")&amp;", "&amp; IF(SOURCE!$S$2-3 &gt;= 0, REPT(" ",SOURCE!$S$2-5), "")&amp;
      TEXT(SOURCE!H2201,"????0")&amp;", "&amp; IF(SOURCE!$T$2-3 &gt;= 0, REPT(" ",SOURCE!$T$2-3), "")&amp;
      SOURCE!I2201&amp;", "&amp; IF(SOURCE!$U$2-LEN(SOURCE!I2201) &gt;= 0, REPT(" ",SOURCE!$U$2-LEN(SOURCE!I2201)), "")&amp;
      SOURCE!J2201&amp;      IF(SOURCE!$V$2-LEN(SOURCE!J2201) &gt;= 0, REPT(" ",SOURCE!$V$2-LEN(SOURCE!J2201)), "")&amp;
  ", "&amp; SOURCE!K2201&amp;      IF(SOURCE!$X$2-LEN(SOURCE!K2201) &gt;= 0, REPT(" ",SOURCE!$X$2-LEN(SOURCE!K2201)), "")&amp;
      "},"&amp;IF(SOURCE!L2201&lt;&gt;"",""&amp;SOURCE!L2201,"")
 )
)
)</f>
        <v>/* 2152 */  { fnByteShortcutsS,            32,                          "S32",                                         "S32",                                         0,       0,       CAT_FNCT, SLS_ENABLED  , US_ENABLED  },//JM SHOI</v>
      </c>
    </row>
    <row r="2202" spans="1:1">
      <c r="A2202" s="8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IF(SOURCE!$O$2-LEN(SOURCE!C2202) &gt;= 0, REPT(" ",SOURCE!$O$2-LEN(SOURCE!C2202)), "")&amp;
      SOURCE!D2202&amp;", "&amp; IF(SOURCE!$P$2-LEN(SOURCE!D2202) &gt;= 0, REPT(" ",SOURCE!$P$2-LEN(SOURCE!D2202)), "")&amp;
      SOURCE!E2202&amp;", "&amp; IF(SOURCE!$Q$2-LEN(SOURCE!E2202) &gt;=0, REPT(" ",SOURCE!$Q$2-LEN(SOURCE!E2202)), "")&amp;
      SOURCE!F2202&amp;", "&amp; IF(SOURCE!$R$2-LEN(SOURCE!F2202) &gt;= 0, REPT(" ",SOURCE!$R$2-LEN(SOURCE!F2202)), "")&amp;
      TEXT(SOURCE!G2202,"??0")&amp;", "&amp; IF(SOURCE!$S$2-3 &gt;= 0, REPT(" ",SOURCE!$S$2-5), "")&amp;
      TEXT(SOURCE!H2202,"????0")&amp;", "&amp; IF(SOURCE!$T$2-3 &gt;= 0, REPT(" ",SOURCE!$T$2-3), "")&amp;
      SOURCE!I2202&amp;", "&amp; IF(SOURCE!$U$2-LEN(SOURCE!I2202) &gt;= 0, REPT(" ",SOURCE!$U$2-LEN(SOURCE!I2202)), "")&amp;
      SOURCE!J2202&amp;      IF(SOURCE!$V$2-LEN(SOURCE!J2202) &gt;= 0, REPT(" ",SOURCE!$V$2-LEN(SOURCE!J2202)), "")&amp;
  ", "&amp; SOURCE!K2202&amp;      IF(SOURCE!$X$2-LEN(SOURCE!K2202) &gt;= 0, REPT(" ",SOURCE!$X$2-LEN(SOURCE!K2202)), "")&amp;
      "},"&amp;IF(SOURCE!L2202&lt;&gt;"",""&amp;SOURCE!L2202,"")
 )
)
)</f>
        <v>/* 2153 */  { fnByteShortcutsS,            64,                          "S64",                                         "S64",                                         0,       0,       CAT_FNCT, SLS_ENABLED  , US_ENABLED  },//JM SHOI</v>
      </c>
    </row>
    <row r="2203" spans="1:1">
      <c r="A2203" s="8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IF(SOURCE!$O$2-LEN(SOURCE!C2203) &gt;= 0, REPT(" ",SOURCE!$O$2-LEN(SOURCE!C2203)), "")&amp;
      SOURCE!D2203&amp;", "&amp; IF(SOURCE!$P$2-LEN(SOURCE!D2203) &gt;= 0, REPT(" ",SOURCE!$P$2-LEN(SOURCE!D2203)), "")&amp;
      SOURCE!E2203&amp;", "&amp; IF(SOURCE!$Q$2-LEN(SOURCE!E2203) &gt;=0, REPT(" ",SOURCE!$Q$2-LEN(SOURCE!E2203)), "")&amp;
      SOURCE!F2203&amp;", "&amp; IF(SOURCE!$R$2-LEN(SOURCE!F2203) &gt;= 0, REPT(" ",SOURCE!$R$2-LEN(SOURCE!F2203)), "")&amp;
      TEXT(SOURCE!G2203,"??0")&amp;", "&amp; IF(SOURCE!$S$2-3 &gt;= 0, REPT(" ",SOURCE!$S$2-5), "")&amp;
      TEXT(SOURCE!H2203,"????0")&amp;", "&amp; IF(SOURCE!$T$2-3 &gt;= 0, REPT(" ",SOURCE!$T$2-3), "")&amp;
      SOURCE!I2203&amp;", "&amp; IF(SOURCE!$U$2-LEN(SOURCE!I2203) &gt;= 0, REPT(" ",SOURCE!$U$2-LEN(SOURCE!I2203)), "")&amp;
      SOURCE!J2203&amp;      IF(SOURCE!$V$2-LEN(SOURCE!J2203) &gt;= 0, REPT(" ",SOURCE!$V$2-LEN(SOURCE!J2203)), "")&amp;
  ", "&amp; SOURCE!K2203&amp;      IF(SOURCE!$X$2-LEN(SOURCE!K2203) &gt;= 0, REPT(" ",SOURCE!$X$2-LEN(SOURCE!K2203)), "")&amp;
      "},"&amp;IF(SOURCE!L2203&lt;&gt;"",""&amp;SOURCE!L2203,"")
 )
)
)</f>
        <v>/* 2154 */  { fnByteShortcutsU,            6,                           "U06",                                         "U06",                                         0,       0,       CAT_FNCT, SLS_ENABLED  , US_ENABLED  },//JM SHOI</v>
      </c>
    </row>
    <row r="2204" spans="1:1">
      <c r="A2204" s="8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IF(SOURCE!$O$2-LEN(SOURCE!C2204) &gt;= 0, REPT(" ",SOURCE!$O$2-LEN(SOURCE!C2204)), "")&amp;
      SOURCE!D2204&amp;", "&amp; IF(SOURCE!$P$2-LEN(SOURCE!D2204) &gt;= 0, REPT(" ",SOURCE!$P$2-LEN(SOURCE!D2204)), "")&amp;
      SOURCE!E2204&amp;", "&amp; IF(SOURCE!$Q$2-LEN(SOURCE!E2204) &gt;=0, REPT(" ",SOURCE!$Q$2-LEN(SOURCE!E2204)), "")&amp;
      SOURCE!F2204&amp;", "&amp; IF(SOURCE!$R$2-LEN(SOURCE!F2204) &gt;= 0, REPT(" ",SOURCE!$R$2-LEN(SOURCE!F2204)), "")&amp;
      TEXT(SOURCE!G2204,"??0")&amp;", "&amp; IF(SOURCE!$S$2-3 &gt;= 0, REPT(" ",SOURCE!$S$2-5), "")&amp;
      TEXT(SOURCE!H2204,"????0")&amp;", "&amp; IF(SOURCE!$T$2-3 &gt;= 0, REPT(" ",SOURCE!$T$2-3), "")&amp;
      SOURCE!I2204&amp;", "&amp; IF(SOURCE!$U$2-LEN(SOURCE!I2204) &gt;= 0, REPT(" ",SOURCE!$U$2-LEN(SOURCE!I2204)), "")&amp;
      SOURCE!J2204&amp;      IF(SOURCE!$V$2-LEN(SOURCE!J2204) &gt;= 0, REPT(" ",SOURCE!$V$2-LEN(SOURCE!J2204)), "")&amp;
  ", "&amp; SOURCE!K2204&amp;      IF(SOURCE!$X$2-LEN(SOURCE!K2204) &gt;= 0, REPT(" ",SOURCE!$X$2-LEN(SOURCE!K2204)), "")&amp;
      "},"&amp;IF(SOURCE!L2204&lt;&gt;"",""&amp;SOURCE!L2204,"")
 )
)
)</f>
        <v>/* 2155 */  { fnByteShortcutsU,            8,                           "U08",                                         "U08",                                         0,       0,       CAT_FNCT, SLS_ENABLED  , US_ENABLED  },//JM SHOI</v>
      </c>
    </row>
    <row r="2205" spans="1:1">
      <c r="A2205" s="8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IF(SOURCE!$O$2-LEN(SOURCE!C2205) &gt;= 0, REPT(" ",SOURCE!$O$2-LEN(SOURCE!C2205)), "")&amp;
      SOURCE!D2205&amp;", "&amp; IF(SOURCE!$P$2-LEN(SOURCE!D2205) &gt;= 0, REPT(" ",SOURCE!$P$2-LEN(SOURCE!D2205)), "")&amp;
      SOURCE!E2205&amp;", "&amp; IF(SOURCE!$Q$2-LEN(SOURCE!E2205) &gt;=0, REPT(" ",SOURCE!$Q$2-LEN(SOURCE!E2205)), "")&amp;
      SOURCE!F2205&amp;", "&amp; IF(SOURCE!$R$2-LEN(SOURCE!F2205) &gt;= 0, REPT(" ",SOURCE!$R$2-LEN(SOURCE!F2205)), "")&amp;
      TEXT(SOURCE!G2205,"??0")&amp;", "&amp; IF(SOURCE!$S$2-3 &gt;= 0, REPT(" ",SOURCE!$S$2-5), "")&amp;
      TEXT(SOURCE!H2205,"????0")&amp;", "&amp; IF(SOURCE!$T$2-3 &gt;= 0, REPT(" ",SOURCE!$T$2-3), "")&amp;
      SOURCE!I2205&amp;", "&amp; IF(SOURCE!$U$2-LEN(SOURCE!I2205) &gt;= 0, REPT(" ",SOURCE!$U$2-LEN(SOURCE!I2205)), "")&amp;
      SOURCE!J2205&amp;      IF(SOURCE!$V$2-LEN(SOURCE!J2205) &gt;= 0, REPT(" ",SOURCE!$V$2-LEN(SOURCE!J2205)), "")&amp;
  ", "&amp; SOURCE!K2205&amp;      IF(SOURCE!$X$2-LEN(SOURCE!K2205) &gt;= 0, REPT(" ",SOURCE!$X$2-LEN(SOURCE!K2205)), "")&amp;
      "},"&amp;IF(SOURCE!L2205&lt;&gt;"",""&amp;SOURCE!L2205,"")
 )
)
)</f>
        <v>/* 2156 */  { fnByteShortcutsU,            16,                          "U16",                                         "U16",                                         0,       0,       CAT_FNCT, SLS_ENABLED  , US_ENABLED  },//JM SHOI</v>
      </c>
    </row>
    <row r="2206" spans="1:1">
      <c r="A2206" s="8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IF(SOURCE!$O$2-LEN(SOURCE!C2206) &gt;= 0, REPT(" ",SOURCE!$O$2-LEN(SOURCE!C2206)), "")&amp;
      SOURCE!D2206&amp;", "&amp; IF(SOURCE!$P$2-LEN(SOURCE!D2206) &gt;= 0, REPT(" ",SOURCE!$P$2-LEN(SOURCE!D2206)), "")&amp;
      SOURCE!E2206&amp;", "&amp; IF(SOURCE!$Q$2-LEN(SOURCE!E2206) &gt;=0, REPT(" ",SOURCE!$Q$2-LEN(SOURCE!E2206)), "")&amp;
      SOURCE!F2206&amp;", "&amp; IF(SOURCE!$R$2-LEN(SOURCE!F2206) &gt;= 0, REPT(" ",SOURCE!$R$2-LEN(SOURCE!F2206)), "")&amp;
      TEXT(SOURCE!G2206,"??0")&amp;", "&amp; IF(SOURCE!$S$2-3 &gt;= 0, REPT(" ",SOURCE!$S$2-5), "")&amp;
      TEXT(SOURCE!H2206,"????0")&amp;", "&amp; IF(SOURCE!$T$2-3 &gt;= 0, REPT(" ",SOURCE!$T$2-3), "")&amp;
      SOURCE!I2206&amp;", "&amp; IF(SOURCE!$U$2-LEN(SOURCE!I2206) &gt;= 0, REPT(" ",SOURCE!$U$2-LEN(SOURCE!I2206)), "")&amp;
      SOURCE!J2206&amp;      IF(SOURCE!$V$2-LEN(SOURCE!J2206) &gt;= 0, REPT(" ",SOURCE!$V$2-LEN(SOURCE!J2206)), "")&amp;
  ", "&amp; SOURCE!K2206&amp;      IF(SOURCE!$X$2-LEN(SOURCE!K2206) &gt;= 0, REPT(" ",SOURCE!$X$2-LEN(SOURCE!K2206)), "")&amp;
      "},"&amp;IF(SOURCE!L2206&lt;&gt;"",""&amp;SOURCE!L2206,"")
 )
)
)</f>
        <v>/* 2157 */  { fnByteShortcutsU,            32,                          "U32",                                         "U32",                                         0,       0,       CAT_FNCT, SLS_ENABLED  , US_ENABLED  },//JM SHOI</v>
      </c>
    </row>
    <row r="2207" spans="1:1">
      <c r="A2207" s="8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IF(SOURCE!$O$2-LEN(SOURCE!C2207) &gt;= 0, REPT(" ",SOURCE!$O$2-LEN(SOURCE!C2207)), "")&amp;
      SOURCE!D2207&amp;", "&amp; IF(SOURCE!$P$2-LEN(SOURCE!D2207) &gt;= 0, REPT(" ",SOURCE!$P$2-LEN(SOURCE!D2207)), "")&amp;
      SOURCE!E2207&amp;", "&amp; IF(SOURCE!$Q$2-LEN(SOURCE!E2207) &gt;=0, REPT(" ",SOURCE!$Q$2-LEN(SOURCE!E2207)), "")&amp;
      SOURCE!F2207&amp;", "&amp; IF(SOURCE!$R$2-LEN(SOURCE!F2207) &gt;= 0, REPT(" ",SOURCE!$R$2-LEN(SOURCE!F2207)), "")&amp;
      TEXT(SOURCE!G2207,"??0")&amp;", "&amp; IF(SOURCE!$S$2-3 &gt;= 0, REPT(" ",SOURCE!$S$2-5), "")&amp;
      TEXT(SOURCE!H2207,"????0")&amp;", "&amp; IF(SOURCE!$T$2-3 &gt;= 0, REPT(" ",SOURCE!$T$2-3), "")&amp;
      SOURCE!I2207&amp;", "&amp; IF(SOURCE!$U$2-LEN(SOURCE!I2207) &gt;= 0, REPT(" ",SOURCE!$U$2-LEN(SOURCE!I2207)), "")&amp;
      SOURCE!J2207&amp;      IF(SOURCE!$V$2-LEN(SOURCE!J2207) &gt;= 0, REPT(" ",SOURCE!$V$2-LEN(SOURCE!J2207)), "")&amp;
  ", "&amp; SOURCE!K2207&amp;      IF(SOURCE!$X$2-LEN(SOURCE!K2207) &gt;= 0, REPT(" ",SOURCE!$X$2-LEN(SOURCE!K2207)), "")&amp;
      "},"&amp;IF(SOURCE!L2207&lt;&gt;"",""&amp;SOURCE!L2207,"")
 )
)
)</f>
        <v>/* 2158 */  { fnByteShortcutsU,            64,                          "U64",                                         "U64",                                         0,       0,       CAT_FNCT, SLS_ENABLED  , US_ENABLED  },//JM SHOI</v>
      </c>
    </row>
    <row r="2208" spans="1:1">
      <c r="A2208" s="8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IF(SOURCE!$O$2-LEN(SOURCE!C2208) &gt;= 0, REPT(" ",SOURCE!$O$2-LEN(SOURCE!C2208)), "")&amp;
      SOURCE!D2208&amp;", "&amp; IF(SOURCE!$P$2-LEN(SOURCE!D2208) &gt;= 0, REPT(" ",SOURCE!$P$2-LEN(SOURCE!D2208)), "")&amp;
      SOURCE!E2208&amp;", "&amp; IF(SOURCE!$Q$2-LEN(SOURCE!E2208) &gt;=0, REPT(" ",SOURCE!$Q$2-LEN(SOURCE!E2208)), "")&amp;
      SOURCE!F2208&amp;", "&amp; IF(SOURCE!$R$2-LEN(SOURCE!F2208) &gt;= 0, REPT(" ",SOURCE!$R$2-LEN(SOURCE!F2208)), "")&amp;
      TEXT(SOURCE!G2208,"??0")&amp;", "&amp; IF(SOURCE!$S$2-3 &gt;= 0, REPT(" ",SOURCE!$S$2-5), "")&amp;
      TEXT(SOURCE!H2208,"????0")&amp;", "&amp; IF(SOURCE!$T$2-3 &gt;= 0, REPT(" ",SOURCE!$T$2-3), "")&amp;
      SOURCE!I2208&amp;", "&amp; IF(SOURCE!$U$2-LEN(SOURCE!I2208) &gt;= 0, REPT(" ",SOURCE!$U$2-LEN(SOURCE!I2208)), "")&amp;
      SOURCE!J2208&amp;      IF(SOURCE!$V$2-LEN(SOURCE!J2208) &gt;= 0, REPT(" ",SOURCE!$V$2-LEN(SOURCE!J2208)), "")&amp;
  ", "&amp; SOURCE!K2208&amp;      IF(SOURCE!$X$2-LEN(SOURCE!K2208) &gt;= 0, REPT(" ",SOURCE!$X$2-LEN(SOURCE!K2208)), "")&amp;
      "},"&amp;IF(SOURCE!L2208&lt;&gt;"",""&amp;SOURCE!L2208,"")
 )
)
)</f>
        <v>/* 2159 */  { fnByte,                      1,                           "SL1",                                         "SL1",                                         0,       0,       CAT_FNCT, SLS_ENABLED  , US_ENABLED  },//JM SHOI</v>
      </c>
    </row>
    <row r="2209" spans="1:1">
      <c r="A2209" s="8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IF(SOURCE!$O$2-LEN(SOURCE!C2209) &gt;= 0, REPT(" ",SOURCE!$O$2-LEN(SOURCE!C2209)), "")&amp;
      SOURCE!D2209&amp;", "&amp; IF(SOURCE!$P$2-LEN(SOURCE!D2209) &gt;= 0, REPT(" ",SOURCE!$P$2-LEN(SOURCE!D2209)), "")&amp;
      SOURCE!E2209&amp;", "&amp; IF(SOURCE!$Q$2-LEN(SOURCE!E2209) &gt;=0, REPT(" ",SOURCE!$Q$2-LEN(SOURCE!E2209)), "")&amp;
      SOURCE!F2209&amp;", "&amp; IF(SOURCE!$R$2-LEN(SOURCE!F2209) &gt;= 0, REPT(" ",SOURCE!$R$2-LEN(SOURCE!F2209)), "")&amp;
      TEXT(SOURCE!G2209,"??0")&amp;", "&amp; IF(SOURCE!$S$2-3 &gt;= 0, REPT(" ",SOURCE!$S$2-5), "")&amp;
      TEXT(SOURCE!H2209,"????0")&amp;", "&amp; IF(SOURCE!$T$2-3 &gt;= 0, REPT(" ",SOURCE!$T$2-3), "")&amp;
      SOURCE!I2209&amp;", "&amp; IF(SOURCE!$U$2-LEN(SOURCE!I2209) &gt;= 0, REPT(" ",SOURCE!$U$2-LEN(SOURCE!I2209)), "")&amp;
      SOURCE!J2209&amp;      IF(SOURCE!$V$2-LEN(SOURCE!J2209) &gt;= 0, REPT(" ",SOURCE!$V$2-LEN(SOURCE!J2209)), "")&amp;
  ", "&amp; SOURCE!K2209&amp;      IF(SOURCE!$X$2-LEN(SOURCE!K2209) &gt;= 0, REPT(" ",SOURCE!$X$2-LEN(SOURCE!K2209)), "")&amp;
      "},"&amp;IF(SOURCE!L2209&lt;&gt;"",""&amp;SOURCE!L2209,"")
 )
)
)</f>
        <v>/* 2160 */  { fnByte,                      2,                           "SR1",                                         "SR1",                                         0,       0,       CAT_FNCT, SLS_ENABLED  , US_ENABLED  },//JM SHOI</v>
      </c>
    </row>
    <row r="2210" spans="1:1">
      <c r="A2210" s="8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IF(SOURCE!$O$2-LEN(SOURCE!C2210) &gt;= 0, REPT(" ",SOURCE!$O$2-LEN(SOURCE!C2210)), "")&amp;
      SOURCE!D2210&amp;", "&amp; IF(SOURCE!$P$2-LEN(SOURCE!D2210) &gt;= 0, REPT(" ",SOURCE!$P$2-LEN(SOURCE!D2210)), "")&amp;
      SOURCE!E2210&amp;", "&amp; IF(SOURCE!$Q$2-LEN(SOURCE!E2210) &gt;=0, REPT(" ",SOURCE!$Q$2-LEN(SOURCE!E2210)), "")&amp;
      SOURCE!F2210&amp;", "&amp; IF(SOURCE!$R$2-LEN(SOURCE!F2210) &gt;= 0, REPT(" ",SOURCE!$R$2-LEN(SOURCE!F2210)), "")&amp;
      TEXT(SOURCE!G2210,"??0")&amp;", "&amp; IF(SOURCE!$S$2-3 &gt;= 0, REPT(" ",SOURCE!$S$2-5), "")&amp;
      TEXT(SOURCE!H2210,"????0")&amp;", "&amp; IF(SOURCE!$T$2-3 &gt;= 0, REPT(" ",SOURCE!$T$2-3), "")&amp;
      SOURCE!I2210&amp;", "&amp; IF(SOURCE!$U$2-LEN(SOURCE!I2210) &gt;= 0, REPT(" ",SOURCE!$U$2-LEN(SOURCE!I2210)), "")&amp;
      SOURCE!J2210&amp;      IF(SOURCE!$V$2-LEN(SOURCE!J2210) &gt;= 0, REPT(" ",SOURCE!$V$2-LEN(SOURCE!J2210)), "")&amp;
  ", "&amp; SOURCE!K2210&amp;      IF(SOURCE!$X$2-LEN(SOURCE!K2210) &gt;= 0, REPT(" ",SOURCE!$X$2-LEN(SOURCE!K2210)), "")&amp;
      "},"&amp;IF(SOURCE!L2210&lt;&gt;"",""&amp;SOURCE!L2210,"")
 )
)
)</f>
        <v>/* 2161 */  { fnByte,                      3,                           "RL1",                                         "RL1",                                         0,       0,       CAT_FNCT, SLS_ENABLED  , US_ENABLED  },//JM SHOI</v>
      </c>
    </row>
    <row r="2211" spans="1:1">
      <c r="A2211" s="8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IF(SOURCE!$O$2-LEN(SOURCE!C2211) &gt;= 0, REPT(" ",SOURCE!$O$2-LEN(SOURCE!C2211)), "")&amp;
      SOURCE!D2211&amp;", "&amp; IF(SOURCE!$P$2-LEN(SOURCE!D2211) &gt;= 0, REPT(" ",SOURCE!$P$2-LEN(SOURCE!D2211)), "")&amp;
      SOURCE!E2211&amp;", "&amp; IF(SOURCE!$Q$2-LEN(SOURCE!E2211) &gt;=0, REPT(" ",SOURCE!$Q$2-LEN(SOURCE!E2211)), "")&amp;
      SOURCE!F2211&amp;", "&amp; IF(SOURCE!$R$2-LEN(SOURCE!F2211) &gt;= 0, REPT(" ",SOURCE!$R$2-LEN(SOURCE!F2211)), "")&amp;
      TEXT(SOURCE!G2211,"??0")&amp;", "&amp; IF(SOURCE!$S$2-3 &gt;= 0, REPT(" ",SOURCE!$S$2-5), "")&amp;
      TEXT(SOURCE!H2211,"????0")&amp;", "&amp; IF(SOURCE!$T$2-3 &gt;= 0, REPT(" ",SOURCE!$T$2-3), "")&amp;
      SOURCE!I2211&amp;", "&amp; IF(SOURCE!$U$2-LEN(SOURCE!I2211) &gt;= 0, REPT(" ",SOURCE!$U$2-LEN(SOURCE!I2211)), "")&amp;
      SOURCE!J2211&amp;      IF(SOURCE!$V$2-LEN(SOURCE!J2211) &gt;= 0, REPT(" ",SOURCE!$V$2-LEN(SOURCE!J2211)), "")&amp;
  ", "&amp; SOURCE!K2211&amp;      IF(SOURCE!$X$2-LEN(SOURCE!K2211) &gt;= 0, REPT(" ",SOURCE!$X$2-LEN(SOURCE!K2211)), "")&amp;
      "},"&amp;IF(SOURCE!L2211&lt;&gt;"",""&amp;SOURCE!L2211,"")
 )
)
)</f>
        <v>/* 2162 */  { fnByte,                      4,                           "RR1",                                         "RR1",                                         0,       0,       CAT_FNCT, SLS_ENABLED  , US_ENABLED  },//JM SHOI</v>
      </c>
    </row>
    <row r="2212" spans="1:1">
      <c r="A2212" s="8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IF(SOURCE!$O$2-LEN(SOURCE!C2212) &gt;= 0, REPT(" ",SOURCE!$O$2-LEN(SOURCE!C2212)), "")&amp;
      SOURCE!D2212&amp;", "&amp; IF(SOURCE!$P$2-LEN(SOURCE!D2212) &gt;= 0, REPT(" ",SOURCE!$P$2-LEN(SOURCE!D2212)), "")&amp;
      SOURCE!E2212&amp;", "&amp; IF(SOURCE!$Q$2-LEN(SOURCE!E2212) &gt;=0, REPT(" ",SOURCE!$Q$2-LEN(SOURCE!E2212)), "")&amp;
      SOURCE!F2212&amp;", "&amp; IF(SOURCE!$R$2-LEN(SOURCE!F2212) &gt;= 0, REPT(" ",SOURCE!$R$2-LEN(SOURCE!F2212)), "")&amp;
      TEXT(SOURCE!G2212,"??0")&amp;", "&amp; IF(SOURCE!$S$2-3 &gt;= 0, REPT(" ",SOURCE!$S$2-5), "")&amp;
      TEXT(SOURCE!H2212,"????0")&amp;", "&amp; IF(SOURCE!$T$2-3 &gt;= 0, REPT(" ",SOURCE!$T$2-3), "")&amp;
      SOURCE!I2212&amp;", "&amp; IF(SOURCE!$U$2-LEN(SOURCE!I2212) &gt;= 0, REPT(" ",SOURCE!$U$2-LEN(SOURCE!I2212)), "")&amp;
      SOURCE!J2212&amp;      IF(SOURCE!$V$2-LEN(SOURCE!J2212) &gt;= 0, REPT(" ",SOURCE!$V$2-LEN(SOURCE!J2212)), "")&amp;
  ", "&amp; SOURCE!K2212&amp;      IF(SOURCE!$X$2-LEN(SOURCE!K2212) &gt;= 0, REPT(" ",SOURCE!$X$2-LEN(SOURCE!K2212)), "")&amp;
      "},"&amp;IF(SOURCE!L2212&lt;&gt;"",""&amp;SOURCE!L2212,"")
 )
)
)</f>
        <v>/* 2163 */  { fnByte,                      5,                           "SWAP.W",                                      "SWAP.W",                                      0,       0,       CAT_FNCT, SLS_ENABLED  , US_ENABLED  },//JM SHOI</v>
      </c>
    </row>
    <row r="2213" spans="1:1">
      <c r="A2213" s="8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IF(SOURCE!$O$2-LEN(SOURCE!C2213) &gt;= 0, REPT(" ",SOURCE!$O$2-LEN(SOURCE!C2213)), "")&amp;
      SOURCE!D2213&amp;", "&amp; IF(SOURCE!$P$2-LEN(SOURCE!D2213) &gt;= 0, REPT(" ",SOURCE!$P$2-LEN(SOURCE!D2213)), "")&amp;
      SOURCE!E2213&amp;", "&amp; IF(SOURCE!$Q$2-LEN(SOURCE!E2213) &gt;=0, REPT(" ",SOURCE!$Q$2-LEN(SOURCE!E2213)), "")&amp;
      SOURCE!F2213&amp;", "&amp; IF(SOURCE!$R$2-LEN(SOURCE!F2213) &gt;= 0, REPT(" ",SOURCE!$R$2-LEN(SOURCE!F2213)), "")&amp;
      TEXT(SOURCE!G2213,"??0")&amp;", "&amp; IF(SOURCE!$S$2-3 &gt;= 0, REPT(" ",SOURCE!$S$2-5), "")&amp;
      TEXT(SOURCE!H2213,"????0")&amp;", "&amp; IF(SOURCE!$T$2-3 &gt;= 0, REPT(" ",SOURCE!$T$2-3), "")&amp;
      SOURCE!I2213&amp;", "&amp; IF(SOURCE!$U$2-LEN(SOURCE!I2213) &gt;= 0, REPT(" ",SOURCE!$U$2-LEN(SOURCE!I2213)), "")&amp;
      SOURCE!J2213&amp;      IF(SOURCE!$V$2-LEN(SOURCE!J2213) &gt;= 0, REPT(" ",SOURCE!$V$2-LEN(SOURCE!J2213)), "")&amp;
  ", "&amp; SOURCE!K2213&amp;      IF(SOURCE!$X$2-LEN(SOURCE!K2213) &gt;= 0, REPT(" ",SOURCE!$X$2-LEN(SOURCE!K2213)), "")&amp;
      "},"&amp;IF(SOURCE!L2213&lt;&gt;"",""&amp;SOURCE!L2213,"")
 )
)
)</f>
        <v>/* 2164 */  { fnByte,                      6,                           "SWAP.B",                                      "SWAP.B",                                      0,       0,       CAT_FNCT, SLS_ENABLED  , US_ENABLED  },//JM SHOI</v>
      </c>
    </row>
    <row r="2214" spans="1:1">
      <c r="A2214" s="8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IF(SOURCE!$O$2-LEN(SOURCE!C2214) &gt;= 0, REPT(" ",SOURCE!$O$2-LEN(SOURCE!C2214)), "")&amp;
      SOURCE!D2214&amp;", "&amp; IF(SOURCE!$P$2-LEN(SOURCE!D2214) &gt;= 0, REPT(" ",SOURCE!$P$2-LEN(SOURCE!D2214)), "")&amp;
      SOURCE!E2214&amp;", "&amp; IF(SOURCE!$Q$2-LEN(SOURCE!E2214) &gt;=0, REPT(" ",SOURCE!$Q$2-LEN(SOURCE!E2214)), "")&amp;
      SOURCE!F2214&amp;", "&amp; IF(SOURCE!$R$2-LEN(SOURCE!F2214) &gt;= 0, REPT(" ",SOURCE!$R$2-LEN(SOURCE!F2214)), "")&amp;
      TEXT(SOURCE!G2214,"??0")&amp;", "&amp; IF(SOURCE!$S$2-3 &gt;= 0, REPT(" ",SOURCE!$S$2-5), "")&amp;
      TEXT(SOURCE!H2214,"????0")&amp;", "&amp; IF(SOURCE!$T$2-3 &gt;= 0, REPT(" ",SOURCE!$T$2-3), "")&amp;
      SOURCE!I2214&amp;", "&amp; IF(SOURCE!$U$2-LEN(SOURCE!I2214) &gt;= 0, REPT(" ",SOURCE!$U$2-LEN(SOURCE!I2214)), "")&amp;
      SOURCE!J2214&amp;      IF(SOURCE!$V$2-LEN(SOURCE!J2214) &gt;= 0, REPT(" ",SOURCE!$V$2-LEN(SOURCE!J2214)), "")&amp;
  ", "&amp; SOURCE!K2214&amp;      IF(SOURCE!$X$2-LEN(SOURCE!K2214) &gt;= 0, REPT(" ",SOURCE!$X$2-LEN(SOURCE!K2214)), "")&amp;
      "},"&amp;IF(SOURCE!L2214&lt;&gt;"",""&amp;SOURCE!L2214,"")
 )
)
)</f>
        <v>/* 2165 */  { fnClAIM,                     NOPARAM,                     "EXITCLR",                                     "EXITCLR",                                     0,       0,       CAT_NONE, SLS_UNCHANGED, US_ENABLED  },//clear HEX mode</v>
      </c>
    </row>
    <row r="2215" spans="1:1">
      <c r="A2215" s="8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IF(SOURCE!$O$2-LEN(SOURCE!C2215) &gt;= 0, REPT(" ",SOURCE!$O$2-LEN(SOURCE!C2215)), "")&amp;
      SOURCE!D2215&amp;", "&amp; IF(SOURCE!$P$2-LEN(SOURCE!D2215) &gt;= 0, REPT(" ",SOURCE!$P$2-LEN(SOURCE!D2215)), "")&amp;
      SOURCE!E2215&amp;", "&amp; IF(SOURCE!$Q$2-LEN(SOURCE!E2215) &gt;=0, REPT(" ",SOURCE!$Q$2-LEN(SOURCE!E2215)), "")&amp;
      SOURCE!F2215&amp;", "&amp; IF(SOURCE!$R$2-LEN(SOURCE!F2215) &gt;= 0, REPT(" ",SOURCE!$R$2-LEN(SOURCE!F2215)), "")&amp;
      TEXT(SOURCE!G2215,"??0")&amp;", "&amp; IF(SOURCE!$S$2-3 &gt;= 0, REPT(" ",SOURCE!$S$2-5), "")&amp;
      TEXT(SOURCE!H2215,"????0")&amp;", "&amp; IF(SOURCE!$T$2-3 &gt;= 0, REPT(" ",SOURCE!$T$2-3), "")&amp;
      SOURCE!I2215&amp;", "&amp; IF(SOURCE!$U$2-LEN(SOURCE!I2215) &gt;= 0, REPT(" ",SOURCE!$U$2-LEN(SOURCE!I2215)), "")&amp;
      SOURCE!J2215&amp;      IF(SOURCE!$V$2-LEN(SOURCE!J2215) &gt;= 0, REPT(" ",SOURCE!$V$2-LEN(SOURCE!J2215)), "")&amp;
  ", "&amp; SOURCE!K2215&amp;      IF(SOURCE!$X$2-LEN(SOURCE!K2215) &gt;= 0, REPT(" ",SOURCE!$X$2-LEN(SOURCE!K2215)), "")&amp;
      "},"&amp;IF(SOURCE!L2215&lt;&gt;"",""&amp;SOURCE!L2215,"")
 )
)
)</f>
        <v>/* 2166 */  { fnShoiXRepeats,              TM_VALUE,                    "DISP_SI",                                     "DISP_SI",                                     0,       3,       CAT_NONE, SLS_UNCHANGED, US_UNCHANGED},//JM SHOI</v>
      </c>
    </row>
    <row r="2216" spans="1:1">
      <c r="A2216" s="8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IF(SOURCE!$O$2-LEN(SOURCE!C2216) &gt;= 0, REPT(" ",SOURCE!$O$2-LEN(SOURCE!C2216)), "")&amp;
      SOURCE!D2216&amp;", "&amp; IF(SOURCE!$P$2-LEN(SOURCE!D2216) &gt;= 0, REPT(" ",SOURCE!$P$2-LEN(SOURCE!D2216)), "")&amp;
      SOURCE!E2216&amp;", "&amp; IF(SOURCE!$Q$2-LEN(SOURCE!E2216) &gt;=0, REPT(" ",SOURCE!$Q$2-LEN(SOURCE!E2216)), "")&amp;
      SOURCE!F2216&amp;", "&amp; IF(SOURCE!$R$2-LEN(SOURCE!F2216) &gt;= 0, REPT(" ",SOURCE!$R$2-LEN(SOURCE!F2216)), "")&amp;
      TEXT(SOURCE!G2216,"??0")&amp;", "&amp; IF(SOURCE!$S$2-3 &gt;= 0, REPT(" ",SOURCE!$S$2-5), "")&amp;
      TEXT(SOURCE!H2216,"????0")&amp;", "&amp; IF(SOURCE!$T$2-3 &gt;= 0, REPT(" ",SOURCE!$T$2-3), "")&amp;
      SOURCE!I2216&amp;", "&amp; IF(SOURCE!$U$2-LEN(SOURCE!I2216) &gt;= 0, REPT(" ",SOURCE!$U$2-LEN(SOURCE!I2216)), "")&amp;
      SOURCE!J2216&amp;      IF(SOURCE!$V$2-LEN(SOURCE!J2216) &gt;= 0, REPT(" ",SOURCE!$V$2-LEN(SOURCE!J2216)), "")&amp;
  ", "&amp; SOURCE!K2216&amp;      IF(SOURCE!$X$2-LEN(SOURCE!K2216) &gt;= 0, REPT(" ",SOURCE!$X$2-LEN(SOURCE!K2216)), "")&amp;
      "},"&amp;IF(SOURCE!L2216&lt;&gt;"",""&amp;SOURCE!L2216,"")
 )
)
)</f>
        <v>/* 2167 */  { fnScale,                     NOPARAM,                     "TICKS",                                       "TICKS",                                       0,       0,       CAT_NONE, SLS_UNCHANGED, US_UNCHANGED},//JM GRAPHING</v>
      </c>
    </row>
    <row r="2217" spans="1:1">
      <c r="A2217" s="8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IF(SOURCE!$O$2-LEN(SOURCE!C2217) &gt;= 0, REPT(" ",SOURCE!$O$2-LEN(SOURCE!C2217)), "")&amp;
      SOURCE!D2217&amp;", "&amp; IF(SOURCE!$P$2-LEN(SOURCE!D2217) &gt;= 0, REPT(" ",SOURCE!$P$2-LEN(SOURCE!D2217)), "")&amp;
      SOURCE!E2217&amp;", "&amp; IF(SOURCE!$Q$2-LEN(SOURCE!E2217) &gt;=0, REPT(" ",SOURCE!$Q$2-LEN(SOURCE!E2217)), "")&amp;
      SOURCE!F2217&amp;", "&amp; IF(SOURCE!$R$2-LEN(SOURCE!F2217) &gt;= 0, REPT(" ",SOURCE!$R$2-LEN(SOURCE!F2217)), "")&amp;
      TEXT(SOURCE!G2217,"??0")&amp;", "&amp; IF(SOURCE!$S$2-3 &gt;= 0, REPT(" ",SOURCE!$S$2-5), "")&amp;
      TEXT(SOURCE!H2217,"????0")&amp;", "&amp; IF(SOURCE!$T$2-3 &gt;= 0, REPT(" ",SOURCE!$T$2-3), "")&amp;
      SOURCE!I2217&amp;", "&amp; IF(SOURCE!$U$2-LEN(SOURCE!I2217) &gt;= 0, REPT(" ",SOURCE!$U$2-LEN(SOURCE!I2217)), "")&amp;
      SOURCE!J2217&amp;      IF(SOURCE!$V$2-LEN(SOURCE!J2217) &gt;= 0, REPT(" ",SOURCE!$V$2-LEN(SOURCE!J2217)), "")&amp;
  ", "&amp; SOURCE!K2217&amp;      IF(SOURCE!$X$2-LEN(SOURCE!K2217) &gt;= 0, REPT(" ",SOURCE!$X$2-LEN(SOURCE!K2217)), "")&amp;
      "},"&amp;IF(SOURCE!L2217&lt;&gt;"",""&amp;SOURCE!L2217,"")
 )
)
)</f>
        <v>/* 2168 */  { fnPlotLS,                    NOPARAM,                     "PLOTLS",                                      "PLOTLS",                                      0,       0,       CAT_FNCT, SLS_UNCHANGED, US_UNCHANGED},</v>
      </c>
    </row>
    <row r="2218" spans="1:1">
      <c r="A2218" s="8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IF(SOURCE!$O$2-LEN(SOURCE!C2218) &gt;= 0, REPT(" ",SOURCE!$O$2-LEN(SOURCE!C2218)), "")&amp;
      SOURCE!D2218&amp;", "&amp; IF(SOURCE!$P$2-LEN(SOURCE!D2218) &gt;= 0, REPT(" ",SOURCE!$P$2-LEN(SOURCE!D2218)), "")&amp;
      SOURCE!E2218&amp;", "&amp; IF(SOURCE!$Q$2-LEN(SOURCE!E2218) &gt;=0, REPT(" ",SOURCE!$Q$2-LEN(SOURCE!E2218)), "")&amp;
      SOURCE!F2218&amp;", "&amp; IF(SOURCE!$R$2-LEN(SOURCE!F2218) &gt;= 0, REPT(" ",SOURCE!$R$2-LEN(SOURCE!F2218)), "")&amp;
      TEXT(SOURCE!G2218,"??0")&amp;", "&amp; IF(SOURCE!$S$2-3 &gt;= 0, REPT(" ",SOURCE!$S$2-5), "")&amp;
      TEXT(SOURCE!H2218,"????0")&amp;", "&amp; IF(SOURCE!$T$2-3 &gt;= 0, REPT(" ",SOURCE!$T$2-3), "")&amp;
      SOURCE!I2218&amp;", "&amp; IF(SOURCE!$U$2-LEN(SOURCE!I2218) &gt;= 0, REPT(" ",SOURCE!$U$2-LEN(SOURCE!I2218)), "")&amp;
      SOURCE!J2218&amp;      IF(SOURCE!$V$2-LEN(SOURCE!J2218) &gt;= 0, REPT(" ",SOURCE!$V$2-LEN(SOURCE!J2218)), "")&amp;
  ", "&amp; SOURCE!K2218&amp;      IF(SOURCE!$X$2-LEN(SOURCE!K2218) &gt;= 0, REPT(" ",SOURCE!$X$2-LEN(SOURCE!K2218)), "")&amp;
      "},"&amp;IF(SOURCE!L2218&lt;&gt;"",""&amp;SOURCE!L2218,"")
 )
)
)</f>
        <v>/* 2169 */  { fnPline,                     NOPARAM,                     "LINE",                                        "LINE",                                        0,       0,       CAT_NONE, SLS_UNCHANGED, US_UNCHANGED},//GRAPH</v>
      </c>
    </row>
    <row r="2219" spans="1:1">
      <c r="A2219" s="8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IF(SOURCE!$O$2-LEN(SOURCE!C2219) &gt;= 0, REPT(" ",SOURCE!$O$2-LEN(SOURCE!C2219)), "")&amp;
      SOURCE!D2219&amp;", "&amp; IF(SOURCE!$P$2-LEN(SOURCE!D2219) &gt;= 0, REPT(" ",SOURCE!$P$2-LEN(SOURCE!D2219)), "")&amp;
      SOURCE!E2219&amp;", "&amp; IF(SOURCE!$Q$2-LEN(SOURCE!E2219) &gt;=0, REPT(" ",SOURCE!$Q$2-LEN(SOURCE!E2219)), "")&amp;
      SOURCE!F2219&amp;", "&amp; IF(SOURCE!$R$2-LEN(SOURCE!F2219) &gt;= 0, REPT(" ",SOURCE!$R$2-LEN(SOURCE!F2219)), "")&amp;
      TEXT(SOURCE!G2219,"??0")&amp;", "&amp; IF(SOURCE!$S$2-3 &gt;= 0, REPT(" ",SOURCE!$S$2-5), "")&amp;
      TEXT(SOURCE!H2219,"????0")&amp;", "&amp; IF(SOURCE!$T$2-3 &gt;= 0, REPT(" ",SOURCE!$T$2-3), "")&amp;
      SOURCE!I2219&amp;", "&amp; IF(SOURCE!$U$2-LEN(SOURCE!I2219) &gt;= 0, REPT(" ",SOURCE!$U$2-LEN(SOURCE!I2219)), "")&amp;
      SOURCE!J2219&amp;      IF(SOURCE!$V$2-LEN(SOURCE!J2219) &gt;= 0, REPT(" ",SOURCE!$V$2-LEN(SOURCE!J2219)), "")&amp;
  ", "&amp; SOURCE!K2219&amp;      IF(SOURCE!$X$2-LEN(SOURCE!K2219) &gt;= 0, REPT(" ",SOURCE!$X$2-LEN(SOURCE!K2219)), "")&amp;
      "},"&amp;IF(SOURCE!L2219&lt;&gt;"",""&amp;SOURCE!L2219,"")
 )
)
)</f>
        <v>/* 2170 */  { fnPcros,                     NOPARAM,                     "CROSS",                                       "CROSS",                                       0,       0,       CAT_NONE, SLS_UNCHANGED, US_UNCHANGED},//GRAPH</v>
      </c>
    </row>
    <row r="2220" spans="1:1">
      <c r="A2220" s="8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IF(SOURCE!$O$2-LEN(SOURCE!C2220) &gt;= 0, REPT(" ",SOURCE!$O$2-LEN(SOURCE!C2220)), "")&amp;
      SOURCE!D2220&amp;", "&amp; IF(SOURCE!$P$2-LEN(SOURCE!D2220) &gt;= 0, REPT(" ",SOURCE!$P$2-LEN(SOURCE!D2220)), "")&amp;
      SOURCE!E2220&amp;", "&amp; IF(SOURCE!$Q$2-LEN(SOURCE!E2220) &gt;=0, REPT(" ",SOURCE!$Q$2-LEN(SOURCE!E2220)), "")&amp;
      SOURCE!F2220&amp;", "&amp; IF(SOURCE!$R$2-LEN(SOURCE!F2220) &gt;= 0, REPT(" ",SOURCE!$R$2-LEN(SOURCE!F2220)), "")&amp;
      TEXT(SOURCE!G2220,"??0")&amp;", "&amp; IF(SOURCE!$S$2-3 &gt;= 0, REPT(" ",SOURCE!$S$2-5), "")&amp;
      TEXT(SOURCE!H2220,"????0")&amp;", "&amp; IF(SOURCE!$T$2-3 &gt;= 0, REPT(" ",SOURCE!$T$2-3), "")&amp;
      SOURCE!I2220&amp;", "&amp; IF(SOURCE!$U$2-LEN(SOURCE!I2220) &gt;= 0, REPT(" ",SOURCE!$U$2-LEN(SOURCE!I2220)), "")&amp;
      SOURCE!J2220&amp;      IF(SOURCE!$V$2-LEN(SOURCE!J2220) &gt;= 0, REPT(" ",SOURCE!$V$2-LEN(SOURCE!J2220)), "")&amp;
  ", "&amp; SOURCE!K2220&amp;      IF(SOURCE!$X$2-LEN(SOURCE!K2220) &gt;= 0, REPT(" ",SOURCE!$X$2-LEN(SOURCE!K2220)), "")&amp;
      "},"&amp;IF(SOURCE!L2220&lt;&gt;"",""&amp;SOURCE!L2220,"")
 )
)
)</f>
        <v>/* 2171 */  { fnPbox,                      NOPARAM,                     "BOX",                                         "BOX",                                         0,       0,       CAT_NONE, SLS_UNCHANGED, US_UNCHANGED},//GRAPH</v>
      </c>
    </row>
    <row r="2221" spans="1:1">
      <c r="A2221" s="8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IF(SOURCE!$O$2-LEN(SOURCE!C2221) &gt;= 0, REPT(" ",SOURCE!$O$2-LEN(SOURCE!C2221)), "")&amp;
      SOURCE!D2221&amp;", "&amp; IF(SOURCE!$P$2-LEN(SOURCE!D2221) &gt;= 0, REPT(" ",SOURCE!$P$2-LEN(SOURCE!D2221)), "")&amp;
      SOURCE!E2221&amp;", "&amp; IF(SOURCE!$Q$2-LEN(SOURCE!E2221) &gt;=0, REPT(" ",SOURCE!$Q$2-LEN(SOURCE!E2221)), "")&amp;
      SOURCE!F2221&amp;", "&amp; IF(SOURCE!$R$2-LEN(SOURCE!F2221) &gt;= 0, REPT(" ",SOURCE!$R$2-LEN(SOURCE!F2221)), "")&amp;
      TEXT(SOURCE!G2221,"??0")&amp;", "&amp; IF(SOURCE!$S$2-3 &gt;= 0, REPT(" ",SOURCE!$S$2-5), "")&amp;
      TEXT(SOURCE!H2221,"????0")&amp;", "&amp; IF(SOURCE!$T$2-3 &gt;= 0, REPT(" ",SOURCE!$T$2-3), "")&amp;
      SOURCE!I2221&amp;", "&amp; IF(SOURCE!$U$2-LEN(SOURCE!I2221) &gt;= 0, REPT(" ",SOURCE!$U$2-LEN(SOURCE!I2221)), "")&amp;
      SOURCE!J2221&amp;      IF(SOURCE!$V$2-LEN(SOURCE!J2221) &gt;= 0, REPT(" ",SOURCE!$V$2-LEN(SOURCE!J2221)), "")&amp;
  ", "&amp; SOURCE!K2221&amp;      IF(SOURCE!$X$2-LEN(SOURCE!K2221) &gt;= 0, REPT(" ",SOURCE!$X$2-LEN(SOURCE!K2221)), "")&amp;
      "},"&amp;IF(SOURCE!L2221&lt;&gt;"",""&amp;SOURCE!L2221,"")
 )
)
)</f>
        <v>/* 2172 */  { fnPvect,                     NOPARAM,                     "VECT",                                        "VECT",                                        0,       0,       CAT_NONE, SLS_UNCHANGED, US_UNCHANGED},//JM VECTOR MODE</v>
      </c>
    </row>
    <row r="2222" spans="1:1">
      <c r="A2222" s="8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IF(SOURCE!$O$2-LEN(SOURCE!C2222) &gt;= 0, REPT(" ",SOURCE!$O$2-LEN(SOURCE!C2222)), "")&amp;
      SOURCE!D2222&amp;", "&amp; IF(SOURCE!$P$2-LEN(SOURCE!D2222) &gt;= 0, REPT(" ",SOURCE!$P$2-LEN(SOURCE!D2222)), "")&amp;
      SOURCE!E2222&amp;", "&amp; IF(SOURCE!$Q$2-LEN(SOURCE!E2222) &gt;=0, REPT(" ",SOURCE!$Q$2-LEN(SOURCE!E2222)), "")&amp;
      SOURCE!F2222&amp;", "&amp; IF(SOURCE!$R$2-LEN(SOURCE!F2222) &gt;= 0, REPT(" ",SOURCE!$R$2-LEN(SOURCE!F2222)), "")&amp;
      TEXT(SOURCE!G2222,"??0")&amp;", "&amp; IF(SOURCE!$S$2-3 &gt;= 0, REPT(" ",SOURCE!$S$2-5), "")&amp;
      TEXT(SOURCE!H2222,"????0")&amp;", "&amp; IF(SOURCE!$T$2-3 &gt;= 0, REPT(" ",SOURCE!$T$2-3), "")&amp;
      SOURCE!I2222&amp;", "&amp; IF(SOURCE!$U$2-LEN(SOURCE!I2222) &gt;= 0, REPT(" ",SOURCE!$U$2-LEN(SOURCE!I2222)), "")&amp;
      SOURCE!J2222&amp;      IF(SOURCE!$V$2-LEN(SOURCE!J2222) &gt;= 0, REPT(" ",SOURCE!$V$2-LEN(SOURCE!J2222)), "")&amp;
  ", "&amp; SOURCE!K2222&amp;      IF(SOURCE!$X$2-LEN(SOURCE!K2222) &gt;= 0, REPT(" ",SOURCE!$X$2-LEN(SOURCE!K2222)), "")&amp;
      "},"&amp;IF(SOURCE!L2222&lt;&gt;"",""&amp;SOURCE!L2222,"")
 )
)
)</f>
        <v>/* 2173 */  { fnPNvect,                    NOPARAM,                     "N.VECT",                                      "N.VECT",                                      0,       0,       CAT_NONE, SLS_UNCHANGED, US_UNCHANGED},//JM VECTOR MODE</v>
      </c>
    </row>
    <row r="2223" spans="1:1">
      <c r="A2223" s="8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IF(SOURCE!$O$2-LEN(SOURCE!C2223) &gt;= 0, REPT(" ",SOURCE!$O$2-LEN(SOURCE!C2223)), "")&amp;
      SOURCE!D2223&amp;", "&amp; IF(SOURCE!$P$2-LEN(SOURCE!D2223) &gt;= 0, REPT(" ",SOURCE!$P$2-LEN(SOURCE!D2223)), "")&amp;
      SOURCE!E2223&amp;", "&amp; IF(SOURCE!$Q$2-LEN(SOURCE!E2223) &gt;=0, REPT(" ",SOURCE!$Q$2-LEN(SOURCE!E2223)), "")&amp;
      SOURCE!F2223&amp;", "&amp; IF(SOURCE!$R$2-LEN(SOURCE!F2223) &gt;= 0, REPT(" ",SOURCE!$R$2-LEN(SOURCE!F2223)), "")&amp;
      TEXT(SOURCE!G2223,"??0")&amp;", "&amp; IF(SOURCE!$S$2-3 &gt;= 0, REPT(" ",SOURCE!$S$2-5), "")&amp;
      TEXT(SOURCE!H2223,"????0")&amp;", "&amp; IF(SOURCE!$T$2-3 &gt;= 0, REPT(" ",SOURCE!$T$2-3), "")&amp;
      SOURCE!I2223&amp;", "&amp; IF(SOURCE!$U$2-LEN(SOURCE!I2223) &gt;= 0, REPT(" ",SOURCE!$U$2-LEN(SOURCE!I2223)), "")&amp;
      SOURCE!J2223&amp;      IF(SOURCE!$V$2-LEN(SOURCE!J2223) &gt;= 0, REPT(" ",SOURCE!$V$2-LEN(SOURCE!J2223)), "")&amp;
  ", "&amp; SOURCE!K2223&amp;      IF(SOURCE!$X$2-LEN(SOURCE!K2223) &gt;= 0, REPT(" ",SOURCE!$X$2-LEN(SOURCE!K2223)), "")&amp;
      "},"&amp;IF(SOURCE!L2223&lt;&gt;"",""&amp;SOURCE!L2223,"")
 )
)
)</f>
        <v>/* 2174 */  { fnPx,                        NOPARAM,                     "MAGN.X",                                      "MAGN.X",                                      0,       0,       CAT_NONE, SLS_UNCHANGED, US_UNCHANGED},</v>
      </c>
    </row>
    <row r="2224" spans="1:1">
      <c r="A2224" s="8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IF(SOURCE!$O$2-LEN(SOURCE!C2224) &gt;= 0, REPT(" ",SOURCE!$O$2-LEN(SOURCE!C2224)), "")&amp;
      SOURCE!D2224&amp;", "&amp; IF(SOURCE!$P$2-LEN(SOURCE!D2224) &gt;= 0, REPT(" ",SOURCE!$P$2-LEN(SOURCE!D2224)), "")&amp;
      SOURCE!E2224&amp;", "&amp; IF(SOURCE!$Q$2-LEN(SOURCE!E2224) &gt;=0, REPT(" ",SOURCE!$Q$2-LEN(SOURCE!E2224)), "")&amp;
      SOURCE!F2224&amp;", "&amp; IF(SOURCE!$R$2-LEN(SOURCE!F2224) &gt;= 0, REPT(" ",SOURCE!$R$2-LEN(SOURCE!F2224)), "")&amp;
      TEXT(SOURCE!G2224,"??0")&amp;", "&amp; IF(SOURCE!$S$2-3 &gt;= 0, REPT(" ",SOURCE!$S$2-5), "")&amp;
      TEXT(SOURCE!H2224,"????0")&amp;", "&amp; IF(SOURCE!$T$2-3 &gt;= 0, REPT(" ",SOURCE!$T$2-3), "")&amp;
      SOURCE!I2224&amp;", "&amp; IF(SOURCE!$U$2-LEN(SOURCE!I2224) &gt;= 0, REPT(" ",SOURCE!$U$2-LEN(SOURCE!I2224)), "")&amp;
      SOURCE!J2224&amp;      IF(SOURCE!$V$2-LEN(SOURCE!J2224) &gt;= 0, REPT(" ",SOURCE!$V$2-LEN(SOURCE!J2224)), "")&amp;
  ", "&amp; SOURCE!K2224&amp;      IF(SOURCE!$X$2-LEN(SOURCE!K2224) &gt;= 0, REPT(" ",SOURCE!$X$2-LEN(SOURCE!K2224)), "")&amp;
      "},"&amp;IF(SOURCE!L2224&lt;&gt;"",""&amp;SOURCE!L2224,"")
 )
)
)</f>
        <v>/* 2175 */  { fnPy,                        NOPARAM,                     "MAGN.Y",                                      "MAGN.Y",                                      0,       0,       CAT_NONE, SLS_UNCHANGED, US_UNCHANGED},</v>
      </c>
    </row>
    <row r="2225" spans="1:1">
      <c r="A2225" s="8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IF(SOURCE!$O$2-LEN(SOURCE!C2225) &gt;= 0, REPT(" ",SOURCE!$O$2-LEN(SOURCE!C2225)), "")&amp;
      SOURCE!D2225&amp;", "&amp; IF(SOURCE!$P$2-LEN(SOURCE!D2225) &gt;= 0, REPT(" ",SOURCE!$P$2-LEN(SOURCE!D2225)), "")&amp;
      SOURCE!E2225&amp;", "&amp; IF(SOURCE!$Q$2-LEN(SOURCE!E2225) &gt;=0, REPT(" ",SOURCE!$Q$2-LEN(SOURCE!E2225)), "")&amp;
      SOURCE!F2225&amp;", "&amp; IF(SOURCE!$R$2-LEN(SOURCE!F2225) &gt;= 0, REPT(" ",SOURCE!$R$2-LEN(SOURCE!F2225)), "")&amp;
      TEXT(SOURCE!G2225,"??0")&amp;", "&amp; IF(SOURCE!$S$2-3 &gt;= 0, REPT(" ",SOURCE!$S$2-5), "")&amp;
      TEXT(SOURCE!H2225,"????0")&amp;", "&amp; IF(SOURCE!$T$2-3 &gt;= 0, REPT(" ",SOURCE!$T$2-3), "")&amp;
      SOURCE!I2225&amp;", "&amp; IF(SOURCE!$U$2-LEN(SOURCE!I2225) &gt;= 0, REPT(" ",SOURCE!$U$2-LEN(SOURCE!I2225)), "")&amp;
      SOURCE!J2225&amp;      IF(SOURCE!$V$2-LEN(SOURCE!J2225) &gt;= 0, REPT(" ",SOURCE!$V$2-LEN(SOURCE!J2225)), "")&amp;
  ", "&amp; SOURCE!K2225&amp;      IF(SOURCE!$X$2-LEN(SOURCE!K2225) &gt;= 0, REPT(" ",SOURCE!$X$2-LEN(SOURCE!K2225)), "")&amp;
      "},"&amp;IF(SOURCE!L2225&lt;&gt;"",""&amp;SOURCE!L2225,"")
 )
)
)</f>
        <v>/* 2176 */  { fnGraph,                     4,                           "GRF",                                         "GRF",                                         0,       0,       CAT_FNCT, SLS_UNCHANGED, US_UNCHANGED},</v>
      </c>
    </row>
    <row r="2226" spans="1:1">
      <c r="A2226" s="8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IF(SOURCE!$O$2-LEN(SOURCE!C2226) &gt;= 0, REPT(" ",SOURCE!$O$2-LEN(SOURCE!C2226)), "")&amp;
      SOURCE!D2226&amp;", "&amp; IF(SOURCE!$P$2-LEN(SOURCE!D2226) &gt;= 0, REPT(" ",SOURCE!$P$2-LEN(SOURCE!D2226)), "")&amp;
      SOURCE!E2226&amp;", "&amp; IF(SOURCE!$Q$2-LEN(SOURCE!E2226) &gt;=0, REPT(" ",SOURCE!$Q$2-LEN(SOURCE!E2226)), "")&amp;
      SOURCE!F2226&amp;", "&amp; IF(SOURCE!$R$2-LEN(SOURCE!F2226) &gt;= 0, REPT(" ",SOURCE!$R$2-LEN(SOURCE!F2226)), "")&amp;
      TEXT(SOURCE!G2226,"??0")&amp;", "&amp; IF(SOURCE!$S$2-3 &gt;= 0, REPT(" ",SOURCE!$S$2-5), "")&amp;
      TEXT(SOURCE!H2226,"????0")&amp;", "&amp; IF(SOURCE!$T$2-3 &gt;= 0, REPT(" ",SOURCE!$T$2-3), "")&amp;
      SOURCE!I2226&amp;", "&amp; IF(SOURCE!$U$2-LEN(SOURCE!I2226) &gt;= 0, REPT(" ",SOURCE!$U$2-LEN(SOURCE!I2226)), "")&amp;
      SOURCE!J2226&amp;      IF(SOURCE!$V$2-LEN(SOURCE!J2226) &gt;= 0, REPT(" ",SOURCE!$V$2-LEN(SOURCE!J2226)), "")&amp;
  ", "&amp; SOURCE!K2226&amp;      IF(SOURCE!$X$2-LEN(SOURCE!K2226) &gt;= 0, REPT(" ",SOURCE!$X$2-LEN(SOURCE!K2226)), "")&amp;
      "},"&amp;IF(SOURCE!L2226&lt;&gt;"",""&amp;SOURCE!L2226,"")
 )
)
)</f>
        <v>/* 2177 */  { fnGraph,                     1,                           "PLTGRF",                                      "PLTGRF",                                      0,       0,       CAT_FNCT, SLS_UNCHANGED, US_UNCHANGED},//JM GRAPHING</v>
      </c>
    </row>
    <row r="2227" spans="1:1">
      <c r="A2227" s="8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IF(SOURCE!$O$2-LEN(SOURCE!C2227) &gt;= 0, REPT(" ",SOURCE!$O$2-LEN(SOURCE!C2227)), "")&amp;
      SOURCE!D2227&amp;", "&amp; IF(SOURCE!$P$2-LEN(SOURCE!D2227) &gt;= 0, REPT(" ",SOURCE!$P$2-LEN(SOURCE!D2227)), "")&amp;
      SOURCE!E2227&amp;", "&amp; IF(SOURCE!$Q$2-LEN(SOURCE!E2227) &gt;=0, REPT(" ",SOURCE!$Q$2-LEN(SOURCE!E2227)), "")&amp;
      SOURCE!F2227&amp;", "&amp; IF(SOURCE!$R$2-LEN(SOURCE!F2227) &gt;= 0, REPT(" ",SOURCE!$R$2-LEN(SOURCE!F2227)), "")&amp;
      TEXT(SOURCE!G2227,"??0")&amp;", "&amp; IF(SOURCE!$S$2-3 &gt;= 0, REPT(" ",SOURCE!$S$2-5), "")&amp;
      TEXT(SOURCE!H2227,"????0")&amp;", "&amp; IF(SOURCE!$T$2-3 &gt;= 0, REPT(" ",SOURCE!$T$2-3), "")&amp;
      SOURCE!I2227&amp;", "&amp; IF(SOURCE!$U$2-LEN(SOURCE!I2227) &gt;= 0, REPT(" ",SOURCE!$U$2-LEN(SOURCE!I2227)), "")&amp;
      SOURCE!J2227&amp;      IF(SOURCE!$V$2-LEN(SOURCE!J2227) &gt;= 0, REPT(" ",SOURCE!$V$2-LEN(SOURCE!J2227)), "")&amp;
  ", "&amp; SOURCE!K2227&amp;      IF(SOURCE!$X$2-LEN(SOURCE!K2227) &gt;= 0, REPT(" ",SOURCE!$X$2-LEN(SOURCE!K2227)), "")&amp;
      "},"&amp;IF(SOURCE!L2227&lt;&gt;"",""&amp;SOURCE!L2227,"")
 )
)
)</f>
        <v>/* 2178 */  { fnGraph,                     11,                          "DEMO1",                                       "DEMO1",                                       0,       0,       CAT_FNCT, SLS_ENABLED  , US_UNCHANGED},</v>
      </c>
    </row>
    <row r="2228" spans="1:1">
      <c r="A2228" s="8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IF(SOURCE!$O$2-LEN(SOURCE!C2228) &gt;= 0, REPT(" ",SOURCE!$O$2-LEN(SOURCE!C2228)), "")&amp;
      SOURCE!D2228&amp;", "&amp; IF(SOURCE!$P$2-LEN(SOURCE!D2228) &gt;= 0, REPT(" ",SOURCE!$P$2-LEN(SOURCE!D2228)), "")&amp;
      SOURCE!E2228&amp;", "&amp; IF(SOURCE!$Q$2-LEN(SOURCE!E2228) &gt;=0, REPT(" ",SOURCE!$Q$2-LEN(SOURCE!E2228)), "")&amp;
      SOURCE!F2228&amp;", "&amp; IF(SOURCE!$R$2-LEN(SOURCE!F2228) &gt;= 0, REPT(" ",SOURCE!$R$2-LEN(SOURCE!F2228)), "")&amp;
      TEXT(SOURCE!G2228,"??0")&amp;", "&amp; IF(SOURCE!$S$2-3 &gt;= 0, REPT(" ",SOURCE!$S$2-5), "")&amp;
      TEXT(SOURCE!H2228,"????0")&amp;", "&amp; IF(SOURCE!$T$2-3 &gt;= 0, REPT(" ",SOURCE!$T$2-3), "")&amp;
      SOURCE!I2228&amp;", "&amp; IF(SOURCE!$U$2-LEN(SOURCE!I2228) &gt;= 0, REPT(" ",SOURCE!$U$2-LEN(SOURCE!I2228)), "")&amp;
      SOURCE!J2228&amp;      IF(SOURCE!$V$2-LEN(SOURCE!J2228) &gt;= 0, REPT(" ",SOURCE!$V$2-LEN(SOURCE!J2228)), "")&amp;
  ", "&amp; SOURCE!K2228&amp;      IF(SOURCE!$X$2-LEN(SOURCE!K2228) &gt;= 0, REPT(" ",SOURCE!$X$2-LEN(SOURCE!K2228)), "")&amp;
      "},"&amp;IF(SOURCE!L2228&lt;&gt;"",""&amp;SOURCE!L2228,"")
 )
)
)</f>
        <v>/* 2179 */  { fnGraph,                     12,                          "DEMO2",                                       "DEMO2",                                       0,       0,       CAT_FNCT, SLS_ENABLED  , US_UNCHANGED},</v>
      </c>
    </row>
    <row r="2229" spans="1:1">
      <c r="A2229" s="8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IF(SOURCE!$O$2-LEN(SOURCE!C2229) &gt;= 0, REPT(" ",SOURCE!$O$2-LEN(SOURCE!C2229)), "")&amp;
      SOURCE!D2229&amp;", "&amp; IF(SOURCE!$P$2-LEN(SOURCE!D2229) &gt;= 0, REPT(" ",SOURCE!$P$2-LEN(SOURCE!D2229)), "")&amp;
      SOURCE!E2229&amp;", "&amp; IF(SOURCE!$Q$2-LEN(SOURCE!E2229) &gt;=0, REPT(" ",SOURCE!$Q$2-LEN(SOURCE!E2229)), "")&amp;
      SOURCE!F2229&amp;", "&amp; IF(SOURCE!$R$2-LEN(SOURCE!F2229) &gt;= 0, REPT(" ",SOURCE!$R$2-LEN(SOURCE!F2229)), "")&amp;
      TEXT(SOURCE!G2229,"??0")&amp;", "&amp; IF(SOURCE!$S$2-3 &gt;= 0, REPT(" ",SOURCE!$S$2-5), "")&amp;
      TEXT(SOURCE!H2229,"????0")&amp;", "&amp; IF(SOURCE!$T$2-3 &gt;= 0, REPT(" ",SOURCE!$T$2-3), "")&amp;
      SOURCE!I2229&amp;", "&amp; IF(SOURCE!$U$2-LEN(SOURCE!I2229) &gt;= 0, REPT(" ",SOURCE!$U$2-LEN(SOURCE!I2229)), "")&amp;
      SOURCE!J2229&amp;      IF(SOURCE!$V$2-LEN(SOURCE!J2229) &gt;= 0, REPT(" ",SOURCE!$V$2-LEN(SOURCE!J2229)), "")&amp;
  ", "&amp; SOURCE!K2229&amp;      IF(SOURCE!$X$2-LEN(SOURCE!K2229) &gt;= 0, REPT(" ",SOURCE!$X$2-LEN(SOURCE!K2229)), "")&amp;
      "},"&amp;IF(SOURCE!L2229&lt;&gt;"",""&amp;SOURCE!L2229,"")
 )
)
)</f>
        <v>/* 2180 */  { fnGraph,                     13,                          "DEMO3",                                       "DEMO3",                                       0,       0,       CAT_FNCT, SLS_ENABLED  , US_UNCHANGED},</v>
      </c>
    </row>
    <row r="2230" spans="1:1">
      <c r="A2230" s="8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IF(SOURCE!$O$2-LEN(SOURCE!C2230) &gt;= 0, REPT(" ",SOURCE!$O$2-LEN(SOURCE!C2230)), "")&amp;
      SOURCE!D2230&amp;", "&amp; IF(SOURCE!$P$2-LEN(SOURCE!D2230) &gt;= 0, REPT(" ",SOURCE!$P$2-LEN(SOURCE!D2230)), "")&amp;
      SOURCE!E2230&amp;", "&amp; IF(SOURCE!$Q$2-LEN(SOURCE!E2230) &gt;=0, REPT(" ",SOURCE!$Q$2-LEN(SOURCE!E2230)), "")&amp;
      SOURCE!F2230&amp;", "&amp; IF(SOURCE!$R$2-LEN(SOURCE!F2230) &gt;= 0, REPT(" ",SOURCE!$R$2-LEN(SOURCE!F2230)), "")&amp;
      TEXT(SOURCE!G2230,"??0")&amp;", "&amp; IF(SOURCE!$S$2-3 &gt;= 0, REPT(" ",SOURCE!$S$2-5), "")&amp;
      TEXT(SOURCE!H2230,"????0")&amp;", "&amp; IF(SOURCE!$T$2-3 &gt;= 0, REPT(" ",SOURCE!$T$2-3), "")&amp;
      SOURCE!I2230&amp;", "&amp; IF(SOURCE!$U$2-LEN(SOURCE!I2230) &gt;= 0, REPT(" ",SOURCE!$U$2-LEN(SOURCE!I2230)), "")&amp;
      SOURCE!J2230&amp;      IF(SOURCE!$V$2-LEN(SOURCE!J2230) &gt;= 0, REPT(" ",SOURCE!$V$2-LEN(SOURCE!J2230)), "")&amp;
  ", "&amp; SOURCE!K2230&amp;      IF(SOURCE!$X$2-LEN(SOURCE!K2230) &gt;= 0, REPT(" ",SOURCE!$X$2-LEN(SOURCE!K2230)), "")&amp;
      "},"&amp;IF(SOURCE!L2230&lt;&gt;"",""&amp;SOURCE!L2230,"")
 )
)
)</f>
        <v>/* 2181 */  { fnGraph,                     14,                          "DEMO4",                                       "DEMO4",                                       0,       0,       CAT_FNCT, SLS_ENABLED  , US_UNCHANGED},</v>
      </c>
    </row>
    <row r="2231" spans="1:1">
      <c r="A2231" s="8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IF(SOURCE!$O$2-LEN(SOURCE!C2231) &gt;= 0, REPT(" ",SOURCE!$O$2-LEN(SOURCE!C2231)), "")&amp;
      SOURCE!D2231&amp;", "&amp; IF(SOURCE!$P$2-LEN(SOURCE!D2231) &gt;= 0, REPT(" ",SOURCE!$P$2-LEN(SOURCE!D2231)), "")&amp;
      SOURCE!E2231&amp;", "&amp; IF(SOURCE!$Q$2-LEN(SOURCE!E2231) &gt;=0, REPT(" ",SOURCE!$Q$2-LEN(SOURCE!E2231)), "")&amp;
      SOURCE!F2231&amp;", "&amp; IF(SOURCE!$R$2-LEN(SOURCE!F2231) &gt;= 0, REPT(" ",SOURCE!$R$2-LEN(SOURCE!F2231)), "")&amp;
      TEXT(SOURCE!G2231,"??0")&amp;", "&amp; IF(SOURCE!$S$2-3 &gt;= 0, REPT(" ",SOURCE!$S$2-5), "")&amp;
      TEXT(SOURCE!H2231,"????0")&amp;", "&amp; IF(SOURCE!$T$2-3 &gt;= 0, REPT(" ",SOURCE!$T$2-3), "")&amp;
      SOURCE!I2231&amp;", "&amp; IF(SOURCE!$U$2-LEN(SOURCE!I2231) &gt;= 0, REPT(" ",SOURCE!$U$2-LEN(SOURCE!I2231)), "")&amp;
      SOURCE!J2231&amp;      IF(SOURCE!$V$2-LEN(SOURCE!J2231) &gt;= 0, REPT(" ",SOURCE!$V$2-LEN(SOURCE!J2231)), "")&amp;
  ", "&amp; SOURCE!K2231&amp;      IF(SOURCE!$X$2-LEN(SOURCE!K2231) &gt;= 0, REPT(" ",SOURCE!$X$2-LEN(SOURCE!K2231)), "")&amp;
      "},"&amp;IF(SOURCE!L2231&lt;&gt;"",""&amp;SOURCE!L2231,"")
 )
)
)</f>
        <v>/* 2182 */  { fnGraph,                     15,                          "DEMO5",                                       "DEMO5",                                       0,       0,       CAT_FNCT, SLS_ENABLED  , US_UNCHANGED},</v>
      </c>
    </row>
    <row r="2232" spans="1:1">
      <c r="A2232" s="8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IF(SOURCE!$O$2-LEN(SOURCE!C2232) &gt;= 0, REPT(" ",SOURCE!$O$2-LEN(SOURCE!C2232)), "")&amp;
      SOURCE!D2232&amp;", "&amp; IF(SOURCE!$P$2-LEN(SOURCE!D2232) &gt;= 0, REPT(" ",SOURCE!$P$2-LEN(SOURCE!D2232)), "")&amp;
      SOURCE!E2232&amp;", "&amp; IF(SOURCE!$Q$2-LEN(SOURCE!E2232) &gt;=0, REPT(" ",SOURCE!$Q$2-LEN(SOURCE!E2232)), "")&amp;
      SOURCE!F2232&amp;", "&amp; IF(SOURCE!$R$2-LEN(SOURCE!F2232) &gt;= 0, REPT(" ",SOURCE!$R$2-LEN(SOURCE!F2232)), "")&amp;
      TEXT(SOURCE!G2232,"??0")&amp;", "&amp; IF(SOURCE!$S$2-3 &gt;= 0, REPT(" ",SOURCE!$S$2-5), "")&amp;
      TEXT(SOURCE!H2232,"????0")&amp;", "&amp; IF(SOURCE!$T$2-3 &gt;= 0, REPT(" ",SOURCE!$T$2-3), "")&amp;
      SOURCE!I2232&amp;", "&amp; IF(SOURCE!$U$2-LEN(SOURCE!I2232) &gt;= 0, REPT(" ",SOURCE!$U$2-LEN(SOURCE!I2232)), "")&amp;
      SOURCE!J2232&amp;      IF(SOURCE!$V$2-LEN(SOURCE!J2232) &gt;= 0, REPT(" ",SOURCE!$V$2-LEN(SOURCE!J2232)), "")&amp;
  ", "&amp; SOURCE!K2232&amp;      IF(SOURCE!$X$2-LEN(SOURCE!K2232) &gt;= 0, REPT(" ",SOURCE!$X$2-LEN(SOURCE!K2232)), "")&amp;
      "},"&amp;IF(SOURCE!L2232&lt;&gt;"",""&amp;SOURCE!L2232,"")
 )
)
)</f>
        <v>/* 2183 */  { fnGraph,                     16,                          "DEMO6",                                       "DEMO6",                                       0,       0,       CAT_FNCT, SLS_ENABLED  , US_UNCHANGED},</v>
      </c>
    </row>
    <row r="2233" spans="1:1">
      <c r="A2233" s="8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IF(SOURCE!$O$2-LEN(SOURCE!C2233) &gt;= 0, REPT(" ",SOURCE!$O$2-LEN(SOURCE!C2233)), "")&amp;
      SOURCE!D2233&amp;", "&amp; IF(SOURCE!$P$2-LEN(SOURCE!D2233) &gt;= 0, REPT(" ",SOURCE!$P$2-LEN(SOURCE!D2233)), "")&amp;
      SOURCE!E2233&amp;", "&amp; IF(SOURCE!$Q$2-LEN(SOURCE!E2233) &gt;=0, REPT(" ",SOURCE!$Q$2-LEN(SOURCE!E2233)), "")&amp;
      SOURCE!F2233&amp;", "&amp; IF(SOURCE!$R$2-LEN(SOURCE!F2233) &gt;= 0, REPT(" ",SOURCE!$R$2-LEN(SOURCE!F2233)), "")&amp;
      TEXT(SOURCE!G2233,"??0")&amp;", "&amp; IF(SOURCE!$S$2-3 &gt;= 0, REPT(" ",SOURCE!$S$2-5), "")&amp;
      TEXT(SOURCE!H2233,"????0")&amp;", "&amp; IF(SOURCE!$T$2-3 &gt;= 0, REPT(" ",SOURCE!$T$2-3), "")&amp;
      SOURCE!I2233&amp;", "&amp; IF(SOURCE!$U$2-LEN(SOURCE!I2233) &gt;= 0, REPT(" ",SOURCE!$U$2-LEN(SOURCE!I2233)), "")&amp;
      SOURCE!J2233&amp;      IF(SOURCE!$V$2-LEN(SOURCE!J2233) &gt;= 0, REPT(" ",SOURCE!$V$2-LEN(SOURCE!J2233)), "")&amp;
  ", "&amp; SOURCE!K2233&amp;      IF(SOURCE!$X$2-LEN(SOURCE!K2233) &gt;= 0, REPT(" ",SOURCE!$X$2-LEN(SOURCE!K2233)), "")&amp;
      "},"&amp;IF(SOURCE!L2233&lt;&gt;"",""&amp;SOURCE!L2233,"")
 )
)
)</f>
        <v>/* 2184 */  { fnPintg,                     NOPARAM,                     STD_SIGMA STD_y_BAR STD_DELTA "x",             STD_SIGMA STD_y_BAR STD_DELTA "x",             0,       0,       CAT_NONE, SLS_UNCHANGED, US_UNCHANGED},//GRAPH</v>
      </c>
    </row>
    <row r="2234" spans="1:1">
      <c r="A2234" s="8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IF(SOURCE!$O$2-LEN(SOURCE!C2234) &gt;= 0, REPT(" ",SOURCE!$O$2-LEN(SOURCE!C2234)), "")&amp;
      SOURCE!D2234&amp;", "&amp; IF(SOURCE!$P$2-LEN(SOURCE!D2234) &gt;= 0, REPT(" ",SOURCE!$P$2-LEN(SOURCE!D2234)), "")&amp;
      SOURCE!E2234&amp;", "&amp; IF(SOURCE!$Q$2-LEN(SOURCE!E2234) &gt;=0, REPT(" ",SOURCE!$Q$2-LEN(SOURCE!E2234)), "")&amp;
      SOURCE!F2234&amp;", "&amp; IF(SOURCE!$R$2-LEN(SOURCE!F2234) &gt;= 0, REPT(" ",SOURCE!$R$2-LEN(SOURCE!F2234)), "")&amp;
      TEXT(SOURCE!G2234,"??0")&amp;", "&amp; IF(SOURCE!$S$2-3 &gt;= 0, REPT(" ",SOURCE!$S$2-5), "")&amp;
      TEXT(SOURCE!H2234,"????0")&amp;", "&amp; IF(SOURCE!$T$2-3 &gt;= 0, REPT(" ",SOURCE!$T$2-3), "")&amp;
      SOURCE!I2234&amp;", "&amp; IF(SOURCE!$U$2-LEN(SOURCE!I2234) &gt;= 0, REPT(" ",SOURCE!$U$2-LEN(SOURCE!I2234)), "")&amp;
      SOURCE!J2234&amp;      IF(SOURCE!$V$2-LEN(SOURCE!J2234) &gt;= 0, REPT(" ",SOURCE!$V$2-LEN(SOURCE!J2234)), "")&amp;
  ", "&amp; SOURCE!K2234&amp;      IF(SOURCE!$X$2-LEN(SOURCE!K2234) &gt;= 0, REPT(" ",SOURCE!$X$2-LEN(SOURCE!K2234)), "")&amp;
      "},"&amp;IF(SOURCE!L2234&lt;&gt;"",""&amp;SOURCE!L2234,"")
 )
)
)</f>
        <v>/* 2185 */  { fnPdiff,                     NOPARAM,                     STD_DELTA "y/" STD_DELTA "x",                  STD_DELTA "y/" STD_DELTA "x",                  0,       0,       CAT_NONE, SLS_UNCHANGED, US_UNCHANGED},//GRAPH</v>
      </c>
    </row>
    <row r="2235" spans="1:1">
      <c r="A2235" s="8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IF(SOURCE!$O$2-LEN(SOURCE!C2235) &gt;= 0, REPT(" ",SOURCE!$O$2-LEN(SOURCE!C2235)), "")&amp;
      SOURCE!D2235&amp;", "&amp; IF(SOURCE!$P$2-LEN(SOURCE!D2235) &gt;= 0, REPT(" ",SOURCE!$P$2-LEN(SOURCE!D2235)), "")&amp;
      SOURCE!E2235&amp;", "&amp; IF(SOURCE!$Q$2-LEN(SOURCE!E2235) &gt;=0, REPT(" ",SOURCE!$Q$2-LEN(SOURCE!E2235)), "")&amp;
      SOURCE!F2235&amp;", "&amp; IF(SOURCE!$R$2-LEN(SOURCE!F2235) &gt;= 0, REPT(" ",SOURCE!$R$2-LEN(SOURCE!F2235)), "")&amp;
      TEXT(SOURCE!G2235,"??0")&amp;", "&amp; IF(SOURCE!$S$2-3 &gt;= 0, REPT(" ",SOURCE!$S$2-5), "")&amp;
      TEXT(SOURCE!H2235,"????0")&amp;", "&amp; IF(SOURCE!$T$2-3 &gt;= 0, REPT(" ",SOURCE!$T$2-3), "")&amp;
      SOURCE!I2235&amp;", "&amp; IF(SOURCE!$U$2-LEN(SOURCE!I2235) &gt;= 0, REPT(" ",SOURCE!$U$2-LEN(SOURCE!I2235)), "")&amp;
      SOURCE!J2235&amp;      IF(SOURCE!$V$2-LEN(SOURCE!J2235) &gt;= 0, REPT(" ",SOURCE!$V$2-LEN(SOURCE!J2235)), "")&amp;
  ", "&amp; SOURCE!K2235&amp;      IF(SOURCE!$X$2-LEN(SOURCE!K2235) &gt;= 0, REPT(" ",SOURCE!$X$2-LEN(SOURCE!K2235)), "")&amp;
      "},"&amp;IF(SOURCE!L2235&lt;&gt;"",""&amp;SOURCE!L2235,"")
 )
)
)</f>
        <v>/* 2186 */  { fnPrms,                      NOPARAM,                     "RMS",                                         "RMS",                                         0,       0,       CAT_NONE, SLS_UNCHANGED, US_UNCHANGED},//GRAPH</v>
      </c>
    </row>
    <row r="2236" spans="1:1">
      <c r="A2236" s="8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IF(SOURCE!$O$2-LEN(SOURCE!C2236) &gt;= 0, REPT(" ",SOURCE!$O$2-LEN(SOURCE!C2236)), "")&amp;
      SOURCE!D2236&amp;", "&amp; IF(SOURCE!$P$2-LEN(SOURCE!D2236) &gt;= 0, REPT(" ",SOURCE!$P$2-LEN(SOURCE!D2236)), "")&amp;
      SOURCE!E2236&amp;", "&amp; IF(SOURCE!$Q$2-LEN(SOURCE!E2236) &gt;=0, REPT(" ",SOURCE!$Q$2-LEN(SOURCE!E2236)), "")&amp;
      SOURCE!F2236&amp;", "&amp; IF(SOURCE!$R$2-LEN(SOURCE!F2236) &gt;= 0, REPT(" ",SOURCE!$R$2-LEN(SOURCE!F2236)), "")&amp;
      TEXT(SOURCE!G2236,"??0")&amp;", "&amp; IF(SOURCE!$S$2-3 &gt;= 0, REPT(" ",SOURCE!$S$2-5), "")&amp;
      TEXT(SOURCE!H2236,"????0")&amp;", "&amp; IF(SOURCE!$T$2-3 &gt;= 0, REPT(" ",SOURCE!$T$2-3), "")&amp;
      SOURCE!I2236&amp;", "&amp; IF(SOURCE!$U$2-LEN(SOURCE!I2236) &gt;= 0, REPT(" ",SOURCE!$U$2-LEN(SOURCE!I2236)), "")&amp;
      SOURCE!J2236&amp;      IF(SOURCE!$V$2-LEN(SOURCE!J2236) &gt;= 0, REPT(" ",SOURCE!$V$2-LEN(SOURCE!J2236)), "")&amp;
  ", "&amp; SOURCE!K2236&amp;      IF(SOURCE!$X$2-LEN(SOURCE!K2236) &gt;= 0, REPT(" ",SOURCE!$X$2-LEN(SOURCE!K2236)), "")&amp;
      "},"&amp;IF(SOURCE!L2236&lt;&gt;"",""&amp;SOURCE!L2236,"")
 )
)
)</f>
        <v>/* 2187 */  { fnPshade,                    NOPARAM,                     "SHADE",                                       "SHADE",                                       0,       0,       CAT_NONE, SLS_UNCHANGED, US_UNCHANGED},//GRAPH</v>
      </c>
    </row>
    <row r="2237" spans="1:1">
      <c r="A2237" s="8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IF(SOURCE!$O$2-LEN(SOURCE!C2237) &gt;= 0, REPT(" ",SOURCE!$O$2-LEN(SOURCE!C2237)), "")&amp;
      SOURCE!D2237&amp;", "&amp; IF(SOURCE!$P$2-LEN(SOURCE!D2237) &gt;= 0, REPT(" ",SOURCE!$P$2-LEN(SOURCE!D2237)), "")&amp;
      SOURCE!E2237&amp;", "&amp; IF(SOURCE!$Q$2-LEN(SOURCE!E2237) &gt;=0, REPT(" ",SOURCE!$Q$2-LEN(SOURCE!E2237)), "")&amp;
      SOURCE!F2237&amp;", "&amp; IF(SOURCE!$R$2-LEN(SOURCE!F2237) &gt;= 0, REPT(" ",SOURCE!$R$2-LEN(SOURCE!F2237)), "")&amp;
      TEXT(SOURCE!G2237,"??0")&amp;", "&amp; IF(SOURCE!$S$2-3 &gt;= 0, REPT(" ",SOURCE!$S$2-5), "")&amp;
      TEXT(SOURCE!H2237,"????0")&amp;", "&amp; IF(SOURCE!$T$2-3 &gt;= 0, REPT(" ",SOURCE!$T$2-3), "")&amp;
      SOURCE!I2237&amp;", "&amp; IF(SOURCE!$U$2-LEN(SOURCE!I2237) &gt;= 0, REPT(" ",SOURCE!$U$2-LEN(SOURCE!I2237)), "")&amp;
      SOURCE!J2237&amp;      IF(SOURCE!$V$2-LEN(SOURCE!J2237) &gt;= 0, REPT(" ",SOURCE!$V$2-LEN(SOURCE!J2237)), "")&amp;
  ", "&amp; SOURCE!K2237&amp;      IF(SOURCE!$X$2-LEN(SOURCE!K2237) &gt;= 0, REPT(" ",SOURCE!$X$2-LEN(SOURCE!K2237)), "")&amp;
      "},"&amp;IF(SOURCE!L2237&lt;&gt;"",""&amp;SOURCE!L2237,"")
 )
)
)</f>
        <v>/* 2188 */  { itemToBeCoded,               NOPARAM,                     "PLOTMNU",                                     "PLOTMNU",                                     0,       0,       CAT_MENU, SLS_UNCHANGED, US_UNCHANGED},</v>
      </c>
    </row>
    <row r="2238" spans="1:1">
      <c r="A2238" s="8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IF(SOURCE!$O$2-LEN(SOURCE!C2238) &gt;= 0, REPT(" ",SOURCE!$O$2-LEN(SOURCE!C2238)), "")&amp;
      SOURCE!D2238&amp;", "&amp; IF(SOURCE!$P$2-LEN(SOURCE!D2238) &gt;= 0, REPT(" ",SOURCE!$P$2-LEN(SOURCE!D2238)), "")&amp;
      SOURCE!E2238&amp;", "&amp; IF(SOURCE!$Q$2-LEN(SOURCE!E2238) &gt;=0, REPT(" ",SOURCE!$Q$2-LEN(SOURCE!E2238)), "")&amp;
      SOURCE!F2238&amp;", "&amp; IF(SOURCE!$R$2-LEN(SOURCE!F2238) &gt;= 0, REPT(" ",SOURCE!$R$2-LEN(SOURCE!F2238)), "")&amp;
      TEXT(SOURCE!G2238,"??0")&amp;", "&amp; IF(SOURCE!$S$2-3 &gt;= 0, REPT(" ",SOURCE!$S$2-5), "")&amp;
      TEXT(SOURCE!H2238,"????0")&amp;", "&amp; IF(SOURCE!$T$2-3 &gt;= 0, REPT(" ",SOURCE!$T$2-3), "")&amp;
      SOURCE!I2238&amp;", "&amp; IF(SOURCE!$U$2-LEN(SOURCE!I2238) &gt;= 0, REPT(" ",SOURCE!$U$2-LEN(SOURCE!I2238)), "")&amp;
      SOURCE!J2238&amp;      IF(SOURCE!$V$2-LEN(SOURCE!J2238) &gt;= 0, REPT(" ",SOURCE!$V$2-LEN(SOURCE!J2238)), "")&amp;
  ", "&amp; SOURCE!K2238&amp;      IF(SOURCE!$X$2-LEN(SOURCE!K2238) &gt;= 0, REPT(" ",SOURCE!$X$2-LEN(SOURCE!K2238)), "")&amp;
      "},"&amp;IF(SOURCE!L2238&lt;&gt;"",""&amp;SOURCE!L2238,"")
 )
)
)</f>
        <v>/* 2189 */  { itemToBeCoded,               NOPARAM,                     "",                                            STD_num,                                       0,       0,       CAT_NONE, SLS_UNCHANGED, US_UNCHANGED},</v>
      </c>
    </row>
    <row r="2239" spans="1:1">
      <c r="A2239" s="8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IF(SOURCE!$O$2-LEN(SOURCE!C2239) &gt;= 0, REPT(" ",SOURCE!$O$2-LEN(SOURCE!C2239)), "")&amp;
      SOURCE!D2239&amp;", "&amp; IF(SOURCE!$P$2-LEN(SOURCE!D2239) &gt;= 0, REPT(" ",SOURCE!$P$2-LEN(SOURCE!D2239)), "")&amp;
      SOURCE!E2239&amp;", "&amp; IF(SOURCE!$Q$2-LEN(SOURCE!E2239) &gt;=0, REPT(" ",SOURCE!$Q$2-LEN(SOURCE!E2239)), "")&amp;
      SOURCE!F2239&amp;", "&amp; IF(SOURCE!$R$2-LEN(SOURCE!F2239) &gt;= 0, REPT(" ",SOURCE!$R$2-LEN(SOURCE!F2239)), "")&amp;
      TEXT(SOURCE!G2239,"??0")&amp;", "&amp; IF(SOURCE!$S$2-3 &gt;= 0, REPT(" ",SOURCE!$S$2-5), "")&amp;
      TEXT(SOURCE!H2239,"????0")&amp;", "&amp; IF(SOURCE!$T$2-3 &gt;= 0, REPT(" ",SOURCE!$T$2-3), "")&amp;
      SOURCE!I2239&amp;", "&amp; IF(SOURCE!$U$2-LEN(SOURCE!I2239) &gt;= 0, REPT(" ",SOURCE!$U$2-LEN(SOURCE!I2239)), "")&amp;
      SOURCE!J2239&amp;      IF(SOURCE!$V$2-LEN(SOURCE!J2239) &gt;= 0, REPT(" ",SOURCE!$V$2-LEN(SOURCE!J2239)), "")&amp;
  ", "&amp; SOURCE!K2239&amp;      IF(SOURCE!$X$2-LEN(SOURCE!K2239) &gt;= 0, REPT(" ",SOURCE!$X$2-LEN(SOURCE!K2239)), "")&amp;
      "},"&amp;IF(SOURCE!L2239&lt;&gt;"",""&amp;SOURCE!L2239,"")
 )
)
)</f>
        <v>/* 2190 */  { itemToBeCoded,               NOPARAM,                     "NLock",                                       "NLock",                                       0,       0,       CAT_NONE, SLS_UNCHANGED, US_UNCHANGED},</v>
      </c>
    </row>
    <row r="2240" spans="1:1">
      <c r="A2240" s="8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IF(SOURCE!$O$2-LEN(SOURCE!C2240) &gt;= 0, REPT(" ",SOURCE!$O$2-LEN(SOURCE!C2240)), "")&amp;
      SOURCE!D2240&amp;", "&amp; IF(SOURCE!$P$2-LEN(SOURCE!D2240) &gt;= 0, REPT(" ",SOURCE!$P$2-LEN(SOURCE!D2240)), "")&amp;
      SOURCE!E2240&amp;", "&amp; IF(SOURCE!$Q$2-LEN(SOURCE!E2240) &gt;=0, REPT(" ",SOURCE!$Q$2-LEN(SOURCE!E2240)), "")&amp;
      SOURCE!F2240&amp;", "&amp; IF(SOURCE!$R$2-LEN(SOURCE!F2240) &gt;= 0, REPT(" ",SOURCE!$R$2-LEN(SOURCE!F2240)), "")&amp;
      TEXT(SOURCE!G2240,"??0")&amp;", "&amp; IF(SOURCE!$S$2-3 &gt;= 0, REPT(" ",SOURCE!$S$2-5), "")&amp;
      TEXT(SOURCE!H2240,"????0")&amp;", "&amp; IF(SOURCE!$T$2-3 &gt;= 0, REPT(" ",SOURCE!$T$2-3), "")&amp;
      SOURCE!I2240&amp;", "&amp; IF(SOURCE!$U$2-LEN(SOURCE!I2240) &gt;= 0, REPT(" ",SOURCE!$U$2-LEN(SOURCE!I2240)), "")&amp;
      SOURCE!J2240&amp;      IF(SOURCE!$V$2-LEN(SOURCE!J2240) &gt;= 0, REPT(" ",SOURCE!$V$2-LEN(SOURCE!J2240)), "")&amp;
  ", "&amp; SOURCE!K2240&amp;      IF(SOURCE!$X$2-LEN(SOURCE!K2240) &gt;= 0, REPT(" ",SOURCE!$X$2-LEN(SOURCE!K2240)), "")&amp;
      "},"&amp;IF(SOURCE!L2240&lt;&gt;"",""&amp;SOURCE!L2240,"")
 )
)
)</f>
        <v>/* 2191 */  { itemToBeCoded,               NOPARAM,                     "Nulock",                                      "Nulock",                                      0,       0,       CAT_NONE, SLS_UNCHANGED, US_UNCHANGED},</v>
      </c>
    </row>
    <row r="2241" spans="1:1">
      <c r="A2241" s="8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IF(SOURCE!$O$2-LEN(SOURCE!C2241) &gt;= 0, REPT(" ",SOURCE!$O$2-LEN(SOURCE!C2241)), "")&amp;
      SOURCE!D2241&amp;", "&amp; IF(SOURCE!$P$2-LEN(SOURCE!D2241) &gt;= 0, REPT(" ",SOURCE!$P$2-LEN(SOURCE!D2241)), "")&amp;
      SOURCE!E2241&amp;", "&amp; IF(SOURCE!$Q$2-LEN(SOURCE!E2241) &gt;=0, REPT(" ",SOURCE!$Q$2-LEN(SOURCE!E2241)), "")&amp;
      SOURCE!F2241&amp;", "&amp; IF(SOURCE!$R$2-LEN(SOURCE!F2241) &gt;= 0, REPT(" ",SOURCE!$R$2-LEN(SOURCE!F2241)), "")&amp;
      TEXT(SOURCE!G2241,"??0")&amp;", "&amp; IF(SOURCE!$S$2-3 &gt;= 0, REPT(" ",SOURCE!$S$2-5), "")&amp;
      TEXT(SOURCE!H2241,"????0")&amp;", "&amp; IF(SOURCE!$T$2-3 &gt;= 0, REPT(" ",SOURCE!$T$2-3), "")&amp;
      SOURCE!I2241&amp;", "&amp; IF(SOURCE!$U$2-LEN(SOURCE!I2241) &gt;= 0, REPT(" ",SOURCE!$U$2-LEN(SOURCE!I2241)), "")&amp;
      SOURCE!J2241&amp;      IF(SOURCE!$V$2-LEN(SOURCE!J2241) &gt;= 0, REPT(" ",SOURCE!$V$2-LEN(SOURCE!J2241)), "")&amp;
  ", "&amp; SOURCE!K2241&amp;      IF(SOURCE!$X$2-LEN(SOURCE!K2241) &gt;= 0, REPT(" ",SOURCE!$X$2-LEN(SOURCE!K2241)), "")&amp;
      "},"&amp;IF(SOURCE!L2241&lt;&gt;"",""&amp;SOURCE!L2241,"")
 )
)
)</f>
        <v>/* 2192 */  { addItemToBuffer,             ITM_EEXCHR,                  STD_SUB_E_OUTLINE,                             STD_SUB_E_OUTLINE,                             0,       0,       CAT_NONE, SLS_UNCHANGED, US_UNCHANGED},</v>
      </c>
    </row>
    <row r="2242" spans="1:1">
      <c r="A2242" s="8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IF(SOURCE!$O$2-LEN(SOURCE!C2242) &gt;= 0, REPT(" ",SOURCE!$O$2-LEN(SOURCE!C2242)), "")&amp;
      SOURCE!D2242&amp;", "&amp; IF(SOURCE!$P$2-LEN(SOURCE!D2242) &gt;= 0, REPT(" ",SOURCE!$P$2-LEN(SOURCE!D2242)), "")&amp;
      SOURCE!E2242&amp;", "&amp; IF(SOURCE!$Q$2-LEN(SOURCE!E2242) &gt;=0, REPT(" ",SOURCE!$Q$2-LEN(SOURCE!E2242)), "")&amp;
      SOURCE!F2242&amp;", "&amp; IF(SOURCE!$R$2-LEN(SOURCE!F2242) &gt;= 0, REPT(" ",SOURCE!$R$2-LEN(SOURCE!F2242)), "")&amp;
      TEXT(SOURCE!G2242,"??0")&amp;", "&amp; IF(SOURCE!$S$2-3 &gt;= 0, REPT(" ",SOURCE!$S$2-5), "")&amp;
      TEXT(SOURCE!H2242,"????0")&amp;", "&amp; IF(SOURCE!$T$2-3 &gt;= 0, REPT(" ",SOURCE!$T$2-3), "")&amp;
      SOURCE!I2242&amp;", "&amp; IF(SOURCE!$U$2-LEN(SOURCE!I2242) &gt;= 0, REPT(" ",SOURCE!$U$2-LEN(SOURCE!I2242)), "")&amp;
      SOURCE!J2242&amp;      IF(SOURCE!$V$2-LEN(SOURCE!J2242) &gt;= 0, REPT(" ",SOURCE!$V$2-LEN(SOURCE!J2242)), "")&amp;
  ", "&amp; SOURCE!K2242&amp;      IF(SOURCE!$X$2-LEN(SOURCE!K2242) &gt;= 0, REPT(" ",SOURCE!$X$2-LEN(SOURCE!K2242)), "")&amp;
      "},"&amp;IF(SOURCE!L2242&lt;&gt;"",""&amp;SOURCE!L2242,"")
 )
)
)</f>
        <v/>
      </c>
    </row>
    <row r="2243" spans="1:1">
      <c r="A2243" s="8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IF(SOURCE!$O$2-LEN(SOURCE!C2243) &gt;= 0, REPT(" ",SOURCE!$O$2-LEN(SOURCE!C2243)), "")&amp;
      SOURCE!D2243&amp;", "&amp; IF(SOURCE!$P$2-LEN(SOURCE!D2243) &gt;= 0, REPT(" ",SOURCE!$P$2-LEN(SOURCE!D2243)), "")&amp;
      SOURCE!E2243&amp;", "&amp; IF(SOURCE!$Q$2-LEN(SOURCE!E2243) &gt;=0, REPT(" ",SOURCE!$Q$2-LEN(SOURCE!E2243)), "")&amp;
      SOURCE!F2243&amp;", "&amp; IF(SOURCE!$R$2-LEN(SOURCE!F2243) &gt;= 0, REPT(" ",SOURCE!$R$2-LEN(SOURCE!F2243)), "")&amp;
      TEXT(SOURCE!G2243,"??0")&amp;", "&amp; IF(SOURCE!$S$2-3 &gt;= 0, REPT(" ",SOURCE!$S$2-5), "")&amp;
      TEXT(SOURCE!H2243,"????0")&amp;", "&amp; IF(SOURCE!$T$2-3 &gt;= 0, REPT(" ",SOURCE!$T$2-3), "")&amp;
      SOURCE!I2243&amp;", "&amp; IF(SOURCE!$U$2-LEN(SOURCE!I2243) &gt;= 0, REPT(" ",SOURCE!$U$2-LEN(SOURCE!I2243)), "")&amp;
      SOURCE!J2243&amp;      IF(SOURCE!$V$2-LEN(SOURCE!J2243) &gt;= 0, REPT(" ",SOURCE!$V$2-LEN(SOURCE!J2243)), "")&amp;
  ", "&amp; SOURCE!K2243&amp;      IF(SOURCE!$X$2-LEN(SOURCE!K2243) &gt;= 0, REPT(" ",SOURCE!$X$2-LEN(SOURCE!K2243)), "")&amp;
      "},"&amp;IF(SOURCE!L2243&lt;&gt;"",""&amp;SOURCE!L2243,"")
 )
)
)</f>
        <v/>
      </c>
    </row>
    <row r="2244" spans="1:1">
      <c r="A2244" s="8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IF(SOURCE!$O$2-LEN(SOURCE!C2244) &gt;= 0, REPT(" ",SOURCE!$O$2-LEN(SOURCE!C2244)), "")&amp;
      SOURCE!D2244&amp;", "&amp; IF(SOURCE!$P$2-LEN(SOURCE!D2244) &gt;= 0, REPT(" ",SOURCE!$P$2-LEN(SOURCE!D2244)), "")&amp;
      SOURCE!E2244&amp;", "&amp; IF(SOURCE!$Q$2-LEN(SOURCE!E2244) &gt;=0, REPT(" ",SOURCE!$Q$2-LEN(SOURCE!E2244)), "")&amp;
      SOURCE!F2244&amp;", "&amp; IF(SOURCE!$R$2-LEN(SOURCE!F2244) &gt;= 0, REPT(" ",SOURCE!$R$2-LEN(SOURCE!F2244)), "")&amp;
      TEXT(SOURCE!G2244,"??0")&amp;", "&amp; IF(SOURCE!$S$2-3 &gt;= 0, REPT(" ",SOURCE!$S$2-5), "")&amp;
      TEXT(SOURCE!H2244,"????0")&amp;", "&amp; IF(SOURCE!$T$2-3 &gt;= 0, REPT(" ",SOURCE!$T$2-3), "")&amp;
      SOURCE!I2244&amp;", "&amp; IF(SOURCE!$U$2-LEN(SOURCE!I2244) &gt;= 0, REPT(" ",SOURCE!$U$2-LEN(SOURCE!I2244)), "")&amp;
      SOURCE!J2244&amp;      IF(SOURCE!$V$2-LEN(SOURCE!J2244) &gt;= 0, REPT(" ",SOURCE!$V$2-LEN(SOURCE!J2244)), "")&amp;
  ", "&amp; SOURCE!K2244&amp;      IF(SOURCE!$X$2-LEN(SOURCE!K2244) &gt;= 0, REPT(" ",SOURCE!$X$2-LEN(SOURCE!K2244)), "")&amp;
      "},"&amp;IF(SOURCE!L2244&lt;&gt;"",""&amp;SOURCE!L2244,"")
 )
)
)</f>
        <v/>
      </c>
    </row>
    <row r="2245" spans="1:1">
      <c r="A2245" s="8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IF(SOURCE!$O$2-LEN(SOURCE!C2245) &gt;= 0, REPT(" ",SOURCE!$O$2-LEN(SOURCE!C2245)), "")&amp;
      SOURCE!D2245&amp;", "&amp; IF(SOURCE!$P$2-LEN(SOURCE!D2245) &gt;= 0, REPT(" ",SOURCE!$P$2-LEN(SOURCE!D2245)), "")&amp;
      SOURCE!E2245&amp;", "&amp; IF(SOURCE!$Q$2-LEN(SOURCE!E2245) &gt;=0, REPT(" ",SOURCE!$Q$2-LEN(SOURCE!E2245)), "")&amp;
      SOURCE!F2245&amp;", "&amp; IF(SOURCE!$R$2-LEN(SOURCE!F2245) &gt;= 0, REPT(" ",SOURCE!$R$2-LEN(SOURCE!F2245)), "")&amp;
      TEXT(SOURCE!G2245,"??0")&amp;", "&amp; IF(SOURCE!$S$2-3 &gt;= 0, REPT(" ",SOURCE!$S$2-5), "")&amp;
      TEXT(SOURCE!H2245,"????0")&amp;", "&amp; IF(SOURCE!$T$2-3 &gt;= 0, REPT(" ",SOURCE!$T$2-3), "")&amp;
      SOURCE!I2245&amp;", "&amp; IF(SOURCE!$U$2-LEN(SOURCE!I2245) &gt;= 0, REPT(" ",SOURCE!$U$2-LEN(SOURCE!I2245)), "")&amp;
      SOURCE!J2245&amp;      IF(SOURCE!$V$2-LEN(SOURCE!J2245) &gt;= 0, REPT(" ",SOURCE!$V$2-LEN(SOURCE!J2245)), "")&amp;
  ", "&amp; SOURCE!K2245&amp;      IF(SOURCE!$X$2-LEN(SOURCE!K2245) &gt;= 0, REPT(" ",SOURCE!$X$2-LEN(SOURCE!K2245)), "")&amp;
      "},"&amp;IF(SOURCE!L2245&lt;&gt;"",""&amp;SOURCE!L2245,"")
 )
)
)</f>
        <v/>
      </c>
    </row>
    <row r="2246" spans="1:1">
      <c r="A2246" s="8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IF(SOURCE!$O$2-LEN(SOURCE!C2246) &gt;= 0, REPT(" ",SOURCE!$O$2-LEN(SOURCE!C2246)), "")&amp;
      SOURCE!D2246&amp;", "&amp; IF(SOURCE!$P$2-LEN(SOURCE!D2246) &gt;= 0, REPT(" ",SOURCE!$P$2-LEN(SOURCE!D2246)), "")&amp;
      SOURCE!E2246&amp;", "&amp; IF(SOURCE!$Q$2-LEN(SOURCE!E2246) &gt;=0, REPT(" ",SOURCE!$Q$2-LEN(SOURCE!E2246)), "")&amp;
      SOURCE!F2246&amp;", "&amp; IF(SOURCE!$R$2-LEN(SOURCE!F2246) &gt;= 0, REPT(" ",SOURCE!$R$2-LEN(SOURCE!F2246)), "")&amp;
      TEXT(SOURCE!G2246,"??0")&amp;", "&amp; IF(SOURCE!$S$2-3 &gt;= 0, REPT(" ",SOURCE!$S$2-5), "")&amp;
      TEXT(SOURCE!H2246,"????0")&amp;", "&amp; IF(SOURCE!$T$2-3 &gt;= 0, REPT(" ",SOURCE!$T$2-3), "")&amp;
      SOURCE!I2246&amp;", "&amp; IF(SOURCE!$U$2-LEN(SOURCE!I2246) &gt;= 0, REPT(" ",SOURCE!$U$2-LEN(SOURCE!I2246)), "")&amp;
      SOURCE!J2246&amp;      IF(SOURCE!$V$2-LEN(SOURCE!J2246) &gt;= 0, REPT(" ",SOURCE!$V$2-LEN(SOURCE!J2246)), "")&amp;
  ", "&amp; SOURCE!K2246&amp;      IF(SOURCE!$X$2-LEN(SOURCE!K2246) &gt;= 0, REPT(" ",SOURCE!$X$2-LEN(SOURCE!K2246)), "")&amp;
      "},"&amp;IF(SOURCE!L2246&lt;&gt;"",""&amp;SOURCE!L2246,"")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19"/>
  <sheetViews>
    <sheetView topLeftCell="A2130" workbookViewId="0">
      <selection activeCell="D2130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B3" t="str">
        <f>VLOOKUP(A3,SOURCE!B:P,12,0)</f>
        <v>ITM_NULL</v>
      </c>
      <c r="D3" s="8" t="str">
        <f>IF(A3&lt;0,VLOOKUP(A3,lookups!A$1:B$25,2,0),
IF(ISNA(B3),"",
IF(OR(ISBLANK(A3),ISNA(B3),B3=0),
"",
"#define "&amp;
VLOOKUP(A3,SOURCE!B:P,12,0)&amp;IF(SOURCE!$W$2-LEN(VLOOKUP(A3,SOURCE!B:P,12,0))&gt;=0,REPT(" ",SOURCE!$W$2-LEN(VLOOKUP(A3,SOURCE!B:P,12,0))),"")&amp;
TEXT(A3,"???0")&amp;IF(VLOOKUP(A3,SOURCE!B:P,13,0)="","","   "&amp;VLOOKUP(A3,SOURCE!B:P,13,0)
))))</f>
        <v>#define ITM_NULL                         0</v>
      </c>
    </row>
    <row r="4" spans="1:4">
      <c r="A4">
        <v>1</v>
      </c>
      <c r="B4" t="str">
        <f>VLOOKUP(A4,SOURCE!B:P,12,0)</f>
        <v>ITM_LBL</v>
      </c>
      <c r="D4" s="8" t="str">
        <f>IF(A4&lt;0,VLOOKUP(A4,lookups!A$1:B$25,2,0),
IF(ISNA(B4),"",
IF(OR(ISBLANK(A4),ISNA(B4),B4=0),
"",
"#define "&amp;
VLOOKUP(A4,SOURCE!B:P,12,0)&amp;IF(SOURCE!$W$2-LEN(VLOOKUP(A4,SOURCE!B:P,12,0))&gt;=0,REPT(" ",SOURCE!$W$2-LEN(VLOOKUP(A4,SOURCE!B:P,12,0))),"")&amp;
TEXT(A4,"???0")&amp;IF(VLOOKUP(A4,SOURCE!B:P,13,0)="","","   "&amp;VLOOKUP(A4,SOURCE!B:P,13,0)
))))</f>
        <v>#define ITM_LBL                          1</v>
      </c>
    </row>
    <row r="5" spans="1:4">
      <c r="A5">
        <v>2</v>
      </c>
      <c r="B5" t="str">
        <f>VLOOKUP(A5,SOURCE!B:P,12,0)</f>
        <v>ITM_GTO</v>
      </c>
      <c r="D5" s="8" t="str">
        <f>IF(A5&lt;0,VLOOKUP(A5,lookups!A$1:B$25,2,0),
IF(ISNA(B5),"",
IF(OR(ISBLANK(A5),ISNA(B5),B5=0),
"",
"#define "&amp;
VLOOKUP(A5,SOURCE!B:P,12,0)&amp;IF(SOURCE!$W$2-LEN(VLOOKUP(A5,SOURCE!B:P,12,0))&gt;=0,REPT(" ",SOURCE!$W$2-LEN(VLOOKUP(A5,SOURCE!B:P,12,0))),"")&amp;
TEXT(A5,"???0")&amp;IF(VLOOKUP(A5,SOURCE!B:P,13,0)="","","   "&amp;VLOOKUP(A5,SOURCE!B:P,13,0)
))))</f>
        <v>#define ITM_GTO                          2</v>
      </c>
    </row>
    <row r="6" spans="1:4">
      <c r="A6">
        <v>3</v>
      </c>
      <c r="B6" t="str">
        <f>VLOOKUP(A6,SOURCE!B:P,12,0)</f>
        <v>ITM_XEQ</v>
      </c>
      <c r="D6" s="8" t="str">
        <f>IF(A6&lt;0,VLOOKUP(A6,lookups!A$1:B$25,2,0),
IF(ISNA(B6),"",
IF(OR(ISBLANK(A6),ISNA(B6),B6=0),
"",
"#define "&amp;
VLOOKUP(A6,SOURCE!B:P,12,0)&amp;IF(SOURCE!$W$2-LEN(VLOOKUP(A6,SOURCE!B:P,12,0))&gt;=0,REPT(" ",SOURCE!$W$2-LEN(VLOOKUP(A6,SOURCE!B:P,12,0))),"")&amp;
TEXT(A6,"???0")&amp;IF(VLOOKUP(A6,SOURCE!B:P,13,0)="","","   "&amp;VLOOKUP(A6,SOURCE!B:P,13,0)
))))</f>
        <v>#define ITM_XEQ                          3</v>
      </c>
    </row>
    <row r="7" spans="1:4">
      <c r="A7">
        <v>4</v>
      </c>
      <c r="B7" t="str">
        <f>VLOOKUP(A7,SOURCE!B:P,12,0)</f>
        <v>ITM_RTN</v>
      </c>
      <c r="D7" s="8" t="str">
        <f>IF(A7&lt;0,VLOOKUP(A7,lookups!A$1:B$25,2,0),
IF(ISNA(B7),"",
IF(OR(ISBLANK(A7),ISNA(B7),B7=0),
"",
"#define "&amp;
VLOOKUP(A7,SOURCE!B:P,12,0)&amp;IF(SOURCE!$W$2-LEN(VLOOKUP(A7,SOURCE!B:P,12,0))&gt;=0,REPT(" ",SOURCE!$W$2-LEN(VLOOKUP(A7,SOURCE!B:P,12,0))),"")&amp;
TEXT(A7,"???0")&amp;IF(VLOOKUP(A7,SOURCE!B:P,13,0)="","","   "&amp;VLOOKUP(A7,SOURCE!B:P,13,0)
))))</f>
        <v>#define ITM_RTN                          4</v>
      </c>
    </row>
    <row r="8" spans="1:4">
      <c r="A8">
        <v>5</v>
      </c>
      <c r="B8" t="str">
        <f>VLOOKUP(A8,SOURCE!B:P,12,0)</f>
        <v>ITM_ISE</v>
      </c>
      <c r="D8" s="8" t="str">
        <f>IF(A8&lt;0,VLOOKUP(A8,lookups!A$1:B$25,2,0),
IF(ISNA(B8),"",
IF(OR(ISBLANK(A8),ISNA(B8),B8=0),
"",
"#define "&amp;
VLOOKUP(A8,SOURCE!B:P,12,0)&amp;IF(SOURCE!$W$2-LEN(VLOOKUP(A8,SOURCE!B:P,12,0))&gt;=0,REPT(" ",SOURCE!$W$2-LEN(VLOOKUP(A8,SOURCE!B:P,12,0))),"")&amp;
TEXT(A8,"???0")&amp;IF(VLOOKUP(A8,SOURCE!B:P,13,0)="","","   "&amp;VLOOKUP(A8,SOURCE!B:P,13,0)
))))</f>
        <v>#define ITM_ISE                          5</v>
      </c>
    </row>
    <row r="9" spans="1:4">
      <c r="A9">
        <v>6</v>
      </c>
      <c r="B9" t="str">
        <f>VLOOKUP(A9,SOURCE!B:P,12,0)</f>
        <v>ITM_ISG</v>
      </c>
      <c r="D9" s="8" t="str">
        <f>IF(A9&lt;0,VLOOKUP(A9,lookups!A$1:B$25,2,0),
IF(ISNA(B9),"",
IF(OR(ISBLANK(A9),ISNA(B9),B9=0),
"",
"#define "&amp;
VLOOKUP(A9,SOURCE!B:P,12,0)&amp;IF(SOURCE!$W$2-LEN(VLOOKUP(A9,SOURCE!B:P,12,0))&gt;=0,REPT(" ",SOURCE!$W$2-LEN(VLOOKUP(A9,SOURCE!B:P,12,0))),"")&amp;
TEXT(A9,"???0")&amp;IF(VLOOKUP(A9,SOURCE!B:P,13,0)="","","   "&amp;VLOOKUP(A9,SOURCE!B:P,13,0)
))))</f>
        <v>#define ITM_ISG                          6</v>
      </c>
    </row>
    <row r="10" spans="1:4">
      <c r="A10">
        <v>7</v>
      </c>
      <c r="B10" t="str">
        <f>VLOOKUP(A10,SOURCE!B:P,12,0)</f>
        <v>ITM_ISZ</v>
      </c>
      <c r="D10" s="8" t="str">
        <f>IF(A10&lt;0,VLOOKUP(A10,lookups!A$1:B$25,2,0),
IF(ISNA(B10),"",
IF(OR(ISBLANK(A10),ISNA(B10),B10=0),
"",
"#define "&amp;
VLOOKUP(A10,SOURCE!B:P,12,0)&amp;IF(SOURCE!$W$2-LEN(VLOOKUP(A10,SOURCE!B:P,12,0))&gt;=0,REPT(" ",SOURCE!$W$2-LEN(VLOOKUP(A10,SOURCE!B:P,12,0))),"")&amp;
TEXT(A10,"???0")&amp;IF(VLOOKUP(A10,SOURCE!B:P,13,0)="","","   "&amp;VLOOKUP(A10,SOURCE!B:P,13,0)
))))</f>
        <v>#define ITM_ISZ                          7</v>
      </c>
    </row>
    <row r="11" spans="1:4">
      <c r="A11">
        <v>8</v>
      </c>
      <c r="B11" t="str">
        <f>VLOOKUP(A11,SOURCE!B:P,12,0)</f>
        <v>ITM_DSE</v>
      </c>
      <c r="D11" s="8" t="str">
        <f>IF(A11&lt;0,VLOOKUP(A11,lookups!A$1:B$25,2,0),
IF(ISNA(B11),"",
IF(OR(ISBLANK(A11),ISNA(B11),B11=0),
"",
"#define "&amp;
VLOOKUP(A11,SOURCE!B:P,12,0)&amp;IF(SOURCE!$W$2-LEN(VLOOKUP(A11,SOURCE!B:P,12,0))&gt;=0,REPT(" ",SOURCE!$W$2-LEN(VLOOKUP(A11,SOURCE!B:P,12,0))),"")&amp;
TEXT(A11,"???0")&amp;IF(VLOOKUP(A11,SOURCE!B:P,13,0)="","","   "&amp;VLOOKUP(A11,SOURCE!B:P,13,0)
))))</f>
        <v>#define ITM_DSE                          8</v>
      </c>
    </row>
    <row r="12" spans="1:4">
      <c r="A12">
        <v>9</v>
      </c>
      <c r="B12" t="str">
        <f>VLOOKUP(A12,SOURCE!B:P,12,0)</f>
        <v>ITM_DSL</v>
      </c>
      <c r="D12" s="8" t="str">
        <f>IF(A12&lt;0,VLOOKUP(A12,lookups!A$1:B$25,2,0),
IF(ISNA(B12),"",
IF(OR(ISBLANK(A12),ISNA(B12),B12=0),
"",
"#define "&amp;
VLOOKUP(A12,SOURCE!B:P,12,0)&amp;IF(SOURCE!$W$2-LEN(VLOOKUP(A12,SOURCE!B:P,12,0))&gt;=0,REPT(" ",SOURCE!$W$2-LEN(VLOOKUP(A12,SOURCE!B:P,12,0))),"")&amp;
TEXT(A12,"???0")&amp;IF(VLOOKUP(A12,SOURCE!B:P,13,0)="","","   "&amp;VLOOKUP(A12,SOURCE!B:P,13,0)
))))</f>
        <v>#define ITM_DSL                          9</v>
      </c>
    </row>
    <row r="13" spans="1:4">
      <c r="A13">
        <v>10</v>
      </c>
      <c r="B13" t="str">
        <f>VLOOKUP(A13,SOURCE!B:P,12,0)</f>
        <v>ITM_DSZ</v>
      </c>
      <c r="D13" s="8" t="str">
        <f>IF(A13&lt;0,VLOOKUP(A13,lookups!A$1:B$25,2,0),
IF(ISNA(B13),"",
IF(OR(ISBLANK(A13),ISNA(B13),B13=0),
"",
"#define "&amp;
VLOOKUP(A13,SOURCE!B:P,12,0)&amp;IF(SOURCE!$W$2-LEN(VLOOKUP(A13,SOURCE!B:P,12,0))&gt;=0,REPT(" ",SOURCE!$W$2-LEN(VLOOKUP(A13,SOURCE!B:P,12,0))),"")&amp;
TEXT(A13,"???0")&amp;IF(VLOOKUP(A13,SOURCE!B:P,13,0)="","","   "&amp;VLOOKUP(A13,SOURCE!B:P,13,0)
))))</f>
        <v>#define ITM_DSZ                         10</v>
      </c>
    </row>
    <row r="14" spans="1:4">
      <c r="A14">
        <v>11</v>
      </c>
      <c r="B14" t="str">
        <f>VLOOKUP(A14,SOURCE!B:P,12,0)</f>
        <v>ITM_XEQU</v>
      </c>
      <c r="D14" s="8" t="str">
        <f>IF(A14&lt;0,VLOOKUP(A14,lookups!A$1:B$25,2,0),
IF(ISNA(B14),"",
IF(OR(ISBLANK(A14),ISNA(B14),B14=0),
"",
"#define "&amp;
VLOOKUP(A14,SOURCE!B:P,12,0)&amp;IF(SOURCE!$W$2-LEN(VLOOKUP(A14,SOURCE!B:P,12,0))&gt;=0,REPT(" ",SOURCE!$W$2-LEN(VLOOKUP(A14,SOURCE!B:P,12,0))),"")&amp;
TEXT(A14,"???0")&amp;IF(VLOOKUP(A14,SOURCE!B:P,13,0)="","","   "&amp;VLOOKUP(A14,SOURCE!B:P,13,0)
))))</f>
        <v>#define ITM_XEQU                        11</v>
      </c>
    </row>
    <row r="15" spans="1:4">
      <c r="A15">
        <v>12</v>
      </c>
      <c r="B15" t="str">
        <f>VLOOKUP(A15,SOURCE!B:P,12,0)</f>
        <v>ITM_XNE</v>
      </c>
      <c r="D15" s="8" t="str">
        <f>IF(A15&lt;0,VLOOKUP(A15,lookups!A$1:B$25,2,0),
IF(ISNA(B15),"",
IF(OR(ISBLANK(A15),ISNA(B15),B15=0),
"",
"#define "&amp;
VLOOKUP(A15,SOURCE!B:P,12,0)&amp;IF(SOURCE!$W$2-LEN(VLOOKUP(A15,SOURCE!B:P,12,0))&gt;=0,REPT(" ",SOURCE!$W$2-LEN(VLOOKUP(A15,SOURCE!B:P,12,0))),"")&amp;
TEXT(A15,"???0")&amp;IF(VLOOKUP(A15,SOURCE!B:P,13,0)="","","   "&amp;VLOOKUP(A15,SOURCE!B:P,13,0)
))))</f>
        <v>#define ITM_XNE                         12</v>
      </c>
    </row>
    <row r="16" spans="1:4">
      <c r="A16">
        <v>13</v>
      </c>
      <c r="B16" t="str">
        <f>VLOOKUP(A16,SOURCE!B:P,12,0)</f>
        <v>ITM_XEQUP0</v>
      </c>
      <c r="D16" s="8" t="str">
        <f>IF(A16&lt;0,VLOOKUP(A16,lookups!A$1:B$25,2,0),
IF(ISNA(B16),"",
IF(OR(ISBLANK(A16),ISNA(B16),B16=0),
"",
"#define "&amp;
VLOOKUP(A16,SOURCE!B:P,12,0)&amp;IF(SOURCE!$W$2-LEN(VLOOKUP(A16,SOURCE!B:P,12,0))&gt;=0,REPT(" ",SOURCE!$W$2-LEN(VLOOKUP(A16,SOURCE!B:P,12,0))),"")&amp;
TEXT(A16,"???0")&amp;IF(VLOOKUP(A16,SOURCE!B:P,13,0)="","","   "&amp;VLOOKUP(A16,SOURCE!B:P,13,0)
))))</f>
        <v>#define ITM_XEQUP0                      13</v>
      </c>
    </row>
    <row r="17" spans="1:4">
      <c r="A17">
        <v>14</v>
      </c>
      <c r="B17" t="str">
        <f>VLOOKUP(A17,SOURCE!B:P,12,0)</f>
        <v>ITM_XEQUM0</v>
      </c>
      <c r="D17" s="8" t="str">
        <f>IF(A17&lt;0,VLOOKUP(A17,lookups!A$1:B$25,2,0),
IF(ISNA(B17),"",
IF(OR(ISBLANK(A17),ISNA(B17),B17=0),
"",
"#define "&amp;
VLOOKUP(A17,SOURCE!B:P,12,0)&amp;IF(SOURCE!$W$2-LEN(VLOOKUP(A17,SOURCE!B:P,12,0))&gt;=0,REPT(" ",SOURCE!$W$2-LEN(VLOOKUP(A17,SOURCE!B:P,12,0))),"")&amp;
TEXT(A17,"???0")&amp;IF(VLOOKUP(A17,SOURCE!B:P,13,0)="","","   "&amp;VLOOKUP(A17,SOURCE!B:P,13,0)
))))</f>
        <v>#define ITM_XEQUM0                      14</v>
      </c>
    </row>
    <row r="18" spans="1:4">
      <c r="A18">
        <v>15</v>
      </c>
      <c r="B18" t="str">
        <f>VLOOKUP(A18,SOURCE!B:P,12,0)</f>
        <v>ITM_XAEQU</v>
      </c>
      <c r="D18" s="8" t="str">
        <f>IF(A18&lt;0,VLOOKUP(A18,lookups!A$1:B$25,2,0),
IF(ISNA(B18),"",
IF(OR(ISBLANK(A18),ISNA(B18),B18=0),
"",
"#define "&amp;
VLOOKUP(A18,SOURCE!B:P,12,0)&amp;IF(SOURCE!$W$2-LEN(VLOOKUP(A18,SOURCE!B:P,12,0))&gt;=0,REPT(" ",SOURCE!$W$2-LEN(VLOOKUP(A18,SOURCE!B:P,12,0))),"")&amp;
TEXT(A18,"???0")&amp;IF(VLOOKUP(A18,SOURCE!B:P,13,0)="","","   "&amp;VLOOKUP(A18,SOURCE!B:P,13,0)
))))</f>
        <v>#define ITM_XAEQU                       15</v>
      </c>
    </row>
    <row r="19" spans="1:4">
      <c r="A19">
        <v>16</v>
      </c>
      <c r="B19" t="str">
        <f>VLOOKUP(A19,SOURCE!B:P,12,0)</f>
        <v>ITM_XLT</v>
      </c>
      <c r="D19" s="8" t="str">
        <f>IF(A19&lt;0,VLOOKUP(A19,lookups!A$1:B$25,2,0),
IF(ISNA(B19),"",
IF(OR(ISBLANK(A19),ISNA(B19),B19=0),
"",
"#define "&amp;
VLOOKUP(A19,SOURCE!B:P,12,0)&amp;IF(SOURCE!$W$2-LEN(VLOOKUP(A19,SOURCE!B:P,12,0))&gt;=0,REPT(" ",SOURCE!$W$2-LEN(VLOOKUP(A19,SOURCE!B:P,12,0))),"")&amp;
TEXT(A19,"???0")&amp;IF(VLOOKUP(A19,SOURCE!B:P,13,0)="","","   "&amp;VLOOKUP(A19,SOURCE!B:P,13,0)
))))</f>
        <v>#define ITM_XLT                         16</v>
      </c>
    </row>
    <row r="20" spans="1:4">
      <c r="A20">
        <v>17</v>
      </c>
      <c r="B20" t="str">
        <f>VLOOKUP(A20,SOURCE!B:P,12,0)</f>
        <v>ITM_XLE</v>
      </c>
      <c r="D20" s="8" t="str">
        <f>IF(A20&lt;0,VLOOKUP(A20,lookups!A$1:B$25,2,0),
IF(ISNA(B20),"",
IF(OR(ISBLANK(A20),ISNA(B20),B20=0),
"",
"#define "&amp;
VLOOKUP(A20,SOURCE!B:P,12,0)&amp;IF(SOURCE!$W$2-LEN(VLOOKUP(A20,SOURCE!B:P,12,0))&gt;=0,REPT(" ",SOURCE!$W$2-LEN(VLOOKUP(A20,SOURCE!B:P,12,0))),"")&amp;
TEXT(A20,"???0")&amp;IF(VLOOKUP(A20,SOURCE!B:P,13,0)="","","   "&amp;VLOOKUP(A20,SOURCE!B:P,13,0)
))))</f>
        <v>#define ITM_XLE                         17</v>
      </c>
    </row>
    <row r="21" spans="1:4">
      <c r="A21">
        <v>18</v>
      </c>
      <c r="B21" t="str">
        <f>VLOOKUP(A21,SOURCE!B:P,12,0)</f>
        <v>ITM_XGE</v>
      </c>
      <c r="D21" s="8" t="str">
        <f>IF(A21&lt;0,VLOOKUP(A21,lookups!A$1:B$25,2,0),
IF(ISNA(B21),"",
IF(OR(ISBLANK(A21),ISNA(B21),B21=0),
"",
"#define "&amp;
VLOOKUP(A21,SOURCE!B:P,12,0)&amp;IF(SOURCE!$W$2-LEN(VLOOKUP(A21,SOURCE!B:P,12,0))&gt;=0,REPT(" ",SOURCE!$W$2-LEN(VLOOKUP(A21,SOURCE!B:P,12,0))),"")&amp;
TEXT(A21,"???0")&amp;IF(VLOOKUP(A21,SOURCE!B:P,13,0)="","","   "&amp;VLOOKUP(A21,SOURCE!B:P,13,0)
))))</f>
        <v>#define ITM_XGE                         18</v>
      </c>
    </row>
    <row r="22" spans="1:4">
      <c r="A22">
        <v>19</v>
      </c>
      <c r="B22" t="str">
        <f>VLOOKUP(A22,SOURCE!B:P,12,0)</f>
        <v>ITM_XGT</v>
      </c>
      <c r="D22" s="8" t="str">
        <f>IF(A22&lt;0,VLOOKUP(A22,lookups!A$1:B$25,2,0),
IF(ISNA(B22),"",
IF(OR(ISBLANK(A22),ISNA(B22),B22=0),
"",
"#define "&amp;
VLOOKUP(A22,SOURCE!B:P,12,0)&amp;IF(SOURCE!$W$2-LEN(VLOOKUP(A22,SOURCE!B:P,12,0))&gt;=0,REPT(" ",SOURCE!$W$2-LEN(VLOOKUP(A22,SOURCE!B:P,12,0))),"")&amp;
TEXT(A22,"???0")&amp;IF(VLOOKUP(A22,SOURCE!B:P,13,0)="","","   "&amp;VLOOKUP(A22,SOURCE!B:P,13,0)
))))</f>
        <v>#define ITM_XGT                         19</v>
      </c>
    </row>
    <row r="23" spans="1:4">
      <c r="A23">
        <v>20</v>
      </c>
      <c r="B23" t="str">
        <f>VLOOKUP(A23,SOURCE!B:P,12,0)</f>
        <v>ITM_FC</v>
      </c>
      <c r="D23" s="8" t="str">
        <f>IF(A23&lt;0,VLOOKUP(A23,lookups!A$1:B$25,2,0),
IF(ISNA(B23),"",
IF(OR(ISBLANK(A23),ISNA(B23),B23=0),
"",
"#define "&amp;
VLOOKUP(A23,SOURCE!B:P,12,0)&amp;IF(SOURCE!$W$2-LEN(VLOOKUP(A23,SOURCE!B:P,12,0))&gt;=0,REPT(" ",SOURCE!$W$2-LEN(VLOOKUP(A23,SOURCE!B:P,12,0))),"")&amp;
TEXT(A23,"???0")&amp;IF(VLOOKUP(A23,SOURCE!B:P,13,0)="","","   "&amp;VLOOKUP(A23,SOURCE!B:P,13,0)
))))</f>
        <v>#define ITM_FC                          20</v>
      </c>
    </row>
    <row r="24" spans="1:4">
      <c r="A24">
        <v>21</v>
      </c>
      <c r="B24" t="str">
        <f>VLOOKUP(A24,SOURCE!B:P,12,0)</f>
        <v>ITM_FS</v>
      </c>
      <c r="D24" s="8" t="str">
        <f>IF(A24&lt;0,VLOOKUP(A24,lookups!A$1:B$25,2,0),
IF(ISNA(B24),"",
IF(OR(ISBLANK(A24),ISNA(B24),B24=0),
"",
"#define "&amp;
VLOOKUP(A24,SOURCE!B:P,12,0)&amp;IF(SOURCE!$W$2-LEN(VLOOKUP(A24,SOURCE!B:P,12,0))&gt;=0,REPT(" ",SOURCE!$W$2-LEN(VLOOKUP(A24,SOURCE!B:P,12,0))),"")&amp;
TEXT(A24,"???0")&amp;IF(VLOOKUP(A24,SOURCE!B:P,13,0)="","","   "&amp;VLOOKUP(A24,SOURCE!B:P,13,0)
))))</f>
        <v>#define ITM_FS                          21</v>
      </c>
    </row>
    <row r="25" spans="1:4">
      <c r="A25">
        <v>22</v>
      </c>
      <c r="B25" t="str">
        <f>VLOOKUP(A25,SOURCE!B:P,12,0)</f>
        <v>ITM_EVEN</v>
      </c>
      <c r="D25" s="8" t="str">
        <f>IF(A25&lt;0,VLOOKUP(A25,lookups!A$1:B$25,2,0),
IF(ISNA(B25),"",
IF(OR(ISBLANK(A25),ISNA(B25),B25=0),
"",
"#define "&amp;
VLOOKUP(A25,SOURCE!B:P,12,0)&amp;IF(SOURCE!$W$2-LEN(VLOOKUP(A25,SOURCE!B:P,12,0))&gt;=0,REPT(" ",SOURCE!$W$2-LEN(VLOOKUP(A25,SOURCE!B:P,12,0))),"")&amp;
TEXT(A25,"???0")&amp;IF(VLOOKUP(A25,SOURCE!B:P,13,0)="","","   "&amp;VLOOKUP(A25,SOURCE!B:P,13,0)
))))</f>
        <v>#define ITM_EVEN                        22</v>
      </c>
    </row>
    <row r="26" spans="1:4">
      <c r="A26">
        <v>23</v>
      </c>
      <c r="B26" t="str">
        <f>VLOOKUP(A26,SOURCE!B:P,12,0)</f>
        <v>ITM_ODD</v>
      </c>
      <c r="D26" s="8" t="str">
        <f>IF(A26&lt;0,VLOOKUP(A26,lookups!A$1:B$25,2,0),
IF(ISNA(B26),"",
IF(OR(ISBLANK(A26),ISNA(B26),B26=0),
"",
"#define "&amp;
VLOOKUP(A26,SOURCE!B:P,12,0)&amp;IF(SOURCE!$W$2-LEN(VLOOKUP(A26,SOURCE!B:P,12,0))&gt;=0,REPT(" ",SOURCE!$W$2-LEN(VLOOKUP(A26,SOURCE!B:P,12,0))),"")&amp;
TEXT(A26,"???0")&amp;IF(VLOOKUP(A26,SOURCE!B:P,13,0)="","","   "&amp;VLOOKUP(A26,SOURCE!B:P,13,0)
))))</f>
        <v>#define ITM_ODD                         23</v>
      </c>
    </row>
    <row r="27" spans="1:4">
      <c r="A27">
        <v>24</v>
      </c>
      <c r="B27" t="str">
        <f>VLOOKUP(A27,SOURCE!B:P,12,0)</f>
        <v>ITM_FPQ</v>
      </c>
      <c r="D27" s="8" t="str">
        <f>IF(A27&lt;0,VLOOKUP(A27,lookups!A$1:B$25,2,0),
IF(ISNA(B27),"",
IF(OR(ISBLANK(A27),ISNA(B27),B27=0),
"",
"#define "&amp;
VLOOKUP(A27,SOURCE!B:P,12,0)&amp;IF(SOURCE!$W$2-LEN(VLOOKUP(A27,SOURCE!B:P,12,0))&gt;=0,REPT(" ",SOURCE!$W$2-LEN(VLOOKUP(A27,SOURCE!B:P,12,0))),"")&amp;
TEXT(A27,"???0")&amp;IF(VLOOKUP(A27,SOURCE!B:P,13,0)="","","   "&amp;VLOOKUP(A27,SOURCE!B:P,13,0)
))))</f>
        <v>#define ITM_FPQ                         24</v>
      </c>
    </row>
    <row r="28" spans="1:4">
      <c r="A28">
        <v>25</v>
      </c>
      <c r="B28" t="str">
        <f>VLOOKUP(A28,SOURCE!B:P,12,0)</f>
        <v>ITM_INT</v>
      </c>
      <c r="D28" s="8" t="str">
        <f>IF(A28&lt;0,VLOOKUP(A28,lookups!A$1:B$25,2,0),
IF(ISNA(B28),"",
IF(OR(ISBLANK(A28),ISNA(B28),B28=0),
"",
"#define "&amp;
VLOOKUP(A28,SOURCE!B:P,12,0)&amp;IF(SOURCE!$W$2-LEN(VLOOKUP(A28,SOURCE!B:P,12,0))&gt;=0,REPT(" ",SOURCE!$W$2-LEN(VLOOKUP(A28,SOURCE!B:P,12,0))),"")&amp;
TEXT(A28,"???0")&amp;IF(VLOOKUP(A28,SOURCE!B:P,13,0)="","","   "&amp;VLOOKUP(A28,SOURCE!B:P,13,0)
))))</f>
        <v>#define ITM_INT                         25</v>
      </c>
    </row>
    <row r="29" spans="1:4">
      <c r="A29">
        <v>26</v>
      </c>
      <c r="B29" t="str">
        <f>VLOOKUP(A29,SOURCE!B:P,12,0)</f>
        <v>ITM_CPX</v>
      </c>
      <c r="D29" s="8" t="str">
        <f>IF(A29&lt;0,VLOOKUP(A29,lookups!A$1:B$25,2,0),
IF(ISNA(B29),"",
IF(OR(ISBLANK(A29),ISNA(B29),B29=0),
"",
"#define "&amp;
VLOOKUP(A29,SOURCE!B:P,12,0)&amp;IF(SOURCE!$W$2-LEN(VLOOKUP(A29,SOURCE!B:P,12,0))&gt;=0,REPT(" ",SOURCE!$W$2-LEN(VLOOKUP(A29,SOURCE!B:P,12,0))),"")&amp;
TEXT(A29,"???0")&amp;IF(VLOOKUP(A29,SOURCE!B:P,13,0)="","","   "&amp;VLOOKUP(A29,SOURCE!B:P,13,0)
))))</f>
        <v>#define ITM_CPX                         26</v>
      </c>
    </row>
    <row r="30" spans="1:4">
      <c r="A30">
        <v>27</v>
      </c>
      <c r="B30" t="str">
        <f>VLOOKUP(A30,SOURCE!B:P,12,0)</f>
        <v>ITM_MATR</v>
      </c>
      <c r="D30" s="8" t="str">
        <f>IF(A30&lt;0,VLOOKUP(A30,lookups!A$1:B$25,2,0),
IF(ISNA(B30),"",
IF(OR(ISBLANK(A30),ISNA(B30),B30=0),
"",
"#define "&amp;
VLOOKUP(A30,SOURCE!B:P,12,0)&amp;IF(SOURCE!$W$2-LEN(VLOOKUP(A30,SOURCE!B:P,12,0))&gt;=0,REPT(" ",SOURCE!$W$2-LEN(VLOOKUP(A30,SOURCE!B:P,12,0))),"")&amp;
TEXT(A30,"???0")&amp;IF(VLOOKUP(A30,SOURCE!B:P,13,0)="","","   "&amp;VLOOKUP(A30,SOURCE!B:P,13,0)
))))</f>
        <v>#define ITM_MATR                        27</v>
      </c>
    </row>
    <row r="31" spans="1:4">
      <c r="A31">
        <v>28</v>
      </c>
      <c r="B31" t="str">
        <f>VLOOKUP(A31,SOURCE!B:P,12,0)</f>
        <v>ITM_NAN</v>
      </c>
      <c r="D31" s="8" t="str">
        <f>IF(A31&lt;0,VLOOKUP(A31,lookups!A$1:B$25,2,0),
IF(ISNA(B31),"",
IF(OR(ISBLANK(A31),ISNA(B31),B31=0),
"",
"#define "&amp;
VLOOKUP(A31,SOURCE!B:P,12,0)&amp;IF(SOURCE!$W$2-LEN(VLOOKUP(A31,SOURCE!B:P,12,0))&gt;=0,REPT(" ",SOURCE!$W$2-LEN(VLOOKUP(A31,SOURCE!B:P,12,0))),"")&amp;
TEXT(A31,"???0")&amp;IF(VLOOKUP(A31,SOURCE!B:P,13,0)="","","   "&amp;VLOOKUP(A31,SOURCE!B:P,13,0)
))))</f>
        <v>#define ITM_NAN                         28</v>
      </c>
    </row>
    <row r="32" spans="1:4">
      <c r="A32">
        <v>29</v>
      </c>
      <c r="B32" t="str">
        <f>VLOOKUP(A32,SOURCE!B:P,12,0)</f>
        <v>ITM_REAL</v>
      </c>
      <c r="D32" s="8" t="str">
        <f>IF(A32&lt;0,VLOOKUP(A32,lookups!A$1:B$25,2,0),
IF(ISNA(B32),"",
IF(OR(ISBLANK(A32),ISNA(B32),B32=0),
"",
"#define "&amp;
VLOOKUP(A32,SOURCE!B:P,12,0)&amp;IF(SOURCE!$W$2-LEN(VLOOKUP(A32,SOURCE!B:P,12,0))&gt;=0,REPT(" ",SOURCE!$W$2-LEN(VLOOKUP(A32,SOURCE!B:P,12,0))),"")&amp;
TEXT(A32,"???0")&amp;IF(VLOOKUP(A32,SOURCE!B:P,13,0)="","","   "&amp;VLOOKUP(A32,SOURCE!B:P,13,0)
))))</f>
        <v>#define ITM_REAL                        29</v>
      </c>
    </row>
    <row r="33" spans="1:4">
      <c r="A33">
        <v>30</v>
      </c>
      <c r="B33" t="str">
        <f>VLOOKUP(A33,SOURCE!B:P,12,0)</f>
        <v>ITM_SPEC</v>
      </c>
      <c r="D33" s="8" t="str">
        <f>IF(A33&lt;0,VLOOKUP(A33,lookups!A$1:B$25,2,0),
IF(ISNA(B33),"",
IF(OR(ISBLANK(A33),ISNA(B33),B33=0),
"",
"#define "&amp;
VLOOKUP(A33,SOURCE!B:P,12,0)&amp;IF(SOURCE!$W$2-LEN(VLOOKUP(A33,SOURCE!B:P,12,0))&gt;=0,REPT(" ",SOURCE!$W$2-LEN(VLOOKUP(A33,SOURCE!B:P,12,0))),"")&amp;
TEXT(A33,"???0")&amp;IF(VLOOKUP(A33,SOURCE!B:P,13,0)="","","   "&amp;VLOOKUP(A33,SOURCE!B:P,13,0)
))))</f>
        <v>#define ITM_SPEC                        30</v>
      </c>
    </row>
    <row r="34" spans="1:4">
      <c r="A34">
        <v>31</v>
      </c>
      <c r="B34" t="str">
        <f>VLOOKUP(A34,SOURCE!B:P,12,0)</f>
        <v>ITM_STRI</v>
      </c>
      <c r="D34" s="8" t="str">
        <f>IF(A34&lt;0,VLOOKUP(A34,lookups!A$1:B$25,2,0),
IF(ISNA(B34),"",
IF(OR(ISBLANK(A34),ISNA(B34),B34=0),
"",
"#define "&amp;
VLOOKUP(A34,SOURCE!B:P,12,0)&amp;IF(SOURCE!$W$2-LEN(VLOOKUP(A34,SOURCE!B:P,12,0))&gt;=0,REPT(" ",SOURCE!$W$2-LEN(VLOOKUP(A34,SOURCE!B:P,12,0))),"")&amp;
TEXT(A34,"???0")&amp;IF(VLOOKUP(A34,SOURCE!B:P,13,0)="","","   "&amp;VLOOKUP(A34,SOURCE!B:P,13,0)
))))</f>
        <v>#define ITM_STRI                        31</v>
      </c>
    </row>
    <row r="35" spans="1:4">
      <c r="A35">
        <v>32</v>
      </c>
      <c r="B35" t="str">
        <f>VLOOKUP(A35,SOURCE!B:P,12,0)</f>
        <v>ITM_PMINFINITY</v>
      </c>
      <c r="D35" s="8" t="str">
        <f>IF(A35&lt;0,VLOOKUP(A35,lookups!A$1:B$25,2,0),
IF(ISNA(B35),"",
IF(OR(ISBLANK(A35),ISNA(B35),B35=0),
"",
"#define "&amp;
VLOOKUP(A35,SOURCE!B:P,12,0)&amp;IF(SOURCE!$W$2-LEN(VLOOKUP(A35,SOURCE!B:P,12,0))&gt;=0,REPT(" ",SOURCE!$W$2-LEN(VLOOKUP(A35,SOURCE!B:P,12,0))),"")&amp;
TEXT(A35,"???0")&amp;IF(VLOOKUP(A35,SOURCE!B:P,13,0)="","","   "&amp;VLOOKUP(A35,SOURCE!B:P,13,0)
))))</f>
        <v>#define ITM_PMINFINITY                  32</v>
      </c>
    </row>
    <row r="36" spans="1:4">
      <c r="A36">
        <v>33</v>
      </c>
      <c r="B36" t="str">
        <f>VLOOKUP(A36,SOURCE!B:P,12,0)</f>
        <v>ITM_PRIME</v>
      </c>
      <c r="D36" s="8" t="str">
        <f>IF(A36&lt;0,VLOOKUP(A36,lookups!A$1:B$25,2,0),
IF(ISNA(B36),"",
IF(OR(ISBLANK(A36),ISNA(B36),B36=0),
"",
"#define "&amp;
VLOOKUP(A36,SOURCE!B:P,12,0)&amp;IF(SOURCE!$W$2-LEN(VLOOKUP(A36,SOURCE!B:P,12,0))&gt;=0,REPT(" ",SOURCE!$W$2-LEN(VLOOKUP(A36,SOURCE!B:P,12,0))),"")&amp;
TEXT(A36,"???0")&amp;IF(VLOOKUP(A36,SOURCE!B:P,13,0)="","","   "&amp;VLOOKUP(A36,SOURCE!B:P,13,0)
))))</f>
        <v>#define ITM_PRIME                       33</v>
      </c>
    </row>
    <row r="37" spans="1:4">
      <c r="A37">
        <v>34</v>
      </c>
      <c r="B37" t="str">
        <f>VLOOKUP(A37,SOURCE!B:P,12,0)</f>
        <v>ITM_TOP</v>
      </c>
      <c r="D37" s="8" t="str">
        <f>IF(A37&lt;0,VLOOKUP(A37,lookups!A$1:B$25,2,0),
IF(ISNA(B37),"",
IF(OR(ISBLANK(A37),ISNA(B37),B37=0),
"",
"#define "&amp;
VLOOKUP(A37,SOURCE!B:P,12,0)&amp;IF(SOURCE!$W$2-LEN(VLOOKUP(A37,SOURCE!B:P,12,0))&gt;=0,REPT(" ",SOURCE!$W$2-LEN(VLOOKUP(A37,SOURCE!B:P,12,0))),"")&amp;
TEXT(A37,"???0")&amp;IF(VLOOKUP(A37,SOURCE!B:P,13,0)="","","   "&amp;VLOOKUP(A37,SOURCE!B:P,13,0)
))))</f>
        <v>#define ITM_TOP                         34</v>
      </c>
    </row>
    <row r="38" spans="1:4">
      <c r="A38">
        <v>35</v>
      </c>
      <c r="B38" t="str">
        <f>VLOOKUP(A38,SOURCE!B:P,12,0)</f>
        <v>ITM_ENTER</v>
      </c>
      <c r="D38" s="8" t="str">
        <f>IF(A38&lt;0,VLOOKUP(A38,lookups!A$1:B$25,2,0),
IF(ISNA(B38),"",
IF(OR(ISBLANK(A38),ISNA(B38),B38=0),
"",
"#define "&amp;
VLOOKUP(A38,SOURCE!B:P,12,0)&amp;IF(SOURCE!$W$2-LEN(VLOOKUP(A38,SOURCE!B:P,12,0))&gt;=0,REPT(" ",SOURCE!$W$2-LEN(VLOOKUP(A38,SOURCE!B:P,12,0))),"")&amp;
TEXT(A38,"???0")&amp;IF(VLOOKUP(A38,SOURCE!B:P,13,0)="","","   "&amp;VLOOKUP(A38,SOURCE!B:P,13,0)
))))</f>
        <v>#define ITM_ENTER                       35</v>
      </c>
    </row>
    <row r="39" spans="1:4">
      <c r="A39">
        <v>36</v>
      </c>
      <c r="B39" t="str">
        <f>VLOOKUP(A39,SOURCE!B:P,12,0)</f>
        <v>ITM_XexY</v>
      </c>
      <c r="D39" s="8" t="str">
        <f>IF(A39&lt;0,VLOOKUP(A39,lookups!A$1:B$25,2,0),
IF(ISNA(B39),"",
IF(OR(ISBLANK(A39),ISNA(B39),B39=0),
"",
"#define "&amp;
VLOOKUP(A39,SOURCE!B:P,12,0)&amp;IF(SOURCE!$W$2-LEN(VLOOKUP(A39,SOURCE!B:P,12,0))&gt;=0,REPT(" ",SOURCE!$W$2-LEN(VLOOKUP(A39,SOURCE!B:P,12,0))),"")&amp;
TEXT(A39,"???0")&amp;IF(VLOOKUP(A39,SOURCE!B:P,13,0)="","","   "&amp;VLOOKUP(A39,SOURCE!B:P,13,0)
))))</f>
        <v>#define ITM_XexY                        36</v>
      </c>
    </row>
    <row r="40" spans="1:4">
      <c r="A40">
        <v>37</v>
      </c>
      <c r="B40" t="str">
        <f>VLOOKUP(A40,SOURCE!B:P,12,0)</f>
        <v>ITM_DROP</v>
      </c>
      <c r="D40" s="8" t="str">
        <f>IF(A40&lt;0,VLOOKUP(A40,lookups!A$1:B$25,2,0),
IF(ISNA(B40),"",
IF(OR(ISBLANK(A40),ISNA(B40),B40=0),
"",
"#define "&amp;
VLOOKUP(A40,SOURCE!B:P,12,0)&amp;IF(SOURCE!$W$2-LEN(VLOOKUP(A40,SOURCE!B:P,12,0))&gt;=0,REPT(" ",SOURCE!$W$2-LEN(VLOOKUP(A40,SOURCE!B:P,12,0))),"")&amp;
TEXT(A40,"???0")&amp;IF(VLOOKUP(A40,SOURCE!B:P,13,0)="","","   "&amp;VLOOKUP(A40,SOURCE!B:P,13,0)
))))</f>
        <v>#define ITM_DROP                        37</v>
      </c>
    </row>
    <row r="41" spans="1:4">
      <c r="A41">
        <v>38</v>
      </c>
      <c r="B41" t="str">
        <f>VLOOKUP(A41,SOURCE!B:P,12,0)</f>
        <v>ITM_PAUSE</v>
      </c>
      <c r="D41" s="8" t="str">
        <f>IF(A41&lt;0,VLOOKUP(A41,lookups!A$1:B$25,2,0),
IF(ISNA(B41),"",
IF(OR(ISBLANK(A41),ISNA(B41),B41=0),
"",
"#define "&amp;
VLOOKUP(A41,SOURCE!B:P,12,0)&amp;IF(SOURCE!$W$2-LEN(VLOOKUP(A41,SOURCE!B:P,12,0))&gt;=0,REPT(" ",SOURCE!$W$2-LEN(VLOOKUP(A41,SOURCE!B:P,12,0))),"")&amp;
TEXT(A41,"???0")&amp;IF(VLOOKUP(A41,SOURCE!B:P,13,0)="","","   "&amp;VLOOKUP(A41,SOURCE!B:P,13,0)
))))</f>
        <v>#define ITM_PAUSE                       38</v>
      </c>
    </row>
    <row r="42" spans="1:4">
      <c r="A42">
        <v>39</v>
      </c>
      <c r="B42" t="str">
        <f>VLOOKUP(A42,SOURCE!B:P,12,0)</f>
        <v>ITM_Rup</v>
      </c>
      <c r="D42" s="8" t="str">
        <f>IF(A42&lt;0,VLOOKUP(A42,lookups!A$1:B$25,2,0),
IF(ISNA(B42),"",
IF(OR(ISBLANK(A42),ISNA(B42),B42=0),
"",
"#define "&amp;
VLOOKUP(A42,SOURCE!B:P,12,0)&amp;IF(SOURCE!$W$2-LEN(VLOOKUP(A42,SOURCE!B:P,12,0))&gt;=0,REPT(" ",SOURCE!$W$2-LEN(VLOOKUP(A42,SOURCE!B:P,12,0))),"")&amp;
TEXT(A42,"???0")&amp;IF(VLOOKUP(A42,SOURCE!B:P,13,0)="","","   "&amp;VLOOKUP(A42,SOURCE!B:P,13,0)
))))</f>
        <v>#define ITM_Rup                         39</v>
      </c>
    </row>
    <row r="43" spans="1:4">
      <c r="A43">
        <v>40</v>
      </c>
      <c r="B43" t="str">
        <f>VLOOKUP(A43,SOURCE!B:P,12,0)</f>
        <v>ITM_Rdown</v>
      </c>
      <c r="D43" s="8" t="str">
        <f>IF(A43&lt;0,VLOOKUP(A43,lookups!A$1:B$25,2,0),
IF(ISNA(B43),"",
IF(OR(ISBLANK(A43),ISNA(B43),B43=0),
"",
"#define "&amp;
VLOOKUP(A43,SOURCE!B:P,12,0)&amp;IF(SOURCE!$W$2-LEN(VLOOKUP(A43,SOURCE!B:P,12,0))&gt;=0,REPT(" ",SOURCE!$W$2-LEN(VLOOKUP(A43,SOURCE!B:P,12,0))),"")&amp;
TEXT(A43,"???0")&amp;IF(VLOOKUP(A43,SOURCE!B:P,13,0)="","","   "&amp;VLOOKUP(A43,SOURCE!B:P,13,0)
))))</f>
        <v>#define ITM_Rdown                       40</v>
      </c>
    </row>
    <row r="44" spans="1:4">
      <c r="A44">
        <v>41</v>
      </c>
      <c r="B44" t="str">
        <f>VLOOKUP(A44,SOURCE!B:P,12,0)</f>
        <v>ITM_CLX</v>
      </c>
      <c r="D44" s="8" t="str">
        <f>IF(A44&lt;0,VLOOKUP(A44,lookups!A$1:B$25,2,0),
IF(ISNA(B44),"",
IF(OR(ISBLANK(A44),ISNA(B44),B44=0),
"",
"#define "&amp;
VLOOKUP(A44,SOURCE!B:P,12,0)&amp;IF(SOURCE!$W$2-LEN(VLOOKUP(A44,SOURCE!B:P,12,0))&gt;=0,REPT(" ",SOURCE!$W$2-LEN(VLOOKUP(A44,SOURCE!B:P,12,0))),"")&amp;
TEXT(A44,"???0")&amp;IF(VLOOKUP(A44,SOURCE!B:P,13,0)="","","   "&amp;VLOOKUP(A44,SOURCE!B:P,13,0)
))))</f>
        <v>#define ITM_CLX                         41</v>
      </c>
    </row>
    <row r="45" spans="1:4">
      <c r="A45">
        <v>42</v>
      </c>
      <c r="B45" t="str">
        <f>VLOOKUP(A45,SOURCE!B:P,12,0)</f>
        <v>ITM_FILL</v>
      </c>
      <c r="D45" s="8" t="str">
        <f>IF(A45&lt;0,VLOOKUP(A45,lookups!A$1:B$25,2,0),
IF(ISNA(B45),"",
IF(OR(ISBLANK(A45),ISNA(B45),B45=0),
"",
"#define "&amp;
VLOOKUP(A45,SOURCE!B:P,12,0)&amp;IF(SOURCE!$W$2-LEN(VLOOKUP(A45,SOURCE!B:P,12,0))&gt;=0,REPT(" ",SOURCE!$W$2-LEN(VLOOKUP(A45,SOURCE!B:P,12,0))),"")&amp;
TEXT(A45,"???0")&amp;IF(VLOOKUP(A45,SOURCE!B:P,13,0)="","","   "&amp;VLOOKUP(A45,SOURCE!B:P,13,0)
))))</f>
        <v>#define ITM_FILL                        42</v>
      </c>
    </row>
    <row r="46" spans="1:4">
      <c r="A46">
        <v>43</v>
      </c>
      <c r="B46" t="str">
        <f>VLOOKUP(A46,SOURCE!B:P,12,0)</f>
        <v>ITM_INPUT</v>
      </c>
      <c r="D46" s="8" t="str">
        <f>IF(A46&lt;0,VLOOKUP(A46,lookups!A$1:B$25,2,0),
IF(ISNA(B46),"",
IF(OR(ISBLANK(A46),ISNA(B46),B46=0),
"",
"#define "&amp;
VLOOKUP(A46,SOURCE!B:P,12,0)&amp;IF(SOURCE!$W$2-LEN(VLOOKUP(A46,SOURCE!B:P,12,0))&gt;=0,REPT(" ",SOURCE!$W$2-LEN(VLOOKUP(A46,SOURCE!B:P,12,0))),"")&amp;
TEXT(A46,"???0")&amp;IF(VLOOKUP(A46,SOURCE!B:P,13,0)="","","   "&amp;VLOOKUP(A46,SOURCE!B:P,13,0)
))))</f>
        <v>#define ITM_INPUT                       43</v>
      </c>
    </row>
    <row r="47" spans="1:4">
      <c r="A47">
        <v>44</v>
      </c>
      <c r="B47" t="str">
        <f>VLOOKUP(A47,SOURCE!B:P,12,0)</f>
        <v>ITM_STO</v>
      </c>
      <c r="D47" s="8" t="str">
        <f>IF(A47&lt;0,VLOOKUP(A47,lookups!A$1:B$25,2,0),
IF(ISNA(B47),"",
IF(OR(ISBLANK(A47),ISNA(B47),B47=0),
"",
"#define "&amp;
VLOOKUP(A47,SOURCE!B:P,12,0)&amp;IF(SOURCE!$W$2-LEN(VLOOKUP(A47,SOURCE!B:P,12,0))&gt;=0,REPT(" ",SOURCE!$W$2-LEN(VLOOKUP(A47,SOURCE!B:P,12,0))),"")&amp;
TEXT(A47,"???0")&amp;IF(VLOOKUP(A47,SOURCE!B:P,13,0)="","","   "&amp;VLOOKUP(A47,SOURCE!B:P,13,0)
))))</f>
        <v>#define ITM_STO                         44</v>
      </c>
    </row>
    <row r="48" spans="1:4">
      <c r="A48">
        <v>45</v>
      </c>
      <c r="B48" t="str">
        <f>VLOOKUP(A48,SOURCE!B:P,12,0)</f>
        <v>ITM_STOADD</v>
      </c>
      <c r="D48" s="8" t="str">
        <f>IF(A48&lt;0,VLOOKUP(A48,lookups!A$1:B$25,2,0),
IF(ISNA(B48),"",
IF(OR(ISBLANK(A48),ISNA(B48),B48=0),
"",
"#define "&amp;
VLOOKUP(A48,SOURCE!B:P,12,0)&amp;IF(SOURCE!$W$2-LEN(VLOOKUP(A48,SOURCE!B:P,12,0))&gt;=0,REPT(" ",SOURCE!$W$2-LEN(VLOOKUP(A48,SOURCE!B:P,12,0))),"")&amp;
TEXT(A48,"???0")&amp;IF(VLOOKUP(A48,SOURCE!B:P,13,0)="","","   "&amp;VLOOKUP(A48,SOURCE!B:P,13,0)
))))</f>
        <v>#define ITM_STOADD                      45</v>
      </c>
    </row>
    <row r="49" spans="1:4">
      <c r="A49">
        <v>46</v>
      </c>
      <c r="B49" t="str">
        <f>VLOOKUP(A49,SOURCE!B:P,12,0)</f>
        <v>ITM_STOSUB</v>
      </c>
      <c r="D49" s="8" t="str">
        <f>IF(A49&lt;0,VLOOKUP(A49,lookups!A$1:B$25,2,0),
IF(ISNA(B49),"",
IF(OR(ISBLANK(A49),ISNA(B49),B49=0),
"",
"#define "&amp;
VLOOKUP(A49,SOURCE!B:P,12,0)&amp;IF(SOURCE!$W$2-LEN(VLOOKUP(A49,SOURCE!B:P,12,0))&gt;=0,REPT(" ",SOURCE!$W$2-LEN(VLOOKUP(A49,SOURCE!B:P,12,0))),"")&amp;
TEXT(A49,"???0")&amp;IF(VLOOKUP(A49,SOURCE!B:P,13,0)="","","   "&amp;VLOOKUP(A49,SOURCE!B:P,13,0)
))))</f>
        <v>#define ITM_STOSUB                      46</v>
      </c>
    </row>
    <row r="50" spans="1:4">
      <c r="A50">
        <v>47</v>
      </c>
      <c r="B50" t="str">
        <f>VLOOKUP(A50,SOURCE!B:P,12,0)</f>
        <v>ITM_STOMULT</v>
      </c>
      <c r="D50" s="8" t="str">
        <f>IF(A50&lt;0,VLOOKUP(A50,lookups!A$1:B$25,2,0),
IF(ISNA(B50),"",
IF(OR(ISBLANK(A50),ISNA(B50),B50=0),
"",
"#define "&amp;
VLOOKUP(A50,SOURCE!B:P,12,0)&amp;IF(SOURCE!$W$2-LEN(VLOOKUP(A50,SOURCE!B:P,12,0))&gt;=0,REPT(" ",SOURCE!$W$2-LEN(VLOOKUP(A50,SOURCE!B:P,12,0))),"")&amp;
TEXT(A50,"???0")&amp;IF(VLOOKUP(A50,SOURCE!B:P,13,0)="","","   "&amp;VLOOKUP(A50,SOURCE!B:P,13,0)
))))</f>
        <v>#define ITM_STOMULT                     47</v>
      </c>
    </row>
    <row r="51" spans="1:4">
      <c r="A51">
        <v>48</v>
      </c>
      <c r="B51" t="str">
        <f>VLOOKUP(A51,SOURCE!B:P,12,0)</f>
        <v>ITM_STODIV</v>
      </c>
      <c r="D51" s="8" t="str">
        <f>IF(A51&lt;0,VLOOKUP(A51,lookups!A$1:B$25,2,0),
IF(ISNA(B51),"",
IF(OR(ISBLANK(A51),ISNA(B51),B51=0),
"",
"#define "&amp;
VLOOKUP(A51,SOURCE!B:P,12,0)&amp;IF(SOURCE!$W$2-LEN(VLOOKUP(A51,SOURCE!B:P,12,0))&gt;=0,REPT(" ",SOURCE!$W$2-LEN(VLOOKUP(A51,SOURCE!B:P,12,0))),"")&amp;
TEXT(A51,"???0")&amp;IF(VLOOKUP(A51,SOURCE!B:P,13,0)="","","   "&amp;VLOOKUP(A51,SOURCE!B:P,13,0)
))))</f>
        <v>#define ITM_STODIV                      48</v>
      </c>
    </row>
    <row r="52" spans="1:4">
      <c r="A52">
        <v>49</v>
      </c>
      <c r="B52" t="str">
        <f>VLOOKUP(A52,SOURCE!B:P,12,0)</f>
        <v>ITM_COMB</v>
      </c>
      <c r="D52" s="8" t="str">
        <f>IF(A52&lt;0,VLOOKUP(A52,lookups!A$1:B$25,2,0),
IF(ISNA(B52),"",
IF(OR(ISBLANK(A52),ISNA(B52),B52=0),
"",
"#define "&amp;
VLOOKUP(A52,SOURCE!B:P,12,0)&amp;IF(SOURCE!$W$2-LEN(VLOOKUP(A52,SOURCE!B:P,12,0))&gt;=0,REPT(" ",SOURCE!$W$2-LEN(VLOOKUP(A52,SOURCE!B:P,12,0))),"")&amp;
TEXT(A52,"???0")&amp;IF(VLOOKUP(A52,SOURCE!B:P,13,0)="","","   "&amp;VLOOKUP(A52,SOURCE!B:P,13,0)
))))</f>
        <v>#define ITM_COMB                        49</v>
      </c>
    </row>
    <row r="53" spans="1:4">
      <c r="A53">
        <v>50</v>
      </c>
      <c r="B53" t="str">
        <f>VLOOKUP(A53,SOURCE!B:P,12,0)</f>
        <v>ITM_PERM</v>
      </c>
      <c r="D53" s="8" t="str">
        <f>IF(A53&lt;0,VLOOKUP(A53,lookups!A$1:B$25,2,0),
IF(ISNA(B53),"",
IF(OR(ISBLANK(A53),ISNA(B53),B53=0),
"",
"#define "&amp;
VLOOKUP(A53,SOURCE!B:P,12,0)&amp;IF(SOURCE!$W$2-LEN(VLOOKUP(A53,SOURCE!B:P,12,0))&gt;=0,REPT(" ",SOURCE!$W$2-LEN(VLOOKUP(A53,SOURCE!B:P,12,0))),"")&amp;
TEXT(A53,"???0")&amp;IF(VLOOKUP(A53,SOURCE!B:P,13,0)="","","   "&amp;VLOOKUP(A53,SOURCE!B:P,13,0)
))))</f>
        <v>#define ITM_PERM                        50</v>
      </c>
    </row>
    <row r="54" spans="1:4">
      <c r="A54">
        <v>51</v>
      </c>
      <c r="B54" t="str">
        <f>VLOOKUP(A54,SOURCE!B:P,12,0)</f>
        <v>ITM_RCL</v>
      </c>
      <c r="D54" s="8" t="str">
        <f>IF(A54&lt;0,VLOOKUP(A54,lookups!A$1:B$25,2,0),
IF(ISNA(B54),"",
IF(OR(ISBLANK(A54),ISNA(B54),B54=0),
"",
"#define "&amp;
VLOOKUP(A54,SOURCE!B:P,12,0)&amp;IF(SOURCE!$W$2-LEN(VLOOKUP(A54,SOURCE!B:P,12,0))&gt;=0,REPT(" ",SOURCE!$W$2-LEN(VLOOKUP(A54,SOURCE!B:P,12,0))),"")&amp;
TEXT(A54,"???0")&amp;IF(VLOOKUP(A54,SOURCE!B:P,13,0)="","","   "&amp;VLOOKUP(A54,SOURCE!B:P,13,0)
))))</f>
        <v>#define ITM_RCL                         51</v>
      </c>
    </row>
    <row r="55" spans="1:4">
      <c r="A55">
        <v>52</v>
      </c>
      <c r="B55" t="str">
        <f>VLOOKUP(A55,SOURCE!B:P,12,0)</f>
        <v>ITM_RCLADD</v>
      </c>
      <c r="D55" s="8" t="str">
        <f>IF(A55&lt;0,VLOOKUP(A55,lookups!A$1:B$25,2,0),
IF(ISNA(B55),"",
IF(OR(ISBLANK(A55),ISNA(B55),B55=0),
"",
"#define "&amp;
VLOOKUP(A55,SOURCE!B:P,12,0)&amp;IF(SOURCE!$W$2-LEN(VLOOKUP(A55,SOURCE!B:P,12,0))&gt;=0,REPT(" ",SOURCE!$W$2-LEN(VLOOKUP(A55,SOURCE!B:P,12,0))),"")&amp;
TEXT(A55,"???0")&amp;IF(VLOOKUP(A55,SOURCE!B:P,13,0)="","","   "&amp;VLOOKUP(A55,SOURCE!B:P,13,0)
))))</f>
        <v>#define ITM_RCLADD                      52</v>
      </c>
    </row>
    <row r="56" spans="1:4">
      <c r="A56">
        <v>53</v>
      </c>
      <c r="B56" t="str">
        <f>VLOOKUP(A56,SOURCE!B:P,12,0)</f>
        <v>ITM_RCLSUB</v>
      </c>
      <c r="D56" s="8" t="str">
        <f>IF(A56&lt;0,VLOOKUP(A56,lookups!A$1:B$25,2,0),
IF(ISNA(B56),"",
IF(OR(ISBLANK(A56),ISNA(B56),B56=0),
"",
"#define "&amp;
VLOOKUP(A56,SOURCE!B:P,12,0)&amp;IF(SOURCE!$W$2-LEN(VLOOKUP(A56,SOURCE!B:P,12,0))&gt;=0,REPT(" ",SOURCE!$W$2-LEN(VLOOKUP(A56,SOURCE!B:P,12,0))),"")&amp;
TEXT(A56,"???0")&amp;IF(VLOOKUP(A56,SOURCE!B:P,13,0)="","","   "&amp;VLOOKUP(A56,SOURCE!B:P,13,0)
))))</f>
        <v>#define ITM_RCLSUB                      53</v>
      </c>
    </row>
    <row r="57" spans="1:4">
      <c r="A57">
        <v>54</v>
      </c>
      <c r="B57" t="str">
        <f>VLOOKUP(A57,SOURCE!B:P,12,0)</f>
        <v>ITM_RCLMULT</v>
      </c>
      <c r="D57" s="8" t="str">
        <f>IF(A57&lt;0,VLOOKUP(A57,lookups!A$1:B$25,2,0),
IF(ISNA(B57),"",
IF(OR(ISBLANK(A57),ISNA(B57),B57=0),
"",
"#define "&amp;
VLOOKUP(A57,SOURCE!B:P,12,0)&amp;IF(SOURCE!$W$2-LEN(VLOOKUP(A57,SOURCE!B:P,12,0))&gt;=0,REPT(" ",SOURCE!$W$2-LEN(VLOOKUP(A57,SOURCE!B:P,12,0))),"")&amp;
TEXT(A57,"???0")&amp;IF(VLOOKUP(A57,SOURCE!B:P,13,0)="","","   "&amp;VLOOKUP(A57,SOURCE!B:P,13,0)
))))</f>
        <v>#define ITM_RCLMULT                     54</v>
      </c>
    </row>
    <row r="58" spans="1:4">
      <c r="A58">
        <v>55</v>
      </c>
      <c r="B58" t="str">
        <f>VLOOKUP(A58,SOURCE!B:P,12,0)</f>
        <v>ITM_RCLDIV</v>
      </c>
      <c r="D58" s="8" t="str">
        <f>IF(A58&lt;0,VLOOKUP(A58,lookups!A$1:B$25,2,0),
IF(ISNA(B58),"",
IF(OR(ISBLANK(A58),ISNA(B58),B58=0),
"",
"#define "&amp;
VLOOKUP(A58,SOURCE!B:P,12,0)&amp;IF(SOURCE!$W$2-LEN(VLOOKUP(A58,SOURCE!B:P,12,0))&gt;=0,REPT(" ",SOURCE!$W$2-LEN(VLOOKUP(A58,SOURCE!B:P,12,0))),"")&amp;
TEXT(A58,"???0")&amp;IF(VLOOKUP(A58,SOURCE!B:P,13,0)="","","   "&amp;VLOOKUP(A58,SOURCE!B:P,13,0)
))))</f>
        <v>#define ITM_RCLDIV                      55</v>
      </c>
    </row>
    <row r="59" spans="1:4">
      <c r="A59">
        <v>56</v>
      </c>
      <c r="B59" t="str">
        <f>VLOOKUP(A59,SOURCE!B:P,12,0)</f>
        <v>ITM_CONVG</v>
      </c>
      <c r="D59" s="8" t="str">
        <f>IF(A59&lt;0,VLOOKUP(A59,lookups!A$1:B$25,2,0),
IF(ISNA(B59),"",
IF(OR(ISBLANK(A59),ISNA(B59),B59=0),
"",
"#define "&amp;
VLOOKUP(A59,SOURCE!B:P,12,0)&amp;IF(SOURCE!$W$2-LEN(VLOOKUP(A59,SOURCE!B:P,12,0))&gt;=0,REPT(" ",SOURCE!$W$2-LEN(VLOOKUP(A59,SOURCE!B:P,12,0))),"")&amp;
TEXT(A59,"???0")&amp;IF(VLOOKUP(A59,SOURCE!B:P,13,0)="","","   "&amp;VLOOKUP(A59,SOURCE!B:P,13,0)
))))</f>
        <v>#define ITM_CONVG                       56</v>
      </c>
    </row>
    <row r="60" spans="1:4">
      <c r="A60">
        <v>57</v>
      </c>
      <c r="B60" t="str">
        <f>VLOOKUP(A60,SOURCE!B:P,12,0)</f>
        <v>ITM_ENTRY</v>
      </c>
      <c r="D60" s="8" t="str">
        <f>IF(A60&lt;0,VLOOKUP(A60,lookups!A$1:B$25,2,0),
IF(ISNA(B60),"",
IF(OR(ISBLANK(A60),ISNA(B60),B60=0),
"",
"#define "&amp;
VLOOKUP(A60,SOURCE!B:P,12,0)&amp;IF(SOURCE!$W$2-LEN(VLOOKUP(A60,SOURCE!B:P,12,0))&gt;=0,REPT(" ",SOURCE!$W$2-LEN(VLOOKUP(A60,SOURCE!B:P,12,0))),"")&amp;
TEXT(A60,"???0")&amp;IF(VLOOKUP(A60,SOURCE!B:P,13,0)="","","   "&amp;VLOOKUP(A60,SOURCE!B:P,13,0)
))))</f>
        <v>#define ITM_ENTRY                       57</v>
      </c>
    </row>
    <row r="61" spans="1:4">
      <c r="A61">
        <v>58</v>
      </c>
      <c r="B61" t="str">
        <f>VLOOKUP(A61,SOURCE!B:P,12,0)</f>
        <v>ITM_SQUARE</v>
      </c>
      <c r="D61" s="8" t="str">
        <f>IF(A61&lt;0,VLOOKUP(A61,lookups!A$1:B$25,2,0),
IF(ISNA(B61),"",
IF(OR(ISBLANK(A61),ISNA(B61),B61=0),
"",
"#define "&amp;
VLOOKUP(A61,SOURCE!B:P,12,0)&amp;IF(SOURCE!$W$2-LEN(VLOOKUP(A61,SOURCE!B:P,12,0))&gt;=0,REPT(" ",SOURCE!$W$2-LEN(VLOOKUP(A61,SOURCE!B:P,12,0))),"")&amp;
TEXT(A61,"???0")&amp;IF(VLOOKUP(A61,SOURCE!B:P,13,0)="","","   "&amp;VLOOKUP(A61,SOURCE!B:P,13,0)
))))</f>
        <v>#define ITM_SQUARE                      58</v>
      </c>
    </row>
    <row r="62" spans="1:4">
      <c r="A62">
        <v>59</v>
      </c>
      <c r="B62" t="str">
        <f>VLOOKUP(A62,SOURCE!B:P,12,0)</f>
        <v>ITM_CUBE</v>
      </c>
      <c r="D62" s="8" t="str">
        <f>IF(A62&lt;0,VLOOKUP(A62,lookups!A$1:B$25,2,0),
IF(ISNA(B62),"",
IF(OR(ISBLANK(A62),ISNA(B62),B62=0),
"",
"#define "&amp;
VLOOKUP(A62,SOURCE!B:P,12,0)&amp;IF(SOURCE!$W$2-LEN(VLOOKUP(A62,SOURCE!B:P,12,0))&gt;=0,REPT(" ",SOURCE!$W$2-LEN(VLOOKUP(A62,SOURCE!B:P,12,0))),"")&amp;
TEXT(A62,"???0")&amp;IF(VLOOKUP(A62,SOURCE!B:P,13,0)="","","   "&amp;VLOOKUP(A62,SOURCE!B:P,13,0)
))))</f>
        <v>#define ITM_CUBE                        59</v>
      </c>
    </row>
    <row r="63" spans="1:4">
      <c r="A63">
        <v>60</v>
      </c>
      <c r="B63" t="str">
        <f>VLOOKUP(A63,SOURCE!B:P,12,0)</f>
        <v>ITM_YX</v>
      </c>
      <c r="D63" s="8" t="str">
        <f>IF(A63&lt;0,VLOOKUP(A63,lookups!A$1:B$25,2,0),
IF(ISNA(B63),"",
IF(OR(ISBLANK(A63),ISNA(B63),B63=0),
"",
"#define "&amp;
VLOOKUP(A63,SOURCE!B:P,12,0)&amp;IF(SOURCE!$W$2-LEN(VLOOKUP(A63,SOURCE!B:P,12,0))&gt;=0,REPT(" ",SOURCE!$W$2-LEN(VLOOKUP(A63,SOURCE!B:P,12,0))),"")&amp;
TEXT(A63,"???0")&amp;IF(VLOOKUP(A63,SOURCE!B:P,13,0)="","","   "&amp;VLOOKUP(A63,SOURCE!B:P,13,0)
))))</f>
        <v>#define ITM_YX                          60</v>
      </c>
    </row>
    <row r="64" spans="1:4">
      <c r="A64">
        <v>61</v>
      </c>
      <c r="B64" t="str">
        <f>VLOOKUP(A64,SOURCE!B:P,12,0)</f>
        <v>ITM_SQUAREROOTX</v>
      </c>
      <c r="D64" s="8" t="str">
        <f>IF(A64&lt;0,VLOOKUP(A64,lookups!A$1:B$25,2,0),
IF(ISNA(B64),"",
IF(OR(ISBLANK(A64),ISNA(B64),B64=0),
"",
"#define "&amp;
VLOOKUP(A64,SOURCE!B:P,12,0)&amp;IF(SOURCE!$W$2-LEN(VLOOKUP(A64,SOURCE!B:P,12,0))&gt;=0,REPT(" ",SOURCE!$W$2-LEN(VLOOKUP(A64,SOURCE!B:P,12,0))),"")&amp;
TEXT(A64,"???0")&amp;IF(VLOOKUP(A64,SOURCE!B:P,13,0)="","","   "&amp;VLOOKUP(A64,SOURCE!B:P,13,0)
))))</f>
        <v>#define ITM_SQUAREROOTX                 61</v>
      </c>
    </row>
    <row r="65" spans="1:4">
      <c r="A65">
        <v>62</v>
      </c>
      <c r="B65" t="str">
        <f>VLOOKUP(A65,SOURCE!B:P,12,0)</f>
        <v>ITM_CUBEROOT</v>
      </c>
      <c r="D65" s="8" t="str">
        <f>IF(A65&lt;0,VLOOKUP(A65,lookups!A$1:B$25,2,0),
IF(ISNA(B65),"",
IF(OR(ISBLANK(A65),ISNA(B65),B65=0),
"",
"#define "&amp;
VLOOKUP(A65,SOURCE!B:P,12,0)&amp;IF(SOURCE!$W$2-LEN(VLOOKUP(A65,SOURCE!B:P,12,0))&gt;=0,REPT(" ",SOURCE!$W$2-LEN(VLOOKUP(A65,SOURCE!B:P,12,0))),"")&amp;
TEXT(A65,"???0")&amp;IF(VLOOKUP(A65,SOURCE!B:P,13,0)="","","   "&amp;VLOOKUP(A65,SOURCE!B:P,13,0)
))))</f>
        <v>#define ITM_CUBEROOT                    62</v>
      </c>
    </row>
    <row r="66" spans="1:4">
      <c r="A66">
        <v>63</v>
      </c>
      <c r="B66" t="str">
        <f>VLOOKUP(A66,SOURCE!B:P,12,0)</f>
        <v>ITM_XTHROOT</v>
      </c>
      <c r="D66" s="8" t="str">
        <f>IF(A66&lt;0,VLOOKUP(A66,lookups!A$1:B$25,2,0),
IF(ISNA(B66),"",
IF(OR(ISBLANK(A66),ISNA(B66),B66=0),
"",
"#define "&amp;
VLOOKUP(A66,SOURCE!B:P,12,0)&amp;IF(SOURCE!$W$2-LEN(VLOOKUP(A66,SOURCE!B:P,12,0))&gt;=0,REPT(" ",SOURCE!$W$2-LEN(VLOOKUP(A66,SOURCE!B:P,12,0))),"")&amp;
TEXT(A66,"???0")&amp;IF(VLOOKUP(A66,SOURCE!B:P,13,0)="","","   "&amp;VLOOKUP(A66,SOURCE!B:P,13,0)
))))</f>
        <v>#define ITM_XTHROOT                     63</v>
      </c>
    </row>
    <row r="67" spans="1:4">
      <c r="A67">
        <v>64</v>
      </c>
      <c r="B67" t="str">
        <f>VLOOKUP(A67,SOURCE!B:P,12,0)</f>
        <v>ITM_2X</v>
      </c>
      <c r="D67" s="8" t="str">
        <f>IF(A67&lt;0,VLOOKUP(A67,lookups!A$1:B$25,2,0),
IF(ISNA(B67),"",
IF(OR(ISBLANK(A67),ISNA(B67),B67=0),
"",
"#define "&amp;
VLOOKUP(A67,SOURCE!B:P,12,0)&amp;IF(SOURCE!$W$2-LEN(VLOOKUP(A67,SOURCE!B:P,12,0))&gt;=0,REPT(" ",SOURCE!$W$2-LEN(VLOOKUP(A67,SOURCE!B:P,12,0))),"")&amp;
TEXT(A67,"???0")&amp;IF(VLOOKUP(A67,SOURCE!B:P,13,0)="","","   "&amp;VLOOKUP(A67,SOURCE!B:P,13,0)
))))</f>
        <v>#define ITM_2X                          64</v>
      </c>
    </row>
    <row r="68" spans="1:4">
      <c r="A68">
        <v>65</v>
      </c>
      <c r="B68" t="str">
        <f>VLOOKUP(A68,SOURCE!B:P,12,0)</f>
        <v>ITM_EXP</v>
      </c>
      <c r="D68" s="8" t="str">
        <f>IF(A68&lt;0,VLOOKUP(A68,lookups!A$1:B$25,2,0),
IF(ISNA(B68),"",
IF(OR(ISBLANK(A68),ISNA(B68),B68=0),
"",
"#define "&amp;
VLOOKUP(A68,SOURCE!B:P,12,0)&amp;IF(SOURCE!$W$2-LEN(VLOOKUP(A68,SOURCE!B:P,12,0))&gt;=0,REPT(" ",SOURCE!$W$2-LEN(VLOOKUP(A68,SOURCE!B:P,12,0))),"")&amp;
TEXT(A68,"???0")&amp;IF(VLOOKUP(A68,SOURCE!B:P,13,0)="","","   "&amp;VLOOKUP(A68,SOURCE!B:P,13,0)
))))</f>
        <v>#define ITM_EXP                         65</v>
      </c>
    </row>
    <row r="69" spans="1:4">
      <c r="A69">
        <v>66</v>
      </c>
      <c r="B69" t="str">
        <f>VLOOKUP(A69,SOURCE!B:P,12,0)</f>
        <v>ITM_ROUND</v>
      </c>
      <c r="D69" s="8" t="str">
        <f>IF(A69&lt;0,VLOOKUP(A69,lookups!A$1:B$25,2,0),
IF(ISNA(B69),"",
IF(OR(ISBLANK(A69),ISNA(B69),B69=0),
"",
"#define "&amp;
VLOOKUP(A69,SOURCE!B:P,12,0)&amp;IF(SOURCE!$W$2-LEN(VLOOKUP(A69,SOURCE!B:P,12,0))&gt;=0,REPT(" ",SOURCE!$W$2-LEN(VLOOKUP(A69,SOURCE!B:P,12,0))),"")&amp;
TEXT(A69,"???0")&amp;IF(VLOOKUP(A69,SOURCE!B:P,13,0)="","","   "&amp;VLOOKUP(A69,SOURCE!B:P,13,0)
))))</f>
        <v>#define ITM_ROUND                       66</v>
      </c>
    </row>
    <row r="70" spans="1:4">
      <c r="A70">
        <v>67</v>
      </c>
      <c r="B70" t="str">
        <f>VLOOKUP(A70,SOURCE!B:P,12,0)</f>
        <v>ITM_10x</v>
      </c>
      <c r="D70" s="8" t="str">
        <f>IF(A70&lt;0,VLOOKUP(A70,lookups!A$1:B$25,2,0),
IF(ISNA(B70),"",
IF(OR(ISBLANK(A70),ISNA(B70),B70=0),
"",
"#define "&amp;
VLOOKUP(A70,SOURCE!B:P,12,0)&amp;IF(SOURCE!$W$2-LEN(VLOOKUP(A70,SOURCE!B:P,12,0))&gt;=0,REPT(" ",SOURCE!$W$2-LEN(VLOOKUP(A70,SOURCE!B:P,12,0))),"")&amp;
TEXT(A70,"???0")&amp;IF(VLOOKUP(A70,SOURCE!B:P,13,0)="","","   "&amp;VLOOKUP(A70,SOURCE!B:P,13,0)
))))</f>
        <v>#define ITM_10x                         67</v>
      </c>
    </row>
    <row r="71" spans="1:4">
      <c r="A71">
        <v>68</v>
      </c>
      <c r="B71" t="str">
        <f>VLOOKUP(A71,SOURCE!B:P,12,0)</f>
        <v>ITM_LOG2</v>
      </c>
      <c r="D71" s="8" t="str">
        <f>IF(A71&lt;0,VLOOKUP(A71,lookups!A$1:B$25,2,0),
IF(ISNA(B71),"",
IF(OR(ISBLANK(A71),ISNA(B71),B71=0),
"",
"#define "&amp;
VLOOKUP(A71,SOURCE!B:P,12,0)&amp;IF(SOURCE!$W$2-LEN(VLOOKUP(A71,SOURCE!B:P,12,0))&gt;=0,REPT(" ",SOURCE!$W$2-LEN(VLOOKUP(A71,SOURCE!B:P,12,0))),"")&amp;
TEXT(A71,"???0")&amp;IF(VLOOKUP(A71,SOURCE!B:P,13,0)="","","   "&amp;VLOOKUP(A71,SOURCE!B:P,13,0)
))))</f>
        <v>#define ITM_LOG2                        68</v>
      </c>
    </row>
    <row r="72" spans="1:4">
      <c r="A72">
        <v>69</v>
      </c>
      <c r="B72" t="str">
        <f>VLOOKUP(A72,SOURCE!B:P,12,0)</f>
        <v>ITM_LN</v>
      </c>
      <c r="D72" s="8" t="str">
        <f>IF(A72&lt;0,VLOOKUP(A72,lookups!A$1:B$25,2,0),
IF(ISNA(B72),"",
IF(OR(ISBLANK(A72),ISNA(B72),B72=0),
"",
"#define "&amp;
VLOOKUP(A72,SOURCE!B:P,12,0)&amp;IF(SOURCE!$W$2-LEN(VLOOKUP(A72,SOURCE!B:P,12,0))&gt;=0,REPT(" ",SOURCE!$W$2-LEN(VLOOKUP(A72,SOURCE!B:P,12,0))),"")&amp;
TEXT(A72,"???0")&amp;IF(VLOOKUP(A72,SOURCE!B:P,13,0)="","","   "&amp;VLOOKUP(A72,SOURCE!B:P,13,0)
))))</f>
        <v>#define ITM_LN                          69</v>
      </c>
    </row>
    <row r="73" spans="1:4">
      <c r="A73">
        <v>70</v>
      </c>
      <c r="B73" t="str">
        <f>VLOOKUP(A73,SOURCE!B:P,12,0)</f>
        <v>ITM_STOP</v>
      </c>
      <c r="D73" s="8" t="str">
        <f>IF(A73&lt;0,VLOOKUP(A73,lookups!A$1:B$25,2,0),
IF(ISNA(B73),"",
IF(OR(ISBLANK(A73),ISNA(B73),B73=0),
"",
"#define "&amp;
VLOOKUP(A73,SOURCE!B:P,12,0)&amp;IF(SOURCE!$W$2-LEN(VLOOKUP(A73,SOURCE!B:P,12,0))&gt;=0,REPT(" ",SOURCE!$W$2-LEN(VLOOKUP(A73,SOURCE!B:P,12,0))),"")&amp;
TEXT(A73,"???0")&amp;IF(VLOOKUP(A73,SOURCE!B:P,13,0)="","","   "&amp;VLOOKUP(A73,SOURCE!B:P,13,0)
))))</f>
        <v>#define ITM_STOP                        70</v>
      </c>
    </row>
    <row r="74" spans="1:4">
      <c r="A74">
        <v>71</v>
      </c>
      <c r="B74" t="str">
        <f>VLOOKUP(A74,SOURCE!B:P,12,0)</f>
        <v>ITM_LOG10</v>
      </c>
      <c r="D74" s="8" t="str">
        <f>IF(A74&lt;0,VLOOKUP(A74,lookups!A$1:B$25,2,0),
IF(ISNA(B74),"",
IF(OR(ISBLANK(A74),ISNA(B74),B74=0),
"",
"#define "&amp;
VLOOKUP(A74,SOURCE!B:P,12,0)&amp;IF(SOURCE!$W$2-LEN(VLOOKUP(A74,SOURCE!B:P,12,0))&gt;=0,REPT(" ",SOURCE!$W$2-LEN(VLOOKUP(A74,SOURCE!B:P,12,0))),"")&amp;
TEXT(A74,"???0")&amp;IF(VLOOKUP(A74,SOURCE!B:P,13,0)="","","   "&amp;VLOOKUP(A74,SOURCE!B:P,13,0)
))))</f>
        <v>#define ITM_LOG10                       71</v>
      </c>
    </row>
    <row r="75" spans="1:4">
      <c r="A75">
        <v>72</v>
      </c>
      <c r="B75" t="str">
        <f>VLOOKUP(A75,SOURCE!B:P,12,0)</f>
        <v>ITM_LOGXY</v>
      </c>
      <c r="D75" s="8" t="str">
        <f>IF(A75&lt;0,VLOOKUP(A75,lookups!A$1:B$25,2,0),
IF(ISNA(B75),"",
IF(OR(ISBLANK(A75),ISNA(B75),B75=0),
"",
"#define "&amp;
VLOOKUP(A75,SOURCE!B:P,12,0)&amp;IF(SOURCE!$W$2-LEN(VLOOKUP(A75,SOURCE!B:P,12,0))&gt;=0,REPT(" ",SOURCE!$W$2-LEN(VLOOKUP(A75,SOURCE!B:P,12,0))),"")&amp;
TEXT(A75,"???0")&amp;IF(VLOOKUP(A75,SOURCE!B:P,13,0)="","","   "&amp;VLOOKUP(A75,SOURCE!B:P,13,0)
))))</f>
        <v>#define ITM_LOGXY                       72</v>
      </c>
    </row>
    <row r="76" spans="1:4">
      <c r="A76">
        <v>73</v>
      </c>
      <c r="B76" t="str">
        <f>VLOOKUP(A76,SOURCE!B:P,12,0)</f>
        <v>ITM_1ONX</v>
      </c>
      <c r="D76" s="8" t="str">
        <f>IF(A76&lt;0,VLOOKUP(A76,lookups!A$1:B$25,2,0),
IF(ISNA(B76),"",
IF(OR(ISBLANK(A76),ISNA(B76),B76=0),
"",
"#define "&amp;
VLOOKUP(A76,SOURCE!B:P,12,0)&amp;IF(SOURCE!$W$2-LEN(VLOOKUP(A76,SOURCE!B:P,12,0))&gt;=0,REPT(" ",SOURCE!$W$2-LEN(VLOOKUP(A76,SOURCE!B:P,12,0))),"")&amp;
TEXT(A76,"???0")&amp;IF(VLOOKUP(A76,SOURCE!B:P,13,0)="","","   "&amp;VLOOKUP(A76,SOURCE!B:P,13,0)
))))</f>
        <v>#define ITM_1ONX                        73</v>
      </c>
    </row>
    <row r="77" spans="1:4">
      <c r="A77">
        <v>74</v>
      </c>
      <c r="B77" t="str">
        <f>VLOOKUP(A77,SOURCE!B:P,12,0)</f>
        <v>ITM_cos</v>
      </c>
      <c r="D77" s="8" t="str">
        <f>IF(A77&lt;0,VLOOKUP(A77,lookups!A$1:B$25,2,0),
IF(ISNA(B77),"",
IF(OR(ISBLANK(A77),ISNA(B77),B77=0),
"",
"#define "&amp;
VLOOKUP(A77,SOURCE!B:P,12,0)&amp;IF(SOURCE!$W$2-LEN(VLOOKUP(A77,SOURCE!B:P,12,0))&gt;=0,REPT(" ",SOURCE!$W$2-LEN(VLOOKUP(A77,SOURCE!B:P,12,0))),"")&amp;
TEXT(A77,"???0")&amp;IF(VLOOKUP(A77,SOURCE!B:P,13,0)="","","   "&amp;VLOOKUP(A77,SOURCE!B:P,13,0)
))))</f>
        <v>#define ITM_cos                         74</v>
      </c>
    </row>
    <row r="78" spans="1:4">
      <c r="A78">
        <v>75</v>
      </c>
      <c r="B78" t="str">
        <f>VLOOKUP(A78,SOURCE!B:P,12,0)</f>
        <v>ITM_cosh</v>
      </c>
      <c r="D78" s="8" t="str">
        <f>IF(A78&lt;0,VLOOKUP(A78,lookups!A$1:B$25,2,0),
IF(ISNA(B78),"",
IF(OR(ISBLANK(A78),ISNA(B78),B78=0),
"",
"#define "&amp;
VLOOKUP(A78,SOURCE!B:P,12,0)&amp;IF(SOURCE!$W$2-LEN(VLOOKUP(A78,SOURCE!B:P,12,0))&gt;=0,REPT(" ",SOURCE!$W$2-LEN(VLOOKUP(A78,SOURCE!B:P,12,0))),"")&amp;
TEXT(A78,"???0")&amp;IF(VLOOKUP(A78,SOURCE!B:P,13,0)="","","   "&amp;VLOOKUP(A78,SOURCE!B:P,13,0)
))))</f>
        <v>#define ITM_cosh                        75</v>
      </c>
    </row>
    <row r="79" spans="1:4">
      <c r="A79">
        <v>76</v>
      </c>
      <c r="B79" t="str">
        <f>VLOOKUP(A79,SOURCE!B:P,12,0)</f>
        <v>ITM_sin</v>
      </c>
      <c r="D79" s="8" t="str">
        <f>IF(A79&lt;0,VLOOKUP(A79,lookups!A$1:B$25,2,0),
IF(ISNA(B79),"",
IF(OR(ISBLANK(A79),ISNA(B79),B79=0),
"",
"#define "&amp;
VLOOKUP(A79,SOURCE!B:P,12,0)&amp;IF(SOURCE!$W$2-LEN(VLOOKUP(A79,SOURCE!B:P,12,0))&gt;=0,REPT(" ",SOURCE!$W$2-LEN(VLOOKUP(A79,SOURCE!B:P,12,0))),"")&amp;
TEXT(A79,"???0")&amp;IF(VLOOKUP(A79,SOURCE!B:P,13,0)="","","   "&amp;VLOOKUP(A79,SOURCE!B:P,13,0)
))))</f>
        <v>#define ITM_sin                         76</v>
      </c>
    </row>
    <row r="80" spans="1:4">
      <c r="A80">
        <v>77</v>
      </c>
      <c r="B80" t="str">
        <f>VLOOKUP(A80,SOURCE!B:P,12,0)</f>
        <v>ITM_KEYQ</v>
      </c>
      <c r="D80" s="8" t="str">
        <f>IF(A80&lt;0,VLOOKUP(A80,lookups!A$1:B$25,2,0),
IF(ISNA(B80),"",
IF(OR(ISBLANK(A80),ISNA(B80),B80=0),
"",
"#define "&amp;
VLOOKUP(A80,SOURCE!B:P,12,0)&amp;IF(SOURCE!$W$2-LEN(VLOOKUP(A80,SOURCE!B:P,12,0))&gt;=0,REPT(" ",SOURCE!$W$2-LEN(VLOOKUP(A80,SOURCE!B:P,12,0))),"")&amp;
TEXT(A80,"???0")&amp;IF(VLOOKUP(A80,SOURCE!B:P,13,0)="","","   "&amp;VLOOKUP(A80,SOURCE!B:P,13,0)
))))</f>
        <v>#define ITM_KEYQ                        77</v>
      </c>
    </row>
    <row r="81" spans="1:4">
      <c r="A81">
        <v>78</v>
      </c>
      <c r="B81" t="str">
        <f>VLOOKUP(A81,SOURCE!B:P,12,0)</f>
        <v>ITM_sinh</v>
      </c>
      <c r="D81" s="8" t="str">
        <f>IF(A81&lt;0,VLOOKUP(A81,lookups!A$1:B$25,2,0),
IF(ISNA(B81),"",
IF(OR(ISBLANK(A81),ISNA(B81),B81=0),
"",
"#define "&amp;
VLOOKUP(A81,SOURCE!B:P,12,0)&amp;IF(SOURCE!$W$2-LEN(VLOOKUP(A81,SOURCE!B:P,12,0))&gt;=0,REPT(" ",SOURCE!$W$2-LEN(VLOOKUP(A81,SOURCE!B:P,12,0))),"")&amp;
TEXT(A81,"???0")&amp;IF(VLOOKUP(A81,SOURCE!B:P,13,0)="","","   "&amp;VLOOKUP(A81,SOURCE!B:P,13,0)
))))</f>
        <v>#define ITM_sinh                        78</v>
      </c>
    </row>
    <row r="82" spans="1:4">
      <c r="A82">
        <v>79</v>
      </c>
      <c r="B82" t="str">
        <f>VLOOKUP(A82,SOURCE!B:P,12,0)</f>
        <v>ITM_tan</v>
      </c>
      <c r="D82" s="8" t="str">
        <f>IF(A82&lt;0,VLOOKUP(A82,lookups!A$1:B$25,2,0),
IF(ISNA(B82),"",
IF(OR(ISBLANK(A82),ISNA(B82),B82=0),
"",
"#define "&amp;
VLOOKUP(A82,SOURCE!B:P,12,0)&amp;IF(SOURCE!$W$2-LEN(VLOOKUP(A82,SOURCE!B:P,12,0))&gt;=0,REPT(" ",SOURCE!$W$2-LEN(VLOOKUP(A82,SOURCE!B:P,12,0))),"")&amp;
TEXT(A82,"???0")&amp;IF(VLOOKUP(A82,SOURCE!B:P,13,0)="","","   "&amp;VLOOKUP(A82,SOURCE!B:P,13,0)
))))</f>
        <v>#define ITM_tan                         79</v>
      </c>
    </row>
    <row r="83" spans="1:4">
      <c r="A83">
        <v>80</v>
      </c>
      <c r="B83" t="str">
        <f>VLOOKUP(A83,SOURCE!B:P,12,0)</f>
        <v>ITM_tanh</v>
      </c>
      <c r="D83" s="8" t="str">
        <f>IF(A83&lt;0,VLOOKUP(A83,lookups!A$1:B$25,2,0),
IF(ISNA(B83),"",
IF(OR(ISBLANK(A83),ISNA(B83),B83=0),
"",
"#define "&amp;
VLOOKUP(A83,SOURCE!B:P,12,0)&amp;IF(SOURCE!$W$2-LEN(VLOOKUP(A83,SOURCE!B:P,12,0))&gt;=0,REPT(" ",SOURCE!$W$2-LEN(VLOOKUP(A83,SOURCE!B:P,12,0))),"")&amp;
TEXT(A83,"???0")&amp;IF(VLOOKUP(A83,SOURCE!B:P,13,0)="","","   "&amp;VLOOKUP(A83,SOURCE!B:P,13,0)
))))</f>
        <v>#define ITM_tanh                        80</v>
      </c>
    </row>
    <row r="84" spans="1:4">
      <c r="A84">
        <v>81</v>
      </c>
      <c r="B84" t="str">
        <f>VLOOKUP(A84,SOURCE!B:P,12,0)</f>
        <v>ITM_arccos</v>
      </c>
      <c r="D84" s="8" t="str">
        <f>IF(A84&lt;0,VLOOKUP(A84,lookups!A$1:B$25,2,0),
IF(ISNA(B84),"",
IF(OR(ISBLANK(A84),ISNA(B84),B84=0),
"",
"#define "&amp;
VLOOKUP(A84,SOURCE!B:P,12,0)&amp;IF(SOURCE!$W$2-LEN(VLOOKUP(A84,SOURCE!B:P,12,0))&gt;=0,REPT(" ",SOURCE!$W$2-LEN(VLOOKUP(A84,SOURCE!B:P,12,0))),"")&amp;
TEXT(A84,"???0")&amp;IF(VLOOKUP(A84,SOURCE!B:P,13,0)="","","   "&amp;VLOOKUP(A84,SOURCE!B:P,13,0)
))))</f>
        <v>#define ITM_arccos                      81</v>
      </c>
    </row>
    <row r="85" spans="1:4">
      <c r="A85">
        <v>82</v>
      </c>
      <c r="B85" t="str">
        <f>VLOOKUP(A85,SOURCE!B:P,12,0)</f>
        <v>ITM_arcosh</v>
      </c>
      <c r="D85" s="8" t="str">
        <f>IF(A85&lt;0,VLOOKUP(A85,lookups!A$1:B$25,2,0),
IF(ISNA(B85),"",
IF(OR(ISBLANK(A85),ISNA(B85),B85=0),
"",
"#define "&amp;
VLOOKUP(A85,SOURCE!B:P,12,0)&amp;IF(SOURCE!$W$2-LEN(VLOOKUP(A85,SOURCE!B:P,12,0))&gt;=0,REPT(" ",SOURCE!$W$2-LEN(VLOOKUP(A85,SOURCE!B:P,12,0))),"")&amp;
TEXT(A85,"???0")&amp;IF(VLOOKUP(A85,SOURCE!B:P,13,0)="","","   "&amp;VLOOKUP(A85,SOURCE!B:P,13,0)
))))</f>
        <v>#define ITM_arcosh                      82</v>
      </c>
    </row>
    <row r="86" spans="1:4">
      <c r="A86">
        <v>83</v>
      </c>
      <c r="B86" t="str">
        <f>VLOOKUP(A86,SOURCE!B:P,12,0)</f>
        <v>ITM_arcsin</v>
      </c>
      <c r="D86" s="8" t="str">
        <f>IF(A86&lt;0,VLOOKUP(A86,lookups!A$1:B$25,2,0),
IF(ISNA(B86),"",
IF(OR(ISBLANK(A86),ISNA(B86),B86=0),
"",
"#define "&amp;
VLOOKUP(A86,SOURCE!B:P,12,0)&amp;IF(SOURCE!$W$2-LEN(VLOOKUP(A86,SOURCE!B:P,12,0))&gt;=0,REPT(" ",SOURCE!$W$2-LEN(VLOOKUP(A86,SOURCE!B:P,12,0))),"")&amp;
TEXT(A86,"???0")&amp;IF(VLOOKUP(A86,SOURCE!B:P,13,0)="","","   "&amp;VLOOKUP(A86,SOURCE!B:P,13,0)
))))</f>
        <v>#define ITM_arcsin                      83</v>
      </c>
    </row>
    <row r="87" spans="1:4">
      <c r="A87">
        <v>84</v>
      </c>
      <c r="B87" t="str">
        <f>VLOOKUP(A87,SOURCE!B:P,12,0)</f>
        <v>ITM_arsinh</v>
      </c>
      <c r="D87" s="8" t="str">
        <f>IF(A87&lt;0,VLOOKUP(A87,lookups!A$1:B$25,2,0),
IF(ISNA(B87),"",
IF(OR(ISBLANK(A87),ISNA(B87),B87=0),
"",
"#define "&amp;
VLOOKUP(A87,SOURCE!B:P,12,0)&amp;IF(SOURCE!$W$2-LEN(VLOOKUP(A87,SOURCE!B:P,12,0))&gt;=0,REPT(" ",SOURCE!$W$2-LEN(VLOOKUP(A87,SOURCE!B:P,12,0))),"")&amp;
TEXT(A87,"???0")&amp;IF(VLOOKUP(A87,SOURCE!B:P,13,0)="","","   "&amp;VLOOKUP(A87,SOURCE!B:P,13,0)
))))</f>
        <v>#define ITM_arsinh                      84</v>
      </c>
    </row>
    <row r="88" spans="1:4">
      <c r="A88">
        <v>85</v>
      </c>
      <c r="B88" t="str">
        <f>VLOOKUP(A88,SOURCE!B:P,12,0)</f>
        <v>ITM_arctan</v>
      </c>
      <c r="D88" s="8" t="str">
        <f>IF(A88&lt;0,VLOOKUP(A88,lookups!A$1:B$25,2,0),
IF(ISNA(B88),"",
IF(OR(ISBLANK(A88),ISNA(B88),B88=0),
"",
"#define "&amp;
VLOOKUP(A88,SOURCE!B:P,12,0)&amp;IF(SOURCE!$W$2-LEN(VLOOKUP(A88,SOURCE!B:P,12,0))&gt;=0,REPT(" ",SOURCE!$W$2-LEN(VLOOKUP(A88,SOURCE!B:P,12,0))),"")&amp;
TEXT(A88,"???0")&amp;IF(VLOOKUP(A88,SOURCE!B:P,13,0)="","","   "&amp;VLOOKUP(A88,SOURCE!B:P,13,0)
))))</f>
        <v>#define ITM_arctan                      85</v>
      </c>
    </row>
    <row r="89" spans="1:4">
      <c r="A89">
        <v>86</v>
      </c>
      <c r="B89" t="str">
        <f>VLOOKUP(A89,SOURCE!B:P,12,0)</f>
        <v>ITM_artanh</v>
      </c>
      <c r="D89" s="8" t="str">
        <f>IF(A89&lt;0,VLOOKUP(A89,lookups!A$1:B$25,2,0),
IF(ISNA(B89),"",
IF(OR(ISBLANK(A89),ISNA(B89),B89=0),
"",
"#define "&amp;
VLOOKUP(A89,SOURCE!B:P,12,0)&amp;IF(SOURCE!$W$2-LEN(VLOOKUP(A89,SOURCE!B:P,12,0))&gt;=0,REPT(" ",SOURCE!$W$2-LEN(VLOOKUP(A89,SOURCE!B:P,12,0))),"")&amp;
TEXT(A89,"???0")&amp;IF(VLOOKUP(A89,SOURCE!B:P,13,0)="","","   "&amp;VLOOKUP(A89,SOURCE!B:P,13,0)
))))</f>
        <v>#define ITM_artanh                      86</v>
      </c>
    </row>
    <row r="90" spans="1:4">
      <c r="A90">
        <v>87</v>
      </c>
      <c r="B90" t="str">
        <f>VLOOKUP(A90,SOURCE!B:P,12,0)</f>
        <v>ITM_CEIL</v>
      </c>
      <c r="D90" s="8" t="str">
        <f>IF(A90&lt;0,VLOOKUP(A90,lookups!A$1:B$25,2,0),
IF(ISNA(B90),"",
IF(OR(ISBLANK(A90),ISNA(B90),B90=0),
"",
"#define "&amp;
VLOOKUP(A90,SOURCE!B:P,12,0)&amp;IF(SOURCE!$W$2-LEN(VLOOKUP(A90,SOURCE!B:P,12,0))&gt;=0,REPT(" ",SOURCE!$W$2-LEN(VLOOKUP(A90,SOURCE!B:P,12,0))),"")&amp;
TEXT(A90,"???0")&amp;IF(VLOOKUP(A90,SOURCE!B:P,13,0)="","","   "&amp;VLOOKUP(A90,SOURCE!B:P,13,0)
))))</f>
        <v>#define ITM_CEIL                        87</v>
      </c>
    </row>
    <row r="91" spans="1:4">
      <c r="A91">
        <v>88</v>
      </c>
      <c r="B91" t="str">
        <f>VLOOKUP(A91,SOURCE!B:P,12,0)</f>
        <v>ITM_FLOOR</v>
      </c>
      <c r="D91" s="8" t="str">
        <f>IF(A91&lt;0,VLOOKUP(A91,lookups!A$1:B$25,2,0),
IF(ISNA(B91),"",
IF(OR(ISBLANK(A91),ISNA(B91),B91=0),
"",
"#define "&amp;
VLOOKUP(A91,SOURCE!B:P,12,0)&amp;IF(SOURCE!$W$2-LEN(VLOOKUP(A91,SOURCE!B:P,12,0))&gt;=0,REPT(" ",SOURCE!$W$2-LEN(VLOOKUP(A91,SOURCE!B:P,12,0))),"")&amp;
TEXT(A91,"???0")&amp;IF(VLOOKUP(A91,SOURCE!B:P,13,0)="","","   "&amp;VLOOKUP(A91,SOURCE!B:P,13,0)
))))</f>
        <v>#define ITM_FLOOR                       88</v>
      </c>
    </row>
    <row r="92" spans="1:4">
      <c r="A92">
        <v>89</v>
      </c>
      <c r="B92" t="str">
        <f>VLOOKUP(A92,SOURCE!B:P,12,0)</f>
        <v>ITM_GCD</v>
      </c>
      <c r="D92" s="8" t="str">
        <f>IF(A92&lt;0,VLOOKUP(A92,lookups!A$1:B$25,2,0),
IF(ISNA(B92),"",
IF(OR(ISBLANK(A92),ISNA(B92),B92=0),
"",
"#define "&amp;
VLOOKUP(A92,SOURCE!B:P,12,0)&amp;IF(SOURCE!$W$2-LEN(VLOOKUP(A92,SOURCE!B:P,12,0))&gt;=0,REPT(" ",SOURCE!$W$2-LEN(VLOOKUP(A92,SOURCE!B:P,12,0))),"")&amp;
TEXT(A92,"???0")&amp;IF(VLOOKUP(A92,SOURCE!B:P,13,0)="","","   "&amp;VLOOKUP(A92,SOURCE!B:P,13,0)
))))</f>
        <v>#define ITM_GCD                         89</v>
      </c>
    </row>
    <row r="93" spans="1:4">
      <c r="A93">
        <v>90</v>
      </c>
      <c r="B93" t="str">
        <f>VLOOKUP(A93,SOURCE!B:P,12,0)</f>
        <v>ITM_LCM</v>
      </c>
      <c r="D93" s="8" t="str">
        <f>IF(A93&lt;0,VLOOKUP(A93,lookups!A$1:B$25,2,0),
IF(ISNA(B93),"",
IF(OR(ISBLANK(A93),ISNA(B93),B93=0),
"",
"#define "&amp;
VLOOKUP(A93,SOURCE!B:P,12,0)&amp;IF(SOURCE!$W$2-LEN(VLOOKUP(A93,SOURCE!B:P,12,0))&gt;=0,REPT(" ",SOURCE!$W$2-LEN(VLOOKUP(A93,SOURCE!B:P,12,0))),"")&amp;
TEXT(A93,"???0")&amp;IF(VLOOKUP(A93,SOURCE!B:P,13,0)="","","   "&amp;VLOOKUP(A93,SOURCE!B:P,13,0)
))))</f>
        <v>#define ITM_LCM                         90</v>
      </c>
    </row>
    <row r="94" spans="1:4">
      <c r="A94">
        <v>91</v>
      </c>
      <c r="B94" t="str">
        <f>VLOOKUP(A94,SOURCE!B:P,12,0)</f>
        <v>ITM_DEC</v>
      </c>
      <c r="D94" s="8" t="str">
        <f>IF(A94&lt;0,VLOOKUP(A94,lookups!A$1:B$25,2,0),
IF(ISNA(B94),"",
IF(OR(ISBLANK(A94),ISNA(B94),B94=0),
"",
"#define "&amp;
VLOOKUP(A94,SOURCE!B:P,12,0)&amp;IF(SOURCE!$W$2-LEN(VLOOKUP(A94,SOURCE!B:P,12,0))&gt;=0,REPT(" ",SOURCE!$W$2-LEN(VLOOKUP(A94,SOURCE!B:P,12,0))),"")&amp;
TEXT(A94,"???0")&amp;IF(VLOOKUP(A94,SOURCE!B:P,13,0)="","","   "&amp;VLOOKUP(A94,SOURCE!B:P,13,0)
))))</f>
        <v>#define ITM_DEC                         91</v>
      </c>
    </row>
    <row r="95" spans="1:4">
      <c r="A95">
        <v>92</v>
      </c>
      <c r="B95" t="str">
        <f>VLOOKUP(A95,SOURCE!B:P,12,0)</f>
        <v>ITM_INC</v>
      </c>
      <c r="D95" s="8" t="str">
        <f>IF(A95&lt;0,VLOOKUP(A95,lookups!A$1:B$25,2,0),
IF(ISNA(B95),"",
IF(OR(ISBLANK(A95),ISNA(B95),B95=0),
"",
"#define "&amp;
VLOOKUP(A95,SOURCE!B:P,12,0)&amp;IF(SOURCE!$W$2-LEN(VLOOKUP(A95,SOURCE!B:P,12,0))&gt;=0,REPT(" ",SOURCE!$W$2-LEN(VLOOKUP(A95,SOURCE!B:P,12,0))),"")&amp;
TEXT(A95,"???0")&amp;IF(VLOOKUP(A95,SOURCE!B:P,13,0)="","","   "&amp;VLOOKUP(A95,SOURCE!B:P,13,0)
))))</f>
        <v>#define ITM_INC                         92</v>
      </c>
    </row>
    <row r="96" spans="1:4">
      <c r="A96">
        <v>93</v>
      </c>
      <c r="B96" t="str">
        <f>VLOOKUP(A96,SOURCE!B:P,12,0)</f>
        <v>ITM_IP</v>
      </c>
      <c r="D96" s="8" t="str">
        <f>IF(A96&lt;0,VLOOKUP(A96,lookups!A$1:B$25,2,0),
IF(ISNA(B96),"",
IF(OR(ISBLANK(A96),ISNA(B96),B96=0),
"",
"#define "&amp;
VLOOKUP(A96,SOURCE!B:P,12,0)&amp;IF(SOURCE!$W$2-LEN(VLOOKUP(A96,SOURCE!B:P,12,0))&gt;=0,REPT(" ",SOURCE!$W$2-LEN(VLOOKUP(A96,SOURCE!B:P,12,0))),"")&amp;
TEXT(A96,"???0")&amp;IF(VLOOKUP(A96,SOURCE!B:P,13,0)="","","   "&amp;VLOOKUP(A96,SOURCE!B:P,13,0)
))))</f>
        <v>#define ITM_IP                          93</v>
      </c>
    </row>
    <row r="97" spans="1:4">
      <c r="A97">
        <v>94</v>
      </c>
      <c r="B97" t="str">
        <f>VLOOKUP(A97,SOURCE!B:P,12,0)</f>
        <v>ITM_FP</v>
      </c>
      <c r="D97" s="8" t="str">
        <f>IF(A97&lt;0,VLOOKUP(A97,lookups!A$1:B$25,2,0),
IF(ISNA(B97),"",
IF(OR(ISBLANK(A97),ISNA(B97),B97=0),
"",
"#define "&amp;
VLOOKUP(A97,SOURCE!B:P,12,0)&amp;IF(SOURCE!$W$2-LEN(VLOOKUP(A97,SOURCE!B:P,12,0))&gt;=0,REPT(" ",SOURCE!$W$2-LEN(VLOOKUP(A97,SOURCE!B:P,12,0))),"")&amp;
TEXT(A97,"???0")&amp;IF(VLOOKUP(A97,SOURCE!B:P,13,0)="","","   "&amp;VLOOKUP(A97,SOURCE!B:P,13,0)
))))</f>
        <v>#define ITM_FP                          94</v>
      </c>
    </row>
    <row r="98" spans="1:4">
      <c r="A98">
        <v>95</v>
      </c>
      <c r="B98" t="str">
        <f>VLOOKUP(A98,SOURCE!B:P,12,0)</f>
        <v>ITM_ADD</v>
      </c>
      <c r="D98" s="8" t="str">
        <f>IF(A98&lt;0,VLOOKUP(A98,lookups!A$1:B$25,2,0),
IF(ISNA(B98),"",
IF(OR(ISBLANK(A98),ISNA(B98),B98=0),
"",
"#define "&amp;
VLOOKUP(A98,SOURCE!B:P,12,0)&amp;IF(SOURCE!$W$2-LEN(VLOOKUP(A98,SOURCE!B:P,12,0))&gt;=0,REPT(" ",SOURCE!$W$2-LEN(VLOOKUP(A98,SOURCE!B:P,12,0))),"")&amp;
TEXT(A98,"???0")&amp;IF(VLOOKUP(A98,SOURCE!B:P,13,0)="","","   "&amp;VLOOKUP(A98,SOURCE!B:P,13,0)
))))</f>
        <v>#define ITM_ADD                         95</v>
      </c>
    </row>
    <row r="99" spans="1:4">
      <c r="A99">
        <v>96</v>
      </c>
      <c r="B99" t="str">
        <f>VLOOKUP(A99,SOURCE!B:P,12,0)</f>
        <v>ITM_SUB</v>
      </c>
      <c r="D99" s="8" t="str">
        <f>IF(A99&lt;0,VLOOKUP(A99,lookups!A$1:B$25,2,0),
IF(ISNA(B99),"",
IF(OR(ISBLANK(A99),ISNA(B99),B99=0),
"",
"#define "&amp;
VLOOKUP(A99,SOURCE!B:P,12,0)&amp;IF(SOURCE!$W$2-LEN(VLOOKUP(A99,SOURCE!B:P,12,0))&gt;=0,REPT(" ",SOURCE!$W$2-LEN(VLOOKUP(A99,SOURCE!B:P,12,0))),"")&amp;
TEXT(A99,"???0")&amp;IF(VLOOKUP(A99,SOURCE!B:P,13,0)="","","   "&amp;VLOOKUP(A99,SOURCE!B:P,13,0)
))))</f>
        <v>#define ITM_SUB                         96</v>
      </c>
    </row>
    <row r="100" spans="1:4">
      <c r="A100">
        <v>97</v>
      </c>
      <c r="B100" t="str">
        <f>VLOOKUP(A100,SOURCE!B:P,12,0)</f>
        <v>ITM_CHS</v>
      </c>
      <c r="D100" s="8" t="str">
        <f>IF(A100&lt;0,VLOOKUP(A100,lookups!A$1:B$25,2,0),
IF(ISNA(B100),"",
IF(OR(ISBLANK(A100),ISNA(B100),B100=0),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))))</f>
        <v>#define ITM_CHS                         97</v>
      </c>
    </row>
    <row r="101" spans="1:4">
      <c r="A101">
        <v>98</v>
      </c>
      <c r="B101" t="str">
        <f>VLOOKUP(A101,SOURCE!B:P,12,0)</f>
        <v>ITM_MULT</v>
      </c>
      <c r="D101" s="8" t="str">
        <f>IF(A101&lt;0,VLOOKUP(A101,lookups!A$1:B$25,2,0),
IF(ISNA(B101),"",
IF(OR(ISBLANK(A101),ISNA(B101),B101=0),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))))</f>
        <v>#define ITM_MULT                        98</v>
      </c>
    </row>
    <row r="102" spans="1:4">
      <c r="A102">
        <v>99</v>
      </c>
      <c r="B102" t="str">
        <f>VLOOKUP(A102,SOURCE!B:P,12,0)</f>
        <v>ITM_DIV</v>
      </c>
      <c r="D102" s="8" t="str">
        <f>IF(A102&lt;0,VLOOKUP(A102,lookups!A$1:B$25,2,0),
IF(ISNA(B102),"",
IF(OR(ISBLANK(A102),ISNA(B102),B102=0),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))))</f>
        <v>#define ITM_DIV                         99</v>
      </c>
    </row>
    <row r="103" spans="1:4">
      <c r="A103">
        <v>100</v>
      </c>
      <c r="B103" t="str">
        <f>VLOOKUP(A103,SOURCE!B:P,12,0)</f>
        <v>ITM_IDIV</v>
      </c>
      <c r="D103" s="8" t="str">
        <f>IF(A103&lt;0,VLOOKUP(A103,lookups!A$1:B$25,2,0),
IF(ISNA(B103),"",
IF(OR(ISBLANK(A103),ISNA(B103),B103=0),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))))</f>
        <v>#define ITM_IDIV                       100</v>
      </c>
    </row>
    <row r="104" spans="1:4">
      <c r="A104">
        <v>101</v>
      </c>
      <c r="B104" t="str">
        <f>VLOOKUP(A104,SOURCE!B:P,12,0)</f>
        <v>ITM_VIEW</v>
      </c>
      <c r="D104" s="8" t="str">
        <f>IF(A104&lt;0,VLOOKUP(A104,lookups!A$1:B$25,2,0),
IF(ISNA(B104),"",
IF(OR(ISBLANK(A104),ISNA(B104),B104=0),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))))</f>
        <v>#define ITM_VIEW                       101</v>
      </c>
    </row>
    <row r="105" spans="1:4">
      <c r="A105">
        <v>102</v>
      </c>
      <c r="B105" t="str">
        <f>VLOOKUP(A105,SOURCE!B:P,12,0)</f>
        <v>ITM_MOD</v>
      </c>
      <c r="D105" s="8" t="str">
        <f>IF(A105&lt;0,VLOOKUP(A105,lookups!A$1:B$25,2,0),
IF(ISNA(B105),"",
IF(OR(ISBLANK(A105),ISNA(B105),B105=0),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))))</f>
        <v>#define ITM_MOD                        102</v>
      </c>
    </row>
    <row r="106" spans="1:4">
      <c r="A106">
        <v>103</v>
      </c>
      <c r="B106" t="str">
        <f>VLOOKUP(A106,SOURCE!B:P,12,0)</f>
        <v>ITM_MAX</v>
      </c>
      <c r="D106" s="8" t="str">
        <f>IF(A106&lt;0,VLOOKUP(A106,lookups!A$1:B$25,2,0),
IF(ISNA(B106),"",
IF(OR(ISBLANK(A106),ISNA(B106),B106=0),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))))</f>
        <v>#define ITM_MAX                        103</v>
      </c>
    </row>
    <row r="107" spans="1:4">
      <c r="A107">
        <v>104</v>
      </c>
      <c r="B107" t="str">
        <f>VLOOKUP(A107,SOURCE!B:P,12,0)</f>
        <v>ITM_MIN</v>
      </c>
      <c r="D107" s="8" t="str">
        <f>IF(A107&lt;0,VLOOKUP(A107,lookups!A$1:B$25,2,0),
IF(ISNA(B107),"",
IF(OR(ISBLANK(A107),ISNA(B107),B107=0),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))))</f>
        <v>#define ITM_MIN                        104</v>
      </c>
    </row>
    <row r="108" spans="1:4">
      <c r="A108">
        <v>105</v>
      </c>
      <c r="B108" t="str">
        <f>VLOOKUP(A108,SOURCE!B:P,12,0)</f>
        <v>ITM_MAGNITUDE</v>
      </c>
      <c r="D108" s="8" t="str">
        <f>IF(A108&lt;0,VLOOKUP(A108,lookups!A$1:B$25,2,0),
IF(ISNA(B108),"",
IF(OR(ISBLANK(A108),ISNA(B108),B108=0),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))))</f>
        <v>#define ITM_MAGNITUDE                  105</v>
      </c>
    </row>
    <row r="109" spans="1:4">
      <c r="A109">
        <v>106</v>
      </c>
      <c r="B109" t="str">
        <f>VLOOKUP(A109,SOURCE!B:P,12,0)</f>
        <v>ITM_NEIGHB</v>
      </c>
      <c r="D109" s="8" t="str">
        <f>IF(A109&lt;0,VLOOKUP(A109,lookups!A$1:B$25,2,0),
IF(ISNA(B109),"",
IF(OR(ISBLANK(A109),ISNA(B109),B109=0),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))))</f>
        <v>#define ITM_NEIGHB                     106</v>
      </c>
    </row>
    <row r="110" spans="1:4">
      <c r="A110">
        <v>107</v>
      </c>
      <c r="B110" t="str">
        <f>VLOOKUP(A110,SOURCE!B:P,12,0)</f>
        <v>ITM_NEXTP</v>
      </c>
      <c r="D110" s="8" t="str">
        <f>IF(A110&lt;0,VLOOKUP(A110,lookups!A$1:B$25,2,0),
IF(ISNA(B110),"",
IF(OR(ISBLANK(A110),ISNA(B110),B110=0),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))))</f>
        <v>#define ITM_NEXTP                      107</v>
      </c>
    </row>
    <row r="111" spans="1:4">
      <c r="A111">
        <v>108</v>
      </c>
      <c r="B111" t="str">
        <f>VLOOKUP(A111,SOURCE!B:P,12,0)</f>
        <v>ITM_XFACT</v>
      </c>
      <c r="D111" s="8" t="str">
        <f>IF(A111&lt;0,VLOOKUP(A111,lookups!A$1:B$25,2,0),
IF(ISNA(B111),"",
IF(OR(ISBLANK(A111),ISNA(B111),B111=0),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))))</f>
        <v>#define ITM_XFACT                      108</v>
      </c>
    </row>
    <row r="112" spans="1:4">
      <c r="A112">
        <v>109</v>
      </c>
      <c r="B112" t="str">
        <f>VLOOKUP(A112,SOURCE!B:P,12,0)</f>
        <v>ITM_CONSTpi</v>
      </c>
      <c r="D112" s="8" t="str">
        <f>IF(A112&lt;0,VLOOKUP(A112,lookups!A$1:B$25,2,0),
IF(ISNA(B112),"",
IF(OR(ISBLANK(A112),ISNA(B112),B112=0),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))))</f>
        <v>#define ITM_CONSTpi                    109</v>
      </c>
    </row>
    <row r="113" spans="1:4">
      <c r="A113">
        <v>110</v>
      </c>
      <c r="B113" t="str">
        <f>VLOOKUP(A113,SOURCE!B:P,12,0)</f>
        <v>ITM_CF</v>
      </c>
      <c r="D113" s="8" t="str">
        <f>IF(A113&lt;0,VLOOKUP(A113,lookups!A$1:B$25,2,0),
IF(ISNA(B113),"",
IF(OR(ISBLANK(A113),ISNA(B113),B113=0),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))))</f>
        <v>#define ITM_CF                         110</v>
      </c>
    </row>
    <row r="114" spans="1:4">
      <c r="A114">
        <v>111</v>
      </c>
      <c r="B114" t="str">
        <f>VLOOKUP(A114,SOURCE!B:P,12,0)</f>
        <v>ITM_SF</v>
      </c>
      <c r="D114" s="8" t="str">
        <f>IF(A114&lt;0,VLOOKUP(A114,lookups!A$1:B$25,2,0),
IF(ISNA(B114),"",
IF(OR(ISBLANK(A114),ISNA(B114),B114=0),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))))</f>
        <v>#define ITM_SF                         111</v>
      </c>
    </row>
    <row r="115" spans="1:4">
      <c r="A115">
        <v>112</v>
      </c>
      <c r="B115" t="str">
        <f>VLOOKUP(A115,SOURCE!B:P,12,0)</f>
        <v>ITM_FF</v>
      </c>
      <c r="D115" s="8" t="str">
        <f>IF(A115&lt;0,VLOOKUP(A115,lookups!A$1:B$25,2,0),
IF(ISNA(B115),"",
IF(OR(ISBLANK(A115),ISNA(B115),B115=0),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))))</f>
        <v>#define ITM_FF                         112</v>
      </c>
    </row>
    <row r="116" spans="1:4">
      <c r="A116">
        <v>113</v>
      </c>
      <c r="B116" t="str">
        <f>VLOOKUP(A116,SOURCE!B:P,12,0)</f>
        <v>ITM_M_SQR</v>
      </c>
      <c r="D116" s="8" t="str">
        <f>IF(A116&lt;0,VLOOKUP(A116,lookups!A$1:B$25,2,0),
IF(ISNA(B116),"",
IF(OR(ISBLANK(A116),ISNA(B116),B116=0),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))))</f>
        <v>#define ITM_M_SQR                      113</v>
      </c>
    </row>
    <row r="117" spans="1:4">
      <c r="A117">
        <v>114</v>
      </c>
      <c r="B117" t="str">
        <f>VLOOKUP(A117,SOURCE!B:P,12,0)</f>
        <v>ITM_LITERAL</v>
      </c>
      <c r="D117" s="8" t="str">
        <f>IF(A117&lt;0,VLOOKUP(A117,lookups!A$1:B$25,2,0),
IF(ISNA(B117),"",
IF(OR(ISBLANK(A117),ISNA(B117),B117=0),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))))</f>
        <v>#define ITM_LITERAL                    114</v>
      </c>
    </row>
    <row r="118" spans="1:4">
      <c r="A118">
        <v>115</v>
      </c>
      <c r="B118" t="str">
        <f>VLOOKUP(A118,SOURCE!B:P,12,0)</f>
        <v>ITM_toDEG</v>
      </c>
      <c r="D118" s="8" t="str">
        <f>IF(A118&lt;0,VLOOKUP(A118,lookups!A$1:B$25,2,0),
IF(ISNA(B118),"",
IF(OR(ISBLANK(A118),ISNA(B118),B118=0),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))))</f>
        <v>#define ITM_toDEG                      115</v>
      </c>
    </row>
    <row r="119" spans="1:4">
      <c r="A119">
        <v>116</v>
      </c>
      <c r="B119" t="str">
        <f>VLOOKUP(A119,SOURCE!B:P,12,0)</f>
        <v>ITM_toDMS</v>
      </c>
      <c r="D119" s="8" t="str">
        <f>IF(A119&lt;0,VLOOKUP(A119,lookups!A$1:B$25,2,0),
IF(ISNA(B119),"",
IF(OR(ISBLANK(A119),ISNA(B119),B119=0),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))))</f>
        <v>#define ITM_toDMS                      116</v>
      </c>
    </row>
    <row r="120" spans="1:4">
      <c r="A120">
        <v>117</v>
      </c>
      <c r="B120" t="str">
        <f>VLOOKUP(A120,SOURCE!B:P,12,0)</f>
        <v>ITM_toGRAD</v>
      </c>
      <c r="D120" s="8" t="str">
        <f>IF(A120&lt;0,VLOOKUP(A120,lookups!A$1:B$25,2,0),
IF(ISNA(B120),"",
IF(OR(ISBLANK(A120),ISNA(B120),B120=0),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))))</f>
        <v>#define ITM_toGRAD                     117</v>
      </c>
    </row>
    <row r="121" spans="1:4">
      <c r="A121">
        <v>118</v>
      </c>
      <c r="B121" t="str">
        <f>VLOOKUP(A121,SOURCE!B:P,12,0)</f>
        <v>ITM_toMULpi</v>
      </c>
      <c r="D121" s="8" t="str">
        <f>IF(A121&lt;0,VLOOKUP(A121,lookups!A$1:B$25,2,0),
IF(ISNA(B121),"",
IF(OR(ISBLANK(A121),ISNA(B121),B121=0),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))))</f>
        <v>#define ITM_toMULpi                    118</v>
      </c>
    </row>
    <row r="122" spans="1:4">
      <c r="A122">
        <v>119</v>
      </c>
      <c r="B122" t="str">
        <f>VLOOKUP(A122,SOURCE!B:P,12,0)</f>
        <v>ITM_toRAD</v>
      </c>
      <c r="D122" s="8" t="str">
        <f>IF(A122&lt;0,VLOOKUP(A122,lookups!A$1:B$25,2,0),
IF(ISNA(B122),"",
IF(OR(ISBLANK(A122),ISNA(B122),B122=0),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))))</f>
        <v>#define ITM_toRAD                      119</v>
      </c>
    </row>
    <row r="123" spans="1:4">
      <c r="A123">
        <v>120</v>
      </c>
      <c r="B123" t="str">
        <f>VLOOKUP(A123,SOURCE!B:P,12,0)</f>
        <v>ITM_DtoR</v>
      </c>
      <c r="D123" s="8" t="str">
        <f>IF(A123&lt;0,VLOOKUP(A123,lookups!A$1:B$25,2,0),
IF(ISNA(B123),"",
IF(OR(ISBLANK(A123),ISNA(B123),B123=0),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))))</f>
        <v>#define ITM_DtoR                       120</v>
      </c>
    </row>
    <row r="124" spans="1:4">
      <c r="A124">
        <v>121</v>
      </c>
      <c r="B124" t="str">
        <f>VLOOKUP(A124,SOURCE!B:P,12,0)</f>
        <v>ITM_RtoD</v>
      </c>
      <c r="D124" s="8" t="str">
        <f>IF(A124&lt;0,VLOOKUP(A124,lookups!A$1:B$25,2,0),
IF(ISNA(B124),"",
IF(OR(ISBLANK(A124),ISNA(B124),B124=0),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))))</f>
        <v>#define ITM_RtoD                       121</v>
      </c>
    </row>
    <row r="125" spans="1:4">
      <c r="A125">
        <v>122</v>
      </c>
      <c r="B125" t="str">
        <f>VLOOKUP(A125,SOURCE!B:P,12,0)</f>
        <v>ITM_RMD</v>
      </c>
      <c r="D125" s="8" t="str">
        <f>IF(A125&lt;0,VLOOKUP(A125,lookups!A$1:B$25,2,0),
IF(ISNA(B125),"",
IF(OR(ISBLANK(A125),ISNA(B125),B125=0),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))))</f>
        <v>#define ITM_RMD                        122</v>
      </c>
    </row>
    <row r="126" spans="1:4">
      <c r="A126">
        <v>123</v>
      </c>
      <c r="B126" t="str">
        <f>VLOOKUP(A126,SOURCE!B:P,12,0)</f>
        <v>ITM_LOGICALNOT</v>
      </c>
      <c r="D126" s="8" t="str">
        <f>IF(A126&lt;0,VLOOKUP(A126,lookups!A$1:B$25,2,0),
IF(ISNA(B126),"",
IF(OR(ISBLANK(A126),ISNA(B126),B126=0),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))))</f>
        <v>#define ITM_LOGICALNOT                 123</v>
      </c>
    </row>
    <row r="127" spans="1:4">
      <c r="A127">
        <v>124</v>
      </c>
      <c r="B127" t="str">
        <f>VLOOKUP(A127,SOURCE!B:P,12,0)</f>
        <v>ITM_LOGICALAND</v>
      </c>
      <c r="D127" s="8" t="str">
        <f>IF(A127&lt;0,VLOOKUP(A127,lookups!A$1:B$25,2,0),
IF(ISNA(B127),"",
IF(OR(ISBLANK(A127),ISNA(B127),B127=0),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))))</f>
        <v>#define ITM_LOGICALAND                 124</v>
      </c>
    </row>
    <row r="128" spans="1:4">
      <c r="A128">
        <v>125</v>
      </c>
      <c r="B128" t="str">
        <f>VLOOKUP(A128,SOURCE!B:P,12,0)</f>
        <v>ITM_LOGICALOR</v>
      </c>
      <c r="D128" s="8" t="str">
        <f>IF(A128&lt;0,VLOOKUP(A128,lookups!A$1:B$25,2,0),
IF(ISNA(B128),"",
IF(OR(ISBLANK(A128),ISNA(B128),B128=0),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))))</f>
        <v>#define ITM_LOGICALOR                  125</v>
      </c>
    </row>
    <row r="129" spans="1:4">
      <c r="A129">
        <v>126</v>
      </c>
      <c r="B129" t="str">
        <f>VLOOKUP(A129,SOURCE!B:P,12,0)</f>
        <v>ITM_LOGICALXOR</v>
      </c>
      <c r="D129" s="8" t="str">
        <f>IF(A129&lt;0,VLOOKUP(A129,lookups!A$1:B$25,2,0),
IF(ISNA(B129),"",
IF(OR(ISBLANK(A129),ISNA(B129),B129=0),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))))</f>
        <v>#define ITM_LOGICALXOR                 126</v>
      </c>
    </row>
    <row r="130" spans="1:4">
      <c r="A130">
        <v>127</v>
      </c>
      <c r="B130" t="str">
        <f>VLOOKUP(A130,SOURCE!B:P,12,0)</f>
        <v>ITM_Xex</v>
      </c>
      <c r="D130" s="8" t="str">
        <f>IF(A130&lt;0,VLOOKUP(A130,lookups!A$1:B$25,2,0),
IF(ISNA(B130),"",
IF(OR(ISBLANK(A130),ISNA(B130),B130=0),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))))</f>
        <v>#define ITM_Xex                        127</v>
      </c>
    </row>
    <row r="131" spans="1:4">
      <c r="A131">
        <v>128</v>
      </c>
      <c r="B131" t="str">
        <f>VLOOKUP(A131,SOURCE!B:P,12,0)</f>
        <v>CST_01</v>
      </c>
      <c r="D131" s="8" t="str">
        <f>IF(A131&lt;0,VLOOKUP(A131,lookups!A$1:B$25,2,0),
IF(ISNA(B131),"",
IF(OR(ISBLANK(A131),ISNA(B131),B131=0),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))))</f>
        <v>#define CST_01                         128</v>
      </c>
    </row>
    <row r="132" spans="1:4">
      <c r="A132">
        <v>129</v>
      </c>
      <c r="B132" t="str">
        <f>VLOOKUP(A132,SOURCE!B:P,12,0)</f>
        <v>CST_02</v>
      </c>
      <c r="D132" s="8" t="str">
        <f>IF(A132&lt;0,VLOOKUP(A132,lookups!A$1:B$25,2,0),
IF(ISNA(B132),"",
IF(OR(ISBLANK(A132),ISNA(B132),B132=0),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))))</f>
        <v>#define CST_02                         129</v>
      </c>
    </row>
    <row r="133" spans="1:4">
      <c r="A133">
        <v>130</v>
      </c>
      <c r="B133" t="str">
        <f>VLOOKUP(A133,SOURCE!B:P,12,0)</f>
        <v>CST_03</v>
      </c>
      <c r="D133" s="8" t="str">
        <f>IF(A133&lt;0,VLOOKUP(A133,lookups!A$1:B$25,2,0),
IF(ISNA(B133),"",
IF(OR(ISBLANK(A133),ISNA(B133),B133=0),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))))</f>
        <v>#define CST_03                         130</v>
      </c>
    </row>
    <row r="134" spans="1:4">
      <c r="A134">
        <v>131</v>
      </c>
      <c r="B134" t="str">
        <f>VLOOKUP(A134,SOURCE!B:P,12,0)</f>
        <v>CST_04</v>
      </c>
      <c r="D134" s="8" t="str">
        <f>IF(A134&lt;0,VLOOKUP(A134,lookups!A$1:B$25,2,0),
IF(ISNA(B134),"",
IF(OR(ISBLANK(A134),ISNA(B134),B134=0),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))))</f>
        <v>#define CST_04                         131</v>
      </c>
    </row>
    <row r="135" spans="1:4">
      <c r="A135">
        <v>132</v>
      </c>
      <c r="B135" t="str">
        <f>VLOOKUP(A135,SOURCE!B:P,12,0)</f>
        <v>CST_05</v>
      </c>
      <c r="D135" s="8" t="str">
        <f>IF(A135&lt;0,VLOOKUP(A135,lookups!A$1:B$25,2,0),
IF(ISNA(B135),"",
IF(OR(ISBLANK(A135),ISNA(B135),B135=0),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))))</f>
        <v>#define CST_05                         132</v>
      </c>
    </row>
    <row r="136" spans="1:4">
      <c r="A136">
        <v>133</v>
      </c>
      <c r="B136" t="str">
        <f>VLOOKUP(A136,SOURCE!B:P,12,0)</f>
        <v>CST_06</v>
      </c>
      <c r="D136" s="8" t="str">
        <f>IF(A136&lt;0,VLOOKUP(A136,lookups!A$1:B$25,2,0),
IF(ISNA(B136),"",
IF(OR(ISBLANK(A136),ISNA(B136),B136=0),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))))</f>
        <v>#define CST_06                         133</v>
      </c>
    </row>
    <row r="137" spans="1:4">
      <c r="A137">
        <v>134</v>
      </c>
      <c r="B137" t="str">
        <f>VLOOKUP(A137,SOURCE!B:P,12,0)</f>
        <v>CST_07</v>
      </c>
      <c r="D137" s="8" t="str">
        <f>IF(A137&lt;0,VLOOKUP(A137,lookups!A$1:B$25,2,0),
IF(ISNA(B137),"",
IF(OR(ISBLANK(A137),ISNA(B137),B137=0),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))))</f>
        <v>#define CST_07                         134</v>
      </c>
    </row>
    <row r="138" spans="1:4">
      <c r="A138">
        <v>135</v>
      </c>
      <c r="B138" t="str">
        <f>VLOOKUP(A138,SOURCE!B:P,12,0)</f>
        <v>CST_08</v>
      </c>
      <c r="D138" s="8" t="str">
        <f>IF(A138&lt;0,VLOOKUP(A138,lookups!A$1:B$25,2,0),
IF(ISNA(B138),"",
IF(OR(ISBLANK(A138),ISNA(B138),B138=0),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))))</f>
        <v>#define CST_08                         135</v>
      </c>
    </row>
    <row r="139" spans="1:4">
      <c r="A139">
        <v>136</v>
      </c>
      <c r="B139" t="str">
        <f>VLOOKUP(A139,SOURCE!B:P,12,0)</f>
        <v>CST_09</v>
      </c>
      <c r="D139" s="8" t="str">
        <f>IF(A139&lt;0,VLOOKUP(A139,lookups!A$1:B$25,2,0),
IF(ISNA(B139),"",
IF(OR(ISBLANK(A139),ISNA(B139),B139=0),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))))</f>
        <v>#define CST_09                         136</v>
      </c>
    </row>
    <row r="140" spans="1:4">
      <c r="A140">
        <v>137</v>
      </c>
      <c r="B140" t="str">
        <f>VLOOKUP(A140,SOURCE!B:P,12,0)</f>
        <v>CST_10</v>
      </c>
      <c r="D140" s="8" t="str">
        <f>IF(A140&lt;0,VLOOKUP(A140,lookups!A$1:B$25,2,0),
IF(ISNA(B140),"",
IF(OR(ISBLANK(A140),ISNA(B140),B140=0),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))))</f>
        <v>#define CST_10                         137</v>
      </c>
    </row>
    <row r="141" spans="1:4">
      <c r="A141">
        <v>138</v>
      </c>
      <c r="B141" t="str">
        <f>VLOOKUP(A141,SOURCE!B:P,12,0)</f>
        <v>CST_11</v>
      </c>
      <c r="D141" s="8" t="str">
        <f>IF(A141&lt;0,VLOOKUP(A141,lookups!A$1:B$25,2,0),
IF(ISNA(B141),"",
IF(OR(ISBLANK(A141),ISNA(B141),B141=0),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))))</f>
        <v>#define CST_11                         138</v>
      </c>
    </row>
    <row r="142" spans="1:4">
      <c r="A142">
        <v>139</v>
      </c>
      <c r="B142" t="str">
        <f>VLOOKUP(A142,SOURCE!B:P,12,0)</f>
        <v>CST_12</v>
      </c>
      <c r="D142" s="8" t="str">
        <f>IF(A142&lt;0,VLOOKUP(A142,lookups!A$1:B$25,2,0),
IF(ISNA(B142),"",
IF(OR(ISBLANK(A142),ISNA(B142),B142=0),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))))</f>
        <v>#define CST_12                         139</v>
      </c>
    </row>
    <row r="143" spans="1:4">
      <c r="A143">
        <v>140</v>
      </c>
      <c r="B143" t="str">
        <f>VLOOKUP(A143,SOURCE!B:P,12,0)</f>
        <v>CST_13</v>
      </c>
      <c r="D143" s="8" t="str">
        <f>IF(A143&lt;0,VLOOKUP(A143,lookups!A$1:B$25,2,0),
IF(ISNA(B143),"",
IF(OR(ISBLANK(A143),ISNA(B143),B143=0),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))))</f>
        <v>#define CST_13                         140</v>
      </c>
    </row>
    <row r="144" spans="1:4">
      <c r="A144">
        <v>141</v>
      </c>
      <c r="B144" t="str">
        <f>VLOOKUP(A144,SOURCE!B:P,12,0)</f>
        <v>CST_14</v>
      </c>
      <c r="D144" s="8" t="str">
        <f>IF(A144&lt;0,VLOOKUP(A144,lookups!A$1:B$25,2,0),
IF(ISNA(B144),"",
IF(OR(ISBLANK(A144),ISNA(B144),B144=0),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))))</f>
        <v>#define CST_14                         141</v>
      </c>
    </row>
    <row r="145" spans="1:4">
      <c r="A145">
        <v>142</v>
      </c>
      <c r="B145" t="str">
        <f>VLOOKUP(A145,SOURCE!B:P,12,0)</f>
        <v>CST_15</v>
      </c>
      <c r="D145" s="8" t="str">
        <f>IF(A145&lt;0,VLOOKUP(A145,lookups!A$1:B$25,2,0),
IF(ISNA(B145),"",
IF(OR(ISBLANK(A145),ISNA(B145),B145=0),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))))</f>
        <v>#define CST_15                         142</v>
      </c>
    </row>
    <row r="146" spans="1:4">
      <c r="A146">
        <v>143</v>
      </c>
      <c r="B146" t="str">
        <f>VLOOKUP(A146,SOURCE!B:P,12,0)</f>
        <v>CST_16</v>
      </c>
      <c r="D146" s="8" t="str">
        <f>IF(A146&lt;0,VLOOKUP(A146,lookups!A$1:B$25,2,0),
IF(ISNA(B146),"",
IF(OR(ISBLANK(A146),ISNA(B146),B146=0),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))))</f>
        <v>#define CST_16                         143</v>
      </c>
    </row>
    <row r="147" spans="1:4">
      <c r="A147">
        <v>144</v>
      </c>
      <c r="B147" t="str">
        <f>VLOOKUP(A147,SOURCE!B:P,12,0)</f>
        <v>CST_17</v>
      </c>
      <c r="D147" s="8" t="str">
        <f>IF(A147&lt;0,VLOOKUP(A147,lookups!A$1:B$25,2,0),
IF(ISNA(B147),"",
IF(OR(ISBLANK(A147),ISNA(B147),B147=0),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))))</f>
        <v>#define CST_17                         144</v>
      </c>
    </row>
    <row r="148" spans="1:4">
      <c r="A148">
        <v>145</v>
      </c>
      <c r="B148" t="str">
        <f>VLOOKUP(A148,SOURCE!B:P,12,0)</f>
        <v>CST_18</v>
      </c>
      <c r="D148" s="8" t="str">
        <f>IF(A148&lt;0,VLOOKUP(A148,lookups!A$1:B$25,2,0),
IF(ISNA(B148),"",
IF(OR(ISBLANK(A148),ISNA(B148),B148=0),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))))</f>
        <v>#define CST_18                         145</v>
      </c>
    </row>
    <row r="149" spans="1:4">
      <c r="A149">
        <v>146</v>
      </c>
      <c r="B149" t="str">
        <f>VLOOKUP(A149,SOURCE!B:P,12,0)</f>
        <v>CST_19</v>
      </c>
      <c r="D149" s="8" t="str">
        <f>IF(A149&lt;0,VLOOKUP(A149,lookups!A$1:B$25,2,0),
IF(ISNA(B149),"",
IF(OR(ISBLANK(A149),ISNA(B149),B149=0),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))))</f>
        <v>#define CST_19                         146</v>
      </c>
    </row>
    <row r="150" spans="1:4">
      <c r="A150">
        <v>147</v>
      </c>
      <c r="B150" t="str">
        <f>VLOOKUP(A150,SOURCE!B:P,12,0)</f>
        <v>CST_20</v>
      </c>
      <c r="D150" s="8" t="str">
        <f>IF(A150&lt;0,VLOOKUP(A150,lookups!A$1:B$25,2,0),
IF(ISNA(B150),"",
IF(OR(ISBLANK(A150),ISNA(B150),B150=0),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))))</f>
        <v>#define CST_20                         147</v>
      </c>
    </row>
    <row r="151" spans="1:4">
      <c r="A151">
        <v>148</v>
      </c>
      <c r="B151" t="str">
        <f>VLOOKUP(A151,SOURCE!B:P,12,0)</f>
        <v>CST_21</v>
      </c>
      <c r="D151" s="8" t="str">
        <f>IF(A151&lt;0,VLOOKUP(A151,lookups!A$1:B$25,2,0),
IF(ISNA(B151),"",
IF(OR(ISBLANK(A151),ISNA(B151),B151=0),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))))</f>
        <v>#define CST_21                         148</v>
      </c>
    </row>
    <row r="152" spans="1:4">
      <c r="A152">
        <v>149</v>
      </c>
      <c r="B152" t="str">
        <f>VLOOKUP(A152,SOURCE!B:P,12,0)</f>
        <v>CST_22</v>
      </c>
      <c r="D152" s="8" t="str">
        <f>IF(A152&lt;0,VLOOKUP(A152,lookups!A$1:B$25,2,0),
IF(ISNA(B152),"",
IF(OR(ISBLANK(A152),ISNA(B152),B152=0),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))))</f>
        <v>#define CST_22                         149</v>
      </c>
    </row>
    <row r="153" spans="1:4">
      <c r="A153">
        <v>150</v>
      </c>
      <c r="B153" t="str">
        <f>VLOOKUP(A153,SOURCE!B:P,12,0)</f>
        <v>CST_23</v>
      </c>
      <c r="D153" s="8" t="str">
        <f>IF(A153&lt;0,VLOOKUP(A153,lookups!A$1:B$25,2,0),
IF(ISNA(B153),"",
IF(OR(ISBLANK(A153),ISNA(B153),B153=0),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))))</f>
        <v>#define CST_23                         150</v>
      </c>
    </row>
    <row r="154" spans="1:4">
      <c r="A154">
        <v>151</v>
      </c>
      <c r="B154" t="str">
        <f>VLOOKUP(A154,SOURCE!B:P,12,0)</f>
        <v>CST_24</v>
      </c>
      <c r="D154" s="8" t="str">
        <f>IF(A154&lt;0,VLOOKUP(A154,lookups!A$1:B$25,2,0),
IF(ISNA(B154),"",
IF(OR(ISBLANK(A154),ISNA(B154),B154=0),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))))</f>
        <v>#define CST_24                         151</v>
      </c>
    </row>
    <row r="155" spans="1:4">
      <c r="A155">
        <v>152</v>
      </c>
      <c r="B155" t="str">
        <f>VLOOKUP(A155,SOURCE!B:P,12,0)</f>
        <v>CST_25</v>
      </c>
      <c r="D155" s="8" t="str">
        <f>IF(A155&lt;0,VLOOKUP(A155,lookups!A$1:B$25,2,0),
IF(ISNA(B155),"",
IF(OR(ISBLANK(A155),ISNA(B155),B155=0),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))))</f>
        <v>#define CST_25                         152</v>
      </c>
    </row>
    <row r="156" spans="1:4">
      <c r="A156">
        <v>153</v>
      </c>
      <c r="B156" t="str">
        <f>VLOOKUP(A156,SOURCE!B:P,12,0)</f>
        <v>CST_26</v>
      </c>
      <c r="D156" s="8" t="str">
        <f>IF(A156&lt;0,VLOOKUP(A156,lookups!A$1:B$25,2,0),
IF(ISNA(B156),"",
IF(OR(ISBLANK(A156),ISNA(B156),B156=0),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))))</f>
        <v>#define CST_26                         153</v>
      </c>
    </row>
    <row r="157" spans="1:4">
      <c r="A157">
        <v>154</v>
      </c>
      <c r="B157" t="str">
        <f>VLOOKUP(A157,SOURCE!B:P,12,0)</f>
        <v>CST_27</v>
      </c>
      <c r="D157" s="8" t="str">
        <f>IF(A157&lt;0,VLOOKUP(A157,lookups!A$1:B$25,2,0),
IF(ISNA(B157),"",
IF(OR(ISBLANK(A157),ISNA(B157),B157=0),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))))</f>
        <v>#define CST_27                         154</v>
      </c>
    </row>
    <row r="158" spans="1:4">
      <c r="A158">
        <v>155</v>
      </c>
      <c r="B158" t="str">
        <f>VLOOKUP(A158,SOURCE!B:P,12,0)</f>
        <v>CST_28</v>
      </c>
      <c r="D158" s="8" t="str">
        <f>IF(A158&lt;0,VLOOKUP(A158,lookups!A$1:B$25,2,0),
IF(ISNA(B158),"",
IF(OR(ISBLANK(A158),ISNA(B158),B158=0),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))))</f>
        <v>#define CST_28                         155</v>
      </c>
    </row>
    <row r="159" spans="1:4">
      <c r="A159">
        <v>156</v>
      </c>
      <c r="B159" t="str">
        <f>VLOOKUP(A159,SOURCE!B:P,12,0)</f>
        <v>CST_29</v>
      </c>
      <c r="D159" s="8" t="str">
        <f>IF(A159&lt;0,VLOOKUP(A159,lookups!A$1:B$25,2,0),
IF(ISNA(B159),"",
IF(OR(ISBLANK(A159),ISNA(B159),B159=0),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))))</f>
        <v>#define CST_29                         156</v>
      </c>
    </row>
    <row r="160" spans="1:4">
      <c r="A160">
        <v>157</v>
      </c>
      <c r="B160" t="str">
        <f>VLOOKUP(A160,SOURCE!B:P,12,0)</f>
        <v>CST_30</v>
      </c>
      <c r="D160" s="8" t="str">
        <f>IF(A160&lt;0,VLOOKUP(A160,lookups!A$1:B$25,2,0),
IF(ISNA(B160),"",
IF(OR(ISBLANK(A160),ISNA(B160),B160=0),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))))</f>
        <v>#define CST_30                         157</v>
      </c>
    </row>
    <row r="161" spans="1:4">
      <c r="A161">
        <v>158</v>
      </c>
      <c r="B161" t="str">
        <f>VLOOKUP(A161,SOURCE!B:P,12,0)</f>
        <v>CST_31</v>
      </c>
      <c r="D161" s="8" t="str">
        <f>IF(A161&lt;0,VLOOKUP(A161,lookups!A$1:B$25,2,0),
IF(ISNA(B161),"",
IF(OR(ISBLANK(A161),ISNA(B161),B161=0),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))))</f>
        <v>#define CST_31                         158</v>
      </c>
    </row>
    <row r="162" spans="1:4">
      <c r="A162">
        <v>159</v>
      </c>
      <c r="B162" t="str">
        <f>VLOOKUP(A162,SOURCE!B:P,12,0)</f>
        <v>CST_32</v>
      </c>
      <c r="D162" s="8" t="str">
        <f>IF(A162&lt;0,VLOOKUP(A162,lookups!A$1:B$25,2,0),
IF(ISNA(B162),"",
IF(OR(ISBLANK(A162),ISNA(B162),B162=0),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))))</f>
        <v>#define CST_32                         159</v>
      </c>
    </row>
    <row r="163" spans="1:4">
      <c r="A163">
        <v>160</v>
      </c>
      <c r="B163" t="str">
        <f>VLOOKUP(A163,SOURCE!B:P,12,0)</f>
        <v>CST_33</v>
      </c>
      <c r="D163" s="8" t="str">
        <f>IF(A163&lt;0,VLOOKUP(A163,lookups!A$1:B$25,2,0),
IF(ISNA(B163),"",
IF(OR(ISBLANK(A163),ISNA(B163),B163=0),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))))</f>
        <v>#define CST_33                         160</v>
      </c>
    </row>
    <row r="164" spans="1:4">
      <c r="A164">
        <v>161</v>
      </c>
      <c r="B164" t="str">
        <f>VLOOKUP(A164,SOURCE!B:P,12,0)</f>
        <v>CST_34</v>
      </c>
      <c r="D164" s="8" t="str">
        <f>IF(A164&lt;0,VLOOKUP(A164,lookups!A$1:B$25,2,0),
IF(ISNA(B164),"",
IF(OR(ISBLANK(A164),ISNA(B164),B164=0),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))))</f>
        <v>#define CST_34                         161</v>
      </c>
    </row>
    <row r="165" spans="1:4">
      <c r="A165">
        <v>162</v>
      </c>
      <c r="B165" t="str">
        <f>VLOOKUP(A165,SOURCE!B:P,12,0)</f>
        <v>CST_35</v>
      </c>
      <c r="D165" s="8" t="str">
        <f>IF(A165&lt;0,VLOOKUP(A165,lookups!A$1:B$25,2,0),
IF(ISNA(B165),"",
IF(OR(ISBLANK(A165),ISNA(B165),B165=0),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))))</f>
        <v>#define CST_35                         162</v>
      </c>
    </row>
    <row r="166" spans="1:4">
      <c r="A166">
        <v>163</v>
      </c>
      <c r="B166" t="str">
        <f>VLOOKUP(A166,SOURCE!B:P,12,0)</f>
        <v>CST_36</v>
      </c>
      <c r="D166" s="8" t="str">
        <f>IF(A166&lt;0,VLOOKUP(A166,lookups!A$1:B$25,2,0),
IF(ISNA(B166),"",
IF(OR(ISBLANK(A166),ISNA(B166),B166=0),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))))</f>
        <v>#define CST_36                         163</v>
      </c>
    </row>
    <row r="167" spans="1:4">
      <c r="A167">
        <v>164</v>
      </c>
      <c r="B167" t="str">
        <f>VLOOKUP(A167,SOURCE!B:P,12,0)</f>
        <v>CST_37</v>
      </c>
      <c r="D167" s="8" t="str">
        <f>IF(A167&lt;0,VLOOKUP(A167,lookups!A$1:B$25,2,0),
IF(ISNA(B167),"",
IF(OR(ISBLANK(A167),ISNA(B167),B167=0),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))))</f>
        <v>#define CST_37                         164</v>
      </c>
    </row>
    <row r="168" spans="1:4">
      <c r="A168">
        <v>165</v>
      </c>
      <c r="B168" t="str">
        <f>VLOOKUP(A168,SOURCE!B:P,12,0)</f>
        <v>CST_38</v>
      </c>
      <c r="D168" s="8" t="str">
        <f>IF(A168&lt;0,VLOOKUP(A168,lookups!A$1:B$25,2,0),
IF(ISNA(B168),"",
IF(OR(ISBLANK(A168),ISNA(B168),B168=0),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))))</f>
        <v>#define CST_38                         165</v>
      </c>
    </row>
    <row r="169" spans="1:4">
      <c r="A169">
        <v>166</v>
      </c>
      <c r="B169" t="str">
        <f>VLOOKUP(A169,SOURCE!B:P,12,0)</f>
        <v>CST_39</v>
      </c>
      <c r="D169" s="8" t="str">
        <f>IF(A169&lt;0,VLOOKUP(A169,lookups!A$1:B$25,2,0),
IF(ISNA(B169),"",
IF(OR(ISBLANK(A169),ISNA(B169),B169=0),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))))</f>
        <v>#define CST_39                         166</v>
      </c>
    </row>
    <row r="170" spans="1:4">
      <c r="A170">
        <v>167</v>
      </c>
      <c r="B170" t="str">
        <f>VLOOKUP(A170,SOURCE!B:P,12,0)</f>
        <v>CST_40</v>
      </c>
      <c r="D170" s="8" t="str">
        <f>IF(A170&lt;0,VLOOKUP(A170,lookups!A$1:B$25,2,0),
IF(ISNA(B170),"",
IF(OR(ISBLANK(A170),ISNA(B170),B170=0),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))))</f>
        <v>#define CST_40                         167</v>
      </c>
    </row>
    <row r="171" spans="1:4">
      <c r="A171">
        <v>168</v>
      </c>
      <c r="B171" t="str">
        <f>VLOOKUP(A171,SOURCE!B:P,12,0)</f>
        <v>CST_41</v>
      </c>
      <c r="D171" s="8" t="str">
        <f>IF(A171&lt;0,VLOOKUP(A171,lookups!A$1:B$25,2,0),
IF(ISNA(B171),"",
IF(OR(ISBLANK(A171),ISNA(B171),B171=0),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))))</f>
        <v>#define CST_41                         168</v>
      </c>
    </row>
    <row r="172" spans="1:4">
      <c r="A172">
        <v>169</v>
      </c>
      <c r="B172" t="str">
        <f>VLOOKUP(A172,SOURCE!B:P,12,0)</f>
        <v>CST_42</v>
      </c>
      <c r="D172" s="8" t="str">
        <f>IF(A172&lt;0,VLOOKUP(A172,lookups!A$1:B$25,2,0),
IF(ISNA(B172),"",
IF(OR(ISBLANK(A172),ISNA(B172),B172=0),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))))</f>
        <v>#define CST_42                         169</v>
      </c>
    </row>
    <row r="173" spans="1:4">
      <c r="A173">
        <v>170</v>
      </c>
      <c r="B173" t="str">
        <f>VLOOKUP(A173,SOURCE!B:P,12,0)</f>
        <v>CST_43</v>
      </c>
      <c r="D173" s="8" t="str">
        <f>IF(A173&lt;0,VLOOKUP(A173,lookups!A$1:B$25,2,0),
IF(ISNA(B173),"",
IF(OR(ISBLANK(A173),ISNA(B173),B173=0),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))))</f>
        <v>#define CST_43                         170</v>
      </c>
    </row>
    <row r="174" spans="1:4">
      <c r="A174">
        <v>171</v>
      </c>
      <c r="B174" t="str">
        <f>VLOOKUP(A174,SOURCE!B:P,12,0)</f>
        <v>CST_44</v>
      </c>
      <c r="D174" s="8" t="str">
        <f>IF(A174&lt;0,VLOOKUP(A174,lookups!A$1:B$25,2,0),
IF(ISNA(B174),"",
IF(OR(ISBLANK(A174),ISNA(B174),B174=0),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))))</f>
        <v>#define CST_44                         171</v>
      </c>
    </row>
    <row r="175" spans="1:4">
      <c r="A175">
        <v>172</v>
      </c>
      <c r="B175" t="str">
        <f>VLOOKUP(A175,SOURCE!B:P,12,0)</f>
        <v>CST_45</v>
      </c>
      <c r="D175" s="8" t="str">
        <f>IF(A175&lt;0,VLOOKUP(A175,lookups!A$1:B$25,2,0),
IF(ISNA(B175),"",
IF(OR(ISBLANK(A175),ISNA(B175),B175=0),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))))</f>
        <v>#define CST_45                         172</v>
      </c>
    </row>
    <row r="176" spans="1:4">
      <c r="A176">
        <v>173</v>
      </c>
      <c r="B176" t="str">
        <f>VLOOKUP(A176,SOURCE!B:P,12,0)</f>
        <v>CST_46</v>
      </c>
      <c r="D176" s="8" t="str">
        <f>IF(A176&lt;0,VLOOKUP(A176,lookups!A$1:B$25,2,0),
IF(ISNA(B176),"",
IF(OR(ISBLANK(A176),ISNA(B176),B176=0),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))))</f>
        <v>#define CST_46                         173</v>
      </c>
    </row>
    <row r="177" spans="1:4">
      <c r="A177">
        <v>174</v>
      </c>
      <c r="B177" t="str">
        <f>VLOOKUP(A177,SOURCE!B:P,12,0)</f>
        <v>CST_47</v>
      </c>
      <c r="D177" s="8" t="str">
        <f>IF(A177&lt;0,VLOOKUP(A177,lookups!A$1:B$25,2,0),
IF(ISNA(B177),"",
IF(OR(ISBLANK(A177),ISNA(B177),B177=0),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))))</f>
        <v>#define CST_47                         174</v>
      </c>
    </row>
    <row r="178" spans="1:4">
      <c r="A178">
        <v>175</v>
      </c>
      <c r="B178" t="str">
        <f>VLOOKUP(A178,SOURCE!B:P,12,0)</f>
        <v>CST_48</v>
      </c>
      <c r="D178" s="8" t="str">
        <f>IF(A178&lt;0,VLOOKUP(A178,lookups!A$1:B$25,2,0),
IF(ISNA(B178),"",
IF(OR(ISBLANK(A178),ISNA(B178),B178=0),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))))</f>
        <v>#define CST_48                         175</v>
      </c>
    </row>
    <row r="179" spans="1:4">
      <c r="A179">
        <v>176</v>
      </c>
      <c r="B179" t="str">
        <f>VLOOKUP(A179,SOURCE!B:P,12,0)</f>
        <v>CST_49</v>
      </c>
      <c r="D179" s="8" t="str">
        <f>IF(A179&lt;0,VLOOKUP(A179,lookups!A$1:B$25,2,0),
IF(ISNA(B179),"",
IF(OR(ISBLANK(A179),ISNA(B179),B179=0),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))))</f>
        <v>#define CST_49                         176</v>
      </c>
    </row>
    <row r="180" spans="1:4">
      <c r="A180">
        <v>177</v>
      </c>
      <c r="B180" t="str">
        <f>VLOOKUP(A180,SOURCE!B:P,12,0)</f>
        <v>CST_50</v>
      </c>
      <c r="D180" s="8" t="str">
        <f>IF(A180&lt;0,VLOOKUP(A180,lookups!A$1:B$25,2,0),
IF(ISNA(B180),"",
IF(OR(ISBLANK(A180),ISNA(B180),B180=0),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))))</f>
        <v>#define CST_50                         177</v>
      </c>
    </row>
    <row r="181" spans="1:4">
      <c r="A181">
        <v>178</v>
      </c>
      <c r="B181" t="str">
        <f>VLOOKUP(A181,SOURCE!B:P,12,0)</f>
        <v>CST_51</v>
      </c>
      <c r="D181" s="8" t="str">
        <f>IF(A181&lt;0,VLOOKUP(A181,lookups!A$1:B$25,2,0),
IF(ISNA(B181),"",
IF(OR(ISBLANK(A181),ISNA(B181),B181=0),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))))</f>
        <v>#define CST_51                         178</v>
      </c>
    </row>
    <row r="182" spans="1:4">
      <c r="A182">
        <v>179</v>
      </c>
      <c r="B182" t="str">
        <f>VLOOKUP(A182,SOURCE!B:P,12,0)</f>
        <v>CST_52</v>
      </c>
      <c r="D182" s="8" t="str">
        <f>IF(A182&lt;0,VLOOKUP(A182,lookups!A$1:B$25,2,0),
IF(ISNA(B182),"",
IF(OR(ISBLANK(A182),ISNA(B182),B182=0),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))))</f>
        <v>#define CST_52                         179</v>
      </c>
    </row>
    <row r="183" spans="1:4">
      <c r="A183">
        <v>180</v>
      </c>
      <c r="B183" t="str">
        <f>VLOOKUP(A183,SOURCE!B:P,12,0)</f>
        <v>CST_53</v>
      </c>
      <c r="D183" s="8" t="str">
        <f>IF(A183&lt;0,VLOOKUP(A183,lookups!A$1:B$25,2,0),
IF(ISNA(B183),"",
IF(OR(ISBLANK(A183),ISNA(B183),B183=0),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))))</f>
        <v>#define CST_53                         180</v>
      </c>
    </row>
    <row r="184" spans="1:4">
      <c r="A184">
        <v>181</v>
      </c>
      <c r="B184" t="str">
        <f>VLOOKUP(A184,SOURCE!B:P,12,0)</f>
        <v>CST_54</v>
      </c>
      <c r="D184" s="8" t="str">
        <f>IF(A184&lt;0,VLOOKUP(A184,lookups!A$1:B$25,2,0),
IF(ISNA(B184),"",
IF(OR(ISBLANK(A184),ISNA(B184),B184=0),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))))</f>
        <v>#define CST_54                         181</v>
      </c>
    </row>
    <row r="185" spans="1:4">
      <c r="A185">
        <v>182</v>
      </c>
      <c r="B185" t="str">
        <f>VLOOKUP(A185,SOURCE!B:P,12,0)</f>
        <v>CST_55</v>
      </c>
      <c r="D185" s="8" t="str">
        <f>IF(A185&lt;0,VLOOKUP(A185,lookups!A$1:B$25,2,0),
IF(ISNA(B185),"",
IF(OR(ISBLANK(A185),ISNA(B185),B185=0),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))))</f>
        <v>#define CST_55                         182</v>
      </c>
    </row>
    <row r="186" spans="1:4">
      <c r="A186">
        <v>183</v>
      </c>
      <c r="B186" t="str">
        <f>VLOOKUP(A186,SOURCE!B:P,12,0)</f>
        <v>CST_56</v>
      </c>
      <c r="D186" s="8" t="str">
        <f>IF(A186&lt;0,VLOOKUP(A186,lookups!A$1:B$25,2,0),
IF(ISNA(B186),"",
IF(OR(ISBLANK(A186),ISNA(B186),B186=0),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))))</f>
        <v>#define CST_56                         183</v>
      </c>
    </row>
    <row r="187" spans="1:4">
      <c r="A187">
        <v>184</v>
      </c>
      <c r="B187" t="str">
        <f>VLOOKUP(A187,SOURCE!B:P,12,0)</f>
        <v>CST_57</v>
      </c>
      <c r="D187" s="8" t="str">
        <f>IF(A187&lt;0,VLOOKUP(A187,lookups!A$1:B$25,2,0),
IF(ISNA(B187),"",
IF(OR(ISBLANK(A187),ISNA(B187),B187=0),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))))</f>
        <v>#define CST_57                         184</v>
      </c>
    </row>
    <row r="188" spans="1:4">
      <c r="A188">
        <v>185</v>
      </c>
      <c r="B188" t="str">
        <f>VLOOKUP(A188,SOURCE!B:P,12,0)</f>
        <v>CST_58</v>
      </c>
      <c r="D188" s="8" t="str">
        <f>IF(A188&lt;0,VLOOKUP(A188,lookups!A$1:B$25,2,0),
IF(ISNA(B188),"",
IF(OR(ISBLANK(A188),ISNA(B188),B188=0),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))))</f>
        <v>#define CST_58                         185</v>
      </c>
    </row>
    <row r="189" spans="1:4">
      <c r="A189">
        <v>186</v>
      </c>
      <c r="B189" t="str">
        <f>VLOOKUP(A189,SOURCE!B:P,12,0)</f>
        <v>CST_59</v>
      </c>
      <c r="D189" s="8" t="str">
        <f>IF(A189&lt;0,VLOOKUP(A189,lookups!A$1:B$25,2,0),
IF(ISNA(B189),"",
IF(OR(ISBLANK(A189),ISNA(B189),B189=0),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))))</f>
        <v>#define CST_59                         186</v>
      </c>
    </row>
    <row r="190" spans="1:4">
      <c r="A190">
        <v>187</v>
      </c>
      <c r="B190" t="str">
        <f>VLOOKUP(A190,SOURCE!B:P,12,0)</f>
        <v>CST_60</v>
      </c>
      <c r="D190" s="8" t="str">
        <f>IF(A190&lt;0,VLOOKUP(A190,lookups!A$1:B$25,2,0),
IF(ISNA(B190),"",
IF(OR(ISBLANK(A190),ISNA(B190),B190=0),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))))</f>
        <v>#define CST_60                         187</v>
      </c>
    </row>
    <row r="191" spans="1:4">
      <c r="A191">
        <v>188</v>
      </c>
      <c r="B191" t="str">
        <f>VLOOKUP(A191,SOURCE!B:P,12,0)</f>
        <v>CST_61</v>
      </c>
      <c r="D191" s="8" t="str">
        <f>IF(A191&lt;0,VLOOKUP(A191,lookups!A$1:B$25,2,0),
IF(ISNA(B191),"",
IF(OR(ISBLANK(A191),ISNA(B191),B191=0),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))))</f>
        <v>#define CST_61                         188</v>
      </c>
    </row>
    <row r="192" spans="1:4">
      <c r="A192">
        <v>189</v>
      </c>
      <c r="B192" t="str">
        <f>VLOOKUP(A192,SOURCE!B:P,12,0)</f>
        <v>CST_62</v>
      </c>
      <c r="D192" s="8" t="str">
        <f>IF(A192&lt;0,VLOOKUP(A192,lookups!A$1:B$25,2,0),
IF(ISNA(B192),"",
IF(OR(ISBLANK(A192),ISNA(B192),B192=0),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))))</f>
        <v>#define CST_62                         189</v>
      </c>
    </row>
    <row r="193" spans="1:4">
      <c r="A193">
        <v>190</v>
      </c>
      <c r="B193" t="str">
        <f>VLOOKUP(A193,SOURCE!B:P,12,0)</f>
        <v>CST_63</v>
      </c>
      <c r="D193" s="8" t="str">
        <f>IF(A193&lt;0,VLOOKUP(A193,lookups!A$1:B$25,2,0),
IF(ISNA(B193),"",
IF(OR(ISBLANK(A193),ISNA(B193),B193=0),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))))</f>
        <v>#define CST_63                         190</v>
      </c>
    </row>
    <row r="194" spans="1:4">
      <c r="A194">
        <v>191</v>
      </c>
      <c r="B194" t="str">
        <f>VLOOKUP(A194,SOURCE!B:P,12,0)</f>
        <v>CST_64</v>
      </c>
      <c r="D194" s="8" t="str">
        <f>IF(A194&lt;0,VLOOKUP(A194,lookups!A$1:B$25,2,0),
IF(ISNA(B194),"",
IF(OR(ISBLANK(A194),ISNA(B194),B194=0),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))))</f>
        <v>#define CST_64                         191</v>
      </c>
    </row>
    <row r="195" spans="1:4">
      <c r="A195">
        <v>192</v>
      </c>
      <c r="B195" t="str">
        <f>VLOOKUP(A195,SOURCE!B:P,12,0)</f>
        <v>CST_65</v>
      </c>
      <c r="D195" s="8" t="str">
        <f>IF(A195&lt;0,VLOOKUP(A195,lookups!A$1:B$25,2,0),
IF(ISNA(B195),"",
IF(OR(ISBLANK(A195),ISNA(B195),B195=0),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))))</f>
        <v>#define CST_65                         192</v>
      </c>
    </row>
    <row r="196" spans="1:4">
      <c r="A196">
        <v>193</v>
      </c>
      <c r="B196" t="str">
        <f>VLOOKUP(A196,SOURCE!B:P,12,0)</f>
        <v>CST_66</v>
      </c>
      <c r="D196" s="8" t="str">
        <f>IF(A196&lt;0,VLOOKUP(A196,lookups!A$1:B$25,2,0),
IF(ISNA(B196),"",
IF(OR(ISBLANK(A196),ISNA(B196),B196=0),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))))</f>
        <v>#define CST_66                         193</v>
      </c>
    </row>
    <row r="197" spans="1:4">
      <c r="A197">
        <v>194</v>
      </c>
      <c r="B197" t="str">
        <f>VLOOKUP(A197,SOURCE!B:P,12,0)</f>
        <v>CST_67</v>
      </c>
      <c r="D197" s="8" t="str">
        <f>IF(A197&lt;0,VLOOKUP(A197,lookups!A$1:B$25,2,0),
IF(ISNA(B197),"",
IF(OR(ISBLANK(A197),ISNA(B197),B197=0),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))))</f>
        <v>#define CST_67                         194</v>
      </c>
    </row>
    <row r="198" spans="1:4">
      <c r="A198">
        <v>195</v>
      </c>
      <c r="B198" t="str">
        <f>VLOOKUP(A198,SOURCE!B:P,12,0)</f>
        <v>CST_68</v>
      </c>
      <c r="D198" s="8" t="str">
        <f>IF(A198&lt;0,VLOOKUP(A198,lookups!A$1:B$25,2,0),
IF(ISNA(B198),"",
IF(OR(ISBLANK(A198),ISNA(B198),B198=0),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))))</f>
        <v>#define CST_68                         195</v>
      </c>
    </row>
    <row r="199" spans="1:4">
      <c r="A199">
        <v>196</v>
      </c>
      <c r="B199" t="str">
        <f>VLOOKUP(A199,SOURCE!B:P,12,0)</f>
        <v>CST_69</v>
      </c>
      <c r="D199" s="8" t="str">
        <f>IF(A199&lt;0,VLOOKUP(A199,lookups!A$1:B$25,2,0),
IF(ISNA(B199),"",
IF(OR(ISBLANK(A199),ISNA(B199),B199=0),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))))</f>
        <v>#define CST_69                         196</v>
      </c>
    </row>
    <row r="200" spans="1:4">
      <c r="A200">
        <v>197</v>
      </c>
      <c r="B200" t="str">
        <f>VLOOKUP(A200,SOURCE!B:P,12,0)</f>
        <v>CST_70</v>
      </c>
      <c r="D200" s="8" t="str">
        <f>IF(A200&lt;0,VLOOKUP(A200,lookups!A$1:B$25,2,0),
IF(ISNA(B200),"",
IF(OR(ISBLANK(A200),ISNA(B200),B200=0),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))))</f>
        <v>#define CST_70                         197</v>
      </c>
    </row>
    <row r="201" spans="1:4">
      <c r="A201">
        <v>198</v>
      </c>
      <c r="B201" t="str">
        <f>VLOOKUP(A201,SOURCE!B:P,12,0)</f>
        <v>CST_71</v>
      </c>
      <c r="D201" s="8" t="str">
        <f>IF(A201&lt;0,VLOOKUP(A201,lookups!A$1:B$25,2,0),
IF(ISNA(B201),"",
IF(OR(ISBLANK(A201),ISNA(B201),B201=0),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))))</f>
        <v>#define CST_71                         198</v>
      </c>
    </row>
    <row r="202" spans="1:4">
      <c r="A202">
        <v>199</v>
      </c>
      <c r="B202" t="str">
        <f>VLOOKUP(A202,SOURCE!B:P,12,0)</f>
        <v>CST_72</v>
      </c>
      <c r="D202" s="8" t="str">
        <f>IF(A202&lt;0,VLOOKUP(A202,lookups!A$1:B$25,2,0),
IF(ISNA(B202),"",
IF(OR(ISBLANK(A202),ISNA(B202),B202=0),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))))</f>
        <v>#define CST_72                         199</v>
      </c>
    </row>
    <row r="203" spans="1:4">
      <c r="A203">
        <v>200</v>
      </c>
      <c r="B203" t="str">
        <f>VLOOKUP(A203,SOURCE!B:P,12,0)</f>
        <v>CST_73</v>
      </c>
      <c r="D203" s="8" t="str">
        <f>IF(A203&lt;0,VLOOKUP(A203,lookups!A$1:B$25,2,0),
IF(ISNA(B203),"",
IF(OR(ISBLANK(A203),ISNA(B203),B203=0),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))))</f>
        <v>#define CST_73                         200</v>
      </c>
    </row>
    <row r="204" spans="1:4">
      <c r="A204">
        <v>201</v>
      </c>
      <c r="B204" t="str">
        <f>VLOOKUP(A204,SOURCE!B:P,12,0)</f>
        <v>CST_74</v>
      </c>
      <c r="D204" s="8" t="str">
        <f>IF(A204&lt;0,VLOOKUP(A204,lookups!A$1:B$25,2,0),
IF(ISNA(B204),"",
IF(OR(ISBLANK(A204),ISNA(B204),B204=0),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))))</f>
        <v>#define CST_74                         201</v>
      </c>
    </row>
    <row r="205" spans="1:4">
      <c r="A205">
        <v>202</v>
      </c>
      <c r="B205" t="str">
        <f>VLOOKUP(A205,SOURCE!B:P,12,0)</f>
        <v>CST_75</v>
      </c>
      <c r="D205" s="8" t="str">
        <f>IF(A205&lt;0,VLOOKUP(A205,lookups!A$1:B$25,2,0),
IF(ISNA(B205),"",
IF(OR(ISBLANK(A205),ISNA(B205),B205=0),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))))</f>
        <v>#define CST_75                         202</v>
      </c>
    </row>
    <row r="206" spans="1:4">
      <c r="A206">
        <v>203</v>
      </c>
      <c r="B206" t="str">
        <f>VLOOKUP(A206,SOURCE!B:P,12,0)</f>
        <v>CST_76</v>
      </c>
      <c r="D206" s="8" t="str">
        <f>IF(A206&lt;0,VLOOKUP(A206,lookups!A$1:B$25,2,0),
IF(ISNA(B206),"",
IF(OR(ISBLANK(A206),ISNA(B206),B206=0),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))))</f>
        <v>#define CST_76                         203</v>
      </c>
    </row>
    <row r="207" spans="1:4">
      <c r="A207">
        <v>204</v>
      </c>
      <c r="B207" t="str">
        <f>VLOOKUP(A207,SOURCE!B:P,12,0)</f>
        <v>CST_77</v>
      </c>
      <c r="D207" s="8" t="str">
        <f>IF(A207&lt;0,VLOOKUP(A207,lookups!A$1:B$25,2,0),
IF(ISNA(B207),"",
IF(OR(ISBLANK(A207),ISNA(B207),B207=0),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))))</f>
        <v>#define CST_77                         204</v>
      </c>
    </row>
    <row r="208" spans="1:4">
      <c r="A208">
        <v>205</v>
      </c>
      <c r="B208" t="str">
        <f>VLOOKUP(A208,SOURCE!B:P,12,0)</f>
        <v>CST_78</v>
      </c>
      <c r="D208" s="8" t="str">
        <f>IF(A208&lt;0,VLOOKUP(A208,lookups!A$1:B$25,2,0),
IF(ISNA(B208),"",
IF(OR(ISBLANK(A208),ISNA(B208),B208=0),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))))</f>
        <v>#define CST_78                         205</v>
      </c>
    </row>
    <row r="209" spans="1:4">
      <c r="A209">
        <v>206</v>
      </c>
      <c r="B209" t="str">
        <f>VLOOKUP(A209,SOURCE!B:P,12,0)</f>
        <v>CST_79</v>
      </c>
      <c r="D209" s="8" t="str">
        <f>IF(A209&lt;0,VLOOKUP(A209,lookups!A$1:B$25,2,0),
IF(ISNA(B209),"",
IF(OR(ISBLANK(A209),ISNA(B209),B209=0),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))))</f>
        <v>#define CST_79                         206</v>
      </c>
    </row>
    <row r="210" spans="1:4">
      <c r="A210">
        <v>207</v>
      </c>
      <c r="B210" t="str">
        <f>VLOOKUP(A210,SOURCE!B:P,12,0)</f>
        <v>ITM_CNST</v>
      </c>
      <c r="D210" s="8" t="str">
        <f>IF(A210&lt;0,VLOOKUP(A210,lookups!A$1:B$25,2,0),
IF(ISNA(B210),"",
IF(OR(ISBLANK(A210),ISNA(B210),B210=0),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))))</f>
        <v>#define ITM_CNST                       207</v>
      </c>
    </row>
    <row r="211" spans="1:4">
      <c r="A211">
        <v>208</v>
      </c>
      <c r="B211" t="str">
        <f>VLOOKUP(A211,SOURCE!B:P,12,0)</f>
        <v>ITM_0208</v>
      </c>
      <c r="D211" s="8" t="str">
        <f>IF(A211&lt;0,VLOOKUP(A211,lookups!A$1:B$25,2,0),
IF(ISNA(B211),"",
IF(OR(ISBLANK(A211),ISNA(B211),B211=0),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))))</f>
        <v>#define ITM_0208                       208</v>
      </c>
    </row>
    <row r="212" spans="1:4">
      <c r="A212">
        <v>209</v>
      </c>
      <c r="B212" t="str">
        <f>VLOOKUP(A212,SOURCE!B:P,12,0)</f>
        <v>ITM_0209</v>
      </c>
      <c r="D212" s="8" t="str">
        <f>IF(A212&lt;0,VLOOKUP(A212,lookups!A$1:B$25,2,0),
IF(ISNA(B212),"",
IF(OR(ISBLANK(A212),ISNA(B212),B212=0),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))))</f>
        <v>#define ITM_0209                       209</v>
      </c>
    </row>
    <row r="213" spans="1:4">
      <c r="A213">
        <v>210</v>
      </c>
      <c r="B213" t="str">
        <f>VLOOKUP(A213,SOURCE!B:P,12,0)</f>
        <v>ITM_0210</v>
      </c>
      <c r="D213" s="8" t="str">
        <f>IF(A213&lt;0,VLOOKUP(A213,lookups!A$1:B$25,2,0),
IF(ISNA(B213),"",
IF(OR(ISBLANK(A213),ISNA(B213),B213=0),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))))</f>
        <v>#define ITM_0210                       210</v>
      </c>
    </row>
    <row r="214" spans="1:4">
      <c r="A214">
        <v>211</v>
      </c>
      <c r="B214" t="str">
        <f>VLOOKUP(A214,SOURCE!B:P,12,0)</f>
        <v>ITM_0211</v>
      </c>
      <c r="D214" s="8" t="str">
        <f>IF(A214&lt;0,VLOOKUP(A214,lookups!A$1:B$25,2,0),
IF(ISNA(B214),"",
IF(OR(ISBLANK(A214),ISNA(B214),B214=0),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))))</f>
        <v>#define ITM_0211                       211</v>
      </c>
    </row>
    <row r="215" spans="1:4">
      <c r="A215">
        <v>212</v>
      </c>
      <c r="B215" t="str">
        <f>VLOOKUP(A215,SOURCE!B:P,12,0)</f>
        <v>ITM_0212</v>
      </c>
      <c r="D215" s="8" t="str">
        <f>IF(A215&lt;0,VLOOKUP(A215,lookups!A$1:B$25,2,0),
IF(ISNA(B215),"",
IF(OR(ISBLANK(A215),ISNA(B215),B215=0),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))))</f>
        <v>#define ITM_0212                       212</v>
      </c>
    </row>
    <row r="216" spans="1:4">
      <c r="A216">
        <v>213</v>
      </c>
      <c r="B216" t="str">
        <f>VLOOKUP(A216,SOURCE!B:P,12,0)</f>
        <v>ITM_0213</v>
      </c>
      <c r="D216" s="8" t="str">
        <f>IF(A216&lt;0,VLOOKUP(A216,lookups!A$1:B$25,2,0),
IF(ISNA(B216),"",
IF(OR(ISBLANK(A216),ISNA(B216),B216=0),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))))</f>
        <v>#define ITM_0213                       213</v>
      </c>
    </row>
    <row r="217" spans="1:4">
      <c r="A217">
        <v>214</v>
      </c>
      <c r="B217" t="str">
        <f>VLOOKUP(A217,SOURCE!B:P,12,0)</f>
        <v>ITM_0214</v>
      </c>
      <c r="D217" s="8" t="str">
        <f>IF(A217&lt;0,VLOOKUP(A217,lookups!A$1:B$25,2,0),
IF(ISNA(B217),"",
IF(OR(ISBLANK(A217),ISNA(B217),B217=0),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))))</f>
        <v>#define ITM_0214                       214</v>
      </c>
    </row>
    <row r="218" spans="1:4">
      <c r="A218">
        <v>215</v>
      </c>
      <c r="B218" t="str">
        <f>VLOOKUP(A218,SOURCE!B:P,12,0)</f>
        <v>ITM_0215</v>
      </c>
      <c r="D218" s="8" t="str">
        <f>IF(A218&lt;0,VLOOKUP(A218,lookups!A$1:B$25,2,0),
IF(ISNA(B218),"",
IF(OR(ISBLANK(A218),ISNA(B218),B218=0),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))))</f>
        <v>#define ITM_0215                       215</v>
      </c>
    </row>
    <row r="219" spans="1:4">
      <c r="A219">
        <v>216</v>
      </c>
      <c r="B219" t="str">
        <f>VLOOKUP(A219,SOURCE!B:P,12,0)</f>
        <v>ITM_0216</v>
      </c>
      <c r="D219" s="8" t="str">
        <f>IF(A219&lt;0,VLOOKUP(A219,lookups!A$1:B$25,2,0),
IF(ISNA(B219),"",
IF(OR(ISBLANK(A219),ISNA(B219),B219=0),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))))</f>
        <v>#define ITM_0216                       216</v>
      </c>
    </row>
    <row r="220" spans="1:4">
      <c r="A220">
        <v>217</v>
      </c>
      <c r="B220" t="str">
        <f>VLOOKUP(A220,SOURCE!B:P,12,0)</f>
        <v>ITM_0217</v>
      </c>
      <c r="D220" s="8" t="str">
        <f>IF(A220&lt;0,VLOOKUP(A220,lookups!A$1:B$25,2,0),
IF(ISNA(B220),"",
IF(OR(ISBLANK(A220),ISNA(B220),B220=0),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))))</f>
        <v>#define ITM_0217                       217</v>
      </c>
    </row>
    <row r="221" spans="1:4">
      <c r="A221">
        <v>218</v>
      </c>
      <c r="B221" t="str">
        <f>VLOOKUP(A221,SOURCE!B:P,12,0)</f>
        <v>ITM_0218</v>
      </c>
      <c r="D221" s="8" t="str">
        <f>IF(A221&lt;0,VLOOKUP(A221,lookups!A$1:B$25,2,0),
IF(ISNA(B221),"",
IF(OR(ISBLANK(A221),ISNA(B221),B221=0),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))))</f>
        <v>#define ITM_0218                       218</v>
      </c>
    </row>
    <row r="222" spans="1:4">
      <c r="A222">
        <v>219</v>
      </c>
      <c r="B222" t="str">
        <f>VLOOKUP(A222,SOURCE!B:P,12,0)</f>
        <v>ITM_0219</v>
      </c>
      <c r="D222" s="8" t="str">
        <f>IF(A222&lt;0,VLOOKUP(A222,lookups!A$1:B$25,2,0),
IF(ISNA(B222),"",
IF(OR(ISBLANK(A222),ISNA(B222),B222=0),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))))</f>
        <v>#define ITM_0219                       219</v>
      </c>
    </row>
    <row r="223" spans="1:4">
      <c r="A223">
        <v>220</v>
      </c>
      <c r="B223" t="str">
        <f>VLOOKUP(A223,SOURCE!B:P,12,0)</f>
        <v>ITM_CtoF</v>
      </c>
      <c r="D223" s="8" t="str">
        <f>IF(A223&lt;0,VLOOKUP(A223,lookups!A$1:B$25,2,0),
IF(ISNA(B223),"",
IF(OR(ISBLANK(A223),ISNA(B223),B223=0),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))))</f>
        <v>#define ITM_CtoF                       220</v>
      </c>
    </row>
    <row r="224" spans="1:4">
      <c r="A224">
        <v>221</v>
      </c>
      <c r="B224" t="str">
        <f>VLOOKUP(A224,SOURCE!B:P,12,0)</f>
        <v>ITM_FtoC</v>
      </c>
      <c r="D224" s="8" t="str">
        <f>IF(A224&lt;0,VLOOKUP(A224,lookups!A$1:B$25,2,0),
IF(ISNA(B224),"",
IF(OR(ISBLANK(A224),ISNA(B224),B224=0),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))))</f>
        <v>#define ITM_FtoC                       221</v>
      </c>
    </row>
    <row r="225" spans="1:4">
      <c r="A225">
        <v>222</v>
      </c>
      <c r="B225" t="str">
        <f>VLOOKUP(A225,SOURCE!B:P,12,0)</f>
        <v>ITM_DBtoPR</v>
      </c>
      <c r="D225" s="8" t="str">
        <f>IF(A225&lt;0,VLOOKUP(A225,lookups!A$1:B$25,2,0),
IF(ISNA(B225),"",
IF(OR(ISBLANK(A225),ISNA(B225),B225=0),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))))</f>
        <v>#define ITM_DBtoPR                     222</v>
      </c>
    </row>
    <row r="226" spans="1:4">
      <c r="A226">
        <v>223</v>
      </c>
      <c r="B226" t="str">
        <f>VLOOKUP(A226,SOURCE!B:P,12,0)</f>
        <v>ITM_DBtoPRb</v>
      </c>
      <c r="D226" s="8" t="str">
        <f>IF(A226&lt;0,VLOOKUP(A226,lookups!A$1:B$25,2,0),
IF(ISNA(B226),"",
IF(OR(ISBLANK(A226),ISNA(B226),B226=0),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))))</f>
        <v>#define ITM_DBtoPRb                    223</v>
      </c>
    </row>
    <row r="227" spans="1:4">
      <c r="A227">
        <v>224</v>
      </c>
      <c r="B227" t="str">
        <f>VLOOKUP(A227,SOURCE!B:P,12,0)</f>
        <v>ITM_DBtoPRc</v>
      </c>
      <c r="D227" s="8" t="str">
        <f>IF(A227&lt;0,VLOOKUP(A227,lookups!A$1:B$25,2,0),
IF(ISNA(B227),"",
IF(OR(ISBLANK(A227),ISNA(B227),B227=0),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))))</f>
        <v>#define ITM_DBtoPRc                    224</v>
      </c>
    </row>
    <row r="228" spans="1:4">
      <c r="A228">
        <v>225</v>
      </c>
      <c r="B228" t="str">
        <f>VLOOKUP(A228,SOURCE!B:P,12,0)</f>
        <v>ITM_DBtoFR</v>
      </c>
      <c r="D228" s="8" t="str">
        <f>IF(A228&lt;0,VLOOKUP(A228,lookups!A$1:B$25,2,0),
IF(ISNA(B228),"",
IF(OR(ISBLANK(A228),ISNA(B228),B228=0),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))))</f>
        <v>#define ITM_DBtoFR                     225</v>
      </c>
    </row>
    <row r="229" spans="1:4">
      <c r="A229">
        <v>226</v>
      </c>
      <c r="B229" t="str">
        <f>VLOOKUP(A229,SOURCE!B:P,12,0)</f>
        <v>ITM_DBtoFRb</v>
      </c>
      <c r="D229" s="8" t="str">
        <f>IF(A229&lt;0,VLOOKUP(A229,lookups!A$1:B$25,2,0),
IF(ISNA(B229),"",
IF(OR(ISBLANK(A229),ISNA(B229),B229=0),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))))</f>
        <v>#define ITM_DBtoFRb                    226</v>
      </c>
    </row>
    <row r="230" spans="1:4">
      <c r="A230">
        <v>227</v>
      </c>
      <c r="B230" t="str">
        <f>VLOOKUP(A230,SOURCE!B:P,12,0)</f>
        <v>ITM_DBtoFRc</v>
      </c>
      <c r="D230" s="8" t="str">
        <f>IF(A230&lt;0,VLOOKUP(A230,lookups!A$1:B$25,2,0),
IF(ISNA(B230),"",
IF(OR(ISBLANK(A230),ISNA(B230),B230=0),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))))</f>
        <v>#define ITM_DBtoFRc                    227</v>
      </c>
    </row>
    <row r="231" spans="1:4">
      <c r="A231">
        <v>228</v>
      </c>
      <c r="B231" t="str">
        <f>VLOOKUP(A231,SOURCE!B:P,12,0)</f>
        <v>ITM_PRtoDB</v>
      </c>
      <c r="D231" s="8" t="str">
        <f>IF(A231&lt;0,VLOOKUP(A231,lookups!A$1:B$25,2,0),
IF(ISNA(B231),"",
IF(OR(ISBLANK(A231),ISNA(B231),B231=0),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))))</f>
        <v>#define ITM_PRtoDB                     228</v>
      </c>
    </row>
    <row r="232" spans="1:4">
      <c r="A232">
        <v>229</v>
      </c>
      <c r="B232" t="str">
        <f>VLOOKUP(A232,SOURCE!B:P,12,0)</f>
        <v>ITM_PRtoDBb</v>
      </c>
      <c r="D232" s="8" t="str">
        <f>IF(A232&lt;0,VLOOKUP(A232,lookups!A$1:B$25,2,0),
IF(ISNA(B232),"",
IF(OR(ISBLANK(A232),ISNA(B232),B232=0),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))))</f>
        <v>#define ITM_PRtoDBb                    229</v>
      </c>
    </row>
    <row r="233" spans="1:4">
      <c r="A233">
        <v>230</v>
      </c>
      <c r="B233" t="str">
        <f>VLOOKUP(A233,SOURCE!B:P,12,0)</f>
        <v>ITM_PRtoDBc</v>
      </c>
      <c r="D233" s="8" t="str">
        <f>IF(A233&lt;0,VLOOKUP(A233,lookups!A$1:B$25,2,0),
IF(ISNA(B233),"",
IF(OR(ISBLANK(A233),ISNA(B233),B233=0),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))))</f>
        <v>#define ITM_PRtoDBc                    230</v>
      </c>
    </row>
    <row r="234" spans="1:4">
      <c r="A234">
        <v>231</v>
      </c>
      <c r="B234" t="str">
        <f>VLOOKUP(A234,SOURCE!B:P,12,0)</f>
        <v>ITM_FRtoDB</v>
      </c>
      <c r="D234" s="8" t="str">
        <f>IF(A234&lt;0,VLOOKUP(A234,lookups!A$1:B$25,2,0),
IF(ISNA(B234),"",
IF(OR(ISBLANK(A234),ISNA(B234),B234=0),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))))</f>
        <v>#define ITM_FRtoDB                     231</v>
      </c>
    </row>
    <row r="235" spans="1:4">
      <c r="A235">
        <v>232</v>
      </c>
      <c r="B235" t="str">
        <f>VLOOKUP(A235,SOURCE!B:P,12,0)</f>
        <v>ITM_FRtoDBb</v>
      </c>
      <c r="D235" s="8" t="str">
        <f>IF(A235&lt;0,VLOOKUP(A235,lookups!A$1:B$25,2,0),
IF(ISNA(B235),"",
IF(OR(ISBLANK(A235),ISNA(B235),B235=0),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))))</f>
        <v>#define ITM_FRtoDBb                    232</v>
      </c>
    </row>
    <row r="236" spans="1:4">
      <c r="A236">
        <v>233</v>
      </c>
      <c r="B236" t="str">
        <f>VLOOKUP(A236,SOURCE!B:P,12,0)</f>
        <v>ITM_FRtoDBc</v>
      </c>
      <c r="D236" s="8" t="str">
        <f>IF(A236&lt;0,VLOOKUP(A236,lookups!A$1:B$25,2,0),
IF(ISNA(B236),"",
IF(OR(ISBLANK(A236),ISNA(B236),B236=0),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))))</f>
        <v>#define ITM_FRtoDBc                    233</v>
      </c>
    </row>
    <row r="237" spans="1:4">
      <c r="A237">
        <v>234</v>
      </c>
      <c r="B237" t="str">
        <f>VLOOKUP(A237,SOURCE!B:P,12,0)</f>
        <v>ITM_ACtoM2</v>
      </c>
      <c r="D237" s="8" t="str">
        <f>IF(A237&lt;0,VLOOKUP(A237,lookups!A$1:B$25,2,0),
IF(ISNA(B237),"",
IF(OR(ISBLANK(A237),ISNA(B237),B237=0),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))))</f>
        <v>#define ITM_ACtoM2                     234</v>
      </c>
    </row>
    <row r="238" spans="1:4">
      <c r="A238">
        <v>235</v>
      </c>
      <c r="B238" t="str">
        <f>VLOOKUP(A238,SOURCE!B:P,12,0)</f>
        <v>ITM_ACtoM2b</v>
      </c>
      <c r="D238" s="8" t="str">
        <f>IF(A238&lt;0,VLOOKUP(A238,lookups!A$1:B$25,2,0),
IF(ISNA(B238),"",
IF(OR(ISBLANK(A238),ISNA(B238),B238=0),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))))</f>
        <v>#define ITM_ACtoM2b                    235</v>
      </c>
    </row>
    <row r="239" spans="1:4">
      <c r="A239">
        <v>236</v>
      </c>
      <c r="B239" t="str">
        <f>VLOOKUP(A239,SOURCE!B:P,12,0)</f>
        <v>ITM_M2toAC</v>
      </c>
      <c r="D239" s="8" t="str">
        <f>IF(A239&lt;0,VLOOKUP(A239,lookups!A$1:B$25,2,0),
IF(ISNA(B239),"",
IF(OR(ISBLANK(A239),ISNA(B239),B239=0),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))))</f>
        <v>#define ITM_M2toAC                     236</v>
      </c>
    </row>
    <row r="240" spans="1:4">
      <c r="A240">
        <v>237</v>
      </c>
      <c r="B240" t="str">
        <f>VLOOKUP(A240,SOURCE!B:P,12,0)</f>
        <v>ITM_M2toACb</v>
      </c>
      <c r="D240" s="8" t="str">
        <f>IF(A240&lt;0,VLOOKUP(A240,lookups!A$1:B$25,2,0),
IF(ISNA(B240),"",
IF(OR(ISBLANK(A240),ISNA(B240),B240=0),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))))</f>
        <v>#define ITM_M2toACb                    237</v>
      </c>
    </row>
    <row r="241" spans="1:4">
      <c r="A241">
        <v>238</v>
      </c>
      <c r="B241" t="str">
        <f>VLOOKUP(A241,SOURCE!B:P,12,0)</f>
        <v>ITM_ACUStoM2</v>
      </c>
      <c r="D241" s="8" t="str">
        <f>IF(A241&lt;0,VLOOKUP(A241,lookups!A$1:B$25,2,0),
IF(ISNA(B241),"",
IF(OR(ISBLANK(A241),ISNA(B241),B241=0),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))))</f>
        <v>#define ITM_ACUStoM2                   238</v>
      </c>
    </row>
    <row r="242" spans="1:4">
      <c r="A242">
        <v>239</v>
      </c>
      <c r="B242" t="str">
        <f>VLOOKUP(A242,SOURCE!B:P,12,0)</f>
        <v>ITM_ACUStoM2b</v>
      </c>
      <c r="D242" s="8" t="str">
        <f>IF(A242&lt;0,VLOOKUP(A242,lookups!A$1:B$25,2,0),
IF(ISNA(B242),"",
IF(OR(ISBLANK(A242),ISNA(B242),B242=0),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))))</f>
        <v>#define ITM_ACUStoM2b                  239</v>
      </c>
    </row>
    <row r="243" spans="1:4">
      <c r="A243">
        <v>240</v>
      </c>
      <c r="B243" t="str">
        <f>VLOOKUP(A243,SOURCE!B:P,12,0)</f>
        <v>ITM_M2toACUS</v>
      </c>
      <c r="D243" s="8" t="str">
        <f>IF(A243&lt;0,VLOOKUP(A243,lookups!A$1:B$25,2,0),
IF(ISNA(B243),"",
IF(OR(ISBLANK(A243),ISNA(B243),B243=0),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))))</f>
        <v>#define ITM_M2toACUS                   240</v>
      </c>
    </row>
    <row r="244" spans="1:4">
      <c r="A244">
        <v>241</v>
      </c>
      <c r="B244" t="str">
        <f>VLOOKUP(A244,SOURCE!B:P,12,0)</f>
        <v>ITM_M2toACUSb</v>
      </c>
      <c r="D244" s="8" t="str">
        <f>IF(A244&lt;0,VLOOKUP(A244,lookups!A$1:B$25,2,0),
IF(ISNA(B244),"",
IF(OR(ISBLANK(A244),ISNA(B244),B244=0),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))))</f>
        <v>#define ITM_M2toACUSb                  241</v>
      </c>
    </row>
    <row r="245" spans="1:4">
      <c r="A245">
        <v>242</v>
      </c>
      <c r="B245" t="str">
        <f>VLOOKUP(A245,SOURCE!B:P,12,0)</f>
        <v>ITM_PAtoATM</v>
      </c>
      <c r="D245" s="8" t="str">
        <f>IF(A245&lt;0,VLOOKUP(A245,lookups!A$1:B$25,2,0),
IF(ISNA(B245),"",
IF(OR(ISBLANK(A245),ISNA(B245),B245=0),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))))</f>
        <v>#define ITM_PAtoATM                    242</v>
      </c>
    </row>
    <row r="246" spans="1:4">
      <c r="A246">
        <v>243</v>
      </c>
      <c r="B246" t="str">
        <f>VLOOKUP(A246,SOURCE!B:P,12,0)</f>
        <v>ITM_ATMtoPA</v>
      </c>
      <c r="D246" s="8" t="str">
        <f>IF(A246&lt;0,VLOOKUP(A246,lookups!A$1:B$25,2,0),
IF(ISNA(B246),"",
IF(OR(ISBLANK(A246),ISNA(B246),B246=0),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))))</f>
        <v>#define ITM_ATMtoPA                    243</v>
      </c>
    </row>
    <row r="247" spans="1:4">
      <c r="A247">
        <v>244</v>
      </c>
      <c r="B247" t="str">
        <f>VLOOKUP(A247,SOURCE!B:P,12,0)</f>
        <v>ITM_AUtoM</v>
      </c>
      <c r="D247" s="8" t="str">
        <f>IF(A247&lt;0,VLOOKUP(A247,lookups!A$1:B$25,2,0),
IF(ISNA(B247),"",
IF(OR(ISBLANK(A247),ISNA(B247),B247=0),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))))</f>
        <v>#define ITM_AUtoM                      244</v>
      </c>
    </row>
    <row r="248" spans="1:4">
      <c r="A248">
        <v>245</v>
      </c>
      <c r="B248" t="str">
        <f>VLOOKUP(A248,SOURCE!B:P,12,0)</f>
        <v>ITM_MtoAU</v>
      </c>
      <c r="D248" s="8" t="str">
        <f>IF(A248&lt;0,VLOOKUP(A248,lookups!A$1:B$25,2,0),
IF(ISNA(B248),"",
IF(OR(ISBLANK(A248),ISNA(B248),B248=0),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))))</f>
        <v>#define ITM_MtoAU                      245</v>
      </c>
    </row>
    <row r="249" spans="1:4">
      <c r="A249">
        <v>246</v>
      </c>
      <c r="B249" t="str">
        <f>VLOOKUP(A249,SOURCE!B:P,12,0)</f>
        <v>ITM_BARtoPA</v>
      </c>
      <c r="D249" s="8" t="str">
        <f>IF(A249&lt;0,VLOOKUP(A249,lookups!A$1:B$25,2,0),
IF(ISNA(B249),"",
IF(OR(ISBLANK(A249),ISNA(B249),B249=0),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))))</f>
        <v>#define ITM_BARtoPA                    246</v>
      </c>
    </row>
    <row r="250" spans="1:4">
      <c r="A250">
        <v>247</v>
      </c>
      <c r="B250" t="str">
        <f>VLOOKUP(A250,SOURCE!B:P,12,0)</f>
        <v>ITM_PAtoBAR</v>
      </c>
      <c r="D250" s="8" t="str">
        <f>IF(A250&lt;0,VLOOKUP(A250,lookups!A$1:B$25,2,0),
IF(ISNA(B250),"",
IF(OR(ISBLANK(A250),ISNA(B250),B250=0),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))))</f>
        <v>#define ITM_PAtoBAR                    247</v>
      </c>
    </row>
    <row r="251" spans="1:4">
      <c r="A251">
        <v>248</v>
      </c>
      <c r="B251" t="str">
        <f>VLOOKUP(A251,SOURCE!B:P,12,0)</f>
        <v>ITM_BTUtoJ</v>
      </c>
      <c r="D251" s="8" t="str">
        <f>IF(A251&lt;0,VLOOKUP(A251,lookups!A$1:B$25,2,0),
IF(ISNA(B251),"",
IF(OR(ISBLANK(A251),ISNA(B251),B251=0),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))))</f>
        <v>#define ITM_BTUtoJ                     248</v>
      </c>
    </row>
    <row r="252" spans="1:4">
      <c r="A252">
        <v>249</v>
      </c>
      <c r="B252" t="str">
        <f>VLOOKUP(A252,SOURCE!B:P,12,0)</f>
        <v>ITM_JtoBTU</v>
      </c>
      <c r="D252" s="8" t="str">
        <f>IF(A252&lt;0,VLOOKUP(A252,lookups!A$1:B$25,2,0),
IF(ISNA(B252),"",
IF(OR(ISBLANK(A252),ISNA(B252),B252=0),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))))</f>
        <v>#define ITM_JtoBTU                     249</v>
      </c>
    </row>
    <row r="253" spans="1:4">
      <c r="A253">
        <v>250</v>
      </c>
      <c r="B253" t="str">
        <f>VLOOKUP(A253,SOURCE!B:P,12,0)</f>
        <v>ITM_CALtoJ</v>
      </c>
      <c r="D253" s="8" t="str">
        <f>IF(A253&lt;0,VLOOKUP(A253,lookups!A$1:B$25,2,0),
IF(ISNA(B253),"",
IF(OR(ISBLANK(A253),ISNA(B253),B253=0),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))))</f>
        <v>#define ITM_CALtoJ                     250</v>
      </c>
    </row>
    <row r="254" spans="1:4">
      <c r="A254">
        <v>251</v>
      </c>
      <c r="B254" t="str">
        <f>VLOOKUP(A254,SOURCE!B:P,12,0)</f>
        <v>ITM_JtoCAL</v>
      </c>
      <c r="D254" s="8" t="str">
        <f>IF(A254&lt;0,VLOOKUP(A254,lookups!A$1:B$25,2,0),
IF(ISNA(B254),"",
IF(OR(ISBLANK(A254),ISNA(B254),B254=0),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))))</f>
        <v>#define ITM_JtoCAL                     251</v>
      </c>
    </row>
    <row r="255" spans="1:4">
      <c r="A255">
        <v>252</v>
      </c>
      <c r="B255" t="str">
        <f>VLOOKUP(A255,SOURCE!B:P,12,0)</f>
        <v>ITM_LBFFTtoNM</v>
      </c>
      <c r="D255" s="8" t="str">
        <f>IF(A255&lt;0,VLOOKUP(A255,lookups!A$1:B$25,2,0),
IF(ISNA(B255),"",
IF(OR(ISBLANK(A255),ISNA(B255),B255=0),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))))</f>
        <v>#define ITM_LBFFTtoNM                  252</v>
      </c>
    </row>
    <row r="256" spans="1:4">
      <c r="A256">
        <v>253</v>
      </c>
      <c r="B256" t="str">
        <f>VLOOKUP(A256,SOURCE!B:P,12,0)</f>
        <v>ITM_LBFFTtoNMb</v>
      </c>
      <c r="D256" s="8" t="str">
        <f>IF(A256&lt;0,VLOOKUP(A256,lookups!A$1:B$25,2,0),
IF(ISNA(B256),"",
IF(OR(ISBLANK(A256),ISNA(B256),B256=0),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))))</f>
        <v>#define ITM_LBFFTtoNMb                 253</v>
      </c>
    </row>
    <row r="257" spans="1:4">
      <c r="A257">
        <v>254</v>
      </c>
      <c r="B257" t="str">
        <f>VLOOKUP(A257,SOURCE!B:P,12,0)</f>
        <v>ITM_NMtoLBFFT</v>
      </c>
      <c r="D257" s="8" t="str">
        <f>IF(A257&lt;0,VLOOKUP(A257,lookups!A$1:B$25,2,0),
IF(ISNA(B257),"",
IF(OR(ISBLANK(A257),ISNA(B257),B257=0),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))))</f>
        <v>#define ITM_NMtoLBFFT                  254</v>
      </c>
    </row>
    <row r="258" spans="1:4">
      <c r="A258">
        <v>255</v>
      </c>
      <c r="B258" t="str">
        <f>VLOOKUP(A258,SOURCE!B:P,12,0)</f>
        <v>ITM_NMtoLBFFTb</v>
      </c>
      <c r="D258" s="8" t="str">
        <f>IF(A258&lt;0,VLOOKUP(A258,lookups!A$1:B$25,2,0),
IF(ISNA(B258),"",
IF(OR(ISBLANK(A258),ISNA(B258),B258=0),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))))</f>
        <v>#define ITM_NMtoLBFFTb                 255</v>
      </c>
    </row>
    <row r="259" spans="1:4">
      <c r="A259">
        <v>256</v>
      </c>
      <c r="B259" t="str">
        <f>VLOOKUP(A259,SOURCE!B:P,12,0)</f>
        <v>ITM_CWTtoKG</v>
      </c>
      <c r="D259" s="8" t="str">
        <f>IF(A259&lt;0,VLOOKUP(A259,lookups!A$1:B$25,2,0),
IF(ISNA(B259),"",
IF(OR(ISBLANK(A259),ISNA(B259),B259=0),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))))</f>
        <v>#define ITM_CWTtoKG                    256</v>
      </c>
    </row>
    <row r="260" spans="1:4">
      <c r="A260">
        <v>257</v>
      </c>
      <c r="B260" t="str">
        <f>VLOOKUP(A260,SOURCE!B:P,12,0)</f>
        <v>ITM_KGtoCWT</v>
      </c>
      <c r="D260" s="8" t="str">
        <f>IF(A260&lt;0,VLOOKUP(A260,lookups!A$1:B$25,2,0),
IF(ISNA(B260),"",
IF(OR(ISBLANK(A260),ISNA(B260),B260=0),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))))</f>
        <v>#define ITM_KGtoCWT                    257</v>
      </c>
    </row>
    <row r="261" spans="1:4">
      <c r="A261">
        <v>258</v>
      </c>
      <c r="B261" t="str">
        <f>VLOOKUP(A261,SOURCE!B:P,12,0)</f>
        <v>ITM_FTtoM</v>
      </c>
      <c r="D261" s="8" t="str">
        <f>IF(A261&lt;0,VLOOKUP(A261,lookups!A$1:B$25,2,0),
IF(ISNA(B261),"",
IF(OR(ISBLANK(A261),ISNA(B261),B261=0),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))))</f>
        <v>#define ITM_FTtoM                      258</v>
      </c>
    </row>
    <row r="262" spans="1:4">
      <c r="A262">
        <v>259</v>
      </c>
      <c r="B262" t="str">
        <f>VLOOKUP(A262,SOURCE!B:P,12,0)</f>
        <v>ITM_MtoFT</v>
      </c>
      <c r="D262" s="8" t="str">
        <f>IF(A262&lt;0,VLOOKUP(A262,lookups!A$1:B$25,2,0),
IF(ISNA(B262),"",
IF(OR(ISBLANK(A262),ISNA(B262),B262=0),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))))</f>
        <v>#define ITM_MtoFT                      259</v>
      </c>
    </row>
    <row r="263" spans="1:4">
      <c r="A263">
        <v>260</v>
      </c>
      <c r="B263" t="str">
        <f>VLOOKUP(A263,SOURCE!B:P,12,0)</f>
        <v>ITM_FTUStoM</v>
      </c>
      <c r="D263" s="8" t="str">
        <f>IF(A263&lt;0,VLOOKUP(A263,lookups!A$1:B$25,2,0),
IF(ISNA(B263),"",
IF(OR(ISBLANK(A263),ISNA(B263),B263=0),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))))</f>
        <v>#define ITM_FTUStoM                    260</v>
      </c>
    </row>
    <row r="264" spans="1:4">
      <c r="A264">
        <v>261</v>
      </c>
      <c r="B264" t="str">
        <f>VLOOKUP(A264,SOURCE!B:P,12,0)</f>
        <v>ITM_FTUStoMb</v>
      </c>
      <c r="D264" s="8" t="str">
        <f>IF(A264&lt;0,VLOOKUP(A264,lookups!A$1:B$25,2,0),
IF(ISNA(B264),"",
IF(OR(ISBLANK(A264),ISNA(B264),B264=0),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))))</f>
        <v>#define ITM_FTUStoMb                   261</v>
      </c>
    </row>
    <row r="265" spans="1:4">
      <c r="A265">
        <v>262</v>
      </c>
      <c r="B265" t="str">
        <f>VLOOKUP(A265,SOURCE!B:P,12,0)</f>
        <v>ITM_FTUStoMc</v>
      </c>
      <c r="D265" s="8" t="str">
        <f>IF(A265&lt;0,VLOOKUP(A265,lookups!A$1:B$25,2,0),
IF(ISNA(B265),"",
IF(OR(ISBLANK(A265),ISNA(B265),B265=0),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))))</f>
        <v>#define ITM_FTUStoMc                   262</v>
      </c>
    </row>
    <row r="266" spans="1:4">
      <c r="A266">
        <v>263</v>
      </c>
      <c r="B266" t="str">
        <f>VLOOKUP(A266,SOURCE!B:P,12,0)</f>
        <v>ITM_MtoFTUS</v>
      </c>
      <c r="D266" s="8" t="str">
        <f>IF(A266&lt;0,VLOOKUP(A266,lookups!A$1:B$25,2,0),
IF(ISNA(B266),"",
IF(OR(ISBLANK(A266),ISNA(B266),B266=0),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))))</f>
        <v>#define ITM_MtoFTUS                    263</v>
      </c>
    </row>
    <row r="267" spans="1:4">
      <c r="A267">
        <v>264</v>
      </c>
      <c r="B267" t="str">
        <f>VLOOKUP(A267,SOURCE!B:P,12,0)</f>
        <v>ITM_MtoFTUSb</v>
      </c>
      <c r="D267" s="8" t="str">
        <f>IF(A267&lt;0,VLOOKUP(A267,lookups!A$1:B$25,2,0),
IF(ISNA(B267),"",
IF(OR(ISBLANK(A267),ISNA(B267),B267=0),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))))</f>
        <v>#define ITM_MtoFTUSb                   264</v>
      </c>
    </row>
    <row r="268" spans="1:4">
      <c r="A268">
        <v>265</v>
      </c>
      <c r="B268" t="str">
        <f>VLOOKUP(A268,SOURCE!B:P,12,0)</f>
        <v>ITM_MtoFTUSc</v>
      </c>
      <c r="D268" s="8" t="str">
        <f>IF(A268&lt;0,VLOOKUP(A268,lookups!A$1:B$25,2,0),
IF(ISNA(B268),"",
IF(OR(ISBLANK(A268),ISNA(B268),B268=0),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))))</f>
        <v>#define ITM_MtoFTUSc                   265</v>
      </c>
    </row>
    <row r="269" spans="1:4">
      <c r="A269">
        <v>266</v>
      </c>
      <c r="B269" t="str">
        <f>VLOOKUP(A269,SOURCE!B:P,12,0)</f>
        <v>ITM_FZUKtoM3</v>
      </c>
      <c r="D269" s="8" t="str">
        <f>IF(A269&lt;0,VLOOKUP(A269,lookups!A$1:B$25,2,0),
IF(ISNA(B269),"",
IF(OR(ISBLANK(A269),ISNA(B269),B269=0),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))))</f>
        <v>#define ITM_FZUKtoM3                   266</v>
      </c>
    </row>
    <row r="270" spans="1:4">
      <c r="A270">
        <v>267</v>
      </c>
      <c r="B270" t="str">
        <f>VLOOKUP(A270,SOURCE!B:P,12,0)</f>
        <v>ITM_FZUKtoM3b</v>
      </c>
      <c r="D270" s="8" t="str">
        <f>IF(A270&lt;0,VLOOKUP(A270,lookups!A$1:B$25,2,0),
IF(ISNA(B270),"",
IF(OR(ISBLANK(A270),ISNA(B270),B270=0),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))))</f>
        <v>#define ITM_FZUKtoM3b                  267</v>
      </c>
    </row>
    <row r="271" spans="1:4">
      <c r="A271">
        <v>268</v>
      </c>
      <c r="B271" t="str">
        <f>VLOOKUP(A271,SOURCE!B:P,12,0)</f>
        <v>ITM_M3toFZUK</v>
      </c>
      <c r="D271" s="8" t="str">
        <f>IF(A271&lt;0,VLOOKUP(A271,lookups!A$1:B$25,2,0),
IF(ISNA(B271),"",
IF(OR(ISBLANK(A271),ISNA(B271),B271=0),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))))</f>
        <v>#define ITM_M3toFZUK                   268</v>
      </c>
    </row>
    <row r="272" spans="1:4">
      <c r="A272">
        <v>269</v>
      </c>
      <c r="B272" t="str">
        <f>VLOOKUP(A272,SOURCE!B:P,12,0)</f>
        <v>ITM_M3toFZUKb</v>
      </c>
      <c r="D272" s="8" t="str">
        <f>IF(A272&lt;0,VLOOKUP(A272,lookups!A$1:B$25,2,0),
IF(ISNA(B272),"",
IF(OR(ISBLANK(A272),ISNA(B272),B272=0),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))))</f>
        <v>#define ITM_M3toFZUKb                  269</v>
      </c>
    </row>
    <row r="273" spans="1:4">
      <c r="A273">
        <v>270</v>
      </c>
      <c r="B273" t="str">
        <f>VLOOKUP(A273,SOURCE!B:P,12,0)</f>
        <v>ITM_FZUStoM3</v>
      </c>
      <c r="D273" s="8" t="str">
        <f>IF(A273&lt;0,VLOOKUP(A273,lookups!A$1:B$25,2,0),
IF(ISNA(B273),"",
IF(OR(ISBLANK(A273),ISNA(B273),B273=0),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))))</f>
        <v>#define ITM_FZUStoM3                   270</v>
      </c>
    </row>
    <row r="274" spans="1:4">
      <c r="A274">
        <v>271</v>
      </c>
      <c r="B274" t="str">
        <f>VLOOKUP(A274,SOURCE!B:P,12,0)</f>
        <v>ITM_FZUStoM3b</v>
      </c>
      <c r="D274" s="8" t="str">
        <f>IF(A274&lt;0,VLOOKUP(A274,lookups!A$1:B$25,2,0),
IF(ISNA(B274),"",
IF(OR(ISBLANK(A274),ISNA(B274),B274=0),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))))</f>
        <v>#define ITM_FZUStoM3b                  271</v>
      </c>
    </row>
    <row r="275" spans="1:4">
      <c r="A275">
        <v>272</v>
      </c>
      <c r="B275" t="str">
        <f>VLOOKUP(A275,SOURCE!B:P,12,0)</f>
        <v>ITM_M3toFZUS</v>
      </c>
      <c r="D275" s="8" t="str">
        <f>IF(A275&lt;0,VLOOKUP(A275,lookups!A$1:B$25,2,0),
IF(ISNA(B275),"",
IF(OR(ISBLANK(A275),ISNA(B275),B275=0),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))))</f>
        <v>#define ITM_M3toFZUS                   272</v>
      </c>
    </row>
    <row r="276" spans="1:4">
      <c r="A276">
        <v>273</v>
      </c>
      <c r="B276" t="str">
        <f>VLOOKUP(A276,SOURCE!B:P,12,0)</f>
        <v>ITM_M3toFZUSb</v>
      </c>
      <c r="D276" s="8" t="str">
        <f>IF(A276&lt;0,VLOOKUP(A276,lookups!A$1:B$25,2,0),
IF(ISNA(B276),"",
IF(OR(ISBLANK(A276),ISNA(B276),B276=0),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))))</f>
        <v>#define ITM_M3toFZUSb                  273</v>
      </c>
    </row>
    <row r="277" spans="1:4">
      <c r="A277">
        <v>274</v>
      </c>
      <c r="B277" t="str">
        <f>VLOOKUP(A277,SOURCE!B:P,12,0)</f>
        <v>ITM_GLUKtoM3</v>
      </c>
      <c r="D277" s="8" t="str">
        <f>IF(A277&lt;0,VLOOKUP(A277,lookups!A$1:B$25,2,0),
IF(ISNA(B277),"",
IF(OR(ISBLANK(A277),ISNA(B277),B277=0),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))))</f>
        <v>#define ITM_GLUKtoM3                   274</v>
      </c>
    </row>
    <row r="278" spans="1:4">
      <c r="A278">
        <v>275</v>
      </c>
      <c r="B278" t="str">
        <f>VLOOKUP(A278,SOURCE!B:P,12,0)</f>
        <v>ITM_M3toGLUK</v>
      </c>
      <c r="D278" s="8" t="str">
        <f>IF(A278&lt;0,VLOOKUP(A278,lookups!A$1:B$25,2,0),
IF(ISNA(B278),"",
IF(OR(ISBLANK(A278),ISNA(B278),B278=0),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))))</f>
        <v>#define ITM_M3toGLUK                   275</v>
      </c>
    </row>
    <row r="279" spans="1:4">
      <c r="A279">
        <v>276</v>
      </c>
      <c r="B279" t="str">
        <f>VLOOKUP(A279,SOURCE!B:P,12,0)</f>
        <v>ITM_GLUStoM3</v>
      </c>
      <c r="D279" s="8" t="str">
        <f>IF(A279&lt;0,VLOOKUP(A279,lookups!A$1:B$25,2,0),
IF(ISNA(B279),"",
IF(OR(ISBLANK(A279),ISNA(B279),B279=0),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))))</f>
        <v>#define ITM_GLUStoM3                   276</v>
      </c>
    </row>
    <row r="280" spans="1:4">
      <c r="A280">
        <v>277</v>
      </c>
      <c r="B280" t="str">
        <f>VLOOKUP(A280,SOURCE!B:P,12,0)</f>
        <v>ITM_M3toGLUS</v>
      </c>
      <c r="D280" s="8" t="str">
        <f>IF(A280&lt;0,VLOOKUP(A280,lookups!A$1:B$25,2,0),
IF(ISNA(B280),"",
IF(OR(ISBLANK(A280),ISNA(B280),B280=0),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))))</f>
        <v>#define ITM_M3toGLUS                   277</v>
      </c>
    </row>
    <row r="281" spans="1:4">
      <c r="A281">
        <v>278</v>
      </c>
      <c r="B281" t="str">
        <f>VLOOKUP(A281,SOURCE!B:P,12,0)</f>
        <v>ITM_HPEtoW</v>
      </c>
      <c r="D281" s="8" t="str">
        <f>IF(A281&lt;0,VLOOKUP(A281,lookups!A$1:B$25,2,0),
IF(ISNA(B281),"",
IF(OR(ISBLANK(A281),ISNA(B281),B281=0),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))))</f>
        <v>#define ITM_HPEtoW                     278</v>
      </c>
    </row>
    <row r="282" spans="1:4">
      <c r="A282">
        <v>279</v>
      </c>
      <c r="B282" t="str">
        <f>VLOOKUP(A282,SOURCE!B:P,12,0)</f>
        <v>ITM_WtoHPE</v>
      </c>
      <c r="D282" s="8" t="str">
        <f>IF(A282&lt;0,VLOOKUP(A282,lookups!A$1:B$25,2,0),
IF(ISNA(B282),"",
IF(OR(ISBLANK(A282),ISNA(B282),B282=0),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))))</f>
        <v>#define ITM_WtoHPE                     279</v>
      </c>
    </row>
    <row r="283" spans="1:4">
      <c r="A283">
        <v>280</v>
      </c>
      <c r="B283" t="str">
        <f>VLOOKUP(A283,SOURCE!B:P,12,0)</f>
        <v>ITM_HPMtoW</v>
      </c>
      <c r="D283" s="8" t="str">
        <f>IF(A283&lt;0,VLOOKUP(A283,lookups!A$1:B$25,2,0),
IF(ISNA(B283),"",
IF(OR(ISBLANK(A283),ISNA(B283),B283=0),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))))</f>
        <v>#define ITM_HPMtoW                     280</v>
      </c>
    </row>
    <row r="284" spans="1:4">
      <c r="A284">
        <v>281</v>
      </c>
      <c r="B284" t="str">
        <f>VLOOKUP(A284,SOURCE!B:P,12,0)</f>
        <v>ITM_WtoHPM</v>
      </c>
      <c r="D284" s="8" t="str">
        <f>IF(A284&lt;0,VLOOKUP(A284,lookups!A$1:B$25,2,0),
IF(ISNA(B284),"",
IF(OR(ISBLANK(A284),ISNA(B284),B284=0),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))))</f>
        <v>#define ITM_WtoHPM                     281</v>
      </c>
    </row>
    <row r="285" spans="1:4">
      <c r="A285">
        <v>282</v>
      </c>
      <c r="B285" t="str">
        <f>VLOOKUP(A285,SOURCE!B:P,12,0)</f>
        <v>ITM_HPUKtoW</v>
      </c>
      <c r="D285" s="8" t="str">
        <f>IF(A285&lt;0,VLOOKUP(A285,lookups!A$1:B$25,2,0),
IF(ISNA(B285),"",
IF(OR(ISBLANK(A285),ISNA(B285),B285=0),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))))</f>
        <v>#define ITM_HPUKtoW                    282</v>
      </c>
    </row>
    <row r="286" spans="1:4">
      <c r="A286">
        <v>283</v>
      </c>
      <c r="B286" t="str">
        <f>VLOOKUP(A286,SOURCE!B:P,12,0)</f>
        <v>ITM_WtoHPUK</v>
      </c>
      <c r="D286" s="8" t="str">
        <f>IF(A286&lt;0,VLOOKUP(A286,lookups!A$1:B$25,2,0),
IF(ISNA(B286),"",
IF(OR(ISBLANK(A286),ISNA(B286),B286=0),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))))</f>
        <v>#define ITM_WtoHPUK                    283</v>
      </c>
    </row>
    <row r="287" spans="1:4">
      <c r="A287">
        <v>284</v>
      </c>
      <c r="B287" t="str">
        <f>VLOOKUP(A287,SOURCE!B:P,12,0)</f>
        <v>ITM_IHGtoPA</v>
      </c>
      <c r="D287" s="8" t="str">
        <f>IF(A287&lt;0,VLOOKUP(A287,lookups!A$1:B$25,2,0),
IF(ISNA(B287),"",
IF(OR(ISBLANK(A287),ISNA(B287),B287=0),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))))</f>
        <v>#define ITM_IHGtoPA                    284</v>
      </c>
    </row>
    <row r="288" spans="1:4">
      <c r="A288">
        <v>285</v>
      </c>
      <c r="B288" t="str">
        <f>VLOOKUP(A288,SOURCE!B:P,12,0)</f>
        <v>ITM_IHGtoPAb</v>
      </c>
      <c r="D288" s="8" t="str">
        <f>IF(A288&lt;0,VLOOKUP(A288,lookups!A$1:B$25,2,0),
IF(ISNA(B288),"",
IF(OR(ISBLANK(A288),ISNA(B288),B288=0),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))))</f>
        <v>#define ITM_IHGtoPAb                   285</v>
      </c>
    </row>
    <row r="289" spans="1:4">
      <c r="A289">
        <v>286</v>
      </c>
      <c r="B289" t="str">
        <f>VLOOKUP(A289,SOURCE!B:P,12,0)</f>
        <v>ITM_PAtoIHG</v>
      </c>
      <c r="D289" s="8" t="str">
        <f>IF(A289&lt;0,VLOOKUP(A289,lookups!A$1:B$25,2,0),
IF(ISNA(B289),"",
IF(OR(ISBLANK(A289),ISNA(B289),B289=0),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))))</f>
        <v>#define ITM_PAtoIHG                    286</v>
      </c>
    </row>
    <row r="290" spans="1:4">
      <c r="A290">
        <v>287</v>
      </c>
      <c r="B290" t="str">
        <f>VLOOKUP(A290,SOURCE!B:P,12,0)</f>
        <v>ITM_PAtoIHGb</v>
      </c>
      <c r="D290" s="8" t="str">
        <f>IF(A290&lt;0,VLOOKUP(A290,lookups!A$1:B$25,2,0),
IF(ISNA(B290),"",
IF(OR(ISBLANK(A290),ISNA(B290),B290=0),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))))</f>
        <v>#define ITM_PAtoIHGb                   287</v>
      </c>
    </row>
    <row r="291" spans="1:4">
      <c r="A291">
        <v>288</v>
      </c>
      <c r="B291" t="str">
        <f>VLOOKUP(A291,SOURCE!B:P,12,0)</f>
        <v>ITM_INtoM</v>
      </c>
      <c r="D291" s="8" t="str">
        <f>IF(A291&lt;0,VLOOKUP(A291,lookups!A$1:B$25,2,0),
IF(ISNA(B291),"",
IF(OR(ISBLANK(A291),ISNA(B291),B291=0),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))))</f>
        <v>#define ITM_INtoM                      288</v>
      </c>
    </row>
    <row r="292" spans="1:4">
      <c r="A292">
        <v>289</v>
      </c>
      <c r="B292" t="str">
        <f>VLOOKUP(A292,SOURCE!B:P,12,0)</f>
        <v>ITM_MtoINCH</v>
      </c>
      <c r="D292" s="8" t="str">
        <f>IF(A292&lt;0,VLOOKUP(A292,lookups!A$1:B$25,2,0),
IF(ISNA(B292),"",
IF(OR(ISBLANK(A292),ISNA(B292),B292=0),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))))</f>
        <v>#define ITM_MtoINCH                    289</v>
      </c>
    </row>
    <row r="293" spans="1:4">
      <c r="A293">
        <v>290</v>
      </c>
      <c r="B293" t="str">
        <f>VLOOKUP(A293,SOURCE!B:P,12,0)</f>
        <v>ITM_WHtoJ</v>
      </c>
      <c r="D293" s="8" t="str">
        <f>IF(A293&lt;0,VLOOKUP(A293,lookups!A$1:B$25,2,0),
IF(ISNA(B293),"",
IF(OR(ISBLANK(A293),ISNA(B293),B293=0),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))))</f>
        <v>#define ITM_WHtoJ                      290</v>
      </c>
    </row>
    <row r="294" spans="1:4">
      <c r="A294">
        <v>291</v>
      </c>
      <c r="B294" t="str">
        <f>VLOOKUP(A294,SOURCE!B:P,12,0)</f>
        <v>ITM_JtoWH</v>
      </c>
      <c r="D294" s="8" t="str">
        <f>IF(A294&lt;0,VLOOKUP(A294,lookups!A$1:B$25,2,0),
IF(ISNA(B294),"",
IF(OR(ISBLANK(A294),ISNA(B294),B294=0),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))))</f>
        <v>#define ITM_JtoWH                      291</v>
      </c>
    </row>
    <row r="295" spans="1:4">
      <c r="A295">
        <v>292</v>
      </c>
      <c r="B295" t="str">
        <f>VLOOKUP(A295,SOURCE!B:P,12,0)</f>
        <v>ITM_KGtoLBS</v>
      </c>
      <c r="D295" s="8" t="str">
        <f>IF(A295&lt;0,VLOOKUP(A295,lookups!A$1:B$25,2,0),
IF(ISNA(B295),"",
IF(OR(ISBLANK(A295),ISNA(B295),B295=0),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))))</f>
        <v>#define ITM_KGtoLBS                    292</v>
      </c>
    </row>
    <row r="296" spans="1:4">
      <c r="A296">
        <v>293</v>
      </c>
      <c r="B296" t="str">
        <f>VLOOKUP(A296,SOURCE!B:P,12,0)</f>
        <v>ITM_LBStoKG</v>
      </c>
      <c r="D296" s="8" t="str">
        <f>IF(A296&lt;0,VLOOKUP(A296,lookups!A$1:B$25,2,0),
IF(ISNA(B296),"",
IF(OR(ISBLANK(A296),ISNA(B296),B296=0),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))))</f>
        <v>#define ITM_LBStoKG                    293</v>
      </c>
    </row>
    <row r="297" spans="1:4">
      <c r="A297">
        <v>294</v>
      </c>
      <c r="B297" t="str">
        <f>VLOOKUP(A297,SOURCE!B:P,12,0)</f>
        <v>ITM_KGtoOZ</v>
      </c>
      <c r="D297" s="8" t="str">
        <f>IF(A297&lt;0,VLOOKUP(A297,lookups!A$1:B$25,2,0),
IF(ISNA(B297),"",
IF(OR(ISBLANK(A297),ISNA(B297),B297=0),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))))</f>
        <v>#define ITM_KGtoOZ                     294</v>
      </c>
    </row>
    <row r="298" spans="1:4">
      <c r="A298">
        <v>295</v>
      </c>
      <c r="B298" t="str">
        <f>VLOOKUP(A298,SOURCE!B:P,12,0)</f>
        <v>ITM_OZtoKG</v>
      </c>
      <c r="D298" s="8" t="str">
        <f>IF(A298&lt;0,VLOOKUP(A298,lookups!A$1:B$25,2,0),
IF(ISNA(B298),"",
IF(OR(ISBLANK(A298),ISNA(B298),B298=0),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))))</f>
        <v>#define ITM_OZtoKG                     295</v>
      </c>
    </row>
    <row r="299" spans="1:4">
      <c r="A299">
        <v>296</v>
      </c>
      <c r="B299" t="str">
        <f>VLOOKUP(A299,SOURCE!B:P,12,0)</f>
        <v>ITM_KGtoSCW</v>
      </c>
      <c r="D299" s="8" t="str">
        <f>IF(A299&lt;0,VLOOKUP(A299,lookups!A$1:B$25,2,0),
IF(ISNA(B299),"",
IF(OR(ISBLANK(A299),ISNA(B299),B299=0),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))))</f>
        <v>#define ITM_KGtoSCW                    296</v>
      </c>
    </row>
    <row r="300" spans="1:4">
      <c r="A300">
        <v>297</v>
      </c>
      <c r="B300" t="str">
        <f>VLOOKUP(A300,SOURCE!B:P,12,0)</f>
        <v>ITM_KGtoSCWb</v>
      </c>
      <c r="D300" s="8" t="str">
        <f>IF(A300&lt;0,VLOOKUP(A300,lookups!A$1:B$25,2,0),
IF(ISNA(B300),"",
IF(OR(ISBLANK(A300),ISNA(B300),B300=0),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))))</f>
        <v>#define ITM_KGtoSCWb                   297</v>
      </c>
    </row>
    <row r="301" spans="1:4">
      <c r="A301">
        <v>298</v>
      </c>
      <c r="B301" t="str">
        <f>VLOOKUP(A301,SOURCE!B:P,12,0)</f>
        <v>ITM_SCWtoKG</v>
      </c>
      <c r="D301" s="8" t="str">
        <f>IF(A301&lt;0,VLOOKUP(A301,lookups!A$1:B$25,2,0),
IF(ISNA(B301),"",
IF(OR(ISBLANK(A301),ISNA(B301),B301=0),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))))</f>
        <v>#define ITM_SCWtoKG                    298</v>
      </c>
    </row>
    <row r="302" spans="1:4">
      <c r="A302">
        <v>299</v>
      </c>
      <c r="B302" t="str">
        <f>VLOOKUP(A302,SOURCE!B:P,12,0)</f>
        <v>ITM_SCWtoKGb</v>
      </c>
      <c r="D302" s="8" t="str">
        <f>IF(A302&lt;0,VLOOKUP(A302,lookups!A$1:B$25,2,0),
IF(ISNA(B302),"",
IF(OR(ISBLANK(A302),ISNA(B302),B302=0),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))))</f>
        <v>#define ITM_SCWtoKGb                   299</v>
      </c>
    </row>
    <row r="303" spans="1:4">
      <c r="A303">
        <v>300</v>
      </c>
      <c r="B303" t="str">
        <f>VLOOKUP(A303,SOURCE!B:P,12,0)</f>
        <v>ITM_KGtoSTO</v>
      </c>
      <c r="D303" s="8" t="str">
        <f>IF(A303&lt;0,VLOOKUP(A303,lookups!A$1:B$25,2,0),
IF(ISNA(B303),"",
IF(OR(ISBLANK(A303),ISNA(B303),B303=0),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))))</f>
        <v>#define ITM_KGtoSTO                    300</v>
      </c>
    </row>
    <row r="304" spans="1:4">
      <c r="A304">
        <v>301</v>
      </c>
      <c r="B304" t="str">
        <f>VLOOKUP(A304,SOURCE!B:P,12,0)</f>
        <v>ITM_KGtoSTOb</v>
      </c>
      <c r="D304" s="8" t="str">
        <f>IF(A304&lt;0,VLOOKUP(A304,lookups!A$1:B$25,2,0),
IF(ISNA(B304),"",
IF(OR(ISBLANK(A304),ISNA(B304),B304=0),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))))</f>
        <v>#define ITM_KGtoSTOb                   301</v>
      </c>
    </row>
    <row r="305" spans="1:4">
      <c r="A305">
        <v>302</v>
      </c>
      <c r="B305" t="str">
        <f>VLOOKUP(A305,SOURCE!B:P,12,0)</f>
        <v>ITM_STOtoKG</v>
      </c>
      <c r="D305" s="8" t="str">
        <f>IF(A305&lt;0,VLOOKUP(A305,lookups!A$1:B$25,2,0),
IF(ISNA(B305),"",
IF(OR(ISBLANK(A305),ISNA(B305),B305=0),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))))</f>
        <v>#define ITM_STOtoKG                    302</v>
      </c>
    </row>
    <row r="306" spans="1:4">
      <c r="A306">
        <v>303</v>
      </c>
      <c r="B306" t="str">
        <f>VLOOKUP(A306,SOURCE!B:P,12,0)</f>
        <v>ITM_STOtoKGb</v>
      </c>
      <c r="D306" s="8" t="str">
        <f>IF(A306&lt;0,VLOOKUP(A306,lookups!A$1:B$25,2,0),
IF(ISNA(B306),"",
IF(OR(ISBLANK(A306),ISNA(B306),B306=0),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))))</f>
        <v>#define ITM_STOtoKGb                   303</v>
      </c>
    </row>
    <row r="307" spans="1:4">
      <c r="A307">
        <v>304</v>
      </c>
      <c r="B307" t="str">
        <f>VLOOKUP(A307,SOURCE!B:P,12,0)</f>
        <v>ITM_KGtoST</v>
      </c>
      <c r="D307" s="8" t="str">
        <f>IF(A307&lt;0,VLOOKUP(A307,lookups!A$1:B$25,2,0),
IF(ISNA(B307),"",
IF(OR(ISBLANK(A307),ISNA(B307),B307=0),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))))</f>
        <v>#define ITM_KGtoST                     304</v>
      </c>
    </row>
    <row r="308" spans="1:4">
      <c r="A308">
        <v>305</v>
      </c>
      <c r="B308" t="str">
        <f>VLOOKUP(A308,SOURCE!B:P,12,0)</f>
        <v>ITM_KGtoSTb</v>
      </c>
      <c r="D308" s="8" t="str">
        <f>IF(A308&lt;0,VLOOKUP(A308,lookups!A$1:B$25,2,0),
IF(ISNA(B308),"",
IF(OR(ISBLANK(A308),ISNA(B308),B308=0),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))))</f>
        <v>#define ITM_KGtoSTb                    305</v>
      </c>
    </row>
    <row r="309" spans="1:4">
      <c r="A309">
        <v>306</v>
      </c>
      <c r="B309" t="str">
        <f>VLOOKUP(A309,SOURCE!B:P,12,0)</f>
        <v>ITM_KGtoSTc</v>
      </c>
      <c r="D309" s="8" t="str">
        <f>IF(A309&lt;0,VLOOKUP(A309,lookups!A$1:B$25,2,0),
IF(ISNA(B309),"",
IF(OR(ISBLANK(A309),ISNA(B309),B309=0),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))))</f>
        <v>#define ITM_KGtoSTc                    306</v>
      </c>
    </row>
    <row r="310" spans="1:4">
      <c r="A310">
        <v>307</v>
      </c>
      <c r="B310" t="str">
        <f>VLOOKUP(A310,SOURCE!B:P,12,0)</f>
        <v>ITM_STtoKG</v>
      </c>
      <c r="D310" s="8" t="str">
        <f>IF(A310&lt;0,VLOOKUP(A310,lookups!A$1:B$25,2,0),
IF(ISNA(B310),"",
IF(OR(ISBLANK(A310),ISNA(B310),B310=0),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))))</f>
        <v>#define ITM_STtoKG                     307</v>
      </c>
    </row>
    <row r="311" spans="1:4">
      <c r="A311">
        <v>308</v>
      </c>
      <c r="B311" t="str">
        <f>VLOOKUP(A311,SOURCE!B:P,12,0)</f>
        <v>ITM_STtoKGb</v>
      </c>
      <c r="D311" s="8" t="str">
        <f>IF(A311&lt;0,VLOOKUP(A311,lookups!A$1:B$25,2,0),
IF(ISNA(B311),"",
IF(OR(ISBLANK(A311),ISNA(B311),B311=0),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))))</f>
        <v>#define ITM_STtoKGb                    308</v>
      </c>
    </row>
    <row r="312" spans="1:4">
      <c r="A312">
        <v>309</v>
      </c>
      <c r="B312" t="str">
        <f>VLOOKUP(A312,SOURCE!B:P,12,0)</f>
        <v>ITM_STtoKGc</v>
      </c>
      <c r="D312" s="8" t="str">
        <f>IF(A312&lt;0,VLOOKUP(A312,lookups!A$1:B$25,2,0),
IF(ISNA(B312),"",
IF(OR(ISBLANK(A312),ISNA(B312),B312=0),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))))</f>
        <v>#define ITM_STtoKGc                    309</v>
      </c>
    </row>
    <row r="313" spans="1:4">
      <c r="A313">
        <v>310</v>
      </c>
      <c r="B313" t="str">
        <f>VLOOKUP(A313,SOURCE!B:P,12,0)</f>
        <v>ITM_KGtoTON</v>
      </c>
      <c r="D313" s="8" t="str">
        <f>IF(A313&lt;0,VLOOKUP(A313,lookups!A$1:B$25,2,0),
IF(ISNA(B313),"",
IF(OR(ISBLANK(A313),ISNA(B313),B313=0),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))))</f>
        <v>#define ITM_KGtoTON                    310</v>
      </c>
    </row>
    <row r="314" spans="1:4">
      <c r="A314">
        <v>311</v>
      </c>
      <c r="B314" t="str">
        <f>VLOOKUP(A314,SOURCE!B:P,12,0)</f>
        <v>ITM_KGtoTONb</v>
      </c>
      <c r="D314" s="8" t="str">
        <f>IF(A314&lt;0,VLOOKUP(A314,lookups!A$1:B$25,2,0),
IF(ISNA(B314),"",
IF(OR(ISBLANK(A314),ISNA(B314),B314=0),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))))</f>
        <v>#define ITM_KGtoTONb                   311</v>
      </c>
    </row>
    <row r="315" spans="1:4">
      <c r="A315">
        <v>312</v>
      </c>
      <c r="B315" t="str">
        <f>VLOOKUP(A315,SOURCE!B:P,12,0)</f>
        <v>ITM_KGtoTONc</v>
      </c>
      <c r="D315" s="8" t="str">
        <f>IF(A315&lt;0,VLOOKUP(A315,lookups!A$1:B$25,2,0),
IF(ISNA(B315),"",
IF(OR(ISBLANK(A315),ISNA(B315),B315=0),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))))</f>
        <v>#define ITM_KGtoTONc                   312</v>
      </c>
    </row>
    <row r="316" spans="1:4">
      <c r="A316">
        <v>313</v>
      </c>
      <c r="B316" t="str">
        <f>VLOOKUP(A316,SOURCE!B:P,12,0)</f>
        <v>ITM_TONtoKG</v>
      </c>
      <c r="D316" s="8" t="str">
        <f>IF(A316&lt;0,VLOOKUP(A316,lookups!A$1:B$25,2,0),
IF(ISNA(B316),"",
IF(OR(ISBLANK(A316),ISNA(B316),B316=0),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))))</f>
        <v>#define ITM_TONtoKG                    313</v>
      </c>
    </row>
    <row r="317" spans="1:4">
      <c r="A317">
        <v>314</v>
      </c>
      <c r="B317" t="str">
        <f>VLOOKUP(A317,SOURCE!B:P,12,0)</f>
        <v>ITM_TONtoKGb</v>
      </c>
      <c r="D317" s="8" t="str">
        <f>IF(A317&lt;0,VLOOKUP(A317,lookups!A$1:B$25,2,0),
IF(ISNA(B317),"",
IF(OR(ISBLANK(A317),ISNA(B317),B317=0),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))))</f>
        <v>#define ITM_TONtoKGb                   314</v>
      </c>
    </row>
    <row r="318" spans="1:4">
      <c r="A318">
        <v>315</v>
      </c>
      <c r="B318" t="str">
        <f>VLOOKUP(A318,SOURCE!B:P,12,0)</f>
        <v>ITM_TONtoKGc</v>
      </c>
      <c r="D318" s="8" t="str">
        <f>IF(A318&lt;0,VLOOKUP(A318,lookups!A$1:B$25,2,0),
IF(ISNA(B318),"",
IF(OR(ISBLANK(A318),ISNA(B318),B318=0),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))))</f>
        <v>#define ITM_TONtoKGc                   315</v>
      </c>
    </row>
    <row r="319" spans="1:4">
      <c r="A319">
        <v>316</v>
      </c>
      <c r="B319" t="str">
        <f>VLOOKUP(A319,SOURCE!B:P,12,0)</f>
        <v>ITM_KGtoTRZ</v>
      </c>
      <c r="D319" s="8" t="str">
        <f>IF(A319&lt;0,VLOOKUP(A319,lookups!A$1:B$25,2,0),
IF(ISNA(B319),"",
IF(OR(ISBLANK(A319),ISNA(B319),B319=0),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))))</f>
        <v>#define ITM_KGtoTRZ                    316</v>
      </c>
    </row>
    <row r="320" spans="1:4">
      <c r="A320">
        <v>317</v>
      </c>
      <c r="B320" t="str">
        <f>VLOOKUP(A320,SOURCE!B:P,12,0)</f>
        <v>ITM_KGtoTRZb</v>
      </c>
      <c r="D320" s="8" t="str">
        <f>IF(A320&lt;0,VLOOKUP(A320,lookups!A$1:B$25,2,0),
IF(ISNA(B320),"",
IF(OR(ISBLANK(A320),ISNA(B320),B320=0),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))))</f>
        <v>#define ITM_KGtoTRZb                   317</v>
      </c>
    </row>
    <row r="321" spans="1:4">
      <c r="A321">
        <v>318</v>
      </c>
      <c r="B321" t="str">
        <f>VLOOKUP(A321,SOURCE!B:P,12,0)</f>
        <v>ITM_TRZtoKG</v>
      </c>
      <c r="D321" s="8" t="str">
        <f>IF(A321&lt;0,VLOOKUP(A321,lookups!A$1:B$25,2,0),
IF(ISNA(B321),"",
IF(OR(ISBLANK(A321),ISNA(B321),B321=0),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))))</f>
        <v>#define ITM_TRZtoKG                    318</v>
      </c>
    </row>
    <row r="322" spans="1:4">
      <c r="A322">
        <v>319</v>
      </c>
      <c r="B322" t="str">
        <f>VLOOKUP(A322,SOURCE!B:P,12,0)</f>
        <v>ITM_TRZtoKGb</v>
      </c>
      <c r="D322" s="8" t="str">
        <f>IF(A322&lt;0,VLOOKUP(A322,lookups!A$1:B$25,2,0),
IF(ISNA(B322),"",
IF(OR(ISBLANK(A322),ISNA(B322),B322=0),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))))</f>
        <v>#define ITM_TRZtoKGb                   319</v>
      </c>
    </row>
    <row r="323" spans="1:4">
      <c r="A323">
        <v>320</v>
      </c>
      <c r="B323" t="str">
        <f>VLOOKUP(A323,SOURCE!B:P,12,0)</f>
        <v>ITM_LBFtoN</v>
      </c>
      <c r="D323" s="8" t="str">
        <f>IF(A323&lt;0,VLOOKUP(A323,lookups!A$1:B$25,2,0),
IF(ISNA(B323),"",
IF(OR(ISBLANK(A323),ISNA(B323),B323=0),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))))</f>
        <v>#define ITM_LBFtoN                     320</v>
      </c>
    </row>
    <row r="324" spans="1:4">
      <c r="A324">
        <v>321</v>
      </c>
      <c r="B324" t="str">
        <f>VLOOKUP(A324,SOURCE!B:P,12,0)</f>
        <v>ITM_NtoLBF</v>
      </c>
      <c r="D324" s="8" t="str">
        <f>IF(A324&lt;0,VLOOKUP(A324,lookups!A$1:B$25,2,0),
IF(ISNA(B324),"",
IF(OR(ISBLANK(A324),ISNA(B324),B324=0),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))))</f>
        <v>#define ITM_NtoLBF                     321</v>
      </c>
    </row>
    <row r="325" spans="1:4">
      <c r="A325">
        <v>322</v>
      </c>
      <c r="B325" t="str">
        <f>VLOOKUP(A325,SOURCE!B:P,12,0)</f>
        <v>ITM_LYtoM</v>
      </c>
      <c r="D325" s="8" t="str">
        <f>IF(A325&lt;0,VLOOKUP(A325,lookups!A$1:B$25,2,0),
IF(ISNA(B325),"",
IF(OR(ISBLANK(A325),ISNA(B325),B325=0),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))))</f>
        <v>#define ITM_LYtoM                      322</v>
      </c>
    </row>
    <row r="326" spans="1:4">
      <c r="A326">
        <v>323</v>
      </c>
      <c r="B326" t="str">
        <f>VLOOKUP(A326,SOURCE!B:P,12,0)</f>
        <v>ITM_MtoLY</v>
      </c>
      <c r="D326" s="8" t="str">
        <f>IF(A326&lt;0,VLOOKUP(A326,lookups!A$1:B$25,2,0),
IF(ISNA(B326),"",
IF(OR(ISBLANK(A326),ISNA(B326),B326=0),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))))</f>
        <v>#define ITM_MtoLY                      323</v>
      </c>
    </row>
    <row r="327" spans="1:4">
      <c r="A327">
        <v>324</v>
      </c>
      <c r="B327" t="str">
        <f>VLOOKUP(A327,SOURCE!B:P,12,0)</f>
        <v>ITM_MMHGtoPA</v>
      </c>
      <c r="D327" s="8" t="str">
        <f>IF(A327&lt;0,VLOOKUP(A327,lookups!A$1:B$25,2,0),
IF(ISNA(B327),"",
IF(OR(ISBLANK(A327),ISNA(B327),B327=0),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))))</f>
        <v>#define ITM_MMHGtoPA                   324</v>
      </c>
    </row>
    <row r="328" spans="1:4">
      <c r="A328">
        <v>325</v>
      </c>
      <c r="B328" t="str">
        <f>VLOOKUP(A328,SOURCE!B:P,12,0)</f>
        <v>ITM_MMHGtoPAb</v>
      </c>
      <c r="D328" s="8" t="str">
        <f>IF(A328&lt;0,VLOOKUP(A328,lookups!A$1:B$25,2,0),
IF(ISNA(B328),"",
IF(OR(ISBLANK(A328),ISNA(B328),B328=0),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))))</f>
        <v>#define ITM_MMHGtoPAb                  325</v>
      </c>
    </row>
    <row r="329" spans="1:4">
      <c r="A329">
        <v>326</v>
      </c>
      <c r="B329" t="str">
        <f>VLOOKUP(A329,SOURCE!B:P,12,0)</f>
        <v>ITM_PAtoMMHG</v>
      </c>
      <c r="D329" s="8" t="str">
        <f>IF(A329&lt;0,VLOOKUP(A329,lookups!A$1:B$25,2,0),
IF(ISNA(B329),"",
IF(OR(ISBLANK(A329),ISNA(B329),B329=0),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))))</f>
        <v>#define ITM_PAtoMMHG                   326</v>
      </c>
    </row>
    <row r="330" spans="1:4">
      <c r="A330">
        <v>327</v>
      </c>
      <c r="B330" t="str">
        <f>VLOOKUP(A330,SOURCE!B:P,12,0)</f>
        <v>ITM_PAtoMMHGb</v>
      </c>
      <c r="D330" s="8" t="str">
        <f>IF(A330&lt;0,VLOOKUP(A330,lookups!A$1:B$25,2,0),
IF(ISNA(B330),"",
IF(OR(ISBLANK(A330),ISNA(B330),B330=0),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))))</f>
        <v>#define ITM_PAtoMMHGb                  327</v>
      </c>
    </row>
    <row r="331" spans="1:4">
      <c r="A331">
        <v>328</v>
      </c>
      <c r="B331" t="str">
        <f>VLOOKUP(A331,SOURCE!B:P,12,0)</f>
        <v>ITM_MItoM</v>
      </c>
      <c r="D331" s="8" t="str">
        <f>IF(A331&lt;0,VLOOKUP(A331,lookups!A$1:B$25,2,0),
IF(ISNA(B331),"",
IF(OR(ISBLANK(A331),ISNA(B331),B331=0),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))))</f>
        <v>#define ITM_MItoM                      328</v>
      </c>
    </row>
    <row r="332" spans="1:4">
      <c r="A332">
        <v>329</v>
      </c>
      <c r="B332" t="str">
        <f>VLOOKUP(A332,SOURCE!B:P,12,0)</f>
        <v>ITM_MtoMI</v>
      </c>
      <c r="D332" s="8" t="str">
        <f>IF(A332&lt;0,VLOOKUP(A332,lookups!A$1:B$25,2,0),
IF(ISNA(B332),"",
IF(OR(ISBLANK(A332),ISNA(B332),B332=0),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))))</f>
        <v>#define ITM_MtoMI                      329</v>
      </c>
    </row>
    <row r="333" spans="1:4">
      <c r="A333">
        <v>330</v>
      </c>
      <c r="B333" t="str">
        <f>VLOOKUP(A333,SOURCE!B:P,12,0)</f>
        <v>ITM_MtoNMI</v>
      </c>
      <c r="D333" s="8" t="str">
        <f>IF(A333&lt;0,VLOOKUP(A333,lookups!A$1:B$25,2,0),
IF(ISNA(B333),"",
IF(OR(ISBLANK(A333),ISNA(B333),B333=0),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))))</f>
        <v>#define ITM_MtoNMI                     330</v>
      </c>
    </row>
    <row r="334" spans="1:4">
      <c r="A334">
        <v>331</v>
      </c>
      <c r="B334" t="str">
        <f>VLOOKUP(A334,SOURCE!B:P,12,0)</f>
        <v>ITM_NMItoM</v>
      </c>
      <c r="D334" s="8" t="str">
        <f>IF(A334&lt;0,VLOOKUP(A334,lookups!A$1:B$25,2,0),
IF(ISNA(B334),"",
IF(OR(ISBLANK(A334),ISNA(B334),B334=0),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))))</f>
        <v>#define ITM_NMItoM                     331</v>
      </c>
    </row>
    <row r="335" spans="1:4">
      <c r="A335">
        <v>332</v>
      </c>
      <c r="B335" t="str">
        <f>VLOOKUP(A335,SOURCE!B:P,12,0)</f>
        <v>ITM_MtoPC</v>
      </c>
      <c r="D335" s="8" t="str">
        <f>IF(A335&lt;0,VLOOKUP(A335,lookups!A$1:B$25,2,0),
IF(ISNA(B335),"",
IF(OR(ISBLANK(A335),ISNA(B335),B335=0),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))))</f>
        <v>#define ITM_MtoPC                      332</v>
      </c>
    </row>
    <row r="336" spans="1:4">
      <c r="A336">
        <v>333</v>
      </c>
      <c r="B336" t="str">
        <f>VLOOKUP(A336,SOURCE!B:P,12,0)</f>
        <v>ITM_PCtoM</v>
      </c>
      <c r="D336" s="8" t="str">
        <f>IF(A336&lt;0,VLOOKUP(A336,lookups!A$1:B$25,2,0),
IF(ISNA(B336),"",
IF(OR(ISBLANK(A336),ISNA(B336),B336=0),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))))</f>
        <v>#define ITM_PCtoM                      333</v>
      </c>
    </row>
    <row r="337" spans="1:4">
      <c r="A337">
        <v>334</v>
      </c>
      <c r="B337" t="str">
        <f>VLOOKUP(A337,SOURCE!B:P,12,0)</f>
        <v>ITM_MtoPOINTb</v>
      </c>
      <c r="D337" s="8" t="str">
        <f>IF(A337&lt;0,VLOOKUP(A337,lookups!A$1:B$25,2,0),
IF(ISNA(B337),"",
IF(OR(ISBLANK(A337),ISNA(B337),B337=0),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))))</f>
        <v>#define ITM_MtoPOINTb                  334</v>
      </c>
    </row>
    <row r="338" spans="1:4">
      <c r="A338">
        <v>335</v>
      </c>
      <c r="B338" t="str">
        <f>VLOOKUP(A338,SOURCE!B:P,12,0)</f>
        <v>ITM_MtoPOINT</v>
      </c>
      <c r="D338" s="8" t="str">
        <f>IF(A338&lt;0,VLOOKUP(A338,lookups!A$1:B$25,2,0),
IF(ISNA(B338),"",
IF(OR(ISBLANK(A338),ISNA(B338),B338=0),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))))</f>
        <v>#define ITM_MtoPOINT                   335</v>
      </c>
    </row>
    <row r="339" spans="1:4">
      <c r="A339">
        <v>336</v>
      </c>
      <c r="B339" t="str">
        <f>VLOOKUP(A339,SOURCE!B:P,12,0)</f>
        <v>ITM_MtoPOINTc</v>
      </c>
      <c r="D339" s="8" t="str">
        <f>IF(A339&lt;0,VLOOKUP(A339,lookups!A$1:B$25,2,0),
IF(ISNA(B339),"",
IF(OR(ISBLANK(A339),ISNA(B339),B339=0),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))))</f>
        <v>#define ITM_MtoPOINTc                  336</v>
      </c>
    </row>
    <row r="340" spans="1:4">
      <c r="A340">
        <v>337</v>
      </c>
      <c r="B340" t="str">
        <f>VLOOKUP(A340,SOURCE!B:P,12,0)</f>
        <v>ITM_POINTtoM</v>
      </c>
      <c r="D340" s="8" t="str">
        <f>IF(A340&lt;0,VLOOKUP(A340,lookups!A$1:B$25,2,0),
IF(ISNA(B340),"",
IF(OR(ISBLANK(A340),ISNA(B340),B340=0),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))))</f>
        <v>#define ITM_POINTtoM                   337</v>
      </c>
    </row>
    <row r="341" spans="1:4">
      <c r="A341">
        <v>338</v>
      </c>
      <c r="B341" t="str">
        <f>VLOOKUP(A341,SOURCE!B:P,12,0)</f>
        <v>ITM_POINTtoMb</v>
      </c>
      <c r="D341" s="8" t="str">
        <f>IF(A341&lt;0,VLOOKUP(A341,lookups!A$1:B$25,2,0),
IF(ISNA(B341),"",
IF(OR(ISBLANK(A341),ISNA(B341),B341=0),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))))</f>
        <v>#define ITM_POINTtoMb                  338</v>
      </c>
    </row>
    <row r="342" spans="1:4">
      <c r="A342">
        <v>339</v>
      </c>
      <c r="B342" t="str">
        <f>VLOOKUP(A342,SOURCE!B:P,12,0)</f>
        <v>ITM_POINTtoMc</v>
      </c>
      <c r="D342" s="8" t="str">
        <f>IF(A342&lt;0,VLOOKUP(A342,lookups!A$1:B$25,2,0),
IF(ISNA(B342),"",
IF(OR(ISBLANK(A342),ISNA(B342),B342=0),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))))</f>
        <v>#define ITM_POINTtoMc                  339</v>
      </c>
    </row>
    <row r="343" spans="1:4">
      <c r="A343">
        <v>340</v>
      </c>
      <c r="B343" t="str">
        <f>VLOOKUP(A343,SOURCE!B:P,12,0)</f>
        <v>ITM_MtoYD</v>
      </c>
      <c r="D343" s="8" t="str">
        <f>IF(A343&lt;0,VLOOKUP(A343,lookups!A$1:B$25,2,0),
IF(ISNA(B343),"",
IF(OR(ISBLANK(A343),ISNA(B343),B343=0),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))))</f>
        <v>#define ITM_MtoYD                      340</v>
      </c>
    </row>
    <row r="344" spans="1:4">
      <c r="A344">
        <v>341</v>
      </c>
      <c r="B344" t="str">
        <f>VLOOKUP(A344,SOURCE!B:P,12,0)</f>
        <v>ITM_YDtoM</v>
      </c>
      <c r="D344" s="8" t="str">
        <f>IF(A344&lt;0,VLOOKUP(A344,lookups!A$1:B$25,2,0),
IF(ISNA(B344),"",
IF(OR(ISBLANK(A344),ISNA(B344),B344=0),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))))</f>
        <v>#define ITM_YDtoM                      341</v>
      </c>
    </row>
    <row r="345" spans="1:4">
      <c r="A345">
        <v>342</v>
      </c>
      <c r="B345" t="str">
        <f>VLOOKUP(A345,SOURCE!B:P,12,0)</f>
        <v>ITM_PSItoPA</v>
      </c>
      <c r="D345" s="8" t="str">
        <f>IF(A345&lt;0,VLOOKUP(A345,lookups!A$1:B$25,2,0),
IF(ISNA(B345),"",
IF(OR(ISBLANK(A345),ISNA(B345),B345=0),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))))</f>
        <v>#define ITM_PSItoPA                    342</v>
      </c>
    </row>
    <row r="346" spans="1:4">
      <c r="A346">
        <v>343</v>
      </c>
      <c r="B346" t="str">
        <f>VLOOKUP(A346,SOURCE!B:P,12,0)</f>
        <v>ITM_PAtoPSI</v>
      </c>
      <c r="D346" s="8" t="str">
        <f>IF(A346&lt;0,VLOOKUP(A346,lookups!A$1:B$25,2,0),
IF(ISNA(B346),"",
IF(OR(ISBLANK(A346),ISNA(B346),B346=0),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))))</f>
        <v>#define ITM_PAtoPSI                    343</v>
      </c>
    </row>
    <row r="347" spans="1:4">
      <c r="A347">
        <v>344</v>
      </c>
      <c r="B347" t="str">
        <f>VLOOKUP(A347,SOURCE!B:P,12,0)</f>
        <v>ITM_PAtoTOR</v>
      </c>
      <c r="D347" s="8" t="str">
        <f>IF(A347&lt;0,VLOOKUP(A347,lookups!A$1:B$25,2,0),
IF(ISNA(B347),"",
IF(OR(ISBLANK(A347),ISNA(B347),B347=0),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))))</f>
        <v>#define ITM_PAtoTOR                    344</v>
      </c>
    </row>
    <row r="348" spans="1:4">
      <c r="A348">
        <v>345</v>
      </c>
      <c r="B348" t="str">
        <f>VLOOKUP(A348,SOURCE!B:P,12,0)</f>
        <v>ITM_PAtoTORb</v>
      </c>
      <c r="D348" s="8" t="str">
        <f>IF(A348&lt;0,VLOOKUP(A348,lookups!A$1:B$25,2,0),
IF(ISNA(B348),"",
IF(OR(ISBLANK(A348),ISNA(B348),B348=0),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))))</f>
        <v>#define ITM_PAtoTORb                   345</v>
      </c>
    </row>
    <row r="349" spans="1:4">
      <c r="A349">
        <v>346</v>
      </c>
      <c r="B349" t="str">
        <f>VLOOKUP(A349,SOURCE!B:P,12,0)</f>
        <v>ITM_TORtoPA</v>
      </c>
      <c r="D349" s="8" t="str">
        <f>IF(A349&lt;0,VLOOKUP(A349,lookups!A$1:B$25,2,0),
IF(ISNA(B349),"",
IF(OR(ISBLANK(A349),ISNA(B349),B349=0),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))))</f>
        <v>#define ITM_TORtoPA                    346</v>
      </c>
    </row>
    <row r="350" spans="1:4">
      <c r="A350">
        <v>347</v>
      </c>
      <c r="B350" t="str">
        <f>VLOOKUP(A350,SOURCE!B:P,12,0)</f>
        <v>ITM_TORtoPAb</v>
      </c>
      <c r="D350" s="8" t="str">
        <f>IF(A350&lt;0,VLOOKUP(A350,lookups!A$1:B$25,2,0),
IF(ISNA(B350),"",
IF(OR(ISBLANK(A350),ISNA(B350),B350=0),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))))</f>
        <v>#define ITM_TORtoPAb                   347</v>
      </c>
    </row>
    <row r="351" spans="1:4">
      <c r="A351">
        <v>348</v>
      </c>
      <c r="B351" t="str">
        <f>VLOOKUP(A351,SOURCE!B:P,12,0)</f>
        <v>ITM_StoYEAR</v>
      </c>
      <c r="D351" s="8" t="str">
        <f>IF(A351&lt;0,VLOOKUP(A351,lookups!A$1:B$25,2,0),
IF(ISNA(B351),"",
IF(OR(ISBLANK(A351),ISNA(B351),B351=0),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))))</f>
        <v>#define ITM_StoYEAR                    348</v>
      </c>
    </row>
    <row r="352" spans="1:4">
      <c r="A352">
        <v>349</v>
      </c>
      <c r="B352" t="str">
        <f>VLOOKUP(A352,SOURCE!B:P,12,0)</f>
        <v>ITM_YEARtoS</v>
      </c>
      <c r="D352" s="8" t="str">
        <f>IF(A352&lt;0,VLOOKUP(A352,lookups!A$1:B$25,2,0),
IF(ISNA(B352),"",
IF(OR(ISBLANK(A352),ISNA(B352),B352=0),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))))</f>
        <v>#define ITM_YEARtoS                    349</v>
      </c>
    </row>
    <row r="353" spans="1:4">
      <c r="A353">
        <v>350</v>
      </c>
      <c r="B353" t="str">
        <f>VLOOKUP(A353,SOURCE!B:P,12,0)</f>
        <v>ITM_CARATtoKG</v>
      </c>
      <c r="D353" s="8" t="str">
        <f>IF(A353&lt;0,VLOOKUP(A353,lookups!A$1:B$25,2,0),
IF(ISNA(B353),"",
IF(OR(ISBLANK(A353),ISNA(B353),B353=0),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))))</f>
        <v>#define ITM_CARATtoKG                  350</v>
      </c>
    </row>
    <row r="354" spans="1:4">
      <c r="A354">
        <v>351</v>
      </c>
      <c r="B354" t="str">
        <f>VLOOKUP(A354,SOURCE!B:P,12,0)</f>
        <v>ITM_CARATtoKGb</v>
      </c>
      <c r="D354" s="8" t="str">
        <f>IF(A354&lt;0,VLOOKUP(A354,lookups!A$1:B$25,2,0),
IF(ISNA(B354),"",
IF(OR(ISBLANK(A354),ISNA(B354),B354=0),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))))</f>
        <v>#define ITM_CARATtoKGb                 351</v>
      </c>
    </row>
    <row r="355" spans="1:4">
      <c r="A355">
        <v>352</v>
      </c>
      <c r="B355" t="str">
        <f>VLOOKUP(A355,SOURCE!B:P,12,0)</f>
        <v>ITM_CARATtoKGc</v>
      </c>
      <c r="D355" s="8" t="str">
        <f>IF(A355&lt;0,VLOOKUP(A355,lookups!A$1:B$25,2,0),
IF(ISNA(B355),"",
IF(OR(ISBLANK(A355),ISNA(B355),B355=0),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))))</f>
        <v>#define ITM_CARATtoKGc                 352</v>
      </c>
    </row>
    <row r="356" spans="1:4">
      <c r="A356">
        <v>353</v>
      </c>
      <c r="B356" t="str">
        <f>VLOOKUP(A356,SOURCE!B:P,12,0)</f>
        <v>ITM_KGtoCARAT</v>
      </c>
      <c r="D356" s="8" t="str">
        <f>IF(A356&lt;0,VLOOKUP(A356,lookups!A$1:B$25,2,0),
IF(ISNA(B356),"",
IF(OR(ISBLANK(A356),ISNA(B356),B356=0),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))))</f>
        <v>#define ITM_KGtoCARAT                  353</v>
      </c>
    </row>
    <row r="357" spans="1:4">
      <c r="A357">
        <v>354</v>
      </c>
      <c r="B357" t="str">
        <f>VLOOKUP(A357,SOURCE!B:P,12,0)</f>
        <v>ITM_KGtoCARATb</v>
      </c>
      <c r="D357" s="8" t="str">
        <f>IF(A357&lt;0,VLOOKUP(A357,lookups!A$1:B$25,2,0),
IF(ISNA(B357),"",
IF(OR(ISBLANK(A357),ISNA(B357),B357=0),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))))</f>
        <v>#define ITM_KGtoCARATb                 354</v>
      </c>
    </row>
    <row r="358" spans="1:4">
      <c r="A358">
        <v>355</v>
      </c>
      <c r="B358" t="str">
        <f>VLOOKUP(A358,SOURCE!B:P,12,0)</f>
        <v>ITM_KGtoCARATc</v>
      </c>
      <c r="D358" s="8" t="str">
        <f>IF(A358&lt;0,VLOOKUP(A358,lookups!A$1:B$25,2,0),
IF(ISNA(B358),"",
IF(OR(ISBLANK(A358),ISNA(B358),B358=0),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))))</f>
        <v>#define ITM_KGtoCARATc                 355</v>
      </c>
    </row>
    <row r="359" spans="1:4">
      <c r="A359">
        <v>356</v>
      </c>
      <c r="B359" t="str">
        <f>VLOOKUP(A359,SOURCE!B:P,12,0)</f>
        <v>ITM_QTtoM3</v>
      </c>
      <c r="D359" s="8" t="str">
        <f>IF(A359&lt;0,VLOOKUP(A359,lookups!A$1:B$25,2,0),
IF(ISNA(B359),"",
IF(OR(ISBLANK(A359),ISNA(B359),B359=0),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))))</f>
        <v>#define ITM_QTtoM3                     356</v>
      </c>
    </row>
    <row r="360" spans="1:4">
      <c r="A360">
        <v>357</v>
      </c>
      <c r="B360" t="str">
        <f>VLOOKUP(A360,SOURCE!B:P,12,0)</f>
        <v>ITM_M3toQT</v>
      </c>
      <c r="D360" s="8" t="str">
        <f>IF(A360&lt;0,VLOOKUP(A360,lookups!A$1:B$25,2,0),
IF(ISNA(B360),"",
IF(OR(ISBLANK(A360),ISNA(B360),B360=0),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))))</f>
        <v>#define ITM_M3toQT                     357</v>
      </c>
    </row>
    <row r="361" spans="1:4">
      <c r="A361">
        <v>358</v>
      </c>
      <c r="B361" t="str">
        <f>VLOOKUP(A361,SOURCE!B:P,12,0)</f>
        <v>ITM_FATHOMtoM</v>
      </c>
      <c r="D361" s="8" t="str">
        <f>IF(A361&lt;0,VLOOKUP(A361,lookups!A$1:B$25,2,0),
IF(ISNA(B361),"",
IF(OR(ISBLANK(A361),ISNA(B361),B361=0),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))))</f>
        <v>#define ITM_FATHOMtoM                  358</v>
      </c>
    </row>
    <row r="362" spans="1:4">
      <c r="A362">
        <v>359</v>
      </c>
      <c r="B362" t="str">
        <f>VLOOKUP(A362,SOURCE!B:P,12,0)</f>
        <v>ITM_FATHOMtoMb</v>
      </c>
      <c r="D362" s="8" t="str">
        <f>IF(A362&lt;0,VLOOKUP(A362,lookups!A$1:B$25,2,0),
IF(ISNA(B362),"",
IF(OR(ISBLANK(A362),ISNA(B362),B362=0),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))))</f>
        <v>#define ITM_FATHOMtoMb                 359</v>
      </c>
    </row>
    <row r="363" spans="1:4">
      <c r="A363">
        <v>360</v>
      </c>
      <c r="B363" t="str">
        <f>VLOOKUP(A363,SOURCE!B:P,12,0)</f>
        <v>ITM_FATHOMtoMc</v>
      </c>
      <c r="D363" s="8" t="str">
        <f>IF(A363&lt;0,VLOOKUP(A363,lookups!A$1:B$25,2,0),
IF(ISNA(B363),"",
IF(OR(ISBLANK(A363),ISNA(B363),B363=0),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))))</f>
        <v>#define ITM_FATHOMtoMc                 360</v>
      </c>
    </row>
    <row r="364" spans="1:4">
      <c r="A364">
        <v>361</v>
      </c>
      <c r="B364" t="str">
        <f>VLOOKUP(A364,SOURCE!B:P,12,0)</f>
        <v>ITM_MtoFATHOM</v>
      </c>
      <c r="D364" s="8" t="str">
        <f>IF(A364&lt;0,VLOOKUP(A364,lookups!A$1:B$25,2,0),
IF(ISNA(B364),"",
IF(OR(ISBLANK(A364),ISNA(B364),B364=0),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))))</f>
        <v>#define ITM_MtoFATHOM                  361</v>
      </c>
    </row>
    <row r="365" spans="1:4">
      <c r="A365">
        <v>362</v>
      </c>
      <c r="B365" t="str">
        <f>VLOOKUP(A365,SOURCE!B:P,12,0)</f>
        <v>ITM_MtoFATHOMb</v>
      </c>
      <c r="D365" s="8" t="str">
        <f>IF(A365&lt;0,VLOOKUP(A365,lookups!A$1:B$25,2,0),
IF(ISNA(B365),"",
IF(OR(ISBLANK(A365),ISNA(B365),B365=0),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))))</f>
        <v>#define ITM_MtoFATHOMb                 362</v>
      </c>
    </row>
    <row r="366" spans="1:4">
      <c r="A366">
        <v>363</v>
      </c>
      <c r="B366" t="str">
        <f>VLOOKUP(A366,SOURCE!B:P,12,0)</f>
        <v>ITM_MtoFATHOMc</v>
      </c>
      <c r="D366" s="8" t="str">
        <f>IF(A366&lt;0,VLOOKUP(A366,lookups!A$1:B$25,2,0),
IF(ISNA(B366),"",
IF(OR(ISBLANK(A366),ISNA(B366),B366=0),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))))</f>
        <v>#define ITM_MtoFATHOMc                 363</v>
      </c>
    </row>
    <row r="367" spans="1:4">
      <c r="A367">
        <v>364</v>
      </c>
      <c r="B367" t="str">
        <f>VLOOKUP(A367,SOURCE!B:P,12,0)</f>
        <v>ITM_BARRELtoM3</v>
      </c>
      <c r="D367" s="8" t="str">
        <f>IF(A367&lt;0,VLOOKUP(A367,lookups!A$1:B$25,2,0),
IF(ISNA(B367),"",
IF(OR(ISBLANK(A367),ISNA(B367),B367=0),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))))</f>
        <v>#define ITM_BARRELtoM3                 364</v>
      </c>
    </row>
    <row r="368" spans="1:4">
      <c r="A368">
        <v>365</v>
      </c>
      <c r="B368" t="str">
        <f>VLOOKUP(A368,SOURCE!B:P,12,0)</f>
        <v>ITM_BARRELtoM3b</v>
      </c>
      <c r="D368" s="8" t="str">
        <f>IF(A368&lt;0,VLOOKUP(A368,lookups!A$1:B$25,2,0),
IF(ISNA(B368),"",
IF(OR(ISBLANK(A368),ISNA(B368),B368=0),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))))</f>
        <v>#define ITM_BARRELtoM3b                365</v>
      </c>
    </row>
    <row r="369" spans="1:4">
      <c r="A369">
        <v>366</v>
      </c>
      <c r="B369" t="str">
        <f>VLOOKUP(A369,SOURCE!B:P,12,0)</f>
        <v>ITM_M3toBARREL</v>
      </c>
      <c r="D369" s="8" t="str">
        <f>IF(A369&lt;0,VLOOKUP(A369,lookups!A$1:B$25,2,0),
IF(ISNA(B369),"",
IF(OR(ISBLANK(A369),ISNA(B369),B369=0),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))))</f>
        <v>#define ITM_M3toBARREL                 366</v>
      </c>
    </row>
    <row r="370" spans="1:4">
      <c r="A370">
        <v>367</v>
      </c>
      <c r="B370" t="str">
        <f>VLOOKUP(A370,SOURCE!B:P,12,0)</f>
        <v>ITM_M3toBARRELb</v>
      </c>
      <c r="D370" s="8" t="str">
        <f>IF(A370&lt;0,VLOOKUP(A370,lookups!A$1:B$25,2,0),
IF(ISNA(B370),"",
IF(OR(ISBLANK(A370),ISNA(B370),B370=0),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))))</f>
        <v>#define ITM_M3toBARRELb                367</v>
      </c>
    </row>
    <row r="371" spans="1:4">
      <c r="A371">
        <v>368</v>
      </c>
      <c r="B371" t="str">
        <f>VLOOKUP(A371,SOURCE!B:P,12,0)</f>
        <v>ITM_ATMtoPAb</v>
      </c>
      <c r="D371" s="8" t="str">
        <f>IF(A371&lt;0,VLOOKUP(A371,lookups!A$1:B$25,2,0),
IF(ISNA(B371),"",
IF(OR(ISBLANK(A371),ISNA(B371),B371=0),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))))</f>
        <v>#define ITM_ATMtoPAb                   368</v>
      </c>
    </row>
    <row r="372" spans="1:4">
      <c r="A372">
        <v>369</v>
      </c>
      <c r="B372" t="str">
        <f>VLOOKUP(A372,SOURCE!B:P,12,0)</f>
        <v>ITM_PAtoATMb</v>
      </c>
      <c r="D372" s="8" t="str">
        <f>IF(A372&lt;0,VLOOKUP(A372,lookups!A$1:B$25,2,0),
IF(ISNA(B372),"",
IF(OR(ISBLANK(A372),ISNA(B372),B372=0),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))))</f>
        <v>#define ITM_PAtoATMb                   369</v>
      </c>
    </row>
    <row r="373" spans="1:4">
      <c r="A373">
        <v>370</v>
      </c>
      <c r="B373" t="str">
        <f>VLOOKUP(A373,SOURCE!B:P,12,0)</f>
        <v>ITM_HECTAREtoM2</v>
      </c>
      <c r="D373" s="8" t="str">
        <f>IF(A373&lt;0,VLOOKUP(A373,lookups!A$1:B$25,2,0),
IF(ISNA(B373),"",
IF(OR(ISBLANK(A373),ISNA(B373),B373=0),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))))</f>
        <v>#define ITM_HECTAREtoM2                370</v>
      </c>
    </row>
    <row r="374" spans="1:4">
      <c r="A374">
        <v>371</v>
      </c>
      <c r="B374" t="str">
        <f>VLOOKUP(A374,SOURCE!B:P,12,0)</f>
        <v>ITM_M2toHECTARE</v>
      </c>
      <c r="D374" s="8" t="str">
        <f>IF(A374&lt;0,VLOOKUP(A374,lookups!A$1:B$25,2,0),
IF(ISNA(B374),"",
IF(OR(ISBLANK(A374),ISNA(B374),B374=0),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))))</f>
        <v>#define ITM_M2toHECTARE                371</v>
      </c>
    </row>
    <row r="375" spans="1:4">
      <c r="A375">
        <v>372</v>
      </c>
      <c r="B375" t="str">
        <f>VLOOKUP(A375,SOURCE!B:P,12,0)</f>
        <v>ITM_0372</v>
      </c>
      <c r="D375" s="8" t="str">
        <f>IF(A375&lt;0,VLOOKUP(A375,lookups!A$1:B$25,2,0),
IF(ISNA(B375),"",
IF(OR(ISBLANK(A375),ISNA(B375),B375=0),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))))</f>
        <v>#define ITM_0372                       372</v>
      </c>
    </row>
    <row r="376" spans="1:4">
      <c r="A376">
        <v>373</v>
      </c>
      <c r="B376" t="str">
        <f>VLOOKUP(A376,SOURCE!B:P,12,0)</f>
        <v>ITM_0373</v>
      </c>
      <c r="D376" s="8" t="str">
        <f>IF(A376&lt;0,VLOOKUP(A376,lookups!A$1:B$25,2,0),
IF(ISNA(B376),"",
IF(OR(ISBLANK(A376),ISNA(B376),B376=0),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))))</f>
        <v>#define ITM_0373                       373</v>
      </c>
    </row>
    <row r="377" spans="1:4">
      <c r="A377">
        <v>374</v>
      </c>
      <c r="B377" t="str">
        <f>VLOOKUP(A377,SOURCE!B:P,12,0)</f>
        <v>ITM_0374</v>
      </c>
      <c r="D377" s="8" t="str">
        <f>IF(A377&lt;0,VLOOKUP(A377,lookups!A$1:B$25,2,0),
IF(ISNA(B377),"",
IF(OR(ISBLANK(A377),ISNA(B377),B377=0),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))))</f>
        <v>#define ITM_0374                       374</v>
      </c>
    </row>
    <row r="378" spans="1:4">
      <c r="A378">
        <v>375</v>
      </c>
      <c r="B378" t="str">
        <f>VLOOKUP(A378,SOURCE!B:P,12,0)</f>
        <v>ITM_0375</v>
      </c>
      <c r="D378" s="8" t="str">
        <f>IF(A378&lt;0,VLOOKUP(A378,lookups!A$1:B$25,2,0),
IF(ISNA(B378),"",
IF(OR(ISBLANK(A378),ISNA(B378),B378=0),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))))</f>
        <v>#define ITM_0375                       375</v>
      </c>
    </row>
    <row r="379" spans="1:4">
      <c r="A379">
        <v>376</v>
      </c>
      <c r="B379" t="str">
        <f>VLOOKUP(A379,SOURCE!B:P,12,0)</f>
        <v>ITM_0376</v>
      </c>
      <c r="D379" s="8" t="str">
        <f>IF(A379&lt;0,VLOOKUP(A379,lookups!A$1:B$25,2,0),
IF(ISNA(B379),"",
IF(OR(ISBLANK(A379),ISNA(B379),B379=0),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))))</f>
        <v>#define ITM_0376                       376</v>
      </c>
    </row>
    <row r="380" spans="1:4">
      <c r="A380">
        <v>377</v>
      </c>
      <c r="B380" t="str">
        <f>VLOOKUP(A380,SOURCE!B:P,12,0)</f>
        <v>ITM_0377</v>
      </c>
      <c r="D380" s="8" t="str">
        <f>IF(A380&lt;0,VLOOKUP(A380,lookups!A$1:B$25,2,0),
IF(ISNA(B380),"",
IF(OR(ISBLANK(A380),ISNA(B380),B380=0),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))))</f>
        <v>#define ITM_0377                       377</v>
      </c>
    </row>
    <row r="381" spans="1:4">
      <c r="A381">
        <v>378</v>
      </c>
      <c r="B381" t="str">
        <f>VLOOKUP(A381,SOURCE!B:P,12,0)</f>
        <v>ITM_0378</v>
      </c>
      <c r="D381" s="8" t="str">
        <f>IF(A381&lt;0,VLOOKUP(A381,lookups!A$1:B$25,2,0),
IF(ISNA(B381),"",
IF(OR(ISBLANK(A381),ISNA(B381),B381=0),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))))</f>
        <v>#define ITM_0378                       378</v>
      </c>
    </row>
    <row r="382" spans="1:4">
      <c r="A382">
        <v>379</v>
      </c>
      <c r="B382" t="str">
        <f>VLOOKUP(A382,SOURCE!B:P,12,0)</f>
        <v>ITM_0379</v>
      </c>
      <c r="D382" s="8" t="str">
        <f>IF(A382&lt;0,VLOOKUP(A382,lookups!A$1:B$25,2,0),
IF(ISNA(B382),"",
IF(OR(ISBLANK(A382),ISNA(B382),B382=0),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))))</f>
        <v>#define ITM_0379                       379</v>
      </c>
    </row>
    <row r="383" spans="1:4">
      <c r="A383">
        <v>380</v>
      </c>
      <c r="B383" t="str">
        <f>VLOOKUP(A383,SOURCE!B:P,12,0)</f>
        <v>ITM_0380</v>
      </c>
      <c r="D383" s="8" t="str">
        <f>IF(A383&lt;0,VLOOKUP(A383,lookups!A$1:B$25,2,0),
IF(ISNA(B383),"",
IF(OR(ISBLANK(A383),ISNA(B383),B383=0),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))))</f>
        <v>#define ITM_0380                       380</v>
      </c>
    </row>
    <row r="384" spans="1:4">
      <c r="A384">
        <v>381</v>
      </c>
      <c r="B384" t="str">
        <f>VLOOKUP(A384,SOURCE!B:P,12,0)</f>
        <v>ITM_0381</v>
      </c>
      <c r="D384" s="8" t="str">
        <f>IF(A384&lt;0,VLOOKUP(A384,lookups!A$1:B$25,2,0),
IF(ISNA(B384),"",
IF(OR(ISBLANK(A384),ISNA(B384),B384=0),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))))</f>
        <v>#define ITM_0381                       381</v>
      </c>
    </row>
    <row r="385" spans="1:4">
      <c r="A385">
        <v>382</v>
      </c>
      <c r="B385" t="str">
        <f>VLOOKUP(A385,SOURCE!B:P,12,0)</f>
        <v>ITM_0382</v>
      </c>
      <c r="D385" s="8" t="str">
        <f>IF(A385&lt;0,VLOOKUP(A385,lookups!A$1:B$25,2,0),
IF(ISNA(B385),"",
IF(OR(ISBLANK(A385),ISNA(B385),B385=0),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))))</f>
        <v>#define ITM_0382                       382</v>
      </c>
    </row>
    <row r="386" spans="1:4">
      <c r="A386">
        <v>383</v>
      </c>
      <c r="B386" t="str">
        <f>VLOOKUP(A386,SOURCE!B:P,12,0)</f>
        <v>ITM_0383</v>
      </c>
      <c r="D386" s="8" t="str">
        <f>IF(A386&lt;0,VLOOKUP(A386,lookups!A$1:B$25,2,0),
IF(ISNA(B386),"",
IF(OR(ISBLANK(A386),ISNA(B386),B386=0),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))))</f>
        <v>#define ITM_0383                       383</v>
      </c>
    </row>
    <row r="387" spans="1:4">
      <c r="A387">
        <v>384</v>
      </c>
      <c r="B387" t="str">
        <f>VLOOKUP(A387,SOURCE!B:P,12,0)</f>
        <v>ITM_0384</v>
      </c>
      <c r="D387" s="8" t="str">
        <f>IF(A387&lt;0,VLOOKUP(A387,lookups!A$1:B$25,2,0),
IF(ISNA(B387),"",
IF(OR(ISBLANK(A387),ISNA(B387),B387=0),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))))</f>
        <v>#define ITM_0384                       384</v>
      </c>
    </row>
    <row r="388" spans="1:4">
      <c r="A388">
        <v>385</v>
      </c>
      <c r="B388" t="str">
        <f>VLOOKUP(A388,SOURCE!B:P,12,0)</f>
        <v>ITM_0385</v>
      </c>
      <c r="D388" s="8" t="str">
        <f>IF(A388&lt;0,VLOOKUP(A388,lookups!A$1:B$25,2,0),
IF(ISNA(B388),"",
IF(OR(ISBLANK(A388),ISNA(B388),B388=0),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))))</f>
        <v>#define ITM_0385                       385</v>
      </c>
    </row>
    <row r="389" spans="1:4">
      <c r="A389">
        <v>386</v>
      </c>
      <c r="B389" t="str">
        <f>VLOOKUP(A389,SOURCE!B:P,12,0)</f>
        <v>ITM_FCC</v>
      </c>
      <c r="D389" s="8" t="str">
        <f>IF(A389&lt;0,VLOOKUP(A389,lookups!A$1:B$25,2,0),
IF(ISNA(B389),"",
IF(OR(ISBLANK(A389),ISNA(B389),B389=0),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))))</f>
        <v>#define ITM_FCC                        386</v>
      </c>
    </row>
    <row r="390" spans="1:4">
      <c r="A390">
        <v>387</v>
      </c>
      <c r="B390" t="str">
        <f>VLOOKUP(A390,SOURCE!B:P,12,0)</f>
        <v>ITM_FCS</v>
      </c>
      <c r="D390" s="8" t="str">
        <f>IF(A390&lt;0,VLOOKUP(A390,lookups!A$1:B$25,2,0),
IF(ISNA(B390),"",
IF(OR(ISBLANK(A390),ISNA(B390),B390=0),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))))</f>
        <v>#define ITM_FCS                        387</v>
      </c>
    </row>
    <row r="391" spans="1:4">
      <c r="A391">
        <v>388</v>
      </c>
      <c r="B391" t="str">
        <f>VLOOKUP(A391,SOURCE!B:P,12,0)</f>
        <v>ITM_FCF</v>
      </c>
      <c r="D391" s="8" t="str">
        <f>IF(A391&lt;0,VLOOKUP(A391,lookups!A$1:B$25,2,0),
IF(ISNA(B391),"",
IF(OR(ISBLANK(A391),ISNA(B391),B391=0),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))))</f>
        <v>#define ITM_FCF                        388</v>
      </c>
    </row>
    <row r="392" spans="1:4">
      <c r="A392">
        <v>389</v>
      </c>
      <c r="B392" t="str">
        <f>VLOOKUP(A392,SOURCE!B:P,12,0)</f>
        <v>ITM_FSC</v>
      </c>
      <c r="D392" s="8" t="str">
        <f>IF(A392&lt;0,VLOOKUP(A392,lookups!A$1:B$25,2,0),
IF(ISNA(B392),"",
IF(OR(ISBLANK(A392),ISNA(B392),B392=0),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))))</f>
        <v>#define ITM_FSC                        389</v>
      </c>
    </row>
    <row r="393" spans="1:4">
      <c r="A393">
        <v>390</v>
      </c>
      <c r="B393" t="str">
        <f>VLOOKUP(A393,SOURCE!B:P,12,0)</f>
        <v>ITM_FSS</v>
      </c>
      <c r="D393" s="8" t="str">
        <f>IF(A393&lt;0,VLOOKUP(A393,lookups!A$1:B$25,2,0),
IF(ISNA(B393),"",
IF(OR(ISBLANK(A393),ISNA(B393),B393=0),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))))</f>
        <v>#define ITM_FSS                        390</v>
      </c>
    </row>
    <row r="394" spans="1:4">
      <c r="A394">
        <v>391</v>
      </c>
      <c r="B394" t="str">
        <f>VLOOKUP(A394,SOURCE!B:P,12,0)</f>
        <v>ITM_FSF</v>
      </c>
      <c r="D394" s="8" t="str">
        <f>IF(A394&lt;0,VLOOKUP(A394,lookups!A$1:B$25,2,0),
IF(ISNA(B394),"",
IF(OR(ISBLANK(A394),ISNA(B394),B394=0),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))))</f>
        <v>#define ITM_FSF                        391</v>
      </c>
    </row>
    <row r="395" spans="1:4">
      <c r="A395">
        <v>392</v>
      </c>
      <c r="B395" t="str">
        <f>VLOOKUP(A395,SOURCE!B:P,12,0)</f>
        <v>ITM_LOGICALNAND</v>
      </c>
      <c r="D395" s="8" t="str">
        <f>IF(A395&lt;0,VLOOKUP(A395,lookups!A$1:B$25,2,0),
IF(ISNA(B395),"",
IF(OR(ISBLANK(A395),ISNA(B395),B395=0),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))))</f>
        <v>#define ITM_LOGICALNAND                392</v>
      </c>
    </row>
    <row r="396" spans="1:4">
      <c r="A396">
        <v>393</v>
      </c>
      <c r="B396" t="str">
        <f>VLOOKUP(A396,SOURCE!B:P,12,0)</f>
        <v>ITM_LOGICALNOR</v>
      </c>
      <c r="D396" s="8" t="str">
        <f>IF(A396&lt;0,VLOOKUP(A396,lookups!A$1:B$25,2,0),
IF(ISNA(B396),"",
IF(OR(ISBLANK(A396),ISNA(B396),B396=0),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))))</f>
        <v>#define ITM_LOGICALNOR                 393</v>
      </c>
    </row>
    <row r="397" spans="1:4">
      <c r="A397">
        <v>394</v>
      </c>
      <c r="B397" t="str">
        <f>VLOOKUP(A397,SOURCE!B:P,12,0)</f>
        <v>ITM_LOGICALXNOR</v>
      </c>
      <c r="D397" s="8" t="str">
        <f>IF(A397&lt;0,VLOOKUP(A397,lookups!A$1:B$25,2,0),
IF(ISNA(B397),"",
IF(OR(ISBLANK(A397),ISNA(B397),B397=0),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))))</f>
        <v>#define ITM_LOGICALXNOR                394</v>
      </c>
    </row>
    <row r="398" spans="1:4">
      <c r="A398">
        <v>395</v>
      </c>
      <c r="B398" t="str">
        <f>VLOOKUP(A398,SOURCE!B:P,12,0)</f>
        <v>ITM_BS</v>
      </c>
      <c r="D398" s="8" t="str">
        <f>IF(A398&lt;0,VLOOKUP(A398,lookups!A$1:B$25,2,0),
IF(ISNA(B398),"",
IF(OR(ISBLANK(A398),ISNA(B398),B398=0),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))))</f>
        <v>#define ITM_BS                         395</v>
      </c>
    </row>
    <row r="399" spans="1:4">
      <c r="A399">
        <v>396</v>
      </c>
      <c r="B399" t="str">
        <f>VLOOKUP(A399,SOURCE!B:P,12,0)</f>
        <v>ITM_BC</v>
      </c>
      <c r="D399" s="8" t="str">
        <f>IF(A399&lt;0,VLOOKUP(A399,lookups!A$1:B$25,2,0),
IF(ISNA(B399),"",
IF(OR(ISBLANK(A399),ISNA(B399),B399=0),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))))</f>
        <v>#define ITM_BC                         396</v>
      </c>
    </row>
    <row r="400" spans="1:4">
      <c r="A400">
        <v>397</v>
      </c>
      <c r="B400" t="str">
        <f>VLOOKUP(A400,SOURCE!B:P,12,0)</f>
        <v>ITM_CB</v>
      </c>
      <c r="D400" s="8" t="str">
        <f>IF(A400&lt;0,VLOOKUP(A400,lookups!A$1:B$25,2,0),
IF(ISNA(B400),"",
IF(OR(ISBLANK(A400),ISNA(B400),B400=0),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))))</f>
        <v>#define ITM_CB                         397</v>
      </c>
    </row>
    <row r="401" spans="1:4">
      <c r="A401">
        <v>398</v>
      </c>
      <c r="B401" t="str">
        <f>VLOOKUP(A401,SOURCE!B:P,12,0)</f>
        <v>ITM_SB</v>
      </c>
      <c r="D401" s="8" t="str">
        <f>IF(A401&lt;0,VLOOKUP(A401,lookups!A$1:B$25,2,0),
IF(ISNA(B401),"",
IF(OR(ISBLANK(A401),ISNA(B401),B401=0),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))))</f>
        <v>#define ITM_SB                         398</v>
      </c>
    </row>
    <row r="402" spans="1:4">
      <c r="A402">
        <v>399</v>
      </c>
      <c r="B402" t="str">
        <f>VLOOKUP(A402,SOURCE!B:P,12,0)</f>
        <v>ITM_FB</v>
      </c>
      <c r="D402" s="8" t="str">
        <f>IF(A402&lt;0,VLOOKUP(A402,lookups!A$1:B$25,2,0),
IF(ISNA(B402),"",
IF(OR(ISBLANK(A402),ISNA(B402),B402=0),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))))</f>
        <v>#define ITM_FB                         399</v>
      </c>
    </row>
    <row r="403" spans="1:4">
      <c r="A403">
        <v>400</v>
      </c>
      <c r="B403" t="str">
        <f>VLOOKUP(A403,SOURCE!B:P,12,0)</f>
        <v>ITM_RL</v>
      </c>
      <c r="D403" s="8" t="str">
        <f>IF(A403&lt;0,VLOOKUP(A403,lookups!A$1:B$25,2,0),
IF(ISNA(B403),"",
IF(OR(ISBLANK(A403),ISNA(B403),B403=0),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))))</f>
        <v>#define ITM_RL                         400</v>
      </c>
    </row>
    <row r="404" spans="1:4">
      <c r="A404">
        <v>401</v>
      </c>
      <c r="B404" t="str">
        <f>VLOOKUP(A404,SOURCE!B:P,12,0)</f>
        <v>ITM_RLC</v>
      </c>
      <c r="D404" s="8" t="str">
        <f>IF(A404&lt;0,VLOOKUP(A404,lookups!A$1:B$25,2,0),
IF(ISNA(B404),"",
IF(OR(ISBLANK(A404),ISNA(B404),B404=0),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))))</f>
        <v>#define ITM_RLC                        401</v>
      </c>
    </row>
    <row r="405" spans="1:4">
      <c r="A405">
        <v>402</v>
      </c>
      <c r="B405" t="str">
        <f>VLOOKUP(A405,SOURCE!B:P,12,0)</f>
        <v>ITM_RR</v>
      </c>
      <c r="D405" s="8" t="str">
        <f>IF(A405&lt;0,VLOOKUP(A405,lookups!A$1:B$25,2,0),
IF(ISNA(B405),"",
IF(OR(ISBLANK(A405),ISNA(B405),B405=0),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))))</f>
        <v>#define ITM_RR                         402</v>
      </c>
    </row>
    <row r="406" spans="1:4">
      <c r="A406">
        <v>403</v>
      </c>
      <c r="B406" t="str">
        <f>VLOOKUP(A406,SOURCE!B:P,12,0)</f>
        <v>ITM_RRC</v>
      </c>
      <c r="D406" s="8" t="str">
        <f>IF(A406&lt;0,VLOOKUP(A406,lookups!A$1:B$25,2,0),
IF(ISNA(B406),"",
IF(OR(ISBLANK(A406),ISNA(B406),B406=0),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))))</f>
        <v>#define ITM_RRC                        403</v>
      </c>
    </row>
    <row r="407" spans="1:4">
      <c r="A407">
        <v>404</v>
      </c>
      <c r="B407" t="str">
        <f>VLOOKUP(A407,SOURCE!B:P,12,0)</f>
        <v>ITM_SL</v>
      </c>
      <c r="D407" s="8" t="str">
        <f>IF(A407&lt;0,VLOOKUP(A407,lookups!A$1:B$25,2,0),
IF(ISNA(B407),"",
IF(OR(ISBLANK(A407),ISNA(B407),B407=0),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))))</f>
        <v>#define ITM_SL                         404</v>
      </c>
    </row>
    <row r="408" spans="1:4">
      <c r="A408">
        <v>405</v>
      </c>
      <c r="B408" t="str">
        <f>VLOOKUP(A408,SOURCE!B:P,12,0)</f>
        <v>ITM_SR</v>
      </c>
      <c r="D408" s="8" t="str">
        <f>IF(A408&lt;0,VLOOKUP(A408,lookups!A$1:B$25,2,0),
IF(ISNA(B408),"",
IF(OR(ISBLANK(A408),ISNA(B408),B408=0),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))))</f>
        <v>#define ITM_SR                         405</v>
      </c>
    </row>
    <row r="409" spans="1:4">
      <c r="A409">
        <v>406</v>
      </c>
      <c r="B409" t="str">
        <f>VLOOKUP(A409,SOURCE!B:P,12,0)</f>
        <v>ITM_ASR</v>
      </c>
      <c r="D409" s="8" t="str">
        <f>IF(A409&lt;0,VLOOKUP(A409,lookups!A$1:B$25,2,0),
IF(ISNA(B409),"",
IF(OR(ISBLANK(A409),ISNA(B409),B409=0),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))))</f>
        <v>#define ITM_ASR                        406</v>
      </c>
    </row>
    <row r="410" spans="1:4">
      <c r="A410">
        <v>407</v>
      </c>
      <c r="B410" t="str">
        <f>VLOOKUP(A410,SOURCE!B:P,12,0)</f>
        <v>ITM_LJ</v>
      </c>
      <c r="D410" s="8" t="str">
        <f>IF(A410&lt;0,VLOOKUP(A410,lookups!A$1:B$25,2,0),
IF(ISNA(B410),"",
IF(OR(ISBLANK(A410),ISNA(B410),B410=0),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))))</f>
        <v>#define ITM_LJ                         407</v>
      </c>
    </row>
    <row r="411" spans="1:4">
      <c r="A411">
        <v>408</v>
      </c>
      <c r="B411" t="str">
        <f>VLOOKUP(A411,SOURCE!B:P,12,0)</f>
        <v>ITM_RJ</v>
      </c>
      <c r="D411" s="8" t="str">
        <f>IF(A411&lt;0,VLOOKUP(A411,lookups!A$1:B$25,2,0),
IF(ISNA(B411),"",
IF(OR(ISBLANK(A411),ISNA(B411),B411=0),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))))</f>
        <v>#define ITM_RJ                         408</v>
      </c>
    </row>
    <row r="412" spans="1:4">
      <c r="A412">
        <v>409</v>
      </c>
      <c r="B412" t="str">
        <f>VLOOKUP(A412,SOURCE!B:P,12,0)</f>
        <v>ITM_MASKL</v>
      </c>
      <c r="D412" s="8" t="str">
        <f>IF(A412&lt;0,VLOOKUP(A412,lookups!A$1:B$25,2,0),
IF(ISNA(B412),"",
IF(OR(ISBLANK(A412),ISNA(B412),B412=0),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))))</f>
        <v>#define ITM_MASKL                      409</v>
      </c>
    </row>
    <row r="413" spans="1:4">
      <c r="A413">
        <v>410</v>
      </c>
      <c r="B413" t="str">
        <f>VLOOKUP(A413,SOURCE!B:P,12,0)</f>
        <v>ITM_MASKR</v>
      </c>
      <c r="D413" s="8" t="str">
        <f>IF(A413&lt;0,VLOOKUP(A413,lookups!A$1:B$25,2,0),
IF(ISNA(B413),"",
IF(OR(ISBLANK(A413),ISNA(B413),B413=0),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))))</f>
        <v>#define ITM_MASKR                      410</v>
      </c>
    </row>
    <row r="414" spans="1:4">
      <c r="A414">
        <v>411</v>
      </c>
      <c r="B414" t="str">
        <f>VLOOKUP(A414,SOURCE!B:P,12,0)</f>
        <v>ITM_MIRROR</v>
      </c>
      <c r="D414" s="8" t="str">
        <f>IF(A414&lt;0,VLOOKUP(A414,lookups!A$1:B$25,2,0),
IF(ISNA(B414),"",
IF(OR(ISBLANK(A414),ISNA(B414),B414=0),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))))</f>
        <v>#define ITM_MIRROR                     411</v>
      </c>
    </row>
    <row r="415" spans="1:4">
      <c r="A415">
        <v>412</v>
      </c>
      <c r="B415" t="str">
        <f>VLOOKUP(A415,SOURCE!B:P,12,0)</f>
        <v>ITM_NUMB</v>
      </c>
      <c r="D415" s="8" t="str">
        <f>IF(A415&lt;0,VLOOKUP(A415,lookups!A$1:B$25,2,0),
IF(ISNA(B415),"",
IF(OR(ISBLANK(A415),ISNA(B415),B415=0),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))))</f>
        <v>#define ITM_NUMB                       412</v>
      </c>
    </row>
    <row r="416" spans="1:4">
      <c r="A416">
        <v>413</v>
      </c>
      <c r="B416" t="str">
        <f>VLOOKUP(A416,SOURCE!B:P,12,0)</f>
        <v>ITM_SDL</v>
      </c>
      <c r="D416" s="8" t="str">
        <f>IF(A416&lt;0,VLOOKUP(A416,lookups!A$1:B$25,2,0),
IF(ISNA(B416),"",
IF(OR(ISBLANK(A416),ISNA(B416),B416=0),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))))</f>
        <v>#define ITM_SDL                        413</v>
      </c>
    </row>
    <row r="417" spans="1:4">
      <c r="A417">
        <v>414</v>
      </c>
      <c r="B417" t="str">
        <f>VLOOKUP(A417,SOURCE!B:P,12,0)</f>
        <v>ITM_SDR</v>
      </c>
      <c r="D417" s="8" t="str">
        <f>IF(A417&lt;0,VLOOKUP(A417,lookups!A$1:B$25,2,0),
IF(ISNA(B417),"",
IF(OR(ISBLANK(A417),ISNA(B417),B417=0),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))))</f>
        <v>#define ITM_SDR                        414</v>
      </c>
    </row>
    <row r="418" spans="1:4">
      <c r="A418">
        <v>415</v>
      </c>
      <c r="B418" t="str">
        <f>VLOOKUP(A418,SOURCE!B:P,12,0)</f>
        <v>ITM_0415</v>
      </c>
      <c r="D418" s="8" t="str">
        <f>IF(A418&lt;0,VLOOKUP(A418,lookups!A$1:B$25,2,0),
IF(ISNA(B418),"",
IF(OR(ISBLANK(A418),ISNA(B418),B418=0),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))))</f>
        <v>#define ITM_0415                       415</v>
      </c>
    </row>
    <row r="419" spans="1:4">
      <c r="A419">
        <v>416</v>
      </c>
      <c r="B419" t="str">
        <f>VLOOKUP(A419,SOURCE!B:P,12,0)</f>
        <v>ITM_0416</v>
      </c>
      <c r="D419" s="8" t="str">
        <f>IF(A419&lt;0,VLOOKUP(A419,lookups!A$1:B$25,2,0),
IF(ISNA(B419),"",
IF(OR(ISBLANK(A419),ISNA(B419),B419=0),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))))</f>
        <v>#define ITM_0416                       416</v>
      </c>
    </row>
    <row r="420" spans="1:4">
      <c r="A420">
        <v>417</v>
      </c>
      <c r="B420" t="str">
        <f>VLOOKUP(A420,SOURCE!B:P,12,0)</f>
        <v>ITM_0417</v>
      </c>
      <c r="D420" s="8" t="str">
        <f>IF(A420&lt;0,VLOOKUP(A420,lookups!A$1:B$25,2,0),
IF(ISNA(B420),"",
IF(OR(ISBLANK(A420),ISNA(B420),B420=0),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))))</f>
        <v>#define ITM_0417                       417</v>
      </c>
    </row>
    <row r="421" spans="1:4">
      <c r="A421">
        <v>418</v>
      </c>
      <c r="B421" t="str">
        <f>VLOOKUP(A421,SOURCE!B:P,12,0)</f>
        <v>ITM_0418</v>
      </c>
      <c r="D421" s="8" t="str">
        <f>IF(A421&lt;0,VLOOKUP(A421,lookups!A$1:B$25,2,0),
IF(ISNA(B421),"",
IF(OR(ISBLANK(A421),ISNA(B421),B421=0),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))))</f>
        <v>#define ITM_0418                       418</v>
      </c>
    </row>
    <row r="422" spans="1:4">
      <c r="A422">
        <v>419</v>
      </c>
      <c r="B422" t="str">
        <f>VLOOKUP(A422,SOURCE!B:P,12,0)</f>
        <v>ITM_0419</v>
      </c>
      <c r="D422" s="8" t="str">
        <f>IF(A422&lt;0,VLOOKUP(A422,lookups!A$1:B$25,2,0),
IF(ISNA(B422),"",
IF(OR(ISBLANK(A422),ISNA(B422),B422=0),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))))</f>
        <v>#define ITM_0419                       419</v>
      </c>
    </row>
    <row r="423" spans="1:4">
      <c r="A423">
        <v>420</v>
      </c>
      <c r="B423" t="str">
        <f>VLOOKUP(A423,SOURCE!B:P,12,0)</f>
        <v>ITM_0420</v>
      </c>
      <c r="D423" s="8" t="str">
        <f>IF(A423&lt;0,VLOOKUP(A423,lookups!A$1:B$25,2,0),
IF(ISNA(B423),"",
IF(OR(ISBLANK(A423),ISNA(B423),B423=0),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))))</f>
        <v>#define ITM_0420                       420</v>
      </c>
    </row>
    <row r="424" spans="1:4">
      <c r="A424">
        <v>421</v>
      </c>
      <c r="B424" t="str">
        <f>VLOOKUP(A424,SOURCE!B:P,12,0)</f>
        <v>ITM_0421</v>
      </c>
      <c r="D424" s="8" t="str">
        <f>IF(A424&lt;0,VLOOKUP(A424,lookups!A$1:B$25,2,0),
IF(ISNA(B424),"",
IF(OR(ISBLANK(A424),ISNA(B424),B424=0),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))))</f>
        <v>#define ITM_0421                       421</v>
      </c>
    </row>
    <row r="425" spans="1:4">
      <c r="A425">
        <v>422</v>
      </c>
      <c r="B425" t="str">
        <f>VLOOKUP(A425,SOURCE!B:P,12,0)</f>
        <v>ITM_0422</v>
      </c>
      <c r="D425" s="8" t="str">
        <f>IF(A425&lt;0,VLOOKUP(A425,lookups!A$1:B$25,2,0),
IF(ISNA(B425),"",
IF(OR(ISBLANK(A425),ISNA(B425),B425=0),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))))</f>
        <v>#define ITM_0422                       422</v>
      </c>
    </row>
    <row r="426" spans="1:4">
      <c r="A426">
        <v>423</v>
      </c>
      <c r="B426" t="str">
        <f>VLOOKUP(A426,SOURCE!B:P,12,0)</f>
        <v>ITM_SIGMAPLUS</v>
      </c>
      <c r="D426" s="8" t="str">
        <f>IF(A426&lt;0,VLOOKUP(A426,lookups!A$1:B$25,2,0),
IF(ISNA(B426),"",
IF(OR(ISBLANK(A426),ISNA(B426),B426=0),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))))</f>
        <v>#define ITM_SIGMAPLUS                  423</v>
      </c>
    </row>
    <row r="427" spans="1:4">
      <c r="A427">
        <v>424</v>
      </c>
      <c r="B427" t="str">
        <f>VLOOKUP(A427,SOURCE!B:P,12,0)</f>
        <v>ITM_SIGMAMINUS</v>
      </c>
      <c r="D427" s="8" t="str">
        <f>IF(A427&lt;0,VLOOKUP(A427,lookups!A$1:B$25,2,0),
IF(ISNA(B427),"",
IF(OR(ISBLANK(A427),ISNA(B427),B427=0),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))))</f>
        <v>#define ITM_SIGMAMINUS                 424</v>
      </c>
    </row>
    <row r="428" spans="1:4">
      <c r="A428">
        <v>425</v>
      </c>
      <c r="B428" t="str">
        <f>VLOOKUP(A428,SOURCE!B:P,12,0)</f>
        <v>ITM_NSIGMA</v>
      </c>
      <c r="D428" s="8" t="str">
        <f>IF(A428&lt;0,VLOOKUP(A428,lookups!A$1:B$25,2,0),
IF(ISNA(B428),"",
IF(OR(ISBLANK(A428),ISNA(B428),B428=0),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))))</f>
        <v>#define ITM_NSIGMA                     425</v>
      </c>
    </row>
    <row r="429" spans="1:4">
      <c r="A429">
        <v>426</v>
      </c>
      <c r="B429" t="str">
        <f>VLOOKUP(A429,SOURCE!B:P,12,0)</f>
        <v>ITM_SIGMAx</v>
      </c>
      <c r="D429" s="8" t="str">
        <f>IF(A429&lt;0,VLOOKUP(A429,lookups!A$1:B$25,2,0),
IF(ISNA(B429),"",
IF(OR(ISBLANK(A429),ISNA(B429),B429=0),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))))</f>
        <v>#define ITM_SIGMAx                     426</v>
      </c>
    </row>
    <row r="430" spans="1:4">
      <c r="A430">
        <v>427</v>
      </c>
      <c r="B430" t="str">
        <f>VLOOKUP(A430,SOURCE!B:P,12,0)</f>
        <v>ITM_SIGMAy</v>
      </c>
      <c r="D430" s="8" t="str">
        <f>IF(A430&lt;0,VLOOKUP(A430,lookups!A$1:B$25,2,0),
IF(ISNA(B430),"",
IF(OR(ISBLANK(A430),ISNA(B430),B430=0),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))))</f>
        <v>#define ITM_SIGMAy                     427</v>
      </c>
    </row>
    <row r="431" spans="1:4">
      <c r="A431">
        <v>428</v>
      </c>
      <c r="B431" t="str">
        <f>VLOOKUP(A431,SOURCE!B:P,12,0)</f>
        <v>ITM_SIGMAx2</v>
      </c>
      <c r="D431" s="8" t="str">
        <f>IF(A431&lt;0,VLOOKUP(A431,lookups!A$1:B$25,2,0),
IF(ISNA(B431),"",
IF(OR(ISBLANK(A431),ISNA(B431),B431=0),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))))</f>
        <v>#define ITM_SIGMAx2                    428</v>
      </c>
    </row>
    <row r="432" spans="1:4">
      <c r="A432">
        <v>429</v>
      </c>
      <c r="B432" t="str">
        <f>VLOOKUP(A432,SOURCE!B:P,12,0)</f>
        <v>ITM_SIGMAx2y</v>
      </c>
      <c r="D432" s="8" t="str">
        <f>IF(A432&lt;0,VLOOKUP(A432,lookups!A$1:B$25,2,0),
IF(ISNA(B432),"",
IF(OR(ISBLANK(A432),ISNA(B432),B432=0),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))))</f>
        <v>#define ITM_SIGMAx2y                   429</v>
      </c>
    </row>
    <row r="433" spans="1:4">
      <c r="A433">
        <v>430</v>
      </c>
      <c r="B433" t="str">
        <f>VLOOKUP(A433,SOURCE!B:P,12,0)</f>
        <v>ITM_SIGMAy2</v>
      </c>
      <c r="D433" s="8" t="str">
        <f>IF(A433&lt;0,VLOOKUP(A433,lookups!A$1:B$25,2,0),
IF(ISNA(B433),"",
IF(OR(ISBLANK(A433),ISNA(B433),B433=0),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))))</f>
        <v>#define ITM_SIGMAy2                    430</v>
      </c>
    </row>
    <row r="434" spans="1:4">
      <c r="A434">
        <v>431</v>
      </c>
      <c r="B434" t="str">
        <f>VLOOKUP(A434,SOURCE!B:P,12,0)</f>
        <v>ITM_SIGMAxy</v>
      </c>
      <c r="D434" s="8" t="str">
        <f>IF(A434&lt;0,VLOOKUP(A434,lookups!A$1:B$25,2,0),
IF(ISNA(B434),"",
IF(OR(ISBLANK(A434),ISNA(B434),B434=0),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))))</f>
        <v>#define ITM_SIGMAxy                    431</v>
      </c>
    </row>
    <row r="435" spans="1:4">
      <c r="A435">
        <v>432</v>
      </c>
      <c r="B435" t="str">
        <f>VLOOKUP(A435,SOURCE!B:P,12,0)</f>
        <v>ITM_SIGMAlnxy</v>
      </c>
      <c r="D435" s="8" t="str">
        <f>IF(A435&lt;0,VLOOKUP(A435,lookups!A$1:B$25,2,0),
IF(ISNA(B435),"",
IF(OR(ISBLANK(A435),ISNA(B435),B435=0),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))))</f>
        <v>#define ITM_SIGMAlnxy                  432</v>
      </c>
    </row>
    <row r="436" spans="1:4">
      <c r="A436">
        <v>433</v>
      </c>
      <c r="B436" t="str">
        <f>VLOOKUP(A436,SOURCE!B:P,12,0)</f>
        <v>ITM_SIGMAlnx</v>
      </c>
      <c r="D436" s="8" t="str">
        <f>IF(A436&lt;0,VLOOKUP(A436,lookups!A$1:B$25,2,0),
IF(ISNA(B436),"",
IF(OR(ISBLANK(A436),ISNA(B436),B436=0),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))))</f>
        <v>#define ITM_SIGMAlnx                   433</v>
      </c>
    </row>
    <row r="437" spans="1:4">
      <c r="A437">
        <v>434</v>
      </c>
      <c r="B437" t="str">
        <f>VLOOKUP(A437,SOURCE!B:P,12,0)</f>
        <v>ITM_SIGMAln2x</v>
      </c>
      <c r="D437" s="8" t="str">
        <f>IF(A437&lt;0,VLOOKUP(A437,lookups!A$1:B$25,2,0),
IF(ISNA(B437),"",
IF(OR(ISBLANK(A437),ISNA(B437),B437=0),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))))</f>
        <v>#define ITM_SIGMAln2x                  434</v>
      </c>
    </row>
    <row r="438" spans="1:4">
      <c r="A438">
        <v>435</v>
      </c>
      <c r="B438" t="str">
        <f>VLOOKUP(A438,SOURCE!B:P,12,0)</f>
        <v>ITM_SIGMAylnx</v>
      </c>
      <c r="D438" s="8" t="str">
        <f>IF(A438&lt;0,VLOOKUP(A438,lookups!A$1:B$25,2,0),
IF(ISNA(B438),"",
IF(OR(ISBLANK(A438),ISNA(B438),B438=0),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))))</f>
        <v>#define ITM_SIGMAylnx                  435</v>
      </c>
    </row>
    <row r="439" spans="1:4">
      <c r="A439">
        <v>436</v>
      </c>
      <c r="B439" t="str">
        <f>VLOOKUP(A439,SOURCE!B:P,12,0)</f>
        <v>ITM_SIGMAlny</v>
      </c>
      <c r="D439" s="8" t="str">
        <f>IF(A439&lt;0,VLOOKUP(A439,lookups!A$1:B$25,2,0),
IF(ISNA(B439),"",
IF(OR(ISBLANK(A439),ISNA(B439),B439=0),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))))</f>
        <v>#define ITM_SIGMAlny                   436</v>
      </c>
    </row>
    <row r="440" spans="1:4">
      <c r="A440">
        <v>437</v>
      </c>
      <c r="B440" t="str">
        <f>VLOOKUP(A440,SOURCE!B:P,12,0)</f>
        <v>ITM_SIGMAln2y</v>
      </c>
      <c r="D440" s="8" t="str">
        <f>IF(A440&lt;0,VLOOKUP(A440,lookups!A$1:B$25,2,0),
IF(ISNA(B440),"",
IF(OR(ISBLANK(A440),ISNA(B440),B440=0),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))))</f>
        <v>#define ITM_SIGMAln2y                  437</v>
      </c>
    </row>
    <row r="441" spans="1:4">
      <c r="A441">
        <v>438</v>
      </c>
      <c r="B441" t="str">
        <f>VLOOKUP(A441,SOURCE!B:P,12,0)</f>
        <v>ITM_SIGMAxlny</v>
      </c>
      <c r="D441" s="8" t="str">
        <f>IF(A441&lt;0,VLOOKUP(A441,lookups!A$1:B$25,2,0),
IF(ISNA(B441),"",
IF(OR(ISBLANK(A441),ISNA(B441),B441=0),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))))</f>
        <v>#define ITM_SIGMAxlny                  438</v>
      </c>
    </row>
    <row r="442" spans="1:4">
      <c r="A442">
        <v>439</v>
      </c>
      <c r="B442" t="str">
        <f>VLOOKUP(A442,SOURCE!B:P,12,0)</f>
        <v>ITM_SIGMAlnyonx</v>
      </c>
      <c r="D442" s="8" t="str">
        <f>IF(A442&lt;0,VLOOKUP(A442,lookups!A$1:B$25,2,0),
IF(ISNA(B442),"",
IF(OR(ISBLANK(A442),ISNA(B442),B442=0),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))))</f>
        <v>#define ITM_SIGMAlnyonx                439</v>
      </c>
    </row>
    <row r="443" spans="1:4">
      <c r="A443">
        <v>440</v>
      </c>
      <c r="B443" t="str">
        <f>VLOOKUP(A443,SOURCE!B:P,12,0)</f>
        <v>ITM_SIGMAx2ony</v>
      </c>
      <c r="D443" s="8" t="str">
        <f>IF(A443&lt;0,VLOOKUP(A443,lookups!A$1:B$25,2,0),
IF(ISNA(B443),"",
IF(OR(ISBLANK(A443),ISNA(B443),B443=0),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))))</f>
        <v>#define ITM_SIGMAx2ony                 440</v>
      </c>
    </row>
    <row r="444" spans="1:4">
      <c r="A444">
        <v>441</v>
      </c>
      <c r="B444" t="str">
        <f>VLOOKUP(A444,SOURCE!B:P,12,0)</f>
        <v>ITM_SIGMA1onx</v>
      </c>
      <c r="D444" s="8" t="str">
        <f>IF(A444&lt;0,VLOOKUP(A444,lookups!A$1:B$25,2,0),
IF(ISNA(B444),"",
IF(OR(ISBLANK(A444),ISNA(B444),B444=0),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))))</f>
        <v>#define ITM_SIGMA1onx                  441</v>
      </c>
    </row>
    <row r="445" spans="1:4">
      <c r="A445">
        <v>442</v>
      </c>
      <c r="B445" t="str">
        <f>VLOOKUP(A445,SOURCE!B:P,12,0)</f>
        <v>ITM_SIGMA1onx2</v>
      </c>
      <c r="D445" s="8" t="str">
        <f>IF(A445&lt;0,VLOOKUP(A445,lookups!A$1:B$25,2,0),
IF(ISNA(B445),"",
IF(OR(ISBLANK(A445),ISNA(B445),B445=0),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))))</f>
        <v>#define ITM_SIGMA1onx2                 442</v>
      </c>
    </row>
    <row r="446" spans="1:4">
      <c r="A446">
        <v>443</v>
      </c>
      <c r="B446" t="str">
        <f>VLOOKUP(A446,SOURCE!B:P,12,0)</f>
        <v>ITM_SIGMAxony</v>
      </c>
      <c r="D446" s="8" t="str">
        <f>IF(A446&lt;0,VLOOKUP(A446,lookups!A$1:B$25,2,0),
IF(ISNA(B446),"",
IF(OR(ISBLANK(A446),ISNA(B446),B446=0),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))))</f>
        <v>#define ITM_SIGMAxony                  443</v>
      </c>
    </row>
    <row r="447" spans="1:4">
      <c r="A447">
        <v>444</v>
      </c>
      <c r="B447" t="str">
        <f>VLOOKUP(A447,SOURCE!B:P,12,0)</f>
        <v>ITM_SIGMA1ony</v>
      </c>
      <c r="D447" s="8" t="str">
        <f>IF(A447&lt;0,VLOOKUP(A447,lookups!A$1:B$25,2,0),
IF(ISNA(B447),"",
IF(OR(ISBLANK(A447),ISNA(B447),B447=0),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))))</f>
        <v>#define ITM_SIGMA1ony                  444</v>
      </c>
    </row>
    <row r="448" spans="1:4">
      <c r="A448">
        <v>445</v>
      </c>
      <c r="B448" t="str">
        <f>VLOOKUP(A448,SOURCE!B:P,12,0)</f>
        <v>ITM_SIGMA1ony2</v>
      </c>
      <c r="D448" s="8" t="str">
        <f>IF(A448&lt;0,VLOOKUP(A448,lookups!A$1:B$25,2,0),
IF(ISNA(B448),"",
IF(OR(ISBLANK(A448),ISNA(B448),B448=0),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))))</f>
        <v>#define ITM_SIGMA1ony2                 445</v>
      </c>
    </row>
    <row r="449" spans="1:4">
      <c r="A449">
        <v>446</v>
      </c>
      <c r="B449" t="str">
        <f>VLOOKUP(A449,SOURCE!B:P,12,0)</f>
        <v>ITM_SIGMAx3</v>
      </c>
      <c r="D449" s="8" t="str">
        <f>IF(A449&lt;0,VLOOKUP(A449,lookups!A$1:B$25,2,0),
IF(ISNA(B449),"",
IF(OR(ISBLANK(A449),ISNA(B449),B449=0),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))))</f>
        <v>#define ITM_SIGMAx3                    446</v>
      </c>
    </row>
    <row r="450" spans="1:4">
      <c r="A450">
        <v>447</v>
      </c>
      <c r="B450" t="str">
        <f>VLOOKUP(A450,SOURCE!B:P,12,0)</f>
        <v>ITM_SIGMAx4</v>
      </c>
      <c r="D450" s="8" t="str">
        <f>IF(A450&lt;0,VLOOKUP(A450,lookups!A$1:B$25,2,0),
IF(ISNA(B450),"",
IF(OR(ISBLANK(A450),ISNA(B450),B450=0),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))))</f>
        <v>#define ITM_SIGMAx4                    447</v>
      </c>
    </row>
    <row r="451" spans="1:4">
      <c r="A451">
        <v>448</v>
      </c>
      <c r="B451" t="str">
        <f>VLOOKUP(A451,SOURCE!B:P,12,0)</f>
        <v>ITM_0448</v>
      </c>
      <c r="D451" s="8" t="str">
        <f>IF(A451&lt;0,VLOOKUP(A451,lookups!A$1:B$25,2,0),
IF(ISNA(B451),"",
IF(OR(ISBLANK(A451),ISNA(B451),B451=0),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))))</f>
        <v>#define ITM_0448                       448</v>
      </c>
    </row>
    <row r="452" spans="1:4">
      <c r="A452">
        <v>449</v>
      </c>
      <c r="B452" t="str">
        <f>VLOOKUP(A452,SOURCE!B:P,12,0)</f>
        <v>ITM_0449</v>
      </c>
      <c r="D452" s="8" t="str">
        <f>IF(A452&lt;0,VLOOKUP(A452,lookups!A$1:B$25,2,0),
IF(ISNA(B452),"",
IF(OR(ISBLANK(A452),ISNA(B452),B452=0),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))))</f>
        <v>#define ITM_0449                       449</v>
      </c>
    </row>
    <row r="453" spans="1:4">
      <c r="A453">
        <v>450</v>
      </c>
      <c r="B453" t="str">
        <f>VLOOKUP(A453,SOURCE!B:P,12,0)</f>
        <v>ITM_0450</v>
      </c>
      <c r="D453" s="8" t="str">
        <f>IF(A453&lt;0,VLOOKUP(A453,lookups!A$1:B$25,2,0),
IF(ISNA(B453),"",
IF(OR(ISBLANK(A453),ISNA(B453),B453=0),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))))</f>
        <v>#define ITM_0450                       450</v>
      </c>
    </row>
    <row r="454" spans="1:4">
      <c r="A454">
        <v>451</v>
      </c>
      <c r="B454" t="str">
        <f>VLOOKUP(A454,SOURCE!B:P,12,0)</f>
        <v>ITM_0451</v>
      </c>
      <c r="D454" s="8" t="str">
        <f>IF(A454&lt;0,VLOOKUP(A454,lookups!A$1:B$25,2,0),
IF(ISNA(B454),"",
IF(OR(ISBLANK(A454),ISNA(B454),B454=0),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))))</f>
        <v>#define ITM_0451                       451</v>
      </c>
    </row>
    <row r="455" spans="1:4">
      <c r="A455">
        <v>452</v>
      </c>
      <c r="B455" t="str">
        <f>VLOOKUP(A455,SOURCE!B:P,12,0)</f>
        <v>ITM_0452</v>
      </c>
      <c r="D455" s="8" t="str">
        <f>IF(A455&lt;0,VLOOKUP(A455,lookups!A$1:B$25,2,0),
IF(ISNA(B455),"",
IF(OR(ISBLANK(A455),ISNA(B455),B455=0),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))))</f>
        <v>#define ITM_0452                       452</v>
      </c>
    </row>
    <row r="456" spans="1:4">
      <c r="A456">
        <v>453</v>
      </c>
      <c r="B456" t="str">
        <f>VLOOKUP(A456,SOURCE!B:P,12,0)</f>
        <v>SFL_TDM24</v>
      </c>
      <c r="D456" s="8" t="str">
        <f>IF(A456&lt;0,VLOOKUP(A456,lookups!A$1:B$25,2,0),
IF(ISNA(B456),"",
IF(OR(ISBLANK(A456),ISNA(B456),B456=0),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))))</f>
        <v>#define SFL_TDM24                      453</v>
      </c>
    </row>
    <row r="457" spans="1:4">
      <c r="A457">
        <v>454</v>
      </c>
      <c r="B457" t="str">
        <f>VLOOKUP(A457,SOURCE!B:P,12,0)</f>
        <v>SFL_YMD</v>
      </c>
      <c r="D457" s="8" t="str">
        <f>IF(A457&lt;0,VLOOKUP(A457,lookups!A$1:B$25,2,0),
IF(ISNA(B457),"",
IF(OR(ISBLANK(A457),ISNA(B457),B457=0),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))))</f>
        <v>#define SFL_YMD                        454</v>
      </c>
    </row>
    <row r="458" spans="1:4">
      <c r="A458">
        <v>455</v>
      </c>
      <c r="B458" t="str">
        <f>VLOOKUP(A458,SOURCE!B:P,12,0)</f>
        <v>SFL_DMY</v>
      </c>
      <c r="D458" s="8" t="str">
        <f>IF(A458&lt;0,VLOOKUP(A458,lookups!A$1:B$25,2,0),
IF(ISNA(B458),"",
IF(OR(ISBLANK(A458),ISNA(B458),B458=0),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))))</f>
        <v>#define SFL_DMY                        455</v>
      </c>
    </row>
    <row r="459" spans="1:4">
      <c r="A459">
        <v>456</v>
      </c>
      <c r="B459" t="str">
        <f>VLOOKUP(A459,SOURCE!B:P,12,0)</f>
        <v>SFL_MDY</v>
      </c>
      <c r="D459" s="8" t="str">
        <f>IF(A459&lt;0,VLOOKUP(A459,lookups!A$1:B$25,2,0),
IF(ISNA(B459),"",
IF(OR(ISBLANK(A459),ISNA(B459),B459=0),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))))</f>
        <v>#define SFL_MDY                        456</v>
      </c>
    </row>
    <row r="460" spans="1:4">
      <c r="A460">
        <v>457</v>
      </c>
      <c r="B460" t="str">
        <f>VLOOKUP(A460,SOURCE!B:P,12,0)</f>
        <v>SFL_CPXRES</v>
      </c>
      <c r="D460" s="8" t="str">
        <f>IF(A460&lt;0,VLOOKUP(A460,lookups!A$1:B$25,2,0),
IF(ISNA(B460),"",
IF(OR(ISBLANK(A460),ISNA(B460),B460=0),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))))</f>
        <v>#define SFL_CPXRES                     457</v>
      </c>
    </row>
    <row r="461" spans="1:4">
      <c r="A461">
        <v>458</v>
      </c>
      <c r="B461" t="str">
        <f>VLOOKUP(A461,SOURCE!B:P,12,0)</f>
        <v>SFL_CPXj</v>
      </c>
      <c r="D461" s="8" t="str">
        <f>IF(A461&lt;0,VLOOKUP(A461,lookups!A$1:B$25,2,0),
IF(ISNA(B461),"",
IF(OR(ISBLANK(A461),ISNA(B461),B461=0),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))))</f>
        <v>#define SFL_CPXj                       458</v>
      </c>
    </row>
    <row r="462" spans="1:4">
      <c r="A462">
        <v>459</v>
      </c>
      <c r="B462" t="str">
        <f>VLOOKUP(A462,SOURCE!B:P,12,0)</f>
        <v>SFL_POLAR</v>
      </c>
      <c r="D462" s="8" t="str">
        <f>IF(A462&lt;0,VLOOKUP(A462,lookups!A$1:B$25,2,0),
IF(ISNA(B462),"",
IF(OR(ISBLANK(A462),ISNA(B462),B462=0),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))))</f>
        <v>#define SFL_POLAR                      459</v>
      </c>
    </row>
    <row r="463" spans="1:4">
      <c r="A463">
        <v>460</v>
      </c>
      <c r="B463" t="str">
        <f>VLOOKUP(A463,SOURCE!B:P,12,0)</f>
        <v>SFL_FRACT</v>
      </c>
      <c r="D463" s="8" t="str">
        <f>IF(A463&lt;0,VLOOKUP(A463,lookups!A$1:B$25,2,0),
IF(ISNA(B463),"",
IF(OR(ISBLANK(A463),ISNA(B463),B463=0),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))))</f>
        <v>#define SFL_FRACT                      460</v>
      </c>
    </row>
    <row r="464" spans="1:4">
      <c r="A464">
        <v>461</v>
      </c>
      <c r="B464" t="str">
        <f>VLOOKUP(A464,SOURCE!B:P,12,0)</f>
        <v>SFL_PROPFR</v>
      </c>
      <c r="D464" s="8" t="str">
        <f>IF(A464&lt;0,VLOOKUP(A464,lookups!A$1:B$25,2,0),
IF(ISNA(B464),"",
IF(OR(ISBLANK(A464),ISNA(B464),B464=0),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))))</f>
        <v>#define SFL_PROPFR                     461</v>
      </c>
    </row>
    <row r="465" spans="1:4">
      <c r="A465">
        <v>462</v>
      </c>
      <c r="B465" t="str">
        <f>VLOOKUP(A465,SOURCE!B:P,12,0)</f>
        <v>SFL_DENANY</v>
      </c>
      <c r="D465" s="8" t="str">
        <f>IF(A465&lt;0,VLOOKUP(A465,lookups!A$1:B$25,2,0),
IF(ISNA(B465),"",
IF(OR(ISBLANK(A465),ISNA(B465),B465=0),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))))</f>
        <v>#define SFL_DENANY                     462</v>
      </c>
    </row>
    <row r="466" spans="1:4">
      <c r="A466">
        <v>463</v>
      </c>
      <c r="B466" t="str">
        <f>VLOOKUP(A466,SOURCE!B:P,12,0)</f>
        <v>SFL_DENFIX</v>
      </c>
      <c r="D466" s="8" t="str">
        <f>IF(A466&lt;0,VLOOKUP(A466,lookups!A$1:B$25,2,0),
IF(ISNA(B466),"",
IF(OR(ISBLANK(A466),ISNA(B466),B466=0),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))))</f>
        <v>#define SFL_DENFIX                     463</v>
      </c>
    </row>
    <row r="467" spans="1:4">
      <c r="A467">
        <v>464</v>
      </c>
      <c r="B467" t="str">
        <f>VLOOKUP(A467,SOURCE!B:P,12,0)</f>
        <v>SFL_CARRY</v>
      </c>
      <c r="D467" s="8" t="str">
        <f>IF(A467&lt;0,VLOOKUP(A467,lookups!A$1:B$25,2,0),
IF(ISNA(B467),"",
IF(OR(ISBLANK(A467),ISNA(B467),B467=0),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))))</f>
        <v>#define SFL_CARRY                      464</v>
      </c>
    </row>
    <row r="468" spans="1:4">
      <c r="A468">
        <v>465</v>
      </c>
      <c r="B468" t="str">
        <f>VLOOKUP(A468,SOURCE!B:P,12,0)</f>
        <v>SFL_OVERFL</v>
      </c>
      <c r="D468" s="8" t="str">
        <f>IF(A468&lt;0,VLOOKUP(A468,lookups!A$1:B$25,2,0),
IF(ISNA(B468),"",
IF(OR(ISBLANK(A468),ISNA(B468),B468=0),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))))</f>
        <v>#define SFL_OVERFL                     465</v>
      </c>
    </row>
    <row r="469" spans="1:4">
      <c r="A469">
        <v>466</v>
      </c>
      <c r="B469" t="str">
        <f>VLOOKUP(A469,SOURCE!B:P,12,0)</f>
        <v>SFL_LEAD0</v>
      </c>
      <c r="D469" s="8" t="str">
        <f>IF(A469&lt;0,VLOOKUP(A469,lookups!A$1:B$25,2,0),
IF(ISNA(B469),"",
IF(OR(ISBLANK(A469),ISNA(B469),B469=0),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))))</f>
        <v>#define SFL_LEAD0                      466</v>
      </c>
    </row>
    <row r="470" spans="1:4">
      <c r="A470">
        <v>467</v>
      </c>
      <c r="B470" t="str">
        <f>VLOOKUP(A470,SOURCE!B:P,12,0)</f>
        <v>SFL_ALPHA</v>
      </c>
      <c r="D470" s="8" t="str">
        <f>IF(A470&lt;0,VLOOKUP(A470,lookups!A$1:B$25,2,0),
IF(ISNA(B470),"",
IF(OR(ISBLANK(A470),ISNA(B470),B470=0),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))))</f>
        <v>#define SFL_ALPHA                      467</v>
      </c>
    </row>
    <row r="471" spans="1:4">
      <c r="A471">
        <v>468</v>
      </c>
      <c r="B471" t="str">
        <f>VLOOKUP(A471,SOURCE!B:P,12,0)</f>
        <v>SFL_alphaCAP</v>
      </c>
      <c r="D471" s="8" t="str">
        <f>IF(A471&lt;0,VLOOKUP(A471,lookups!A$1:B$25,2,0),
IF(ISNA(B471),"",
IF(OR(ISBLANK(A471),ISNA(B471),B471=0),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))))</f>
        <v>#define SFL_alphaCAP                   468</v>
      </c>
    </row>
    <row r="472" spans="1:4">
      <c r="A472">
        <v>469</v>
      </c>
      <c r="B472" t="str">
        <f>VLOOKUP(A472,SOURCE!B:P,12,0)</f>
        <v>SFL_RUNTIM</v>
      </c>
      <c r="D472" s="8" t="str">
        <f>IF(A472&lt;0,VLOOKUP(A472,lookups!A$1:B$25,2,0),
IF(ISNA(B472),"",
IF(OR(ISBLANK(A472),ISNA(B472),B472=0),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))))</f>
        <v>#define SFL_RUNTIM                     469</v>
      </c>
    </row>
    <row r="473" spans="1:4">
      <c r="A473">
        <v>470</v>
      </c>
      <c r="B473" t="str">
        <f>VLOOKUP(A473,SOURCE!B:P,12,0)</f>
        <v>SFL_RUNIO</v>
      </c>
      <c r="D473" s="8" t="str">
        <f>IF(A473&lt;0,VLOOKUP(A473,lookups!A$1:B$25,2,0),
IF(ISNA(B473),"",
IF(OR(ISBLANK(A473),ISNA(B473),B473=0),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))))</f>
        <v>#define SFL_RUNIO                      470</v>
      </c>
    </row>
    <row r="474" spans="1:4">
      <c r="A474">
        <v>471</v>
      </c>
      <c r="B474" t="str">
        <f>VLOOKUP(A474,SOURCE!B:P,12,0)</f>
        <v>SFL_PRINT</v>
      </c>
      <c r="D474" s="8" t="str">
        <f>IF(A474&lt;0,VLOOKUP(A474,lookups!A$1:B$25,2,0),
IF(ISNA(B474),"",
IF(OR(ISBLANK(A474),ISNA(B474),B474=0),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))))</f>
        <v>#define SFL_PRINT                      471</v>
      </c>
    </row>
    <row r="475" spans="1:4">
      <c r="A475">
        <v>472</v>
      </c>
      <c r="B475" t="str">
        <f>VLOOKUP(A475,SOURCE!B:P,12,0)</f>
        <v>SFL_TRACE</v>
      </c>
      <c r="D475" s="8" t="str">
        <f>IF(A475&lt;0,VLOOKUP(A475,lookups!A$1:B$25,2,0),
IF(ISNA(B475),"",
IF(OR(ISBLANK(A475),ISNA(B475),B475=0),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))))</f>
        <v>#define SFL_TRACE                      472</v>
      </c>
    </row>
    <row r="476" spans="1:4">
      <c r="A476">
        <v>473</v>
      </c>
      <c r="B476" t="str">
        <f>VLOOKUP(A476,SOURCE!B:P,12,0)</f>
        <v>SFL_USER</v>
      </c>
      <c r="D476" s="8" t="str">
        <f>IF(A476&lt;0,VLOOKUP(A476,lookups!A$1:B$25,2,0),
IF(ISNA(B476),"",
IF(OR(ISBLANK(A476),ISNA(B476),B476=0),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))))</f>
        <v>#define SFL_USER                       473</v>
      </c>
    </row>
    <row r="477" spans="1:4">
      <c r="A477">
        <v>474</v>
      </c>
      <c r="B477" t="str">
        <f>VLOOKUP(A477,SOURCE!B:P,12,0)</f>
        <v>SFL_LOWBAT</v>
      </c>
      <c r="D477" s="8" t="str">
        <f>IF(A477&lt;0,VLOOKUP(A477,lookups!A$1:B$25,2,0),
IF(ISNA(B477),"",
IF(OR(ISBLANK(A477),ISNA(B477),B477=0),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))))</f>
        <v>#define SFL_LOWBAT                     474</v>
      </c>
    </row>
    <row r="478" spans="1:4">
      <c r="A478">
        <v>475</v>
      </c>
      <c r="B478" t="str">
        <f>VLOOKUP(A478,SOURCE!B:P,12,0)</f>
        <v>SFL_SLOW</v>
      </c>
      <c r="D478" s="8" t="str">
        <f>IF(A478&lt;0,VLOOKUP(A478,lookups!A$1:B$25,2,0),
IF(ISNA(B478),"",
IF(OR(ISBLANK(A478),ISNA(B478),B478=0),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))))</f>
        <v>#define SFL_SLOW                       475</v>
      </c>
    </row>
    <row r="479" spans="1:4">
      <c r="A479">
        <v>476</v>
      </c>
      <c r="B479" t="str">
        <f>VLOOKUP(A479,SOURCE!B:P,12,0)</f>
        <v>SFL_SPCRES</v>
      </c>
      <c r="D479" s="8" t="str">
        <f>IF(A479&lt;0,VLOOKUP(A479,lookups!A$1:B$25,2,0),
IF(ISNA(B479),"",
IF(OR(ISBLANK(A479),ISNA(B479),B479=0),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))))</f>
        <v>#define SFL_SPCRES                     476</v>
      </c>
    </row>
    <row r="480" spans="1:4">
      <c r="A480">
        <v>477</v>
      </c>
      <c r="B480" t="str">
        <f>VLOOKUP(A480,SOURCE!B:P,12,0)</f>
        <v>SFL_SSIZE8</v>
      </c>
      <c r="D480" s="8" t="str">
        <f>IF(A480&lt;0,VLOOKUP(A480,lookups!A$1:B$25,2,0),
IF(ISNA(B480),"",
IF(OR(ISBLANK(A480),ISNA(B480),B480=0),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))))</f>
        <v>#define SFL_SSIZE8                     477</v>
      </c>
    </row>
    <row r="481" spans="1:4">
      <c r="A481">
        <v>478</v>
      </c>
      <c r="B481" t="str">
        <f>VLOOKUP(A481,SOURCE!B:P,12,0)</f>
        <v>SFL_QUIET</v>
      </c>
      <c r="D481" s="8" t="str">
        <f>IF(A481&lt;0,VLOOKUP(A481,lookups!A$1:B$25,2,0),
IF(ISNA(B481),"",
IF(OR(ISBLANK(A481),ISNA(B481),B481=0),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))))</f>
        <v>#define SFL_QUIET                      478</v>
      </c>
    </row>
    <row r="482" spans="1:4">
      <c r="A482">
        <v>479</v>
      </c>
      <c r="B482" t="str">
        <f>VLOOKUP(A482,SOURCE!B:P,12,0)</f>
        <v>SFL_DECIMP</v>
      </c>
      <c r="D482" s="8" t="str">
        <f>IF(A482&lt;0,VLOOKUP(A482,lookups!A$1:B$25,2,0),
IF(ISNA(B482),"",
IF(OR(ISBLANK(A482),ISNA(B482),B482=0),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))))</f>
        <v>#define SFL_DECIMP                     479</v>
      </c>
    </row>
    <row r="483" spans="1:4">
      <c r="A483">
        <v>480</v>
      </c>
      <c r="B483" t="str">
        <f>VLOOKUP(A483,SOURCE!B:P,12,0)</f>
        <v>SFL_MULTx</v>
      </c>
      <c r="D483" s="8" t="str">
        <f>IF(A483&lt;0,VLOOKUP(A483,lookups!A$1:B$25,2,0),
IF(ISNA(B483),"",
IF(OR(ISBLANK(A483),ISNA(B483),B483=0),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))))</f>
        <v>#define SFL_MULTx                      480</v>
      </c>
    </row>
    <row r="484" spans="1:4">
      <c r="A484">
        <v>481</v>
      </c>
      <c r="B484" t="str">
        <f>VLOOKUP(A484,SOURCE!B:P,12,0)</f>
        <v>SFL_ALLENG</v>
      </c>
      <c r="D484" s="8" t="str">
        <f>IF(A484&lt;0,VLOOKUP(A484,lookups!A$1:B$25,2,0),
IF(ISNA(B484),"",
IF(OR(ISBLANK(A484),ISNA(B484),B484=0),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))))</f>
        <v>#define SFL_ALLENG                     481</v>
      </c>
    </row>
    <row r="485" spans="1:4">
      <c r="A485">
        <v>482</v>
      </c>
      <c r="B485" t="str">
        <f>VLOOKUP(A485,SOURCE!B:P,12,0)</f>
        <v>SFL_GROW</v>
      </c>
      <c r="D485" s="8" t="str">
        <f>IF(A485&lt;0,VLOOKUP(A485,lookups!A$1:B$25,2,0),
IF(ISNA(B485),"",
IF(OR(ISBLANK(A485),ISNA(B485),B485=0),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))))</f>
        <v>#define SFL_GROW                       482</v>
      </c>
    </row>
    <row r="486" spans="1:4">
      <c r="A486">
        <v>483</v>
      </c>
      <c r="B486" t="str">
        <f>VLOOKUP(A486,SOURCE!B:P,12,0)</f>
        <v>SFL_AUTOFF</v>
      </c>
      <c r="D486" s="8" t="str">
        <f>IF(A486&lt;0,VLOOKUP(A486,lookups!A$1:B$25,2,0),
IF(ISNA(B486),"",
IF(OR(ISBLANK(A486),ISNA(B486),B486=0),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))))</f>
        <v>#define SFL_AUTOFF                     483</v>
      </c>
    </row>
    <row r="487" spans="1:4">
      <c r="A487">
        <v>484</v>
      </c>
      <c r="B487" t="str">
        <f>VLOOKUP(A487,SOURCE!B:P,12,0)</f>
        <v>SFL_AUTXEQ</v>
      </c>
      <c r="D487" s="8" t="str">
        <f>IF(A487&lt;0,VLOOKUP(A487,lookups!A$1:B$25,2,0),
IF(ISNA(B487),"",
IF(OR(ISBLANK(A487),ISNA(B487),B487=0),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))))</f>
        <v>#define SFL_AUTXEQ                     484</v>
      </c>
    </row>
    <row r="488" spans="1:4">
      <c r="A488">
        <v>485</v>
      </c>
      <c r="B488" t="str">
        <f>VLOOKUP(A488,SOURCE!B:P,12,0)</f>
        <v>SFL_PRTACT</v>
      </c>
      <c r="D488" s="8" t="str">
        <f>IF(A488&lt;0,VLOOKUP(A488,lookups!A$1:B$25,2,0),
IF(ISNA(B488),"",
IF(OR(ISBLANK(A488),ISNA(B488),B488=0),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))))</f>
        <v>#define SFL_PRTACT                     485</v>
      </c>
    </row>
    <row r="489" spans="1:4">
      <c r="A489">
        <v>486</v>
      </c>
      <c r="B489" t="str">
        <f>VLOOKUP(A489,SOURCE!B:P,12,0)</f>
        <v>SFL_NUMIN</v>
      </c>
      <c r="D489" s="8" t="str">
        <f>IF(A489&lt;0,VLOOKUP(A489,lookups!A$1:B$25,2,0),
IF(ISNA(B489),"",
IF(OR(ISBLANK(A489),ISNA(B489),B489=0),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))))</f>
        <v>#define SFL_NUMIN                      486</v>
      </c>
    </row>
    <row r="490" spans="1:4">
      <c r="A490">
        <v>487</v>
      </c>
      <c r="B490" t="str">
        <f>VLOOKUP(A490,SOURCE!B:P,12,0)</f>
        <v>SFL_ALPIN</v>
      </c>
      <c r="D490" s="8" t="str">
        <f>IF(A490&lt;0,VLOOKUP(A490,lookups!A$1:B$25,2,0),
IF(ISNA(B490),"",
IF(OR(ISBLANK(A490),ISNA(B490),B490=0),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))))</f>
        <v>#define SFL_ALPIN                      487</v>
      </c>
    </row>
    <row r="491" spans="1:4">
      <c r="A491">
        <v>488</v>
      </c>
      <c r="B491" t="str">
        <f>VLOOKUP(A491,SOURCE!B:P,12,0)</f>
        <v>SFL_ASLIFT</v>
      </c>
      <c r="D491" s="8" t="str">
        <f>IF(A491&lt;0,VLOOKUP(A491,lookups!A$1:B$25,2,0),
IF(ISNA(B491),"",
IF(OR(ISBLANK(A491),ISNA(B491),B491=0),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))))</f>
        <v>#define SFL_ASLIFT                     488</v>
      </c>
    </row>
    <row r="492" spans="1:4">
      <c r="A492">
        <v>489</v>
      </c>
      <c r="B492" t="str">
        <f>VLOOKUP(A492,SOURCE!B:P,12,0)</f>
        <v>SFL_IGN1ER</v>
      </c>
      <c r="D492" s="8" t="str">
        <f>IF(A492&lt;0,VLOOKUP(A492,lookups!A$1:B$25,2,0),
IF(ISNA(B492),"",
IF(OR(ISBLANK(A492),ISNA(B492),B492=0),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))))</f>
        <v>#define SFL_IGN1ER                     489</v>
      </c>
    </row>
    <row r="493" spans="1:4">
      <c r="A493">
        <v>490</v>
      </c>
      <c r="B493" t="str">
        <f>VLOOKUP(A493,SOURCE!B:P,12,0)</f>
        <v>SFL_INTING</v>
      </c>
      <c r="D493" s="8" t="str">
        <f>IF(A493&lt;0,VLOOKUP(A493,lookups!A$1:B$25,2,0),
IF(ISNA(B493),"",
IF(OR(ISBLANK(A493),ISNA(B493),B493=0),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))))</f>
        <v>#define SFL_INTING                     490</v>
      </c>
    </row>
    <row r="494" spans="1:4">
      <c r="A494">
        <v>491</v>
      </c>
      <c r="B494" t="str">
        <f>VLOOKUP(A494,SOURCE!B:P,12,0)</f>
        <v>SFL_SOLVING</v>
      </c>
      <c r="D494" s="8" t="str">
        <f>IF(A494&lt;0,VLOOKUP(A494,lookups!A$1:B$25,2,0),
IF(ISNA(B494),"",
IF(OR(ISBLANK(A494),ISNA(B494),B494=0),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))))</f>
        <v>#define SFL_SOLVING                    491</v>
      </c>
    </row>
    <row r="495" spans="1:4">
      <c r="A495">
        <v>492</v>
      </c>
      <c r="B495" t="str">
        <f>VLOOKUP(A495,SOURCE!B:P,12,0)</f>
        <v>SFL_VMDISP</v>
      </c>
      <c r="D495" s="8" t="str">
        <f>IF(A495&lt;0,VLOOKUP(A495,lookups!A$1:B$25,2,0),
IF(ISNA(B495),"",
IF(OR(ISBLANK(A495),ISNA(B495),B495=0),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))))</f>
        <v>#define SFL_VMDISP                     492</v>
      </c>
    </row>
    <row r="496" spans="1:4">
      <c r="A496">
        <v>493</v>
      </c>
      <c r="B496" t="str">
        <f>VLOOKUP(A496,SOURCE!B:P,12,0)</f>
        <v>SFL_USB</v>
      </c>
      <c r="D496" s="8" t="str">
        <f>IF(A496&lt;0,VLOOKUP(A496,lookups!A$1:B$25,2,0),
IF(ISNA(B496),"",
IF(OR(ISBLANK(A496),ISNA(B496),B496=0),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))))</f>
        <v>#define SFL_USB                        493</v>
      </c>
    </row>
    <row r="497" spans="1:4">
      <c r="A497">
        <v>494</v>
      </c>
      <c r="B497" t="str">
        <f>VLOOKUP(A497,SOURCE!B:P,12,0)</f>
        <v>ITM_0494</v>
      </c>
      <c r="D497" s="8" t="str">
        <f>IF(A497&lt;0,VLOOKUP(A497,lookups!A$1:B$25,2,0),
IF(ISNA(B497),"",
IF(OR(ISBLANK(A497),ISNA(B497),B497=0),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))))</f>
        <v>#define ITM_0494                       494</v>
      </c>
    </row>
    <row r="498" spans="1:4">
      <c r="A498">
        <v>495</v>
      </c>
      <c r="B498" t="str">
        <f>VLOOKUP(A498,SOURCE!B:P,12,0)</f>
        <v>ITM_0495</v>
      </c>
      <c r="D498" s="8" t="str">
        <f>IF(A498&lt;0,VLOOKUP(A498,lookups!A$1:B$25,2,0),
IF(ISNA(B498),"",
IF(OR(ISBLANK(A498),ISNA(B498),B498=0),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))))</f>
        <v>#define ITM_0495                       495</v>
      </c>
    </row>
    <row r="499" spans="1:4">
      <c r="A499">
        <v>496</v>
      </c>
      <c r="B499" t="str">
        <f>VLOOKUP(A499,SOURCE!B:P,12,0)</f>
        <v>ITM_0496</v>
      </c>
      <c r="D499" s="8" t="str">
        <f>IF(A499&lt;0,VLOOKUP(A499,lookups!A$1:B$25,2,0),
IF(ISNA(B499),"",
IF(OR(ISBLANK(A499),ISNA(B499),B499=0),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))))</f>
        <v>#define ITM_0496                       496</v>
      </c>
    </row>
    <row r="500" spans="1:4">
      <c r="A500">
        <v>497</v>
      </c>
      <c r="B500" t="str">
        <f>VLOOKUP(A500,SOURCE!B:P,12,0)</f>
        <v>ITM_0497</v>
      </c>
      <c r="D500" s="8" t="str">
        <f>IF(A500&lt;0,VLOOKUP(A500,lookups!A$1:B$25,2,0),
IF(ISNA(B500),"",
IF(OR(ISBLANK(A500),ISNA(B500),B500=0),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))))</f>
        <v>#define ITM_0497                       497</v>
      </c>
    </row>
    <row r="501" spans="1:4">
      <c r="A501">
        <v>498</v>
      </c>
      <c r="B501" t="str">
        <f>VLOOKUP(A501,SOURCE!B:P,12,0)</f>
        <v>ITM_0498</v>
      </c>
      <c r="D501" s="8" t="str">
        <f>IF(A501&lt;0,VLOOKUP(A501,lookups!A$1:B$25,2,0),
IF(ISNA(B501),"",
IF(OR(ISBLANK(A501),ISNA(B501),B501=0),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))))</f>
        <v>#define ITM_0498                       498</v>
      </c>
    </row>
    <row r="502" spans="1:4">
      <c r="A502">
        <v>499</v>
      </c>
      <c r="B502" t="str">
        <f>VLOOKUP(A502,SOURCE!B:P,12,0)</f>
        <v>ITM_0499</v>
      </c>
      <c r="D502" s="8" t="str">
        <f>IF(A502&lt;0,VLOOKUP(A502,lookups!A$1:B$25,2,0),
IF(ISNA(B502),"",
IF(OR(ISBLANK(A502),ISNA(B502),B502=0),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))))</f>
        <v>#define ITM_0499                       499</v>
      </c>
    </row>
    <row r="503" spans="1:4">
      <c r="A503">
        <v>500</v>
      </c>
      <c r="B503" t="str">
        <f>VLOOKUP(A503,SOURCE!B:P,12,0)</f>
        <v>ITM_0500</v>
      </c>
      <c r="D503" s="8" t="str">
        <f>IF(A503&lt;0,VLOOKUP(A503,lookups!A$1:B$25,2,0),
IF(ISNA(B503),"",
IF(OR(ISBLANK(A503),ISNA(B503),B503=0),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))))</f>
        <v>#define ITM_0500                       500</v>
      </c>
    </row>
    <row r="504" spans="1:4">
      <c r="A504">
        <v>501</v>
      </c>
      <c r="B504" t="str">
        <f>VLOOKUP(A504,SOURCE!B:P,12,0)</f>
        <v>ITM_0501</v>
      </c>
      <c r="D504" s="8" t="str">
        <f>IF(A504&lt;0,VLOOKUP(A504,lookups!A$1:B$25,2,0),
IF(ISNA(B504),"",
IF(OR(ISBLANK(A504),ISNA(B504),B504=0),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))))</f>
        <v>#define ITM_0501                       501</v>
      </c>
    </row>
    <row r="505" spans="1:4">
      <c r="A505">
        <v>502</v>
      </c>
      <c r="B505" t="str">
        <f>VLOOKUP(A505,SOURCE!B:P,12,0)</f>
        <v>ITM_0502</v>
      </c>
      <c r="D505" s="8" t="str">
        <f>IF(A505&lt;0,VLOOKUP(A505,lookups!A$1:B$25,2,0),
IF(ISNA(B505),"",
IF(OR(ISBLANK(A505),ISNA(B505),B505=0),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))))</f>
        <v>#define ITM_0502                       502</v>
      </c>
    </row>
    <row r="506" spans="1:4">
      <c r="A506">
        <v>503</v>
      </c>
      <c r="B506" t="str">
        <f>VLOOKUP(A506,SOURCE!B:P,12,0)</f>
        <v>ITM_0503</v>
      </c>
      <c r="D506" s="8" t="str">
        <f>IF(A506&lt;0,VLOOKUP(A506,lookups!A$1:B$25,2,0),
IF(ISNA(B506),"",
IF(OR(ISBLANK(A506),ISNA(B506),B506=0),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))))</f>
        <v>#define ITM_0503                       503</v>
      </c>
    </row>
    <row r="507" spans="1:4">
      <c r="A507">
        <v>504</v>
      </c>
      <c r="B507" t="str">
        <f>VLOOKUP(A507,SOURCE!B:P,12,0)</f>
        <v>ITM_0504</v>
      </c>
      <c r="D507" s="8" t="str">
        <f>IF(A507&lt;0,VLOOKUP(A507,lookups!A$1:B$25,2,0),
IF(ISNA(B507),"",
IF(OR(ISBLANK(A507),ISNA(B507),B507=0),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))))</f>
        <v>#define ITM_0504                       504</v>
      </c>
    </row>
    <row r="508" spans="1:4">
      <c r="A508">
        <v>505</v>
      </c>
      <c r="B508" t="str">
        <f>VLOOKUP(A508,SOURCE!B:P,12,0)</f>
        <v>ITM_0505</v>
      </c>
      <c r="D508" s="8" t="str">
        <f>IF(A508&lt;0,VLOOKUP(A508,lookups!A$1:B$25,2,0),
IF(ISNA(B508),"",
IF(OR(ISBLANK(A508),ISNA(B508),B508=0),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))))</f>
        <v>#define ITM_0505                       505</v>
      </c>
    </row>
    <row r="509" spans="1:4">
      <c r="A509">
        <v>506</v>
      </c>
      <c r="B509" t="str">
        <f>VLOOKUP(A509,SOURCE!B:P,12,0)</f>
        <v>ITM_0506</v>
      </c>
      <c r="D509" s="8" t="str">
        <f>IF(A509&lt;0,VLOOKUP(A509,lookups!A$1:B$25,2,0),
IF(ISNA(B509),"",
IF(OR(ISBLANK(A509),ISNA(B509),B509=0),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))))</f>
        <v>#define ITM_0506                       506</v>
      </c>
    </row>
    <row r="510" spans="1:4">
      <c r="A510">
        <v>507</v>
      </c>
      <c r="B510" t="str">
        <f>VLOOKUP(A510,SOURCE!B:P,12,0)</f>
        <v>ITM_0507</v>
      </c>
      <c r="D510" s="8" t="str">
        <f>IF(A510&lt;0,VLOOKUP(A510,lookups!A$1:B$25,2,0),
IF(ISNA(B510),"",
IF(OR(ISBLANK(A510),ISNA(B510),B510=0),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))))</f>
        <v>#define ITM_0507                       507</v>
      </c>
    </row>
    <row r="511" spans="1:4">
      <c r="A511">
        <v>508</v>
      </c>
      <c r="B511" t="str">
        <f>VLOOKUP(A511,SOURCE!B:P,12,0)</f>
        <v>ITM_0508</v>
      </c>
      <c r="D511" s="8" t="str">
        <f>IF(A511&lt;0,VLOOKUP(A511,lookups!A$1:B$25,2,0),
IF(ISNA(B511),"",
IF(OR(ISBLANK(A511),ISNA(B511),B511=0),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))))</f>
        <v>#define ITM_0508                       508</v>
      </c>
    </row>
    <row r="512" spans="1:4">
      <c r="A512">
        <v>509</v>
      </c>
      <c r="B512" t="str">
        <f>VLOOKUP(A512,SOURCE!B:P,12,0)</f>
        <v>ITM_0509</v>
      </c>
      <c r="D512" s="8" t="str">
        <f>IF(A512&lt;0,VLOOKUP(A512,lookups!A$1:B$25,2,0),
IF(ISNA(B512),"",
IF(OR(ISBLANK(A512),ISNA(B512),B512=0),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))))</f>
        <v>#define ITM_0509                       509</v>
      </c>
    </row>
    <row r="513" spans="1:4">
      <c r="A513">
        <v>510</v>
      </c>
      <c r="B513" t="str">
        <f>VLOOKUP(A513,SOURCE!B:P,12,0)</f>
        <v>ITM_0510</v>
      </c>
      <c r="D513" s="8" t="str">
        <f>IF(A513&lt;0,VLOOKUP(A513,lookups!A$1:B$25,2,0),
IF(ISNA(B513),"",
IF(OR(ISBLANK(A513),ISNA(B513),B513=0),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))))</f>
        <v>#define ITM_0510                       510</v>
      </c>
    </row>
    <row r="514" spans="1:4">
      <c r="A514">
        <v>511</v>
      </c>
      <c r="B514" t="str">
        <f>VLOOKUP(A514,SOURCE!B:P,12,0)</f>
        <v>ITM_0511</v>
      </c>
      <c r="D514" s="8" t="str">
        <f>IF(A514&lt;0,VLOOKUP(A514,lookups!A$1:B$25,2,0),
IF(ISNA(B514),"",
IF(OR(ISBLANK(A514),ISNA(B514),B514=0),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))))</f>
        <v>#define ITM_0511                       511</v>
      </c>
    </row>
    <row r="515" spans="1:4">
      <c r="A515">
        <v>512</v>
      </c>
      <c r="B515" t="str">
        <f>VLOOKUP(A515,SOURCE!B:P,12,0)</f>
        <v>ITM_0512</v>
      </c>
      <c r="D515" s="8" t="str">
        <f>IF(A515&lt;0,VLOOKUP(A515,lookups!A$1:B$25,2,0),
IF(ISNA(B515),"",
IF(OR(ISBLANK(A515),ISNA(B515),B515=0),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))))</f>
        <v>#define ITM_0512                       512</v>
      </c>
    </row>
    <row r="516" spans="1:4">
      <c r="A516">
        <v>513</v>
      </c>
      <c r="B516" t="str">
        <f>VLOOKUP(A516,SOURCE!B:P,12,0)</f>
        <v>ITM_0513</v>
      </c>
      <c r="D516" s="8" t="str">
        <f>IF(A516&lt;0,VLOOKUP(A516,lookups!A$1:B$25,2,0),
IF(ISNA(B516),"",
IF(OR(ISBLANK(A516),ISNA(B516),B516=0),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))))</f>
        <v>#define ITM_0513                       513</v>
      </c>
    </row>
    <row r="517" spans="1:4">
      <c r="A517">
        <v>514</v>
      </c>
      <c r="B517" t="str">
        <f>VLOOKUP(A517,SOURCE!B:P,12,0)</f>
        <v>ITM_0514</v>
      </c>
      <c r="D517" s="8" t="str">
        <f>IF(A517&lt;0,VLOOKUP(A517,lookups!A$1:B$25,2,0),
IF(ISNA(B517),"",
IF(OR(ISBLANK(A517),ISNA(B517),B517=0),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))))</f>
        <v>#define ITM_0514                       514</v>
      </c>
    </row>
    <row r="518" spans="1:4">
      <c r="A518">
        <v>515</v>
      </c>
      <c r="B518" t="str">
        <f>VLOOKUP(A518,SOURCE!B:P,12,0)</f>
        <v>ITM_0515</v>
      </c>
      <c r="D518" s="8" t="str">
        <f>IF(A518&lt;0,VLOOKUP(A518,lookups!A$1:B$25,2,0),
IF(ISNA(B518),"",
IF(OR(ISBLANK(A518),ISNA(B518),B518=0),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))))</f>
        <v>#define ITM_0515                       515</v>
      </c>
    </row>
    <row r="519" spans="1:4">
      <c r="A519">
        <v>516</v>
      </c>
      <c r="B519" t="str">
        <f>VLOOKUP(A519,SOURCE!B:P,12,0)</f>
        <v>ITM_0516</v>
      </c>
      <c r="D519" s="8" t="str">
        <f>IF(A519&lt;0,VLOOKUP(A519,lookups!A$1:B$25,2,0),
IF(ISNA(B519),"",
IF(OR(ISBLANK(A519),ISNA(B519),B519=0),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))))</f>
        <v>#define ITM_0516                       516</v>
      </c>
    </row>
    <row r="520" spans="1:4">
      <c r="A520">
        <v>517</v>
      </c>
      <c r="B520" t="str">
        <f>VLOOKUP(A520,SOURCE!B:P,12,0)</f>
        <v>ITM_STACK_X</v>
      </c>
      <c r="D520" s="8" t="str">
        <f>IF(A520&lt;0,VLOOKUP(A520,lookups!A$1:B$25,2,0),
IF(ISNA(B520),"",
IF(OR(ISBLANK(A520),ISNA(B520),B520=0),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))))</f>
        <v>#define ITM_STACK_X                    517</v>
      </c>
    </row>
    <row r="521" spans="1:4">
      <c r="A521">
        <v>518</v>
      </c>
      <c r="B521" t="str">
        <f>VLOOKUP(A521,SOURCE!B:P,12,0)</f>
        <v>ITM_STACK_Y</v>
      </c>
      <c r="D521" s="8" t="str">
        <f>IF(A521&lt;0,VLOOKUP(A521,lookups!A$1:B$25,2,0),
IF(ISNA(B521),"",
IF(OR(ISBLANK(A521),ISNA(B521),B521=0),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))))</f>
        <v>#define ITM_STACK_Y                    518</v>
      </c>
    </row>
    <row r="522" spans="1:4">
      <c r="A522">
        <v>519</v>
      </c>
      <c r="B522" t="str">
        <f>VLOOKUP(A522,SOURCE!B:P,12,0)</f>
        <v>ITM_STACK_Z</v>
      </c>
      <c r="D522" s="8" t="str">
        <f>IF(A522&lt;0,VLOOKUP(A522,lookups!A$1:B$25,2,0),
IF(ISNA(B522),"",
IF(OR(ISBLANK(A522),ISNA(B522),B522=0),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))))</f>
        <v>#define ITM_STACK_Z                    519</v>
      </c>
    </row>
    <row r="523" spans="1:4">
      <c r="A523">
        <v>520</v>
      </c>
      <c r="B523" t="str">
        <f>VLOOKUP(A523,SOURCE!B:P,12,0)</f>
        <v>ITM_STACK_T</v>
      </c>
      <c r="D523" s="8" t="str">
        <f>IF(A523&lt;0,VLOOKUP(A523,lookups!A$1:B$25,2,0),
IF(ISNA(B523),"",
IF(OR(ISBLANK(A523),ISNA(B523),B523=0),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))))</f>
        <v>#define ITM_STACK_T                    520</v>
      </c>
    </row>
    <row r="524" spans="1:4">
      <c r="A524">
        <v>521</v>
      </c>
      <c r="B524" t="str">
        <f>VLOOKUP(A524,SOURCE!B:P,12,0)</f>
        <v>ITM_STACK_A</v>
      </c>
      <c r="D524" s="8" t="str">
        <f>IF(A524&lt;0,VLOOKUP(A524,lookups!A$1:B$25,2,0),
IF(ISNA(B524),"",
IF(OR(ISBLANK(A524),ISNA(B524),B524=0),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))))</f>
        <v>#define ITM_STACK_A                    521</v>
      </c>
    </row>
    <row r="525" spans="1:4">
      <c r="A525">
        <v>522</v>
      </c>
      <c r="B525" t="str">
        <f>VLOOKUP(A525,SOURCE!B:P,12,0)</f>
        <v>ITM_STACK_B</v>
      </c>
      <c r="D525" s="8" t="str">
        <f>IF(A525&lt;0,VLOOKUP(A525,lookups!A$1:B$25,2,0),
IF(ISNA(B525),"",
IF(OR(ISBLANK(A525),ISNA(B525),B525=0),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))))</f>
        <v>#define ITM_STACK_B                    522</v>
      </c>
    </row>
    <row r="526" spans="1:4">
      <c r="A526">
        <v>523</v>
      </c>
      <c r="B526" t="str">
        <f>VLOOKUP(A526,SOURCE!B:P,12,0)</f>
        <v>ITM_STACK_C</v>
      </c>
      <c r="D526" s="8" t="str">
        <f>IF(A526&lt;0,VLOOKUP(A526,lookups!A$1:B$25,2,0),
IF(ISNA(B526),"",
IF(OR(ISBLANK(A526),ISNA(B526),B526=0),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))))</f>
        <v>#define ITM_STACK_C                    523</v>
      </c>
    </row>
    <row r="527" spans="1:4">
      <c r="A527">
        <v>524</v>
      </c>
      <c r="B527" t="str">
        <f>VLOOKUP(A527,SOURCE!B:P,12,0)</f>
        <v>ITM_STACK_D</v>
      </c>
      <c r="D527" s="8" t="str">
        <f>IF(A527&lt;0,VLOOKUP(A527,lookups!A$1:B$25,2,0),
IF(ISNA(B527),"",
IF(OR(ISBLANK(A527),ISNA(B527),B527=0),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))))</f>
        <v>#define ITM_STACK_D                    524</v>
      </c>
    </row>
    <row r="528" spans="1:4">
      <c r="A528">
        <v>525</v>
      </c>
      <c r="B528" t="str">
        <f>VLOOKUP(A528,SOURCE!B:P,12,0)</f>
        <v>ITM_REG_L</v>
      </c>
      <c r="D528" s="8" t="str">
        <f>IF(A528&lt;0,VLOOKUP(A528,lookups!A$1:B$25,2,0),
IF(ISNA(B528),"",
IF(OR(ISBLANK(A528),ISNA(B528),B528=0),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))))</f>
        <v>#define ITM_REG_L                      525</v>
      </c>
    </row>
    <row r="529" spans="1:4">
      <c r="A529">
        <v>526</v>
      </c>
      <c r="B529" t="str">
        <f>VLOOKUP(A529,SOURCE!B:P,12,0)</f>
        <v>ITM_REG_I</v>
      </c>
      <c r="D529" s="8" t="str">
        <f>IF(A529&lt;0,VLOOKUP(A529,lookups!A$1:B$25,2,0),
IF(ISNA(B529),"",
IF(OR(ISBLANK(A529),ISNA(B529),B529=0),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))))</f>
        <v>#define ITM_REG_I                      526</v>
      </c>
    </row>
    <row r="530" spans="1:4">
      <c r="A530">
        <v>527</v>
      </c>
      <c r="B530" t="str">
        <f>VLOOKUP(A530,SOURCE!B:P,12,0)</f>
        <v>ITM_REG_J</v>
      </c>
      <c r="D530" s="8" t="str">
        <f>IF(A530&lt;0,VLOOKUP(A530,lookups!A$1:B$25,2,0),
IF(ISNA(B530),"",
IF(OR(ISBLANK(A530),ISNA(B530),B530=0),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))))</f>
        <v>#define ITM_REG_J                      527</v>
      </c>
    </row>
    <row r="531" spans="1:4">
      <c r="A531">
        <v>528</v>
      </c>
      <c r="B531" t="str">
        <f>VLOOKUP(A531,SOURCE!B:P,12,0)</f>
        <v>ITM_REG_K</v>
      </c>
      <c r="D531" s="8" t="str">
        <f>IF(A531&lt;0,VLOOKUP(A531,lookups!A$1:B$25,2,0),
IF(ISNA(B531),"",
IF(OR(ISBLANK(A531),ISNA(B531),B531=0),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))))</f>
        <v>#define ITM_REG_K                      528</v>
      </c>
    </row>
    <row r="532" spans="1:4">
      <c r="A532">
        <v>529</v>
      </c>
      <c r="B532" t="str">
        <f>VLOOKUP(A532,SOURCE!B:P,12,0)</f>
        <v>ITM_INDIRECTION</v>
      </c>
      <c r="D532" s="8" t="str">
        <f>IF(A532&lt;0,VLOOKUP(A532,lookups!A$1:B$25,2,0),
IF(ISNA(B532),"",
IF(OR(ISBLANK(A532),ISNA(B532),B532=0),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))))</f>
        <v>#define ITM_INDIRECTION                529</v>
      </c>
    </row>
    <row r="533" spans="1:4">
      <c r="A533">
        <v>530</v>
      </c>
      <c r="B533" t="str">
        <f>VLOOKUP(A533,SOURCE!B:P,12,0)</f>
        <v>ITM_REG_X</v>
      </c>
      <c r="D533" s="8" t="str">
        <f>IF(A533&lt;0,VLOOKUP(A533,lookups!A$1:B$25,2,0),
IF(ISNA(B533),"",
IF(OR(ISBLANK(A533),ISNA(B533),B533=0),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))))</f>
        <v>#define ITM_REG_X                      530</v>
      </c>
    </row>
    <row r="534" spans="1:4">
      <c r="A534">
        <v>531</v>
      </c>
      <c r="B534" t="str">
        <f>VLOOKUP(A534,SOURCE!B:P,12,0)</f>
        <v>ITM_REG_Y</v>
      </c>
      <c r="D534" s="8" t="str">
        <f>IF(A534&lt;0,VLOOKUP(A534,lookups!A$1:B$25,2,0),
IF(ISNA(B534),"",
IF(OR(ISBLANK(A534),ISNA(B534),B534=0),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))))</f>
        <v>#define ITM_REG_Y                      531</v>
      </c>
    </row>
    <row r="535" spans="1:4">
      <c r="A535">
        <v>532</v>
      </c>
      <c r="B535" t="str">
        <f>VLOOKUP(A535,SOURCE!B:P,12,0)</f>
        <v>ITM_REG_Z</v>
      </c>
      <c r="D535" s="8" t="str">
        <f>IF(A535&lt;0,VLOOKUP(A535,lookups!A$1:B$25,2,0),
IF(ISNA(B535),"",
IF(OR(ISBLANK(A535),ISNA(B535),B535=0),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))))</f>
        <v>#define ITM_REG_Z                      532</v>
      </c>
    </row>
    <row r="536" spans="1:4">
      <c r="A536">
        <v>533</v>
      </c>
      <c r="B536" t="str">
        <f>VLOOKUP(A536,SOURCE!B:P,12,0)</f>
        <v>ITM_REG_T</v>
      </c>
      <c r="D536" s="8" t="str">
        <f>IF(A536&lt;0,VLOOKUP(A536,lookups!A$1:B$25,2,0),
IF(ISNA(B536),"",
IF(OR(ISBLANK(A536),ISNA(B536),B536=0),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))))</f>
        <v>#define ITM_REG_T                      533</v>
      </c>
    </row>
    <row r="537" spans="1:4">
      <c r="A537">
        <v>534</v>
      </c>
      <c r="B537" t="str">
        <f>VLOOKUP(A537,SOURCE!B:P,12,0)</f>
        <v>ITM_REG_A</v>
      </c>
      <c r="D537" s="8" t="str">
        <f>IF(A537&lt;0,VLOOKUP(A537,lookups!A$1:B$25,2,0),
IF(ISNA(B537),"",
IF(OR(ISBLANK(A537),ISNA(B537),B537=0),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))))</f>
        <v>#define ITM_REG_A                      534</v>
      </c>
    </row>
    <row r="538" spans="1:4">
      <c r="A538">
        <v>535</v>
      </c>
      <c r="B538" t="str">
        <f>VLOOKUP(A538,SOURCE!B:P,12,0)</f>
        <v>ITM_REG_B</v>
      </c>
      <c r="D538" s="8" t="str">
        <f>IF(A538&lt;0,VLOOKUP(A538,lookups!A$1:B$25,2,0),
IF(ISNA(B538),"",
IF(OR(ISBLANK(A538),ISNA(B538),B538=0),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))))</f>
        <v>#define ITM_REG_B                      535</v>
      </c>
    </row>
    <row r="539" spans="1:4">
      <c r="A539">
        <v>536</v>
      </c>
      <c r="B539" t="str">
        <f>VLOOKUP(A539,SOURCE!B:P,12,0)</f>
        <v>ITM_REG_C</v>
      </c>
      <c r="D539" s="8" t="str">
        <f>IF(A539&lt;0,VLOOKUP(A539,lookups!A$1:B$25,2,0),
IF(ISNA(B539),"",
IF(OR(ISBLANK(A539),ISNA(B539),B539=0),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))))</f>
        <v>#define ITM_REG_C                      536</v>
      </c>
    </row>
    <row r="540" spans="1:4">
      <c r="A540">
        <v>537</v>
      </c>
      <c r="B540" t="str">
        <f>VLOOKUP(A540,SOURCE!B:P,12,0)</f>
        <v>ITM_REG_D</v>
      </c>
      <c r="D540" s="8" t="str">
        <f>IF(A540&lt;0,VLOOKUP(A540,lookups!A$1:B$25,2,0),
IF(ISNA(B540),"",
IF(OR(ISBLANK(A540),ISNA(B540),B540=0),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))))</f>
        <v>#define ITM_REG_D                      537</v>
      </c>
    </row>
    <row r="541" spans="1:4">
      <c r="A541">
        <v>538</v>
      </c>
      <c r="B541" t="str">
        <f>VLOOKUP(A541,SOURCE!B:P,12,0)</f>
        <v>ITM_0</v>
      </c>
      <c r="D541" s="8" t="str">
        <f>IF(A541&lt;0,VLOOKUP(A541,lookups!A$1:B$25,2,0),
IF(ISNA(B541),"",
IF(OR(ISBLANK(A541),ISNA(B541),B541=0),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))))</f>
        <v>#define ITM_0                          538</v>
      </c>
    </row>
    <row r="542" spans="1:4">
      <c r="A542">
        <v>539</v>
      </c>
      <c r="B542" t="str">
        <f>VLOOKUP(A542,SOURCE!B:P,12,0)</f>
        <v>ITM_1</v>
      </c>
      <c r="D542" s="8" t="str">
        <f>IF(A542&lt;0,VLOOKUP(A542,lookups!A$1:B$25,2,0),
IF(ISNA(B542),"",
IF(OR(ISBLANK(A542),ISNA(B542),B542=0),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))))</f>
        <v>#define ITM_1                          539</v>
      </c>
    </row>
    <row r="543" spans="1:4">
      <c r="A543">
        <v>540</v>
      </c>
      <c r="B543" t="str">
        <f>VLOOKUP(A543,SOURCE!B:P,12,0)</f>
        <v>ITM_2</v>
      </c>
      <c r="D543" s="8" t="str">
        <f>IF(A543&lt;0,VLOOKUP(A543,lookups!A$1:B$25,2,0),
IF(ISNA(B543),"",
IF(OR(ISBLANK(A543),ISNA(B543),B543=0),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))))</f>
        <v>#define ITM_2                          540</v>
      </c>
    </row>
    <row r="544" spans="1:4">
      <c r="A544">
        <v>541</v>
      </c>
      <c r="B544" t="str">
        <f>VLOOKUP(A544,SOURCE!B:P,12,0)</f>
        <v>ITM_3</v>
      </c>
      <c r="D544" s="8" t="str">
        <f>IF(A544&lt;0,VLOOKUP(A544,lookups!A$1:B$25,2,0),
IF(ISNA(B544),"",
IF(OR(ISBLANK(A544),ISNA(B544),B544=0),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))))</f>
        <v>#define ITM_3                          541</v>
      </c>
    </row>
    <row r="545" spans="1:4">
      <c r="A545">
        <v>542</v>
      </c>
      <c r="B545" t="str">
        <f>VLOOKUP(A545,SOURCE!B:P,12,0)</f>
        <v>ITM_4</v>
      </c>
      <c r="D545" s="8" t="str">
        <f>IF(A545&lt;0,VLOOKUP(A545,lookups!A$1:B$25,2,0),
IF(ISNA(B545),"",
IF(OR(ISBLANK(A545),ISNA(B545),B545=0),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))))</f>
        <v>#define ITM_4                          542</v>
      </c>
    </row>
    <row r="546" spans="1:4">
      <c r="A546">
        <v>543</v>
      </c>
      <c r="B546" t="str">
        <f>VLOOKUP(A546,SOURCE!B:P,12,0)</f>
        <v>ITM_5</v>
      </c>
      <c r="D546" s="8" t="str">
        <f>IF(A546&lt;0,VLOOKUP(A546,lookups!A$1:B$25,2,0),
IF(ISNA(B546),"",
IF(OR(ISBLANK(A546),ISNA(B546),B546=0),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))))</f>
        <v>#define ITM_5                          543</v>
      </c>
    </row>
    <row r="547" spans="1:4">
      <c r="A547">
        <v>544</v>
      </c>
      <c r="B547" t="str">
        <f>VLOOKUP(A547,SOURCE!B:P,12,0)</f>
        <v>ITM_6</v>
      </c>
      <c r="D547" s="8" t="str">
        <f>IF(A547&lt;0,VLOOKUP(A547,lookups!A$1:B$25,2,0),
IF(ISNA(B547),"",
IF(OR(ISBLANK(A547),ISNA(B547),B547=0),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))))</f>
        <v>#define ITM_6                          544</v>
      </c>
    </row>
    <row r="548" spans="1:4">
      <c r="A548">
        <v>545</v>
      </c>
      <c r="B548" t="str">
        <f>VLOOKUP(A548,SOURCE!B:P,12,0)</f>
        <v>ITM_7</v>
      </c>
      <c r="D548" s="8" t="str">
        <f>IF(A548&lt;0,VLOOKUP(A548,lookups!A$1:B$25,2,0),
IF(ISNA(B548),"",
IF(OR(ISBLANK(A548),ISNA(B548),B548=0),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))))</f>
        <v>#define ITM_7                          545</v>
      </c>
    </row>
    <row r="549" spans="1:4">
      <c r="A549">
        <v>546</v>
      </c>
      <c r="B549" t="str">
        <f>VLOOKUP(A549,SOURCE!B:P,12,0)</f>
        <v>ITM_8</v>
      </c>
      <c r="D549" s="8" t="str">
        <f>IF(A549&lt;0,VLOOKUP(A549,lookups!A$1:B$25,2,0),
IF(ISNA(B549),"",
IF(OR(ISBLANK(A549),ISNA(B549),B549=0),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))))</f>
        <v>#define ITM_8                          546</v>
      </c>
    </row>
    <row r="550" spans="1:4">
      <c r="A550">
        <v>547</v>
      </c>
      <c r="B550" t="str">
        <f>VLOOKUP(A550,SOURCE!B:P,12,0)</f>
        <v>ITM_9</v>
      </c>
      <c r="D550" s="8" t="str">
        <f>IF(A550&lt;0,VLOOKUP(A550,lookups!A$1:B$25,2,0),
IF(ISNA(B550),"",
IF(OR(ISBLANK(A550),ISNA(B550),B550=0),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))))</f>
        <v>#define ITM_9                          547</v>
      </c>
    </row>
    <row r="551" spans="1:4">
      <c r="A551">
        <v>548</v>
      </c>
      <c r="B551" t="str">
        <f>VLOOKUP(A551,SOURCE!B:P,12,0)</f>
        <v>ITM_A</v>
      </c>
      <c r="D551" s="8" t="str">
        <f>IF(A551&lt;0,VLOOKUP(A551,lookups!A$1:B$25,2,0),
IF(ISNA(B551),"",
IF(OR(ISBLANK(A551),ISNA(B551),B551=0),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))))</f>
        <v>#define ITM_A                          548</v>
      </c>
    </row>
    <row r="552" spans="1:4">
      <c r="A552">
        <v>549</v>
      </c>
      <c r="B552" t="str">
        <f>VLOOKUP(A552,SOURCE!B:P,12,0)</f>
        <v>ITM_B</v>
      </c>
      <c r="D552" s="8" t="str">
        <f>IF(A552&lt;0,VLOOKUP(A552,lookups!A$1:B$25,2,0),
IF(ISNA(B552),"",
IF(OR(ISBLANK(A552),ISNA(B552),B552=0),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))))</f>
        <v>#define ITM_B                          549</v>
      </c>
    </row>
    <row r="553" spans="1:4">
      <c r="A553">
        <v>550</v>
      </c>
      <c r="B553" t="str">
        <f>VLOOKUP(A553,SOURCE!B:P,12,0)</f>
        <v>ITM_C</v>
      </c>
      <c r="D553" s="8" t="str">
        <f>IF(A553&lt;0,VLOOKUP(A553,lookups!A$1:B$25,2,0),
IF(ISNA(B553),"",
IF(OR(ISBLANK(A553),ISNA(B553),B553=0),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))))</f>
        <v>#define ITM_C                          550</v>
      </c>
    </row>
    <row r="554" spans="1:4">
      <c r="A554">
        <v>551</v>
      </c>
      <c r="B554" t="str">
        <f>VLOOKUP(A554,SOURCE!B:P,12,0)</f>
        <v>ITM_D</v>
      </c>
      <c r="D554" s="8" t="str">
        <f>IF(A554&lt;0,VLOOKUP(A554,lookups!A$1:B$25,2,0),
IF(ISNA(B554),"",
IF(OR(ISBLANK(A554),ISNA(B554),B554=0),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))))</f>
        <v>#define ITM_D                          551</v>
      </c>
    </row>
    <row r="555" spans="1:4">
      <c r="A555">
        <v>552</v>
      </c>
      <c r="B555" t="str">
        <f>VLOOKUP(A555,SOURCE!B:P,12,0)</f>
        <v>ITM_E</v>
      </c>
      <c r="D555" s="8" t="str">
        <f>IF(A555&lt;0,VLOOKUP(A555,lookups!A$1:B$25,2,0),
IF(ISNA(B555),"",
IF(OR(ISBLANK(A555),ISNA(B555),B555=0),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))))</f>
        <v>#define ITM_E                          552</v>
      </c>
    </row>
    <row r="556" spans="1:4">
      <c r="A556">
        <v>553</v>
      </c>
      <c r="B556" t="str">
        <f>VLOOKUP(A556,SOURCE!B:P,12,0)</f>
        <v>ITM_F</v>
      </c>
      <c r="D556" s="8" t="str">
        <f>IF(A556&lt;0,VLOOKUP(A556,lookups!A$1:B$25,2,0),
IF(ISNA(B556),"",
IF(OR(ISBLANK(A556),ISNA(B556),B556=0),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))))</f>
        <v>#define ITM_F                          553</v>
      </c>
    </row>
    <row r="557" spans="1:4">
      <c r="A557">
        <v>554</v>
      </c>
      <c r="B557" t="str">
        <f>VLOOKUP(A557,SOURCE!B:P,12,0)</f>
        <v>ITM_G</v>
      </c>
      <c r="D557" s="8" t="str">
        <f>IF(A557&lt;0,VLOOKUP(A557,lookups!A$1:B$25,2,0),
IF(ISNA(B557),"",
IF(OR(ISBLANK(A557),ISNA(B557),B557=0),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))))</f>
        <v>#define ITM_G                          554</v>
      </c>
    </row>
    <row r="558" spans="1:4">
      <c r="A558">
        <v>555</v>
      </c>
      <c r="B558" t="str">
        <f>VLOOKUP(A558,SOURCE!B:P,12,0)</f>
        <v>ITM_H</v>
      </c>
      <c r="D558" s="8" t="str">
        <f>IF(A558&lt;0,VLOOKUP(A558,lookups!A$1:B$25,2,0),
IF(ISNA(B558),"",
IF(OR(ISBLANK(A558),ISNA(B558),B558=0),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))))</f>
        <v>#define ITM_H                          555</v>
      </c>
    </row>
    <row r="559" spans="1:4">
      <c r="A559">
        <v>556</v>
      </c>
      <c r="B559" t="str">
        <f>VLOOKUP(A559,SOURCE!B:P,12,0)</f>
        <v>ITM_I</v>
      </c>
      <c r="D559" s="8" t="str">
        <f>IF(A559&lt;0,VLOOKUP(A559,lookups!A$1:B$25,2,0),
IF(ISNA(B559),"",
IF(OR(ISBLANK(A559),ISNA(B559),B559=0),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))))</f>
        <v>#define ITM_I                          556</v>
      </c>
    </row>
    <row r="560" spans="1:4">
      <c r="A560">
        <v>557</v>
      </c>
      <c r="B560" t="str">
        <f>VLOOKUP(A560,SOURCE!B:P,12,0)</f>
        <v>ITM_J</v>
      </c>
      <c r="D560" s="8" t="str">
        <f>IF(A560&lt;0,VLOOKUP(A560,lookups!A$1:B$25,2,0),
IF(ISNA(B560),"",
IF(OR(ISBLANK(A560),ISNA(B560),B560=0),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))))</f>
        <v>#define ITM_J                          557</v>
      </c>
    </row>
    <row r="561" spans="1:4">
      <c r="A561">
        <v>558</v>
      </c>
      <c r="B561" t="str">
        <f>VLOOKUP(A561,SOURCE!B:P,12,0)</f>
        <v>ITM_K</v>
      </c>
      <c r="D561" s="8" t="str">
        <f>IF(A561&lt;0,VLOOKUP(A561,lookups!A$1:B$25,2,0),
IF(ISNA(B561),"",
IF(OR(ISBLANK(A561),ISNA(B561),B561=0),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))))</f>
        <v>#define ITM_K                          558</v>
      </c>
    </row>
    <row r="562" spans="1:4">
      <c r="A562">
        <v>559</v>
      </c>
      <c r="B562" t="str">
        <f>VLOOKUP(A562,SOURCE!B:P,12,0)</f>
        <v>ITM_L</v>
      </c>
      <c r="D562" s="8" t="str">
        <f>IF(A562&lt;0,VLOOKUP(A562,lookups!A$1:B$25,2,0),
IF(ISNA(B562),"",
IF(OR(ISBLANK(A562),ISNA(B562),B562=0),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))))</f>
        <v>#define ITM_L                          559</v>
      </c>
    </row>
    <row r="563" spans="1:4">
      <c r="A563">
        <v>560</v>
      </c>
      <c r="B563" t="str">
        <f>VLOOKUP(A563,SOURCE!B:P,12,0)</f>
        <v>ITM_M</v>
      </c>
      <c r="D563" s="8" t="str">
        <f>IF(A563&lt;0,VLOOKUP(A563,lookups!A$1:B$25,2,0),
IF(ISNA(B563),"",
IF(OR(ISBLANK(A563),ISNA(B563),B563=0),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))))</f>
        <v>#define ITM_M                          560</v>
      </c>
    </row>
    <row r="564" spans="1:4">
      <c r="A564">
        <v>561</v>
      </c>
      <c r="B564" t="str">
        <f>VLOOKUP(A564,SOURCE!B:P,12,0)</f>
        <v>ITM_N</v>
      </c>
      <c r="D564" s="8" t="str">
        <f>IF(A564&lt;0,VLOOKUP(A564,lookups!A$1:B$25,2,0),
IF(ISNA(B564),"",
IF(OR(ISBLANK(A564),ISNA(B564),B564=0),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))))</f>
        <v>#define ITM_N                          561</v>
      </c>
    </row>
    <row r="565" spans="1:4">
      <c r="A565">
        <v>562</v>
      </c>
      <c r="B565" t="str">
        <f>VLOOKUP(A565,SOURCE!B:P,12,0)</f>
        <v>ITM_O</v>
      </c>
      <c r="D565" s="8" t="str">
        <f>IF(A565&lt;0,VLOOKUP(A565,lookups!A$1:B$25,2,0),
IF(ISNA(B565),"",
IF(OR(ISBLANK(A565),ISNA(B565),B565=0),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))))</f>
        <v>#define ITM_O                          562</v>
      </c>
    </row>
    <row r="566" spans="1:4">
      <c r="A566">
        <v>563</v>
      </c>
      <c r="B566" t="str">
        <f>VLOOKUP(A566,SOURCE!B:P,12,0)</f>
        <v>ITM_P</v>
      </c>
      <c r="D566" s="8" t="str">
        <f>IF(A566&lt;0,VLOOKUP(A566,lookups!A$1:B$25,2,0),
IF(ISNA(B566),"",
IF(OR(ISBLANK(A566),ISNA(B566),B566=0),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))))</f>
        <v>#define ITM_P                          563</v>
      </c>
    </row>
    <row r="567" spans="1:4">
      <c r="A567">
        <v>564</v>
      </c>
      <c r="B567" t="str">
        <f>VLOOKUP(A567,SOURCE!B:P,12,0)</f>
        <v>ITM_Q</v>
      </c>
      <c r="D567" s="8" t="str">
        <f>IF(A567&lt;0,VLOOKUP(A567,lookups!A$1:B$25,2,0),
IF(ISNA(B567),"",
IF(OR(ISBLANK(A567),ISNA(B567),B567=0),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))))</f>
        <v>#define ITM_Q                          564</v>
      </c>
    </row>
    <row r="568" spans="1:4">
      <c r="A568">
        <v>565</v>
      </c>
      <c r="B568" t="str">
        <f>VLOOKUP(A568,SOURCE!B:P,12,0)</f>
        <v>ITM_R</v>
      </c>
      <c r="D568" s="8" t="str">
        <f>IF(A568&lt;0,VLOOKUP(A568,lookups!A$1:B$25,2,0),
IF(ISNA(B568),"",
IF(OR(ISBLANK(A568),ISNA(B568),B568=0),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))))</f>
        <v>#define ITM_R                          565</v>
      </c>
    </row>
    <row r="569" spans="1:4">
      <c r="A569">
        <v>566</v>
      </c>
      <c r="B569" t="str">
        <f>VLOOKUP(A569,SOURCE!B:P,12,0)</f>
        <v>ITM_S</v>
      </c>
      <c r="D569" s="8" t="str">
        <f>IF(A569&lt;0,VLOOKUP(A569,lookups!A$1:B$25,2,0),
IF(ISNA(B569),"",
IF(OR(ISBLANK(A569),ISNA(B569),B569=0),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))))</f>
        <v>#define ITM_S                          566</v>
      </c>
    </row>
    <row r="570" spans="1:4">
      <c r="A570">
        <v>567</v>
      </c>
      <c r="B570" t="str">
        <f>VLOOKUP(A570,SOURCE!B:P,12,0)</f>
        <v>ITM_T</v>
      </c>
      <c r="D570" s="8" t="str">
        <f>IF(A570&lt;0,VLOOKUP(A570,lookups!A$1:B$25,2,0),
IF(ISNA(B570),"",
IF(OR(ISBLANK(A570),ISNA(B570),B570=0),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))))</f>
        <v>#define ITM_T                          567</v>
      </c>
    </row>
    <row r="571" spans="1:4">
      <c r="A571">
        <v>568</v>
      </c>
      <c r="B571" t="str">
        <f>VLOOKUP(A571,SOURCE!B:P,12,0)</f>
        <v>ITM_U</v>
      </c>
      <c r="D571" s="8" t="str">
        <f>IF(A571&lt;0,VLOOKUP(A571,lookups!A$1:B$25,2,0),
IF(ISNA(B571),"",
IF(OR(ISBLANK(A571),ISNA(B571),B571=0),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))))</f>
        <v>#define ITM_U                          568</v>
      </c>
    </row>
    <row r="572" spans="1:4">
      <c r="A572">
        <v>569</v>
      </c>
      <c r="B572" t="str">
        <f>VLOOKUP(A572,SOURCE!B:P,12,0)</f>
        <v>ITM_V</v>
      </c>
      <c r="D572" s="8" t="str">
        <f>IF(A572&lt;0,VLOOKUP(A572,lookups!A$1:B$25,2,0),
IF(ISNA(B572),"",
IF(OR(ISBLANK(A572),ISNA(B572),B572=0),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))))</f>
        <v>#define ITM_V                          569</v>
      </c>
    </row>
    <row r="573" spans="1:4">
      <c r="A573">
        <v>570</v>
      </c>
      <c r="B573" t="str">
        <f>VLOOKUP(A573,SOURCE!B:P,12,0)</f>
        <v>ITM_W</v>
      </c>
      <c r="D573" s="8" t="str">
        <f>IF(A573&lt;0,VLOOKUP(A573,lookups!A$1:B$25,2,0),
IF(ISNA(B573),"",
IF(OR(ISBLANK(A573),ISNA(B573),B573=0),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))))</f>
        <v>#define ITM_W                          570</v>
      </c>
    </row>
    <row r="574" spans="1:4">
      <c r="A574">
        <v>571</v>
      </c>
      <c r="B574" t="str">
        <f>VLOOKUP(A574,SOURCE!B:P,12,0)</f>
        <v>ITM_X</v>
      </c>
      <c r="D574" s="8" t="str">
        <f>IF(A574&lt;0,VLOOKUP(A574,lookups!A$1:B$25,2,0),
IF(ISNA(B574),"",
IF(OR(ISBLANK(A574),ISNA(B574),B574=0),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))))</f>
        <v>#define ITM_X                          571</v>
      </c>
    </row>
    <row r="575" spans="1:4">
      <c r="A575">
        <v>572</v>
      </c>
      <c r="B575" t="str">
        <f>VLOOKUP(A575,SOURCE!B:P,12,0)</f>
        <v>ITM_Y</v>
      </c>
      <c r="D575" s="8" t="str">
        <f>IF(A575&lt;0,VLOOKUP(A575,lookups!A$1:B$25,2,0),
IF(ISNA(B575),"",
IF(OR(ISBLANK(A575),ISNA(B575),B575=0),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))))</f>
        <v>#define ITM_Y                          572</v>
      </c>
    </row>
    <row r="576" spans="1:4">
      <c r="A576">
        <v>573</v>
      </c>
      <c r="B576" t="str">
        <f>VLOOKUP(A576,SOURCE!B:P,12,0)</f>
        <v>ITM_Z</v>
      </c>
      <c r="D576" s="8" t="str">
        <f>IF(A576&lt;0,VLOOKUP(A576,lookups!A$1:B$25,2,0),
IF(ISNA(B576),"",
IF(OR(ISBLANK(A576),ISNA(B576),B576=0),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))))</f>
        <v>#define ITM_Z                          573</v>
      </c>
    </row>
    <row r="577" spans="1:4">
      <c r="A577">
        <v>574</v>
      </c>
      <c r="B577" t="str">
        <f>VLOOKUP(A577,SOURCE!B:P,12,0)</f>
        <v>ITM_a</v>
      </c>
      <c r="D577" s="8" t="str">
        <f>IF(A577&lt;0,VLOOKUP(A577,lookups!A$1:B$25,2,0),
IF(ISNA(B577),"",
IF(OR(ISBLANK(A577),ISNA(B577),B577=0),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))))</f>
        <v>#define ITM_a                          574</v>
      </c>
    </row>
    <row r="578" spans="1:4">
      <c r="A578">
        <v>575</v>
      </c>
      <c r="B578" t="str">
        <f>VLOOKUP(A578,SOURCE!B:P,12,0)</f>
        <v>ITM_b</v>
      </c>
      <c r="D578" s="8" t="str">
        <f>IF(A578&lt;0,VLOOKUP(A578,lookups!A$1:B$25,2,0),
IF(ISNA(B578),"",
IF(OR(ISBLANK(A578),ISNA(B578),B578=0),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))))</f>
        <v>#define ITM_b                          575</v>
      </c>
    </row>
    <row r="579" spans="1:4">
      <c r="A579">
        <v>576</v>
      </c>
      <c r="B579" t="str">
        <f>VLOOKUP(A579,SOURCE!B:P,12,0)</f>
        <v>ITM_c</v>
      </c>
      <c r="D579" s="8" t="str">
        <f>IF(A579&lt;0,VLOOKUP(A579,lookups!A$1:B$25,2,0),
IF(ISNA(B579),"",
IF(OR(ISBLANK(A579),ISNA(B579),B579=0),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))))</f>
        <v>#define ITM_c                          576</v>
      </c>
    </row>
    <row r="580" spans="1:4">
      <c r="A580">
        <v>577</v>
      </c>
      <c r="B580" t="str">
        <f>VLOOKUP(A580,SOURCE!B:P,12,0)</f>
        <v>ITM_d</v>
      </c>
      <c r="D580" s="8" t="str">
        <f>IF(A580&lt;0,VLOOKUP(A580,lookups!A$1:B$25,2,0),
IF(ISNA(B580),"",
IF(OR(ISBLANK(A580),ISNA(B580),B580=0),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))))</f>
        <v>#define ITM_d                          577</v>
      </c>
    </row>
    <row r="581" spans="1:4">
      <c r="A581">
        <v>578</v>
      </c>
      <c r="B581" t="str">
        <f>VLOOKUP(A581,SOURCE!B:P,12,0)</f>
        <v>ITM_e</v>
      </c>
      <c r="D581" s="8" t="str">
        <f>IF(A581&lt;0,VLOOKUP(A581,lookups!A$1:B$25,2,0),
IF(ISNA(B581),"",
IF(OR(ISBLANK(A581),ISNA(B581),B581=0),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))))</f>
        <v>#define ITM_e                          578</v>
      </c>
    </row>
    <row r="582" spans="1:4">
      <c r="A582">
        <v>579</v>
      </c>
      <c r="B582" t="str">
        <f>VLOOKUP(A582,SOURCE!B:P,12,0)</f>
        <v>ITM_f</v>
      </c>
      <c r="D582" s="8" t="str">
        <f>IF(A582&lt;0,VLOOKUP(A582,lookups!A$1:B$25,2,0),
IF(ISNA(B582),"",
IF(OR(ISBLANK(A582),ISNA(B582),B582=0),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))))</f>
        <v>#define ITM_f                          579</v>
      </c>
    </row>
    <row r="583" spans="1:4">
      <c r="A583">
        <v>580</v>
      </c>
      <c r="B583" t="str">
        <f>VLOOKUP(A583,SOURCE!B:P,12,0)</f>
        <v>ITM_g</v>
      </c>
      <c r="D583" s="8" t="str">
        <f>IF(A583&lt;0,VLOOKUP(A583,lookups!A$1:B$25,2,0),
IF(ISNA(B583),"",
IF(OR(ISBLANK(A583),ISNA(B583),B583=0),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))))</f>
        <v>#define ITM_g                          580</v>
      </c>
    </row>
    <row r="584" spans="1:4">
      <c r="A584">
        <v>581</v>
      </c>
      <c r="B584" t="str">
        <f>VLOOKUP(A584,SOURCE!B:P,12,0)</f>
        <v>ITM_h</v>
      </c>
      <c r="D584" s="8" t="str">
        <f>IF(A584&lt;0,VLOOKUP(A584,lookups!A$1:B$25,2,0),
IF(ISNA(B584),"",
IF(OR(ISBLANK(A584),ISNA(B584),B584=0),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))))</f>
        <v>#define ITM_h                          581</v>
      </c>
    </row>
    <row r="585" spans="1:4">
      <c r="A585">
        <v>582</v>
      </c>
      <c r="B585" t="str">
        <f>VLOOKUP(A585,SOURCE!B:P,12,0)</f>
        <v>ITM_i</v>
      </c>
      <c r="D585" s="8" t="str">
        <f>IF(A585&lt;0,VLOOKUP(A585,lookups!A$1:B$25,2,0),
IF(ISNA(B585),"",
IF(OR(ISBLANK(A585),ISNA(B585),B585=0),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))))</f>
        <v>#define ITM_i                          582</v>
      </c>
    </row>
    <row r="586" spans="1:4">
      <c r="A586">
        <v>583</v>
      </c>
      <c r="B586" t="str">
        <f>VLOOKUP(A586,SOURCE!B:P,12,0)</f>
        <v>ITM_j</v>
      </c>
      <c r="D586" s="8" t="str">
        <f>IF(A586&lt;0,VLOOKUP(A586,lookups!A$1:B$25,2,0),
IF(ISNA(B586),"",
IF(OR(ISBLANK(A586),ISNA(B586),B586=0),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))))</f>
        <v>#define ITM_j                          583</v>
      </c>
    </row>
    <row r="587" spans="1:4">
      <c r="A587">
        <v>584</v>
      </c>
      <c r="B587" t="str">
        <f>VLOOKUP(A587,SOURCE!B:P,12,0)</f>
        <v>ITM_k</v>
      </c>
      <c r="D587" s="8" t="str">
        <f>IF(A587&lt;0,VLOOKUP(A587,lookups!A$1:B$25,2,0),
IF(ISNA(B587),"",
IF(OR(ISBLANK(A587),ISNA(B587),B587=0),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))))</f>
        <v>#define ITM_k                          584</v>
      </c>
    </row>
    <row r="588" spans="1:4">
      <c r="A588">
        <v>585</v>
      </c>
      <c r="B588" t="str">
        <f>VLOOKUP(A588,SOURCE!B:P,12,0)</f>
        <v>ITM_l</v>
      </c>
      <c r="D588" s="8" t="str">
        <f>IF(A588&lt;0,VLOOKUP(A588,lookups!A$1:B$25,2,0),
IF(ISNA(B588),"",
IF(OR(ISBLANK(A588),ISNA(B588),B588=0),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))))</f>
        <v>#define ITM_l                          585</v>
      </c>
    </row>
    <row r="589" spans="1:4">
      <c r="A589">
        <v>586</v>
      </c>
      <c r="B589" t="str">
        <f>VLOOKUP(A589,SOURCE!B:P,12,0)</f>
        <v>ITM_m</v>
      </c>
      <c r="D589" s="8" t="str">
        <f>IF(A589&lt;0,VLOOKUP(A589,lookups!A$1:B$25,2,0),
IF(ISNA(B589),"",
IF(OR(ISBLANK(A589),ISNA(B589),B589=0),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))))</f>
        <v>#define ITM_m                          586</v>
      </c>
    </row>
    <row r="590" spans="1:4">
      <c r="A590">
        <v>587</v>
      </c>
      <c r="B590" t="str">
        <f>VLOOKUP(A590,SOURCE!B:P,12,0)</f>
        <v>ITM_n</v>
      </c>
      <c r="D590" s="8" t="str">
        <f>IF(A590&lt;0,VLOOKUP(A590,lookups!A$1:B$25,2,0),
IF(ISNA(B590),"",
IF(OR(ISBLANK(A590),ISNA(B590),B590=0),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))))</f>
        <v>#define ITM_n                          587</v>
      </c>
    </row>
    <row r="591" spans="1:4">
      <c r="A591">
        <v>588</v>
      </c>
      <c r="B591" t="str">
        <f>VLOOKUP(A591,SOURCE!B:P,12,0)</f>
        <v>ITM_o</v>
      </c>
      <c r="D591" s="8" t="str">
        <f>IF(A591&lt;0,VLOOKUP(A591,lookups!A$1:B$25,2,0),
IF(ISNA(B591),"",
IF(OR(ISBLANK(A591),ISNA(B591),B591=0),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))))</f>
        <v>#define ITM_o                          588</v>
      </c>
    </row>
    <row r="592" spans="1:4">
      <c r="A592">
        <v>589</v>
      </c>
      <c r="B592" t="str">
        <f>VLOOKUP(A592,SOURCE!B:P,12,0)</f>
        <v>ITM_p</v>
      </c>
      <c r="D592" s="8" t="str">
        <f>IF(A592&lt;0,VLOOKUP(A592,lookups!A$1:B$25,2,0),
IF(ISNA(B592),"",
IF(OR(ISBLANK(A592),ISNA(B592),B592=0),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))))</f>
        <v>#define ITM_p                          589</v>
      </c>
    </row>
    <row r="593" spans="1:4">
      <c r="A593">
        <v>590</v>
      </c>
      <c r="B593" t="str">
        <f>VLOOKUP(A593,SOURCE!B:P,12,0)</f>
        <v>ITM_q</v>
      </c>
      <c r="D593" s="8" t="str">
        <f>IF(A593&lt;0,VLOOKUP(A593,lookups!A$1:B$25,2,0),
IF(ISNA(B593),"",
IF(OR(ISBLANK(A593),ISNA(B593),B593=0),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))))</f>
        <v>#define ITM_q                          590</v>
      </c>
    </row>
    <row r="594" spans="1:4">
      <c r="A594">
        <v>591</v>
      </c>
      <c r="B594" t="str">
        <f>VLOOKUP(A594,SOURCE!B:P,12,0)</f>
        <v>ITM_r</v>
      </c>
      <c r="D594" s="8" t="str">
        <f>IF(A594&lt;0,VLOOKUP(A594,lookups!A$1:B$25,2,0),
IF(ISNA(B594),"",
IF(OR(ISBLANK(A594),ISNA(B594),B594=0),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))))</f>
        <v>#define ITM_r                          591</v>
      </c>
    </row>
    <row r="595" spans="1:4">
      <c r="A595">
        <v>592</v>
      </c>
      <c r="B595" t="str">
        <f>VLOOKUP(A595,SOURCE!B:P,12,0)</f>
        <v>ITM_s</v>
      </c>
      <c r="D595" s="8" t="str">
        <f>IF(A595&lt;0,VLOOKUP(A595,lookups!A$1:B$25,2,0),
IF(ISNA(B595),"",
IF(OR(ISBLANK(A595),ISNA(B595),B595=0),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))))</f>
        <v>#define ITM_s                          592</v>
      </c>
    </row>
    <row r="596" spans="1:4">
      <c r="A596">
        <v>593</v>
      </c>
      <c r="B596" t="str">
        <f>VLOOKUP(A596,SOURCE!B:P,12,0)</f>
        <v>ITM_t</v>
      </c>
      <c r="D596" s="8" t="str">
        <f>IF(A596&lt;0,VLOOKUP(A596,lookups!A$1:B$25,2,0),
IF(ISNA(B596),"",
IF(OR(ISBLANK(A596),ISNA(B596),B596=0),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))))</f>
        <v>#define ITM_t                          593</v>
      </c>
    </row>
    <row r="597" spans="1:4">
      <c r="A597">
        <v>594</v>
      </c>
      <c r="B597" t="str">
        <f>VLOOKUP(A597,SOURCE!B:P,12,0)</f>
        <v>ITM_u</v>
      </c>
      <c r="D597" s="8" t="str">
        <f>IF(A597&lt;0,VLOOKUP(A597,lookups!A$1:B$25,2,0),
IF(ISNA(B597),"",
IF(OR(ISBLANK(A597),ISNA(B597),B597=0),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))))</f>
        <v>#define ITM_u                          594</v>
      </c>
    </row>
    <row r="598" spans="1:4">
      <c r="A598">
        <v>595</v>
      </c>
      <c r="B598" t="str">
        <f>VLOOKUP(A598,SOURCE!B:P,12,0)</f>
        <v>ITM_v</v>
      </c>
      <c r="D598" s="8" t="str">
        <f>IF(A598&lt;0,VLOOKUP(A598,lookups!A$1:B$25,2,0),
IF(ISNA(B598),"",
IF(OR(ISBLANK(A598),ISNA(B598),B598=0),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))))</f>
        <v>#define ITM_v                          595</v>
      </c>
    </row>
    <row r="599" spans="1:4">
      <c r="A599">
        <v>596</v>
      </c>
      <c r="B599" t="str">
        <f>VLOOKUP(A599,SOURCE!B:P,12,0)</f>
        <v>ITM_w</v>
      </c>
      <c r="D599" s="8" t="str">
        <f>IF(A599&lt;0,VLOOKUP(A599,lookups!A$1:B$25,2,0),
IF(ISNA(B599),"",
IF(OR(ISBLANK(A599),ISNA(B599),B599=0),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))))</f>
        <v>#define ITM_w                          596</v>
      </c>
    </row>
    <row r="600" spans="1:4">
      <c r="A600">
        <v>597</v>
      </c>
      <c r="B600" t="str">
        <f>VLOOKUP(A600,SOURCE!B:P,12,0)</f>
        <v>ITM_x</v>
      </c>
      <c r="D600" s="8" t="str">
        <f>IF(A600&lt;0,VLOOKUP(A600,lookups!A$1:B$25,2,0),
IF(ISNA(B600),"",
IF(OR(ISBLANK(A600),ISNA(B600),B600=0),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))))</f>
        <v>#define ITM_x                          597</v>
      </c>
    </row>
    <row r="601" spans="1:4">
      <c r="A601">
        <v>598</v>
      </c>
      <c r="B601" t="str">
        <f>VLOOKUP(A601,SOURCE!B:P,12,0)</f>
        <v>ITM_y</v>
      </c>
      <c r="D601" s="8" t="str">
        <f>IF(A601&lt;0,VLOOKUP(A601,lookups!A$1:B$25,2,0),
IF(ISNA(B601),"",
IF(OR(ISBLANK(A601),ISNA(B601),B601=0),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))))</f>
        <v>#define ITM_y                          598</v>
      </c>
    </row>
    <row r="602" spans="1:4">
      <c r="A602">
        <v>599</v>
      </c>
      <c r="B602" t="str">
        <f>VLOOKUP(A602,SOURCE!B:P,12,0)</f>
        <v>ITM_z</v>
      </c>
      <c r="D602" s="8" t="str">
        <f>IF(A602&lt;0,VLOOKUP(A602,lookups!A$1:B$25,2,0),
IF(ISNA(B602),"",
IF(OR(ISBLANK(A602),ISNA(B602),B602=0),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))))</f>
        <v>#define ITM_z                          599</v>
      </c>
    </row>
    <row r="603" spans="1:4">
      <c r="A603">
        <v>600</v>
      </c>
      <c r="B603" t="str">
        <f>VLOOKUP(A603,SOURCE!B:P,12,0)</f>
        <v>ITM_ALPHA</v>
      </c>
      <c r="D603" s="8" t="str">
        <f>IF(A603&lt;0,VLOOKUP(A603,lookups!A$1:B$25,2,0),
IF(ISNA(B603),"",
IF(OR(ISBLANK(A603),ISNA(B603),B603=0),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))))</f>
        <v>#define ITM_ALPHA                      600</v>
      </c>
    </row>
    <row r="604" spans="1:4">
      <c r="A604">
        <v>601</v>
      </c>
      <c r="B604" t="str">
        <f>VLOOKUP(A604,SOURCE!B:P,12,0)</f>
        <v>ITM_0601</v>
      </c>
      <c r="D604" s="8" t="str">
        <f>IF(A604&lt;0,VLOOKUP(A604,lookups!A$1:B$25,2,0),
IF(ISNA(B604),"",
IF(OR(ISBLANK(A604),ISNA(B604),B604=0),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))))</f>
        <v>#define ITM_0601                       601</v>
      </c>
    </row>
    <row r="605" spans="1:4">
      <c r="A605">
        <v>602</v>
      </c>
      <c r="B605" t="str">
        <f>VLOOKUP(A605,SOURCE!B:P,12,0)</f>
        <v>ITM_BETA</v>
      </c>
      <c r="D605" s="8" t="str">
        <f>IF(A605&lt;0,VLOOKUP(A605,lookups!A$1:B$25,2,0),
IF(ISNA(B605),"",
IF(OR(ISBLANK(A605),ISNA(B605),B605=0),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))))</f>
        <v>#define ITM_BETA                       602</v>
      </c>
    </row>
    <row r="606" spans="1:4">
      <c r="A606">
        <v>603</v>
      </c>
      <c r="B606" t="str">
        <f>VLOOKUP(A606,SOURCE!B:P,12,0)</f>
        <v>ITM_GAMMA</v>
      </c>
      <c r="D606" s="8" t="str">
        <f>IF(A606&lt;0,VLOOKUP(A606,lookups!A$1:B$25,2,0),
IF(ISNA(B606),"",
IF(OR(ISBLANK(A606),ISNA(B606),B606=0),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))))</f>
        <v>#define ITM_GAMMA                      603</v>
      </c>
    </row>
    <row r="607" spans="1:4">
      <c r="A607">
        <v>604</v>
      </c>
      <c r="B607" t="str">
        <f>VLOOKUP(A607,SOURCE!B:P,12,0)</f>
        <v>ITM_DELTA</v>
      </c>
      <c r="D607" s="8" t="str">
        <f>IF(A607&lt;0,VLOOKUP(A607,lookups!A$1:B$25,2,0),
IF(ISNA(B607),"",
IF(OR(ISBLANK(A607),ISNA(B607),B607=0),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))))</f>
        <v>#define ITM_DELTA                      604</v>
      </c>
    </row>
    <row r="608" spans="1:4">
      <c r="A608">
        <v>605</v>
      </c>
      <c r="B608" t="str">
        <f>VLOOKUP(A608,SOURCE!B:P,12,0)</f>
        <v>ITM_EPSILON</v>
      </c>
      <c r="D608" s="8" t="str">
        <f>IF(A608&lt;0,VLOOKUP(A608,lookups!A$1:B$25,2,0),
IF(ISNA(B608),"",
IF(OR(ISBLANK(A608),ISNA(B608),B608=0),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))))</f>
        <v>#define ITM_EPSILON                    605</v>
      </c>
    </row>
    <row r="609" spans="1:4">
      <c r="A609">
        <v>606</v>
      </c>
      <c r="B609" t="str">
        <f>VLOOKUP(A609,SOURCE!B:P,12,0)</f>
        <v>ITM_0606</v>
      </c>
      <c r="D609" s="8" t="str">
        <f>IF(A609&lt;0,VLOOKUP(A609,lookups!A$1:B$25,2,0),
IF(ISNA(B609),"",
IF(OR(ISBLANK(A609),ISNA(B609),B609=0),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))))</f>
        <v>#define ITM_0606                       606</v>
      </c>
    </row>
    <row r="610" spans="1:4">
      <c r="A610">
        <v>607</v>
      </c>
      <c r="B610" t="str">
        <f>VLOOKUP(A610,SOURCE!B:P,12,0)</f>
        <v>ITM_ZETA</v>
      </c>
      <c r="D610" s="8" t="str">
        <f>IF(A610&lt;0,VLOOKUP(A610,lookups!A$1:B$25,2,0),
IF(ISNA(B610),"",
IF(OR(ISBLANK(A610),ISNA(B610),B610=0),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))))</f>
        <v>#define ITM_ZETA                       607</v>
      </c>
    </row>
    <row r="611" spans="1:4">
      <c r="A611">
        <v>608</v>
      </c>
      <c r="B611" t="str">
        <f>VLOOKUP(A611,SOURCE!B:P,12,0)</f>
        <v>ITM_ETA</v>
      </c>
      <c r="D611" s="8" t="str">
        <f>IF(A611&lt;0,VLOOKUP(A611,lookups!A$1:B$25,2,0),
IF(ISNA(B611),"",
IF(OR(ISBLANK(A611),ISNA(B611),B611=0),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))))</f>
        <v>#define ITM_ETA                        608</v>
      </c>
    </row>
    <row r="612" spans="1:4">
      <c r="A612">
        <v>609</v>
      </c>
      <c r="B612" t="str">
        <f>VLOOKUP(A612,SOURCE!B:P,12,0)</f>
        <v>ITM_0609</v>
      </c>
      <c r="D612" s="8" t="str">
        <f>IF(A612&lt;0,VLOOKUP(A612,lookups!A$1:B$25,2,0),
IF(ISNA(B612),"",
IF(OR(ISBLANK(A612),ISNA(B612),B612=0),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))))</f>
        <v>#define ITM_0609                       609</v>
      </c>
    </row>
    <row r="613" spans="1:4">
      <c r="A613">
        <v>610</v>
      </c>
      <c r="B613" t="str">
        <f>VLOOKUP(A613,SOURCE!B:P,12,0)</f>
        <v>ITM_THETA</v>
      </c>
      <c r="D613" s="8" t="str">
        <f>IF(A613&lt;0,VLOOKUP(A613,lookups!A$1:B$25,2,0),
IF(ISNA(B613),"",
IF(OR(ISBLANK(A613),ISNA(B613),B613=0),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))))</f>
        <v>#define ITM_THETA                      610</v>
      </c>
    </row>
    <row r="614" spans="1:4">
      <c r="A614">
        <v>611</v>
      </c>
      <c r="B614" t="str">
        <f>VLOOKUP(A614,SOURCE!B:P,12,0)</f>
        <v>ITM_IOTA</v>
      </c>
      <c r="D614" s="8" t="str">
        <f>IF(A614&lt;0,VLOOKUP(A614,lookups!A$1:B$25,2,0),
IF(ISNA(B614),"",
IF(OR(ISBLANK(A614),ISNA(B614),B614=0),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))))</f>
        <v>#define ITM_IOTA                       611</v>
      </c>
    </row>
    <row r="615" spans="1:4">
      <c r="A615">
        <v>612</v>
      </c>
      <c r="B615" t="str">
        <f>VLOOKUP(A615,SOURCE!B:P,12,0)</f>
        <v>ITM_0612</v>
      </c>
      <c r="D615" s="8" t="str">
        <f>IF(A615&lt;0,VLOOKUP(A615,lookups!A$1:B$25,2,0),
IF(ISNA(B615),"",
IF(OR(ISBLANK(A615),ISNA(B615),B615=0),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))))</f>
        <v>#define ITM_0612                       612</v>
      </c>
    </row>
    <row r="616" spans="1:4">
      <c r="A616">
        <v>613</v>
      </c>
      <c r="B616" t="str">
        <f>VLOOKUP(A616,SOURCE!B:P,12,0)</f>
        <v>ITM_0613</v>
      </c>
      <c r="D616" s="8" t="str">
        <f>IF(A616&lt;0,VLOOKUP(A616,lookups!A$1:B$25,2,0),
IF(ISNA(B616),"",
IF(OR(ISBLANK(A616),ISNA(B616),B616=0),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))))</f>
        <v>#define ITM_0613                       613</v>
      </c>
    </row>
    <row r="617" spans="1:4">
      <c r="A617">
        <v>614</v>
      </c>
      <c r="B617" t="str">
        <f>VLOOKUP(A617,SOURCE!B:P,12,0)</f>
        <v>ITM_IOTA_DIALYTIKA</v>
      </c>
      <c r="D617" s="8" t="str">
        <f>IF(A617&lt;0,VLOOKUP(A617,lookups!A$1:B$25,2,0),
IF(ISNA(B617),"",
IF(OR(ISBLANK(A617),ISNA(B617),B617=0),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))))</f>
        <v>#define ITM_IOTA_DIALYTIKA             614</v>
      </c>
    </row>
    <row r="618" spans="1:4">
      <c r="A618">
        <v>615</v>
      </c>
      <c r="B618" t="str">
        <f>VLOOKUP(A618,SOURCE!B:P,12,0)</f>
        <v>ITM_KAPPA</v>
      </c>
      <c r="D618" s="8" t="str">
        <f>IF(A618&lt;0,VLOOKUP(A618,lookups!A$1:B$25,2,0),
IF(ISNA(B618),"",
IF(OR(ISBLANK(A618),ISNA(B618),B618=0),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))))</f>
        <v>#define ITM_KAPPA                      615</v>
      </c>
    </row>
    <row r="619" spans="1:4">
      <c r="A619">
        <v>616</v>
      </c>
      <c r="B619" t="str">
        <f>VLOOKUP(A619,SOURCE!B:P,12,0)</f>
        <v>ITM_LAMBDA</v>
      </c>
      <c r="D619" s="8" t="str">
        <f>IF(A619&lt;0,VLOOKUP(A619,lookups!A$1:B$25,2,0),
IF(ISNA(B619),"",
IF(OR(ISBLANK(A619),ISNA(B619),B619=0),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))))</f>
        <v>#define ITM_LAMBDA                     616</v>
      </c>
    </row>
    <row r="620" spans="1:4">
      <c r="A620">
        <v>617</v>
      </c>
      <c r="B620" t="str">
        <f>VLOOKUP(A620,SOURCE!B:P,12,0)</f>
        <v>ITM_MU</v>
      </c>
      <c r="D620" s="8" t="str">
        <f>IF(A620&lt;0,VLOOKUP(A620,lookups!A$1:B$25,2,0),
IF(ISNA(B620),"",
IF(OR(ISBLANK(A620),ISNA(B620),B620=0),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))))</f>
        <v>#define ITM_MU                         617</v>
      </c>
    </row>
    <row r="621" spans="1:4">
      <c r="A621">
        <v>618</v>
      </c>
      <c r="B621" t="str">
        <f>VLOOKUP(A621,SOURCE!B:P,12,0)</f>
        <v>ITM_NU</v>
      </c>
      <c r="D621" s="8" t="str">
        <f>IF(A621&lt;0,VLOOKUP(A621,lookups!A$1:B$25,2,0),
IF(ISNA(B621),"",
IF(OR(ISBLANK(A621),ISNA(B621),B621=0),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))))</f>
        <v>#define ITM_NU                         618</v>
      </c>
    </row>
    <row r="622" spans="1:4">
      <c r="A622">
        <v>619</v>
      </c>
      <c r="B622" t="str">
        <f>VLOOKUP(A622,SOURCE!B:P,12,0)</f>
        <v>ITM_XI</v>
      </c>
      <c r="D622" s="8" t="str">
        <f>IF(A622&lt;0,VLOOKUP(A622,lookups!A$1:B$25,2,0),
IF(ISNA(B622),"",
IF(OR(ISBLANK(A622),ISNA(B622),B622=0),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))))</f>
        <v>#define ITM_XI                         619</v>
      </c>
    </row>
    <row r="623" spans="1:4">
      <c r="A623">
        <v>620</v>
      </c>
      <c r="B623" t="str">
        <f>VLOOKUP(A623,SOURCE!B:P,12,0)</f>
        <v>ITM_OMICRON</v>
      </c>
      <c r="D623" s="8" t="str">
        <f>IF(A623&lt;0,VLOOKUP(A623,lookups!A$1:B$25,2,0),
IF(ISNA(B623),"",
IF(OR(ISBLANK(A623),ISNA(B623),B623=0),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))))</f>
        <v>#define ITM_OMICRON                    620</v>
      </c>
    </row>
    <row r="624" spans="1:4">
      <c r="A624">
        <v>621</v>
      </c>
      <c r="B624" t="str">
        <f>VLOOKUP(A624,SOURCE!B:P,12,0)</f>
        <v>ITM_0621</v>
      </c>
      <c r="D624" s="8" t="str">
        <f>IF(A624&lt;0,VLOOKUP(A624,lookups!A$1:B$25,2,0),
IF(ISNA(B624),"",
IF(OR(ISBLANK(A624),ISNA(B624),B624=0),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))))</f>
        <v>#define ITM_0621                       621</v>
      </c>
    </row>
    <row r="625" spans="1:4">
      <c r="A625">
        <v>622</v>
      </c>
      <c r="B625" t="str">
        <f>VLOOKUP(A625,SOURCE!B:P,12,0)</f>
        <v>ITM_PI</v>
      </c>
      <c r="D625" s="8" t="str">
        <f>IF(A625&lt;0,VLOOKUP(A625,lookups!A$1:B$25,2,0),
IF(ISNA(B625),"",
IF(OR(ISBLANK(A625),ISNA(B625),B625=0),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))))</f>
        <v>#define ITM_PI                         622</v>
      </c>
    </row>
    <row r="626" spans="1:4">
      <c r="A626">
        <v>623</v>
      </c>
      <c r="B626" t="str">
        <f>VLOOKUP(A626,SOURCE!B:P,12,0)</f>
        <v>ITM_RHO</v>
      </c>
      <c r="D626" s="8" t="str">
        <f>IF(A626&lt;0,VLOOKUP(A626,lookups!A$1:B$25,2,0),
IF(ISNA(B626),"",
IF(OR(ISBLANK(A626),ISNA(B626),B626=0),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))))</f>
        <v>#define ITM_RHO                        623</v>
      </c>
    </row>
    <row r="627" spans="1:4">
      <c r="A627">
        <v>624</v>
      </c>
      <c r="B627" t="str">
        <f>VLOOKUP(A627,SOURCE!B:P,12,0)</f>
        <v>ITM_SIGMA</v>
      </c>
      <c r="D627" s="8" t="str">
        <f>IF(A627&lt;0,VLOOKUP(A627,lookups!A$1:B$25,2,0),
IF(ISNA(B627),"",
IF(OR(ISBLANK(A627),ISNA(B627),B627=0),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))))</f>
        <v>#define ITM_SIGMA                      624</v>
      </c>
    </row>
    <row r="628" spans="1:4">
      <c r="A628">
        <v>625</v>
      </c>
      <c r="B628" t="str">
        <f>VLOOKUP(A628,SOURCE!B:P,12,0)</f>
        <v>ITM_0625</v>
      </c>
      <c r="D628" s="8" t="str">
        <f>IF(A628&lt;0,VLOOKUP(A628,lookups!A$1:B$25,2,0),
IF(ISNA(B628),"",
IF(OR(ISBLANK(A628),ISNA(B628),B628=0),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))))</f>
        <v>#define ITM_0625                       625</v>
      </c>
    </row>
    <row r="629" spans="1:4">
      <c r="A629">
        <v>626</v>
      </c>
      <c r="B629" t="str">
        <f>VLOOKUP(A629,SOURCE!B:P,12,0)</f>
        <v>ITM_TAU</v>
      </c>
      <c r="D629" s="8" t="str">
        <f>IF(A629&lt;0,VLOOKUP(A629,lookups!A$1:B$25,2,0),
IF(ISNA(B629),"",
IF(OR(ISBLANK(A629),ISNA(B629),B629=0),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))))</f>
        <v>#define ITM_TAU                        626</v>
      </c>
    </row>
    <row r="630" spans="1:4">
      <c r="A630">
        <v>627</v>
      </c>
      <c r="B630" t="str">
        <f>VLOOKUP(A630,SOURCE!B:P,12,0)</f>
        <v>ITM_UPSILON</v>
      </c>
      <c r="D630" s="8" t="str">
        <f>IF(A630&lt;0,VLOOKUP(A630,lookups!A$1:B$25,2,0),
IF(ISNA(B630),"",
IF(OR(ISBLANK(A630),ISNA(B630),B630=0),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))))</f>
        <v>#define ITM_UPSILON                    627</v>
      </c>
    </row>
    <row r="631" spans="1:4">
      <c r="A631">
        <v>628</v>
      </c>
      <c r="B631" t="str">
        <f>VLOOKUP(A631,SOURCE!B:P,12,0)</f>
        <v>ITM_0628</v>
      </c>
      <c r="D631" s="8" t="str">
        <f>IF(A631&lt;0,VLOOKUP(A631,lookups!A$1:B$25,2,0),
IF(ISNA(B631),"",
IF(OR(ISBLANK(A631),ISNA(B631),B631=0),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))))</f>
        <v>#define ITM_0628                       628</v>
      </c>
    </row>
    <row r="632" spans="1:4">
      <c r="A632">
        <v>629</v>
      </c>
      <c r="B632" t="str">
        <f>VLOOKUP(A632,SOURCE!B:P,12,0)</f>
        <v>ITM_UPSILON_DIALYTIKA</v>
      </c>
      <c r="D632" s="8" t="str">
        <f>IF(A632&lt;0,VLOOKUP(A632,lookups!A$1:B$25,2,0),
IF(ISNA(B632),"",
IF(OR(ISBLANK(A632),ISNA(B632),B632=0),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))))</f>
        <v>#define ITM_UPSILON_DIALYTIKA          629</v>
      </c>
    </row>
    <row r="633" spans="1:4">
      <c r="A633">
        <v>630</v>
      </c>
      <c r="B633" t="str">
        <f>VLOOKUP(A633,SOURCE!B:P,12,0)</f>
        <v>ITM_0630</v>
      </c>
      <c r="D633" s="8" t="str">
        <f>IF(A633&lt;0,VLOOKUP(A633,lookups!A$1:B$25,2,0),
IF(ISNA(B633),"",
IF(OR(ISBLANK(A633),ISNA(B633),B633=0),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))))</f>
        <v>#define ITM_0630                       630</v>
      </c>
    </row>
    <row r="634" spans="1:4">
      <c r="A634">
        <v>631</v>
      </c>
      <c r="B634" t="str">
        <f>VLOOKUP(A634,SOURCE!B:P,12,0)</f>
        <v>ITM_PHI</v>
      </c>
      <c r="D634" s="8" t="str">
        <f>IF(A634&lt;0,VLOOKUP(A634,lookups!A$1:B$25,2,0),
IF(ISNA(B634),"",
IF(OR(ISBLANK(A634),ISNA(B634),B634=0),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))))</f>
        <v>#define ITM_PHI                        631</v>
      </c>
    </row>
    <row r="635" spans="1:4">
      <c r="A635">
        <v>632</v>
      </c>
      <c r="B635" t="str">
        <f>VLOOKUP(A635,SOURCE!B:P,12,0)</f>
        <v>ITM_CHI</v>
      </c>
      <c r="D635" s="8" t="str">
        <f>IF(A635&lt;0,VLOOKUP(A635,lookups!A$1:B$25,2,0),
IF(ISNA(B635),"",
IF(OR(ISBLANK(A635),ISNA(B635),B635=0),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))))</f>
        <v>#define ITM_CHI                        632</v>
      </c>
    </row>
    <row r="636" spans="1:4">
      <c r="A636">
        <v>633</v>
      </c>
      <c r="B636" t="str">
        <f>VLOOKUP(A636,SOURCE!B:P,12,0)</f>
        <v>ITM_PSI</v>
      </c>
      <c r="D636" s="8" t="str">
        <f>IF(A636&lt;0,VLOOKUP(A636,lookups!A$1:B$25,2,0),
IF(ISNA(B636),"",
IF(OR(ISBLANK(A636),ISNA(B636),B636=0),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))))</f>
        <v>#define ITM_PSI                        633</v>
      </c>
    </row>
    <row r="637" spans="1:4">
      <c r="A637">
        <v>634</v>
      </c>
      <c r="B637" t="str">
        <f>VLOOKUP(A637,SOURCE!B:P,12,0)</f>
        <v>ITM_OMEGA</v>
      </c>
      <c r="D637" s="8" t="str">
        <f>IF(A637&lt;0,VLOOKUP(A637,lookups!A$1:B$25,2,0),
IF(ISNA(B637),"",
IF(OR(ISBLANK(A637),ISNA(B637),B637=0),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))))</f>
        <v>#define ITM_OMEGA                      634</v>
      </c>
    </row>
    <row r="638" spans="1:4">
      <c r="A638">
        <v>635</v>
      </c>
      <c r="B638" t="str">
        <f>VLOOKUP(A638,SOURCE!B:P,12,0)</f>
        <v>ITM_0635</v>
      </c>
      <c r="D638" s="8" t="str">
        <f>IF(A638&lt;0,VLOOKUP(A638,lookups!A$1:B$25,2,0),
IF(ISNA(B638),"",
IF(OR(ISBLANK(A638),ISNA(B638),B638=0),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))))</f>
        <v>#define ITM_0635                       635</v>
      </c>
    </row>
    <row r="639" spans="1:4">
      <c r="A639">
        <v>636</v>
      </c>
      <c r="B639" t="str">
        <f>VLOOKUP(A639,SOURCE!B:P,12,0)</f>
        <v>ITM_alpha</v>
      </c>
      <c r="D639" s="8" t="str">
        <f>IF(A639&lt;0,VLOOKUP(A639,lookups!A$1:B$25,2,0),
IF(ISNA(B639),"",
IF(OR(ISBLANK(A639),ISNA(B639),B639=0),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))))</f>
        <v>#define ITM_alpha                      636</v>
      </c>
    </row>
    <row r="640" spans="1:4">
      <c r="A640">
        <v>637</v>
      </c>
      <c r="B640" t="str">
        <f>VLOOKUP(A640,SOURCE!B:P,12,0)</f>
        <v>ITM_alpha_TONOS</v>
      </c>
      <c r="D640" s="8" t="str">
        <f>IF(A640&lt;0,VLOOKUP(A640,lookups!A$1:B$25,2,0),
IF(ISNA(B640),"",
IF(OR(ISBLANK(A640),ISNA(B640),B640=0),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))))</f>
        <v>#define ITM_alpha_TONOS                637</v>
      </c>
    </row>
    <row r="641" spans="1:4">
      <c r="A641">
        <v>638</v>
      </c>
      <c r="B641" t="str">
        <f>VLOOKUP(A641,SOURCE!B:P,12,0)</f>
        <v>ITM_beta</v>
      </c>
      <c r="D641" s="8" t="str">
        <f>IF(A641&lt;0,VLOOKUP(A641,lookups!A$1:B$25,2,0),
IF(ISNA(B641),"",
IF(OR(ISBLANK(A641),ISNA(B641),B641=0),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))))</f>
        <v>#define ITM_beta                       638</v>
      </c>
    </row>
    <row r="642" spans="1:4">
      <c r="A642">
        <v>639</v>
      </c>
      <c r="B642" t="str">
        <f>VLOOKUP(A642,SOURCE!B:P,12,0)</f>
        <v>ITM_gamma</v>
      </c>
      <c r="D642" s="8" t="str">
        <f>IF(A642&lt;0,VLOOKUP(A642,lookups!A$1:B$25,2,0),
IF(ISNA(B642),"",
IF(OR(ISBLANK(A642),ISNA(B642),B642=0),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))))</f>
        <v>#define ITM_gamma                      639</v>
      </c>
    </row>
    <row r="643" spans="1:4">
      <c r="A643">
        <v>640</v>
      </c>
      <c r="B643" t="str">
        <f>VLOOKUP(A643,SOURCE!B:P,12,0)</f>
        <v>ITM_delta</v>
      </c>
      <c r="D643" s="8" t="str">
        <f>IF(A643&lt;0,VLOOKUP(A643,lookups!A$1:B$25,2,0),
IF(ISNA(B643),"",
IF(OR(ISBLANK(A643),ISNA(B643),B643=0),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))))</f>
        <v>#define ITM_delta                      640</v>
      </c>
    </row>
    <row r="644" spans="1:4">
      <c r="A644">
        <v>641</v>
      </c>
      <c r="B644" t="str">
        <f>VLOOKUP(A644,SOURCE!B:P,12,0)</f>
        <v>ITM_epsilon</v>
      </c>
      <c r="D644" s="8" t="str">
        <f>IF(A644&lt;0,VLOOKUP(A644,lookups!A$1:B$25,2,0),
IF(ISNA(B644),"",
IF(OR(ISBLANK(A644),ISNA(B644),B644=0),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))))</f>
        <v>#define ITM_epsilon                    641</v>
      </c>
    </row>
    <row r="645" spans="1:4">
      <c r="A645">
        <v>642</v>
      </c>
      <c r="B645" t="str">
        <f>VLOOKUP(A645,SOURCE!B:P,12,0)</f>
        <v>ITM_epsilon_TONOS</v>
      </c>
      <c r="D645" s="8" t="str">
        <f>IF(A645&lt;0,VLOOKUP(A645,lookups!A$1:B$25,2,0),
IF(ISNA(B645),"",
IF(OR(ISBLANK(A645),ISNA(B645),B645=0),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))))</f>
        <v>#define ITM_epsilon_TONOS              642</v>
      </c>
    </row>
    <row r="646" spans="1:4">
      <c r="A646">
        <v>643</v>
      </c>
      <c r="B646" t="str">
        <f>VLOOKUP(A646,SOURCE!B:P,12,0)</f>
        <v>ITM_zeta</v>
      </c>
      <c r="D646" s="8" t="str">
        <f>IF(A646&lt;0,VLOOKUP(A646,lookups!A$1:B$25,2,0),
IF(ISNA(B646),"",
IF(OR(ISBLANK(A646),ISNA(B646),B646=0),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))))</f>
        <v>#define ITM_zeta                       643</v>
      </c>
    </row>
    <row r="647" spans="1:4">
      <c r="A647">
        <v>644</v>
      </c>
      <c r="B647" t="str">
        <f>VLOOKUP(A647,SOURCE!B:P,12,0)</f>
        <v>ITM_eta</v>
      </c>
      <c r="D647" s="8" t="str">
        <f>IF(A647&lt;0,VLOOKUP(A647,lookups!A$1:B$25,2,0),
IF(ISNA(B647),"",
IF(OR(ISBLANK(A647),ISNA(B647),B647=0),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))))</f>
        <v>#define ITM_eta                        644</v>
      </c>
    </row>
    <row r="648" spans="1:4">
      <c r="A648">
        <v>645</v>
      </c>
      <c r="B648" t="str">
        <f>VLOOKUP(A648,SOURCE!B:P,12,0)</f>
        <v>ITM_eta_TONOS</v>
      </c>
      <c r="D648" s="8" t="str">
        <f>IF(A648&lt;0,VLOOKUP(A648,lookups!A$1:B$25,2,0),
IF(ISNA(B648),"",
IF(OR(ISBLANK(A648),ISNA(B648),B648=0),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))))</f>
        <v>#define ITM_eta_TONOS                  645</v>
      </c>
    </row>
    <row r="649" spans="1:4">
      <c r="A649">
        <v>646</v>
      </c>
      <c r="B649" t="str">
        <f>VLOOKUP(A649,SOURCE!B:P,12,0)</f>
        <v>ITM_theta</v>
      </c>
      <c r="D649" s="8" t="str">
        <f>IF(A649&lt;0,VLOOKUP(A649,lookups!A$1:B$25,2,0),
IF(ISNA(B649),"",
IF(OR(ISBLANK(A649),ISNA(B649),B649=0),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))))</f>
        <v>#define ITM_theta                      646</v>
      </c>
    </row>
    <row r="650" spans="1:4">
      <c r="A650">
        <v>647</v>
      </c>
      <c r="B650" t="str">
        <f>VLOOKUP(A650,SOURCE!B:P,12,0)</f>
        <v>ITM_iota</v>
      </c>
      <c r="D650" s="8" t="str">
        <f>IF(A650&lt;0,VLOOKUP(A650,lookups!A$1:B$25,2,0),
IF(ISNA(B650),"",
IF(OR(ISBLANK(A650),ISNA(B650),B650=0),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))))</f>
        <v>#define ITM_iota                       647</v>
      </c>
    </row>
    <row r="651" spans="1:4">
      <c r="A651">
        <v>648</v>
      </c>
      <c r="B651" t="str">
        <f>VLOOKUP(A651,SOURCE!B:P,12,0)</f>
        <v>ITM_iotaTON</v>
      </c>
      <c r="D651" s="8" t="str">
        <f>IF(A651&lt;0,VLOOKUP(A651,lookups!A$1:B$25,2,0),
IF(ISNA(B651),"",
IF(OR(ISBLANK(A651),ISNA(B651),B651=0),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))))</f>
        <v>#define ITM_iotaTON                    648</v>
      </c>
    </row>
    <row r="652" spans="1:4">
      <c r="A652">
        <v>649</v>
      </c>
      <c r="B652" t="str">
        <f>VLOOKUP(A652,SOURCE!B:P,12,0)</f>
        <v>ITM_iota_DIALYTIKA_TONOS</v>
      </c>
      <c r="D652" s="8" t="str">
        <f>IF(A652&lt;0,VLOOKUP(A652,lookups!A$1:B$25,2,0),
IF(ISNA(B652),"",
IF(OR(ISBLANK(A652),ISNA(B652),B652=0),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))))</f>
        <v>#define ITM_iota_DIALYTIKA_TONOS       649</v>
      </c>
    </row>
    <row r="653" spans="1:4">
      <c r="A653">
        <v>650</v>
      </c>
      <c r="B653" t="str">
        <f>VLOOKUP(A653,SOURCE!B:P,12,0)</f>
        <v>ITM_iota_DIALYTIKA</v>
      </c>
      <c r="D653" s="8" t="str">
        <f>IF(A653&lt;0,VLOOKUP(A653,lookups!A$1:B$25,2,0),
IF(ISNA(B653),"",
IF(OR(ISBLANK(A653),ISNA(B653),B653=0),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))))</f>
        <v>#define ITM_iota_DIALYTIKA             650</v>
      </c>
    </row>
    <row r="654" spans="1:4">
      <c r="A654">
        <v>651</v>
      </c>
      <c r="B654" t="str">
        <f>VLOOKUP(A654,SOURCE!B:P,12,0)</f>
        <v>ITM_kappa</v>
      </c>
      <c r="D654" s="8" t="str">
        <f>IF(A654&lt;0,VLOOKUP(A654,lookups!A$1:B$25,2,0),
IF(ISNA(B654),"",
IF(OR(ISBLANK(A654),ISNA(B654),B654=0),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))))</f>
        <v>#define ITM_kappa                      651</v>
      </c>
    </row>
    <row r="655" spans="1:4">
      <c r="A655">
        <v>652</v>
      </c>
      <c r="B655" t="str">
        <f>VLOOKUP(A655,SOURCE!B:P,12,0)</f>
        <v>ITM_lambda</v>
      </c>
      <c r="D655" s="8" t="str">
        <f>IF(A655&lt;0,VLOOKUP(A655,lookups!A$1:B$25,2,0),
IF(ISNA(B655),"",
IF(OR(ISBLANK(A655),ISNA(B655),B655=0),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))))</f>
        <v>#define ITM_lambda                     652</v>
      </c>
    </row>
    <row r="656" spans="1:4">
      <c r="A656">
        <v>653</v>
      </c>
      <c r="B656" t="str">
        <f>VLOOKUP(A656,SOURCE!B:P,12,0)</f>
        <v>ITM_mu</v>
      </c>
      <c r="D656" s="8" t="str">
        <f>IF(A656&lt;0,VLOOKUP(A656,lookups!A$1:B$25,2,0),
IF(ISNA(B656),"",
IF(OR(ISBLANK(A656),ISNA(B656),B656=0),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))))</f>
        <v>#define ITM_mu                         653</v>
      </c>
    </row>
    <row r="657" spans="1:4">
      <c r="A657">
        <v>654</v>
      </c>
      <c r="B657" t="str">
        <f>VLOOKUP(A657,SOURCE!B:P,12,0)</f>
        <v>ITM_nu</v>
      </c>
      <c r="D657" s="8" t="str">
        <f>IF(A657&lt;0,VLOOKUP(A657,lookups!A$1:B$25,2,0),
IF(ISNA(B657),"",
IF(OR(ISBLANK(A657),ISNA(B657),B657=0),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))))</f>
        <v>#define ITM_nu                         654</v>
      </c>
    </row>
    <row r="658" spans="1:4">
      <c r="A658">
        <v>655</v>
      </c>
      <c r="B658" t="str">
        <f>VLOOKUP(A658,SOURCE!B:P,12,0)</f>
        <v>ITM_xi</v>
      </c>
      <c r="D658" s="8" t="str">
        <f>IF(A658&lt;0,VLOOKUP(A658,lookups!A$1:B$25,2,0),
IF(ISNA(B658),"",
IF(OR(ISBLANK(A658),ISNA(B658),B658=0),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))))</f>
        <v>#define ITM_xi                         655</v>
      </c>
    </row>
    <row r="659" spans="1:4">
      <c r="A659">
        <v>656</v>
      </c>
      <c r="B659" t="str">
        <f>VLOOKUP(A659,SOURCE!B:P,12,0)</f>
        <v>ITM_omicron</v>
      </c>
      <c r="D659" s="8" t="str">
        <f>IF(A659&lt;0,VLOOKUP(A659,lookups!A$1:B$25,2,0),
IF(ISNA(B659),"",
IF(OR(ISBLANK(A659),ISNA(B659),B659=0),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))))</f>
        <v>#define ITM_omicron                    656</v>
      </c>
    </row>
    <row r="660" spans="1:4">
      <c r="A660">
        <v>657</v>
      </c>
      <c r="B660" t="str">
        <f>VLOOKUP(A660,SOURCE!B:P,12,0)</f>
        <v>ITM_omicron_TONOS</v>
      </c>
      <c r="D660" s="8" t="str">
        <f>IF(A660&lt;0,VLOOKUP(A660,lookups!A$1:B$25,2,0),
IF(ISNA(B660),"",
IF(OR(ISBLANK(A660),ISNA(B660),B660=0),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))))</f>
        <v>#define ITM_omicron_TONOS              657</v>
      </c>
    </row>
    <row r="661" spans="1:4">
      <c r="A661">
        <v>658</v>
      </c>
      <c r="B661" t="str">
        <f>VLOOKUP(A661,SOURCE!B:P,12,0)</f>
        <v>ITM_pi</v>
      </c>
      <c r="D661" s="8" t="str">
        <f>IF(A661&lt;0,VLOOKUP(A661,lookups!A$1:B$25,2,0),
IF(ISNA(B661),"",
IF(OR(ISBLANK(A661),ISNA(B661),B661=0),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))))</f>
        <v>#define ITM_pi                         658</v>
      </c>
    </row>
    <row r="662" spans="1:4">
      <c r="A662">
        <v>659</v>
      </c>
      <c r="B662" t="str">
        <f>VLOOKUP(A662,SOURCE!B:P,12,0)</f>
        <v>ITM_rho</v>
      </c>
      <c r="D662" s="8" t="str">
        <f>IF(A662&lt;0,VLOOKUP(A662,lookups!A$1:B$25,2,0),
IF(ISNA(B662),"",
IF(OR(ISBLANK(A662),ISNA(B662),B662=0),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))))</f>
        <v>#define ITM_rho                        659</v>
      </c>
    </row>
    <row r="663" spans="1:4">
      <c r="A663">
        <v>660</v>
      </c>
      <c r="B663" t="str">
        <f>VLOOKUP(A663,SOURCE!B:P,12,0)</f>
        <v>ITM_sigma</v>
      </c>
      <c r="D663" s="8" t="str">
        <f>IF(A663&lt;0,VLOOKUP(A663,lookups!A$1:B$25,2,0),
IF(ISNA(B663),"",
IF(OR(ISBLANK(A663),ISNA(B663),B663=0),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))))</f>
        <v>#define ITM_sigma                      660</v>
      </c>
    </row>
    <row r="664" spans="1:4">
      <c r="A664">
        <v>661</v>
      </c>
      <c r="B664" t="str">
        <f>VLOOKUP(A664,SOURCE!B:P,12,0)</f>
        <v>ITM_sigma_end</v>
      </c>
      <c r="D664" s="8" t="str">
        <f>IF(A664&lt;0,VLOOKUP(A664,lookups!A$1:B$25,2,0),
IF(ISNA(B664),"",
IF(OR(ISBLANK(A664),ISNA(B664),B664=0),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))))</f>
        <v>#define ITM_sigma_end                  661</v>
      </c>
    </row>
    <row r="665" spans="1:4">
      <c r="A665">
        <v>662</v>
      </c>
      <c r="B665" t="str">
        <f>VLOOKUP(A665,SOURCE!B:P,12,0)</f>
        <v>ITM_tau</v>
      </c>
      <c r="D665" s="8" t="str">
        <f>IF(A665&lt;0,VLOOKUP(A665,lookups!A$1:B$25,2,0),
IF(ISNA(B665),"",
IF(OR(ISBLANK(A665),ISNA(B665),B665=0),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))))</f>
        <v>#define ITM_tau                        662</v>
      </c>
    </row>
    <row r="666" spans="1:4">
      <c r="A666">
        <v>663</v>
      </c>
      <c r="B666" t="str">
        <f>VLOOKUP(A666,SOURCE!B:P,12,0)</f>
        <v>ITM_upsilon</v>
      </c>
      <c r="D666" s="8" t="str">
        <f>IF(A666&lt;0,VLOOKUP(A666,lookups!A$1:B$25,2,0),
IF(ISNA(B666),"",
IF(OR(ISBLANK(A666),ISNA(B666),B666=0),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))))</f>
        <v>#define ITM_upsilon                    663</v>
      </c>
    </row>
    <row r="667" spans="1:4">
      <c r="A667">
        <v>664</v>
      </c>
      <c r="B667" t="str">
        <f>VLOOKUP(A667,SOURCE!B:P,12,0)</f>
        <v>ITM_upsilon_TONOS</v>
      </c>
      <c r="D667" s="8" t="str">
        <f>IF(A667&lt;0,VLOOKUP(A667,lookups!A$1:B$25,2,0),
IF(ISNA(B667),"",
IF(OR(ISBLANK(A667),ISNA(B667),B667=0),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))))</f>
        <v>#define ITM_upsilon_TONOS              664</v>
      </c>
    </row>
    <row r="668" spans="1:4">
      <c r="A668">
        <v>665</v>
      </c>
      <c r="B668" t="str">
        <f>VLOOKUP(A668,SOURCE!B:P,12,0)</f>
        <v>ITM_upsilon_DIALYTIKA</v>
      </c>
      <c r="D668" s="8" t="str">
        <f>IF(A668&lt;0,VLOOKUP(A668,lookups!A$1:B$25,2,0),
IF(ISNA(B668),"",
IF(OR(ISBLANK(A668),ISNA(B668),B668=0),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))))</f>
        <v>#define ITM_upsilon_DIALYTIKA          665</v>
      </c>
    </row>
    <row r="669" spans="1:4">
      <c r="A669">
        <v>666</v>
      </c>
      <c r="B669" t="str">
        <f>VLOOKUP(A669,SOURCE!B:P,12,0)</f>
        <v>ITM_upsilon_DIALYTIKA_TONOS</v>
      </c>
      <c r="D669" s="8" t="str">
        <f>IF(A669&lt;0,VLOOKUP(A669,lookups!A$1:B$25,2,0),
IF(ISNA(B669),"",
IF(OR(ISBLANK(A669),ISNA(B669),B669=0),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))))</f>
        <v>#define ITM_upsilon_DIALYTIKA_TONOS    666</v>
      </c>
    </row>
    <row r="670" spans="1:4">
      <c r="A670">
        <v>667</v>
      </c>
      <c r="B670" t="str">
        <f>VLOOKUP(A670,SOURCE!B:P,12,0)</f>
        <v>ITM_phi</v>
      </c>
      <c r="D670" s="8" t="str">
        <f>IF(A670&lt;0,VLOOKUP(A670,lookups!A$1:B$25,2,0),
IF(ISNA(B670),"",
IF(OR(ISBLANK(A670),ISNA(B670),B670=0),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))))</f>
        <v>#define ITM_phi                        667</v>
      </c>
    </row>
    <row r="671" spans="1:4">
      <c r="A671">
        <v>668</v>
      </c>
      <c r="B671" t="str">
        <f>VLOOKUP(A671,SOURCE!B:P,12,0)</f>
        <v>ITM_chi</v>
      </c>
      <c r="D671" s="8" t="str">
        <f>IF(A671&lt;0,VLOOKUP(A671,lookups!A$1:B$25,2,0),
IF(ISNA(B671),"",
IF(OR(ISBLANK(A671),ISNA(B671),B671=0),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))))</f>
        <v>#define ITM_chi                        668</v>
      </c>
    </row>
    <row r="672" spans="1:4">
      <c r="A672">
        <v>669</v>
      </c>
      <c r="B672" t="str">
        <f>VLOOKUP(A672,SOURCE!B:P,12,0)</f>
        <v>ITM_psi</v>
      </c>
      <c r="D672" s="8" t="str">
        <f>IF(A672&lt;0,VLOOKUP(A672,lookups!A$1:B$25,2,0),
IF(ISNA(B672),"",
IF(OR(ISBLANK(A672),ISNA(B672),B672=0),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))))</f>
        <v>#define ITM_psi                        669</v>
      </c>
    </row>
    <row r="673" spans="1:4">
      <c r="A673">
        <v>670</v>
      </c>
      <c r="B673" t="str">
        <f>VLOOKUP(A673,SOURCE!B:P,12,0)</f>
        <v>ITM_omega</v>
      </c>
      <c r="D673" s="8" t="str">
        <f>IF(A673&lt;0,VLOOKUP(A673,lookups!A$1:B$25,2,0),
IF(ISNA(B673),"",
IF(OR(ISBLANK(A673),ISNA(B673),B673=0),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))))</f>
        <v>#define ITM_omega                      670</v>
      </c>
    </row>
    <row r="674" spans="1:4">
      <c r="A674">
        <v>671</v>
      </c>
      <c r="B674" t="str">
        <f>VLOOKUP(A674,SOURCE!B:P,12,0)</f>
        <v>ITM_omega_TONOS</v>
      </c>
      <c r="D674" s="8" t="str">
        <f>IF(A674&lt;0,VLOOKUP(A674,lookups!A$1:B$25,2,0),
IF(ISNA(B674),"",
IF(OR(ISBLANK(A674),ISNA(B674),B674=0),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))))</f>
        <v>#define ITM_omega_TONOS                671</v>
      </c>
    </row>
    <row r="675" spans="1:4">
      <c r="A675">
        <v>672</v>
      </c>
      <c r="B675" t="str">
        <f>VLOOKUP(A675,SOURCE!B:P,12,0)</f>
        <v>ITM_0672</v>
      </c>
      <c r="D675" s="8" t="str">
        <f>IF(A675&lt;0,VLOOKUP(A675,lookups!A$1:B$25,2,0),
IF(ISNA(B675),"",
IF(OR(ISBLANK(A675),ISNA(B675),B675=0),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))))</f>
        <v>#define ITM_0672                       672</v>
      </c>
    </row>
    <row r="676" spans="1:4">
      <c r="A676">
        <v>673</v>
      </c>
      <c r="B676" t="str">
        <f>VLOOKUP(A676,SOURCE!B:P,12,0)</f>
        <v>ITM_0673</v>
      </c>
      <c r="D676" s="8" t="str">
        <f>IF(A676&lt;0,VLOOKUP(A676,lookups!A$1:B$25,2,0),
IF(ISNA(B676),"",
IF(OR(ISBLANK(A676),ISNA(B676),B676=0),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))))</f>
        <v>#define ITM_0673                       673</v>
      </c>
    </row>
    <row r="677" spans="1:4">
      <c r="A677">
        <v>674</v>
      </c>
      <c r="B677" t="str">
        <f>VLOOKUP(A677,SOURCE!B:P,12,0)</f>
        <v>ITM_0674</v>
      </c>
      <c r="D677" s="8" t="str">
        <f>IF(A677&lt;0,VLOOKUP(A677,lookups!A$1:B$25,2,0),
IF(ISNA(B677),"",
IF(OR(ISBLANK(A677),ISNA(B677),B677=0),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))))</f>
        <v>#define ITM_0674                       674</v>
      </c>
    </row>
    <row r="678" spans="1:4">
      <c r="A678">
        <v>675</v>
      </c>
      <c r="B678" t="str">
        <f>VLOOKUP(A678,SOURCE!B:P,12,0)</f>
        <v>ITM_0675</v>
      </c>
      <c r="D678" s="8" t="str">
        <f>IF(A678&lt;0,VLOOKUP(A678,lookups!A$1:B$25,2,0),
IF(ISNA(B678),"",
IF(OR(ISBLANK(A678),ISNA(B678),B678=0),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))))</f>
        <v>#define ITM_0675                       675</v>
      </c>
    </row>
    <row r="679" spans="1:4">
      <c r="A679">
        <v>676</v>
      </c>
      <c r="B679" t="str">
        <f>VLOOKUP(A679,SOURCE!B:P,12,0)</f>
        <v>ITM_0676</v>
      </c>
      <c r="D679" s="8" t="str">
        <f>IF(A679&lt;0,VLOOKUP(A679,lookups!A$1:B$25,2,0),
IF(ISNA(B679),"",
IF(OR(ISBLANK(A679),ISNA(B679),B679=0),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))))</f>
        <v>#define ITM_0676                       676</v>
      </c>
    </row>
    <row r="680" spans="1:4">
      <c r="A680">
        <v>677</v>
      </c>
      <c r="B680" t="str">
        <f>VLOOKUP(A680,SOURCE!B:P,12,0)</f>
        <v>ITM_0677</v>
      </c>
      <c r="D680" s="8" t="str">
        <f>IF(A680&lt;0,VLOOKUP(A680,lookups!A$1:B$25,2,0),
IF(ISNA(B680),"",
IF(OR(ISBLANK(A680),ISNA(B680),B680=0),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))))</f>
        <v>#define ITM_0677                       677</v>
      </c>
    </row>
    <row r="681" spans="1:4">
      <c r="A681">
        <v>678</v>
      </c>
      <c r="B681" t="str">
        <f>VLOOKUP(A681,SOURCE!B:P,12,0)</f>
        <v>ITM_A_MACRON</v>
      </c>
      <c r="D681" s="8" t="str">
        <f>IF(A681&lt;0,VLOOKUP(A681,lookups!A$1:B$25,2,0),
IF(ISNA(B681),"",
IF(OR(ISBLANK(A681),ISNA(B681),B681=0),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))))</f>
        <v>#define ITM_A_MACRON                   678</v>
      </c>
    </row>
    <row r="682" spans="1:4">
      <c r="A682">
        <v>679</v>
      </c>
      <c r="B682" t="str">
        <f>VLOOKUP(A682,SOURCE!B:P,12,0)</f>
        <v>ITM_A_ACUTE</v>
      </c>
      <c r="D682" s="8" t="str">
        <f>IF(A682&lt;0,VLOOKUP(A682,lookups!A$1:B$25,2,0),
IF(ISNA(B682),"",
IF(OR(ISBLANK(A682),ISNA(B682),B682=0),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))))</f>
        <v>#define ITM_A_ACUTE                    679</v>
      </c>
    </row>
    <row r="683" spans="1:4">
      <c r="A683">
        <v>680</v>
      </c>
      <c r="B683" t="str">
        <f>VLOOKUP(A683,SOURCE!B:P,12,0)</f>
        <v>ITM_A_BREVE</v>
      </c>
      <c r="D683" s="8" t="str">
        <f>IF(A683&lt;0,VLOOKUP(A683,lookups!A$1:B$25,2,0),
IF(ISNA(B683),"",
IF(OR(ISBLANK(A683),ISNA(B683),B683=0),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))))</f>
        <v>#define ITM_A_BREVE                    680</v>
      </c>
    </row>
    <row r="684" spans="1:4">
      <c r="A684">
        <v>681</v>
      </c>
      <c r="B684" t="str">
        <f>VLOOKUP(A684,SOURCE!B:P,12,0)</f>
        <v>ITM_A_GRAVE</v>
      </c>
      <c r="D684" s="8" t="str">
        <f>IF(A684&lt;0,VLOOKUP(A684,lookups!A$1:B$25,2,0),
IF(ISNA(B684),"",
IF(OR(ISBLANK(A684),ISNA(B684),B684=0),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))))</f>
        <v>#define ITM_A_GRAVE                    681</v>
      </c>
    </row>
    <row r="685" spans="1:4">
      <c r="A685">
        <v>682</v>
      </c>
      <c r="B685" t="str">
        <f>VLOOKUP(A685,SOURCE!B:P,12,0)</f>
        <v>ITM_A_DIARESIS</v>
      </c>
      <c r="D685" s="8" t="str">
        <f>IF(A685&lt;0,VLOOKUP(A685,lookups!A$1:B$25,2,0),
IF(ISNA(B685),"",
IF(OR(ISBLANK(A685),ISNA(B685),B685=0),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))))</f>
        <v>#define ITM_A_DIARESIS                 682</v>
      </c>
    </row>
    <row r="686" spans="1:4">
      <c r="A686">
        <v>683</v>
      </c>
      <c r="B686" t="str">
        <f>VLOOKUP(A686,SOURCE!B:P,12,0)</f>
        <v>ITM_A_TILDE</v>
      </c>
      <c r="D686" s="8" t="str">
        <f>IF(A686&lt;0,VLOOKUP(A686,lookups!A$1:B$25,2,0),
IF(ISNA(B686),"",
IF(OR(ISBLANK(A686),ISNA(B686),B686=0),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))))</f>
        <v>#define ITM_A_TILDE                    683</v>
      </c>
    </row>
    <row r="687" spans="1:4">
      <c r="A687">
        <v>684</v>
      </c>
      <c r="B687" t="str">
        <f>VLOOKUP(A687,SOURCE!B:P,12,0)</f>
        <v>ITM_A_CIRC</v>
      </c>
      <c r="D687" s="8" t="str">
        <f>IF(A687&lt;0,VLOOKUP(A687,lookups!A$1:B$25,2,0),
IF(ISNA(B687),"",
IF(OR(ISBLANK(A687),ISNA(B687),B687=0),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))))</f>
        <v>#define ITM_A_CIRC                     684</v>
      </c>
    </row>
    <row r="688" spans="1:4">
      <c r="A688">
        <v>685</v>
      </c>
      <c r="B688" t="str">
        <f>VLOOKUP(A688,SOURCE!B:P,12,0)</f>
        <v>ITM_A_RING</v>
      </c>
      <c r="D688" s="8" t="str">
        <f>IF(A688&lt;0,VLOOKUP(A688,lookups!A$1:B$25,2,0),
IF(ISNA(B688),"",
IF(OR(ISBLANK(A688),ISNA(B688),B688=0),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))))</f>
        <v>#define ITM_A_RING                     685</v>
      </c>
    </row>
    <row r="689" spans="1:4">
      <c r="A689">
        <v>686</v>
      </c>
      <c r="B689" t="str">
        <f>VLOOKUP(A689,SOURCE!B:P,12,0)</f>
        <v>ITM_AE</v>
      </c>
      <c r="D689" s="8" t="str">
        <f>IF(A689&lt;0,VLOOKUP(A689,lookups!A$1:B$25,2,0),
IF(ISNA(B689),"",
IF(OR(ISBLANK(A689),ISNA(B689),B689=0),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))))</f>
        <v>#define ITM_AE                         686</v>
      </c>
    </row>
    <row r="690" spans="1:4">
      <c r="A690">
        <v>687</v>
      </c>
      <c r="B690" t="str">
        <f>VLOOKUP(A690,SOURCE!B:P,12,0)</f>
        <v>ITM_A_OGONEK</v>
      </c>
      <c r="D690" s="8" t="str">
        <f>IF(A690&lt;0,VLOOKUP(A690,lookups!A$1:B$25,2,0),
IF(ISNA(B690),"",
IF(OR(ISBLANK(A690),ISNA(B690),B690=0),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))))</f>
        <v>#define ITM_A_OGONEK                   687</v>
      </c>
    </row>
    <row r="691" spans="1:4">
      <c r="A691">
        <v>688</v>
      </c>
      <c r="B691" t="str">
        <f>VLOOKUP(A691,SOURCE!B:P,12,0)</f>
        <v>ITM_C_ACUTE</v>
      </c>
      <c r="D691" s="8" t="str">
        <f>IF(A691&lt;0,VLOOKUP(A691,lookups!A$1:B$25,2,0),
IF(ISNA(B691),"",
IF(OR(ISBLANK(A691),ISNA(B691),B691=0),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))))</f>
        <v>#define ITM_C_ACUTE                    688</v>
      </c>
    </row>
    <row r="692" spans="1:4">
      <c r="A692">
        <v>689</v>
      </c>
      <c r="B692" t="str">
        <f>VLOOKUP(A692,SOURCE!B:P,12,0)</f>
        <v>ITM_C_CARON</v>
      </c>
      <c r="D692" s="8" t="str">
        <f>IF(A692&lt;0,VLOOKUP(A692,lookups!A$1:B$25,2,0),
IF(ISNA(B692),"",
IF(OR(ISBLANK(A692),ISNA(B692),B692=0),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))))</f>
        <v>#define ITM_C_CARON                    689</v>
      </c>
    </row>
    <row r="693" spans="1:4">
      <c r="A693">
        <v>690</v>
      </c>
      <c r="B693" t="str">
        <f>VLOOKUP(A693,SOURCE!B:P,12,0)</f>
        <v>ITM_C_CEDILLA</v>
      </c>
      <c r="D693" s="8" t="str">
        <f>IF(A693&lt;0,VLOOKUP(A693,lookups!A$1:B$25,2,0),
IF(ISNA(B693),"",
IF(OR(ISBLANK(A693),ISNA(B693),B693=0),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))))</f>
        <v>#define ITM_C_CEDILLA                  690</v>
      </c>
    </row>
    <row r="694" spans="1:4">
      <c r="A694">
        <v>691</v>
      </c>
      <c r="B694" t="str">
        <f>VLOOKUP(A694,SOURCE!B:P,12,0)</f>
        <v>ITM_D_STROKE</v>
      </c>
      <c r="D694" s="8" t="str">
        <f>IF(A694&lt;0,VLOOKUP(A694,lookups!A$1:B$25,2,0),
IF(ISNA(B694),"",
IF(OR(ISBLANK(A694),ISNA(B694),B694=0),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))))</f>
        <v>#define ITM_D_STROKE                   691</v>
      </c>
    </row>
    <row r="695" spans="1:4">
      <c r="A695">
        <v>692</v>
      </c>
      <c r="B695" t="str">
        <f>VLOOKUP(A695,SOURCE!B:P,12,0)</f>
        <v>ITM_D_CARON</v>
      </c>
      <c r="D695" s="8" t="str">
        <f>IF(A695&lt;0,VLOOKUP(A695,lookups!A$1:B$25,2,0),
IF(ISNA(B695),"",
IF(OR(ISBLANK(A695),ISNA(B695),B695=0),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))))</f>
        <v>#define ITM_D_CARON                    692</v>
      </c>
    </row>
    <row r="696" spans="1:4">
      <c r="A696">
        <v>693</v>
      </c>
      <c r="B696" t="str">
        <f>VLOOKUP(A696,SOURCE!B:P,12,0)</f>
        <v>ITM_E_MACRON</v>
      </c>
      <c r="D696" s="8" t="str">
        <f>IF(A696&lt;0,VLOOKUP(A696,lookups!A$1:B$25,2,0),
IF(ISNA(B696),"",
IF(OR(ISBLANK(A696),ISNA(B696),B696=0),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))))</f>
        <v>#define ITM_E_MACRON                   693</v>
      </c>
    </row>
    <row r="697" spans="1:4">
      <c r="A697">
        <v>694</v>
      </c>
      <c r="B697" t="str">
        <f>VLOOKUP(A697,SOURCE!B:P,12,0)</f>
        <v>ITM_E_ACUTE</v>
      </c>
      <c r="D697" s="8" t="str">
        <f>IF(A697&lt;0,VLOOKUP(A697,lookups!A$1:B$25,2,0),
IF(ISNA(B697),"",
IF(OR(ISBLANK(A697),ISNA(B697),B697=0),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))))</f>
        <v>#define ITM_E_ACUTE                    694</v>
      </c>
    </row>
    <row r="698" spans="1:4">
      <c r="A698">
        <v>695</v>
      </c>
      <c r="B698" t="str">
        <f>VLOOKUP(A698,SOURCE!B:P,12,0)</f>
        <v>ITM_E_BREVE</v>
      </c>
      <c r="D698" s="8" t="str">
        <f>IF(A698&lt;0,VLOOKUP(A698,lookups!A$1:B$25,2,0),
IF(ISNA(B698),"",
IF(OR(ISBLANK(A698),ISNA(B698),B698=0),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))))</f>
        <v>#define ITM_E_BREVE                    695</v>
      </c>
    </row>
    <row r="699" spans="1:4">
      <c r="A699">
        <v>696</v>
      </c>
      <c r="B699" t="str">
        <f>VLOOKUP(A699,SOURCE!B:P,12,0)</f>
        <v>ITM_E_GRAVE</v>
      </c>
      <c r="D699" s="8" t="str">
        <f>IF(A699&lt;0,VLOOKUP(A699,lookups!A$1:B$25,2,0),
IF(ISNA(B699),"",
IF(OR(ISBLANK(A699),ISNA(B699),B699=0),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))))</f>
        <v>#define ITM_E_GRAVE                    696</v>
      </c>
    </row>
    <row r="700" spans="1:4">
      <c r="A700">
        <v>697</v>
      </c>
      <c r="B700" t="str">
        <f>VLOOKUP(A700,SOURCE!B:P,12,0)</f>
        <v>ITM_E_DIARESIS</v>
      </c>
      <c r="D700" s="8" t="str">
        <f>IF(A700&lt;0,VLOOKUP(A700,lookups!A$1:B$25,2,0),
IF(ISNA(B700),"",
IF(OR(ISBLANK(A700),ISNA(B700),B700=0),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))))</f>
        <v>#define ITM_E_DIARESIS                 697</v>
      </c>
    </row>
    <row r="701" spans="1:4">
      <c r="A701">
        <v>698</v>
      </c>
      <c r="B701" t="str">
        <f>VLOOKUP(A701,SOURCE!B:P,12,0)</f>
        <v>ITM_E_CIRC</v>
      </c>
      <c r="D701" s="8" t="str">
        <f>IF(A701&lt;0,VLOOKUP(A701,lookups!A$1:B$25,2,0),
IF(ISNA(B701),"",
IF(OR(ISBLANK(A701),ISNA(B701),B701=0),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))))</f>
        <v>#define ITM_E_CIRC                     698</v>
      </c>
    </row>
    <row r="702" spans="1:4">
      <c r="A702">
        <v>699</v>
      </c>
      <c r="B702" t="str">
        <f>VLOOKUP(A702,SOURCE!B:P,12,0)</f>
        <v>ITM_E_OGONEK</v>
      </c>
      <c r="D702" s="8" t="str">
        <f>IF(A702&lt;0,VLOOKUP(A702,lookups!A$1:B$25,2,0),
IF(ISNA(B702),"",
IF(OR(ISBLANK(A702),ISNA(B702),B702=0),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))))</f>
        <v>#define ITM_E_OGONEK                   699</v>
      </c>
    </row>
    <row r="703" spans="1:4">
      <c r="A703">
        <v>700</v>
      </c>
      <c r="B703" t="str">
        <f>VLOOKUP(A703,SOURCE!B:P,12,0)</f>
        <v>ITM_G_BREVE</v>
      </c>
      <c r="D703" s="8" t="str">
        <f>IF(A703&lt;0,VLOOKUP(A703,lookups!A$1:B$25,2,0),
IF(ISNA(B703),"",
IF(OR(ISBLANK(A703),ISNA(B703),B703=0),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))))</f>
        <v>#define ITM_G_BREVE                    700</v>
      </c>
    </row>
    <row r="704" spans="1:4">
      <c r="A704">
        <v>701</v>
      </c>
      <c r="B704" t="str">
        <f>VLOOKUP(A704,SOURCE!B:P,12,0)</f>
        <v>ITM_0701</v>
      </c>
      <c r="D704" s="8" t="str">
        <f>IF(A704&lt;0,VLOOKUP(A704,lookups!A$1:B$25,2,0),
IF(ISNA(B704),"",
IF(OR(ISBLANK(A704),ISNA(B704),B704=0),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))))</f>
        <v>#define ITM_0701                       701</v>
      </c>
    </row>
    <row r="705" spans="1:4">
      <c r="A705">
        <v>702</v>
      </c>
      <c r="B705" t="str">
        <f>VLOOKUP(A705,SOURCE!B:P,12,0)</f>
        <v>ITM_I_MACRON</v>
      </c>
      <c r="D705" s="8" t="str">
        <f>IF(A705&lt;0,VLOOKUP(A705,lookups!A$1:B$25,2,0),
IF(ISNA(B705),"",
IF(OR(ISBLANK(A705),ISNA(B705),B705=0),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))))</f>
        <v>#define ITM_I_MACRON                   702</v>
      </c>
    </row>
    <row r="706" spans="1:4">
      <c r="A706">
        <v>703</v>
      </c>
      <c r="B706" t="str">
        <f>VLOOKUP(A706,SOURCE!B:P,12,0)</f>
        <v>ITM_I_ACUTE</v>
      </c>
      <c r="D706" s="8" t="str">
        <f>IF(A706&lt;0,VLOOKUP(A706,lookups!A$1:B$25,2,0),
IF(ISNA(B706),"",
IF(OR(ISBLANK(A706),ISNA(B706),B706=0),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))))</f>
        <v>#define ITM_I_ACUTE                    703</v>
      </c>
    </row>
    <row r="707" spans="1:4">
      <c r="A707">
        <v>704</v>
      </c>
      <c r="B707" t="str">
        <f>VLOOKUP(A707,SOURCE!B:P,12,0)</f>
        <v>ITM_I_BREVE</v>
      </c>
      <c r="D707" s="8" t="str">
        <f>IF(A707&lt;0,VLOOKUP(A707,lookups!A$1:B$25,2,0),
IF(ISNA(B707),"",
IF(OR(ISBLANK(A707),ISNA(B707),B707=0),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))))</f>
        <v>#define ITM_I_BREVE                    704</v>
      </c>
    </row>
    <row r="708" spans="1:4">
      <c r="A708">
        <v>705</v>
      </c>
      <c r="B708" t="str">
        <f>VLOOKUP(A708,SOURCE!B:P,12,0)</f>
        <v>ITM_I_GRAVE</v>
      </c>
      <c r="D708" s="8" t="str">
        <f>IF(A708&lt;0,VLOOKUP(A708,lookups!A$1:B$25,2,0),
IF(ISNA(B708),"",
IF(OR(ISBLANK(A708),ISNA(B708),B708=0),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))))</f>
        <v>#define ITM_I_GRAVE                    705</v>
      </c>
    </row>
    <row r="709" spans="1:4">
      <c r="A709">
        <v>706</v>
      </c>
      <c r="B709" t="str">
        <f>VLOOKUP(A709,SOURCE!B:P,12,0)</f>
        <v>ITM_I_DIARESIS</v>
      </c>
      <c r="D709" s="8" t="str">
        <f>IF(A709&lt;0,VLOOKUP(A709,lookups!A$1:B$25,2,0),
IF(ISNA(B709),"",
IF(OR(ISBLANK(A709),ISNA(B709),B709=0),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))))</f>
        <v>#define ITM_I_DIARESIS                 706</v>
      </c>
    </row>
    <row r="710" spans="1:4">
      <c r="A710">
        <v>707</v>
      </c>
      <c r="B710" t="str">
        <f>VLOOKUP(A710,SOURCE!B:P,12,0)</f>
        <v>ITM_I_CIRC</v>
      </c>
      <c r="D710" s="8" t="str">
        <f>IF(A710&lt;0,VLOOKUP(A710,lookups!A$1:B$25,2,0),
IF(ISNA(B710),"",
IF(OR(ISBLANK(A710),ISNA(B710),B710=0),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))))</f>
        <v>#define ITM_I_CIRC                     707</v>
      </c>
    </row>
    <row r="711" spans="1:4">
      <c r="A711">
        <v>708</v>
      </c>
      <c r="B711" t="str">
        <f>VLOOKUP(A711,SOURCE!B:P,12,0)</f>
        <v>ITM_I_OGONEK</v>
      </c>
      <c r="D711" s="8" t="str">
        <f>IF(A711&lt;0,VLOOKUP(A711,lookups!A$1:B$25,2,0),
IF(ISNA(B711),"",
IF(OR(ISBLANK(A711),ISNA(B711),B711=0),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))))</f>
        <v>#define ITM_I_OGONEK                   708</v>
      </c>
    </row>
    <row r="712" spans="1:4">
      <c r="A712">
        <v>709</v>
      </c>
      <c r="B712" t="str">
        <f>VLOOKUP(A712,SOURCE!B:P,12,0)</f>
        <v>ITM_I_DOT</v>
      </c>
      <c r="D712" s="8" t="str">
        <f>IF(A712&lt;0,VLOOKUP(A712,lookups!A$1:B$25,2,0),
IF(ISNA(B712),"",
IF(OR(ISBLANK(A712),ISNA(B712),B712=0),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))))</f>
        <v>#define ITM_I_DOT                      709</v>
      </c>
    </row>
    <row r="713" spans="1:4">
      <c r="A713">
        <v>710</v>
      </c>
      <c r="B713" t="str">
        <f>VLOOKUP(A713,SOURCE!B:P,12,0)</f>
        <v>ITM_I_DOTLESS</v>
      </c>
      <c r="D713" s="8" t="str">
        <f>IF(A713&lt;0,VLOOKUP(A713,lookups!A$1:B$25,2,0),
IF(ISNA(B713),"",
IF(OR(ISBLANK(A713),ISNA(B713),B713=0),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))))</f>
        <v>#define ITM_I_DOTLESS                  710</v>
      </c>
    </row>
    <row r="714" spans="1:4">
      <c r="A714">
        <v>711</v>
      </c>
      <c r="B714" t="str">
        <f>VLOOKUP(A714,SOURCE!B:P,12,0)</f>
        <v>ITM_L_STROKE</v>
      </c>
      <c r="D714" s="8" t="str">
        <f>IF(A714&lt;0,VLOOKUP(A714,lookups!A$1:B$25,2,0),
IF(ISNA(B714),"",
IF(OR(ISBLANK(A714),ISNA(B714),B714=0),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))))</f>
        <v>#define ITM_L_STROKE                   711</v>
      </c>
    </row>
    <row r="715" spans="1:4">
      <c r="A715">
        <v>712</v>
      </c>
      <c r="B715" t="str">
        <f>VLOOKUP(A715,SOURCE!B:P,12,0)</f>
        <v>ITM_L_ACUTE</v>
      </c>
      <c r="D715" s="8" t="str">
        <f>IF(A715&lt;0,VLOOKUP(A715,lookups!A$1:B$25,2,0),
IF(ISNA(B715),"",
IF(OR(ISBLANK(A715),ISNA(B715),B715=0),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))))</f>
        <v>#define ITM_L_ACUTE                    712</v>
      </c>
    </row>
    <row r="716" spans="1:4">
      <c r="A716">
        <v>713</v>
      </c>
      <c r="B716" t="str">
        <f>VLOOKUP(A716,SOURCE!B:P,12,0)</f>
        <v>ITM_L_APOSTROPHE</v>
      </c>
      <c r="D716" s="8" t="str">
        <f>IF(A716&lt;0,VLOOKUP(A716,lookups!A$1:B$25,2,0),
IF(ISNA(B716),"",
IF(OR(ISBLANK(A716),ISNA(B716),B716=0),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))))</f>
        <v>#define ITM_L_APOSTROPHE               713</v>
      </c>
    </row>
    <row r="717" spans="1:4">
      <c r="A717">
        <v>714</v>
      </c>
      <c r="B717" t="str">
        <f>VLOOKUP(A717,SOURCE!B:P,12,0)</f>
        <v>ITM_N_ACUTE</v>
      </c>
      <c r="D717" s="8" t="str">
        <f>IF(A717&lt;0,VLOOKUP(A717,lookups!A$1:B$25,2,0),
IF(ISNA(B717),"",
IF(OR(ISBLANK(A717),ISNA(B717),B717=0),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))))</f>
        <v>#define ITM_N_ACUTE                    714</v>
      </c>
    </row>
    <row r="718" spans="1:4">
      <c r="A718">
        <v>715</v>
      </c>
      <c r="B718" t="str">
        <f>VLOOKUP(A718,SOURCE!B:P,12,0)</f>
        <v>ITM_N_CARON</v>
      </c>
      <c r="D718" s="8" t="str">
        <f>IF(A718&lt;0,VLOOKUP(A718,lookups!A$1:B$25,2,0),
IF(ISNA(B718),"",
IF(OR(ISBLANK(A718),ISNA(B718),B718=0),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))))</f>
        <v>#define ITM_N_CARON                    715</v>
      </c>
    </row>
    <row r="719" spans="1:4">
      <c r="A719">
        <v>716</v>
      </c>
      <c r="B719" t="str">
        <f>VLOOKUP(A719,SOURCE!B:P,12,0)</f>
        <v>ITM_N_TILDE</v>
      </c>
      <c r="D719" s="8" t="str">
        <f>IF(A719&lt;0,VLOOKUP(A719,lookups!A$1:B$25,2,0),
IF(ISNA(B719),"",
IF(OR(ISBLANK(A719),ISNA(B719),B719=0),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))))</f>
        <v>#define ITM_N_TILDE                    716</v>
      </c>
    </row>
    <row r="720" spans="1:4">
      <c r="A720">
        <v>717</v>
      </c>
      <c r="B720" t="str">
        <f>VLOOKUP(A720,SOURCE!B:P,12,0)</f>
        <v>ITM_O_MACRON</v>
      </c>
      <c r="D720" s="8" t="str">
        <f>IF(A720&lt;0,VLOOKUP(A720,lookups!A$1:B$25,2,0),
IF(ISNA(B720),"",
IF(OR(ISBLANK(A720),ISNA(B720),B720=0),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))))</f>
        <v>#define ITM_O_MACRON                   717</v>
      </c>
    </row>
    <row r="721" spans="1:4">
      <c r="A721">
        <v>718</v>
      </c>
      <c r="B721" t="str">
        <f>VLOOKUP(A721,SOURCE!B:P,12,0)</f>
        <v>ITM_O_ACUTE</v>
      </c>
      <c r="D721" s="8" t="str">
        <f>IF(A721&lt;0,VLOOKUP(A721,lookups!A$1:B$25,2,0),
IF(ISNA(B721),"",
IF(OR(ISBLANK(A721),ISNA(B721),B721=0),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))))</f>
        <v>#define ITM_O_ACUTE                    718</v>
      </c>
    </row>
    <row r="722" spans="1:4">
      <c r="A722">
        <v>719</v>
      </c>
      <c r="B722" t="str">
        <f>VLOOKUP(A722,SOURCE!B:P,12,0)</f>
        <v>ITM_O_BREVE</v>
      </c>
      <c r="D722" s="8" t="str">
        <f>IF(A722&lt;0,VLOOKUP(A722,lookups!A$1:B$25,2,0),
IF(ISNA(B722),"",
IF(OR(ISBLANK(A722),ISNA(B722),B722=0),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))))</f>
        <v>#define ITM_O_BREVE                    719</v>
      </c>
    </row>
    <row r="723" spans="1:4">
      <c r="A723">
        <v>720</v>
      </c>
      <c r="B723" t="str">
        <f>VLOOKUP(A723,SOURCE!B:P,12,0)</f>
        <v>ITM_O_GRAVE</v>
      </c>
      <c r="D723" s="8" t="str">
        <f>IF(A723&lt;0,VLOOKUP(A723,lookups!A$1:B$25,2,0),
IF(ISNA(B723),"",
IF(OR(ISBLANK(A723),ISNA(B723),B723=0),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))))</f>
        <v>#define ITM_O_GRAVE                    720</v>
      </c>
    </row>
    <row r="724" spans="1:4">
      <c r="A724">
        <v>721</v>
      </c>
      <c r="B724" t="str">
        <f>VLOOKUP(A724,SOURCE!B:P,12,0)</f>
        <v>ITM_O_DIARESIS</v>
      </c>
      <c r="D724" s="8" t="str">
        <f>IF(A724&lt;0,VLOOKUP(A724,lookups!A$1:B$25,2,0),
IF(ISNA(B724),"",
IF(OR(ISBLANK(A724),ISNA(B724),B724=0),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))))</f>
        <v>#define ITM_O_DIARESIS                 721</v>
      </c>
    </row>
    <row r="725" spans="1:4">
      <c r="A725">
        <v>722</v>
      </c>
      <c r="B725" t="str">
        <f>VLOOKUP(A725,SOURCE!B:P,12,0)</f>
        <v>ITM_O_TILDE</v>
      </c>
      <c r="D725" s="8" t="str">
        <f>IF(A725&lt;0,VLOOKUP(A725,lookups!A$1:B$25,2,0),
IF(ISNA(B725),"",
IF(OR(ISBLANK(A725),ISNA(B725),B725=0),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))))</f>
        <v>#define ITM_O_TILDE                    722</v>
      </c>
    </row>
    <row r="726" spans="1:4">
      <c r="A726">
        <v>723</v>
      </c>
      <c r="B726" t="str">
        <f>VLOOKUP(A726,SOURCE!B:P,12,0)</f>
        <v>ITM_O_CIRC</v>
      </c>
      <c r="D726" s="8" t="str">
        <f>IF(A726&lt;0,VLOOKUP(A726,lookups!A$1:B$25,2,0),
IF(ISNA(B726),"",
IF(OR(ISBLANK(A726),ISNA(B726),B726=0),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))))</f>
        <v>#define ITM_O_CIRC                     723</v>
      </c>
    </row>
    <row r="727" spans="1:4">
      <c r="A727">
        <v>724</v>
      </c>
      <c r="B727" t="str">
        <f>VLOOKUP(A727,SOURCE!B:P,12,0)</f>
        <v>ITM_O_STROKE</v>
      </c>
      <c r="D727" s="8" t="str">
        <f>IF(A727&lt;0,VLOOKUP(A727,lookups!A$1:B$25,2,0),
IF(ISNA(B727),"",
IF(OR(ISBLANK(A727),ISNA(B727),B727=0),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))))</f>
        <v>#define ITM_O_STROKE                   724</v>
      </c>
    </row>
    <row r="728" spans="1:4">
      <c r="A728">
        <v>725</v>
      </c>
      <c r="B728" t="str">
        <f>VLOOKUP(A728,SOURCE!B:P,12,0)</f>
        <v>ITM_OE</v>
      </c>
      <c r="D728" s="8" t="str">
        <f>IF(A728&lt;0,VLOOKUP(A728,lookups!A$1:B$25,2,0),
IF(ISNA(B728),"",
IF(OR(ISBLANK(A728),ISNA(B728),B728=0),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))))</f>
        <v>#define ITM_OE                         725</v>
      </c>
    </row>
    <row r="729" spans="1:4">
      <c r="A729">
        <v>726</v>
      </c>
      <c r="B729" t="str">
        <f>VLOOKUP(A729,SOURCE!B:P,12,0)</f>
        <v>ITM_0726</v>
      </c>
      <c r="D729" s="8" t="str">
        <f>IF(A729&lt;0,VLOOKUP(A729,lookups!A$1:B$25,2,0),
IF(ISNA(B729),"",
IF(OR(ISBLANK(A729),ISNA(B729),B729=0),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))))</f>
        <v>#define ITM_0726                       726</v>
      </c>
    </row>
    <row r="730" spans="1:4">
      <c r="A730">
        <v>727</v>
      </c>
      <c r="B730" t="str">
        <f>VLOOKUP(A730,SOURCE!B:P,12,0)</f>
        <v>ITM_0727</v>
      </c>
      <c r="D730" s="8" t="str">
        <f>IF(A730&lt;0,VLOOKUP(A730,lookups!A$1:B$25,2,0),
IF(ISNA(B730),"",
IF(OR(ISBLANK(A730),ISNA(B730),B730=0),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))))</f>
        <v>#define ITM_0727                       727</v>
      </c>
    </row>
    <row r="731" spans="1:4">
      <c r="A731">
        <v>728</v>
      </c>
      <c r="B731" t="str">
        <f>VLOOKUP(A731,SOURCE!B:P,12,0)</f>
        <v>ITM_S_SHARP</v>
      </c>
      <c r="D731" s="8" t="str">
        <f>IF(A731&lt;0,VLOOKUP(A731,lookups!A$1:B$25,2,0),
IF(ISNA(B731),"",
IF(OR(ISBLANK(A731),ISNA(B731),B731=0),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))))</f>
        <v>#define ITM_S_SHARP                    728</v>
      </c>
    </row>
    <row r="732" spans="1:4">
      <c r="A732">
        <v>729</v>
      </c>
      <c r="B732" t="str">
        <f>VLOOKUP(A732,SOURCE!B:P,12,0)</f>
        <v>ITM_S_ACUTE</v>
      </c>
      <c r="D732" s="8" t="str">
        <f>IF(A732&lt;0,VLOOKUP(A732,lookups!A$1:B$25,2,0),
IF(ISNA(B732),"",
IF(OR(ISBLANK(A732),ISNA(B732),B732=0),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))))</f>
        <v>#define ITM_S_ACUTE                    729</v>
      </c>
    </row>
    <row r="733" spans="1:4">
      <c r="A733">
        <v>730</v>
      </c>
      <c r="B733" t="str">
        <f>VLOOKUP(A733,SOURCE!B:P,12,0)</f>
        <v>ITM_S_CARON</v>
      </c>
      <c r="D733" s="8" t="str">
        <f>IF(A733&lt;0,VLOOKUP(A733,lookups!A$1:B$25,2,0),
IF(ISNA(B733),"",
IF(OR(ISBLANK(A733),ISNA(B733),B733=0),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))))</f>
        <v>#define ITM_S_CARON                    730</v>
      </c>
    </row>
    <row r="734" spans="1:4">
      <c r="A734">
        <v>731</v>
      </c>
      <c r="B734" t="str">
        <f>VLOOKUP(A734,SOURCE!B:P,12,0)</f>
        <v>ITM_S_CEDILLA</v>
      </c>
      <c r="D734" s="8" t="str">
        <f>IF(A734&lt;0,VLOOKUP(A734,lookups!A$1:B$25,2,0),
IF(ISNA(B734),"",
IF(OR(ISBLANK(A734),ISNA(B734),B734=0),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))))</f>
        <v>#define ITM_S_CEDILLA                  731</v>
      </c>
    </row>
    <row r="735" spans="1:4">
      <c r="A735">
        <v>732</v>
      </c>
      <c r="B735" t="str">
        <f>VLOOKUP(A735,SOURCE!B:P,12,0)</f>
        <v>ITM_T_CARON</v>
      </c>
      <c r="D735" s="8" t="str">
        <f>IF(A735&lt;0,VLOOKUP(A735,lookups!A$1:B$25,2,0),
IF(ISNA(B735),"",
IF(OR(ISBLANK(A735),ISNA(B735),B735=0),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))))</f>
        <v>#define ITM_T_CARON                    732</v>
      </c>
    </row>
    <row r="736" spans="1:4">
      <c r="A736">
        <v>733</v>
      </c>
      <c r="B736" t="str">
        <f>VLOOKUP(A736,SOURCE!B:P,12,0)</f>
        <v>ITM_T_CEDILLA</v>
      </c>
      <c r="D736" s="8" t="str">
        <f>IF(A736&lt;0,VLOOKUP(A736,lookups!A$1:B$25,2,0),
IF(ISNA(B736),"",
IF(OR(ISBLANK(A736),ISNA(B736),B736=0),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))))</f>
        <v>#define ITM_T_CEDILLA                  733</v>
      </c>
    </row>
    <row r="737" spans="1:4">
      <c r="A737">
        <v>734</v>
      </c>
      <c r="B737" t="str">
        <f>VLOOKUP(A737,SOURCE!B:P,12,0)</f>
        <v>ITM_U_MACRON</v>
      </c>
      <c r="D737" s="8" t="str">
        <f>IF(A737&lt;0,VLOOKUP(A737,lookups!A$1:B$25,2,0),
IF(ISNA(B737),"",
IF(OR(ISBLANK(A737),ISNA(B737),B737=0),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))))</f>
        <v>#define ITM_U_MACRON                   734</v>
      </c>
    </row>
    <row r="738" spans="1:4">
      <c r="A738">
        <v>735</v>
      </c>
      <c r="B738" t="str">
        <f>VLOOKUP(A738,SOURCE!B:P,12,0)</f>
        <v>ITM_U_ACUTE</v>
      </c>
      <c r="D738" s="8" t="str">
        <f>IF(A738&lt;0,VLOOKUP(A738,lookups!A$1:B$25,2,0),
IF(ISNA(B738),"",
IF(OR(ISBLANK(A738),ISNA(B738),B738=0),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))))</f>
        <v>#define ITM_U_ACUTE                    735</v>
      </c>
    </row>
    <row r="739" spans="1:4">
      <c r="A739">
        <v>736</v>
      </c>
      <c r="B739" t="str">
        <f>VLOOKUP(A739,SOURCE!B:P,12,0)</f>
        <v>ITM_U_BREVE</v>
      </c>
      <c r="D739" s="8" t="str">
        <f>IF(A739&lt;0,VLOOKUP(A739,lookups!A$1:B$25,2,0),
IF(ISNA(B739),"",
IF(OR(ISBLANK(A739),ISNA(B739),B739=0),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))))</f>
        <v>#define ITM_U_BREVE                    736</v>
      </c>
    </row>
    <row r="740" spans="1:4">
      <c r="A740">
        <v>737</v>
      </c>
      <c r="B740" t="str">
        <f>VLOOKUP(A740,SOURCE!B:P,12,0)</f>
        <v>ITM_U_GRAVE</v>
      </c>
      <c r="D740" s="8" t="str">
        <f>IF(A740&lt;0,VLOOKUP(A740,lookups!A$1:B$25,2,0),
IF(ISNA(B740),"",
IF(OR(ISBLANK(A740),ISNA(B740),B740=0),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))))</f>
        <v>#define ITM_U_GRAVE                    737</v>
      </c>
    </row>
    <row r="741" spans="1:4">
      <c r="A741">
        <v>738</v>
      </c>
      <c r="B741" t="str">
        <f>VLOOKUP(A741,SOURCE!B:P,12,0)</f>
        <v>ITM_U_DIARESIS</v>
      </c>
      <c r="D741" s="8" t="str">
        <f>IF(A741&lt;0,VLOOKUP(A741,lookups!A$1:B$25,2,0),
IF(ISNA(B741),"",
IF(OR(ISBLANK(A741),ISNA(B741),B741=0),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))))</f>
        <v>#define ITM_U_DIARESIS                 738</v>
      </c>
    </row>
    <row r="742" spans="1:4">
      <c r="A742">
        <v>739</v>
      </c>
      <c r="B742" t="str">
        <f>VLOOKUP(A742,SOURCE!B:P,12,0)</f>
        <v>ITM_U_TILDE</v>
      </c>
      <c r="D742" s="8" t="str">
        <f>IF(A742&lt;0,VLOOKUP(A742,lookups!A$1:B$25,2,0),
IF(ISNA(B742),"",
IF(OR(ISBLANK(A742),ISNA(B742),B742=0),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))))</f>
        <v>#define ITM_U_TILDE                    739</v>
      </c>
    </row>
    <row r="743" spans="1:4">
      <c r="A743">
        <v>740</v>
      </c>
      <c r="B743" t="str">
        <f>VLOOKUP(A743,SOURCE!B:P,12,0)</f>
        <v>ITM_U_CIRC</v>
      </c>
      <c r="D743" s="8" t="str">
        <f>IF(A743&lt;0,VLOOKUP(A743,lookups!A$1:B$25,2,0),
IF(ISNA(B743),"",
IF(OR(ISBLANK(A743),ISNA(B743),B743=0),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))))</f>
        <v>#define ITM_U_CIRC                     740</v>
      </c>
    </row>
    <row r="744" spans="1:4">
      <c r="A744">
        <v>741</v>
      </c>
      <c r="B744" t="str">
        <f>VLOOKUP(A744,SOURCE!B:P,12,0)</f>
        <v>ITM_U_RING</v>
      </c>
      <c r="D744" s="8" t="str">
        <f>IF(A744&lt;0,VLOOKUP(A744,lookups!A$1:B$25,2,0),
IF(ISNA(B744),"",
IF(OR(ISBLANK(A744),ISNA(B744),B744=0),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))))</f>
        <v>#define ITM_U_RING                     741</v>
      </c>
    </row>
    <row r="745" spans="1:4">
      <c r="A745">
        <v>742</v>
      </c>
      <c r="B745" t="str">
        <f>VLOOKUP(A745,SOURCE!B:P,12,0)</f>
        <v>ITM_W_CIRC</v>
      </c>
      <c r="D745" s="8" t="str">
        <f>IF(A745&lt;0,VLOOKUP(A745,lookups!A$1:B$25,2,0),
IF(ISNA(B745),"",
IF(OR(ISBLANK(A745),ISNA(B745),B745=0),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))))</f>
        <v>#define ITM_W_CIRC                     742</v>
      </c>
    </row>
    <row r="746" spans="1:4">
      <c r="A746">
        <v>743</v>
      </c>
      <c r="B746" t="str">
        <f>VLOOKUP(A746,SOURCE!B:P,12,0)</f>
        <v>ITM_0743</v>
      </c>
      <c r="D746" s="8" t="str">
        <f>IF(A746&lt;0,VLOOKUP(A746,lookups!A$1:B$25,2,0),
IF(ISNA(B746),"",
IF(OR(ISBLANK(A746),ISNA(B746),B746=0),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))))</f>
        <v>#define ITM_0743                       743</v>
      </c>
    </row>
    <row r="747" spans="1:4">
      <c r="A747">
        <v>744</v>
      </c>
      <c r="B747" t="str">
        <f>VLOOKUP(A747,SOURCE!B:P,12,0)</f>
        <v>ITM_0744</v>
      </c>
      <c r="D747" s="8" t="str">
        <f>IF(A747&lt;0,VLOOKUP(A747,lookups!A$1:B$25,2,0),
IF(ISNA(B747),"",
IF(OR(ISBLANK(A747),ISNA(B747),B747=0),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))))</f>
        <v>#define ITM_0744                       744</v>
      </c>
    </row>
    <row r="748" spans="1:4">
      <c r="A748">
        <v>745</v>
      </c>
      <c r="B748" t="str">
        <f>VLOOKUP(A748,SOURCE!B:P,12,0)</f>
        <v>ITM_0745</v>
      </c>
      <c r="D748" s="8" t="str">
        <f>IF(A748&lt;0,VLOOKUP(A748,lookups!A$1:B$25,2,0),
IF(ISNA(B748),"",
IF(OR(ISBLANK(A748),ISNA(B748),B748=0),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))))</f>
        <v>#define ITM_0745                       745</v>
      </c>
    </row>
    <row r="749" spans="1:4">
      <c r="A749">
        <v>746</v>
      </c>
      <c r="B749" t="str">
        <f>VLOOKUP(A749,SOURCE!B:P,12,0)</f>
        <v>ITM_Y_CIRC</v>
      </c>
      <c r="D749" s="8" t="str">
        <f>IF(A749&lt;0,VLOOKUP(A749,lookups!A$1:B$25,2,0),
IF(ISNA(B749),"",
IF(OR(ISBLANK(A749),ISNA(B749),B749=0),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))))</f>
        <v>#define ITM_Y_CIRC                     746</v>
      </c>
    </row>
    <row r="750" spans="1:4">
      <c r="A750">
        <v>747</v>
      </c>
      <c r="B750" t="str">
        <f>VLOOKUP(A750,SOURCE!B:P,12,0)</f>
        <v>ITM_Y_ACUTE</v>
      </c>
      <c r="D750" s="8" t="str">
        <f>IF(A750&lt;0,VLOOKUP(A750,lookups!A$1:B$25,2,0),
IF(ISNA(B750),"",
IF(OR(ISBLANK(A750),ISNA(B750),B750=0),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))))</f>
        <v>#define ITM_Y_ACUTE                    747</v>
      </c>
    </row>
    <row r="751" spans="1:4">
      <c r="A751">
        <v>748</v>
      </c>
      <c r="B751" t="str">
        <f>VLOOKUP(A751,SOURCE!B:P,12,0)</f>
        <v>ITM_Y_DIARESIS</v>
      </c>
      <c r="D751" s="8" t="str">
        <f>IF(A751&lt;0,VLOOKUP(A751,lookups!A$1:B$25,2,0),
IF(ISNA(B751),"",
IF(OR(ISBLANK(A751),ISNA(B751),B751=0),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))))</f>
        <v>#define ITM_Y_DIARESIS                 748</v>
      </c>
    </row>
    <row r="752" spans="1:4">
      <c r="A752">
        <v>749</v>
      </c>
      <c r="B752" t="str">
        <f>VLOOKUP(A752,SOURCE!B:P,12,0)</f>
        <v>ITM_Z_ACUTE</v>
      </c>
      <c r="D752" s="8" t="str">
        <f>IF(A752&lt;0,VLOOKUP(A752,lookups!A$1:B$25,2,0),
IF(ISNA(B752),"",
IF(OR(ISBLANK(A752),ISNA(B752),B752=0),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))))</f>
        <v>#define ITM_Z_ACUTE                    749</v>
      </c>
    </row>
    <row r="753" spans="1:4">
      <c r="A753">
        <v>750</v>
      </c>
      <c r="B753" t="str">
        <f>VLOOKUP(A753,SOURCE!B:P,12,0)</f>
        <v>ITM_Z_CARON</v>
      </c>
      <c r="D753" s="8" t="str">
        <f>IF(A753&lt;0,VLOOKUP(A753,lookups!A$1:B$25,2,0),
IF(ISNA(B753),"",
IF(OR(ISBLANK(A753),ISNA(B753),B753=0),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))))</f>
        <v>#define ITM_Z_CARON                    750</v>
      </c>
    </row>
    <row r="754" spans="1:4">
      <c r="A754">
        <v>751</v>
      </c>
      <c r="B754" t="str">
        <f>VLOOKUP(A754,SOURCE!B:P,12,0)</f>
        <v>ITM_Z_DOT</v>
      </c>
      <c r="D754" s="8" t="str">
        <f>IF(A754&lt;0,VLOOKUP(A754,lookups!A$1:B$25,2,0),
IF(ISNA(B754),"",
IF(OR(ISBLANK(A754),ISNA(B754),B754=0),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))))</f>
        <v>#define ITM_Z_DOT                      751</v>
      </c>
    </row>
    <row r="755" spans="1:4">
      <c r="A755">
        <v>752</v>
      </c>
      <c r="B755" t="str">
        <f>VLOOKUP(A755,SOURCE!B:P,12,0)</f>
        <v>ITM_0752</v>
      </c>
      <c r="D755" s="8" t="str">
        <f>IF(A755&lt;0,VLOOKUP(A755,lookups!A$1:B$25,2,0),
IF(ISNA(B755),"",
IF(OR(ISBLANK(A755),ISNA(B755),B755=0),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))))</f>
        <v>#define ITM_0752                       752</v>
      </c>
    </row>
    <row r="756" spans="1:4">
      <c r="A756">
        <v>753</v>
      </c>
      <c r="B756" t="str">
        <f>VLOOKUP(A756,SOURCE!B:P,12,0)</f>
        <v>ITM_0753</v>
      </c>
      <c r="D756" s="8" t="str">
        <f>IF(A756&lt;0,VLOOKUP(A756,lookups!A$1:B$25,2,0),
IF(ISNA(B756),"",
IF(OR(ISBLANK(A756),ISNA(B756),B756=0),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))))</f>
        <v>#define ITM_0753                       753</v>
      </c>
    </row>
    <row r="757" spans="1:4">
      <c r="A757">
        <v>754</v>
      </c>
      <c r="B757" t="str">
        <f>VLOOKUP(A757,SOURCE!B:P,12,0)</f>
        <v>ITM_0754</v>
      </c>
      <c r="D757" s="8" t="str">
        <f>IF(A757&lt;0,VLOOKUP(A757,lookups!A$1:B$25,2,0),
IF(ISNA(B757),"",
IF(OR(ISBLANK(A757),ISNA(B757),B757=0),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))))</f>
        <v>#define ITM_0754                       754</v>
      </c>
    </row>
    <row r="758" spans="1:4">
      <c r="A758">
        <v>755</v>
      </c>
      <c r="B758" t="str">
        <f>VLOOKUP(A758,SOURCE!B:P,12,0)</f>
        <v>ITM_0755</v>
      </c>
      <c r="D758" s="8" t="str">
        <f>IF(A758&lt;0,VLOOKUP(A758,lookups!A$1:B$25,2,0),
IF(ISNA(B758),"",
IF(OR(ISBLANK(A758),ISNA(B758),B758=0),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))))</f>
        <v>#define ITM_0755                       755</v>
      </c>
    </row>
    <row r="759" spans="1:4">
      <c r="A759">
        <v>756</v>
      </c>
      <c r="B759" t="str">
        <f>VLOOKUP(A759,SOURCE!B:P,12,0)</f>
        <v>ITM_0756</v>
      </c>
      <c r="D759" s="8" t="str">
        <f>IF(A759&lt;0,VLOOKUP(A759,lookups!A$1:B$25,2,0),
IF(ISNA(B759),"",
IF(OR(ISBLANK(A759),ISNA(B759),B759=0),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))))</f>
        <v>#define ITM_0756                       756</v>
      </c>
    </row>
    <row r="760" spans="1:4">
      <c r="A760">
        <v>757</v>
      </c>
      <c r="B760" t="str">
        <f>VLOOKUP(A760,SOURCE!B:P,12,0)</f>
        <v>ITM_0757</v>
      </c>
      <c r="D760" s="8" t="str">
        <f>IF(A760&lt;0,VLOOKUP(A760,lookups!A$1:B$25,2,0),
IF(ISNA(B760),"",
IF(OR(ISBLANK(A760),ISNA(B760),B760=0),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))))</f>
        <v>#define ITM_0757                       757</v>
      </c>
    </row>
    <row r="761" spans="1:4">
      <c r="A761">
        <v>758</v>
      </c>
      <c r="B761" t="str">
        <f>VLOOKUP(A761,SOURCE!B:P,12,0)</f>
        <v>ITM_a_MACRON</v>
      </c>
      <c r="D761" s="8" t="str">
        <f>IF(A761&lt;0,VLOOKUP(A761,lookups!A$1:B$25,2,0),
IF(ISNA(B761),"",
IF(OR(ISBLANK(A761),ISNA(B761),B761=0),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))))</f>
        <v>#define ITM_a_MACRON                   758</v>
      </c>
    </row>
    <row r="762" spans="1:4">
      <c r="A762">
        <v>759</v>
      </c>
      <c r="B762" t="str">
        <f>VLOOKUP(A762,SOURCE!B:P,12,0)</f>
        <v>ITM_a_ACUTE</v>
      </c>
      <c r="D762" s="8" t="str">
        <f>IF(A762&lt;0,VLOOKUP(A762,lookups!A$1:B$25,2,0),
IF(ISNA(B762),"",
IF(OR(ISBLANK(A762),ISNA(B762),B762=0),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))))</f>
        <v>#define ITM_a_ACUTE                    759</v>
      </c>
    </row>
    <row r="763" spans="1:4">
      <c r="A763">
        <v>760</v>
      </c>
      <c r="B763" t="str">
        <f>VLOOKUP(A763,SOURCE!B:P,12,0)</f>
        <v>ITM_a_BREVE</v>
      </c>
      <c r="D763" s="8" t="str">
        <f>IF(A763&lt;0,VLOOKUP(A763,lookups!A$1:B$25,2,0),
IF(ISNA(B763),"",
IF(OR(ISBLANK(A763),ISNA(B763),B763=0),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))))</f>
        <v>#define ITM_a_BREVE                    760</v>
      </c>
    </row>
    <row r="764" spans="1:4">
      <c r="A764">
        <v>761</v>
      </c>
      <c r="B764" t="str">
        <f>VLOOKUP(A764,SOURCE!B:P,12,0)</f>
        <v>ITM_a_GRAVE</v>
      </c>
      <c r="D764" s="8" t="str">
        <f>IF(A764&lt;0,VLOOKUP(A764,lookups!A$1:B$25,2,0),
IF(ISNA(B764),"",
IF(OR(ISBLANK(A764),ISNA(B764),B764=0),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))))</f>
        <v>#define ITM_a_GRAVE                    761</v>
      </c>
    </row>
    <row r="765" spans="1:4">
      <c r="A765">
        <v>762</v>
      </c>
      <c r="B765" t="str">
        <f>VLOOKUP(A765,SOURCE!B:P,12,0)</f>
        <v>ITM_a_DIARESIS</v>
      </c>
      <c r="D765" s="8" t="str">
        <f>IF(A765&lt;0,VLOOKUP(A765,lookups!A$1:B$25,2,0),
IF(ISNA(B765),"",
IF(OR(ISBLANK(A765),ISNA(B765),B765=0),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))))</f>
        <v>#define ITM_a_DIARESIS                 762</v>
      </c>
    </row>
    <row r="766" spans="1:4">
      <c r="A766">
        <v>763</v>
      </c>
      <c r="B766" t="str">
        <f>VLOOKUP(A766,SOURCE!B:P,12,0)</f>
        <v>ITM_a_TILDE</v>
      </c>
      <c r="D766" s="8" t="str">
        <f>IF(A766&lt;0,VLOOKUP(A766,lookups!A$1:B$25,2,0),
IF(ISNA(B766),"",
IF(OR(ISBLANK(A766),ISNA(B766),B766=0),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))))</f>
        <v>#define ITM_a_TILDE                    763</v>
      </c>
    </row>
    <row r="767" spans="1:4">
      <c r="A767">
        <v>764</v>
      </c>
      <c r="B767" t="str">
        <f>VLOOKUP(A767,SOURCE!B:P,12,0)</f>
        <v>ITM_a_CIRC</v>
      </c>
      <c r="D767" s="8" t="str">
        <f>IF(A767&lt;0,VLOOKUP(A767,lookups!A$1:B$25,2,0),
IF(ISNA(B767),"",
IF(OR(ISBLANK(A767),ISNA(B767),B767=0),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))))</f>
        <v>#define ITM_a_CIRC                     764</v>
      </c>
    </row>
    <row r="768" spans="1:4">
      <c r="A768">
        <v>765</v>
      </c>
      <c r="B768" t="str">
        <f>VLOOKUP(A768,SOURCE!B:P,12,0)</f>
        <v>ITM_a_RING</v>
      </c>
      <c r="D768" s="8" t="str">
        <f>IF(A768&lt;0,VLOOKUP(A768,lookups!A$1:B$25,2,0),
IF(ISNA(B768),"",
IF(OR(ISBLANK(A768),ISNA(B768),B768=0),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))))</f>
        <v>#define ITM_a_RING                     765</v>
      </c>
    </row>
    <row r="769" spans="1:4">
      <c r="A769">
        <v>766</v>
      </c>
      <c r="B769" t="str">
        <f>VLOOKUP(A769,SOURCE!B:P,12,0)</f>
        <v>ITM_ae</v>
      </c>
      <c r="D769" s="8" t="str">
        <f>IF(A769&lt;0,VLOOKUP(A769,lookups!A$1:B$25,2,0),
IF(ISNA(B769),"",
IF(OR(ISBLANK(A769),ISNA(B769),B769=0),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))))</f>
        <v>#define ITM_ae                         766</v>
      </c>
    </row>
    <row r="770" spans="1:4">
      <c r="A770">
        <v>767</v>
      </c>
      <c r="B770" t="str">
        <f>VLOOKUP(A770,SOURCE!B:P,12,0)</f>
        <v>ITM_a_OGONEK</v>
      </c>
      <c r="D770" s="8" t="str">
        <f>IF(A770&lt;0,VLOOKUP(A770,lookups!A$1:B$25,2,0),
IF(ISNA(B770),"",
IF(OR(ISBLANK(A770),ISNA(B770),B770=0),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))))</f>
        <v>#define ITM_a_OGONEK                   767</v>
      </c>
    </row>
    <row r="771" spans="1:4">
      <c r="A771">
        <v>768</v>
      </c>
      <c r="B771" t="str">
        <f>VLOOKUP(A771,SOURCE!B:P,12,0)</f>
        <v>ITM_c_ACUTE</v>
      </c>
      <c r="D771" s="8" t="str">
        <f>IF(A771&lt;0,VLOOKUP(A771,lookups!A$1:B$25,2,0),
IF(ISNA(B771),"",
IF(OR(ISBLANK(A771),ISNA(B771),B771=0),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))))</f>
        <v>#define ITM_c_ACUTE                    768</v>
      </c>
    </row>
    <row r="772" spans="1:4">
      <c r="A772">
        <v>769</v>
      </c>
      <c r="B772" t="str">
        <f>VLOOKUP(A772,SOURCE!B:P,12,0)</f>
        <v>ITM_c_CARON</v>
      </c>
      <c r="D772" s="8" t="str">
        <f>IF(A772&lt;0,VLOOKUP(A772,lookups!A$1:B$25,2,0),
IF(ISNA(B772),"",
IF(OR(ISBLANK(A772),ISNA(B772),B772=0),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))))</f>
        <v>#define ITM_c_CARON                    769</v>
      </c>
    </row>
    <row r="773" spans="1:4">
      <c r="A773">
        <v>770</v>
      </c>
      <c r="B773" t="str">
        <f>VLOOKUP(A773,SOURCE!B:P,12,0)</f>
        <v>ITM_c_CEDILLA</v>
      </c>
      <c r="D773" s="8" t="str">
        <f>IF(A773&lt;0,VLOOKUP(A773,lookups!A$1:B$25,2,0),
IF(ISNA(B773),"",
IF(OR(ISBLANK(A773),ISNA(B773),B773=0),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))))</f>
        <v>#define ITM_c_CEDILLA                  770</v>
      </c>
    </row>
    <row r="774" spans="1:4">
      <c r="A774">
        <v>771</v>
      </c>
      <c r="B774" t="str">
        <f>VLOOKUP(A774,SOURCE!B:P,12,0)</f>
        <v>ITM_d_STROKE</v>
      </c>
      <c r="D774" s="8" t="str">
        <f>IF(A774&lt;0,VLOOKUP(A774,lookups!A$1:B$25,2,0),
IF(ISNA(B774),"",
IF(OR(ISBLANK(A774),ISNA(B774),B774=0),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))))</f>
        <v>#define ITM_d_STROKE                   771</v>
      </c>
    </row>
    <row r="775" spans="1:4">
      <c r="A775">
        <v>772</v>
      </c>
      <c r="B775" t="str">
        <f>VLOOKUP(A775,SOURCE!B:P,12,0)</f>
        <v>ITM_d_APOSTROPHE</v>
      </c>
      <c r="D775" s="8" t="str">
        <f>IF(A775&lt;0,VLOOKUP(A775,lookups!A$1:B$25,2,0),
IF(ISNA(B775),"",
IF(OR(ISBLANK(A775),ISNA(B775),B775=0),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))))</f>
        <v>#define ITM_d_APOSTROPHE               772</v>
      </c>
    </row>
    <row r="776" spans="1:4">
      <c r="A776">
        <v>773</v>
      </c>
      <c r="B776" t="str">
        <f>VLOOKUP(A776,SOURCE!B:P,12,0)</f>
        <v>ITM_e_MACRON</v>
      </c>
      <c r="D776" s="8" t="str">
        <f>IF(A776&lt;0,VLOOKUP(A776,lookups!A$1:B$25,2,0),
IF(ISNA(B776),"",
IF(OR(ISBLANK(A776),ISNA(B776),B776=0),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))))</f>
        <v>#define ITM_e_MACRON                   773</v>
      </c>
    </row>
    <row r="777" spans="1:4">
      <c r="A777">
        <v>774</v>
      </c>
      <c r="B777" t="str">
        <f>VLOOKUP(A777,SOURCE!B:P,12,0)</f>
        <v>ITM_e_ACUTE</v>
      </c>
      <c r="D777" s="8" t="str">
        <f>IF(A777&lt;0,VLOOKUP(A777,lookups!A$1:B$25,2,0),
IF(ISNA(B777),"",
IF(OR(ISBLANK(A777),ISNA(B777),B777=0),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))))</f>
        <v>#define ITM_e_ACUTE                    774</v>
      </c>
    </row>
    <row r="778" spans="1:4">
      <c r="A778">
        <v>775</v>
      </c>
      <c r="B778" t="str">
        <f>VLOOKUP(A778,SOURCE!B:P,12,0)</f>
        <v>ITM_e_BREVE</v>
      </c>
      <c r="D778" s="8" t="str">
        <f>IF(A778&lt;0,VLOOKUP(A778,lookups!A$1:B$25,2,0),
IF(ISNA(B778),"",
IF(OR(ISBLANK(A778),ISNA(B778),B778=0),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))))</f>
        <v>#define ITM_e_BREVE                    775</v>
      </c>
    </row>
    <row r="779" spans="1:4">
      <c r="A779">
        <v>776</v>
      </c>
      <c r="B779" t="str">
        <f>VLOOKUP(A779,SOURCE!B:P,12,0)</f>
        <v>ITM_e_GRAVE</v>
      </c>
      <c r="D779" s="8" t="str">
        <f>IF(A779&lt;0,VLOOKUP(A779,lookups!A$1:B$25,2,0),
IF(ISNA(B779),"",
IF(OR(ISBLANK(A779),ISNA(B779),B779=0),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))))</f>
        <v>#define ITM_e_GRAVE                    776</v>
      </c>
    </row>
    <row r="780" spans="1:4">
      <c r="A780">
        <v>777</v>
      </c>
      <c r="B780" t="str">
        <f>VLOOKUP(A780,SOURCE!B:P,12,0)</f>
        <v>ITM_e_DIARESIS</v>
      </c>
      <c r="D780" s="8" t="str">
        <f>IF(A780&lt;0,VLOOKUP(A780,lookups!A$1:B$25,2,0),
IF(ISNA(B780),"",
IF(OR(ISBLANK(A780),ISNA(B780),B780=0),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))))</f>
        <v>#define ITM_e_DIARESIS                 777</v>
      </c>
    </row>
    <row r="781" spans="1:4">
      <c r="A781">
        <v>778</v>
      </c>
      <c r="B781" t="str">
        <f>VLOOKUP(A781,SOURCE!B:P,12,0)</f>
        <v>ITM_e_CIRC</v>
      </c>
      <c r="D781" s="8" t="str">
        <f>IF(A781&lt;0,VLOOKUP(A781,lookups!A$1:B$25,2,0),
IF(ISNA(B781),"",
IF(OR(ISBLANK(A781),ISNA(B781),B781=0),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))))</f>
        <v>#define ITM_e_CIRC                     778</v>
      </c>
    </row>
    <row r="782" spans="1:4">
      <c r="A782">
        <v>779</v>
      </c>
      <c r="B782" t="str">
        <f>VLOOKUP(A782,SOURCE!B:P,12,0)</f>
        <v>ITM_e_OGONEK</v>
      </c>
      <c r="D782" s="8" t="str">
        <f>IF(A782&lt;0,VLOOKUP(A782,lookups!A$1:B$25,2,0),
IF(ISNA(B782),"",
IF(OR(ISBLANK(A782),ISNA(B782),B782=0),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))))</f>
        <v>#define ITM_e_OGONEK                   779</v>
      </c>
    </row>
    <row r="783" spans="1:4">
      <c r="A783">
        <v>780</v>
      </c>
      <c r="B783" t="str">
        <f>VLOOKUP(A783,SOURCE!B:P,12,0)</f>
        <v>ITM_g_BREVE</v>
      </c>
      <c r="D783" s="8" t="str">
        <f>IF(A783&lt;0,VLOOKUP(A783,lookups!A$1:B$25,2,0),
IF(ISNA(B783),"",
IF(OR(ISBLANK(A783),ISNA(B783),B783=0),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))))</f>
        <v>#define ITM_g_BREVE                    780</v>
      </c>
    </row>
    <row r="784" spans="1:4">
      <c r="A784">
        <v>781</v>
      </c>
      <c r="B784" t="str">
        <f>VLOOKUP(A784,SOURCE!B:P,12,0)</f>
        <v>ITM_h_STROKE</v>
      </c>
      <c r="D784" s="8" t="str">
        <f>IF(A784&lt;0,VLOOKUP(A784,lookups!A$1:B$25,2,0),
IF(ISNA(B784),"",
IF(OR(ISBLANK(A784),ISNA(B784),B784=0),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))))</f>
        <v>#define ITM_h_STROKE                   781</v>
      </c>
    </row>
    <row r="785" spans="1:4">
      <c r="A785">
        <v>782</v>
      </c>
      <c r="B785" t="str">
        <f>VLOOKUP(A785,SOURCE!B:P,12,0)</f>
        <v>ITM_i_MACRON</v>
      </c>
      <c r="D785" s="8" t="str">
        <f>IF(A785&lt;0,VLOOKUP(A785,lookups!A$1:B$25,2,0),
IF(ISNA(B785),"",
IF(OR(ISBLANK(A785),ISNA(B785),B785=0),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))))</f>
        <v>#define ITM_i_MACRON                   782</v>
      </c>
    </row>
    <row r="786" spans="1:4">
      <c r="A786">
        <v>783</v>
      </c>
      <c r="B786" t="str">
        <f>VLOOKUP(A786,SOURCE!B:P,12,0)</f>
        <v>ITM_i_ACUTE</v>
      </c>
      <c r="D786" s="8" t="str">
        <f>IF(A786&lt;0,VLOOKUP(A786,lookups!A$1:B$25,2,0),
IF(ISNA(B786),"",
IF(OR(ISBLANK(A786),ISNA(B786),B786=0),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))))</f>
        <v>#define ITM_i_ACUTE                    783</v>
      </c>
    </row>
    <row r="787" spans="1:4">
      <c r="A787">
        <v>784</v>
      </c>
      <c r="B787" t="str">
        <f>VLOOKUP(A787,SOURCE!B:P,12,0)</f>
        <v>ITM_i_BREVE</v>
      </c>
      <c r="D787" s="8" t="str">
        <f>IF(A787&lt;0,VLOOKUP(A787,lookups!A$1:B$25,2,0),
IF(ISNA(B787),"",
IF(OR(ISBLANK(A787),ISNA(B787),B787=0),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))))</f>
        <v>#define ITM_i_BREVE                    784</v>
      </c>
    </row>
    <row r="788" spans="1:4">
      <c r="A788">
        <v>785</v>
      </c>
      <c r="B788" t="str">
        <f>VLOOKUP(A788,SOURCE!B:P,12,0)</f>
        <v>ITM_i_GRAVE</v>
      </c>
      <c r="D788" s="8" t="str">
        <f>IF(A788&lt;0,VLOOKUP(A788,lookups!A$1:B$25,2,0),
IF(ISNA(B788),"",
IF(OR(ISBLANK(A788),ISNA(B788),B788=0),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))))</f>
        <v>#define ITM_i_GRAVE                    785</v>
      </c>
    </row>
    <row r="789" spans="1:4">
      <c r="A789">
        <v>786</v>
      </c>
      <c r="B789" t="str">
        <f>VLOOKUP(A789,SOURCE!B:P,12,0)</f>
        <v>ITM_i_DIARESIS</v>
      </c>
      <c r="D789" s="8" t="str">
        <f>IF(A789&lt;0,VLOOKUP(A789,lookups!A$1:B$25,2,0),
IF(ISNA(B789),"",
IF(OR(ISBLANK(A789),ISNA(B789),B789=0),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))))</f>
        <v>#define ITM_i_DIARESIS                 786</v>
      </c>
    </row>
    <row r="790" spans="1:4">
      <c r="A790">
        <v>787</v>
      </c>
      <c r="B790" t="str">
        <f>VLOOKUP(A790,SOURCE!B:P,12,0)</f>
        <v>ITM_i_CIRC</v>
      </c>
      <c r="D790" s="8" t="str">
        <f>IF(A790&lt;0,VLOOKUP(A790,lookups!A$1:B$25,2,0),
IF(ISNA(B790),"",
IF(OR(ISBLANK(A790),ISNA(B790),B790=0),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))))</f>
        <v>#define ITM_i_CIRC                     787</v>
      </c>
    </row>
    <row r="791" spans="1:4">
      <c r="A791">
        <v>788</v>
      </c>
      <c r="B791" t="str">
        <f>VLOOKUP(A791,SOURCE!B:P,12,0)</f>
        <v>ITM_i_OGONEK</v>
      </c>
      <c r="D791" s="8" t="str">
        <f>IF(A791&lt;0,VLOOKUP(A791,lookups!A$1:B$25,2,0),
IF(ISNA(B791),"",
IF(OR(ISBLANK(A791),ISNA(B791),B791=0),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))))</f>
        <v>#define ITM_i_OGONEK                   788</v>
      </c>
    </row>
    <row r="792" spans="1:4">
      <c r="A792">
        <v>789</v>
      </c>
      <c r="B792" t="str">
        <f>VLOOKUP(A792,SOURCE!B:P,12,0)</f>
        <v>ITM_i_DOT</v>
      </c>
      <c r="D792" s="8" t="str">
        <f>IF(A792&lt;0,VLOOKUP(A792,lookups!A$1:B$25,2,0),
IF(ISNA(B792),"",
IF(OR(ISBLANK(A792),ISNA(B792),B792=0),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))))</f>
        <v>#define ITM_i_DOT                      789</v>
      </c>
    </row>
    <row r="793" spans="1:4">
      <c r="A793">
        <v>790</v>
      </c>
      <c r="B793" t="str">
        <f>VLOOKUP(A793,SOURCE!B:P,12,0)</f>
        <v>ITM_i_DOTLESS</v>
      </c>
      <c r="D793" s="8" t="str">
        <f>IF(A793&lt;0,VLOOKUP(A793,lookups!A$1:B$25,2,0),
IF(ISNA(B793),"",
IF(OR(ISBLANK(A793),ISNA(B793),B793=0),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))))</f>
        <v>#define ITM_i_DOTLESS                  790</v>
      </c>
    </row>
    <row r="794" spans="1:4">
      <c r="A794">
        <v>791</v>
      </c>
      <c r="B794" t="str">
        <f>VLOOKUP(A794,SOURCE!B:P,12,0)</f>
        <v>ITM_l_STROKE</v>
      </c>
      <c r="D794" s="8" t="str">
        <f>IF(A794&lt;0,VLOOKUP(A794,lookups!A$1:B$25,2,0),
IF(ISNA(B794),"",
IF(OR(ISBLANK(A794),ISNA(B794),B794=0),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))))</f>
        <v>#define ITM_l_STROKE                   791</v>
      </c>
    </row>
    <row r="795" spans="1:4">
      <c r="A795">
        <v>792</v>
      </c>
      <c r="B795" t="str">
        <f>VLOOKUP(A795,SOURCE!B:P,12,0)</f>
        <v>ITM_l_ACUTE</v>
      </c>
      <c r="D795" s="8" t="str">
        <f>IF(A795&lt;0,VLOOKUP(A795,lookups!A$1:B$25,2,0),
IF(ISNA(B795),"",
IF(OR(ISBLANK(A795),ISNA(B795),B795=0),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))))</f>
        <v>#define ITM_l_ACUTE                    792</v>
      </c>
    </row>
    <row r="796" spans="1:4">
      <c r="A796">
        <v>793</v>
      </c>
      <c r="B796" t="str">
        <f>VLOOKUP(A796,SOURCE!B:P,12,0)</f>
        <v>ITM_l_APOSTROPHE</v>
      </c>
      <c r="D796" s="8" t="str">
        <f>IF(A796&lt;0,VLOOKUP(A796,lookups!A$1:B$25,2,0),
IF(ISNA(B796),"",
IF(OR(ISBLANK(A796),ISNA(B796),B796=0),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))))</f>
        <v>#define ITM_l_APOSTROPHE               793</v>
      </c>
    </row>
    <row r="797" spans="1:4">
      <c r="A797">
        <v>794</v>
      </c>
      <c r="B797" t="str">
        <f>VLOOKUP(A797,SOURCE!B:P,12,0)</f>
        <v>ITM_n_ACUTE</v>
      </c>
      <c r="D797" s="8" t="str">
        <f>IF(A797&lt;0,VLOOKUP(A797,lookups!A$1:B$25,2,0),
IF(ISNA(B797),"",
IF(OR(ISBLANK(A797),ISNA(B797),B797=0),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))))</f>
        <v>#define ITM_n_ACUTE                    794</v>
      </c>
    </row>
    <row r="798" spans="1:4">
      <c r="A798">
        <v>795</v>
      </c>
      <c r="B798" t="str">
        <f>VLOOKUP(A798,SOURCE!B:P,12,0)</f>
        <v>ITM_n_CARON</v>
      </c>
      <c r="D798" s="8" t="str">
        <f>IF(A798&lt;0,VLOOKUP(A798,lookups!A$1:B$25,2,0),
IF(ISNA(B798),"",
IF(OR(ISBLANK(A798),ISNA(B798),B798=0),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))))</f>
        <v>#define ITM_n_CARON                    795</v>
      </c>
    </row>
    <row r="799" spans="1:4">
      <c r="A799">
        <v>796</v>
      </c>
      <c r="B799" t="str">
        <f>VLOOKUP(A799,SOURCE!B:P,12,0)</f>
        <v>ITM_n_TILDE</v>
      </c>
      <c r="D799" s="8" t="str">
        <f>IF(A799&lt;0,VLOOKUP(A799,lookups!A$1:B$25,2,0),
IF(ISNA(B799),"",
IF(OR(ISBLANK(A799),ISNA(B799),B799=0),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))))</f>
        <v>#define ITM_n_TILDE                    796</v>
      </c>
    </row>
    <row r="800" spans="1:4">
      <c r="A800">
        <v>797</v>
      </c>
      <c r="B800" t="str">
        <f>VLOOKUP(A800,SOURCE!B:P,12,0)</f>
        <v>ITM_o_MACRON</v>
      </c>
      <c r="D800" s="8" t="str">
        <f>IF(A800&lt;0,VLOOKUP(A800,lookups!A$1:B$25,2,0),
IF(ISNA(B800),"",
IF(OR(ISBLANK(A800),ISNA(B800),B800=0),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))))</f>
        <v>#define ITM_o_MACRON                   797</v>
      </c>
    </row>
    <row r="801" spans="1:4">
      <c r="A801">
        <v>798</v>
      </c>
      <c r="B801" t="str">
        <f>VLOOKUP(A801,SOURCE!B:P,12,0)</f>
        <v>ITM_o_ACUTE</v>
      </c>
      <c r="D801" s="8" t="str">
        <f>IF(A801&lt;0,VLOOKUP(A801,lookups!A$1:B$25,2,0),
IF(ISNA(B801),"",
IF(OR(ISBLANK(A801),ISNA(B801),B801=0),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))))</f>
        <v>#define ITM_o_ACUTE                    798</v>
      </c>
    </row>
    <row r="802" spans="1:4">
      <c r="A802">
        <v>799</v>
      </c>
      <c r="B802" t="str">
        <f>VLOOKUP(A802,SOURCE!B:P,12,0)</f>
        <v>ITM_o_BREVE</v>
      </c>
      <c r="D802" s="8" t="str">
        <f>IF(A802&lt;0,VLOOKUP(A802,lookups!A$1:B$25,2,0),
IF(ISNA(B802),"",
IF(OR(ISBLANK(A802),ISNA(B802),B802=0),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))))</f>
        <v>#define ITM_o_BREVE                    799</v>
      </c>
    </row>
    <row r="803" spans="1:4">
      <c r="A803">
        <v>800</v>
      </c>
      <c r="B803" t="str">
        <f>VLOOKUP(A803,SOURCE!B:P,12,0)</f>
        <v>ITM_o_GRAVE</v>
      </c>
      <c r="D803" s="8" t="str">
        <f>IF(A803&lt;0,VLOOKUP(A803,lookups!A$1:B$25,2,0),
IF(ISNA(B803),"",
IF(OR(ISBLANK(A803),ISNA(B803),B803=0),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))))</f>
        <v>#define ITM_o_GRAVE                    800</v>
      </c>
    </row>
    <row r="804" spans="1:4">
      <c r="A804">
        <v>801</v>
      </c>
      <c r="B804" t="str">
        <f>VLOOKUP(A804,SOURCE!B:P,12,0)</f>
        <v>ITM_o_DIARESIS</v>
      </c>
      <c r="D804" s="8" t="str">
        <f>IF(A804&lt;0,VLOOKUP(A804,lookups!A$1:B$25,2,0),
IF(ISNA(B804),"",
IF(OR(ISBLANK(A804),ISNA(B804),B804=0),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))))</f>
        <v>#define ITM_o_DIARESIS                 801</v>
      </c>
    </row>
    <row r="805" spans="1:4">
      <c r="A805">
        <v>802</v>
      </c>
      <c r="B805" t="str">
        <f>VLOOKUP(A805,SOURCE!B:P,12,0)</f>
        <v>ITM_o_TILDE</v>
      </c>
      <c r="D805" s="8" t="str">
        <f>IF(A805&lt;0,VLOOKUP(A805,lookups!A$1:B$25,2,0),
IF(ISNA(B805),"",
IF(OR(ISBLANK(A805),ISNA(B805),B805=0),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))))</f>
        <v>#define ITM_o_TILDE                    802</v>
      </c>
    </row>
    <row r="806" spans="1:4">
      <c r="A806">
        <v>803</v>
      </c>
      <c r="B806" t="str">
        <f>VLOOKUP(A806,SOURCE!B:P,12,0)</f>
        <v>ITM_o_CIRC</v>
      </c>
      <c r="D806" s="8" t="str">
        <f>IF(A806&lt;0,VLOOKUP(A806,lookups!A$1:B$25,2,0),
IF(ISNA(B806),"",
IF(OR(ISBLANK(A806),ISNA(B806),B806=0),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))))</f>
        <v>#define ITM_o_CIRC                     803</v>
      </c>
    </row>
    <row r="807" spans="1:4">
      <c r="A807">
        <v>804</v>
      </c>
      <c r="B807" t="str">
        <f>VLOOKUP(A807,SOURCE!B:P,12,0)</f>
        <v>ITM_o_STROKE</v>
      </c>
      <c r="D807" s="8" t="str">
        <f>IF(A807&lt;0,VLOOKUP(A807,lookups!A$1:B$25,2,0),
IF(ISNA(B807),"",
IF(OR(ISBLANK(A807),ISNA(B807),B807=0),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))))</f>
        <v>#define ITM_o_STROKE                   804</v>
      </c>
    </row>
    <row r="808" spans="1:4">
      <c r="A808">
        <v>805</v>
      </c>
      <c r="B808" t="str">
        <f>VLOOKUP(A808,SOURCE!B:P,12,0)</f>
        <v>ITM_oe</v>
      </c>
      <c r="D808" s="8" t="str">
        <f>IF(A808&lt;0,VLOOKUP(A808,lookups!A$1:B$25,2,0),
IF(ISNA(B808),"",
IF(OR(ISBLANK(A808),ISNA(B808),B808=0),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))))</f>
        <v>#define ITM_oe                         805</v>
      </c>
    </row>
    <row r="809" spans="1:4">
      <c r="A809">
        <v>806</v>
      </c>
      <c r="B809" t="str">
        <f>VLOOKUP(A809,SOURCE!B:P,12,0)</f>
        <v>ITM_r_CARON</v>
      </c>
      <c r="D809" s="8" t="str">
        <f>IF(A809&lt;0,VLOOKUP(A809,lookups!A$1:B$25,2,0),
IF(ISNA(B809),"",
IF(OR(ISBLANK(A809),ISNA(B809),B809=0),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))))</f>
        <v>#define ITM_r_CARON                    806</v>
      </c>
    </row>
    <row r="810" spans="1:4">
      <c r="A810">
        <v>807</v>
      </c>
      <c r="B810" t="str">
        <f>VLOOKUP(A810,SOURCE!B:P,12,0)</f>
        <v>ITM_r_ACUTE</v>
      </c>
      <c r="D810" s="8" t="str">
        <f>IF(A810&lt;0,VLOOKUP(A810,lookups!A$1:B$25,2,0),
IF(ISNA(B810),"",
IF(OR(ISBLANK(A810),ISNA(B810),B810=0),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))))</f>
        <v>#define ITM_r_ACUTE                    807</v>
      </c>
    </row>
    <row r="811" spans="1:4">
      <c r="A811">
        <v>808</v>
      </c>
      <c r="B811" t="str">
        <f>VLOOKUP(A811,SOURCE!B:P,12,0)</f>
        <v>ITM_s_SHARP</v>
      </c>
      <c r="D811" s="8" t="str">
        <f>IF(A811&lt;0,VLOOKUP(A811,lookups!A$1:B$25,2,0),
IF(ISNA(B811),"",
IF(OR(ISBLANK(A811),ISNA(B811),B811=0),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))))</f>
        <v>#define ITM_s_SHARP                    808</v>
      </c>
    </row>
    <row r="812" spans="1:4">
      <c r="A812">
        <v>809</v>
      </c>
      <c r="B812" t="str">
        <f>VLOOKUP(A812,SOURCE!B:P,12,0)</f>
        <v>ITM_s_ACUTE</v>
      </c>
      <c r="D812" s="8" t="str">
        <f>IF(A812&lt;0,VLOOKUP(A812,lookups!A$1:B$25,2,0),
IF(ISNA(B812),"",
IF(OR(ISBLANK(A812),ISNA(B812),B812=0),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))))</f>
        <v>#define ITM_s_ACUTE                    809</v>
      </c>
    </row>
    <row r="813" spans="1:4">
      <c r="A813">
        <v>810</v>
      </c>
      <c r="B813" t="str">
        <f>VLOOKUP(A813,SOURCE!B:P,12,0)</f>
        <v>ITM_s_CARON</v>
      </c>
      <c r="D813" s="8" t="str">
        <f>IF(A813&lt;0,VLOOKUP(A813,lookups!A$1:B$25,2,0),
IF(ISNA(B813),"",
IF(OR(ISBLANK(A813),ISNA(B813),B813=0),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))))</f>
        <v>#define ITM_s_CARON                    810</v>
      </c>
    </row>
    <row r="814" spans="1:4">
      <c r="A814">
        <v>811</v>
      </c>
      <c r="B814" t="str">
        <f>VLOOKUP(A814,SOURCE!B:P,12,0)</f>
        <v>ITM_s_CEDILLA</v>
      </c>
      <c r="D814" s="8" t="str">
        <f>IF(A814&lt;0,VLOOKUP(A814,lookups!A$1:B$25,2,0),
IF(ISNA(B814),"",
IF(OR(ISBLANK(A814),ISNA(B814),B814=0),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))))</f>
        <v>#define ITM_s_CEDILLA                  811</v>
      </c>
    </row>
    <row r="815" spans="1:4">
      <c r="A815">
        <v>812</v>
      </c>
      <c r="B815" t="str">
        <f>VLOOKUP(A815,SOURCE!B:P,12,0)</f>
        <v>ITM_t_APOSTROPHE</v>
      </c>
      <c r="D815" s="8" t="str">
        <f>IF(A815&lt;0,VLOOKUP(A815,lookups!A$1:B$25,2,0),
IF(ISNA(B815),"",
IF(OR(ISBLANK(A815),ISNA(B815),B815=0),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))))</f>
        <v>#define ITM_t_APOSTROPHE               812</v>
      </c>
    </row>
    <row r="816" spans="1:4">
      <c r="A816">
        <v>813</v>
      </c>
      <c r="B816" t="str">
        <f>VLOOKUP(A816,SOURCE!B:P,12,0)</f>
        <v>ITM_t_CEDILLA</v>
      </c>
      <c r="D816" s="8" t="str">
        <f>IF(A816&lt;0,VLOOKUP(A816,lookups!A$1:B$25,2,0),
IF(ISNA(B816),"",
IF(OR(ISBLANK(A816),ISNA(B816),B816=0),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))))</f>
        <v>#define ITM_t_CEDILLA                  813</v>
      </c>
    </row>
    <row r="817" spans="1:4">
      <c r="A817">
        <v>814</v>
      </c>
      <c r="B817" t="str">
        <f>VLOOKUP(A817,SOURCE!B:P,12,0)</f>
        <v>ITM_u_MACRON</v>
      </c>
      <c r="D817" s="8" t="str">
        <f>IF(A817&lt;0,VLOOKUP(A817,lookups!A$1:B$25,2,0),
IF(ISNA(B817),"",
IF(OR(ISBLANK(A817),ISNA(B817),B817=0),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))))</f>
        <v>#define ITM_u_MACRON                   814</v>
      </c>
    </row>
    <row r="818" spans="1:4">
      <c r="A818">
        <v>815</v>
      </c>
      <c r="B818" t="str">
        <f>VLOOKUP(A818,SOURCE!B:P,12,0)</f>
        <v>ITM_u_ACUTE</v>
      </c>
      <c r="D818" s="8" t="str">
        <f>IF(A818&lt;0,VLOOKUP(A818,lookups!A$1:B$25,2,0),
IF(ISNA(B818),"",
IF(OR(ISBLANK(A818),ISNA(B818),B818=0),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))))</f>
        <v>#define ITM_u_ACUTE                    815</v>
      </c>
    </row>
    <row r="819" spans="1:4">
      <c r="A819">
        <v>816</v>
      </c>
      <c r="B819" t="str">
        <f>VLOOKUP(A819,SOURCE!B:P,12,0)</f>
        <v>ITM_u_BREVE</v>
      </c>
      <c r="D819" s="8" t="str">
        <f>IF(A819&lt;0,VLOOKUP(A819,lookups!A$1:B$25,2,0),
IF(ISNA(B819),"",
IF(OR(ISBLANK(A819),ISNA(B819),B819=0),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))))</f>
        <v>#define ITM_u_BREVE                    816</v>
      </c>
    </row>
    <row r="820" spans="1:4">
      <c r="A820">
        <v>817</v>
      </c>
      <c r="B820" t="str">
        <f>VLOOKUP(A820,SOURCE!B:P,12,0)</f>
        <v>ITM_u_GRAVE</v>
      </c>
      <c r="D820" s="8" t="str">
        <f>IF(A820&lt;0,VLOOKUP(A820,lookups!A$1:B$25,2,0),
IF(ISNA(B820),"",
IF(OR(ISBLANK(A820),ISNA(B820),B820=0),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))))</f>
        <v>#define ITM_u_GRAVE                    817</v>
      </c>
    </row>
    <row r="821" spans="1:4">
      <c r="A821">
        <v>818</v>
      </c>
      <c r="B821" t="str">
        <f>VLOOKUP(A821,SOURCE!B:P,12,0)</f>
        <v>ITM_u_DIARESIS</v>
      </c>
      <c r="D821" s="8" t="str">
        <f>IF(A821&lt;0,VLOOKUP(A821,lookups!A$1:B$25,2,0),
IF(ISNA(B821),"",
IF(OR(ISBLANK(A821),ISNA(B821),B821=0),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))))</f>
        <v>#define ITM_u_DIARESIS                 818</v>
      </c>
    </row>
    <row r="822" spans="1:4">
      <c r="A822">
        <v>819</v>
      </c>
      <c r="B822" t="str">
        <f>VLOOKUP(A822,SOURCE!B:P,12,0)</f>
        <v>ITM_u_TILDE</v>
      </c>
      <c r="D822" s="8" t="str">
        <f>IF(A822&lt;0,VLOOKUP(A822,lookups!A$1:B$25,2,0),
IF(ISNA(B822),"",
IF(OR(ISBLANK(A822),ISNA(B822),B822=0),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))))</f>
        <v>#define ITM_u_TILDE                    819</v>
      </c>
    </row>
    <row r="823" spans="1:4">
      <c r="A823">
        <v>820</v>
      </c>
      <c r="B823" t="str">
        <f>VLOOKUP(A823,SOURCE!B:P,12,0)</f>
        <v>ITM_u_CIRC</v>
      </c>
      <c r="D823" s="8" t="str">
        <f>IF(A823&lt;0,VLOOKUP(A823,lookups!A$1:B$25,2,0),
IF(ISNA(B823),"",
IF(OR(ISBLANK(A823),ISNA(B823),B823=0),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))))</f>
        <v>#define ITM_u_CIRC                     820</v>
      </c>
    </row>
    <row r="824" spans="1:4">
      <c r="A824">
        <v>821</v>
      </c>
      <c r="B824" t="str">
        <f>VLOOKUP(A824,SOURCE!B:P,12,0)</f>
        <v>ITM_u_RING</v>
      </c>
      <c r="D824" s="8" t="str">
        <f>IF(A824&lt;0,VLOOKUP(A824,lookups!A$1:B$25,2,0),
IF(ISNA(B824),"",
IF(OR(ISBLANK(A824),ISNA(B824),B824=0),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))))</f>
        <v>#define ITM_u_RING                     821</v>
      </c>
    </row>
    <row r="825" spans="1:4">
      <c r="A825">
        <v>822</v>
      </c>
      <c r="B825" t="str">
        <f>VLOOKUP(A825,SOURCE!B:P,12,0)</f>
        <v>ITM_w_CIRC</v>
      </c>
      <c r="D825" s="8" t="str">
        <f>IF(A825&lt;0,VLOOKUP(A825,lookups!A$1:B$25,2,0),
IF(ISNA(B825),"",
IF(OR(ISBLANK(A825),ISNA(B825),B825=0),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))))</f>
        <v>#define ITM_w_CIRC                     822</v>
      </c>
    </row>
    <row r="826" spans="1:4">
      <c r="A826">
        <v>823</v>
      </c>
      <c r="B826" t="str">
        <f>VLOOKUP(A826,SOURCE!B:P,12,0)</f>
        <v>ITM_x_BAR</v>
      </c>
      <c r="D826" s="8" t="str">
        <f>IF(A826&lt;0,VLOOKUP(A826,lookups!A$1:B$25,2,0),
IF(ISNA(B826),"",
IF(OR(ISBLANK(A826),ISNA(B826),B826=0),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))))</f>
        <v>#define ITM_x_BAR                      823</v>
      </c>
    </row>
    <row r="827" spans="1:4">
      <c r="A827">
        <v>824</v>
      </c>
      <c r="B827" t="str">
        <f>VLOOKUP(A827,SOURCE!B:P,12,0)</f>
        <v>ITM_x_CIRC</v>
      </c>
      <c r="D827" s="8" t="str">
        <f>IF(A827&lt;0,VLOOKUP(A827,lookups!A$1:B$25,2,0),
IF(ISNA(B827),"",
IF(OR(ISBLANK(A827),ISNA(B827),B827=0),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))))</f>
        <v>#define ITM_x_CIRC                     824</v>
      </c>
    </row>
    <row r="828" spans="1:4">
      <c r="A828">
        <v>825</v>
      </c>
      <c r="B828" t="str">
        <f>VLOOKUP(A828,SOURCE!B:P,12,0)</f>
        <v>ITM_y_BAR</v>
      </c>
      <c r="D828" s="8" t="str">
        <f>IF(A828&lt;0,VLOOKUP(A828,lookups!A$1:B$25,2,0),
IF(ISNA(B828),"",
IF(OR(ISBLANK(A828),ISNA(B828),B828=0),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))))</f>
        <v>#define ITM_y_BAR                      825</v>
      </c>
    </row>
    <row r="829" spans="1:4">
      <c r="A829">
        <v>826</v>
      </c>
      <c r="B829" t="str">
        <f>VLOOKUP(A829,SOURCE!B:P,12,0)</f>
        <v>ITM_y_CIRC</v>
      </c>
      <c r="D829" s="8" t="str">
        <f>IF(A829&lt;0,VLOOKUP(A829,lookups!A$1:B$25,2,0),
IF(ISNA(B829),"",
IF(OR(ISBLANK(A829),ISNA(B829),B829=0),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))))</f>
        <v>#define ITM_y_CIRC                     826</v>
      </c>
    </row>
    <row r="830" spans="1:4">
      <c r="A830">
        <v>827</v>
      </c>
      <c r="B830" t="str">
        <f>VLOOKUP(A830,SOURCE!B:P,12,0)</f>
        <v>ITM_y_ACUTE</v>
      </c>
      <c r="D830" s="8" t="str">
        <f>IF(A830&lt;0,VLOOKUP(A830,lookups!A$1:B$25,2,0),
IF(ISNA(B830),"",
IF(OR(ISBLANK(A830),ISNA(B830),B830=0),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))))</f>
        <v>#define ITM_y_ACUTE                    827</v>
      </c>
    </row>
    <row r="831" spans="1:4">
      <c r="A831">
        <v>828</v>
      </c>
      <c r="B831" t="str">
        <f>VLOOKUP(A831,SOURCE!B:P,12,0)</f>
        <v>ITM_y_DIARESIS</v>
      </c>
      <c r="D831" s="8" t="str">
        <f>IF(A831&lt;0,VLOOKUP(A831,lookups!A$1:B$25,2,0),
IF(ISNA(B831),"",
IF(OR(ISBLANK(A831),ISNA(B831),B831=0),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))))</f>
        <v>#define ITM_y_DIARESIS                 828</v>
      </c>
    </row>
    <row r="832" spans="1:4">
      <c r="A832">
        <v>829</v>
      </c>
      <c r="B832" t="str">
        <f>VLOOKUP(A832,SOURCE!B:P,12,0)</f>
        <v>ITM_z_ACUTE</v>
      </c>
      <c r="D832" s="8" t="str">
        <f>IF(A832&lt;0,VLOOKUP(A832,lookups!A$1:B$25,2,0),
IF(ISNA(B832),"",
IF(OR(ISBLANK(A832),ISNA(B832),B832=0),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))))</f>
        <v>#define ITM_z_ACUTE                    829</v>
      </c>
    </row>
    <row r="833" spans="1:4">
      <c r="A833">
        <v>830</v>
      </c>
      <c r="B833" t="str">
        <f>VLOOKUP(A833,SOURCE!B:P,12,0)</f>
        <v>ITM_z_CARON</v>
      </c>
      <c r="D833" s="8" t="str">
        <f>IF(A833&lt;0,VLOOKUP(A833,lookups!A$1:B$25,2,0),
IF(ISNA(B833),"",
IF(OR(ISBLANK(A833),ISNA(B833),B833=0),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))))</f>
        <v>#define ITM_z_CARON                    830</v>
      </c>
    </row>
    <row r="834" spans="1:4">
      <c r="A834">
        <v>831</v>
      </c>
      <c r="B834" t="str">
        <f>VLOOKUP(A834,SOURCE!B:P,12,0)</f>
        <v>ITM_z_DOT</v>
      </c>
      <c r="D834" s="8" t="str">
        <f>IF(A834&lt;0,VLOOKUP(A834,lookups!A$1:B$25,2,0),
IF(ISNA(B834),"",
IF(OR(ISBLANK(A834),ISNA(B834),B834=0),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))))</f>
        <v>#define ITM_z_DOT                      831</v>
      </c>
    </row>
    <row r="835" spans="1:4">
      <c r="A835">
        <v>832</v>
      </c>
      <c r="B835" t="str">
        <f>VLOOKUP(A835,SOURCE!B:P,12,0)</f>
        <v>ITM_0832</v>
      </c>
      <c r="D835" s="8" t="str">
        <f>IF(A835&lt;0,VLOOKUP(A835,lookups!A$1:B$25,2,0),
IF(ISNA(B835),"",
IF(OR(ISBLANK(A835),ISNA(B835),B835=0),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))))</f>
        <v>#define ITM_0832                       832</v>
      </c>
    </row>
    <row r="836" spans="1:4">
      <c r="A836">
        <v>833</v>
      </c>
      <c r="B836" t="str">
        <f>VLOOKUP(A836,SOURCE!B:P,12,0)</f>
        <v>ITM_0833</v>
      </c>
      <c r="D836" s="8" t="str">
        <f>IF(A836&lt;0,VLOOKUP(A836,lookups!A$1:B$25,2,0),
IF(ISNA(B836),"",
IF(OR(ISBLANK(A836),ISNA(B836),B836=0),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))))</f>
        <v>#define ITM_0833                       833</v>
      </c>
    </row>
    <row r="837" spans="1:4">
      <c r="A837">
        <v>834</v>
      </c>
      <c r="B837" t="str">
        <f>VLOOKUP(A837,SOURCE!B:P,12,0)</f>
        <v>ITM_0834</v>
      </c>
      <c r="D837" s="8" t="str">
        <f>IF(A837&lt;0,VLOOKUP(A837,lookups!A$1:B$25,2,0),
IF(ISNA(B837),"",
IF(OR(ISBLANK(A837),ISNA(B837),B837=0),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))))</f>
        <v>#define ITM_0834                       834</v>
      </c>
    </row>
    <row r="838" spans="1:4">
      <c r="A838">
        <v>835</v>
      </c>
      <c r="B838" t="str">
        <f>VLOOKUP(A838,SOURCE!B:P,12,0)</f>
        <v>ITM_0835</v>
      </c>
      <c r="D838" s="8" t="str">
        <f>IF(A838&lt;0,VLOOKUP(A838,lookups!A$1:B$25,2,0),
IF(ISNA(B838),"",
IF(OR(ISBLANK(A838),ISNA(B838),B838=0),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))))</f>
        <v>#define ITM_0835                       835</v>
      </c>
    </row>
    <row r="839" spans="1:4">
      <c r="A839">
        <v>836</v>
      </c>
      <c r="B839" t="str">
        <f>VLOOKUP(A839,SOURCE!B:P,12,0)</f>
        <v>ITM_0836</v>
      </c>
      <c r="D839" s="8" t="str">
        <f>IF(A839&lt;0,VLOOKUP(A839,lookups!A$1:B$25,2,0),
IF(ISNA(B839),"",
IF(OR(ISBLANK(A839),ISNA(B839),B839=0),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))))</f>
        <v>#define ITM_0836                       836</v>
      </c>
    </row>
    <row r="840" spans="1:4">
      <c r="A840">
        <v>837</v>
      </c>
      <c r="B840" t="str">
        <f>VLOOKUP(A840,SOURCE!B:P,12,0)</f>
        <v>ITM_0837</v>
      </c>
      <c r="D840" s="8" t="str">
        <f>IF(A840&lt;0,VLOOKUP(A840,lookups!A$1:B$25,2,0),
IF(ISNA(B840),"",
IF(OR(ISBLANK(A840),ISNA(B840),B840=0),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))))</f>
        <v>#define ITM_0837                       837</v>
      </c>
    </row>
    <row r="841" spans="1:4">
      <c r="A841">
        <v>838</v>
      </c>
      <c r="B841" t="str">
        <f>VLOOKUP(A841,SOURCE!B:P,12,0)</f>
        <v>ITM_SUB_alpha</v>
      </c>
      <c r="D841" s="8" t="str">
        <f>IF(A841&lt;0,VLOOKUP(A841,lookups!A$1:B$25,2,0),
IF(ISNA(B841),"",
IF(OR(ISBLANK(A841),ISNA(B841),B841=0),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))))</f>
        <v>#define ITM_SUB_alpha                  838</v>
      </c>
    </row>
    <row r="842" spans="1:4">
      <c r="A842">
        <v>839</v>
      </c>
      <c r="B842" t="str">
        <f>VLOOKUP(A842,SOURCE!B:P,12,0)</f>
        <v>ITM_SUB_delta</v>
      </c>
      <c r="D842" s="8" t="str">
        <f>IF(A842&lt;0,VLOOKUP(A842,lookups!A$1:B$25,2,0),
IF(ISNA(B842),"",
IF(OR(ISBLANK(A842),ISNA(B842),B842=0),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))))</f>
        <v>#define ITM_SUB_delta                  839</v>
      </c>
    </row>
    <row r="843" spans="1:4">
      <c r="A843">
        <v>840</v>
      </c>
      <c r="B843" t="str">
        <f>VLOOKUP(A843,SOURCE!B:P,12,0)</f>
        <v>ITM_SUB_mu</v>
      </c>
      <c r="D843" s="8" t="str">
        <f>IF(A843&lt;0,VLOOKUP(A843,lookups!A$1:B$25,2,0),
IF(ISNA(B843),"",
IF(OR(ISBLANK(A843),ISNA(B843),B843=0),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))))</f>
        <v>#define ITM_SUB_mu                     840</v>
      </c>
    </row>
    <row r="844" spans="1:4">
      <c r="A844">
        <v>841</v>
      </c>
      <c r="B844" t="str">
        <f>VLOOKUP(A844,SOURCE!B:P,12,0)</f>
        <v>ITM_SUB_SUN</v>
      </c>
      <c r="D844" s="8" t="str">
        <f>IF(A844&lt;0,VLOOKUP(A844,lookups!A$1:B$25,2,0),
IF(ISNA(B844),"",
IF(OR(ISBLANK(A844),ISNA(B844),B844=0),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))))</f>
        <v>#define ITM_SUB_SUN                    841</v>
      </c>
    </row>
    <row r="845" spans="1:4">
      <c r="A845">
        <v>842</v>
      </c>
      <c r="B845" t="str">
        <f>VLOOKUP(A845,SOURCE!B:P,12,0)</f>
        <v>ITM_SUB_SUN_b</v>
      </c>
      <c r="D845" s="8" t="str">
        <f>IF(A845&lt;0,VLOOKUP(A845,lookups!A$1:B$25,2,0),
IF(ISNA(B845),"",
IF(OR(ISBLANK(A845),ISNA(B845),B845=0),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))))</f>
        <v>#define ITM_SUB_SUN_b                  842</v>
      </c>
    </row>
    <row r="846" spans="1:4">
      <c r="A846">
        <v>843</v>
      </c>
      <c r="B846" t="str">
        <f>VLOOKUP(A846,SOURCE!B:P,12,0)</f>
        <v>ITM_SUB_EARTH</v>
      </c>
      <c r="D846" s="8" t="str">
        <f>IF(A846&lt;0,VLOOKUP(A846,lookups!A$1:B$25,2,0),
IF(ISNA(B846),"",
IF(OR(ISBLANK(A846),ISNA(B846),B846=0),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))))</f>
        <v>#define ITM_SUB_EARTH                  843</v>
      </c>
    </row>
    <row r="847" spans="1:4">
      <c r="A847">
        <v>844</v>
      </c>
      <c r="B847" t="str">
        <f>VLOOKUP(A847,SOURCE!B:P,12,0)</f>
        <v>ITM_SUB_EARTH_b</v>
      </c>
      <c r="D847" s="8" t="str">
        <f>IF(A847&lt;0,VLOOKUP(A847,lookups!A$1:B$25,2,0),
IF(ISNA(B847),"",
IF(OR(ISBLANK(A847),ISNA(B847),B847=0),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))))</f>
        <v>#define ITM_SUB_EARTH_b                844</v>
      </c>
    </row>
    <row r="848" spans="1:4">
      <c r="A848">
        <v>845</v>
      </c>
      <c r="B848" t="str">
        <f>VLOOKUP(A848,SOURCE!B:P,12,0)</f>
        <v>ITM_SUB_PLUS</v>
      </c>
      <c r="D848" s="8" t="str">
        <f>IF(A848&lt;0,VLOOKUP(A848,lookups!A$1:B$25,2,0),
IF(ISNA(B848),"",
IF(OR(ISBLANK(A848),ISNA(B848),B848=0),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))))</f>
        <v>#define ITM_SUB_PLUS                   845</v>
      </c>
    </row>
    <row r="849" spans="1:4">
      <c r="A849">
        <v>846</v>
      </c>
      <c r="B849" t="str">
        <f>VLOOKUP(A849,SOURCE!B:P,12,0)</f>
        <v>ITM_SUB_MINUS</v>
      </c>
      <c r="D849" s="8" t="str">
        <f>IF(A849&lt;0,VLOOKUP(A849,lookups!A$1:B$25,2,0),
IF(ISNA(B849),"",
IF(OR(ISBLANK(A849),ISNA(B849),B849=0),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))))</f>
        <v>#define ITM_SUB_MINUS                  846</v>
      </c>
    </row>
    <row r="850" spans="1:4">
      <c r="A850">
        <v>847</v>
      </c>
      <c r="B850" t="str">
        <f>VLOOKUP(A850,SOURCE!B:P,12,0)</f>
        <v>ITM_SUB_INFINITY</v>
      </c>
      <c r="D850" s="8" t="str">
        <f>IF(A850&lt;0,VLOOKUP(A850,lookups!A$1:B$25,2,0),
IF(ISNA(B850),"",
IF(OR(ISBLANK(A850),ISNA(B850),B850=0),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))))</f>
        <v>#define ITM_SUB_INFINITY               847</v>
      </c>
    </row>
    <row r="851" spans="1:4">
      <c r="A851">
        <v>848</v>
      </c>
      <c r="B851" t="str">
        <f>VLOOKUP(A851,SOURCE!B:P,12,0)</f>
        <v>ITM_SUB_0</v>
      </c>
      <c r="D851" s="8" t="str">
        <f>IF(A851&lt;0,VLOOKUP(A851,lookups!A$1:B$25,2,0),
IF(ISNA(B851),"",
IF(OR(ISBLANK(A851),ISNA(B851),B851=0),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))))</f>
        <v>#define ITM_SUB_0                      848</v>
      </c>
    </row>
    <row r="852" spans="1:4">
      <c r="A852">
        <v>849</v>
      </c>
      <c r="B852" t="str">
        <f>VLOOKUP(A852,SOURCE!B:P,12,0)</f>
        <v>ITM_SUB_1</v>
      </c>
      <c r="D852" s="8" t="str">
        <f>IF(A852&lt;0,VLOOKUP(A852,lookups!A$1:B$25,2,0),
IF(ISNA(B852),"",
IF(OR(ISBLANK(A852),ISNA(B852),B852=0),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))))</f>
        <v>#define ITM_SUB_1                      849</v>
      </c>
    </row>
    <row r="853" spans="1:4">
      <c r="A853">
        <v>850</v>
      </c>
      <c r="B853" t="str">
        <f>VLOOKUP(A853,SOURCE!B:P,12,0)</f>
        <v>ITM_SUB_2</v>
      </c>
      <c r="D853" s="8" t="str">
        <f>IF(A853&lt;0,VLOOKUP(A853,lookups!A$1:B$25,2,0),
IF(ISNA(B853),"",
IF(OR(ISBLANK(A853),ISNA(B853),B853=0),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))))</f>
        <v>#define ITM_SUB_2                      850</v>
      </c>
    </row>
    <row r="854" spans="1:4">
      <c r="A854">
        <v>851</v>
      </c>
      <c r="B854" t="str">
        <f>VLOOKUP(A854,SOURCE!B:P,12,0)</f>
        <v>ITM_SUB_3</v>
      </c>
      <c r="D854" s="8" t="str">
        <f>IF(A854&lt;0,VLOOKUP(A854,lookups!A$1:B$25,2,0),
IF(ISNA(B854),"",
IF(OR(ISBLANK(A854),ISNA(B854),B854=0),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))))</f>
        <v>#define ITM_SUB_3                      851</v>
      </c>
    </row>
    <row r="855" spans="1:4">
      <c r="A855">
        <v>852</v>
      </c>
      <c r="B855" t="str">
        <f>VLOOKUP(A855,SOURCE!B:P,12,0)</f>
        <v>ITM_SUB_4</v>
      </c>
      <c r="D855" s="8" t="str">
        <f>IF(A855&lt;0,VLOOKUP(A855,lookups!A$1:B$25,2,0),
IF(ISNA(B855),"",
IF(OR(ISBLANK(A855),ISNA(B855),B855=0),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))))</f>
        <v>#define ITM_SUB_4                      852</v>
      </c>
    </row>
    <row r="856" spans="1:4">
      <c r="A856">
        <v>853</v>
      </c>
      <c r="B856" t="str">
        <f>VLOOKUP(A856,SOURCE!B:P,12,0)</f>
        <v>ITM_SUB_5</v>
      </c>
      <c r="D856" s="8" t="str">
        <f>IF(A856&lt;0,VLOOKUP(A856,lookups!A$1:B$25,2,0),
IF(ISNA(B856),"",
IF(OR(ISBLANK(A856),ISNA(B856),B856=0),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))))</f>
        <v>#define ITM_SUB_5                      853</v>
      </c>
    </row>
    <row r="857" spans="1:4">
      <c r="A857">
        <v>854</v>
      </c>
      <c r="B857" t="str">
        <f>VLOOKUP(A857,SOURCE!B:P,12,0)</f>
        <v>ITM_SUB_6</v>
      </c>
      <c r="D857" s="8" t="str">
        <f>IF(A857&lt;0,VLOOKUP(A857,lookups!A$1:B$25,2,0),
IF(ISNA(B857),"",
IF(OR(ISBLANK(A857),ISNA(B857),B857=0),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))))</f>
        <v>#define ITM_SUB_6                      854</v>
      </c>
    </row>
    <row r="858" spans="1:4">
      <c r="A858">
        <v>855</v>
      </c>
      <c r="B858" t="str">
        <f>VLOOKUP(A858,SOURCE!B:P,12,0)</f>
        <v>ITM_SUB_7</v>
      </c>
      <c r="D858" s="8" t="str">
        <f>IF(A858&lt;0,VLOOKUP(A858,lookups!A$1:B$25,2,0),
IF(ISNA(B858),"",
IF(OR(ISBLANK(A858),ISNA(B858),B858=0),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))))</f>
        <v>#define ITM_SUB_7                      855</v>
      </c>
    </row>
    <row r="859" spans="1:4">
      <c r="A859">
        <v>856</v>
      </c>
      <c r="B859" t="str">
        <f>VLOOKUP(A859,SOURCE!B:P,12,0)</f>
        <v>ITM_SUB_8</v>
      </c>
      <c r="D859" s="8" t="str">
        <f>IF(A859&lt;0,VLOOKUP(A859,lookups!A$1:B$25,2,0),
IF(ISNA(B859),"",
IF(OR(ISBLANK(A859),ISNA(B859),B859=0),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))))</f>
        <v>#define ITM_SUB_8                      856</v>
      </c>
    </row>
    <row r="860" spans="1:4">
      <c r="A860">
        <v>857</v>
      </c>
      <c r="B860" t="str">
        <f>VLOOKUP(A860,SOURCE!B:P,12,0)</f>
        <v>ITM_SUB_9</v>
      </c>
      <c r="D860" s="8" t="str">
        <f>IF(A860&lt;0,VLOOKUP(A860,lookups!A$1:B$25,2,0),
IF(ISNA(B860),"",
IF(OR(ISBLANK(A860),ISNA(B860),B860=0),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))))</f>
        <v>#define ITM_SUB_9                      857</v>
      </c>
    </row>
    <row r="861" spans="1:4">
      <c r="A861">
        <v>858</v>
      </c>
      <c r="B861" t="str">
        <f>VLOOKUP(A861,SOURCE!B:P,12,0)</f>
        <v>ITM_SUB_10</v>
      </c>
      <c r="D861" s="8" t="str">
        <f>IF(A861&lt;0,VLOOKUP(A861,lookups!A$1:B$25,2,0),
IF(ISNA(B861),"",
IF(OR(ISBLANK(A861),ISNA(B861),B861=0),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))))</f>
        <v>#define ITM_SUB_10                     858</v>
      </c>
    </row>
    <row r="862" spans="1:4">
      <c r="A862">
        <v>859</v>
      </c>
      <c r="B862" t="str">
        <f>VLOOKUP(A862,SOURCE!B:P,12,0)</f>
        <v>ITM_SUB_A</v>
      </c>
      <c r="D862" s="8" t="str">
        <f>IF(A862&lt;0,VLOOKUP(A862,lookups!A$1:B$25,2,0),
IF(ISNA(B862),"",
IF(OR(ISBLANK(A862),ISNA(B862),B862=0),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))))</f>
        <v>#define ITM_SUB_A                      859</v>
      </c>
    </row>
    <row r="863" spans="1:4">
      <c r="A863">
        <v>860</v>
      </c>
      <c r="B863" t="str">
        <f>VLOOKUP(A863,SOURCE!B:P,12,0)</f>
        <v>ITM_SUB_B</v>
      </c>
      <c r="D863" s="8" t="str">
        <f>IF(A863&lt;0,VLOOKUP(A863,lookups!A$1:B$25,2,0),
IF(ISNA(B863),"",
IF(OR(ISBLANK(A863),ISNA(B863),B863=0),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))))</f>
        <v>#define ITM_SUB_B                      860</v>
      </c>
    </row>
    <row r="864" spans="1:4">
      <c r="A864">
        <v>861</v>
      </c>
      <c r="B864" t="str">
        <f>VLOOKUP(A864,SOURCE!B:P,12,0)</f>
        <v>ITM_SUB_C</v>
      </c>
      <c r="D864" s="8" t="str">
        <f>IF(A864&lt;0,VLOOKUP(A864,lookups!A$1:B$25,2,0),
IF(ISNA(B864),"",
IF(OR(ISBLANK(A864),ISNA(B864),B864=0),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))))</f>
        <v>#define ITM_SUB_C                      861</v>
      </c>
    </row>
    <row r="865" spans="1:4">
      <c r="A865">
        <v>862</v>
      </c>
      <c r="B865" t="str">
        <f>VLOOKUP(A865,SOURCE!B:P,12,0)</f>
        <v>ITM_SUB_D</v>
      </c>
      <c r="D865" s="8" t="str">
        <f>IF(A865&lt;0,VLOOKUP(A865,lookups!A$1:B$25,2,0),
IF(ISNA(B865),"",
IF(OR(ISBLANK(A865),ISNA(B865),B865=0),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))))</f>
        <v>#define ITM_SUB_D                      862</v>
      </c>
    </row>
    <row r="866" spans="1:4">
      <c r="A866">
        <v>863</v>
      </c>
      <c r="B866" t="str">
        <f>VLOOKUP(A866,SOURCE!B:P,12,0)</f>
        <v>ITM_SUB_E</v>
      </c>
      <c r="D866" s="8" t="str">
        <f>IF(A866&lt;0,VLOOKUP(A866,lookups!A$1:B$25,2,0),
IF(ISNA(B866),"",
IF(OR(ISBLANK(A866),ISNA(B866),B866=0),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))))</f>
        <v>#define ITM_SUB_E                      863</v>
      </c>
    </row>
    <row r="867" spans="1:4">
      <c r="A867">
        <v>864</v>
      </c>
      <c r="B867" t="str">
        <f>VLOOKUP(A867,SOURCE!B:P,12,0)</f>
        <v>ITM_SUB_F</v>
      </c>
      <c r="D867" s="8" t="str">
        <f>IF(A867&lt;0,VLOOKUP(A867,lookups!A$1:B$25,2,0),
IF(ISNA(B867),"",
IF(OR(ISBLANK(A867),ISNA(B867),B867=0),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))))</f>
        <v>#define ITM_SUB_F                      864</v>
      </c>
    </row>
    <row r="868" spans="1:4">
      <c r="A868">
        <v>865</v>
      </c>
      <c r="B868" t="str">
        <f>VLOOKUP(A868,SOURCE!B:P,12,0)</f>
        <v>ITM_SUB_G</v>
      </c>
      <c r="D868" s="8" t="str">
        <f>IF(A868&lt;0,VLOOKUP(A868,lookups!A$1:B$25,2,0),
IF(ISNA(B868),"",
IF(OR(ISBLANK(A868),ISNA(B868),B868=0),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))))</f>
        <v>#define ITM_SUB_G                      865</v>
      </c>
    </row>
    <row r="869" spans="1:4">
      <c r="A869">
        <v>866</v>
      </c>
      <c r="B869" t="str">
        <f>VLOOKUP(A869,SOURCE!B:P,12,0)</f>
        <v>ITM_SUB_H</v>
      </c>
      <c r="D869" s="8" t="str">
        <f>IF(A869&lt;0,VLOOKUP(A869,lookups!A$1:B$25,2,0),
IF(ISNA(B869),"",
IF(OR(ISBLANK(A869),ISNA(B869),B869=0),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))))</f>
        <v>#define ITM_SUB_H                      866</v>
      </c>
    </row>
    <row r="870" spans="1:4">
      <c r="A870">
        <v>867</v>
      </c>
      <c r="B870" t="str">
        <f>VLOOKUP(A870,SOURCE!B:P,12,0)</f>
        <v>ITM_SUB_I</v>
      </c>
      <c r="D870" s="8" t="str">
        <f>IF(A870&lt;0,VLOOKUP(A870,lookups!A$1:B$25,2,0),
IF(ISNA(B870),"",
IF(OR(ISBLANK(A870),ISNA(B870),B870=0),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))))</f>
        <v>#define ITM_SUB_I                      867</v>
      </c>
    </row>
    <row r="871" spans="1:4">
      <c r="A871">
        <v>868</v>
      </c>
      <c r="B871" t="str">
        <f>VLOOKUP(A871,SOURCE!B:P,12,0)</f>
        <v>ITM_SUB_J</v>
      </c>
      <c r="D871" s="8" t="str">
        <f>IF(A871&lt;0,VLOOKUP(A871,lookups!A$1:B$25,2,0),
IF(ISNA(B871),"",
IF(OR(ISBLANK(A871),ISNA(B871),B871=0),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))))</f>
        <v>#define ITM_SUB_J                      868</v>
      </c>
    </row>
    <row r="872" spans="1:4">
      <c r="A872">
        <v>869</v>
      </c>
      <c r="B872" t="str">
        <f>VLOOKUP(A872,SOURCE!B:P,12,0)</f>
        <v>ITM_SUB_K</v>
      </c>
      <c r="D872" s="8" t="str">
        <f>IF(A872&lt;0,VLOOKUP(A872,lookups!A$1:B$25,2,0),
IF(ISNA(B872),"",
IF(OR(ISBLANK(A872),ISNA(B872),B872=0),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))))</f>
        <v>#define ITM_SUB_K                      869</v>
      </c>
    </row>
    <row r="873" spans="1:4">
      <c r="A873">
        <v>870</v>
      </c>
      <c r="B873" t="str">
        <f>VLOOKUP(A873,SOURCE!B:P,12,0)</f>
        <v>ITM_SUB_L</v>
      </c>
      <c r="D873" s="8" t="str">
        <f>IF(A873&lt;0,VLOOKUP(A873,lookups!A$1:B$25,2,0),
IF(ISNA(B873),"",
IF(OR(ISBLANK(A873),ISNA(B873),B873=0),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))))</f>
        <v>#define ITM_SUB_L                      870</v>
      </c>
    </row>
    <row r="874" spans="1:4">
      <c r="A874">
        <v>871</v>
      </c>
      <c r="B874" t="str">
        <f>VLOOKUP(A874,SOURCE!B:P,12,0)</f>
        <v>ITM_SUB_M</v>
      </c>
      <c r="D874" s="8" t="str">
        <f>IF(A874&lt;0,VLOOKUP(A874,lookups!A$1:B$25,2,0),
IF(ISNA(B874),"",
IF(OR(ISBLANK(A874),ISNA(B874),B874=0),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))))</f>
        <v>#define ITM_SUB_M                      871</v>
      </c>
    </row>
    <row r="875" spans="1:4">
      <c r="A875">
        <v>872</v>
      </c>
      <c r="B875" t="str">
        <f>VLOOKUP(A875,SOURCE!B:P,12,0)</f>
        <v>ITM_SUB_N</v>
      </c>
      <c r="D875" s="8" t="str">
        <f>IF(A875&lt;0,VLOOKUP(A875,lookups!A$1:B$25,2,0),
IF(ISNA(B875),"",
IF(OR(ISBLANK(A875),ISNA(B875),B875=0),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))))</f>
        <v>#define ITM_SUB_N                      872</v>
      </c>
    </row>
    <row r="876" spans="1:4">
      <c r="A876">
        <v>873</v>
      </c>
      <c r="B876" t="str">
        <f>VLOOKUP(A876,SOURCE!B:P,12,0)</f>
        <v>ITM_SUB_O</v>
      </c>
      <c r="D876" s="8" t="str">
        <f>IF(A876&lt;0,VLOOKUP(A876,lookups!A$1:B$25,2,0),
IF(ISNA(B876),"",
IF(OR(ISBLANK(A876),ISNA(B876),B876=0),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))))</f>
        <v>#define ITM_SUB_O                      873</v>
      </c>
    </row>
    <row r="877" spans="1:4">
      <c r="A877">
        <v>874</v>
      </c>
      <c r="B877" t="str">
        <f>VLOOKUP(A877,SOURCE!B:P,12,0)</f>
        <v>ITM_SUB_P</v>
      </c>
      <c r="D877" s="8" t="str">
        <f>IF(A877&lt;0,VLOOKUP(A877,lookups!A$1:B$25,2,0),
IF(ISNA(B877),"",
IF(OR(ISBLANK(A877),ISNA(B877),B877=0),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))))</f>
        <v>#define ITM_SUB_P                      874</v>
      </c>
    </row>
    <row r="878" spans="1:4">
      <c r="A878">
        <v>875</v>
      </c>
      <c r="B878" t="str">
        <f>VLOOKUP(A878,SOURCE!B:P,12,0)</f>
        <v>ITM_SUB_Q</v>
      </c>
      <c r="D878" s="8" t="str">
        <f>IF(A878&lt;0,VLOOKUP(A878,lookups!A$1:B$25,2,0),
IF(ISNA(B878),"",
IF(OR(ISBLANK(A878),ISNA(B878),B878=0),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))))</f>
        <v>#define ITM_SUB_Q                      875</v>
      </c>
    </row>
    <row r="879" spans="1:4">
      <c r="A879">
        <v>876</v>
      </c>
      <c r="B879" t="str">
        <f>VLOOKUP(A879,SOURCE!B:P,12,0)</f>
        <v>ITM_SUB_R</v>
      </c>
      <c r="D879" s="8" t="str">
        <f>IF(A879&lt;0,VLOOKUP(A879,lookups!A$1:B$25,2,0),
IF(ISNA(B879),"",
IF(OR(ISBLANK(A879),ISNA(B879),B879=0),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))))</f>
        <v>#define ITM_SUB_R                      876</v>
      </c>
    </row>
    <row r="880" spans="1:4">
      <c r="A880">
        <v>877</v>
      </c>
      <c r="B880" t="str">
        <f>VLOOKUP(A880,SOURCE!B:P,12,0)</f>
        <v>ITM_SUB_S</v>
      </c>
      <c r="D880" s="8" t="str">
        <f>IF(A880&lt;0,VLOOKUP(A880,lookups!A$1:B$25,2,0),
IF(ISNA(B880),"",
IF(OR(ISBLANK(A880),ISNA(B880),B880=0),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))))</f>
        <v>#define ITM_SUB_S                      877</v>
      </c>
    </row>
    <row r="881" spans="1:4">
      <c r="A881">
        <v>878</v>
      </c>
      <c r="B881" t="str">
        <f>VLOOKUP(A881,SOURCE!B:P,12,0)</f>
        <v>ITM_SUB_T</v>
      </c>
      <c r="D881" s="8" t="str">
        <f>IF(A881&lt;0,VLOOKUP(A881,lookups!A$1:B$25,2,0),
IF(ISNA(B881),"",
IF(OR(ISBLANK(A881),ISNA(B881),B881=0),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))))</f>
        <v>#define ITM_SUB_T                      878</v>
      </c>
    </row>
    <row r="882" spans="1:4">
      <c r="A882">
        <v>879</v>
      </c>
      <c r="B882" t="str">
        <f>VLOOKUP(A882,SOURCE!B:P,12,0)</f>
        <v>ITM_SUB_U</v>
      </c>
      <c r="D882" s="8" t="str">
        <f>IF(A882&lt;0,VLOOKUP(A882,lookups!A$1:B$25,2,0),
IF(ISNA(B882),"",
IF(OR(ISBLANK(A882),ISNA(B882),B882=0),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))))</f>
        <v>#define ITM_SUB_U                      879</v>
      </c>
    </row>
    <row r="883" spans="1:4">
      <c r="A883">
        <v>880</v>
      </c>
      <c r="B883" t="str">
        <f>VLOOKUP(A883,SOURCE!B:P,12,0)</f>
        <v>ITM_SUB_V</v>
      </c>
      <c r="D883" s="8" t="str">
        <f>IF(A883&lt;0,VLOOKUP(A883,lookups!A$1:B$25,2,0),
IF(ISNA(B883),"",
IF(OR(ISBLANK(A883),ISNA(B883),B883=0),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))))</f>
        <v>#define ITM_SUB_V                      880</v>
      </c>
    </row>
    <row r="884" spans="1:4">
      <c r="A884">
        <v>881</v>
      </c>
      <c r="B884" t="str">
        <f>VLOOKUP(A884,SOURCE!B:P,12,0)</f>
        <v>ITM_SUB_W</v>
      </c>
      <c r="D884" s="8" t="str">
        <f>IF(A884&lt;0,VLOOKUP(A884,lookups!A$1:B$25,2,0),
IF(ISNA(B884),"",
IF(OR(ISBLANK(A884),ISNA(B884),B884=0),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))))</f>
        <v>#define ITM_SUB_W                      881</v>
      </c>
    </row>
    <row r="885" spans="1:4">
      <c r="A885">
        <v>882</v>
      </c>
      <c r="B885" t="str">
        <f>VLOOKUP(A885,SOURCE!B:P,12,0)</f>
        <v>ITM_SUB_X</v>
      </c>
      <c r="D885" s="8" t="str">
        <f>IF(A885&lt;0,VLOOKUP(A885,lookups!A$1:B$25,2,0),
IF(ISNA(B885),"",
IF(OR(ISBLANK(A885),ISNA(B885),B885=0),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))))</f>
        <v>#define ITM_SUB_X                      882</v>
      </c>
    </row>
    <row r="886" spans="1:4">
      <c r="A886">
        <v>883</v>
      </c>
      <c r="B886" t="str">
        <f>VLOOKUP(A886,SOURCE!B:P,12,0)</f>
        <v>ITM_SUB_Y</v>
      </c>
      <c r="D886" s="8" t="str">
        <f>IF(A886&lt;0,VLOOKUP(A886,lookups!A$1:B$25,2,0),
IF(ISNA(B886),"",
IF(OR(ISBLANK(A886),ISNA(B886),B886=0),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))))</f>
        <v>#define ITM_SUB_Y                      883</v>
      </c>
    </row>
    <row r="887" spans="1:4">
      <c r="A887">
        <v>884</v>
      </c>
      <c r="B887" t="str">
        <f>VLOOKUP(A887,SOURCE!B:P,12,0)</f>
        <v>ITM_SUB_Z</v>
      </c>
      <c r="D887" s="8" t="str">
        <f>IF(A887&lt;0,VLOOKUP(A887,lookups!A$1:B$25,2,0),
IF(ISNA(B887),"",
IF(OR(ISBLANK(A887),ISNA(B887),B887=0),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))))</f>
        <v>#define ITM_SUB_Z                      884</v>
      </c>
    </row>
    <row r="888" spans="1:4">
      <c r="A888">
        <v>885</v>
      </c>
      <c r="B888" t="str">
        <f>VLOOKUP(A888,SOURCE!B:P,12,0)</f>
        <v>ITM_SUB_E_OUTLINE</v>
      </c>
      <c r="D888" s="8" t="str">
        <f>IF(A888&lt;0,VLOOKUP(A888,lookups!A$1:B$25,2,0),
IF(ISNA(B888),"",
IF(OR(ISBLANK(A888),ISNA(B888),B888=0),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))))</f>
        <v>#define ITM_SUB_E_OUTLINE              885</v>
      </c>
    </row>
    <row r="889" spans="1:4">
      <c r="A889">
        <v>886</v>
      </c>
      <c r="B889" t="str">
        <f>VLOOKUP(A889,SOURCE!B:P,12,0)</f>
        <v>ITM_SUB_a</v>
      </c>
      <c r="D889" s="8" t="str">
        <f>IF(A889&lt;0,VLOOKUP(A889,lookups!A$1:B$25,2,0),
IF(ISNA(B889),"",
IF(OR(ISBLANK(A889),ISNA(B889),B889=0),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))))</f>
        <v>#define ITM_SUB_a                      886</v>
      </c>
    </row>
    <row r="890" spans="1:4">
      <c r="A890">
        <v>887</v>
      </c>
      <c r="B890" t="str">
        <f>VLOOKUP(A890,SOURCE!B:P,12,0)</f>
        <v>ITM_SUB_b</v>
      </c>
      <c r="D890" s="8" t="str">
        <f>IF(A890&lt;0,VLOOKUP(A890,lookups!A$1:B$25,2,0),
IF(ISNA(B890),"",
IF(OR(ISBLANK(A890),ISNA(B890),B890=0),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))))</f>
        <v>#define ITM_SUB_b                      887</v>
      </c>
    </row>
    <row r="891" spans="1:4">
      <c r="A891">
        <v>888</v>
      </c>
      <c r="B891" t="str">
        <f>VLOOKUP(A891,SOURCE!B:P,12,0)</f>
        <v>ITM_SUB_c</v>
      </c>
      <c r="D891" s="8" t="str">
        <f>IF(A891&lt;0,VLOOKUP(A891,lookups!A$1:B$25,2,0),
IF(ISNA(B891),"",
IF(OR(ISBLANK(A891),ISNA(B891),B891=0),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))))</f>
        <v>#define ITM_SUB_c                      888</v>
      </c>
    </row>
    <row r="892" spans="1:4">
      <c r="A892">
        <v>889</v>
      </c>
      <c r="B892" t="str">
        <f>VLOOKUP(A892,SOURCE!B:P,12,0)</f>
        <v>ITM_SUB_d</v>
      </c>
      <c r="D892" s="8" t="str">
        <f>IF(A892&lt;0,VLOOKUP(A892,lookups!A$1:B$25,2,0),
IF(ISNA(B892),"",
IF(OR(ISBLANK(A892),ISNA(B892),B892=0),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))))</f>
        <v>#define ITM_SUB_d                      889</v>
      </c>
    </row>
    <row r="893" spans="1:4">
      <c r="A893">
        <v>890</v>
      </c>
      <c r="B893" t="str">
        <f>VLOOKUP(A893,SOURCE!B:P,12,0)</f>
        <v>ITM_SUB_e</v>
      </c>
      <c r="D893" s="8" t="str">
        <f>IF(A893&lt;0,VLOOKUP(A893,lookups!A$1:B$25,2,0),
IF(ISNA(B893),"",
IF(OR(ISBLANK(A893),ISNA(B893),B893=0),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))))</f>
        <v>#define ITM_SUB_e                      890</v>
      </c>
    </row>
    <row r="894" spans="1:4">
      <c r="A894">
        <v>891</v>
      </c>
      <c r="B894" t="str">
        <f>VLOOKUP(A894,SOURCE!B:P,12,0)</f>
        <v>ITM_SUB_h</v>
      </c>
      <c r="D894" s="8" t="str">
        <f>IF(A894&lt;0,VLOOKUP(A894,lookups!A$1:B$25,2,0),
IF(ISNA(B894),"",
IF(OR(ISBLANK(A894),ISNA(B894),B894=0),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))))</f>
        <v>#define ITM_SUB_h                      891</v>
      </c>
    </row>
    <row r="895" spans="1:4">
      <c r="A895">
        <v>892</v>
      </c>
      <c r="B895" t="str">
        <f>VLOOKUP(A895,SOURCE!B:P,12,0)</f>
        <v>ITM_SUB_i</v>
      </c>
      <c r="D895" s="8" t="str">
        <f>IF(A895&lt;0,VLOOKUP(A895,lookups!A$1:B$25,2,0),
IF(ISNA(B895),"",
IF(OR(ISBLANK(A895),ISNA(B895),B895=0),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))))</f>
        <v>#define ITM_SUB_i                      892</v>
      </c>
    </row>
    <row r="896" spans="1:4">
      <c r="A896">
        <v>893</v>
      </c>
      <c r="B896" t="str">
        <f>VLOOKUP(A896,SOURCE!B:P,12,0)</f>
        <v>ITM_SUB_j</v>
      </c>
      <c r="D896" s="8" t="str">
        <f>IF(A896&lt;0,VLOOKUP(A896,lookups!A$1:B$25,2,0),
IF(ISNA(B896),"",
IF(OR(ISBLANK(A896),ISNA(B896),B896=0),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))))</f>
        <v>#define ITM_SUB_j                      893</v>
      </c>
    </row>
    <row r="897" spans="1:4">
      <c r="A897">
        <v>894</v>
      </c>
      <c r="B897" t="str">
        <f>VLOOKUP(A897,SOURCE!B:P,12,0)</f>
        <v>ITM_SUB_k</v>
      </c>
      <c r="D897" s="8" t="str">
        <f>IF(A897&lt;0,VLOOKUP(A897,lookups!A$1:B$25,2,0),
IF(ISNA(B897),"",
IF(OR(ISBLANK(A897),ISNA(B897),B897=0),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))))</f>
        <v>#define ITM_SUB_k                      894</v>
      </c>
    </row>
    <row r="898" spans="1:4">
      <c r="A898">
        <v>895</v>
      </c>
      <c r="B898" t="str">
        <f>VLOOKUP(A898,SOURCE!B:P,12,0)</f>
        <v>ITM_SUB_l</v>
      </c>
      <c r="D898" s="8" t="str">
        <f>IF(A898&lt;0,VLOOKUP(A898,lookups!A$1:B$25,2,0),
IF(ISNA(B898),"",
IF(OR(ISBLANK(A898),ISNA(B898),B898=0),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))))</f>
        <v>#define ITM_SUB_l                      895</v>
      </c>
    </row>
    <row r="899" spans="1:4">
      <c r="A899">
        <v>896</v>
      </c>
      <c r="B899" t="str">
        <f>VLOOKUP(A899,SOURCE!B:P,12,0)</f>
        <v>ITM_SUB_m</v>
      </c>
      <c r="D899" s="8" t="str">
        <f>IF(A899&lt;0,VLOOKUP(A899,lookups!A$1:B$25,2,0),
IF(ISNA(B899),"",
IF(OR(ISBLANK(A899),ISNA(B899),B899=0),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))))</f>
        <v>#define ITM_SUB_m                      896</v>
      </c>
    </row>
    <row r="900" spans="1:4">
      <c r="A900">
        <v>897</v>
      </c>
      <c r="B900" t="str">
        <f>VLOOKUP(A900,SOURCE!B:P,12,0)</f>
        <v>ITM_SUB_n</v>
      </c>
      <c r="D900" s="8" t="str">
        <f>IF(A900&lt;0,VLOOKUP(A900,lookups!A$1:B$25,2,0),
IF(ISNA(B900),"",
IF(OR(ISBLANK(A900),ISNA(B900),B900=0),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))))</f>
        <v>#define ITM_SUB_n                      897</v>
      </c>
    </row>
    <row r="901" spans="1:4">
      <c r="A901">
        <v>898</v>
      </c>
      <c r="B901" t="str">
        <f>VLOOKUP(A901,SOURCE!B:P,12,0)</f>
        <v>ITM_SUB_o</v>
      </c>
      <c r="D901" s="8" t="str">
        <f>IF(A901&lt;0,VLOOKUP(A901,lookups!A$1:B$25,2,0),
IF(ISNA(B901),"",
IF(OR(ISBLANK(A901),ISNA(B901),B901=0),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))))</f>
        <v>#define ITM_SUB_o                      898</v>
      </c>
    </row>
    <row r="902" spans="1:4">
      <c r="A902">
        <v>899</v>
      </c>
      <c r="B902" t="str">
        <f>VLOOKUP(A902,SOURCE!B:P,12,0)</f>
        <v>ITM_SUB_p</v>
      </c>
      <c r="D902" s="8" t="str">
        <f>IF(A902&lt;0,VLOOKUP(A902,lookups!A$1:B$25,2,0),
IF(ISNA(B902),"",
IF(OR(ISBLANK(A902),ISNA(B902),B902=0),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))))</f>
        <v>#define ITM_SUB_p                      899</v>
      </c>
    </row>
    <row r="903" spans="1:4">
      <c r="A903">
        <v>900</v>
      </c>
      <c r="B903" t="str">
        <f>VLOOKUP(A903,SOURCE!B:P,12,0)</f>
        <v>ITM_SUB_q</v>
      </c>
      <c r="D903" s="8" t="str">
        <f>IF(A903&lt;0,VLOOKUP(A903,lookups!A$1:B$25,2,0),
IF(ISNA(B903),"",
IF(OR(ISBLANK(A903),ISNA(B903),B903=0),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))))</f>
        <v>#define ITM_SUB_q                      900</v>
      </c>
    </row>
    <row r="904" spans="1:4">
      <c r="A904">
        <v>901</v>
      </c>
      <c r="B904" t="str">
        <f>VLOOKUP(A904,SOURCE!B:P,12,0)</f>
        <v>ITM_SUB_s</v>
      </c>
      <c r="D904" s="8" t="str">
        <f>IF(A904&lt;0,VLOOKUP(A904,lookups!A$1:B$25,2,0),
IF(ISNA(B904),"",
IF(OR(ISBLANK(A904),ISNA(B904),B904=0),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))))</f>
        <v>#define ITM_SUB_s                      901</v>
      </c>
    </row>
    <row r="905" spans="1:4">
      <c r="A905">
        <v>902</v>
      </c>
      <c r="B905" t="str">
        <f>VLOOKUP(A905,SOURCE!B:P,12,0)</f>
        <v>ITM_SUB_t</v>
      </c>
      <c r="D905" s="8" t="str">
        <f>IF(A905&lt;0,VLOOKUP(A905,lookups!A$1:B$25,2,0),
IF(ISNA(B905),"",
IF(OR(ISBLANK(A905),ISNA(B905),B905=0),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))))</f>
        <v>#define ITM_SUB_t                      902</v>
      </c>
    </row>
    <row r="906" spans="1:4">
      <c r="A906">
        <v>903</v>
      </c>
      <c r="B906" t="str">
        <f>VLOOKUP(A906,SOURCE!B:P,12,0)</f>
        <v>ITM_SUB_u</v>
      </c>
      <c r="D906" s="8" t="str">
        <f>IF(A906&lt;0,VLOOKUP(A906,lookups!A$1:B$25,2,0),
IF(ISNA(B906),"",
IF(OR(ISBLANK(A906),ISNA(B906),B906=0),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))))</f>
        <v>#define ITM_SUB_u                      903</v>
      </c>
    </row>
    <row r="907" spans="1:4">
      <c r="A907">
        <v>904</v>
      </c>
      <c r="B907" t="str">
        <f>VLOOKUP(A907,SOURCE!B:P,12,0)</f>
        <v>ITM_SUB_v</v>
      </c>
      <c r="D907" s="8" t="str">
        <f>IF(A907&lt;0,VLOOKUP(A907,lookups!A$1:B$25,2,0),
IF(ISNA(B907),"",
IF(OR(ISBLANK(A907),ISNA(B907),B907=0),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))))</f>
        <v>#define ITM_SUB_v                      904</v>
      </c>
    </row>
    <row r="908" spans="1:4">
      <c r="A908">
        <v>905</v>
      </c>
      <c r="B908" t="str">
        <f>VLOOKUP(A908,SOURCE!B:P,12,0)</f>
        <v>ITM_SUB_w</v>
      </c>
      <c r="D908" s="8" t="str">
        <f>IF(A908&lt;0,VLOOKUP(A908,lookups!A$1:B$25,2,0),
IF(ISNA(B908),"",
IF(OR(ISBLANK(A908),ISNA(B908),B908=0),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))))</f>
        <v>#define ITM_SUB_w                      905</v>
      </c>
    </row>
    <row r="909" spans="1:4">
      <c r="A909">
        <v>906</v>
      </c>
      <c r="B909" t="str">
        <f>VLOOKUP(A909,SOURCE!B:P,12,0)</f>
        <v>ITM_SUB_x</v>
      </c>
      <c r="D909" s="8" t="str">
        <f>IF(A909&lt;0,VLOOKUP(A909,lookups!A$1:B$25,2,0),
IF(ISNA(B909),"",
IF(OR(ISBLANK(A909),ISNA(B909),B909=0),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))))</f>
        <v>#define ITM_SUB_x                      906</v>
      </c>
    </row>
    <row r="910" spans="1:4">
      <c r="A910">
        <v>907</v>
      </c>
      <c r="B910" t="str">
        <f>VLOOKUP(A910,SOURCE!B:P,12,0)</f>
        <v>ITM_SUB_y</v>
      </c>
      <c r="D910" s="8" t="str">
        <f>IF(A910&lt;0,VLOOKUP(A910,lookups!A$1:B$25,2,0),
IF(ISNA(B910),"",
IF(OR(ISBLANK(A910),ISNA(B910),B910=0),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))))</f>
        <v>#define ITM_SUB_y                      907</v>
      </c>
    </row>
    <row r="911" spans="1:4">
      <c r="A911">
        <v>908</v>
      </c>
      <c r="B911" t="str">
        <f>VLOOKUP(A911,SOURCE!B:P,12,0)</f>
        <v>ITM_SUB_z</v>
      </c>
      <c r="D911" s="8" t="str">
        <f>IF(A911&lt;0,VLOOKUP(A911,lookups!A$1:B$25,2,0),
IF(ISNA(B911),"",
IF(OR(ISBLANK(A911),ISNA(B911),B911=0),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))))</f>
        <v>#define ITM_SUB_z                      908</v>
      </c>
    </row>
    <row r="912" spans="1:4">
      <c r="A912">
        <v>909</v>
      </c>
      <c r="B912" t="str">
        <f>VLOOKUP(A912,SOURCE!B:P,12,0)</f>
        <v>ITM_SUB_a_b</v>
      </c>
      <c r="D912" s="8" t="str">
        <f>IF(A912&lt;0,VLOOKUP(A912,lookups!A$1:B$25,2,0),
IF(ISNA(B912),"",
IF(OR(ISBLANK(A912),ISNA(B912),B912=0),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))))</f>
        <v>#define ITM_SUB_a_b                    909</v>
      </c>
    </row>
    <row r="913" spans="1:4">
      <c r="A913">
        <v>910</v>
      </c>
      <c r="B913" t="str">
        <f>VLOOKUP(A913,SOURCE!B:P,12,0)</f>
        <v>ITM_SUB_e_b</v>
      </c>
      <c r="D913" s="8" t="str">
        <f>IF(A913&lt;0,VLOOKUP(A913,lookups!A$1:B$25,2,0),
IF(ISNA(B913),"",
IF(OR(ISBLANK(A913),ISNA(B913),B913=0),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))))</f>
        <v>#define ITM_SUB_e_b                    910</v>
      </c>
    </row>
    <row r="914" spans="1:4">
      <c r="A914">
        <v>911</v>
      </c>
      <c r="B914" t="str">
        <f>VLOOKUP(A914,SOURCE!B:P,12,0)</f>
        <v>ITM_SUB_k_b</v>
      </c>
      <c r="D914" s="8" t="str">
        <f>IF(A914&lt;0,VLOOKUP(A914,lookups!A$1:B$25,2,0),
IF(ISNA(B914),"",
IF(OR(ISBLANK(A914),ISNA(B914),B914=0),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))))</f>
        <v>#define ITM_SUB_k_b                    911</v>
      </c>
    </row>
    <row r="915" spans="1:4">
      <c r="A915">
        <v>912</v>
      </c>
      <c r="B915" t="str">
        <f>VLOOKUP(A915,SOURCE!B:P,12,0)</f>
        <v>ITM_SUB_l_b</v>
      </c>
      <c r="D915" s="8" t="str">
        <f>IF(A915&lt;0,VLOOKUP(A915,lookups!A$1:B$25,2,0),
IF(ISNA(B915),"",
IF(OR(ISBLANK(A915),ISNA(B915),B915=0),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))))</f>
        <v>#define ITM_SUB_l_b                    912</v>
      </c>
    </row>
    <row r="916" spans="1:4">
      <c r="A916">
        <v>913</v>
      </c>
      <c r="B916" t="str">
        <f>VLOOKUP(A916,SOURCE!B:P,12,0)</f>
        <v>ITM_SUB_m_b</v>
      </c>
      <c r="D916" s="8" t="str">
        <f>IF(A916&lt;0,VLOOKUP(A916,lookups!A$1:B$25,2,0),
IF(ISNA(B916),"",
IF(OR(ISBLANK(A916),ISNA(B916),B916=0),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))))</f>
        <v>#define ITM_SUB_m_b                    913</v>
      </c>
    </row>
    <row r="917" spans="1:4">
      <c r="A917">
        <v>914</v>
      </c>
      <c r="B917" t="str">
        <f>VLOOKUP(A917,SOURCE!B:P,12,0)</f>
        <v>ITM_SUB_n_b</v>
      </c>
      <c r="D917" s="8" t="str">
        <f>IF(A917&lt;0,VLOOKUP(A917,lookups!A$1:B$25,2,0),
IF(ISNA(B917),"",
IF(OR(ISBLANK(A917),ISNA(B917),B917=0),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))))</f>
        <v>#define ITM_SUB_n_b                    914</v>
      </c>
    </row>
    <row r="918" spans="1:4">
      <c r="A918">
        <v>915</v>
      </c>
      <c r="B918" t="str">
        <f>VLOOKUP(A918,SOURCE!B:P,12,0)</f>
        <v>ITM_SUB_o_b</v>
      </c>
      <c r="D918" s="8" t="str">
        <f>IF(A918&lt;0,VLOOKUP(A918,lookups!A$1:B$25,2,0),
IF(ISNA(B918),"",
IF(OR(ISBLANK(A918),ISNA(B918),B918=0),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))))</f>
        <v>#define ITM_SUB_o_b                    915</v>
      </c>
    </row>
    <row r="919" spans="1:4">
      <c r="A919">
        <v>916</v>
      </c>
      <c r="B919" t="str">
        <f>VLOOKUP(A919,SOURCE!B:P,12,0)</f>
        <v>ITM_SUB_p_b</v>
      </c>
      <c r="D919" s="8" t="str">
        <f>IF(A919&lt;0,VLOOKUP(A919,lookups!A$1:B$25,2,0),
IF(ISNA(B919),"",
IF(OR(ISBLANK(A919),ISNA(B919),B919=0),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))))</f>
        <v>#define ITM_SUB_p_b                    916</v>
      </c>
    </row>
    <row r="920" spans="1:4">
      <c r="A920">
        <v>917</v>
      </c>
      <c r="B920" t="str">
        <f>VLOOKUP(A920,SOURCE!B:P,12,0)</f>
        <v>ITM_SUB_s_b</v>
      </c>
      <c r="D920" s="8" t="str">
        <f>IF(A920&lt;0,VLOOKUP(A920,lookups!A$1:B$25,2,0),
IF(ISNA(B920),"",
IF(OR(ISBLANK(A920),ISNA(B920),B920=0),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))))</f>
        <v>#define ITM_SUB_s_b                    917</v>
      </c>
    </row>
    <row r="921" spans="1:4">
      <c r="A921">
        <v>918</v>
      </c>
      <c r="B921" t="str">
        <f>VLOOKUP(A921,SOURCE!B:P,12,0)</f>
        <v>ITM_SUB_u_b</v>
      </c>
      <c r="D921" s="8" t="str">
        <f>IF(A921&lt;0,VLOOKUP(A921,lookups!A$1:B$25,2,0),
IF(ISNA(B921),"",
IF(OR(ISBLANK(A921),ISNA(B921),B921=0),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))))</f>
        <v>#define ITM_SUB_u_b                    918</v>
      </c>
    </row>
    <row r="922" spans="1:4">
      <c r="A922">
        <v>919</v>
      </c>
      <c r="B922" t="str">
        <f>VLOOKUP(A922,SOURCE!B:P,12,0)</f>
        <v>ITM_SUB_x_b</v>
      </c>
      <c r="D922" s="8" t="str">
        <f>IF(A922&lt;0,VLOOKUP(A922,lookups!A$1:B$25,2,0),
IF(ISNA(B922),"",
IF(OR(ISBLANK(A922),ISNA(B922),B922=0),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))))</f>
        <v>#define ITM_SUB_x_b                    919</v>
      </c>
    </row>
    <row r="923" spans="1:4">
      <c r="A923">
        <v>920</v>
      </c>
      <c r="B923" t="str">
        <f>VLOOKUP(A923,SOURCE!B:P,12,0)</f>
        <v>ITM_SUP_PLUS</v>
      </c>
      <c r="D923" s="8" t="str">
        <f>IF(A923&lt;0,VLOOKUP(A923,lookups!A$1:B$25,2,0),
IF(ISNA(B923),"",
IF(OR(ISBLANK(A923),ISNA(B923),B923=0),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))))</f>
        <v>#define ITM_SUP_PLUS                   920</v>
      </c>
    </row>
    <row r="924" spans="1:4">
      <c r="A924">
        <v>921</v>
      </c>
      <c r="B924" t="str">
        <f>VLOOKUP(A924,SOURCE!B:P,12,0)</f>
        <v>ITM_SUP_MINUS</v>
      </c>
      <c r="D924" s="8" t="str">
        <f>IF(A924&lt;0,VLOOKUP(A924,lookups!A$1:B$25,2,0),
IF(ISNA(B924),"",
IF(OR(ISBLANK(A924),ISNA(B924),B924=0),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))))</f>
        <v>#define ITM_SUP_MINUS                  921</v>
      </c>
    </row>
    <row r="925" spans="1:4">
      <c r="A925">
        <v>922</v>
      </c>
      <c r="B925" t="str">
        <f>VLOOKUP(A925,SOURCE!B:P,12,0)</f>
        <v>ITM_SUP_MINUS_1</v>
      </c>
      <c r="D925" s="8" t="str">
        <f>IF(A925&lt;0,VLOOKUP(A925,lookups!A$1:B$25,2,0),
IF(ISNA(B925),"",
IF(OR(ISBLANK(A925),ISNA(B925),B925=0),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))))</f>
        <v>#define ITM_SUP_MINUS_1                922</v>
      </c>
    </row>
    <row r="926" spans="1:4">
      <c r="A926">
        <v>923</v>
      </c>
      <c r="B926" t="str">
        <f>VLOOKUP(A926,SOURCE!B:P,12,0)</f>
        <v>ITM_SUP_INFINITY</v>
      </c>
      <c r="D926" s="8" t="str">
        <f>IF(A926&lt;0,VLOOKUP(A926,lookups!A$1:B$25,2,0),
IF(ISNA(B926),"",
IF(OR(ISBLANK(A926),ISNA(B926),B926=0),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))))</f>
        <v>#define ITM_SUP_INFINITY               923</v>
      </c>
    </row>
    <row r="927" spans="1:4">
      <c r="A927">
        <v>924</v>
      </c>
      <c r="B927" t="str">
        <f>VLOOKUP(A927,SOURCE!B:P,12,0)</f>
        <v>ITM_SUP_ASTERISK</v>
      </c>
      <c r="D927" s="8" t="str">
        <f>IF(A927&lt;0,VLOOKUP(A927,lookups!A$1:B$25,2,0),
IF(ISNA(B927),"",
IF(OR(ISBLANK(A927),ISNA(B927),B927=0),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))))</f>
        <v>#define ITM_SUP_ASTERISK               924</v>
      </c>
    </row>
    <row r="928" spans="1:4">
      <c r="A928">
        <v>925</v>
      </c>
      <c r="B928" t="str">
        <f>VLOOKUP(A928,SOURCE!B:P,12,0)</f>
        <v>ITM_SUP_0</v>
      </c>
      <c r="D928" s="8" t="str">
        <f>IF(A928&lt;0,VLOOKUP(A928,lookups!A$1:B$25,2,0),
IF(ISNA(B928),"",
IF(OR(ISBLANK(A928),ISNA(B928),B928=0),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))))</f>
        <v>#define ITM_SUP_0                      925</v>
      </c>
    </row>
    <row r="929" spans="1:4">
      <c r="A929">
        <v>926</v>
      </c>
      <c r="B929" t="str">
        <f>VLOOKUP(A929,SOURCE!B:P,12,0)</f>
        <v>ITM_SUP_1</v>
      </c>
      <c r="D929" s="8" t="str">
        <f>IF(A929&lt;0,VLOOKUP(A929,lookups!A$1:B$25,2,0),
IF(ISNA(B929),"",
IF(OR(ISBLANK(A929),ISNA(B929),B929=0),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))))</f>
        <v>#define ITM_SUP_1                      926</v>
      </c>
    </row>
    <row r="930" spans="1:4">
      <c r="A930">
        <v>927</v>
      </c>
      <c r="B930" t="str">
        <f>VLOOKUP(A930,SOURCE!B:P,12,0)</f>
        <v>ITM_SUP_2</v>
      </c>
      <c r="D930" s="8" t="str">
        <f>IF(A930&lt;0,VLOOKUP(A930,lookups!A$1:B$25,2,0),
IF(ISNA(B930),"",
IF(OR(ISBLANK(A930),ISNA(B930),B930=0),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))))</f>
        <v>#define ITM_SUP_2                      927</v>
      </c>
    </row>
    <row r="931" spans="1:4">
      <c r="A931">
        <v>928</v>
      </c>
      <c r="B931" t="str">
        <f>VLOOKUP(A931,SOURCE!B:P,12,0)</f>
        <v>ITM_SUP_3</v>
      </c>
      <c r="D931" s="8" t="str">
        <f>IF(A931&lt;0,VLOOKUP(A931,lookups!A$1:B$25,2,0),
IF(ISNA(B931),"",
IF(OR(ISBLANK(A931),ISNA(B931),B931=0),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))))</f>
        <v>#define ITM_SUP_3                      928</v>
      </c>
    </row>
    <row r="932" spans="1:4">
      <c r="A932">
        <v>929</v>
      </c>
      <c r="B932" t="str">
        <f>VLOOKUP(A932,SOURCE!B:P,12,0)</f>
        <v>ITM_SUP_4</v>
      </c>
      <c r="D932" s="8" t="str">
        <f>IF(A932&lt;0,VLOOKUP(A932,lookups!A$1:B$25,2,0),
IF(ISNA(B932),"",
IF(OR(ISBLANK(A932),ISNA(B932),B932=0),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))))</f>
        <v>#define ITM_SUP_4                      929</v>
      </c>
    </row>
    <row r="933" spans="1:4">
      <c r="A933">
        <v>930</v>
      </c>
      <c r="B933" t="str">
        <f>VLOOKUP(A933,SOURCE!B:P,12,0)</f>
        <v>ITM_SUP_5</v>
      </c>
      <c r="D933" s="8" t="str">
        <f>IF(A933&lt;0,VLOOKUP(A933,lookups!A$1:B$25,2,0),
IF(ISNA(B933),"",
IF(OR(ISBLANK(A933),ISNA(B933),B933=0),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))))</f>
        <v>#define ITM_SUP_5                      930</v>
      </c>
    </row>
    <row r="934" spans="1:4">
      <c r="A934">
        <v>931</v>
      </c>
      <c r="B934" t="str">
        <f>VLOOKUP(A934,SOURCE!B:P,12,0)</f>
        <v>ITM_SUP_6</v>
      </c>
      <c r="D934" s="8" t="str">
        <f>IF(A934&lt;0,VLOOKUP(A934,lookups!A$1:B$25,2,0),
IF(ISNA(B934),"",
IF(OR(ISBLANK(A934),ISNA(B934),B934=0),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))))</f>
        <v>#define ITM_SUP_6                      931</v>
      </c>
    </row>
    <row r="935" spans="1:4">
      <c r="A935">
        <v>932</v>
      </c>
      <c r="B935" t="str">
        <f>VLOOKUP(A935,SOURCE!B:P,12,0)</f>
        <v>ITM_SUP_7</v>
      </c>
      <c r="D935" s="8" t="str">
        <f>IF(A935&lt;0,VLOOKUP(A935,lookups!A$1:B$25,2,0),
IF(ISNA(B935),"",
IF(OR(ISBLANK(A935),ISNA(B935),B935=0),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))))</f>
        <v>#define ITM_SUP_7                      932</v>
      </c>
    </row>
    <row r="936" spans="1:4">
      <c r="A936">
        <v>933</v>
      </c>
      <c r="B936" t="str">
        <f>VLOOKUP(A936,SOURCE!B:P,12,0)</f>
        <v>ITM_SUP_8</v>
      </c>
      <c r="D936" s="8" t="str">
        <f>IF(A936&lt;0,VLOOKUP(A936,lookups!A$1:B$25,2,0),
IF(ISNA(B936),"",
IF(OR(ISBLANK(A936),ISNA(B936),B936=0),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))))</f>
        <v>#define ITM_SUP_8                      933</v>
      </c>
    </row>
    <row r="937" spans="1:4">
      <c r="A937">
        <v>934</v>
      </c>
      <c r="B937" t="str">
        <f>VLOOKUP(A937,SOURCE!B:P,12,0)</f>
        <v>ITM_SUP_9</v>
      </c>
      <c r="D937" s="8" t="str">
        <f>IF(A937&lt;0,VLOOKUP(A937,lookups!A$1:B$25,2,0),
IF(ISNA(B937),"",
IF(OR(ISBLANK(A937),ISNA(B937),B937=0),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))))</f>
        <v>#define ITM_SUP_9                      934</v>
      </c>
    </row>
    <row r="938" spans="1:4">
      <c r="A938">
        <v>935</v>
      </c>
      <c r="B938" t="str">
        <f>VLOOKUP(A938,SOURCE!B:P,12,0)</f>
        <v>ITM_0935</v>
      </c>
      <c r="D938" s="8" t="str">
        <f>IF(A938&lt;0,VLOOKUP(A938,lookups!A$1:B$25,2,0),
IF(ISNA(B938),"",
IF(OR(ISBLANK(A938),ISNA(B938),B938=0),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))))</f>
        <v>#define ITM_0935                       935</v>
      </c>
    </row>
    <row r="939" spans="1:4">
      <c r="A939">
        <v>936</v>
      </c>
      <c r="B939" t="str">
        <f>VLOOKUP(A939,SOURCE!B:P,12,0)</f>
        <v>ITM_SUP_T</v>
      </c>
      <c r="D939" s="8" t="str">
        <f>IF(A939&lt;0,VLOOKUP(A939,lookups!A$1:B$25,2,0),
IF(ISNA(B939),"",
IF(OR(ISBLANK(A939),ISNA(B939),B939=0),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))))</f>
        <v>#define ITM_SUP_T                      936</v>
      </c>
    </row>
    <row r="940" spans="1:4">
      <c r="A940">
        <v>937</v>
      </c>
      <c r="B940" t="str">
        <f>VLOOKUP(A940,SOURCE!B:P,12,0)</f>
        <v>ITM_SUP_a</v>
      </c>
      <c r="D940" s="8" t="str">
        <f>IF(A940&lt;0,VLOOKUP(A940,lookups!A$1:B$25,2,0),
IF(ISNA(B940),"",
IF(OR(ISBLANK(A940),ISNA(B940),B940=0),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))))</f>
        <v>#define ITM_SUP_a                      937</v>
      </c>
    </row>
    <row r="941" spans="1:4">
      <c r="A941">
        <v>938</v>
      </c>
      <c r="B941" t="str">
        <f>VLOOKUP(A941,SOURCE!B:P,12,0)</f>
        <v>ITM_SUP_f</v>
      </c>
      <c r="D941" s="8" t="str">
        <f>IF(A941&lt;0,VLOOKUP(A941,lookups!A$1:B$25,2,0),
IF(ISNA(B941),"",
IF(OR(ISBLANK(A941),ISNA(B941),B941=0),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))))</f>
        <v>#define ITM_SUP_f                      938</v>
      </c>
    </row>
    <row r="942" spans="1:4">
      <c r="A942">
        <v>939</v>
      </c>
      <c r="B942" t="str">
        <f>VLOOKUP(A942,SOURCE!B:P,12,0)</f>
        <v>ITM_SUP_g</v>
      </c>
      <c r="D942" s="8" t="str">
        <f>IF(A942&lt;0,VLOOKUP(A942,lookups!A$1:B$25,2,0),
IF(ISNA(B942),"",
IF(OR(ISBLANK(A942),ISNA(B942),B942=0),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))))</f>
        <v>#define ITM_SUP_g                      939</v>
      </c>
    </row>
    <row r="943" spans="1:4">
      <c r="A943">
        <v>940</v>
      </c>
      <c r="B943" t="str">
        <f>VLOOKUP(A943,SOURCE!B:P,12,0)</f>
        <v>ITM_SUP_h</v>
      </c>
      <c r="D943" s="8" t="str">
        <f>IF(A943&lt;0,VLOOKUP(A943,lookups!A$1:B$25,2,0),
IF(ISNA(B943),"",
IF(OR(ISBLANK(A943),ISNA(B943),B943=0),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))))</f>
        <v>#define ITM_SUP_h                      940</v>
      </c>
    </row>
    <row r="944" spans="1:4">
      <c r="A944">
        <v>941</v>
      </c>
      <c r="B944" t="str">
        <f>VLOOKUP(A944,SOURCE!B:P,12,0)</f>
        <v>ITM_SUP_r</v>
      </c>
      <c r="D944" s="8" t="str">
        <f>IF(A944&lt;0,VLOOKUP(A944,lookups!A$1:B$25,2,0),
IF(ISNA(B944),"",
IF(OR(ISBLANK(A944),ISNA(B944),B944=0),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))))</f>
        <v>#define ITM_SUP_r                      941</v>
      </c>
    </row>
    <row r="945" spans="1:4">
      <c r="A945">
        <v>942</v>
      </c>
      <c r="B945" t="str">
        <f>VLOOKUP(A945,SOURCE!B:P,12,0)</f>
        <v>ITM_SUP_x</v>
      </c>
      <c r="D945" s="8" t="str">
        <f>IF(A945&lt;0,VLOOKUP(A945,lookups!A$1:B$25,2,0),
IF(ISNA(B945),"",
IF(OR(ISBLANK(A945),ISNA(B945),B945=0),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))))</f>
        <v>#define ITM_SUP_x                      942</v>
      </c>
    </row>
    <row r="946" spans="1:4">
      <c r="A946">
        <v>943</v>
      </c>
      <c r="B946" t="str">
        <f>VLOOKUP(A946,SOURCE!B:P,12,0)</f>
        <v>ITM_SPACE</v>
      </c>
      <c r="D946" s="8" t="str">
        <f>IF(A946&lt;0,VLOOKUP(A946,lookups!A$1:B$25,2,0),
IF(ISNA(B946),"",
IF(OR(ISBLANK(A946),ISNA(B946),B946=0),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))))</f>
        <v>#define ITM_SPACE                      943</v>
      </c>
    </row>
    <row r="947" spans="1:4">
      <c r="A947">
        <v>944</v>
      </c>
      <c r="B947" t="str">
        <f>VLOOKUP(A947,SOURCE!B:P,12,0)</f>
        <v>ITM_EXCLAMATION_MARK</v>
      </c>
      <c r="D947" s="8" t="str">
        <f>IF(A947&lt;0,VLOOKUP(A947,lookups!A$1:B$25,2,0),
IF(ISNA(B947),"",
IF(OR(ISBLANK(A947),ISNA(B947),B947=0),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))))</f>
        <v>#define ITM_EXCLAMATION_MARK           944</v>
      </c>
    </row>
    <row r="948" spans="1:4">
      <c r="A948">
        <v>945</v>
      </c>
      <c r="B948" t="str">
        <f>VLOOKUP(A948,SOURCE!B:P,12,0)</f>
        <v>ITM_DOUBLE_QUOTE</v>
      </c>
      <c r="D948" s="8" t="str">
        <f>IF(A948&lt;0,VLOOKUP(A948,lookups!A$1:B$25,2,0),
IF(ISNA(B948),"",
IF(OR(ISBLANK(A948),ISNA(B948),B948=0),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))))</f>
        <v>#define ITM_DOUBLE_QUOTE               945</v>
      </c>
    </row>
    <row r="949" spans="1:4">
      <c r="A949">
        <v>946</v>
      </c>
      <c r="B949" t="str">
        <f>VLOOKUP(A949,SOURCE!B:P,12,0)</f>
        <v>ITM_NUMBER_SIGN</v>
      </c>
      <c r="D949" s="8" t="str">
        <f>IF(A949&lt;0,VLOOKUP(A949,lookups!A$1:B$25,2,0),
IF(ISNA(B949),"",
IF(OR(ISBLANK(A949),ISNA(B949),B949=0),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))))</f>
        <v>#define ITM_NUMBER_SIGN                946</v>
      </c>
    </row>
    <row r="950" spans="1:4">
      <c r="A950">
        <v>947</v>
      </c>
      <c r="B950" t="str">
        <f>VLOOKUP(A950,SOURCE!B:P,12,0)</f>
        <v>ITM_DOLLAR</v>
      </c>
      <c r="D950" s="8" t="str">
        <f>IF(A950&lt;0,VLOOKUP(A950,lookups!A$1:B$25,2,0),
IF(ISNA(B950),"",
IF(OR(ISBLANK(A950),ISNA(B950),B950=0),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))))</f>
        <v>#define ITM_DOLLAR                     947</v>
      </c>
    </row>
    <row r="951" spans="1:4">
      <c r="A951">
        <v>948</v>
      </c>
      <c r="B951" t="str">
        <f>VLOOKUP(A951,SOURCE!B:P,12,0)</f>
        <v>ITM_PERCENT</v>
      </c>
      <c r="D951" s="8" t="str">
        <f>IF(A951&lt;0,VLOOKUP(A951,lookups!A$1:B$25,2,0),
IF(ISNA(B951),"",
IF(OR(ISBLANK(A951),ISNA(B951),B951=0),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))))</f>
        <v>#define ITM_PERCENT                    948</v>
      </c>
    </row>
    <row r="952" spans="1:4">
      <c r="A952">
        <v>949</v>
      </c>
      <c r="B952" t="str">
        <f>VLOOKUP(A952,SOURCE!B:P,12,0)</f>
        <v>ITM_AMPERSAND</v>
      </c>
      <c r="D952" s="8" t="str">
        <f>IF(A952&lt;0,VLOOKUP(A952,lookups!A$1:B$25,2,0),
IF(ISNA(B952),"",
IF(OR(ISBLANK(A952),ISNA(B952),B952=0),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))))</f>
        <v>#define ITM_AMPERSAND                  949</v>
      </c>
    </row>
    <row r="953" spans="1:4">
      <c r="A953">
        <v>950</v>
      </c>
      <c r="B953" t="str">
        <f>VLOOKUP(A953,SOURCE!B:P,12,0)</f>
        <v>ITM_QUOTE</v>
      </c>
      <c r="D953" s="8" t="str">
        <f>IF(A953&lt;0,VLOOKUP(A953,lookups!A$1:B$25,2,0),
IF(ISNA(B953),"",
IF(OR(ISBLANK(A953),ISNA(B953),B953=0),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))))</f>
        <v>#define ITM_QUOTE                      950</v>
      </c>
    </row>
    <row r="954" spans="1:4">
      <c r="A954">
        <v>951</v>
      </c>
      <c r="B954" t="str">
        <f>VLOOKUP(A954,SOURCE!B:P,12,0)</f>
        <v>ITM_LEFT_PARENTHESIS</v>
      </c>
      <c r="D954" s="8" t="str">
        <f>IF(A954&lt;0,VLOOKUP(A954,lookups!A$1:B$25,2,0),
IF(ISNA(B954),"",
IF(OR(ISBLANK(A954),ISNA(B954),B954=0),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))))</f>
        <v>#define ITM_LEFT_PARENTHESIS           951</v>
      </c>
    </row>
    <row r="955" spans="1:4">
      <c r="A955">
        <v>952</v>
      </c>
      <c r="B955" t="str">
        <f>VLOOKUP(A955,SOURCE!B:P,12,0)</f>
        <v>ITM_RIGHT_PARENTHESIS</v>
      </c>
      <c r="D955" s="8" t="str">
        <f>IF(A955&lt;0,VLOOKUP(A955,lookups!A$1:B$25,2,0),
IF(ISNA(B955),"",
IF(OR(ISBLANK(A955),ISNA(B955),B955=0),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))))</f>
        <v>#define ITM_RIGHT_PARENTHESIS          952</v>
      </c>
    </row>
    <row r="956" spans="1:4">
      <c r="A956">
        <v>953</v>
      </c>
      <c r="B956" t="str">
        <f>VLOOKUP(A956,SOURCE!B:P,12,0)</f>
        <v>ITM_ASTERISK</v>
      </c>
      <c r="D956" s="8" t="str">
        <f>IF(A956&lt;0,VLOOKUP(A956,lookups!A$1:B$25,2,0),
IF(ISNA(B956),"",
IF(OR(ISBLANK(A956),ISNA(B956),B956=0),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))))</f>
        <v>#define ITM_ASTERISK                   953</v>
      </c>
    </row>
    <row r="957" spans="1:4">
      <c r="A957">
        <v>954</v>
      </c>
      <c r="B957" t="str">
        <f>VLOOKUP(A957,SOURCE!B:P,12,0)</f>
        <v>ITM_0954</v>
      </c>
      <c r="D957" s="8" t="str">
        <f>IF(A957&lt;0,VLOOKUP(A957,lookups!A$1:B$25,2,0),
IF(ISNA(B957),"",
IF(OR(ISBLANK(A957),ISNA(B957),B957=0),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))))</f>
        <v>#define ITM_0954                       954</v>
      </c>
    </row>
    <row r="958" spans="1:4">
      <c r="A958">
        <v>955</v>
      </c>
      <c r="B958" t="str">
        <f>VLOOKUP(A958,SOURCE!B:P,12,0)</f>
        <v>ITM_PLUS</v>
      </c>
      <c r="D958" s="8" t="str">
        <f>IF(A958&lt;0,VLOOKUP(A958,lookups!A$1:B$25,2,0),
IF(ISNA(B958),"",
IF(OR(ISBLANK(A958),ISNA(B958),B958=0),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))))</f>
        <v>#define ITM_PLUS                       955</v>
      </c>
    </row>
    <row r="959" spans="1:4">
      <c r="A959">
        <v>956</v>
      </c>
      <c r="B959" t="str">
        <f>VLOOKUP(A959,SOURCE!B:P,12,0)</f>
        <v>ITM_COMMA</v>
      </c>
      <c r="D959" s="8" t="str">
        <f>IF(A959&lt;0,VLOOKUP(A959,lookups!A$1:B$25,2,0),
IF(ISNA(B959),"",
IF(OR(ISBLANK(A959),ISNA(B959),B959=0),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))))</f>
        <v>#define ITM_COMMA                      956</v>
      </c>
    </row>
    <row r="960" spans="1:4">
      <c r="A960">
        <v>957</v>
      </c>
      <c r="B960" t="str">
        <f>VLOOKUP(A960,SOURCE!B:P,12,0)</f>
        <v>ITM_MINUS</v>
      </c>
      <c r="D960" s="8" t="str">
        <f>IF(A960&lt;0,VLOOKUP(A960,lookups!A$1:B$25,2,0),
IF(ISNA(B960),"",
IF(OR(ISBLANK(A960),ISNA(B960),B960=0),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))))</f>
        <v>#define ITM_MINUS                      957</v>
      </c>
    </row>
    <row r="961" spans="1:4">
      <c r="A961">
        <v>958</v>
      </c>
      <c r="B961" t="str">
        <f>VLOOKUP(A961,SOURCE!B:P,12,0)</f>
        <v>ITM_PERIOD</v>
      </c>
      <c r="D961" s="8" t="str">
        <f>IF(A961&lt;0,VLOOKUP(A961,lookups!A$1:B$25,2,0),
IF(ISNA(B961),"",
IF(OR(ISBLANK(A961),ISNA(B961),B961=0),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))))</f>
        <v>#define ITM_PERIOD                     958</v>
      </c>
    </row>
    <row r="962" spans="1:4">
      <c r="A962">
        <v>959</v>
      </c>
      <c r="B962" t="str">
        <f>VLOOKUP(A962,SOURCE!B:P,12,0)</f>
        <v>ITM_SLASH</v>
      </c>
      <c r="D962" s="8" t="str">
        <f>IF(A962&lt;0,VLOOKUP(A962,lookups!A$1:B$25,2,0),
IF(ISNA(B962),"",
IF(OR(ISBLANK(A962),ISNA(B962),B962=0),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))))</f>
        <v>#define ITM_SLASH                      959</v>
      </c>
    </row>
    <row r="963" spans="1:4">
      <c r="A963">
        <v>960</v>
      </c>
      <c r="B963" t="str">
        <f>VLOOKUP(A963,SOURCE!B:P,12,0)</f>
        <v>ITM_COLON</v>
      </c>
      <c r="D963" s="8" t="str">
        <f>IF(A963&lt;0,VLOOKUP(A963,lookups!A$1:B$25,2,0),
IF(ISNA(B963),"",
IF(OR(ISBLANK(A963),ISNA(B963),B963=0),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))))</f>
        <v>#define ITM_COLON                      960</v>
      </c>
    </row>
    <row r="964" spans="1:4">
      <c r="A964">
        <v>961</v>
      </c>
      <c r="B964" t="str">
        <f>VLOOKUP(A964,SOURCE!B:P,12,0)</f>
        <v>ITM_SEMICOLON</v>
      </c>
      <c r="D964" s="8" t="str">
        <f>IF(A964&lt;0,VLOOKUP(A964,lookups!A$1:B$25,2,0),
IF(ISNA(B964),"",
IF(OR(ISBLANK(A964),ISNA(B964),B964=0),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))))</f>
        <v>#define ITM_SEMICOLON                  961</v>
      </c>
    </row>
    <row r="965" spans="1:4">
      <c r="A965">
        <v>962</v>
      </c>
      <c r="B965" t="str">
        <f>VLOOKUP(A965,SOURCE!B:P,12,0)</f>
        <v>ITM_LESS_THAN</v>
      </c>
      <c r="D965" s="8" t="str">
        <f>IF(A965&lt;0,VLOOKUP(A965,lookups!A$1:B$25,2,0),
IF(ISNA(B965),"",
IF(OR(ISBLANK(A965),ISNA(B965),B965=0),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))))</f>
        <v>#define ITM_LESS_THAN                  962</v>
      </c>
    </row>
    <row r="966" spans="1:4">
      <c r="A966">
        <v>963</v>
      </c>
      <c r="B966" t="str">
        <f>VLOOKUP(A966,SOURCE!B:P,12,0)</f>
        <v>ITM_EQUAL</v>
      </c>
      <c r="D966" s="8" t="str">
        <f>IF(A966&lt;0,VLOOKUP(A966,lookups!A$1:B$25,2,0),
IF(ISNA(B966),"",
IF(OR(ISBLANK(A966),ISNA(B966),B966=0),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))))</f>
        <v>#define ITM_EQUAL                      963</v>
      </c>
    </row>
    <row r="967" spans="1:4">
      <c r="A967">
        <v>964</v>
      </c>
      <c r="B967" t="str">
        <f>VLOOKUP(A967,SOURCE!B:P,12,0)</f>
        <v>ITM_GREATER_THAN</v>
      </c>
      <c r="D967" s="8" t="str">
        <f>IF(A967&lt;0,VLOOKUP(A967,lookups!A$1:B$25,2,0),
IF(ISNA(B967),"",
IF(OR(ISBLANK(A967),ISNA(B967),B967=0),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))))</f>
        <v>#define ITM_GREATER_THAN               964</v>
      </c>
    </row>
    <row r="968" spans="1:4">
      <c r="A968">
        <v>965</v>
      </c>
      <c r="B968" t="str">
        <f>VLOOKUP(A968,SOURCE!B:P,12,0)</f>
        <v>ITM_QUESTION_MARK</v>
      </c>
      <c r="D968" s="8" t="str">
        <f>IF(A968&lt;0,VLOOKUP(A968,lookups!A$1:B$25,2,0),
IF(ISNA(B968),"",
IF(OR(ISBLANK(A968),ISNA(B968),B968=0),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))))</f>
        <v>#define ITM_QUESTION_MARK              965</v>
      </c>
    </row>
    <row r="969" spans="1:4">
      <c r="A969">
        <v>966</v>
      </c>
      <c r="B969" t="str">
        <f>VLOOKUP(A969,SOURCE!B:P,12,0)</f>
        <v>ITM_AT</v>
      </c>
      <c r="D969" s="8" t="str">
        <f>IF(A969&lt;0,VLOOKUP(A969,lookups!A$1:B$25,2,0),
IF(ISNA(B969),"",
IF(OR(ISBLANK(A969),ISNA(B969),B969=0),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))))</f>
        <v>#define ITM_AT                         966</v>
      </c>
    </row>
    <row r="970" spans="1:4">
      <c r="A970">
        <v>967</v>
      </c>
      <c r="B970" t="str">
        <f>VLOOKUP(A970,SOURCE!B:P,12,0)</f>
        <v>ITM_LEFT_SQUARE_BRACKET</v>
      </c>
      <c r="D970" s="8" t="str">
        <f>IF(A970&lt;0,VLOOKUP(A970,lookups!A$1:B$25,2,0),
IF(ISNA(B970),"",
IF(OR(ISBLANK(A970),ISNA(B970),B970=0),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))))</f>
        <v>#define ITM_LEFT_SQUARE_BRACKET        967</v>
      </c>
    </row>
    <row r="971" spans="1:4">
      <c r="A971">
        <v>968</v>
      </c>
      <c r="B971" t="str">
        <f>VLOOKUP(A971,SOURCE!B:P,12,0)</f>
        <v>ITM_BACK_SLASH</v>
      </c>
      <c r="D971" s="8" t="str">
        <f>IF(A971&lt;0,VLOOKUP(A971,lookups!A$1:B$25,2,0),
IF(ISNA(B971),"",
IF(OR(ISBLANK(A971),ISNA(B971),B971=0),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))))</f>
        <v>#define ITM_BACK_SLASH                 968</v>
      </c>
    </row>
    <row r="972" spans="1:4">
      <c r="A972">
        <v>969</v>
      </c>
      <c r="B972" t="str">
        <f>VLOOKUP(A972,SOURCE!B:P,12,0)</f>
        <v>ITM_RIGHT_SQUARE_BRACKET</v>
      </c>
      <c r="D972" s="8" t="str">
        <f>IF(A972&lt;0,VLOOKUP(A972,lookups!A$1:B$25,2,0),
IF(ISNA(B972),"",
IF(OR(ISBLANK(A972),ISNA(B972),B972=0),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))))</f>
        <v>#define ITM_RIGHT_SQUARE_BRACKET       969</v>
      </c>
    </row>
    <row r="973" spans="1:4">
      <c r="A973">
        <v>970</v>
      </c>
      <c r="B973" t="str">
        <f>VLOOKUP(A973,SOURCE!B:P,12,0)</f>
        <v>ITM_CIRCUMFLEX</v>
      </c>
      <c r="D973" s="8" t="str">
        <f>IF(A973&lt;0,VLOOKUP(A973,lookups!A$1:B$25,2,0),
IF(ISNA(B973),"",
IF(OR(ISBLANK(A973),ISNA(B973),B973=0),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))))</f>
        <v>#define ITM_CIRCUMFLEX                 970</v>
      </c>
    </row>
    <row r="974" spans="1:4">
      <c r="A974">
        <v>971</v>
      </c>
      <c r="B974" t="str">
        <f>VLOOKUP(A974,SOURCE!B:P,12,0)</f>
        <v>ITM_UNDERSCORE</v>
      </c>
      <c r="D974" s="8" t="str">
        <f>IF(A974&lt;0,VLOOKUP(A974,lookups!A$1:B$25,2,0),
IF(ISNA(B974),"",
IF(OR(ISBLANK(A974),ISNA(B974),B974=0),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))))</f>
        <v>#define ITM_UNDERSCORE                 971</v>
      </c>
    </row>
    <row r="975" spans="1:4">
      <c r="A975">
        <v>972</v>
      </c>
      <c r="B975" t="str">
        <f>VLOOKUP(A975,SOURCE!B:P,12,0)</f>
        <v>ITM_LEFT_CURLY_BRACKET</v>
      </c>
      <c r="D975" s="8" t="str">
        <f>IF(A975&lt;0,VLOOKUP(A975,lookups!A$1:B$25,2,0),
IF(ISNA(B975),"",
IF(OR(ISBLANK(A975),ISNA(B975),B975=0),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))))</f>
        <v>#define ITM_LEFT_CURLY_BRACKET         972</v>
      </c>
    </row>
    <row r="976" spans="1:4">
      <c r="A976">
        <v>973</v>
      </c>
      <c r="B976" t="str">
        <f>VLOOKUP(A976,SOURCE!B:P,12,0)</f>
        <v>ITM_PIPE</v>
      </c>
      <c r="D976" s="8" t="str">
        <f>IF(A976&lt;0,VLOOKUP(A976,lookups!A$1:B$25,2,0),
IF(ISNA(B976),"",
IF(OR(ISBLANK(A976),ISNA(B976),B976=0),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))))</f>
        <v>#define ITM_PIPE                       973</v>
      </c>
    </row>
    <row r="977" spans="1:4">
      <c r="A977">
        <v>974</v>
      </c>
      <c r="B977" t="str">
        <f>VLOOKUP(A977,SOURCE!B:P,12,0)</f>
        <v>ITM_RIGHT_CURLY_BRACKET</v>
      </c>
      <c r="D977" s="8" t="str">
        <f>IF(A977&lt;0,VLOOKUP(A977,lookups!A$1:B$25,2,0),
IF(ISNA(B977),"",
IF(OR(ISBLANK(A977),ISNA(B977),B977=0),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))))</f>
        <v>#define ITM_RIGHT_CURLY_BRACKET        974</v>
      </c>
    </row>
    <row r="978" spans="1:4">
      <c r="A978">
        <v>975</v>
      </c>
      <c r="B978" t="str">
        <f>VLOOKUP(A978,SOURCE!B:P,12,0)</f>
        <v>ITM_TILDE</v>
      </c>
      <c r="D978" s="8" t="str">
        <f>IF(A978&lt;0,VLOOKUP(A978,lookups!A$1:B$25,2,0),
IF(ISNA(B978),"",
IF(OR(ISBLANK(A978),ISNA(B978),B978=0),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))))</f>
        <v>#define ITM_TILDE                      975</v>
      </c>
    </row>
    <row r="979" spans="1:4">
      <c r="A979">
        <v>976</v>
      </c>
      <c r="B979" t="str">
        <f>VLOOKUP(A979,SOURCE!B:P,12,0)</f>
        <v>ITM_INVERTED_EXCLAMATION_MARK</v>
      </c>
      <c r="D979" s="8" t="str">
        <f>IF(A979&lt;0,VLOOKUP(A979,lookups!A$1:B$25,2,0),
IF(ISNA(B979),"",
IF(OR(ISBLANK(A979),ISNA(B979),B979=0),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))))</f>
        <v>#define ITM_INVERTED_EXCLAMATION_MARK  976</v>
      </c>
    </row>
    <row r="980" spans="1:4">
      <c r="A980">
        <v>977</v>
      </c>
      <c r="B980" t="str">
        <f>VLOOKUP(A980,SOURCE!B:P,12,0)</f>
        <v>ITM_CENT</v>
      </c>
      <c r="D980" s="8" t="str">
        <f>IF(A980&lt;0,VLOOKUP(A980,lookups!A$1:B$25,2,0),
IF(ISNA(B980),"",
IF(OR(ISBLANK(A980),ISNA(B980),B980=0),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))))</f>
        <v>#define ITM_CENT                       977</v>
      </c>
    </row>
    <row r="981" spans="1:4">
      <c r="A981">
        <v>978</v>
      </c>
      <c r="B981" t="str">
        <f>VLOOKUP(A981,SOURCE!B:P,12,0)</f>
        <v>ITM_POUND</v>
      </c>
      <c r="D981" s="8" t="str">
        <f>IF(A981&lt;0,VLOOKUP(A981,lookups!A$1:B$25,2,0),
IF(ISNA(B981),"",
IF(OR(ISBLANK(A981),ISNA(B981),B981=0),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))))</f>
        <v>#define ITM_POUND                      978</v>
      </c>
    </row>
    <row r="982" spans="1:4">
      <c r="A982">
        <v>979</v>
      </c>
      <c r="B982" t="str">
        <f>VLOOKUP(A982,SOURCE!B:P,12,0)</f>
        <v>ITM_YEN</v>
      </c>
      <c r="D982" s="8" t="str">
        <f>IF(A982&lt;0,VLOOKUP(A982,lookups!A$1:B$25,2,0),
IF(ISNA(B982),"",
IF(OR(ISBLANK(A982),ISNA(B982),B982=0),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))))</f>
        <v>#define ITM_YEN                        979</v>
      </c>
    </row>
    <row r="983" spans="1:4">
      <c r="A983">
        <v>980</v>
      </c>
      <c r="B983" t="str">
        <f>VLOOKUP(A983,SOURCE!B:P,12,0)</f>
        <v>ITM_SECTION</v>
      </c>
      <c r="D983" s="8" t="str">
        <f>IF(A983&lt;0,VLOOKUP(A983,lookups!A$1:B$25,2,0),
IF(ISNA(B983),"",
IF(OR(ISBLANK(A983),ISNA(B983),B983=0),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))))</f>
        <v>#define ITM_SECTION                    980</v>
      </c>
    </row>
    <row r="984" spans="1:4">
      <c r="A984">
        <v>981</v>
      </c>
      <c r="B984" t="str">
        <f>VLOOKUP(A984,SOURCE!B:P,12,0)</f>
        <v>ITM_OVERFLOW_CARRY</v>
      </c>
      <c r="D984" s="8" t="str">
        <f>IF(A984&lt;0,VLOOKUP(A984,lookups!A$1:B$25,2,0),
IF(ISNA(B984),"",
IF(OR(ISBLANK(A984),ISNA(B984),B984=0),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))))</f>
        <v>#define ITM_OVERFLOW_CARRY             981</v>
      </c>
    </row>
    <row r="985" spans="1:4">
      <c r="A985">
        <v>982</v>
      </c>
      <c r="B985" t="str">
        <f>VLOOKUP(A985,SOURCE!B:P,12,0)</f>
        <v>ITM_LEFT_DOUBLE_ANGLE</v>
      </c>
      <c r="D985" s="8" t="str">
        <f>IF(A985&lt;0,VLOOKUP(A985,lookups!A$1:B$25,2,0),
IF(ISNA(B985),"",
IF(OR(ISBLANK(A985),ISNA(B985),B985=0),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))))</f>
        <v>#define ITM_LEFT_DOUBLE_ANGLE          982</v>
      </c>
    </row>
    <row r="986" spans="1:4">
      <c r="A986">
        <v>983</v>
      </c>
      <c r="B986" t="str">
        <f>VLOOKUP(A986,SOURCE!B:P,12,0)</f>
        <v>ITM_NOT</v>
      </c>
      <c r="D986" s="8" t="str">
        <f>IF(A986&lt;0,VLOOKUP(A986,lookups!A$1:B$25,2,0),
IF(ISNA(B986),"",
IF(OR(ISBLANK(A986),ISNA(B986),B986=0),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))))</f>
        <v>#define ITM_NOT                        983</v>
      </c>
    </row>
    <row r="987" spans="1:4">
      <c r="A987">
        <v>984</v>
      </c>
      <c r="B987" t="str">
        <f>VLOOKUP(A987,SOURCE!B:P,12,0)</f>
        <v>ITM_DEGREE</v>
      </c>
      <c r="D987" s="8" t="str">
        <f>IF(A987&lt;0,VLOOKUP(A987,lookups!A$1:B$25,2,0),
IF(ISNA(B987),"",
IF(OR(ISBLANK(A987),ISNA(B987),B987=0),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))))</f>
        <v>#define ITM_DEGREE                     984</v>
      </c>
    </row>
    <row r="988" spans="1:4">
      <c r="A988">
        <v>985</v>
      </c>
      <c r="B988" t="str">
        <f>VLOOKUP(A988,SOURCE!B:P,12,0)</f>
        <v>ITM_PLUS_MINUS</v>
      </c>
      <c r="D988" s="8" t="str">
        <f>IF(A988&lt;0,VLOOKUP(A988,lookups!A$1:B$25,2,0),
IF(ISNA(B988),"",
IF(OR(ISBLANK(A988),ISNA(B988),B988=0),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))))</f>
        <v>#define ITM_PLUS_MINUS                 985</v>
      </c>
    </row>
    <row r="989" spans="1:4">
      <c r="A989">
        <v>986</v>
      </c>
      <c r="B989" t="str">
        <f>VLOOKUP(A989,SOURCE!B:P,12,0)</f>
        <v>ITM_mu_b</v>
      </c>
      <c r="D989" s="8" t="str">
        <f>IF(A989&lt;0,VLOOKUP(A989,lookups!A$1:B$25,2,0),
IF(ISNA(B989),"",
IF(OR(ISBLANK(A989),ISNA(B989),B989=0),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))))</f>
        <v>#define ITM_mu_b                       986</v>
      </c>
    </row>
    <row r="990" spans="1:4">
      <c r="A990">
        <v>987</v>
      </c>
      <c r="B990" t="str">
        <f>VLOOKUP(A990,SOURCE!B:P,12,0)</f>
        <v>ITM_DOT</v>
      </c>
      <c r="D990" s="8" t="str">
        <f>IF(A990&lt;0,VLOOKUP(A990,lookups!A$1:B$25,2,0),
IF(ISNA(B990),"",
IF(OR(ISBLANK(A990),ISNA(B990),B990=0),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))))</f>
        <v>#define ITM_DOT                        987</v>
      </c>
    </row>
    <row r="991" spans="1:4">
      <c r="A991">
        <v>988</v>
      </c>
      <c r="B991" t="str">
        <f>VLOOKUP(A991,SOURCE!B:P,12,0)</f>
        <v>ITM_ORDINAL</v>
      </c>
      <c r="D991" s="8" t="str">
        <f>IF(A991&lt;0,VLOOKUP(A991,lookups!A$1:B$25,2,0),
IF(ISNA(B991),"",
IF(OR(ISBLANK(A991),ISNA(B991),B991=0),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))))</f>
        <v>#define ITM_ORDINAL                    988</v>
      </c>
    </row>
    <row r="992" spans="1:4">
      <c r="A992">
        <v>989</v>
      </c>
      <c r="B992" t="str">
        <f>VLOOKUP(A992,SOURCE!B:P,12,0)</f>
        <v>ITM_RIGHT_DOUBLE_ANGLE</v>
      </c>
      <c r="D992" s="8" t="str">
        <f>IF(A992&lt;0,VLOOKUP(A992,lookups!A$1:B$25,2,0),
IF(ISNA(B992),"",
IF(OR(ISBLANK(A992),ISNA(B992),B992=0),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))))</f>
        <v>#define ITM_RIGHT_DOUBLE_ANGLE         989</v>
      </c>
    </row>
    <row r="993" spans="1:4">
      <c r="A993">
        <v>990</v>
      </c>
      <c r="B993" t="str">
        <f>VLOOKUP(A993,SOURCE!B:P,12,0)</f>
        <v>ITM_ONE_HALF</v>
      </c>
      <c r="D993" s="8" t="str">
        <f>IF(A993&lt;0,VLOOKUP(A993,lookups!A$1:B$25,2,0),
IF(ISNA(B993),"",
IF(OR(ISBLANK(A993),ISNA(B993),B993=0),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))))</f>
        <v>#define ITM_ONE_HALF                   990</v>
      </c>
    </row>
    <row r="994" spans="1:4">
      <c r="A994">
        <v>991</v>
      </c>
      <c r="B994" t="str">
        <f>VLOOKUP(A994,SOURCE!B:P,12,0)</f>
        <v>ITM_ONE_QUARTER</v>
      </c>
      <c r="D994" s="8" t="str">
        <f>IF(A994&lt;0,VLOOKUP(A994,lookups!A$1:B$25,2,0),
IF(ISNA(B994),"",
IF(OR(ISBLANK(A994),ISNA(B994),B994=0),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))))</f>
        <v>#define ITM_ONE_QUARTER                991</v>
      </c>
    </row>
    <row r="995" spans="1:4">
      <c r="A995">
        <v>992</v>
      </c>
      <c r="B995" t="str">
        <f>VLOOKUP(A995,SOURCE!B:P,12,0)</f>
        <v>ITM_INVERTED_QUESTION_MARK</v>
      </c>
      <c r="D995" s="8" t="str">
        <f>IF(A995&lt;0,VLOOKUP(A995,lookups!A$1:B$25,2,0),
IF(ISNA(B995),"",
IF(OR(ISBLANK(A995),ISNA(B995),B995=0),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))))</f>
        <v>#define ITM_INVERTED_QUESTION_MARK     992</v>
      </c>
    </row>
    <row r="996" spans="1:4">
      <c r="A996">
        <v>993</v>
      </c>
      <c r="B996" t="str">
        <f>VLOOKUP(A996,SOURCE!B:P,12,0)</f>
        <v>ITM_ETH</v>
      </c>
      <c r="D996" s="8" t="str">
        <f>IF(A996&lt;0,VLOOKUP(A996,lookups!A$1:B$25,2,0),
IF(ISNA(B996),"",
IF(OR(ISBLANK(A996),ISNA(B996),B996=0),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))))</f>
        <v>#define ITM_ETH                        993</v>
      </c>
    </row>
    <row r="997" spans="1:4">
      <c r="A997">
        <v>994</v>
      </c>
      <c r="B997" t="str">
        <f>VLOOKUP(A997,SOURCE!B:P,12,0)</f>
        <v>ITM_CROSS</v>
      </c>
      <c r="D997" s="8" t="str">
        <f>IF(A997&lt;0,VLOOKUP(A997,lookups!A$1:B$25,2,0),
IF(ISNA(B997),"",
IF(OR(ISBLANK(A997),ISNA(B997),B997=0),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))))</f>
        <v>#define ITM_CROSS                      994</v>
      </c>
    </row>
    <row r="998" spans="1:4">
      <c r="A998">
        <v>995</v>
      </c>
      <c r="B998" t="str">
        <f>VLOOKUP(A998,SOURCE!B:P,12,0)</f>
        <v>ITM_eth</v>
      </c>
      <c r="D998" s="8" t="str">
        <f>IF(A998&lt;0,VLOOKUP(A998,lookups!A$1:B$25,2,0),
IF(ISNA(B998),"",
IF(OR(ISBLANK(A998),ISNA(B998),B998=0),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))))</f>
        <v>#define ITM_eth                        995</v>
      </c>
    </row>
    <row r="999" spans="1:4">
      <c r="A999">
        <v>996</v>
      </c>
      <c r="B999" t="str">
        <f>VLOOKUP(A999,SOURCE!B:P,12,0)</f>
        <v>ITM_OBELUS</v>
      </c>
      <c r="D999" s="8" t="str">
        <f>IF(A999&lt;0,VLOOKUP(A999,lookups!A$1:B$25,2,0),
IF(ISNA(B999),"",
IF(OR(ISBLANK(A999),ISNA(B999),B999=0),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))))</f>
        <v>#define ITM_OBELUS                     996</v>
      </c>
    </row>
    <row r="1000" spans="1:4">
      <c r="A1000">
        <v>997</v>
      </c>
      <c r="B1000" t="str">
        <f>VLOOKUP(A1000,SOURCE!B:P,12,0)</f>
        <v>ITM_E_DOT</v>
      </c>
      <c r="D1000" s="8" t="str">
        <f>IF(A1000&lt;0,VLOOKUP(A1000,lookups!A$1:B$25,2,0),
IF(ISNA(B1000),"",
IF(OR(ISBLANK(A1000),ISNA(B1000),B1000=0),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))))</f>
        <v>#define ITM_E_DOT                      997</v>
      </c>
    </row>
    <row r="1001" spans="1:4">
      <c r="A1001">
        <v>998</v>
      </c>
      <c r="B1001" t="str">
        <f>VLOOKUP(A1001,SOURCE!B:P,12,0)</f>
        <v>ITM_e_DOT</v>
      </c>
      <c r="D1001" s="8" t="str">
        <f>IF(A1001&lt;0,VLOOKUP(A1001,lookups!A$1:B$25,2,0),
IF(ISNA(B1001),"",
IF(OR(ISBLANK(A1001),ISNA(B1001),B1001=0),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))))</f>
        <v>#define ITM_e_DOT                      998</v>
      </c>
    </row>
    <row r="1002" spans="1:4">
      <c r="A1002">
        <v>999</v>
      </c>
      <c r="B1002" t="str">
        <f>VLOOKUP(A1002,SOURCE!B:P,12,0)</f>
        <v>ITM_E_CARON</v>
      </c>
      <c r="D1002" s="8" t="str">
        <f>IF(A1002&lt;0,VLOOKUP(A1002,lookups!A$1:B$25,2,0),
IF(ISNA(B1002),"",
IF(OR(ISBLANK(A1002),ISNA(B1002),B1002=0),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))))</f>
        <v>#define ITM_E_CARON                    999</v>
      </c>
    </row>
    <row r="1003" spans="1:4">
      <c r="A1003">
        <v>1000</v>
      </c>
      <c r="B1003" t="str">
        <f>VLOOKUP(A1003,SOURCE!B:P,12,0)</f>
        <v>ITM_e_CARON</v>
      </c>
      <c r="D1003" s="8" t="str">
        <f>IF(A1003&lt;0,VLOOKUP(A1003,lookups!A$1:B$25,2,0),
IF(ISNA(B1003),"",
IF(OR(ISBLANK(A1003),ISNA(B1003),B1003=0),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))))</f>
        <v>#define ITM_e_CARON                   1000</v>
      </c>
    </row>
    <row r="1004" spans="1:4">
      <c r="A1004">
        <v>1001</v>
      </c>
      <c r="B1004" t="str">
        <f>VLOOKUP(A1004,SOURCE!B:P,12,0)</f>
        <v>ITM_R_ACUTE</v>
      </c>
      <c r="D1004" s="8" t="str">
        <f>IF(A1004&lt;0,VLOOKUP(A1004,lookups!A$1:B$25,2,0),
IF(ISNA(B1004),"",
IF(OR(ISBLANK(A1004),ISNA(B1004),B1004=0),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))))</f>
        <v>#define ITM_R_ACUTE                   1001</v>
      </c>
    </row>
    <row r="1005" spans="1:4">
      <c r="A1005">
        <v>1002</v>
      </c>
      <c r="B1005" t="str">
        <f>VLOOKUP(A1005,SOURCE!B:P,12,0)</f>
        <v>ITM_R_CARON</v>
      </c>
      <c r="D1005" s="8" t="str">
        <f>IF(A1005&lt;0,VLOOKUP(A1005,lookups!A$1:B$25,2,0),
IF(ISNA(B1005),"",
IF(OR(ISBLANK(A1005),ISNA(B1005),B1005=0),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))))</f>
        <v>#define ITM_R_CARON                   1002</v>
      </c>
    </row>
    <row r="1006" spans="1:4">
      <c r="A1006">
        <v>1003</v>
      </c>
      <c r="B1006" t="str">
        <f>VLOOKUP(A1006,SOURCE!B:P,12,0)</f>
        <v>ITM_U_OGONEK</v>
      </c>
      <c r="D1006" s="8" t="str">
        <f>IF(A1006&lt;0,VLOOKUP(A1006,lookups!A$1:B$25,2,0),
IF(ISNA(B1006),"",
IF(OR(ISBLANK(A1006),ISNA(B1006),B1006=0),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))))</f>
        <v>#define ITM_U_OGONEK                  1003</v>
      </c>
    </row>
    <row r="1007" spans="1:4">
      <c r="A1007">
        <v>1004</v>
      </c>
      <c r="B1007" t="str">
        <f>VLOOKUP(A1007,SOURCE!B:P,12,0)</f>
        <v>ITM_u_OGONEK</v>
      </c>
      <c r="D1007" s="8" t="str">
        <f>IF(A1007&lt;0,VLOOKUP(A1007,lookups!A$1:B$25,2,0),
IF(ISNA(B1007),"",
IF(OR(ISBLANK(A1007),ISNA(B1007),B1007=0),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))))</f>
        <v>#define ITM_u_OGONEK                  1004</v>
      </c>
    </row>
    <row r="1008" spans="1:4">
      <c r="A1008">
        <v>1005</v>
      </c>
      <c r="B1008" t="str">
        <f>VLOOKUP(A1008,SOURCE!B:P,12,0)</f>
        <v>ITM_y_UNDER_ROOT</v>
      </c>
      <c r="D1008" s="8" t="str">
        <f>IF(A1008&lt;0,VLOOKUP(A1008,lookups!A$1:B$25,2,0),
IF(ISNA(B1008),"",
IF(OR(ISBLANK(A1008),ISNA(B1008),B1008=0),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))))</f>
        <v>#define ITM_y_UNDER_ROOT              1005</v>
      </c>
    </row>
    <row r="1009" spans="1:4">
      <c r="A1009">
        <v>1006</v>
      </c>
      <c r="B1009" t="str">
        <f>VLOOKUP(A1009,SOURCE!B:P,12,0)</f>
        <v>ITM_x_UNDER_ROOT</v>
      </c>
      <c r="D1009" s="8" t="str">
        <f>IF(A1009&lt;0,VLOOKUP(A1009,lookups!A$1:B$25,2,0),
IF(ISNA(B1009),"",
IF(OR(ISBLANK(A1009),ISNA(B1009),B1009=0),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))))</f>
        <v>#define ITM_x_UNDER_ROOT              1006</v>
      </c>
    </row>
    <row r="1010" spans="1:4">
      <c r="A1010">
        <v>1007</v>
      </c>
      <c r="B1010" t="str">
        <f>VLOOKUP(A1010,SOURCE!B:P,12,0)</f>
        <v>ITM_SPACE_EM</v>
      </c>
      <c r="D1010" s="8" t="str">
        <f>IF(A1010&lt;0,VLOOKUP(A1010,lookups!A$1:B$25,2,0),
IF(ISNA(B1010),"",
IF(OR(ISBLANK(A1010),ISNA(B1010),B1010=0),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))))</f>
        <v>#define ITM_SPACE_EM                  1007</v>
      </c>
    </row>
    <row r="1011" spans="1:4">
      <c r="A1011">
        <v>1008</v>
      </c>
      <c r="B1011" t="str">
        <f>VLOOKUP(A1011,SOURCE!B:P,12,0)</f>
        <v>ITM_SPACE_3_PER_EM</v>
      </c>
      <c r="D1011" s="8" t="str">
        <f>IF(A1011&lt;0,VLOOKUP(A1011,lookups!A$1:B$25,2,0),
IF(ISNA(B1011),"",
IF(OR(ISBLANK(A1011),ISNA(B1011),B1011=0),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))))</f>
        <v>#define ITM_SPACE_3_PER_EM            1008</v>
      </c>
    </row>
    <row r="1012" spans="1:4">
      <c r="A1012">
        <v>1009</v>
      </c>
      <c r="B1012" t="str">
        <f>VLOOKUP(A1012,SOURCE!B:P,12,0)</f>
        <v>ITM_SPACE_4_PER_EM</v>
      </c>
      <c r="D1012" s="8" t="str">
        <f>IF(A1012&lt;0,VLOOKUP(A1012,lookups!A$1:B$25,2,0),
IF(ISNA(B1012),"",
IF(OR(ISBLANK(A1012),ISNA(B1012),B1012=0),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))))</f>
        <v>#define ITM_SPACE_4_PER_EM            1009</v>
      </c>
    </row>
    <row r="1013" spans="1:4">
      <c r="A1013">
        <v>1010</v>
      </c>
      <c r="B1013" t="str">
        <f>VLOOKUP(A1013,SOURCE!B:P,12,0)</f>
        <v>ITM_SPACE_6_PER_EM</v>
      </c>
      <c r="D1013" s="8" t="str">
        <f>IF(A1013&lt;0,VLOOKUP(A1013,lookups!A$1:B$25,2,0),
IF(ISNA(B1013),"",
IF(OR(ISBLANK(A1013),ISNA(B1013),B1013=0),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))))</f>
        <v>#define ITM_SPACE_6_PER_EM            1010</v>
      </c>
    </row>
    <row r="1014" spans="1:4">
      <c r="A1014">
        <v>1011</v>
      </c>
      <c r="B1014" t="str">
        <f>VLOOKUP(A1014,SOURCE!B:P,12,0)</f>
        <v>ITM_SPACE_FIGURE</v>
      </c>
      <c r="D1014" s="8" t="str">
        <f>IF(A1014&lt;0,VLOOKUP(A1014,lookups!A$1:B$25,2,0),
IF(ISNA(B1014),"",
IF(OR(ISBLANK(A1014),ISNA(B1014),B1014=0),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))))</f>
        <v>#define ITM_SPACE_FIGURE              1011</v>
      </c>
    </row>
    <row r="1015" spans="1:4">
      <c r="A1015">
        <v>1012</v>
      </c>
      <c r="B1015" t="str">
        <f>VLOOKUP(A1015,SOURCE!B:P,12,0)</f>
        <v>ITM_SPACE_PUNCTUATION</v>
      </c>
      <c r="D1015" s="8" t="str">
        <f>IF(A1015&lt;0,VLOOKUP(A1015,lookups!A$1:B$25,2,0),
IF(ISNA(B1015),"",
IF(OR(ISBLANK(A1015),ISNA(B1015),B1015=0),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))))</f>
        <v>#define ITM_SPACE_PUNCTUATION         1012</v>
      </c>
    </row>
    <row r="1016" spans="1:4">
      <c r="A1016">
        <v>1013</v>
      </c>
      <c r="B1016" t="str">
        <f>VLOOKUP(A1016,SOURCE!B:P,12,0)</f>
        <v>ITM_SPACE_HAIR</v>
      </c>
      <c r="D1016" s="8" t="str">
        <f>IF(A1016&lt;0,VLOOKUP(A1016,lookups!A$1:B$25,2,0),
IF(ISNA(B1016),"",
IF(OR(ISBLANK(A1016),ISNA(B1016),B1016=0),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))))</f>
        <v>#define ITM_SPACE_HAIR                1013</v>
      </c>
    </row>
    <row r="1017" spans="1:4">
      <c r="A1017">
        <v>1014</v>
      </c>
      <c r="B1017" t="str">
        <f>VLOOKUP(A1017,SOURCE!B:P,12,0)</f>
        <v>ITM_LEFT_SINGLE_QUOTE</v>
      </c>
      <c r="D1017" s="8" t="str">
        <f>IF(A1017&lt;0,VLOOKUP(A1017,lookups!A$1:B$25,2,0),
IF(ISNA(B1017),"",
IF(OR(ISBLANK(A1017),ISNA(B1017),B1017=0),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))))</f>
        <v>#define ITM_LEFT_SINGLE_QUOTE         1014</v>
      </c>
    </row>
    <row r="1018" spans="1:4">
      <c r="A1018">
        <v>1015</v>
      </c>
      <c r="B1018" t="str">
        <f>VLOOKUP(A1018,SOURCE!B:P,12,0)</f>
        <v>ITM_RIGHT_SINGLE_QUOTE</v>
      </c>
      <c r="D1018" s="8" t="str">
        <f>IF(A1018&lt;0,VLOOKUP(A1018,lookups!A$1:B$25,2,0),
IF(ISNA(B1018),"",
IF(OR(ISBLANK(A1018),ISNA(B1018),B1018=0),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))))</f>
        <v>#define ITM_RIGHT_SINGLE_QUOTE        1015</v>
      </c>
    </row>
    <row r="1019" spans="1:4">
      <c r="A1019">
        <v>1016</v>
      </c>
      <c r="B1019" t="str">
        <f>VLOOKUP(A1019,SOURCE!B:P,12,0)</f>
        <v>ITM_SINGLE_LOW_QUOTE</v>
      </c>
      <c r="D1019" s="8" t="str">
        <f>IF(A1019&lt;0,VLOOKUP(A1019,lookups!A$1:B$25,2,0),
IF(ISNA(B1019),"",
IF(OR(ISBLANK(A1019),ISNA(B1019),B1019=0),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))))</f>
        <v>#define ITM_SINGLE_LOW_QUOTE          1016</v>
      </c>
    </row>
    <row r="1020" spans="1:4">
      <c r="A1020">
        <v>1017</v>
      </c>
      <c r="B1020" t="str">
        <f>VLOOKUP(A1020,SOURCE!B:P,12,0)</f>
        <v>ITM_SINGLE_HIGH_QUOTE</v>
      </c>
      <c r="D1020" s="8" t="str">
        <f>IF(A1020&lt;0,VLOOKUP(A1020,lookups!A$1:B$25,2,0),
IF(ISNA(B1020),"",
IF(OR(ISBLANK(A1020),ISNA(B1020),B1020=0),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))))</f>
        <v>#define ITM_SINGLE_HIGH_QUOTE         1017</v>
      </c>
    </row>
    <row r="1021" spans="1:4">
      <c r="A1021">
        <v>1018</v>
      </c>
      <c r="B1021" t="str">
        <f>VLOOKUP(A1021,SOURCE!B:P,12,0)</f>
        <v>ITM_LEFT_DOUBLE_QUOTE</v>
      </c>
      <c r="D1021" s="8" t="str">
        <f>IF(A1021&lt;0,VLOOKUP(A1021,lookups!A$1:B$25,2,0),
IF(ISNA(B1021),"",
IF(OR(ISBLANK(A1021),ISNA(B1021),B1021=0),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))))</f>
        <v>#define ITM_LEFT_DOUBLE_QUOTE         1018</v>
      </c>
    </row>
    <row r="1022" spans="1:4">
      <c r="A1022">
        <v>1019</v>
      </c>
      <c r="B1022" t="str">
        <f>VLOOKUP(A1022,SOURCE!B:P,12,0)</f>
        <v>ITM_RIGHT_DOUBLE_QUOTE</v>
      </c>
      <c r="D1022" s="8" t="str">
        <f>IF(A1022&lt;0,VLOOKUP(A1022,lookups!A$1:B$25,2,0),
IF(ISNA(B1022),"",
IF(OR(ISBLANK(A1022),ISNA(B1022),B1022=0),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))))</f>
        <v>#define ITM_RIGHT_DOUBLE_QUOTE        1019</v>
      </c>
    </row>
    <row r="1023" spans="1:4">
      <c r="A1023">
        <v>1020</v>
      </c>
      <c r="B1023" t="str">
        <f>VLOOKUP(A1023,SOURCE!B:P,12,0)</f>
        <v>ITM_DOUBLE_LOW_QUOTE</v>
      </c>
      <c r="D1023" s="8" t="str">
        <f>IF(A1023&lt;0,VLOOKUP(A1023,lookups!A$1:B$25,2,0),
IF(ISNA(B1023),"",
IF(OR(ISBLANK(A1023),ISNA(B1023),B1023=0),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))))</f>
        <v>#define ITM_DOUBLE_LOW_QUOTE          1020</v>
      </c>
    </row>
    <row r="1024" spans="1:4">
      <c r="A1024">
        <v>1021</v>
      </c>
      <c r="B1024" t="str">
        <f>VLOOKUP(A1024,SOURCE!B:P,12,0)</f>
        <v>ITM_DOUBLE_HIGH_QUOTE</v>
      </c>
      <c r="D1024" s="8" t="str">
        <f>IF(A1024&lt;0,VLOOKUP(A1024,lookups!A$1:B$25,2,0),
IF(ISNA(B1024),"",
IF(OR(ISBLANK(A1024),ISNA(B1024),B1024=0),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))))</f>
        <v>#define ITM_DOUBLE_HIGH_QUOTE         1021</v>
      </c>
    </row>
    <row r="1025" spans="1:4">
      <c r="A1025">
        <v>1022</v>
      </c>
      <c r="B1025" t="str">
        <f>VLOOKUP(A1025,SOURCE!B:P,12,0)</f>
        <v>ITM_ELLIPSIS</v>
      </c>
      <c r="D1025" s="8" t="str">
        <f>IF(A1025&lt;0,VLOOKUP(A1025,lookups!A$1:B$25,2,0),
IF(ISNA(B1025),"",
IF(OR(ISBLANK(A1025),ISNA(B1025),B1025=0),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))))</f>
        <v>#define ITM_ELLIPSIS                  1022</v>
      </c>
    </row>
    <row r="1026" spans="1:4">
      <c r="A1026">
        <v>1023</v>
      </c>
      <c r="B1026" t="str">
        <f>VLOOKUP(A1026,SOURCE!B:P,12,0)</f>
        <v>ITM_ONE</v>
      </c>
      <c r="D1026" s="8" t="str">
        <f>IF(A1026&lt;0,VLOOKUP(A1026,lookups!A$1:B$25,2,0),
IF(ISNA(B1026),"",
IF(OR(ISBLANK(A1026),ISNA(B1026),B1026=0),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))))</f>
        <v>#define ITM_ONE                       1023</v>
      </c>
    </row>
    <row r="1027" spans="1:4">
      <c r="A1027">
        <v>1024</v>
      </c>
      <c r="B1027" t="str">
        <f>VLOOKUP(A1027,SOURCE!B:P,12,0)</f>
        <v>ITM_EURO</v>
      </c>
      <c r="D1027" s="8" t="str">
        <f>IF(A1027&lt;0,VLOOKUP(A1027,lookups!A$1:B$25,2,0),
IF(ISNA(B1027),"",
IF(OR(ISBLANK(A1027),ISNA(B1027),B1027=0),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))))</f>
        <v>#define ITM_EURO                      1024</v>
      </c>
    </row>
    <row r="1028" spans="1:4">
      <c r="A1028">
        <v>1025</v>
      </c>
      <c r="B1028" t="str">
        <f>VLOOKUP(A1028,SOURCE!B:P,12,0)</f>
        <v>ITM_COMPLEX_C</v>
      </c>
      <c r="D1028" s="8" t="str">
        <f>IF(A1028&lt;0,VLOOKUP(A1028,lookups!A$1:B$25,2,0),
IF(ISNA(B1028),"",
IF(OR(ISBLANK(A1028),ISNA(B1028),B1028=0),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))))</f>
        <v>#define ITM_COMPLEX_C                 1025</v>
      </c>
    </row>
    <row r="1029" spans="1:4">
      <c r="A1029">
        <v>1026</v>
      </c>
      <c r="B1029" t="str">
        <f>VLOOKUP(A1029,SOURCE!B:P,12,0)</f>
        <v>ITM_PLANCK</v>
      </c>
      <c r="D1029" s="8" t="str">
        <f>IF(A1029&lt;0,VLOOKUP(A1029,lookups!A$1:B$25,2,0),
IF(ISNA(B1029),"",
IF(OR(ISBLANK(A1029),ISNA(B1029),B1029=0),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))))</f>
        <v>#define ITM_PLANCK                    1026</v>
      </c>
    </row>
    <row r="1030" spans="1:4">
      <c r="A1030">
        <v>1027</v>
      </c>
      <c r="B1030" t="str">
        <f>VLOOKUP(A1030,SOURCE!B:P,12,0)</f>
        <v>ITM_PLANCK_2PI</v>
      </c>
      <c r="D1030" s="8" t="str">
        <f>IF(A1030&lt;0,VLOOKUP(A1030,lookups!A$1:B$25,2,0),
IF(ISNA(B1030),"",
IF(OR(ISBLANK(A1030),ISNA(B1030),B1030=0),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))))</f>
        <v>#define ITM_PLANCK_2PI                1027</v>
      </c>
    </row>
    <row r="1031" spans="1:4">
      <c r="A1031">
        <v>1028</v>
      </c>
      <c r="B1031" t="str">
        <f>VLOOKUP(A1031,SOURCE!B:P,12,0)</f>
        <v>ITM_NATURAL_N</v>
      </c>
      <c r="D1031" s="8" t="str">
        <f>IF(A1031&lt;0,VLOOKUP(A1031,lookups!A$1:B$25,2,0),
IF(ISNA(B1031),"",
IF(OR(ISBLANK(A1031),ISNA(B1031),B1031=0),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))))</f>
        <v>#define ITM_NATURAL_N                 1028</v>
      </c>
    </row>
    <row r="1032" spans="1:4">
      <c r="A1032">
        <v>1029</v>
      </c>
      <c r="B1032" t="str">
        <f>VLOOKUP(A1032,SOURCE!B:P,12,0)</f>
        <v>ITM_RATIONAL_Q</v>
      </c>
      <c r="D1032" s="8" t="str">
        <f>IF(A1032&lt;0,VLOOKUP(A1032,lookups!A$1:B$25,2,0),
IF(ISNA(B1032),"",
IF(OR(ISBLANK(A1032),ISNA(B1032),B1032=0),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))))</f>
        <v>#define ITM_RATIONAL_Q                1029</v>
      </c>
    </row>
    <row r="1033" spans="1:4">
      <c r="A1033">
        <v>1030</v>
      </c>
      <c r="B1033" t="str">
        <f>VLOOKUP(A1033,SOURCE!B:P,12,0)</f>
        <v>ITM_REAL_R</v>
      </c>
      <c r="D1033" s="8" t="str">
        <f>IF(A1033&lt;0,VLOOKUP(A1033,lookups!A$1:B$25,2,0),
IF(ISNA(B1033),"",
IF(OR(ISBLANK(A1033),ISNA(B1033),B1033=0),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))))</f>
        <v>#define ITM_REAL_R                    1030</v>
      </c>
    </row>
    <row r="1034" spans="1:4">
      <c r="A1034">
        <v>1031</v>
      </c>
      <c r="B1034" t="str">
        <f>VLOOKUP(A1034,SOURCE!B:P,12,0)</f>
        <v>ITM_LEFT_ARROW</v>
      </c>
      <c r="D1034" s="8" t="str">
        <f>IF(A1034&lt;0,VLOOKUP(A1034,lookups!A$1:B$25,2,0),
IF(ISNA(B1034),"",
IF(OR(ISBLANK(A1034),ISNA(B1034),B1034=0),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))))</f>
        <v>#define ITM_LEFT_ARROW                1031</v>
      </c>
    </row>
    <row r="1035" spans="1:4">
      <c r="A1035">
        <v>1032</v>
      </c>
      <c r="B1035" t="str">
        <f>VLOOKUP(A1035,SOURCE!B:P,12,0)</f>
        <v>ITM_UP_ARROW</v>
      </c>
      <c r="D1035" s="8" t="str">
        <f>IF(A1035&lt;0,VLOOKUP(A1035,lookups!A$1:B$25,2,0),
IF(ISNA(B1035),"",
IF(OR(ISBLANK(A1035),ISNA(B1035),B1035=0),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))))</f>
        <v>#define ITM_UP_ARROW                  1032</v>
      </c>
    </row>
    <row r="1036" spans="1:4">
      <c r="A1036">
        <v>1033</v>
      </c>
      <c r="B1036" t="str">
        <f>VLOOKUP(A1036,SOURCE!B:P,12,0)</f>
        <v>ITM_1033</v>
      </c>
      <c r="D1036" s="8" t="str">
        <f>IF(A1036&lt;0,VLOOKUP(A1036,lookups!A$1:B$25,2,0),
IF(ISNA(B1036),"",
IF(OR(ISBLANK(A1036),ISNA(B1036),B1036=0),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))))</f>
        <v>#define ITM_1033                      1033</v>
      </c>
    </row>
    <row r="1037" spans="1:4">
      <c r="A1037">
        <v>1034</v>
      </c>
      <c r="B1037" t="str">
        <f>VLOOKUP(A1037,SOURCE!B:P,12,0)</f>
        <v>ITM_RIGHT_ARROW</v>
      </c>
      <c r="D1037" s="8" t="str">
        <f>IF(A1037&lt;0,VLOOKUP(A1037,lookups!A$1:B$25,2,0),
IF(ISNA(B1037),"",
IF(OR(ISBLANK(A1037),ISNA(B1037),B1037=0),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))))</f>
        <v>#define ITM_RIGHT_ARROW               1034</v>
      </c>
    </row>
    <row r="1038" spans="1:4">
      <c r="A1038">
        <v>1035</v>
      </c>
      <c r="B1038" t="str">
        <f>VLOOKUP(A1038,SOURCE!B:P,12,0)</f>
        <v>ITM_DOWN_ARROW</v>
      </c>
      <c r="D1038" s="8" t="str">
        <f>IF(A1038&lt;0,VLOOKUP(A1038,lookups!A$1:B$25,2,0),
IF(ISNA(B1038),"",
IF(OR(ISBLANK(A1038),ISNA(B1038),B1038=0),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))))</f>
        <v>#define ITM_DOWN_ARROW                1035</v>
      </c>
    </row>
    <row r="1039" spans="1:4">
      <c r="A1039">
        <v>1036</v>
      </c>
      <c r="B1039" t="str">
        <f>VLOOKUP(A1039,SOURCE!B:P,12,0)</f>
        <v>ITM_1036</v>
      </c>
      <c r="D1039" s="8" t="str">
        <f>IF(A1039&lt;0,VLOOKUP(A1039,lookups!A$1:B$25,2,0),
IF(ISNA(B1039),"",
IF(OR(ISBLANK(A1039),ISNA(B1039),B1039=0),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))))</f>
        <v>#define ITM_1036                      1036</v>
      </c>
    </row>
    <row r="1040" spans="1:4">
      <c r="A1040">
        <v>1037</v>
      </c>
      <c r="B1040" t="str">
        <f>VLOOKUP(A1040,SOURCE!B:P,12,0)</f>
        <v>ITM_SERIAL_IO</v>
      </c>
      <c r="D1040" s="8" t="str">
        <f>IF(A1040&lt;0,VLOOKUP(A1040,lookups!A$1:B$25,2,0),
IF(ISNA(B1040),"",
IF(OR(ISBLANK(A1040),ISNA(B1040),B1040=0),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))))</f>
        <v>#define ITM_SERIAL_IO                 1037</v>
      </c>
    </row>
    <row r="1041" spans="1:4">
      <c r="A1041">
        <v>1038</v>
      </c>
      <c r="B1041" t="str">
        <f>VLOOKUP(A1041,SOURCE!B:P,12,0)</f>
        <v>ITM_RIGHT_SHORT_ARROW</v>
      </c>
      <c r="D1041" s="8" t="str">
        <f>IF(A1041&lt;0,VLOOKUP(A1041,lookups!A$1:B$25,2,0),
IF(ISNA(B1041),"",
IF(OR(ISBLANK(A1041),ISNA(B1041),B1041=0),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))))</f>
        <v>#define ITM_RIGHT_SHORT_ARROW         1038</v>
      </c>
    </row>
    <row r="1042" spans="1:4">
      <c r="A1042">
        <v>1039</v>
      </c>
      <c r="B1042" t="str">
        <f>VLOOKUP(A1042,SOURCE!B:P,12,0)</f>
        <v>ITM_LEFT_RIGHT_ARROWS</v>
      </c>
      <c r="D1042" s="8" t="str">
        <f>IF(A1042&lt;0,VLOOKUP(A1042,lookups!A$1:B$25,2,0),
IF(ISNA(B1042),"",
IF(OR(ISBLANK(A1042),ISNA(B1042),B1042=0),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))))</f>
        <v>#define ITM_LEFT_RIGHT_ARROWS         1039</v>
      </c>
    </row>
    <row r="1043" spans="1:4">
      <c r="A1043">
        <v>1040</v>
      </c>
      <c r="B1043" t="str">
        <f>VLOOKUP(A1043,SOURCE!B:P,12,0)</f>
        <v>ITM_BST_SIGN</v>
      </c>
      <c r="D1043" s="8" t="str">
        <f>IF(A1043&lt;0,VLOOKUP(A1043,lookups!A$1:B$25,2,0),
IF(ISNA(B1043),"",
IF(OR(ISBLANK(A1043),ISNA(B1043),B1043=0),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))))</f>
        <v>#define ITM_BST_SIGN                  1040</v>
      </c>
    </row>
    <row r="1044" spans="1:4">
      <c r="A1044">
        <v>1041</v>
      </c>
      <c r="B1044" t="str">
        <f>VLOOKUP(A1044,SOURCE!B:P,12,0)</f>
        <v>ITM_SST_SIGN</v>
      </c>
      <c r="D1044" s="8" t="str">
        <f>IF(A1044&lt;0,VLOOKUP(A1044,lookups!A$1:B$25,2,0),
IF(ISNA(B1044),"",
IF(OR(ISBLANK(A1044),ISNA(B1044),B1044=0),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))))</f>
        <v>#define ITM_SST_SIGN                  1041</v>
      </c>
    </row>
    <row r="1045" spans="1:4">
      <c r="A1045">
        <v>1042</v>
      </c>
      <c r="B1045" t="str">
        <f>VLOOKUP(A1045,SOURCE!B:P,12,0)</f>
        <v>ITM_HAMBURGER</v>
      </c>
      <c r="D1045" s="8" t="str">
        <f>IF(A1045&lt;0,VLOOKUP(A1045,lookups!A$1:B$25,2,0),
IF(ISNA(B1045),"",
IF(OR(ISBLANK(A1045),ISNA(B1045),B1045=0),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))))</f>
        <v>#define ITM_HAMBURGER                 1042</v>
      </c>
    </row>
    <row r="1046" spans="1:4">
      <c r="A1046">
        <v>1043</v>
      </c>
      <c r="B1046" t="str">
        <f>VLOOKUP(A1046,SOURCE!B:P,12,0)</f>
        <v>ITM_UNDO_SIGN</v>
      </c>
      <c r="D1046" s="8" t="str">
        <f>IF(A1046&lt;0,VLOOKUP(A1046,lookups!A$1:B$25,2,0),
IF(ISNA(B1046),"",
IF(OR(ISBLANK(A1046),ISNA(B1046),B1046=0),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))))</f>
        <v>#define ITM_UNDO_SIGN                 1043</v>
      </c>
    </row>
    <row r="1047" spans="1:4">
      <c r="A1047">
        <v>1044</v>
      </c>
      <c r="B1047" t="str">
        <f>VLOOKUP(A1047,SOURCE!B:P,12,0)</f>
        <v>ITM_FOR_ALL</v>
      </c>
      <c r="D1047" s="8" t="str">
        <f>IF(A1047&lt;0,VLOOKUP(A1047,lookups!A$1:B$25,2,0),
IF(ISNA(B1047),"",
IF(OR(ISBLANK(A1047),ISNA(B1047),B1047=0),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))))</f>
        <v>#define ITM_FOR_ALL                   1044</v>
      </c>
    </row>
    <row r="1048" spans="1:4">
      <c r="A1048">
        <v>1045</v>
      </c>
      <c r="B1048" t="str">
        <f>VLOOKUP(A1048,SOURCE!B:P,12,0)</f>
        <v>ITM_COMPLEMENT</v>
      </c>
      <c r="D1048" s="8" t="str">
        <f>IF(A1048&lt;0,VLOOKUP(A1048,lookups!A$1:B$25,2,0),
IF(ISNA(B1048),"",
IF(OR(ISBLANK(A1048),ISNA(B1048),B1048=0),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))))</f>
        <v>#define ITM_COMPLEMENT                1045</v>
      </c>
    </row>
    <row r="1049" spans="1:4">
      <c r="A1049">
        <v>1046</v>
      </c>
      <c r="B1049" t="str">
        <f>VLOOKUP(A1049,SOURCE!B:P,12,0)</f>
        <v>ITM_PARTIAL_DIFF</v>
      </c>
      <c r="D1049" s="8" t="str">
        <f>IF(A1049&lt;0,VLOOKUP(A1049,lookups!A$1:B$25,2,0),
IF(ISNA(B1049),"",
IF(OR(ISBLANK(A1049),ISNA(B1049),B1049=0),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))))</f>
        <v>#define ITM_PARTIAL_DIFF              1046</v>
      </c>
    </row>
    <row r="1050" spans="1:4">
      <c r="A1050">
        <v>1047</v>
      </c>
      <c r="B1050" t="str">
        <f>VLOOKUP(A1050,SOURCE!B:P,12,0)</f>
        <v>ITM_THERE_EXISTS</v>
      </c>
      <c r="D1050" s="8" t="str">
        <f>IF(A1050&lt;0,VLOOKUP(A1050,lookups!A$1:B$25,2,0),
IF(ISNA(B1050),"",
IF(OR(ISBLANK(A1050),ISNA(B1050),B1050=0),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))))</f>
        <v>#define ITM_THERE_EXISTS              1047</v>
      </c>
    </row>
    <row r="1051" spans="1:4">
      <c r="A1051">
        <v>1048</v>
      </c>
      <c r="B1051" t="str">
        <f>VLOOKUP(A1051,SOURCE!B:P,12,0)</f>
        <v>ITM_THERE_DOES_NOT_EXIST</v>
      </c>
      <c r="D1051" s="8" t="str">
        <f>IF(A1051&lt;0,VLOOKUP(A1051,lookups!A$1:B$25,2,0),
IF(ISNA(B1051),"",
IF(OR(ISBLANK(A1051),ISNA(B1051),B1051=0),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))))</f>
        <v>#define ITM_THERE_DOES_NOT_EXIST      1048</v>
      </c>
    </row>
    <row r="1052" spans="1:4">
      <c r="A1052">
        <v>1049</v>
      </c>
      <c r="B1052" t="str">
        <f>VLOOKUP(A1052,SOURCE!B:P,12,0)</f>
        <v>ITM_EMPTY_SET</v>
      </c>
      <c r="D1052" s="8" t="str">
        <f>IF(A1052&lt;0,VLOOKUP(A1052,lookups!A$1:B$25,2,0),
IF(ISNA(B1052),"",
IF(OR(ISBLANK(A1052),ISNA(B1052),B1052=0),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))))</f>
        <v>#define ITM_EMPTY_SET                 1049</v>
      </c>
    </row>
    <row r="1053" spans="1:4">
      <c r="A1053">
        <v>1050</v>
      </c>
      <c r="B1053" t="str">
        <f>VLOOKUP(A1053,SOURCE!B:P,12,0)</f>
        <v>ITM_INCREMENT</v>
      </c>
      <c r="D1053" s="8" t="str">
        <f>IF(A1053&lt;0,VLOOKUP(A1053,lookups!A$1:B$25,2,0),
IF(ISNA(B1053),"",
IF(OR(ISBLANK(A1053),ISNA(B1053),B1053=0),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))))</f>
        <v>#define ITM_INCREMENT                 1050</v>
      </c>
    </row>
    <row r="1054" spans="1:4">
      <c r="A1054">
        <v>1051</v>
      </c>
      <c r="B1054" t="str">
        <f>VLOOKUP(A1054,SOURCE!B:P,12,0)</f>
        <v>ITM_NABLA</v>
      </c>
      <c r="D1054" s="8" t="str">
        <f>IF(A1054&lt;0,VLOOKUP(A1054,lookups!A$1:B$25,2,0),
IF(ISNA(B1054),"",
IF(OR(ISBLANK(A1054),ISNA(B1054),B1054=0),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))))</f>
        <v>#define ITM_NABLA                     1051</v>
      </c>
    </row>
    <row r="1055" spans="1:4">
      <c r="A1055">
        <v>1052</v>
      </c>
      <c r="B1055" t="str">
        <f>VLOOKUP(A1055,SOURCE!B:P,12,0)</f>
        <v>ITM_ELEMENT_OF</v>
      </c>
      <c r="D1055" s="8" t="str">
        <f>IF(A1055&lt;0,VLOOKUP(A1055,lookups!A$1:B$25,2,0),
IF(ISNA(B1055),"",
IF(OR(ISBLANK(A1055),ISNA(B1055),B1055=0),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))))</f>
        <v>#define ITM_ELEMENT_OF                1052</v>
      </c>
    </row>
    <row r="1056" spans="1:4">
      <c r="A1056">
        <v>1053</v>
      </c>
      <c r="B1056" t="str">
        <f>VLOOKUP(A1056,SOURCE!B:P,12,0)</f>
        <v>ITM_NOT_ELEMENT_OF</v>
      </c>
      <c r="D1056" s="8" t="str">
        <f>IF(A1056&lt;0,VLOOKUP(A1056,lookups!A$1:B$25,2,0),
IF(ISNA(B1056),"",
IF(OR(ISBLANK(A1056),ISNA(B1056),B1056=0),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))))</f>
        <v>#define ITM_NOT_ELEMENT_OF            1053</v>
      </c>
    </row>
    <row r="1057" spans="1:4">
      <c r="A1057">
        <v>1054</v>
      </c>
      <c r="B1057" t="str">
        <f>VLOOKUP(A1057,SOURCE!B:P,12,0)</f>
        <v>ITM_CONTAINS</v>
      </c>
      <c r="D1057" s="8" t="str">
        <f>IF(A1057&lt;0,VLOOKUP(A1057,lookups!A$1:B$25,2,0),
IF(ISNA(B1057),"",
IF(OR(ISBLANK(A1057),ISNA(B1057),B1057=0),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))))</f>
        <v>#define ITM_CONTAINS                  1054</v>
      </c>
    </row>
    <row r="1058" spans="1:4">
      <c r="A1058">
        <v>1055</v>
      </c>
      <c r="B1058" t="str">
        <f>VLOOKUP(A1058,SOURCE!B:P,12,0)</f>
        <v>ITM_DOES_NOT_CONTAIN</v>
      </c>
      <c r="D1058" s="8" t="str">
        <f>IF(A1058&lt;0,VLOOKUP(A1058,lookups!A$1:B$25,2,0),
IF(ISNA(B1058),"",
IF(OR(ISBLANK(A1058),ISNA(B1058),B1058=0),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))))</f>
        <v>#define ITM_DOES_NOT_CONTAIN          1055</v>
      </c>
    </row>
    <row r="1059" spans="1:4">
      <c r="A1059">
        <v>1056</v>
      </c>
      <c r="B1059" t="str">
        <f>VLOOKUP(A1059,SOURCE!B:P,12,0)</f>
        <v>ITM_ZERO</v>
      </c>
      <c r="D1059" s="8" t="str">
        <f>IF(A1059&lt;0,VLOOKUP(A1059,lookups!A$1:B$25,2,0),
IF(ISNA(B1059),"",
IF(OR(ISBLANK(A1059),ISNA(B1059),B1059=0),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))))</f>
        <v>#define ITM_ZERO                      1056</v>
      </c>
    </row>
    <row r="1060" spans="1:4">
      <c r="A1060">
        <v>1057</v>
      </c>
      <c r="B1060" t="str">
        <f>VLOOKUP(A1060,SOURCE!B:P,12,0)</f>
        <v>ITM_PRODUCT</v>
      </c>
      <c r="D1060" s="8" t="str">
        <f>IF(A1060&lt;0,VLOOKUP(A1060,lookups!A$1:B$25,2,0),
IF(ISNA(B1060),"",
IF(OR(ISBLANK(A1060),ISNA(B1060),B1060=0),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))))</f>
        <v>#define ITM_PRODUCT                   1057</v>
      </c>
    </row>
    <row r="1061" spans="1:4">
      <c r="A1061">
        <v>1058</v>
      </c>
      <c r="B1061" t="str">
        <f>VLOOKUP(A1061,SOURCE!B:P,12,0)</f>
        <v>ITM_1058</v>
      </c>
      <c r="D1061" s="8" t="str">
        <f>IF(A1061&lt;0,VLOOKUP(A1061,lookups!A$1:B$25,2,0),
IF(ISNA(B1061),"",
IF(OR(ISBLANK(A1061),ISNA(B1061),B1061=0),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))))</f>
        <v>#define ITM_1058                      1058</v>
      </c>
    </row>
    <row r="1062" spans="1:4">
      <c r="A1062">
        <v>1059</v>
      </c>
      <c r="B1062" t="str">
        <f>VLOOKUP(A1062,SOURCE!B:P,12,0)</f>
        <v>ITM_1059</v>
      </c>
      <c r="D1062" s="8" t="str">
        <f>IF(A1062&lt;0,VLOOKUP(A1062,lookups!A$1:B$25,2,0),
IF(ISNA(B1062),"",
IF(OR(ISBLANK(A1062),ISNA(B1062),B1062=0),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))))</f>
        <v>#define ITM_1059                      1059</v>
      </c>
    </row>
    <row r="1063" spans="1:4">
      <c r="A1063">
        <v>1060</v>
      </c>
      <c r="B1063" t="str">
        <f>VLOOKUP(A1063,SOURCE!B:P,12,0)</f>
        <v>ITM_MINUS_PLUS</v>
      </c>
      <c r="D1063" s="8" t="str">
        <f>IF(A1063&lt;0,VLOOKUP(A1063,lookups!A$1:B$25,2,0),
IF(ISNA(B1063),"",
IF(OR(ISBLANK(A1063),ISNA(B1063),B1063=0),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))))</f>
        <v>#define ITM_MINUS_PLUS                1060</v>
      </c>
    </row>
    <row r="1064" spans="1:4">
      <c r="A1064">
        <v>1061</v>
      </c>
      <c r="B1064" t="str">
        <f>VLOOKUP(A1064,SOURCE!B:P,12,0)</f>
        <v>ITM_1061</v>
      </c>
      <c r="D1064" s="8" t="str">
        <f>IF(A1064&lt;0,VLOOKUP(A1064,lookups!A$1:B$25,2,0),
IF(ISNA(B1064),"",
IF(OR(ISBLANK(A1064),ISNA(B1064),B1064=0),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))))</f>
        <v>#define ITM_1061                      1061</v>
      </c>
    </row>
    <row r="1065" spans="1:4">
      <c r="A1065">
        <v>1062</v>
      </c>
      <c r="B1065" t="str">
        <f>VLOOKUP(A1065,SOURCE!B:P,12,0)</f>
        <v>ITM_1062</v>
      </c>
      <c r="D1065" s="8" t="str">
        <f>IF(A1065&lt;0,VLOOKUP(A1065,lookups!A$1:B$25,2,0),
IF(ISNA(B1065),"",
IF(OR(ISBLANK(A1065),ISNA(B1065),B1065=0),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))))</f>
        <v>#define ITM_1062                      1062</v>
      </c>
    </row>
    <row r="1066" spans="1:4">
      <c r="A1066">
        <v>1063</v>
      </c>
      <c r="B1066" t="str">
        <f>VLOOKUP(A1066,SOURCE!B:P,12,0)</f>
        <v>ITM_RING</v>
      </c>
      <c r="D1066" s="8" t="str">
        <f>IF(A1066&lt;0,VLOOKUP(A1066,lookups!A$1:B$25,2,0),
IF(ISNA(B1066),"",
IF(OR(ISBLANK(A1066),ISNA(B1066),B1066=0),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))))</f>
        <v>#define ITM_RING                      1063</v>
      </c>
    </row>
    <row r="1067" spans="1:4">
      <c r="A1067">
        <v>1064</v>
      </c>
      <c r="B1067" t="str">
        <f>VLOOKUP(A1067,SOURCE!B:P,12,0)</f>
        <v>ITM_BULLET</v>
      </c>
      <c r="D1067" s="8" t="str">
        <f>IF(A1067&lt;0,VLOOKUP(A1067,lookups!A$1:B$25,2,0),
IF(ISNA(B1067),"",
IF(OR(ISBLANK(A1067),ISNA(B1067),B1067=0),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))))</f>
        <v>#define ITM_BULLET                    1064</v>
      </c>
    </row>
    <row r="1068" spans="1:4">
      <c r="A1068">
        <v>1065</v>
      </c>
      <c r="B1068" t="str">
        <f>VLOOKUP(A1068,SOURCE!B:P,12,0)</f>
        <v>ITM_SQUARE_ROOT</v>
      </c>
      <c r="D1068" s="8" t="str">
        <f>IF(A1068&lt;0,VLOOKUP(A1068,lookups!A$1:B$25,2,0),
IF(ISNA(B1068),"",
IF(OR(ISBLANK(A1068),ISNA(B1068),B1068=0),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))))</f>
        <v>#define ITM_SQUARE_ROOT               1065</v>
      </c>
    </row>
    <row r="1069" spans="1:4">
      <c r="A1069">
        <v>1066</v>
      </c>
      <c r="B1069" t="str">
        <f>VLOOKUP(A1069,SOURCE!B:P,12,0)</f>
        <v>ITM_CUBE_ROOT</v>
      </c>
      <c r="D1069" s="8" t="str">
        <f>IF(A1069&lt;0,VLOOKUP(A1069,lookups!A$1:B$25,2,0),
IF(ISNA(B1069),"",
IF(OR(ISBLANK(A1069),ISNA(B1069),B1069=0),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))))</f>
        <v>#define ITM_CUBE_ROOT                 1066</v>
      </c>
    </row>
    <row r="1070" spans="1:4">
      <c r="A1070">
        <v>1067</v>
      </c>
      <c r="B1070" t="str">
        <f>VLOOKUP(A1070,SOURCE!B:P,12,0)</f>
        <v>ITM_xTH_ROOT</v>
      </c>
      <c r="D1070" s="8" t="str">
        <f>IF(A1070&lt;0,VLOOKUP(A1070,lookups!A$1:B$25,2,0),
IF(ISNA(B1070),"",
IF(OR(ISBLANK(A1070),ISNA(B1070),B1070=0),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))))</f>
        <v>#define ITM_xTH_ROOT                  1067</v>
      </c>
    </row>
    <row r="1071" spans="1:4">
      <c r="A1071">
        <v>1068</v>
      </c>
      <c r="B1071" t="str">
        <f>VLOOKUP(A1071,SOURCE!B:P,12,0)</f>
        <v>ITM_PROPORTIONAL</v>
      </c>
      <c r="D1071" s="8" t="str">
        <f>IF(A1071&lt;0,VLOOKUP(A1071,lookups!A$1:B$25,2,0),
IF(ISNA(B1071),"",
IF(OR(ISBLANK(A1071),ISNA(B1071),B1071=0),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))))</f>
        <v>#define ITM_PROPORTIONAL              1068</v>
      </c>
    </row>
    <row r="1072" spans="1:4">
      <c r="A1072">
        <v>1069</v>
      </c>
      <c r="B1072" t="str">
        <f>VLOOKUP(A1072,SOURCE!B:P,12,0)</f>
        <v>ITM_INFINITY</v>
      </c>
      <c r="D1072" s="8" t="str">
        <f>IF(A1072&lt;0,VLOOKUP(A1072,lookups!A$1:B$25,2,0),
IF(ISNA(B1072),"",
IF(OR(ISBLANK(A1072),ISNA(B1072),B1072=0),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))))</f>
        <v>#define ITM_INFINITY                  1069</v>
      </c>
    </row>
    <row r="1073" spans="1:4">
      <c r="A1073">
        <v>1070</v>
      </c>
      <c r="B1073" t="str">
        <f>VLOOKUP(A1073,SOURCE!B:P,12,0)</f>
        <v>ITM_RIGHT_ANGLE</v>
      </c>
      <c r="D1073" s="8" t="str">
        <f>IF(A1073&lt;0,VLOOKUP(A1073,lookups!A$1:B$25,2,0),
IF(ISNA(B1073),"",
IF(OR(ISBLANK(A1073),ISNA(B1073),B1073=0),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))))</f>
        <v>#define ITM_RIGHT_ANGLE               1070</v>
      </c>
    </row>
    <row r="1074" spans="1:4">
      <c r="A1074">
        <v>1071</v>
      </c>
      <c r="B1074" t="str">
        <f>VLOOKUP(A1074,SOURCE!B:P,12,0)</f>
        <v>ITM_ANGLE_SIGN</v>
      </c>
      <c r="D1074" s="8" t="str">
        <f>IF(A1074&lt;0,VLOOKUP(A1074,lookups!A$1:B$25,2,0),
IF(ISNA(B1074),"",
IF(OR(ISBLANK(A1074),ISNA(B1074),B1074=0),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))))</f>
        <v>#define ITM_ANGLE_SIGN                1071</v>
      </c>
    </row>
    <row r="1075" spans="1:4">
      <c r="A1075">
        <v>1072</v>
      </c>
      <c r="B1075" t="str">
        <f>VLOOKUP(A1075,SOURCE!B:P,12,0)</f>
        <v>ITM_MEASURED_ANGLE</v>
      </c>
      <c r="D1075" s="8" t="str">
        <f>IF(A1075&lt;0,VLOOKUP(A1075,lookups!A$1:B$25,2,0),
IF(ISNA(B1075),"",
IF(OR(ISBLANK(A1075),ISNA(B1075),B1075=0),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))))</f>
        <v>#define ITM_MEASURED_ANGLE            1072</v>
      </c>
    </row>
    <row r="1076" spans="1:4">
      <c r="A1076">
        <v>1073</v>
      </c>
      <c r="B1076" t="str">
        <f>VLOOKUP(A1076,SOURCE!B:P,12,0)</f>
        <v>ITM_DIVIDES</v>
      </c>
      <c r="D1076" s="8" t="str">
        <f>IF(A1076&lt;0,VLOOKUP(A1076,lookups!A$1:B$25,2,0),
IF(ISNA(B1076),"",
IF(OR(ISBLANK(A1076),ISNA(B1076),B1076=0),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))))</f>
        <v>#define ITM_DIVIDES                   1073</v>
      </c>
    </row>
    <row r="1077" spans="1:4">
      <c r="A1077">
        <v>1074</v>
      </c>
      <c r="B1077" t="str">
        <f>VLOOKUP(A1077,SOURCE!B:P,12,0)</f>
        <v>ITM_DOES_NOT_DIVIDE</v>
      </c>
      <c r="D1077" s="8" t="str">
        <f>IF(A1077&lt;0,VLOOKUP(A1077,lookups!A$1:B$25,2,0),
IF(ISNA(B1077),"",
IF(OR(ISBLANK(A1077),ISNA(B1077),B1077=0),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))))</f>
        <v>#define ITM_DOES_NOT_DIVIDE           1074</v>
      </c>
    </row>
    <row r="1078" spans="1:4">
      <c r="A1078">
        <v>1075</v>
      </c>
      <c r="B1078" t="str">
        <f>VLOOKUP(A1078,SOURCE!B:P,12,0)</f>
        <v>ITM_PARALLEL_SIGN</v>
      </c>
      <c r="D1078" s="8" t="str">
        <f>IF(A1078&lt;0,VLOOKUP(A1078,lookups!A$1:B$25,2,0),
IF(ISNA(B1078),"",
IF(OR(ISBLANK(A1078),ISNA(B1078),B1078=0),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))))</f>
        <v>#define ITM_PARALLEL_SIGN             1075</v>
      </c>
    </row>
    <row r="1079" spans="1:4">
      <c r="A1079">
        <v>1076</v>
      </c>
      <c r="B1079" t="str">
        <f>VLOOKUP(A1079,SOURCE!B:P,12,0)</f>
        <v>ITM_NOT_PARALLEL</v>
      </c>
      <c r="D1079" s="8" t="str">
        <f>IF(A1079&lt;0,VLOOKUP(A1079,lookups!A$1:B$25,2,0),
IF(ISNA(B1079),"",
IF(OR(ISBLANK(A1079),ISNA(B1079),B1079=0),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))))</f>
        <v>#define ITM_NOT_PARALLEL              1076</v>
      </c>
    </row>
    <row r="1080" spans="1:4">
      <c r="A1080">
        <v>1077</v>
      </c>
      <c r="B1080" t="str">
        <f>VLOOKUP(A1080,SOURCE!B:P,12,0)</f>
        <v>ITM_AND</v>
      </c>
      <c r="D1080" s="8" t="str">
        <f>IF(A1080&lt;0,VLOOKUP(A1080,lookups!A$1:B$25,2,0),
IF(ISNA(B1080),"",
IF(OR(ISBLANK(A1080),ISNA(B1080),B1080=0),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))))</f>
        <v>#define ITM_AND                       1077</v>
      </c>
    </row>
    <row r="1081" spans="1:4">
      <c r="A1081">
        <v>1078</v>
      </c>
      <c r="B1081" t="str">
        <f>VLOOKUP(A1081,SOURCE!B:P,12,0)</f>
        <v>ITM_OR</v>
      </c>
      <c r="D1081" s="8" t="str">
        <f>IF(A1081&lt;0,VLOOKUP(A1081,lookups!A$1:B$25,2,0),
IF(ISNA(B1081),"",
IF(OR(ISBLANK(A1081),ISNA(B1081),B1081=0),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))))</f>
        <v>#define ITM_OR                        1078</v>
      </c>
    </row>
    <row r="1082" spans="1:4">
      <c r="A1082">
        <v>1079</v>
      </c>
      <c r="B1082" t="str">
        <f>VLOOKUP(A1082,SOURCE!B:P,12,0)</f>
        <v>ITM_INTERSECTION</v>
      </c>
      <c r="D1082" s="8" t="str">
        <f>IF(A1082&lt;0,VLOOKUP(A1082,lookups!A$1:B$25,2,0),
IF(ISNA(B1082),"",
IF(OR(ISBLANK(A1082),ISNA(B1082),B1082=0),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))))</f>
        <v>#define ITM_INTERSECTION              1079</v>
      </c>
    </row>
    <row r="1083" spans="1:4">
      <c r="A1083">
        <v>1080</v>
      </c>
      <c r="B1083" t="str">
        <f>VLOOKUP(A1083,SOURCE!B:P,12,0)</f>
        <v>ITM_UNION</v>
      </c>
      <c r="D1083" s="8" t="str">
        <f>IF(A1083&lt;0,VLOOKUP(A1083,lookups!A$1:B$25,2,0),
IF(ISNA(B1083),"",
IF(OR(ISBLANK(A1083),ISNA(B1083),B1083=0),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))))</f>
        <v>#define ITM_UNION                     1080</v>
      </c>
    </row>
    <row r="1084" spans="1:4">
      <c r="A1084">
        <v>1081</v>
      </c>
      <c r="B1084" t="str">
        <f>VLOOKUP(A1084,SOURCE!B:P,12,0)</f>
        <v>ITM_INTEGRAL_SIGN</v>
      </c>
      <c r="D1084" s="8" t="str">
        <f>IF(A1084&lt;0,VLOOKUP(A1084,lookups!A$1:B$25,2,0),
IF(ISNA(B1084),"",
IF(OR(ISBLANK(A1084),ISNA(B1084),B1084=0),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))))</f>
        <v>#define ITM_INTEGRAL_SIGN             1081</v>
      </c>
    </row>
    <row r="1085" spans="1:4">
      <c r="A1085">
        <v>1082</v>
      </c>
      <c r="B1085" t="str">
        <f>VLOOKUP(A1085,SOURCE!B:P,12,0)</f>
        <v>ITM_DOUBLE_INTEGRAL</v>
      </c>
      <c r="D1085" s="8" t="str">
        <f>IF(A1085&lt;0,VLOOKUP(A1085,lookups!A$1:B$25,2,0),
IF(ISNA(B1085),"",
IF(OR(ISBLANK(A1085),ISNA(B1085),B1085=0),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))))</f>
        <v>#define ITM_DOUBLE_INTEGRAL           1082</v>
      </c>
    </row>
    <row r="1086" spans="1:4">
      <c r="A1086">
        <v>1083</v>
      </c>
      <c r="B1086" t="str">
        <f>VLOOKUP(A1086,SOURCE!B:P,12,0)</f>
        <v>ITM_CONTOUR_INTEGRAL</v>
      </c>
      <c r="D1086" s="8" t="str">
        <f>IF(A1086&lt;0,VLOOKUP(A1086,lookups!A$1:B$25,2,0),
IF(ISNA(B1086),"",
IF(OR(ISBLANK(A1086),ISNA(B1086),B1086=0),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))))</f>
        <v>#define ITM_CONTOUR_INTEGRAL          1083</v>
      </c>
    </row>
    <row r="1087" spans="1:4">
      <c r="A1087">
        <v>1084</v>
      </c>
      <c r="B1087" t="str">
        <f>VLOOKUP(A1087,SOURCE!B:P,12,0)</f>
        <v>ITM_SURFACE_INTEGRAL</v>
      </c>
      <c r="D1087" s="8" t="str">
        <f>IF(A1087&lt;0,VLOOKUP(A1087,lookups!A$1:B$25,2,0),
IF(ISNA(B1087),"",
IF(OR(ISBLANK(A1087),ISNA(B1087),B1087=0),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))))</f>
        <v>#define ITM_SURFACE_INTEGRAL          1084</v>
      </c>
    </row>
    <row r="1088" spans="1:4">
      <c r="A1088">
        <v>1085</v>
      </c>
      <c r="B1088" t="str">
        <f>VLOOKUP(A1088,SOURCE!B:P,12,0)</f>
        <v>ITM_RATIO</v>
      </c>
      <c r="D1088" s="8" t="str">
        <f>IF(A1088&lt;0,VLOOKUP(A1088,lookups!A$1:B$25,2,0),
IF(ISNA(B1088),"",
IF(OR(ISBLANK(A1088),ISNA(B1088),B1088=0),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))))</f>
        <v>#define ITM_RATIO                     1085</v>
      </c>
    </row>
    <row r="1089" spans="1:4">
      <c r="A1089">
        <v>1086</v>
      </c>
      <c r="B1089" t="str">
        <f>VLOOKUP(A1089,SOURCE!B:P,12,0)</f>
        <v>ITM_CHECK_MARK</v>
      </c>
      <c r="D1089" s="8" t="str">
        <f>IF(A1089&lt;0,VLOOKUP(A1089,lookups!A$1:B$25,2,0),
IF(ISNA(B1089),"",
IF(OR(ISBLANK(A1089),ISNA(B1089),B1089=0),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))))</f>
        <v>#define ITM_CHECK_MARK                1086</v>
      </c>
    </row>
    <row r="1090" spans="1:4">
      <c r="A1090">
        <v>1087</v>
      </c>
      <c r="B1090" t="str">
        <f>VLOOKUP(A1090,SOURCE!B:P,12,0)</f>
        <v>ITM_ASYMPOTICALLY_EQUAL</v>
      </c>
      <c r="D1090" s="8" t="str">
        <f>IF(A1090&lt;0,VLOOKUP(A1090,lookups!A$1:B$25,2,0),
IF(ISNA(B1090),"",
IF(OR(ISBLANK(A1090),ISNA(B1090),B1090=0),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))))</f>
        <v>#define ITM_ASYMPOTICALLY_EQUAL       1087</v>
      </c>
    </row>
    <row r="1091" spans="1:4">
      <c r="A1091">
        <v>1088</v>
      </c>
      <c r="B1091" t="str">
        <f>VLOOKUP(A1091,SOURCE!B:P,12,0)</f>
        <v>ITM_ALMOST_EQUAL</v>
      </c>
      <c r="D1091" s="8" t="str">
        <f>IF(A1091&lt;0,VLOOKUP(A1091,lookups!A$1:B$25,2,0),
IF(ISNA(B1091),"",
IF(OR(ISBLANK(A1091),ISNA(B1091),B1091=0),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))))</f>
        <v>#define ITM_ALMOST_EQUAL              1088</v>
      </c>
    </row>
    <row r="1092" spans="1:4">
      <c r="A1092">
        <v>1089</v>
      </c>
      <c r="B1092" t="str">
        <f>VLOOKUP(A1092,SOURCE!B:P,12,0)</f>
        <v>ITM_COLON_EQUALS</v>
      </c>
      <c r="D1092" s="8" t="str">
        <f>IF(A1092&lt;0,VLOOKUP(A1092,lookups!A$1:B$25,2,0),
IF(ISNA(B1092),"",
IF(OR(ISBLANK(A1092),ISNA(B1092),B1092=0),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))))</f>
        <v>#define ITM_COLON_EQUALS              1089</v>
      </c>
    </row>
    <row r="1093" spans="1:4">
      <c r="A1093">
        <v>1090</v>
      </c>
      <c r="B1093" t="str">
        <f>VLOOKUP(A1093,SOURCE!B:P,12,0)</f>
        <v>ITM_CORRESPONDS_TO</v>
      </c>
      <c r="D1093" s="8" t="str">
        <f>IF(A1093&lt;0,VLOOKUP(A1093,lookups!A$1:B$25,2,0),
IF(ISNA(B1093),"",
IF(OR(ISBLANK(A1093),ISNA(B1093),B1093=0),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))))</f>
        <v>#define ITM_CORRESPONDS_TO            1090</v>
      </c>
    </row>
    <row r="1094" spans="1:4">
      <c r="A1094">
        <v>1091</v>
      </c>
      <c r="B1094" t="str">
        <f>VLOOKUP(A1094,SOURCE!B:P,12,0)</f>
        <v>ITM_ESTIMATES</v>
      </c>
      <c r="D1094" s="8" t="str">
        <f>IF(A1094&lt;0,VLOOKUP(A1094,lookups!A$1:B$25,2,0),
IF(ISNA(B1094),"",
IF(OR(ISBLANK(A1094),ISNA(B1094),B1094=0),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))))</f>
        <v>#define ITM_ESTIMATES                 1091</v>
      </c>
    </row>
    <row r="1095" spans="1:4">
      <c r="A1095">
        <v>1092</v>
      </c>
      <c r="B1095" t="str">
        <f>VLOOKUP(A1095,SOURCE!B:P,12,0)</f>
        <v>ITM_NOT_EQUAL</v>
      </c>
      <c r="D1095" s="8" t="str">
        <f>IF(A1095&lt;0,VLOOKUP(A1095,lookups!A$1:B$25,2,0),
IF(ISNA(B1095),"",
IF(OR(ISBLANK(A1095),ISNA(B1095),B1095=0),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))))</f>
        <v>#define ITM_NOT_EQUAL                 1092</v>
      </c>
    </row>
    <row r="1096" spans="1:4">
      <c r="A1096">
        <v>1093</v>
      </c>
      <c r="B1096" t="str">
        <f>VLOOKUP(A1096,SOURCE!B:P,12,0)</f>
        <v>ITM_IDENTICAL_TO</v>
      </c>
      <c r="D1096" s="8" t="str">
        <f>IF(A1096&lt;0,VLOOKUP(A1096,lookups!A$1:B$25,2,0),
IF(ISNA(B1096),"",
IF(OR(ISBLANK(A1096),ISNA(B1096),B1096=0),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))))</f>
        <v>#define ITM_IDENTICAL_TO              1093</v>
      </c>
    </row>
    <row r="1097" spans="1:4">
      <c r="A1097">
        <v>1094</v>
      </c>
      <c r="B1097" t="str">
        <f>VLOOKUP(A1097,SOURCE!B:P,12,0)</f>
        <v>ITM_LESS_EQUAL</v>
      </c>
      <c r="D1097" s="8" t="str">
        <f>IF(A1097&lt;0,VLOOKUP(A1097,lookups!A$1:B$25,2,0),
IF(ISNA(B1097),"",
IF(OR(ISBLANK(A1097),ISNA(B1097),B1097=0),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))))</f>
        <v>#define ITM_LESS_EQUAL                1094</v>
      </c>
    </row>
    <row r="1098" spans="1:4">
      <c r="A1098">
        <v>1095</v>
      </c>
      <c r="B1098" t="str">
        <f>VLOOKUP(A1098,SOURCE!B:P,12,0)</f>
        <v>ITM_GREATER_EQUAL</v>
      </c>
      <c r="D1098" s="8" t="str">
        <f>IF(A1098&lt;0,VLOOKUP(A1098,lookups!A$1:B$25,2,0),
IF(ISNA(B1098),"",
IF(OR(ISBLANK(A1098),ISNA(B1098),B1098=0),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))))</f>
        <v>#define ITM_GREATER_EQUAL             1095</v>
      </c>
    </row>
    <row r="1099" spans="1:4">
      <c r="A1099">
        <v>1096</v>
      </c>
      <c r="B1099" t="str">
        <f>VLOOKUP(A1099,SOURCE!B:P,12,0)</f>
        <v>ITM_MUCH_LESS</v>
      </c>
      <c r="D1099" s="8" t="str">
        <f>IF(A1099&lt;0,VLOOKUP(A1099,lookups!A$1:B$25,2,0),
IF(ISNA(B1099),"",
IF(OR(ISBLANK(A1099),ISNA(B1099),B1099=0),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))))</f>
        <v>#define ITM_MUCH_LESS                 1096</v>
      </c>
    </row>
    <row r="1100" spans="1:4">
      <c r="A1100">
        <v>1097</v>
      </c>
      <c r="B1100" t="str">
        <f>VLOOKUP(A1100,SOURCE!B:P,12,0)</f>
        <v>ITM_MUCH_GREATER</v>
      </c>
      <c r="D1100" s="8" t="str">
        <f>IF(A1100&lt;0,VLOOKUP(A1100,lookups!A$1:B$25,2,0),
IF(ISNA(B1100),"",
IF(OR(ISBLANK(A1100),ISNA(B1100),B1100=0),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))))</f>
        <v>#define ITM_MUCH_GREATER              1097</v>
      </c>
    </row>
    <row r="1101" spans="1:4">
      <c r="A1101">
        <v>1098</v>
      </c>
      <c r="B1101" t="str">
        <f>VLOOKUP(A1101,SOURCE!B:P,12,0)</f>
        <v>ITM_SUN</v>
      </c>
      <c r="D1101" s="8" t="str">
        <f>IF(A1101&lt;0,VLOOKUP(A1101,lookups!A$1:B$25,2,0),
IF(ISNA(B1101),"",
IF(OR(ISBLANK(A1101),ISNA(B1101),B1101=0),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))))</f>
        <v>#define ITM_SUN                       1098</v>
      </c>
    </row>
    <row r="1102" spans="1:4">
      <c r="A1102">
        <v>1099</v>
      </c>
      <c r="B1102" t="str">
        <f>VLOOKUP(A1102,SOURCE!B:P,12,0)</f>
        <v>ITM_DOWN_TACK</v>
      </c>
      <c r="D1102" s="8" t="str">
        <f>IF(A1102&lt;0,VLOOKUP(A1102,lookups!A$1:B$25,2,0),
IF(ISNA(B1102),"",
IF(OR(ISBLANK(A1102),ISNA(B1102),B1102=0),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))))</f>
        <v>#define ITM_DOWN_TACK                 1099</v>
      </c>
    </row>
    <row r="1103" spans="1:4">
      <c r="A1103">
        <v>1100</v>
      </c>
      <c r="B1103" t="str">
        <f>VLOOKUP(A1103,SOURCE!B:P,12,0)</f>
        <v>ITM_PERPENDICULAR</v>
      </c>
      <c r="D1103" s="8" t="str">
        <f>IF(A1103&lt;0,VLOOKUP(A1103,lookups!A$1:B$25,2,0),
IF(ISNA(B1103),"",
IF(OR(ISBLANK(A1103),ISNA(B1103),B1103=0),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))))</f>
        <v>#define ITM_PERPENDICULAR             1100</v>
      </c>
    </row>
    <row r="1104" spans="1:4">
      <c r="A1104">
        <v>1101</v>
      </c>
      <c r="B1104" t="str">
        <f>VLOOKUP(A1104,SOURCE!B:P,12,0)</f>
        <v>ITM_XOR</v>
      </c>
      <c r="D1104" s="8" t="str">
        <f>IF(A1104&lt;0,VLOOKUP(A1104,lookups!A$1:B$25,2,0),
IF(ISNA(B1104),"",
IF(OR(ISBLANK(A1104),ISNA(B1104),B1104=0),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))))</f>
        <v>#define ITM_XOR                       1101</v>
      </c>
    </row>
    <row r="1105" spans="1:4">
      <c r="A1105">
        <v>1102</v>
      </c>
      <c r="B1105" t="str">
        <f>VLOOKUP(A1105,SOURCE!B:P,12,0)</f>
        <v>ITM_NAND</v>
      </c>
      <c r="D1105" s="8" t="str">
        <f>IF(A1105&lt;0,VLOOKUP(A1105,lookups!A$1:B$25,2,0),
IF(ISNA(B1105),"",
IF(OR(ISBLANK(A1105),ISNA(B1105),B1105=0),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))))</f>
        <v>#define ITM_NAND                      1102</v>
      </c>
    </row>
    <row r="1106" spans="1:4">
      <c r="A1106">
        <v>1103</v>
      </c>
      <c r="B1106" t="str">
        <f>VLOOKUP(A1106,SOURCE!B:P,12,0)</f>
        <v>ITM_NOR</v>
      </c>
      <c r="D1106" s="8" t="str">
        <f>IF(A1106&lt;0,VLOOKUP(A1106,lookups!A$1:B$25,2,0),
IF(ISNA(B1106),"",
IF(OR(ISBLANK(A1106),ISNA(B1106),B1106=0),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))))</f>
        <v>#define ITM_NOR                       1103</v>
      </c>
    </row>
    <row r="1107" spans="1:4">
      <c r="A1107">
        <v>1104</v>
      </c>
      <c r="B1107" t="str">
        <f>VLOOKUP(A1107,SOURCE!B:P,12,0)</f>
        <v>ITM_WATCH</v>
      </c>
      <c r="D1107" s="8" t="str">
        <f>IF(A1107&lt;0,VLOOKUP(A1107,lookups!A$1:B$25,2,0),
IF(ISNA(B1107),"",
IF(OR(ISBLANK(A1107),ISNA(B1107),B1107=0),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))))</f>
        <v>#define ITM_WATCH                     1104</v>
      </c>
    </row>
    <row r="1108" spans="1:4">
      <c r="A1108">
        <v>1105</v>
      </c>
      <c r="B1108" t="str">
        <f>VLOOKUP(A1108,SOURCE!B:P,12,0)</f>
        <v>ITM_HOURGLASS</v>
      </c>
      <c r="D1108" s="8" t="str">
        <f>IF(A1108&lt;0,VLOOKUP(A1108,lookups!A$1:B$25,2,0),
IF(ISNA(B1108),"",
IF(OR(ISBLANK(A1108),ISNA(B1108),B1108=0),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))))</f>
        <v>#define ITM_HOURGLASS                 1105</v>
      </c>
    </row>
    <row r="1109" spans="1:4">
      <c r="A1109">
        <v>1106</v>
      </c>
      <c r="B1109" t="str">
        <f>VLOOKUP(A1109,SOURCE!B:P,12,0)</f>
        <v>ITM_PRINTER</v>
      </c>
      <c r="D1109" s="8" t="str">
        <f>IF(A1109&lt;0,VLOOKUP(A1109,lookups!A$1:B$25,2,0),
IF(ISNA(B1109),"",
IF(OR(ISBLANK(A1109),ISNA(B1109),B1109=0),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))))</f>
        <v>#define ITM_PRINTER                   1106</v>
      </c>
    </row>
    <row r="1110" spans="1:4">
      <c r="A1110">
        <v>1107</v>
      </c>
      <c r="B1110" t="str">
        <f>VLOOKUP(A1110,SOURCE!B:P,12,0)</f>
        <v>ITM_MAT_TL</v>
      </c>
      <c r="D1110" s="8" t="str">
        <f>IF(A1110&lt;0,VLOOKUP(A1110,lookups!A$1:B$25,2,0),
IF(ISNA(B1110),"",
IF(OR(ISBLANK(A1110),ISNA(B1110),B1110=0),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))))</f>
        <v>#define ITM_MAT_TL                    1107</v>
      </c>
    </row>
    <row r="1111" spans="1:4">
      <c r="A1111">
        <v>1108</v>
      </c>
      <c r="B1111" t="str">
        <f>VLOOKUP(A1111,SOURCE!B:P,12,0)</f>
        <v>ITM_MAT_ML</v>
      </c>
      <c r="D1111" s="8" t="str">
        <f>IF(A1111&lt;0,VLOOKUP(A1111,lookups!A$1:B$25,2,0),
IF(ISNA(B1111),"",
IF(OR(ISBLANK(A1111),ISNA(B1111),B1111=0),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))))</f>
        <v>#define ITM_MAT_ML                    1108</v>
      </c>
    </row>
    <row r="1112" spans="1:4">
      <c r="A1112">
        <v>1109</v>
      </c>
      <c r="B1112" t="str">
        <f>VLOOKUP(A1112,SOURCE!B:P,12,0)</f>
        <v>ITM_MAT_BL</v>
      </c>
      <c r="D1112" s="8" t="str">
        <f>IF(A1112&lt;0,VLOOKUP(A1112,lookups!A$1:B$25,2,0),
IF(ISNA(B1112),"",
IF(OR(ISBLANK(A1112),ISNA(B1112),B1112=0),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))))</f>
        <v>#define ITM_MAT_BL                    1109</v>
      </c>
    </row>
    <row r="1113" spans="1:4">
      <c r="A1113">
        <v>1110</v>
      </c>
      <c r="B1113" t="str">
        <f>VLOOKUP(A1113,SOURCE!B:P,12,0)</f>
        <v>ITM_MAT_TR</v>
      </c>
      <c r="D1113" s="8" t="str">
        <f>IF(A1113&lt;0,VLOOKUP(A1113,lookups!A$1:B$25,2,0),
IF(ISNA(B1113),"",
IF(OR(ISBLANK(A1113),ISNA(B1113),B1113=0),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))))</f>
        <v>#define ITM_MAT_TR                    1110</v>
      </c>
    </row>
    <row r="1114" spans="1:4">
      <c r="A1114">
        <v>1111</v>
      </c>
      <c r="B1114" t="str">
        <f>VLOOKUP(A1114,SOURCE!B:P,12,0)</f>
        <v>ITM_MAT_MR</v>
      </c>
      <c r="D1114" s="8" t="str">
        <f>IF(A1114&lt;0,VLOOKUP(A1114,lookups!A$1:B$25,2,0),
IF(ISNA(B1114),"",
IF(OR(ISBLANK(A1114),ISNA(B1114),B1114=0),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))))</f>
        <v>#define ITM_MAT_MR                    1111</v>
      </c>
    </row>
    <row r="1115" spans="1:4">
      <c r="A1115">
        <v>1112</v>
      </c>
      <c r="B1115" t="str">
        <f>VLOOKUP(A1115,SOURCE!B:P,12,0)</f>
        <v>ITM_MAT_BR</v>
      </c>
      <c r="D1115" s="8" t="str">
        <f>IF(A1115&lt;0,VLOOKUP(A1115,lookups!A$1:B$25,2,0),
IF(ISNA(B1115),"",
IF(OR(ISBLANK(A1115),ISNA(B1115),B1115=0),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))))</f>
        <v>#define ITM_MAT_BR                    1112</v>
      </c>
    </row>
    <row r="1116" spans="1:4">
      <c r="A1116">
        <v>1113</v>
      </c>
      <c r="B1116" t="str">
        <f>VLOOKUP(A1116,SOURCE!B:P,12,0)</f>
        <v>ITM_OBLIQUE1</v>
      </c>
      <c r="D1116" s="8" t="str">
        <f>IF(A1116&lt;0,VLOOKUP(A1116,lookups!A$1:B$25,2,0),
IF(ISNA(B1116),"",
IF(OR(ISBLANK(A1116),ISNA(B1116),B1116=0),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))))</f>
        <v>#define ITM_OBLIQUE1                  1113</v>
      </c>
    </row>
    <row r="1117" spans="1:4">
      <c r="A1117">
        <v>1114</v>
      </c>
      <c r="B1117" t="str">
        <f>VLOOKUP(A1117,SOURCE!B:P,12,0)</f>
        <v>ITM_OBLIQUE2</v>
      </c>
      <c r="D1117" s="8" t="str">
        <f>IF(A1117&lt;0,VLOOKUP(A1117,lookups!A$1:B$25,2,0),
IF(ISNA(B1117),"",
IF(OR(ISBLANK(A1117),ISNA(B1117),B1117=0),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))))</f>
        <v>#define ITM_OBLIQUE2                  1114</v>
      </c>
    </row>
    <row r="1118" spans="1:4">
      <c r="A1118">
        <v>1115</v>
      </c>
      <c r="B1118" t="str">
        <f>VLOOKUP(A1118,SOURCE!B:P,12,0)</f>
        <v>ITM_OBLIQUE3</v>
      </c>
      <c r="D1118" s="8" t="str">
        <f>IF(A1118&lt;0,VLOOKUP(A1118,lookups!A$1:B$25,2,0),
IF(ISNA(B1118),"",
IF(OR(ISBLANK(A1118),ISNA(B1118),B1118=0),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))))</f>
        <v>#define ITM_OBLIQUE3                  1115</v>
      </c>
    </row>
    <row r="1119" spans="1:4">
      <c r="A1119">
        <v>1116</v>
      </c>
      <c r="B1119" t="str">
        <f>VLOOKUP(A1119,SOURCE!B:P,12,0)</f>
        <v>ITM_OBLIQUE4</v>
      </c>
      <c r="D1119" s="8" t="str">
        <f>IF(A1119&lt;0,VLOOKUP(A1119,lookups!A$1:B$25,2,0),
IF(ISNA(B1119),"",
IF(OR(ISBLANK(A1119),ISNA(B1119),B1119=0),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))))</f>
        <v>#define ITM_OBLIQUE4                  1116</v>
      </c>
    </row>
    <row r="1120" spans="1:4">
      <c r="A1120">
        <v>1117</v>
      </c>
      <c r="B1120" t="str">
        <f>VLOOKUP(A1120,SOURCE!B:P,12,0)</f>
        <v>ITM_CURSOR</v>
      </c>
      <c r="D1120" s="8" t="str">
        <f>IF(A1120&lt;0,VLOOKUP(A1120,lookups!A$1:B$25,2,0),
IF(ISNA(B1120),"",
IF(OR(ISBLANK(A1120),ISNA(B1120),B1120=0),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))))</f>
        <v>#define ITM_CURSOR                    1117</v>
      </c>
    </row>
    <row r="1121" spans="1:4">
      <c r="A1121">
        <v>1118</v>
      </c>
      <c r="B1121" t="str">
        <f>VLOOKUP(A1121,SOURCE!B:P,12,0)</f>
        <v>ITM_PERIOD34</v>
      </c>
      <c r="D1121" s="8" t="str">
        <f>IF(A1121&lt;0,VLOOKUP(A1121,lookups!A$1:B$25,2,0),
IF(ISNA(B1121),"",
IF(OR(ISBLANK(A1121),ISNA(B1121),B1121=0),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))))</f>
        <v>#define ITM_PERIOD34                  1118</v>
      </c>
    </row>
    <row r="1122" spans="1:4">
      <c r="A1122">
        <v>1119</v>
      </c>
      <c r="B1122" t="str">
        <f>VLOOKUP(A1122,SOURCE!B:P,12,0)</f>
        <v>ITM_COMMA34</v>
      </c>
      <c r="D1122" s="8" t="str">
        <f>IF(A1122&lt;0,VLOOKUP(A1122,lookups!A$1:B$25,2,0),
IF(ISNA(B1122),"",
IF(OR(ISBLANK(A1122),ISNA(B1122),B1122=0),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))))</f>
        <v>#define ITM_COMMA34                   1119</v>
      </c>
    </row>
    <row r="1123" spans="1:4">
      <c r="A1123">
        <v>1120</v>
      </c>
      <c r="B1123" t="str">
        <f>VLOOKUP(A1123,SOURCE!B:P,12,0)</f>
        <v>ITM_BATTERY</v>
      </c>
      <c r="D1123" s="8" t="str">
        <f>IF(A1123&lt;0,VLOOKUP(A1123,lookups!A$1:B$25,2,0),
IF(ISNA(B1123),"",
IF(OR(ISBLANK(A1123),ISNA(B1123),B1123=0),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))))</f>
        <v>#define ITM_BATTERY                   1120</v>
      </c>
    </row>
    <row r="1124" spans="1:4">
      <c r="A1124">
        <v>1121</v>
      </c>
      <c r="B1124" t="str">
        <f>VLOOKUP(A1124,SOURCE!B:P,12,0)</f>
        <v>ITM_PGM_BEGIN</v>
      </c>
      <c r="D1124" s="8" t="str">
        <f>IF(A1124&lt;0,VLOOKUP(A1124,lookups!A$1:B$25,2,0),
IF(ISNA(B1124),"",
IF(OR(ISBLANK(A1124),ISNA(B1124),B1124=0),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))))</f>
        <v>#define ITM_PGM_BEGIN                 1121</v>
      </c>
    </row>
    <row r="1125" spans="1:4">
      <c r="A1125">
        <v>1122</v>
      </c>
      <c r="B1125" t="str">
        <f>VLOOKUP(A1125,SOURCE!B:P,12,0)</f>
        <v>ITM_USER_MODE</v>
      </c>
      <c r="D1125" s="8" t="str">
        <f>IF(A1125&lt;0,VLOOKUP(A1125,lookups!A$1:B$25,2,0),
IF(ISNA(B1125),"",
IF(OR(ISBLANK(A1125),ISNA(B1125),B1125=0),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))))</f>
        <v>#define ITM_USER_MODE                 1122</v>
      </c>
    </row>
    <row r="1126" spans="1:4">
      <c r="A1126">
        <v>1123</v>
      </c>
      <c r="B1126" t="str">
        <f>VLOOKUP(A1126,SOURCE!B:P,12,0)</f>
        <v>ITM_UK</v>
      </c>
      <c r="D1126" s="8" t="str">
        <f>IF(A1126&lt;0,VLOOKUP(A1126,lookups!A$1:B$25,2,0),
IF(ISNA(B1126),"",
IF(OR(ISBLANK(A1126),ISNA(B1126),B1126=0),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))))</f>
        <v>#define ITM_UK                        1123</v>
      </c>
    </row>
    <row r="1127" spans="1:4">
      <c r="A1127">
        <v>1124</v>
      </c>
      <c r="B1127" t="str">
        <f>VLOOKUP(A1127,SOURCE!B:P,12,0)</f>
        <v>ITM_US</v>
      </c>
      <c r="D1127" s="8" t="str">
        <f>IF(A1127&lt;0,VLOOKUP(A1127,lookups!A$1:B$25,2,0),
IF(ISNA(B1127),"",
IF(OR(ISBLANK(A1127),ISNA(B1127),B1127=0),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))))</f>
        <v>#define ITM_US                        1124</v>
      </c>
    </row>
    <row r="1128" spans="1:4">
      <c r="A1128">
        <v>1125</v>
      </c>
      <c r="B1128" t="str">
        <f>VLOOKUP(A1128,SOURCE!B:P,12,0)</f>
        <v>ITM_NEG_EXCLAMATION_MARK</v>
      </c>
      <c r="D1128" s="8" t="str">
        <f>IF(A1128&lt;0,VLOOKUP(A1128,lookups!A$1:B$25,2,0),
IF(ISNA(B1128),"",
IF(OR(ISBLANK(A1128),ISNA(B1128),B1128=0),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))))</f>
        <v>#define ITM_NEG_EXCLAMATION_MARK      1125</v>
      </c>
    </row>
    <row r="1129" spans="1:4">
      <c r="A1129">
        <v>1126</v>
      </c>
      <c r="B1129" t="str">
        <f>VLOOKUP(A1129,SOURCE!B:P,12,0)</f>
        <v>ITM_ex</v>
      </c>
      <c r="D1129" s="8" t="str">
        <f>IF(A1129&lt;0,VLOOKUP(A1129,lookups!A$1:B$25,2,0),
IF(ISNA(B1129),"",
IF(OR(ISBLANK(A1129),ISNA(B1129),B1129=0),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))))</f>
        <v>#define ITM_ex                        1126</v>
      </c>
    </row>
    <row r="1130" spans="1:4">
      <c r="A1130">
        <v>1127</v>
      </c>
      <c r="B1130" t="str">
        <f>VLOOKUP(A1130,SOURCE!B:P,12,0)</f>
        <v>ITM_Max</v>
      </c>
      <c r="D1130" s="8" t="str">
        <f>IF(A1130&lt;0,VLOOKUP(A1130,lookups!A$1:B$25,2,0),
IF(ISNA(B1130),"",
IF(OR(ISBLANK(A1130),ISNA(B1130),B1130=0),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))))</f>
        <v>#define ITM_Max                       1127</v>
      </c>
    </row>
    <row r="1131" spans="1:4">
      <c r="A1131">
        <v>1128</v>
      </c>
      <c r="B1131" t="str">
        <f>VLOOKUP(A1131,SOURCE!B:P,12,0)</f>
        <v>ITM_Min</v>
      </c>
      <c r="D1131" s="8" t="str">
        <f>IF(A1131&lt;0,VLOOKUP(A1131,lookups!A$1:B$25,2,0),
IF(ISNA(B1131),"",
IF(OR(ISBLANK(A1131),ISNA(B1131),B1131=0),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))))</f>
        <v>#define ITM_Min                       1128</v>
      </c>
    </row>
    <row r="1132" spans="1:4">
      <c r="A1132">
        <v>1129</v>
      </c>
      <c r="B1132" t="str">
        <f>VLOOKUP(A1132,SOURCE!B:P,12,0)</f>
        <v>ITM_Config</v>
      </c>
      <c r="D1132" s="8" t="str">
        <f>IF(A1132&lt;0,VLOOKUP(A1132,lookups!A$1:B$25,2,0),
IF(ISNA(B1132),"",
IF(OR(ISBLANK(A1132),ISNA(B1132),B1132=0),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))))</f>
        <v>#define ITM_Config                    1129</v>
      </c>
    </row>
    <row r="1133" spans="1:4">
      <c r="A1133">
        <v>1130</v>
      </c>
      <c r="B1133" t="str">
        <f>VLOOKUP(A1133,SOURCE!B:P,12,0)</f>
        <v>ITM_Stack</v>
      </c>
      <c r="D1133" s="8" t="str">
        <f>IF(A1133&lt;0,VLOOKUP(A1133,lookups!A$1:B$25,2,0),
IF(ISNA(B1133),"",
IF(OR(ISBLANK(A1133),ISNA(B1133),B1133=0),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))))</f>
        <v>#define ITM_Stack                     1130</v>
      </c>
    </row>
    <row r="1134" spans="1:4">
      <c r="A1134">
        <v>1131</v>
      </c>
      <c r="B1134" t="str">
        <f>VLOOKUP(A1134,SOURCE!B:P,12,0)</f>
        <v>ITM_dddEL</v>
      </c>
      <c r="D1134" s="8" t="str">
        <f>IF(A1134&lt;0,VLOOKUP(A1134,lookups!A$1:B$25,2,0),
IF(ISNA(B1134),"",
IF(OR(ISBLANK(A1134),ISNA(B1134),B1134=0),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))))</f>
        <v>#define ITM_dddEL                     1131</v>
      </c>
    </row>
    <row r="1135" spans="1:4">
      <c r="A1135">
        <v>1132</v>
      </c>
      <c r="B1135" t="str">
        <f>VLOOKUP(A1135,SOURCE!B:P,12,0)</f>
        <v>ITM_dddIJ</v>
      </c>
      <c r="D1135" s="8" t="str">
        <f>IF(A1135&lt;0,VLOOKUP(A1135,lookups!A$1:B$25,2,0),
IF(ISNA(B1135),"",
IF(OR(ISBLANK(A1135),ISNA(B1135),B1135=0),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))))</f>
        <v>#define ITM_dddIJ                     1132</v>
      </c>
    </row>
    <row r="1136" spans="1:4">
      <c r="A1136">
        <v>1133</v>
      </c>
      <c r="B1136" t="str">
        <f>VLOOKUP(A1136,SOURCE!B:P,12,0)</f>
        <v>ITM_0P</v>
      </c>
      <c r="D1136" s="8" t="str">
        <f>IF(A1136&lt;0,VLOOKUP(A1136,lookups!A$1:B$25,2,0),
IF(ISNA(B1136),"",
IF(OR(ISBLANK(A1136),ISNA(B1136),B1136=0),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))))</f>
        <v>#define ITM_0P                        1133</v>
      </c>
    </row>
    <row r="1137" spans="1:4">
      <c r="A1137">
        <v>1134</v>
      </c>
      <c r="B1137" t="str">
        <f>VLOOKUP(A1137,SOURCE!B:P,12,0)</f>
        <v>ITM_1P</v>
      </c>
      <c r="D1137" s="8" t="str">
        <f>IF(A1137&lt;0,VLOOKUP(A1137,lookups!A$1:B$25,2,0),
IF(ISNA(B1137),"",
IF(OR(ISBLANK(A1137),ISNA(B1137),B1137=0),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))))</f>
        <v>#define ITM_1P                        1134</v>
      </c>
    </row>
    <row r="1138" spans="1:4">
      <c r="A1138">
        <v>1135</v>
      </c>
      <c r="B1138" t="str">
        <f>VLOOKUP(A1138,SOURCE!B:P,12,0)</f>
        <v>ITM_EXPONENT</v>
      </c>
      <c r="D1138" s="8" t="str">
        <f>IF(A1138&lt;0,VLOOKUP(A1138,lookups!A$1:B$25,2,0),
IF(ISNA(B1138),"",
IF(OR(ISBLANK(A1138),ISNA(B1138),B1138=0),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))))</f>
        <v>#define ITM_EXPONENT                  1135</v>
      </c>
    </row>
    <row r="1139" spans="1:4">
      <c r="A1139">
        <v>1136</v>
      </c>
      <c r="B1139" t="str">
        <f>VLOOKUP(A1139,SOURCE!B:P,12,0)</f>
        <v>ITM_HEX</v>
      </c>
      <c r="D1139" s="8" t="str">
        <f>IF(A1139&lt;0,VLOOKUP(A1139,lookups!A$1:B$25,2,0),
IF(ISNA(B1139),"",
IF(OR(ISBLANK(A1139),ISNA(B1139),B1139=0),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))))</f>
        <v>#define ITM_HEX                       1136</v>
      </c>
    </row>
    <row r="1140" spans="1:4">
      <c r="A1140">
        <v>1137</v>
      </c>
      <c r="B1140" t="str">
        <f>VLOOKUP(A1140,SOURCE!B:P,12,0)</f>
        <v>ITM_1137</v>
      </c>
      <c r="D1140" s="8" t="str">
        <f>IF(A1140&lt;0,VLOOKUP(A1140,lookups!A$1:B$25,2,0),
IF(ISNA(B1140),"",
IF(OR(ISBLANK(A1140),ISNA(B1140),B1140=0),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))))</f>
        <v>#define ITM_1137                      1137</v>
      </c>
    </row>
    <row r="1141" spans="1:4">
      <c r="A1141">
        <v>1138</v>
      </c>
      <c r="B1141" t="str">
        <f>VLOOKUP(A1141,SOURCE!B:P,12,0)</f>
        <v>ITM_1138</v>
      </c>
      <c r="D1141" s="8" t="str">
        <f>IF(A1141&lt;0,VLOOKUP(A1141,lookups!A$1:B$25,2,0),
IF(ISNA(B1141),"",
IF(OR(ISBLANK(A1141),ISNA(B1141),B1141=0),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))))</f>
        <v>#define ITM_1138                      1138</v>
      </c>
    </row>
    <row r="1142" spans="1:4">
      <c r="A1142">
        <v>1139</v>
      </c>
      <c r="B1142" t="str">
        <f>VLOOKUP(A1142,SOURCE!B:P,12,0)</f>
        <v>ITM_1139</v>
      </c>
      <c r="D1142" s="8" t="str">
        <f>IF(A1142&lt;0,VLOOKUP(A1142,lookups!A$1:B$25,2,0),
IF(ISNA(B1142),"",
IF(OR(ISBLANK(A1142),ISNA(B1142),B1142=0),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))))</f>
        <v>#define ITM_1139                      1139</v>
      </c>
    </row>
    <row r="1143" spans="1:4">
      <c r="A1143">
        <v>1140</v>
      </c>
      <c r="B1143" t="str">
        <f>VLOOKUP(A1143,SOURCE!B:P,12,0)</f>
        <v>ITM_1140</v>
      </c>
      <c r="D1143" s="8" t="str">
        <f>IF(A1143&lt;0,VLOOKUP(A1143,lookups!A$1:B$25,2,0),
IF(ISNA(B1143),"",
IF(OR(ISBLANK(A1143),ISNA(B1143),B1143=0),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))))</f>
        <v>#define ITM_1140                      1140</v>
      </c>
    </row>
    <row r="1144" spans="1:4">
      <c r="A1144">
        <v>1141</v>
      </c>
      <c r="B1144" t="str">
        <f>VLOOKUP(A1144,SOURCE!B:P,12,0)</f>
        <v>ITM_1141</v>
      </c>
      <c r="D1144" s="8" t="str">
        <f>IF(A1144&lt;0,VLOOKUP(A1144,lookups!A$1:B$25,2,0),
IF(ISNA(B1144),"",
IF(OR(ISBLANK(A1144),ISNA(B1144),B1144=0),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))))</f>
        <v>#define ITM_1141                      1141</v>
      </c>
    </row>
    <row r="1145" spans="1:4">
      <c r="A1145">
        <v>1142</v>
      </c>
      <c r="B1145" t="str">
        <f>VLOOKUP(A1145,SOURCE!B:P,12,0)</f>
        <v>ITM_1142</v>
      </c>
      <c r="D1145" s="8" t="str">
        <f>IF(A1145&lt;0,VLOOKUP(A1145,lookups!A$1:B$25,2,0),
IF(ISNA(B1145),"",
IF(OR(ISBLANK(A1145),ISNA(B1145),B1145=0),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))))</f>
        <v>#define ITM_1142                      1142</v>
      </c>
    </row>
    <row r="1146" spans="1:4">
      <c r="A1146">
        <v>1143</v>
      </c>
      <c r="B1146" t="str">
        <f>VLOOKUP(A1146,SOURCE!B:P,12,0)</f>
        <v>ITM_1143</v>
      </c>
      <c r="D1146" s="8" t="str">
        <f>IF(A1146&lt;0,VLOOKUP(A1146,lookups!A$1:B$25,2,0),
IF(ISNA(B1146),"",
IF(OR(ISBLANK(A1146),ISNA(B1146),B1146=0),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))))</f>
        <v>#define ITM_1143                      1143</v>
      </c>
    </row>
    <row r="1147" spans="1:4">
      <c r="A1147">
        <v>1144</v>
      </c>
      <c r="B1147" t="str">
        <f>VLOOKUP(A1147,SOURCE!B:P,12,0)</f>
        <v>ITM_1144</v>
      </c>
      <c r="D1147" s="8" t="str">
        <f>IF(A1147&lt;0,VLOOKUP(A1147,lookups!A$1:B$25,2,0),
IF(ISNA(B1147),"",
IF(OR(ISBLANK(A1147),ISNA(B1147),B1147=0),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))))</f>
        <v>#define ITM_1144                      1144</v>
      </c>
    </row>
    <row r="1148" spans="1:4">
      <c r="A1148">
        <v>1145</v>
      </c>
      <c r="B1148" t="str">
        <f>VLOOKUP(A1148,SOURCE!B:P,12,0)</f>
        <v>ITM_1145</v>
      </c>
      <c r="D1148" s="8" t="str">
        <f>IF(A1148&lt;0,VLOOKUP(A1148,lookups!A$1:B$25,2,0),
IF(ISNA(B1148),"",
IF(OR(ISBLANK(A1148),ISNA(B1148),B1148=0),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))))</f>
        <v>#define ITM_1145                      1145</v>
      </c>
    </row>
    <row r="1149" spans="1:4">
      <c r="A1149">
        <v>1146</v>
      </c>
      <c r="B1149" t="str">
        <f>VLOOKUP(A1149,SOURCE!B:P,12,0)</f>
        <v>ITM_1146</v>
      </c>
      <c r="D1149" s="8" t="str">
        <f>IF(A1149&lt;0,VLOOKUP(A1149,lookups!A$1:B$25,2,0),
IF(ISNA(B1149),"",
IF(OR(ISBLANK(A1149),ISNA(B1149),B1149=0),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))))</f>
        <v>#define ITM_1146                      1146</v>
      </c>
    </row>
    <row r="1150" spans="1:4">
      <c r="A1150">
        <v>1147</v>
      </c>
      <c r="B1150" t="str">
        <f>VLOOKUP(A1150,SOURCE!B:P,12,0)</f>
        <v>ITM_1147</v>
      </c>
      <c r="D1150" s="8" t="str">
        <f>IF(A1150&lt;0,VLOOKUP(A1150,lookups!A$1:B$25,2,0),
IF(ISNA(B1150),"",
IF(OR(ISBLANK(A1150),ISNA(B1150),B1150=0),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))))</f>
        <v>#define ITM_1147                      1147</v>
      </c>
    </row>
    <row r="1151" spans="1:4">
      <c r="A1151">
        <v>1148</v>
      </c>
      <c r="B1151" t="str">
        <f>VLOOKUP(A1151,SOURCE!B:P,12,0)</f>
        <v>ITM_1148</v>
      </c>
      <c r="D1151" s="8" t="str">
        <f>IF(A1151&lt;0,VLOOKUP(A1151,lookups!A$1:B$25,2,0),
IF(ISNA(B1151),"",
IF(OR(ISBLANK(A1151),ISNA(B1151),B1151=0),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))))</f>
        <v>#define ITM_1148                      1148</v>
      </c>
    </row>
    <row r="1152" spans="1:4">
      <c r="A1152">
        <v>1149</v>
      </c>
      <c r="B1152" t="str">
        <f>VLOOKUP(A1152,SOURCE!B:P,12,0)</f>
        <v>ITM_1149</v>
      </c>
      <c r="D1152" s="8" t="str">
        <f>IF(A1152&lt;0,VLOOKUP(A1152,lookups!A$1:B$25,2,0),
IF(ISNA(B1152),"",
IF(OR(ISBLANK(A1152),ISNA(B1152),B1152=0),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))))</f>
        <v>#define ITM_1149                      1149</v>
      </c>
    </row>
    <row r="1153" spans="1:4">
      <c r="A1153">
        <v>1150</v>
      </c>
      <c r="B1153" t="str">
        <f>VLOOKUP(A1153,SOURCE!B:P,12,0)</f>
        <v>ITM_1150</v>
      </c>
      <c r="D1153" s="8" t="str">
        <f>IF(A1153&lt;0,VLOOKUP(A1153,lookups!A$1:B$25,2,0),
IF(ISNA(B1153),"",
IF(OR(ISBLANK(A1153),ISNA(B1153),B1153=0),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))))</f>
        <v>#define ITM_1150                      1150</v>
      </c>
    </row>
    <row r="1154" spans="1:4">
      <c r="A1154">
        <v>1151</v>
      </c>
      <c r="B1154" t="str">
        <f>VLOOKUP(A1154,SOURCE!B:P,12,0)</f>
        <v>ITM_1151</v>
      </c>
      <c r="D1154" s="8" t="str">
        <f>IF(A1154&lt;0,VLOOKUP(A1154,lookups!A$1:B$25,2,0),
IF(ISNA(B1154),"",
IF(OR(ISBLANK(A1154),ISNA(B1154),B1154=0),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))))</f>
        <v>#define ITM_1151                      1151</v>
      </c>
    </row>
    <row r="1155" spans="1:4">
      <c r="A1155">
        <v>1152</v>
      </c>
      <c r="B1155" t="str">
        <f>VLOOKUP(A1155,SOURCE!B:P,12,0)</f>
        <v>ITM_1152</v>
      </c>
      <c r="D1155" s="8" t="str">
        <f>IF(A1155&lt;0,VLOOKUP(A1155,lookups!A$1:B$25,2,0),
IF(ISNA(B1155),"",
IF(OR(ISBLANK(A1155),ISNA(B1155),B1155=0),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))))</f>
        <v>#define ITM_1152                      1152</v>
      </c>
    </row>
    <row r="1156" spans="1:4">
      <c r="A1156">
        <v>1153</v>
      </c>
      <c r="B1156" t="str">
        <f>VLOOKUP(A1156,SOURCE!B:P,12,0)</f>
        <v>ITM_1153</v>
      </c>
      <c r="D1156" s="8" t="str">
        <f>IF(A1156&lt;0,VLOOKUP(A1156,lookups!A$1:B$25,2,0),
IF(ISNA(B1156),"",
IF(OR(ISBLANK(A1156),ISNA(B1156),B1156=0),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))))</f>
        <v>#define ITM_1153                      1153</v>
      </c>
    </row>
    <row r="1157" spans="1:4">
      <c r="A1157">
        <v>1154</v>
      </c>
      <c r="B1157" t="str">
        <f>VLOOKUP(A1157,SOURCE!B:P,12,0)</f>
        <v>ITM_1154</v>
      </c>
      <c r="D1157" s="8" t="str">
        <f>IF(A1157&lt;0,VLOOKUP(A1157,lookups!A$1:B$25,2,0),
IF(ISNA(B1157),"",
IF(OR(ISBLANK(A1157),ISNA(B1157),B1157=0),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))))</f>
        <v>#define ITM_1154                      1154</v>
      </c>
    </row>
    <row r="1158" spans="1:4">
      <c r="A1158">
        <v>1155</v>
      </c>
      <c r="B1158" t="str">
        <f>VLOOKUP(A1158,SOURCE!B:P,12,0)</f>
        <v>ITM_1155</v>
      </c>
      <c r="D1158" s="8" t="str">
        <f>IF(A1158&lt;0,VLOOKUP(A1158,lookups!A$1:B$25,2,0),
IF(ISNA(B1158),"",
IF(OR(ISBLANK(A1158),ISNA(B1158),B1158=0),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))))</f>
        <v>#define ITM_1155                      1155</v>
      </c>
    </row>
    <row r="1159" spans="1:4">
      <c r="A1159">
        <v>1156</v>
      </c>
      <c r="B1159" t="str">
        <f>VLOOKUP(A1159,SOURCE!B:P,12,0)</f>
        <v>ITM_1156</v>
      </c>
      <c r="D1159" s="8" t="str">
        <f>IF(A1159&lt;0,VLOOKUP(A1159,lookups!A$1:B$25,2,0),
IF(ISNA(B1159),"",
IF(OR(ISBLANK(A1159),ISNA(B1159),B1159=0),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))))</f>
        <v>#define ITM_1156                      1156</v>
      </c>
    </row>
    <row r="1160" spans="1:4">
      <c r="A1160">
        <v>1157</v>
      </c>
      <c r="B1160" t="str">
        <f>VLOOKUP(A1160,SOURCE!B:P,12,0)</f>
        <v>ITM_1157</v>
      </c>
      <c r="D1160" s="8" t="str">
        <f>IF(A1160&lt;0,VLOOKUP(A1160,lookups!A$1:B$25,2,0),
IF(ISNA(B1160),"",
IF(OR(ISBLANK(A1160),ISNA(B1160),B1160=0),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))))</f>
        <v>#define ITM_1157                      1157</v>
      </c>
    </row>
    <row r="1161" spans="1:4">
      <c r="A1161">
        <v>1158</v>
      </c>
      <c r="B1161" t="str">
        <f>VLOOKUP(A1161,SOURCE!B:P,12,0)</f>
        <v>ITM_1158</v>
      </c>
      <c r="D1161" s="8" t="str">
        <f>IF(A1161&lt;0,VLOOKUP(A1161,lookups!A$1:B$25,2,0),
IF(ISNA(B1161),"",
IF(OR(ISBLANK(A1161),ISNA(B1161),B1161=0),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))))</f>
        <v>#define ITM_1158                      1158</v>
      </c>
    </row>
    <row r="1162" spans="1:4">
      <c r="A1162">
        <v>1159</v>
      </c>
      <c r="B1162" t="str">
        <f>VLOOKUP(A1162,SOURCE!B:P,12,0)</f>
        <v>ITM_1159</v>
      </c>
      <c r="D1162" s="8" t="str">
        <f>IF(A1162&lt;0,VLOOKUP(A1162,lookups!A$1:B$25,2,0),
IF(ISNA(B1162),"",
IF(OR(ISBLANK(A1162),ISNA(B1162),B1162=0),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))))</f>
        <v>#define ITM_1159                      1159</v>
      </c>
    </row>
    <row r="1163" spans="1:4">
      <c r="A1163">
        <v>1160</v>
      </c>
      <c r="B1163" t="str">
        <f>VLOOKUP(A1163,SOURCE!B:P,12,0)</f>
        <v>ITM_1160</v>
      </c>
      <c r="D1163" s="8" t="str">
        <f>IF(A1163&lt;0,VLOOKUP(A1163,lookups!A$1:B$25,2,0),
IF(ISNA(B1163),"",
IF(OR(ISBLANK(A1163),ISNA(B1163),B1163=0),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))))</f>
        <v>#define ITM_1160                      1160</v>
      </c>
    </row>
    <row r="1164" spans="1:4">
      <c r="A1164">
        <v>1161</v>
      </c>
      <c r="B1164" t="str">
        <f>VLOOKUP(A1164,SOURCE!B:P,12,0)</f>
        <v>ITM_1161</v>
      </c>
      <c r="D1164" s="8" t="str">
        <f>IF(A1164&lt;0,VLOOKUP(A1164,lookups!A$1:B$25,2,0),
IF(ISNA(B1164),"",
IF(OR(ISBLANK(A1164),ISNA(B1164),B1164=0),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))))</f>
        <v>#define ITM_1161                      1161</v>
      </c>
    </row>
    <row r="1165" spans="1:4">
      <c r="A1165">
        <v>1162</v>
      </c>
      <c r="B1165" t="str">
        <f>VLOOKUP(A1165,SOURCE!B:P,12,0)</f>
        <v>ITM_1162</v>
      </c>
      <c r="D1165" s="8" t="str">
        <f>IF(A1165&lt;0,VLOOKUP(A1165,lookups!A$1:B$25,2,0),
IF(ISNA(B1165),"",
IF(OR(ISBLANK(A1165),ISNA(B1165),B1165=0),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))))</f>
        <v>#define ITM_1162                      1162</v>
      </c>
    </row>
    <row r="1166" spans="1:4">
      <c r="A1166">
        <v>1163</v>
      </c>
      <c r="B1166" t="str">
        <f>VLOOKUP(A1166,SOURCE!B:P,12,0)</f>
        <v>ITM_1163</v>
      </c>
      <c r="D1166" s="8" t="str">
        <f>IF(A1166&lt;0,VLOOKUP(A1166,lookups!A$1:B$25,2,0),
IF(ISNA(B1166),"",
IF(OR(ISBLANK(A1166),ISNA(B1166),B1166=0),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))))</f>
        <v>#define ITM_1163                      1163</v>
      </c>
    </row>
    <row r="1167" spans="1:4">
      <c r="A1167">
        <v>1164</v>
      </c>
      <c r="B1167" t="str">
        <f>VLOOKUP(A1167,SOURCE!B:P,12,0)</f>
        <v>ITM_1164</v>
      </c>
      <c r="D1167" s="8" t="str">
        <f>IF(A1167&lt;0,VLOOKUP(A1167,lookups!A$1:B$25,2,0),
IF(ISNA(B1167),"",
IF(OR(ISBLANK(A1167),ISNA(B1167),B1167=0),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))))</f>
        <v>#define ITM_1164                      1164</v>
      </c>
    </row>
    <row r="1168" spans="1:4">
      <c r="A1168">
        <v>1165</v>
      </c>
      <c r="B1168" t="str">
        <f>VLOOKUP(A1168,SOURCE!B:P,12,0)</f>
        <v>ITM_REGI</v>
      </c>
      <c r="D1168" s="8" t="str">
        <f>IF(A1168&lt;0,VLOOKUP(A1168,lookups!A$1:B$25,2,0),
IF(ISNA(B1168),"",
IF(OR(ISBLANK(A1168),ISNA(B1168),B1168=0),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))))</f>
        <v>#define ITM_REGI                      1165</v>
      </c>
    </row>
    <row r="1169" spans="1:4">
      <c r="A1169">
        <v>1166</v>
      </c>
      <c r="B1169" t="str">
        <f>VLOOKUP(A1169,SOURCE!B:P,12,0)</f>
        <v>ITM_REGJ</v>
      </c>
      <c r="D1169" s="8" t="str">
        <f>IF(A1169&lt;0,VLOOKUP(A1169,lookups!A$1:B$25,2,0),
IF(ISNA(B1169),"",
IF(OR(ISBLANK(A1169),ISNA(B1169),B1169=0),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))))</f>
        <v>#define ITM_REGJ                      1166</v>
      </c>
    </row>
    <row r="1170" spans="1:4">
      <c r="A1170">
        <v>1167</v>
      </c>
      <c r="B1170" t="str">
        <f>VLOOKUP(A1170,SOURCE!B:P,12,0)</f>
        <v>ITM_REGK</v>
      </c>
      <c r="D1170" s="8" t="str">
        <f>IF(A1170&lt;0,VLOOKUP(A1170,lookups!A$1:B$25,2,0),
IF(ISNA(B1170),"",
IF(OR(ISBLANK(A1170),ISNA(B1170),B1170=0),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))))</f>
        <v>#define ITM_REGK                      1167</v>
      </c>
    </row>
    <row r="1171" spans="1:4">
      <c r="A1171">
        <v>1168</v>
      </c>
      <c r="B1171" t="str">
        <f>VLOOKUP(A1171,SOURCE!B:P,12,0)</f>
        <v>ITM_REGL</v>
      </c>
      <c r="D1171" s="8" t="str">
        <f>IF(A1171&lt;0,VLOOKUP(A1171,lookups!A$1:B$25,2,0),
IF(ISNA(B1171),"",
IF(OR(ISBLANK(A1171),ISNA(B1171),B1171=0),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))))</f>
        <v>#define ITM_REGL                      1168</v>
      </c>
    </row>
    <row r="1172" spans="1:4">
      <c r="A1172">
        <v>1169</v>
      </c>
      <c r="B1172" t="str">
        <f>VLOOKUP(A1172,SOURCE!B:P,12,0)</f>
        <v>ITM_REGA</v>
      </c>
      <c r="D1172" s="8" t="str">
        <f>IF(A1172&lt;0,VLOOKUP(A1172,lookups!A$1:B$25,2,0),
IF(ISNA(B1172),"",
IF(OR(ISBLANK(A1172),ISNA(B1172),B1172=0),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))))</f>
        <v>#define ITM_REGA                      1169</v>
      </c>
    </row>
    <row r="1173" spans="1:4">
      <c r="A1173">
        <v>1170</v>
      </c>
      <c r="B1173" t="str">
        <f>VLOOKUP(A1173,SOURCE!B:P,12,0)</f>
        <v>ITM_ACC</v>
      </c>
      <c r="D1173" s="8" t="str">
        <f>IF(A1173&lt;0,VLOOKUP(A1173,lookups!A$1:B$25,2,0),
IF(ISNA(B1173),"",
IF(OR(ISBLANK(A1173),ISNA(B1173),B1173=0),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))))</f>
        <v>#define ITM_ACC                       1170</v>
      </c>
    </row>
    <row r="1174" spans="1:4">
      <c r="A1174">
        <v>1171</v>
      </c>
      <c r="B1174" t="str">
        <f>VLOOKUP(A1174,SOURCE!B:P,12,0)</f>
        <v>ITM_REGB</v>
      </c>
      <c r="D1174" s="8" t="str">
        <f>IF(A1174&lt;0,VLOOKUP(A1174,lookups!A$1:B$25,2,0),
IF(ISNA(B1174),"",
IF(OR(ISBLANK(A1174),ISNA(B1174),B1174=0),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))))</f>
        <v>#define ITM_REGB                      1171</v>
      </c>
    </row>
    <row r="1175" spans="1:4">
      <c r="A1175">
        <v>1172</v>
      </c>
      <c r="B1175" t="str">
        <f>VLOOKUP(A1175,SOURCE!B:P,12,0)</f>
        <v>ITM_REGC</v>
      </c>
      <c r="D1175" s="8" t="str">
        <f>IF(A1175&lt;0,VLOOKUP(A1175,lookups!A$1:B$25,2,0),
IF(ISNA(B1175),"",
IF(OR(ISBLANK(A1175),ISNA(B1175),B1175=0),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))))</f>
        <v>#define ITM_REGC                      1172</v>
      </c>
    </row>
    <row r="1176" spans="1:4">
      <c r="A1176">
        <v>1173</v>
      </c>
      <c r="B1176" t="str">
        <f>VLOOKUP(A1176,SOURCE!B:P,12,0)</f>
        <v>ITM_REGD</v>
      </c>
      <c r="D1176" s="8" t="str">
        <f>IF(A1176&lt;0,VLOOKUP(A1176,lookups!A$1:B$25,2,0),
IF(ISNA(B1176),"",
IF(OR(ISBLANK(A1176),ISNA(B1176),B1176=0),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))))</f>
        <v>#define ITM_REGD                      1173</v>
      </c>
    </row>
    <row r="1177" spans="1:4">
      <c r="A1177">
        <v>1174</v>
      </c>
      <c r="B1177" t="str">
        <f>VLOOKUP(A1177,SOURCE!B:P,12,0)</f>
        <v>ITM_FV</v>
      </c>
      <c r="D1177" s="8" t="str">
        <f>IF(A1177&lt;0,VLOOKUP(A1177,lookups!A$1:B$25,2,0),
IF(ISNA(B1177),"",
IF(OR(ISBLANK(A1177),ISNA(B1177),B1177=0),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))))</f>
        <v>#define ITM_FV                        1174</v>
      </c>
    </row>
    <row r="1178" spans="1:4">
      <c r="A1178">
        <v>1175</v>
      </c>
      <c r="B1178" t="str">
        <f>VLOOKUP(A1178,SOURCE!B:P,12,0)</f>
        <v>ITM_IPCA</v>
      </c>
      <c r="D1178" s="8" t="str">
        <f>IF(A1178&lt;0,VLOOKUP(A1178,lookups!A$1:B$25,2,0),
IF(ISNA(B1178),"",
IF(OR(ISBLANK(A1178),ISNA(B1178),B1178=0),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))))</f>
        <v>#define ITM_IPCA                      1175</v>
      </c>
    </row>
    <row r="1179" spans="1:4">
      <c r="A1179">
        <v>1176</v>
      </c>
      <c r="B1179" t="str">
        <f>VLOOKUP(A1179,SOURCE!B:P,12,0)</f>
        <v>ITM_MATA</v>
      </c>
      <c r="D1179" s="8" t="str">
        <f>IF(A1179&lt;0,VLOOKUP(A1179,lookups!A$1:B$25,2,0),
IF(ISNA(B1179),"",
IF(OR(ISBLANK(A1179),ISNA(B1179),B1179=0),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))))</f>
        <v>#define ITM_MATA                      1176</v>
      </c>
    </row>
    <row r="1180" spans="1:4">
      <c r="A1180">
        <v>1177</v>
      </c>
      <c r="B1180" t="str">
        <f>VLOOKUP(A1180,SOURCE!B:P,12,0)</f>
        <v>ITM_MATB</v>
      </c>
      <c r="D1180" s="8" t="str">
        <f>IF(A1180&lt;0,VLOOKUP(A1180,lookups!A$1:B$25,2,0),
IF(ISNA(B1180),"",
IF(OR(ISBLANK(A1180),ISNA(B1180),B1180=0),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))))</f>
        <v>#define ITM_MATB                      1177</v>
      </c>
    </row>
    <row r="1181" spans="1:4">
      <c r="A1181">
        <v>1178</v>
      </c>
      <c r="B1181" t="str">
        <f>VLOOKUP(A1181,SOURCE!B:P,12,0)</f>
        <v>ITM_NPER</v>
      </c>
      <c r="D1181" s="8" t="str">
        <f>IF(A1181&lt;0,VLOOKUP(A1181,lookups!A$1:B$25,2,0),
IF(ISNA(B1181),"",
IF(OR(ISBLANK(A1181),ISNA(B1181),B1181=0),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))))</f>
        <v>#define ITM_NPER                      1178</v>
      </c>
    </row>
    <row r="1182" spans="1:4">
      <c r="A1182">
        <v>1179</v>
      </c>
      <c r="B1182" t="str">
        <f>VLOOKUP(A1182,SOURCE!B:P,12,0)</f>
        <v>ITM_PERonA</v>
      </c>
      <c r="D1182" s="8" t="str">
        <f>IF(A1182&lt;0,VLOOKUP(A1182,lookups!A$1:B$25,2,0),
IF(ISNA(B1182),"",
IF(OR(ISBLANK(A1182),ISNA(B1182),B1182=0),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))))</f>
        <v>#define ITM_PERonA                    1179</v>
      </c>
    </row>
    <row r="1183" spans="1:4">
      <c r="A1183">
        <v>1180</v>
      </c>
      <c r="B1183" t="str">
        <f>VLOOKUP(A1183,SOURCE!B:P,12,0)</f>
        <v>ITM_PMT</v>
      </c>
      <c r="D1183" s="8" t="str">
        <f>IF(A1183&lt;0,VLOOKUP(A1183,lookups!A$1:B$25,2,0),
IF(ISNA(B1183),"",
IF(OR(ISBLANK(A1183),ISNA(B1183),B1183=0),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))))</f>
        <v>#define ITM_PMT                       1180</v>
      </c>
    </row>
    <row r="1184" spans="1:4">
      <c r="A1184">
        <v>1181</v>
      </c>
      <c r="B1184" t="str">
        <f>VLOOKUP(A1184,SOURCE!B:P,12,0)</f>
        <v>ITM_PV</v>
      </c>
      <c r="D1184" s="8" t="str">
        <f>IF(A1184&lt;0,VLOOKUP(A1184,lookups!A$1:B$25,2,0),
IF(ISNA(B1184),"",
IF(OR(ISBLANK(A1184),ISNA(B1184),B1184=0),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))))</f>
        <v>#define ITM_PV                        1181</v>
      </c>
    </row>
    <row r="1185" spans="1:4">
      <c r="A1185">
        <v>1182</v>
      </c>
      <c r="B1185" t="str">
        <f>VLOOKUP(A1185,SOURCE!B:P,12,0)</f>
        <v>ITM_REGS</v>
      </c>
      <c r="D1185" s="8" t="str">
        <f>IF(A1185&lt;0,VLOOKUP(A1185,lookups!A$1:B$25,2,0),
IF(ISNA(B1185),"",
IF(OR(ISBLANK(A1185),ISNA(B1185),B1185=0),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))))</f>
        <v>#define ITM_REGS                      1182</v>
      </c>
    </row>
    <row r="1186" spans="1:4">
      <c r="A1186">
        <v>1183</v>
      </c>
      <c r="B1186" t="str">
        <f>VLOOKUP(A1186,SOURCE!B:P,12,0)</f>
        <v>ITM_ULIM</v>
      </c>
      <c r="D1186" s="8" t="str">
        <f>IF(A1186&lt;0,VLOOKUP(A1186,lookups!A$1:B$25,2,0),
IF(ISNA(B1186),"",
IF(OR(ISBLANK(A1186),ISNA(B1186),B1186=0),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))))</f>
        <v>#define ITM_ULIM                      1183</v>
      </c>
    </row>
    <row r="1187" spans="1:4">
      <c r="A1187">
        <v>1184</v>
      </c>
      <c r="B1187" t="str">
        <f>VLOOKUP(A1187,SOURCE!B:P,12,0)</f>
        <v>ITM_DLIM</v>
      </c>
      <c r="D1187" s="8" t="str">
        <f>IF(A1187&lt;0,VLOOKUP(A1187,lookups!A$1:B$25,2,0),
IF(ISNA(B1187),"",
IF(OR(ISBLANK(A1187),ISNA(B1187),B1187=0),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))))</f>
        <v>#define ITM_DLIM                      1184</v>
      </c>
    </row>
    <row r="1188" spans="1:4">
      <c r="A1188">
        <v>1185</v>
      </c>
      <c r="B1188" t="str">
        <f>VLOOKUP(A1188,SOURCE!B:P,12,0)</f>
        <v>ITM_1185</v>
      </c>
      <c r="D1188" s="8" t="str">
        <f>IF(A1188&lt;0,VLOOKUP(A1188,lookups!A$1:B$25,2,0),
IF(ISNA(B1188),"",
IF(OR(ISBLANK(A1188),ISNA(B1188),B1188=0),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))))</f>
        <v>#define ITM_1185                      1185</v>
      </c>
    </row>
    <row r="1189" spans="1:4">
      <c r="A1189">
        <v>1186</v>
      </c>
      <c r="B1189" t="str">
        <f>VLOOKUP(A1189,SOURCE!B:P,12,0)</f>
        <v>ITM_1186</v>
      </c>
      <c r="D1189" s="8" t="str">
        <f>IF(A1189&lt;0,VLOOKUP(A1189,lookups!A$1:B$25,2,0),
IF(ISNA(B1189),"",
IF(OR(ISBLANK(A1189),ISNA(B1189),B1189=0),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))))</f>
        <v>#define ITM_1186                      1186</v>
      </c>
    </row>
    <row r="1190" spans="1:4">
      <c r="A1190">
        <v>1187</v>
      </c>
      <c r="B1190" t="str">
        <f>VLOOKUP(A1190,SOURCE!B:P,12,0)</f>
        <v>ITM_1187</v>
      </c>
      <c r="D1190" s="8" t="str">
        <f>IF(A1190&lt;0,VLOOKUP(A1190,lookups!A$1:B$25,2,0),
IF(ISNA(B1190),"",
IF(OR(ISBLANK(A1190),ISNA(B1190),B1190=0),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))))</f>
        <v>#define ITM_1187                      1187</v>
      </c>
    </row>
    <row r="1191" spans="1:4">
      <c r="A1191">
        <v>1188</v>
      </c>
      <c r="B1191" t="str">
        <f>VLOOKUP(A1191,SOURCE!B:P,12,0)</f>
        <v>ITM_1188</v>
      </c>
      <c r="D1191" s="8" t="str">
        <f>IF(A1191&lt;0,VLOOKUP(A1191,lookups!A$1:B$25,2,0),
IF(ISNA(B1191),"",
IF(OR(ISBLANK(A1191),ISNA(B1191),B1191=0),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))))</f>
        <v>#define ITM_1188                      1188</v>
      </c>
    </row>
    <row r="1192" spans="1:4">
      <c r="A1192">
        <v>1189</v>
      </c>
      <c r="B1192" t="str">
        <f>VLOOKUP(A1192,SOURCE!B:P,12,0)</f>
        <v>ITM_1189</v>
      </c>
      <c r="D1192" s="8" t="str">
        <f>IF(A1192&lt;0,VLOOKUP(A1192,lookups!A$1:B$25,2,0),
IF(ISNA(B1192),"",
IF(OR(ISBLANK(A1192),ISNA(B1192),B1192=0),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))))</f>
        <v>#define ITM_1189                      1189</v>
      </c>
    </row>
    <row r="1193" spans="1:4">
      <c r="A1193">
        <v>1190</v>
      </c>
      <c r="B1193" t="str">
        <f>VLOOKUP(A1193,SOURCE!B:P,12,0)</f>
        <v>ITM_1190</v>
      </c>
      <c r="D1193" s="8" t="str">
        <f>IF(A1193&lt;0,VLOOKUP(A1193,lookups!A$1:B$25,2,0),
IF(ISNA(B1193),"",
IF(OR(ISBLANK(A1193),ISNA(B1193),B1193=0),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))))</f>
        <v>#define ITM_1190                      1190</v>
      </c>
    </row>
    <row r="1194" spans="1:4">
      <c r="A1194">
        <v>1191</v>
      </c>
      <c r="B1194" t="str">
        <f>VLOOKUP(A1194,SOURCE!B:P,12,0)</f>
        <v>ITM_1191</v>
      </c>
      <c r="D1194" s="8" t="str">
        <f>IF(A1194&lt;0,VLOOKUP(A1194,lookups!A$1:B$25,2,0),
IF(ISNA(B1194),"",
IF(OR(ISBLANK(A1194),ISNA(B1194),B1194=0),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))))</f>
        <v>#define ITM_1191                      1191</v>
      </c>
    </row>
    <row r="1195" spans="1:4">
      <c r="A1195">
        <v>1192</v>
      </c>
      <c r="B1195" t="str">
        <f>VLOOKUP(A1195,SOURCE!B:P,12,0)</f>
        <v>ITM_1192</v>
      </c>
      <c r="D1195" s="8" t="str">
        <f>IF(A1195&lt;0,VLOOKUP(A1195,lookups!A$1:B$25,2,0),
IF(ISNA(B1195),"",
IF(OR(ISBLANK(A1195),ISNA(B1195),B1195=0),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))))</f>
        <v>#define ITM_1192                      1192</v>
      </c>
    </row>
    <row r="1196" spans="1:4">
      <c r="A1196">
        <v>1193</v>
      </c>
      <c r="B1196" t="str">
        <f>VLOOKUP(A1196,SOURCE!B:P,12,0)</f>
        <v>ITM_1193</v>
      </c>
      <c r="D1196" s="8" t="str">
        <f>IF(A1196&lt;0,VLOOKUP(A1196,lookups!A$1:B$25,2,0),
IF(ISNA(B1196),"",
IF(OR(ISBLANK(A1196),ISNA(B1196),B1196=0),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))))</f>
        <v>#define ITM_1193                      1193</v>
      </c>
    </row>
    <row r="1197" spans="1:4">
      <c r="A1197">
        <v>1194</v>
      </c>
      <c r="B1197" t="str">
        <f>VLOOKUP(A1197,SOURCE!B:P,12,0)</f>
        <v>ITM_1194</v>
      </c>
      <c r="D1197" s="8" t="str">
        <f>IF(A1197&lt;0,VLOOKUP(A1197,lookups!A$1:B$25,2,0),
IF(ISNA(B1197),"",
IF(OR(ISBLANK(A1197),ISNA(B1197),B1197=0),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))))</f>
        <v>#define ITM_1194                      1194</v>
      </c>
    </row>
    <row r="1198" spans="1:4">
      <c r="A1198">
        <v>1195</v>
      </c>
      <c r="B1198" t="str">
        <f>VLOOKUP(A1198,SOURCE!B:P,12,0)</f>
        <v>ITM_1195</v>
      </c>
      <c r="D1198" s="8" t="str">
        <f>IF(A1198&lt;0,VLOOKUP(A1198,lookups!A$1:B$25,2,0),
IF(ISNA(B1198),"",
IF(OR(ISBLANK(A1198),ISNA(B1198),B1198=0),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))))</f>
        <v>#define ITM_1195                      1195</v>
      </c>
    </row>
    <row r="1199" spans="1:4">
      <c r="A1199">
        <v>1196</v>
      </c>
      <c r="B1199" t="str">
        <f>VLOOKUP(A1199,SOURCE!B:P,12,0)</f>
        <v>ITM_1196</v>
      </c>
      <c r="D1199" s="8" t="str">
        <f>IF(A1199&lt;0,VLOOKUP(A1199,lookups!A$1:B$25,2,0),
IF(ISNA(B1199),"",
IF(OR(ISBLANK(A1199),ISNA(B1199),B1199=0),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))))</f>
        <v>#define ITM_1196                      1196</v>
      </c>
    </row>
    <row r="1200" spans="1:4">
      <c r="A1200">
        <v>1197</v>
      </c>
      <c r="B1200" t="str">
        <f>VLOOKUP(A1200,SOURCE!B:P,12,0)</f>
        <v>MNU_BINOM</v>
      </c>
      <c r="D1200" s="8" t="str">
        <f>IF(A1200&lt;0,VLOOKUP(A1200,lookups!A$1:B$25,2,0),
IF(ISNA(B1200),"",
IF(OR(ISBLANK(A1200),ISNA(B1200),B1200=0),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))))</f>
        <v>#define MNU_BINOM                     1197</v>
      </c>
    </row>
    <row r="1201" spans="1:4">
      <c r="A1201">
        <v>1198</v>
      </c>
      <c r="B1201" t="str">
        <f>VLOOKUP(A1201,SOURCE!B:P,12,0)</f>
        <v>ITM_BINOMP</v>
      </c>
      <c r="D1201" s="8" t="str">
        <f>IF(A1201&lt;0,VLOOKUP(A1201,lookups!A$1:B$25,2,0),
IF(ISNA(B1201),"",
IF(OR(ISBLANK(A1201),ISNA(B1201),B1201=0),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))))</f>
        <v>#define ITM_BINOMP                    1198</v>
      </c>
    </row>
    <row r="1202" spans="1:4">
      <c r="A1202">
        <v>1199</v>
      </c>
      <c r="B1202" t="str">
        <f>VLOOKUP(A1202,SOURCE!B:P,12,0)</f>
        <v>ITM_BINOM</v>
      </c>
      <c r="D1202" s="8" t="str">
        <f>IF(A1202&lt;0,VLOOKUP(A1202,lookups!A$1:B$25,2,0),
IF(ISNA(B1202),"",
IF(OR(ISBLANK(A1202),ISNA(B1202),B1202=0),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))))</f>
        <v>#define ITM_BINOM                     1199</v>
      </c>
    </row>
    <row r="1203" spans="1:4">
      <c r="A1203">
        <v>1200</v>
      </c>
      <c r="B1203" t="str">
        <f>VLOOKUP(A1203,SOURCE!B:P,12,0)</f>
        <v>ITM_BINOMU</v>
      </c>
      <c r="D1203" s="8" t="str">
        <f>IF(A1203&lt;0,VLOOKUP(A1203,lookups!A$1:B$25,2,0),
IF(ISNA(B1203),"",
IF(OR(ISBLANK(A1203),ISNA(B1203),B1203=0),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))))</f>
        <v>#define ITM_BINOMU                    1200</v>
      </c>
    </row>
    <row r="1204" spans="1:4">
      <c r="A1204">
        <v>1201</v>
      </c>
      <c r="B1204" t="str">
        <f>VLOOKUP(A1204,SOURCE!B:P,12,0)</f>
        <v>ITM_BINOMM1</v>
      </c>
      <c r="D1204" s="8" t="str">
        <f>IF(A1204&lt;0,VLOOKUP(A1204,lookups!A$1:B$25,2,0),
IF(ISNA(B1204),"",
IF(OR(ISBLANK(A1204),ISNA(B1204),B1204=0),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))))</f>
        <v>#define ITM_BINOMM1                   1201</v>
      </c>
    </row>
    <row r="1205" spans="1:4">
      <c r="A1205">
        <v>1202</v>
      </c>
      <c r="B1205" t="str">
        <f>VLOOKUP(A1205,SOURCE!B:P,12,0)</f>
        <v>MNU_CAUCH</v>
      </c>
      <c r="D1205" s="8" t="str">
        <f>IF(A1205&lt;0,VLOOKUP(A1205,lookups!A$1:B$25,2,0),
IF(ISNA(B1205),"",
IF(OR(ISBLANK(A1205),ISNA(B1205),B1205=0),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))))</f>
        <v>#define MNU_CAUCH                     1202</v>
      </c>
    </row>
    <row r="1206" spans="1:4">
      <c r="A1206">
        <v>1203</v>
      </c>
      <c r="B1206" t="str">
        <f>VLOOKUP(A1206,SOURCE!B:P,12,0)</f>
        <v>ITM_CAUCHP</v>
      </c>
      <c r="D1206" s="8" t="str">
        <f>IF(A1206&lt;0,VLOOKUP(A1206,lookups!A$1:B$25,2,0),
IF(ISNA(B1206),"",
IF(OR(ISBLANK(A1206),ISNA(B1206),B1206=0),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))))</f>
        <v>#define ITM_CAUCHP                    1203</v>
      </c>
    </row>
    <row r="1207" spans="1:4">
      <c r="A1207">
        <v>1204</v>
      </c>
      <c r="B1207" t="str">
        <f>VLOOKUP(A1207,SOURCE!B:P,12,0)</f>
        <v>ITM_CAUCH</v>
      </c>
      <c r="D1207" s="8" t="str">
        <f>IF(A1207&lt;0,VLOOKUP(A1207,lookups!A$1:B$25,2,0),
IF(ISNA(B1207),"",
IF(OR(ISBLANK(A1207),ISNA(B1207),B1207=0),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))))</f>
        <v>#define ITM_CAUCH                     1204</v>
      </c>
    </row>
    <row r="1208" spans="1:4">
      <c r="A1208">
        <v>1205</v>
      </c>
      <c r="B1208" t="str">
        <f>VLOOKUP(A1208,SOURCE!B:P,12,0)</f>
        <v>ITM_CAUCHU</v>
      </c>
      <c r="D1208" s="8" t="str">
        <f>IF(A1208&lt;0,VLOOKUP(A1208,lookups!A$1:B$25,2,0),
IF(ISNA(B1208),"",
IF(OR(ISBLANK(A1208),ISNA(B1208),B1208=0),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))))</f>
        <v>#define ITM_CAUCHU                    1205</v>
      </c>
    </row>
    <row r="1209" spans="1:4">
      <c r="A1209">
        <v>1206</v>
      </c>
      <c r="B1209" t="str">
        <f>VLOOKUP(A1209,SOURCE!B:P,12,0)</f>
        <v>ITM_CAUCHM1</v>
      </c>
      <c r="D1209" s="8" t="str">
        <f>IF(A1209&lt;0,VLOOKUP(A1209,lookups!A$1:B$25,2,0),
IF(ISNA(B1209),"",
IF(OR(ISBLANK(A1209),ISNA(B1209),B1209=0),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))))</f>
        <v>#define ITM_CAUCHM1                   1206</v>
      </c>
    </row>
    <row r="1210" spans="1:4">
      <c r="A1210">
        <v>1207</v>
      </c>
      <c r="B1210" t="str">
        <f>VLOOKUP(A1210,SOURCE!B:P,12,0)</f>
        <v>MNU_EXPON</v>
      </c>
      <c r="D1210" s="8" t="str">
        <f>IF(A1210&lt;0,VLOOKUP(A1210,lookups!A$1:B$25,2,0),
IF(ISNA(B1210),"",
IF(OR(ISBLANK(A1210),ISNA(B1210),B1210=0),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))))</f>
        <v>#define MNU_EXPON                     1207</v>
      </c>
    </row>
    <row r="1211" spans="1:4">
      <c r="A1211">
        <v>1208</v>
      </c>
      <c r="B1211" t="str">
        <f>VLOOKUP(A1211,SOURCE!B:P,12,0)</f>
        <v>ITM_EXPONP</v>
      </c>
      <c r="D1211" s="8" t="str">
        <f>IF(A1211&lt;0,VLOOKUP(A1211,lookups!A$1:B$25,2,0),
IF(ISNA(B1211),"",
IF(OR(ISBLANK(A1211),ISNA(B1211),B1211=0),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))))</f>
        <v>#define ITM_EXPONP                    1208</v>
      </c>
    </row>
    <row r="1212" spans="1:4">
      <c r="A1212">
        <v>1209</v>
      </c>
      <c r="B1212" t="str">
        <f>VLOOKUP(A1212,SOURCE!B:P,12,0)</f>
        <v>ITM_EXPON</v>
      </c>
      <c r="D1212" s="8" t="str">
        <f>IF(A1212&lt;0,VLOOKUP(A1212,lookups!A$1:B$25,2,0),
IF(ISNA(B1212),"",
IF(OR(ISBLANK(A1212),ISNA(B1212),B1212=0),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))))</f>
        <v>#define ITM_EXPON                     1209</v>
      </c>
    </row>
    <row r="1213" spans="1:4">
      <c r="A1213">
        <v>1210</v>
      </c>
      <c r="B1213" t="str">
        <f>VLOOKUP(A1213,SOURCE!B:P,12,0)</f>
        <v>ITM_EXPONU</v>
      </c>
      <c r="D1213" s="8" t="str">
        <f>IF(A1213&lt;0,VLOOKUP(A1213,lookups!A$1:B$25,2,0),
IF(ISNA(B1213),"",
IF(OR(ISBLANK(A1213),ISNA(B1213),B1213=0),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))))</f>
        <v>#define ITM_EXPONU                    1210</v>
      </c>
    </row>
    <row r="1214" spans="1:4">
      <c r="A1214">
        <v>1211</v>
      </c>
      <c r="B1214" t="str">
        <f>VLOOKUP(A1214,SOURCE!B:P,12,0)</f>
        <v>ITM_EXPONM1</v>
      </c>
      <c r="D1214" s="8" t="str">
        <f>IF(A1214&lt;0,VLOOKUP(A1214,lookups!A$1:B$25,2,0),
IF(ISNA(B1214),"",
IF(OR(ISBLANK(A1214),ISNA(B1214),B1214=0),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))))</f>
        <v>#define ITM_EXPONM1                   1211</v>
      </c>
    </row>
    <row r="1215" spans="1:4">
      <c r="A1215">
        <v>1212</v>
      </c>
      <c r="B1215" t="str">
        <f>VLOOKUP(A1215,SOURCE!B:P,12,0)</f>
        <v>MNU_F</v>
      </c>
      <c r="D1215" s="8" t="str">
        <f>IF(A1215&lt;0,VLOOKUP(A1215,lookups!A$1:B$25,2,0),
IF(ISNA(B1215),"",
IF(OR(ISBLANK(A1215),ISNA(B1215),B1215=0),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))))</f>
        <v>#define MNU_F                         1212</v>
      </c>
    </row>
    <row r="1216" spans="1:4">
      <c r="A1216">
        <v>1213</v>
      </c>
      <c r="B1216" t="str">
        <f>VLOOKUP(A1216,SOURCE!B:P,12,0)</f>
        <v>ITM_FPX</v>
      </c>
      <c r="D1216" s="8" t="str">
        <f>IF(A1216&lt;0,VLOOKUP(A1216,lookups!A$1:B$25,2,0),
IF(ISNA(B1216),"",
IF(OR(ISBLANK(A1216),ISNA(B1216),B1216=0),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))))</f>
        <v>#define ITM_FPX                       1213</v>
      </c>
    </row>
    <row r="1217" spans="1:4">
      <c r="A1217">
        <v>1214</v>
      </c>
      <c r="B1217" t="str">
        <f>VLOOKUP(A1217,SOURCE!B:P,12,0)</f>
        <v>ITM_FX</v>
      </c>
      <c r="D1217" s="8" t="str">
        <f>IF(A1217&lt;0,VLOOKUP(A1217,lookups!A$1:B$25,2,0),
IF(ISNA(B1217),"",
IF(OR(ISBLANK(A1217),ISNA(B1217),B1217=0),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))))</f>
        <v>#define ITM_FX                        1214</v>
      </c>
    </row>
    <row r="1218" spans="1:4">
      <c r="A1218">
        <v>1215</v>
      </c>
      <c r="B1218" t="str">
        <f>VLOOKUP(A1218,SOURCE!B:P,12,0)</f>
        <v>ITM_FUX</v>
      </c>
      <c r="D1218" s="8" t="str">
        <f>IF(A1218&lt;0,VLOOKUP(A1218,lookups!A$1:B$25,2,0),
IF(ISNA(B1218),"",
IF(OR(ISBLANK(A1218),ISNA(B1218),B1218=0),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))))</f>
        <v>#define ITM_FUX                       1215</v>
      </c>
    </row>
    <row r="1219" spans="1:4">
      <c r="A1219">
        <v>1216</v>
      </c>
      <c r="B1219" t="str">
        <f>VLOOKUP(A1219,SOURCE!B:P,12,0)</f>
        <v>ITM_FM1P</v>
      </c>
      <c r="D1219" s="8" t="str">
        <f>IF(A1219&lt;0,VLOOKUP(A1219,lookups!A$1:B$25,2,0),
IF(ISNA(B1219),"",
IF(OR(ISBLANK(A1219),ISNA(B1219),B1219=0),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))))</f>
        <v>#define ITM_FM1P                      1216</v>
      </c>
    </row>
    <row r="1220" spans="1:4">
      <c r="A1220">
        <v>1217</v>
      </c>
      <c r="B1220" t="str">
        <f>VLOOKUP(A1220,SOURCE!B:P,12,0)</f>
        <v>MNU_GEOM</v>
      </c>
      <c r="D1220" s="8" t="str">
        <f>IF(A1220&lt;0,VLOOKUP(A1220,lookups!A$1:B$25,2,0),
IF(ISNA(B1220),"",
IF(OR(ISBLANK(A1220),ISNA(B1220),B1220=0),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))))</f>
        <v>#define MNU_GEOM                      1217</v>
      </c>
    </row>
    <row r="1221" spans="1:4">
      <c r="A1221">
        <v>1218</v>
      </c>
      <c r="B1221" t="str">
        <f>VLOOKUP(A1221,SOURCE!B:P,12,0)</f>
        <v>ITM_GEOMP</v>
      </c>
      <c r="D1221" s="8" t="str">
        <f>IF(A1221&lt;0,VLOOKUP(A1221,lookups!A$1:B$25,2,0),
IF(ISNA(B1221),"",
IF(OR(ISBLANK(A1221),ISNA(B1221),B1221=0),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))))</f>
        <v>#define ITM_GEOMP                     1218</v>
      </c>
    </row>
    <row r="1222" spans="1:4">
      <c r="A1222">
        <v>1219</v>
      </c>
      <c r="B1222" t="str">
        <f>VLOOKUP(A1222,SOURCE!B:P,12,0)</f>
        <v>ITM_GEOM</v>
      </c>
      <c r="D1222" s="8" t="str">
        <f>IF(A1222&lt;0,VLOOKUP(A1222,lookups!A$1:B$25,2,0),
IF(ISNA(B1222),"",
IF(OR(ISBLANK(A1222),ISNA(B1222),B1222=0),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))))</f>
        <v>#define ITM_GEOM                      1219</v>
      </c>
    </row>
    <row r="1223" spans="1:4">
      <c r="A1223">
        <v>1220</v>
      </c>
      <c r="B1223" t="str">
        <f>VLOOKUP(A1223,SOURCE!B:P,12,0)</f>
        <v>ITM_GEOMU</v>
      </c>
      <c r="D1223" s="8" t="str">
        <f>IF(A1223&lt;0,VLOOKUP(A1223,lookups!A$1:B$25,2,0),
IF(ISNA(B1223),"",
IF(OR(ISBLANK(A1223),ISNA(B1223),B1223=0),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))))</f>
        <v>#define ITM_GEOMU                     1220</v>
      </c>
    </row>
    <row r="1224" spans="1:4">
      <c r="A1224">
        <v>1221</v>
      </c>
      <c r="B1224" t="str">
        <f>VLOOKUP(A1224,SOURCE!B:P,12,0)</f>
        <v>ITM_GEOMM1</v>
      </c>
      <c r="D1224" s="8" t="str">
        <f>IF(A1224&lt;0,VLOOKUP(A1224,lookups!A$1:B$25,2,0),
IF(ISNA(B1224),"",
IF(OR(ISBLANK(A1224),ISNA(B1224),B1224=0),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))))</f>
        <v>#define ITM_GEOMM1                    1221</v>
      </c>
    </row>
    <row r="1225" spans="1:4">
      <c r="A1225">
        <v>1222</v>
      </c>
      <c r="B1225" t="str">
        <f>VLOOKUP(A1225,SOURCE!B:P,12,0)</f>
        <v>MNU_HYPER</v>
      </c>
      <c r="D1225" s="8" t="str">
        <f>IF(A1225&lt;0,VLOOKUP(A1225,lookups!A$1:B$25,2,0),
IF(ISNA(B1225),"",
IF(OR(ISBLANK(A1225),ISNA(B1225),B1225=0),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))))</f>
        <v>#define MNU_HYPER                     1222</v>
      </c>
    </row>
    <row r="1226" spans="1:4">
      <c r="A1226">
        <v>1223</v>
      </c>
      <c r="B1226" t="str">
        <f>VLOOKUP(A1226,SOURCE!B:P,12,0)</f>
        <v>ITM_HYPERP</v>
      </c>
      <c r="D1226" s="8" t="str">
        <f>IF(A1226&lt;0,VLOOKUP(A1226,lookups!A$1:B$25,2,0),
IF(ISNA(B1226),"",
IF(OR(ISBLANK(A1226),ISNA(B1226),B1226=0),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))))</f>
        <v>#define ITM_HYPERP                    1223</v>
      </c>
    </row>
    <row r="1227" spans="1:4">
      <c r="A1227">
        <v>1224</v>
      </c>
      <c r="B1227" t="str">
        <f>VLOOKUP(A1227,SOURCE!B:P,12,0)</f>
        <v>ITM_HYPER</v>
      </c>
      <c r="D1227" s="8" t="str">
        <f>IF(A1227&lt;0,VLOOKUP(A1227,lookups!A$1:B$25,2,0),
IF(ISNA(B1227),"",
IF(OR(ISBLANK(A1227),ISNA(B1227),B1227=0),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))))</f>
        <v>#define ITM_HYPER                     1224</v>
      </c>
    </row>
    <row r="1228" spans="1:4">
      <c r="A1228">
        <v>1225</v>
      </c>
      <c r="B1228" t="str">
        <f>VLOOKUP(A1228,SOURCE!B:P,12,0)</f>
        <v>ITM_HYPERU</v>
      </c>
      <c r="D1228" s="8" t="str">
        <f>IF(A1228&lt;0,VLOOKUP(A1228,lookups!A$1:B$25,2,0),
IF(ISNA(B1228),"",
IF(OR(ISBLANK(A1228),ISNA(B1228),B1228=0),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))))</f>
        <v>#define ITM_HYPERU                    1225</v>
      </c>
    </row>
    <row r="1229" spans="1:4">
      <c r="A1229">
        <v>1226</v>
      </c>
      <c r="B1229" t="str">
        <f>VLOOKUP(A1229,SOURCE!B:P,12,0)</f>
        <v>ITM_HYPERM1</v>
      </c>
      <c r="D1229" s="8" t="str">
        <f>IF(A1229&lt;0,VLOOKUP(A1229,lookups!A$1:B$25,2,0),
IF(ISNA(B1229),"",
IF(OR(ISBLANK(A1229),ISNA(B1229),B1229=0),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))))</f>
        <v>#define ITM_HYPERM1                   1226</v>
      </c>
    </row>
    <row r="1230" spans="1:4">
      <c r="A1230">
        <v>1227</v>
      </c>
      <c r="B1230" t="str">
        <f>VLOOKUP(A1230,SOURCE!B:P,12,0)</f>
        <v>MNU_LGNRM</v>
      </c>
      <c r="D1230" s="8" t="str">
        <f>IF(A1230&lt;0,VLOOKUP(A1230,lookups!A$1:B$25,2,0),
IF(ISNA(B1230),"",
IF(OR(ISBLANK(A1230),ISNA(B1230),B1230=0),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))))</f>
        <v>#define MNU_LGNRM                     1227</v>
      </c>
    </row>
    <row r="1231" spans="1:4">
      <c r="A1231">
        <v>1228</v>
      </c>
      <c r="B1231" t="str">
        <f>VLOOKUP(A1231,SOURCE!B:P,12,0)</f>
        <v>ITM_LGNRMP</v>
      </c>
      <c r="D1231" s="8" t="str">
        <f>IF(A1231&lt;0,VLOOKUP(A1231,lookups!A$1:B$25,2,0),
IF(ISNA(B1231),"",
IF(OR(ISBLANK(A1231),ISNA(B1231),B1231=0),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))))</f>
        <v>#define ITM_LGNRMP                    1228</v>
      </c>
    </row>
    <row r="1232" spans="1:4">
      <c r="A1232">
        <v>1229</v>
      </c>
      <c r="B1232" t="str">
        <f>VLOOKUP(A1232,SOURCE!B:P,12,0)</f>
        <v>ITM_LGNRM</v>
      </c>
      <c r="D1232" s="8" t="str">
        <f>IF(A1232&lt;0,VLOOKUP(A1232,lookups!A$1:B$25,2,0),
IF(ISNA(B1232),"",
IF(OR(ISBLANK(A1232),ISNA(B1232),B1232=0),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))))</f>
        <v>#define ITM_LGNRM                     1229</v>
      </c>
    </row>
    <row r="1233" spans="1:4">
      <c r="A1233">
        <v>1230</v>
      </c>
      <c r="B1233" t="str">
        <f>VLOOKUP(A1233,SOURCE!B:P,12,0)</f>
        <v>ITM_LGNRMU</v>
      </c>
      <c r="D1233" s="8" t="str">
        <f>IF(A1233&lt;0,VLOOKUP(A1233,lookups!A$1:B$25,2,0),
IF(ISNA(B1233),"",
IF(OR(ISBLANK(A1233),ISNA(B1233),B1233=0),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))))</f>
        <v>#define ITM_LGNRMU                    1230</v>
      </c>
    </row>
    <row r="1234" spans="1:4">
      <c r="A1234">
        <v>1231</v>
      </c>
      <c r="B1234" t="str">
        <f>VLOOKUP(A1234,SOURCE!B:P,12,0)</f>
        <v>ITM_LGNRMM1</v>
      </c>
      <c r="D1234" s="8" t="str">
        <f>IF(A1234&lt;0,VLOOKUP(A1234,lookups!A$1:B$25,2,0),
IF(ISNA(B1234),"",
IF(OR(ISBLANK(A1234),ISNA(B1234),B1234=0),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))))</f>
        <v>#define ITM_LGNRMM1                   1231</v>
      </c>
    </row>
    <row r="1235" spans="1:4">
      <c r="A1235">
        <v>1232</v>
      </c>
      <c r="B1235" t="str">
        <f>VLOOKUP(A1235,SOURCE!B:P,12,0)</f>
        <v>MNU_LOGIS</v>
      </c>
      <c r="D1235" s="8" t="str">
        <f>IF(A1235&lt;0,VLOOKUP(A1235,lookups!A$1:B$25,2,0),
IF(ISNA(B1235),"",
IF(OR(ISBLANK(A1235),ISNA(B1235),B1235=0),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))))</f>
        <v>#define MNU_LOGIS                     1232</v>
      </c>
    </row>
    <row r="1236" spans="1:4">
      <c r="A1236">
        <v>1233</v>
      </c>
      <c r="B1236" t="str">
        <f>VLOOKUP(A1236,SOURCE!B:P,12,0)</f>
        <v>ITM_LOGISP</v>
      </c>
      <c r="D1236" s="8" t="str">
        <f>IF(A1236&lt;0,VLOOKUP(A1236,lookups!A$1:B$25,2,0),
IF(ISNA(B1236),"",
IF(OR(ISBLANK(A1236),ISNA(B1236),B1236=0),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))))</f>
        <v>#define ITM_LOGISP                    1233</v>
      </c>
    </row>
    <row r="1237" spans="1:4">
      <c r="A1237">
        <v>1234</v>
      </c>
      <c r="B1237" t="str">
        <f>VLOOKUP(A1237,SOURCE!B:P,12,0)</f>
        <v>ITM_LOGIS</v>
      </c>
      <c r="D1237" s="8" t="str">
        <f>IF(A1237&lt;0,VLOOKUP(A1237,lookups!A$1:B$25,2,0),
IF(ISNA(B1237),"",
IF(OR(ISBLANK(A1237),ISNA(B1237),B1237=0),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))))</f>
        <v>#define ITM_LOGIS                     1234</v>
      </c>
    </row>
    <row r="1238" spans="1:4">
      <c r="A1238">
        <v>1235</v>
      </c>
      <c r="B1238" t="str">
        <f>VLOOKUP(A1238,SOURCE!B:P,12,0)</f>
        <v>ITM_LOGISU</v>
      </c>
      <c r="D1238" s="8" t="str">
        <f>IF(A1238&lt;0,VLOOKUP(A1238,lookups!A$1:B$25,2,0),
IF(ISNA(B1238),"",
IF(OR(ISBLANK(A1238),ISNA(B1238),B1238=0),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))))</f>
        <v>#define ITM_LOGISU                    1235</v>
      </c>
    </row>
    <row r="1239" spans="1:4">
      <c r="A1239">
        <v>1236</v>
      </c>
      <c r="B1239" t="str">
        <f>VLOOKUP(A1239,SOURCE!B:P,12,0)</f>
        <v>ITM_LOGISM1</v>
      </c>
      <c r="D1239" s="8" t="str">
        <f>IF(A1239&lt;0,VLOOKUP(A1239,lookups!A$1:B$25,2,0),
IF(ISNA(B1239),"",
IF(OR(ISBLANK(A1239),ISNA(B1239),B1239=0),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))))</f>
        <v>#define ITM_LOGISM1                   1236</v>
      </c>
    </row>
    <row r="1240" spans="1:4">
      <c r="A1240">
        <v>1237</v>
      </c>
      <c r="B1240" t="str">
        <f>VLOOKUP(A1240,SOURCE!B:P,12,0)</f>
        <v>MNU_NBIN</v>
      </c>
      <c r="D1240" s="8" t="str">
        <f>IF(A1240&lt;0,VLOOKUP(A1240,lookups!A$1:B$25,2,0),
IF(ISNA(B1240),"",
IF(OR(ISBLANK(A1240),ISNA(B1240),B1240=0),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))))</f>
        <v>#define MNU_NBIN                      1237</v>
      </c>
    </row>
    <row r="1241" spans="1:4">
      <c r="A1241">
        <v>1238</v>
      </c>
      <c r="B1241" t="str">
        <f>VLOOKUP(A1241,SOURCE!B:P,12,0)</f>
        <v>ITM_NBINP</v>
      </c>
      <c r="D1241" s="8" t="str">
        <f>IF(A1241&lt;0,VLOOKUP(A1241,lookups!A$1:B$25,2,0),
IF(ISNA(B1241),"",
IF(OR(ISBLANK(A1241),ISNA(B1241),B1241=0),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))))</f>
        <v>#define ITM_NBINP                     1238</v>
      </c>
    </row>
    <row r="1242" spans="1:4">
      <c r="A1242">
        <v>1239</v>
      </c>
      <c r="B1242" t="str">
        <f>VLOOKUP(A1242,SOURCE!B:P,12,0)</f>
        <v>ITM_NBIN</v>
      </c>
      <c r="D1242" s="8" t="str">
        <f>IF(A1242&lt;0,VLOOKUP(A1242,lookups!A$1:B$25,2,0),
IF(ISNA(B1242),"",
IF(OR(ISBLANK(A1242),ISNA(B1242),B1242=0),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))))</f>
        <v>#define ITM_NBIN                      1239</v>
      </c>
    </row>
    <row r="1243" spans="1:4">
      <c r="A1243">
        <v>1240</v>
      </c>
      <c r="B1243" t="str">
        <f>VLOOKUP(A1243,SOURCE!B:P,12,0)</f>
        <v>ITM_NBINU</v>
      </c>
      <c r="D1243" s="8" t="str">
        <f>IF(A1243&lt;0,VLOOKUP(A1243,lookups!A$1:B$25,2,0),
IF(ISNA(B1243),"",
IF(OR(ISBLANK(A1243),ISNA(B1243),B1243=0),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))))</f>
        <v>#define ITM_NBINU                     1240</v>
      </c>
    </row>
    <row r="1244" spans="1:4">
      <c r="A1244">
        <v>1241</v>
      </c>
      <c r="B1244" t="str">
        <f>VLOOKUP(A1244,SOURCE!B:P,12,0)</f>
        <v>ITM_NBINM1</v>
      </c>
      <c r="D1244" s="8" t="str">
        <f>IF(A1244&lt;0,VLOOKUP(A1244,lookups!A$1:B$25,2,0),
IF(ISNA(B1244),"",
IF(OR(ISBLANK(A1244),ISNA(B1244),B1244=0),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))))</f>
        <v>#define ITM_NBINM1                    1241</v>
      </c>
    </row>
    <row r="1245" spans="1:4">
      <c r="A1245">
        <v>1242</v>
      </c>
      <c r="B1245" t="str">
        <f>VLOOKUP(A1245,SOURCE!B:P,12,0)</f>
        <v>MNU_NORML</v>
      </c>
      <c r="D1245" s="8" t="str">
        <f>IF(A1245&lt;0,VLOOKUP(A1245,lookups!A$1:B$25,2,0),
IF(ISNA(B1245),"",
IF(OR(ISBLANK(A1245),ISNA(B1245),B1245=0),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))))</f>
        <v>#define MNU_NORML                     1242</v>
      </c>
    </row>
    <row r="1246" spans="1:4">
      <c r="A1246">
        <v>1243</v>
      </c>
      <c r="B1246" t="str">
        <f>VLOOKUP(A1246,SOURCE!B:P,12,0)</f>
        <v>ITM_NORMLP</v>
      </c>
      <c r="D1246" s="8" t="str">
        <f>IF(A1246&lt;0,VLOOKUP(A1246,lookups!A$1:B$25,2,0),
IF(ISNA(B1246),"",
IF(OR(ISBLANK(A1246),ISNA(B1246),B1246=0),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))))</f>
        <v>#define ITM_NORMLP                    1243</v>
      </c>
    </row>
    <row r="1247" spans="1:4">
      <c r="A1247">
        <v>1244</v>
      </c>
      <c r="B1247" t="str">
        <f>VLOOKUP(A1247,SOURCE!B:P,12,0)</f>
        <v>ITM_NORML</v>
      </c>
      <c r="D1247" s="8" t="str">
        <f>IF(A1247&lt;0,VLOOKUP(A1247,lookups!A$1:B$25,2,0),
IF(ISNA(B1247),"",
IF(OR(ISBLANK(A1247),ISNA(B1247),B1247=0),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))))</f>
        <v>#define ITM_NORML                     1244</v>
      </c>
    </row>
    <row r="1248" spans="1:4">
      <c r="A1248">
        <v>1245</v>
      </c>
      <c r="B1248" t="str">
        <f>VLOOKUP(A1248,SOURCE!B:P,12,0)</f>
        <v>ITM_NORMLU</v>
      </c>
      <c r="D1248" s="8" t="str">
        <f>IF(A1248&lt;0,VLOOKUP(A1248,lookups!A$1:B$25,2,0),
IF(ISNA(B1248),"",
IF(OR(ISBLANK(A1248),ISNA(B1248),B1248=0),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))))</f>
        <v>#define ITM_NORMLU                    1245</v>
      </c>
    </row>
    <row r="1249" spans="1:4">
      <c r="A1249">
        <v>1246</v>
      </c>
      <c r="B1249" t="str">
        <f>VLOOKUP(A1249,SOURCE!B:P,12,0)</f>
        <v>ITM_NORMLM1</v>
      </c>
      <c r="D1249" s="8" t="str">
        <f>IF(A1249&lt;0,VLOOKUP(A1249,lookups!A$1:B$25,2,0),
IF(ISNA(B1249),"",
IF(OR(ISBLANK(A1249),ISNA(B1249),B1249=0),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))))</f>
        <v>#define ITM_NORMLM1                   1246</v>
      </c>
    </row>
    <row r="1250" spans="1:4">
      <c r="A1250">
        <v>1247</v>
      </c>
      <c r="B1250" t="str">
        <f>VLOOKUP(A1250,SOURCE!B:P,12,0)</f>
        <v>MNU_POISS</v>
      </c>
      <c r="D1250" s="8" t="str">
        <f>IF(A1250&lt;0,VLOOKUP(A1250,lookups!A$1:B$25,2,0),
IF(ISNA(B1250),"",
IF(OR(ISBLANK(A1250),ISNA(B1250),B1250=0),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))))</f>
        <v>#define MNU_POISS                     1247</v>
      </c>
    </row>
    <row r="1251" spans="1:4">
      <c r="A1251">
        <v>1248</v>
      </c>
      <c r="B1251" t="str">
        <f>VLOOKUP(A1251,SOURCE!B:P,12,0)</f>
        <v>ITM_POISSP</v>
      </c>
      <c r="D1251" s="8" t="str">
        <f>IF(A1251&lt;0,VLOOKUP(A1251,lookups!A$1:B$25,2,0),
IF(ISNA(B1251),"",
IF(OR(ISBLANK(A1251),ISNA(B1251),B1251=0),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))))</f>
        <v>#define ITM_POISSP                    1248</v>
      </c>
    </row>
    <row r="1252" spans="1:4">
      <c r="A1252">
        <v>1249</v>
      </c>
      <c r="B1252" t="str">
        <f>VLOOKUP(A1252,SOURCE!B:P,12,0)</f>
        <v>ITM_POISS</v>
      </c>
      <c r="D1252" s="8" t="str">
        <f>IF(A1252&lt;0,VLOOKUP(A1252,lookups!A$1:B$25,2,0),
IF(ISNA(B1252),"",
IF(OR(ISBLANK(A1252),ISNA(B1252),B1252=0),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))))</f>
        <v>#define ITM_POISS                     1249</v>
      </c>
    </row>
    <row r="1253" spans="1:4">
      <c r="A1253">
        <v>1250</v>
      </c>
      <c r="B1253" t="str">
        <f>VLOOKUP(A1253,SOURCE!B:P,12,0)</f>
        <v>ITM_POISSU</v>
      </c>
      <c r="D1253" s="8" t="str">
        <f>IF(A1253&lt;0,VLOOKUP(A1253,lookups!A$1:B$25,2,0),
IF(ISNA(B1253),"",
IF(OR(ISBLANK(A1253),ISNA(B1253),B1253=0),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))))</f>
        <v>#define ITM_POISSU                    1250</v>
      </c>
    </row>
    <row r="1254" spans="1:4">
      <c r="A1254">
        <v>1251</v>
      </c>
      <c r="B1254" t="str">
        <f>VLOOKUP(A1254,SOURCE!B:P,12,0)</f>
        <v>ITM_POISSM1</v>
      </c>
      <c r="D1254" s="8" t="str">
        <f>IF(A1254&lt;0,VLOOKUP(A1254,lookups!A$1:B$25,2,0),
IF(ISNA(B1254),"",
IF(OR(ISBLANK(A1254),ISNA(B1254),B1254=0),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))))</f>
        <v>#define ITM_POISSM1                   1251</v>
      </c>
    </row>
    <row r="1255" spans="1:4">
      <c r="A1255">
        <v>1252</v>
      </c>
      <c r="B1255" t="str">
        <f>VLOOKUP(A1255,SOURCE!B:P,12,0)</f>
        <v>MNU_T</v>
      </c>
      <c r="D1255" s="8" t="str">
        <f>IF(A1255&lt;0,VLOOKUP(A1255,lookups!A$1:B$25,2,0),
IF(ISNA(B1255),"",
IF(OR(ISBLANK(A1255),ISNA(B1255),B1255=0),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))))</f>
        <v>#define MNU_T                         1252</v>
      </c>
    </row>
    <row r="1256" spans="1:4">
      <c r="A1256">
        <v>1253</v>
      </c>
      <c r="B1256" t="str">
        <f>VLOOKUP(A1256,SOURCE!B:P,12,0)</f>
        <v>ITM_TPX</v>
      </c>
      <c r="D1256" s="8" t="str">
        <f>IF(A1256&lt;0,VLOOKUP(A1256,lookups!A$1:B$25,2,0),
IF(ISNA(B1256),"",
IF(OR(ISBLANK(A1256),ISNA(B1256),B1256=0),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))))</f>
        <v>#define ITM_TPX                       1253</v>
      </c>
    </row>
    <row r="1257" spans="1:4">
      <c r="A1257">
        <v>1254</v>
      </c>
      <c r="B1257" t="str">
        <f>VLOOKUP(A1257,SOURCE!B:P,12,0)</f>
        <v>ITM_TX</v>
      </c>
      <c r="D1257" s="8" t="str">
        <f>IF(A1257&lt;0,VLOOKUP(A1257,lookups!A$1:B$25,2,0),
IF(ISNA(B1257),"",
IF(OR(ISBLANK(A1257),ISNA(B1257),B1257=0),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))))</f>
        <v>#define ITM_TX                        1254</v>
      </c>
    </row>
    <row r="1258" spans="1:4">
      <c r="A1258">
        <v>1255</v>
      </c>
      <c r="B1258" t="str">
        <f>VLOOKUP(A1258,SOURCE!B:P,12,0)</f>
        <v>ITM_TUX</v>
      </c>
      <c r="D1258" s="8" t="str">
        <f>IF(A1258&lt;0,VLOOKUP(A1258,lookups!A$1:B$25,2,0),
IF(ISNA(B1258),"",
IF(OR(ISBLANK(A1258),ISNA(B1258),B1258=0),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))))</f>
        <v>#define ITM_TUX                       1255</v>
      </c>
    </row>
    <row r="1259" spans="1:4">
      <c r="A1259">
        <v>1256</v>
      </c>
      <c r="B1259" t="str">
        <f>VLOOKUP(A1259,SOURCE!B:P,12,0)</f>
        <v>ITM_TM1P</v>
      </c>
      <c r="D1259" s="8" t="str">
        <f>IF(A1259&lt;0,VLOOKUP(A1259,lookups!A$1:B$25,2,0),
IF(ISNA(B1259),"",
IF(OR(ISBLANK(A1259),ISNA(B1259),B1259=0),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))))</f>
        <v>#define ITM_TM1P                      1256</v>
      </c>
    </row>
    <row r="1260" spans="1:4">
      <c r="A1260">
        <v>1257</v>
      </c>
      <c r="B1260" t="str">
        <f>VLOOKUP(A1260,SOURCE!B:P,12,0)</f>
        <v>MNU_WEIBL</v>
      </c>
      <c r="D1260" s="8" t="str">
        <f>IF(A1260&lt;0,VLOOKUP(A1260,lookups!A$1:B$25,2,0),
IF(ISNA(B1260),"",
IF(OR(ISBLANK(A1260),ISNA(B1260),B1260=0),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))))</f>
        <v>#define MNU_WEIBL                     1257</v>
      </c>
    </row>
    <row r="1261" spans="1:4">
      <c r="A1261">
        <v>1258</v>
      </c>
      <c r="B1261" t="str">
        <f>VLOOKUP(A1261,SOURCE!B:P,12,0)</f>
        <v>ITM_WEIBLP</v>
      </c>
      <c r="D1261" s="8" t="str">
        <f>IF(A1261&lt;0,VLOOKUP(A1261,lookups!A$1:B$25,2,0),
IF(ISNA(B1261),"",
IF(OR(ISBLANK(A1261),ISNA(B1261),B1261=0),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))))</f>
        <v>#define ITM_WEIBLP                    1258</v>
      </c>
    </row>
    <row r="1262" spans="1:4">
      <c r="A1262">
        <v>1259</v>
      </c>
      <c r="B1262" t="str">
        <f>VLOOKUP(A1262,SOURCE!B:P,12,0)</f>
        <v>ITM_WEIBL</v>
      </c>
      <c r="D1262" s="8" t="str">
        <f>IF(A1262&lt;0,VLOOKUP(A1262,lookups!A$1:B$25,2,0),
IF(ISNA(B1262),"",
IF(OR(ISBLANK(A1262),ISNA(B1262),B1262=0),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))))</f>
        <v>#define ITM_WEIBL                     1259</v>
      </c>
    </row>
    <row r="1263" spans="1:4">
      <c r="A1263">
        <v>1260</v>
      </c>
      <c r="B1263" t="str">
        <f>VLOOKUP(A1263,SOURCE!B:P,12,0)</f>
        <v>ITM_WEIBLU</v>
      </c>
      <c r="D1263" s="8" t="str">
        <f>IF(A1263&lt;0,VLOOKUP(A1263,lookups!A$1:B$25,2,0),
IF(ISNA(B1263),"",
IF(OR(ISBLANK(A1263),ISNA(B1263),B1263=0),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))))</f>
        <v>#define ITM_WEIBLU                    1260</v>
      </c>
    </row>
    <row r="1264" spans="1:4">
      <c r="A1264">
        <v>1261</v>
      </c>
      <c r="B1264" t="str">
        <f>VLOOKUP(A1264,SOURCE!B:P,12,0)</f>
        <v>ITM_WEIBLM1</v>
      </c>
      <c r="D1264" s="8" t="str">
        <f>IF(A1264&lt;0,VLOOKUP(A1264,lookups!A$1:B$25,2,0),
IF(ISNA(B1264),"",
IF(OR(ISBLANK(A1264),ISNA(B1264),B1264=0),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))))</f>
        <v>#define ITM_WEIBLM1                   1261</v>
      </c>
    </row>
    <row r="1265" spans="1:4">
      <c r="A1265">
        <v>1262</v>
      </c>
      <c r="B1265" t="str">
        <f>VLOOKUP(A1265,SOURCE!B:P,12,0)</f>
        <v>MNU_CHI2</v>
      </c>
      <c r="D1265" s="8" t="str">
        <f>IF(A1265&lt;0,VLOOKUP(A1265,lookups!A$1:B$25,2,0),
IF(ISNA(B1265),"",
IF(OR(ISBLANK(A1265),ISNA(B1265),B1265=0),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))))</f>
        <v>#define MNU_CHI2                      1262</v>
      </c>
    </row>
    <row r="1266" spans="1:4">
      <c r="A1266">
        <v>1263</v>
      </c>
      <c r="B1266" t="str">
        <f>VLOOKUP(A1266,SOURCE!B:P,12,0)</f>
        <v>ITM_chi2Px</v>
      </c>
      <c r="D1266" s="8" t="str">
        <f>IF(A1266&lt;0,VLOOKUP(A1266,lookups!A$1:B$25,2,0),
IF(ISNA(B1266),"",
IF(OR(ISBLANK(A1266),ISNA(B1266),B1266=0),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))))</f>
        <v>#define ITM_chi2Px                    1263</v>
      </c>
    </row>
    <row r="1267" spans="1:4">
      <c r="A1267">
        <v>1264</v>
      </c>
      <c r="B1267" t="str">
        <f>VLOOKUP(A1267,SOURCE!B:P,12,0)</f>
        <v>ITM_chi2x</v>
      </c>
      <c r="D1267" s="8" t="str">
        <f>IF(A1267&lt;0,VLOOKUP(A1267,lookups!A$1:B$25,2,0),
IF(ISNA(B1267),"",
IF(OR(ISBLANK(A1267),ISNA(B1267),B1267=0),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))))</f>
        <v>#define ITM_chi2x                     1264</v>
      </c>
    </row>
    <row r="1268" spans="1:4">
      <c r="A1268">
        <v>1265</v>
      </c>
      <c r="B1268" t="str">
        <f>VLOOKUP(A1268,SOURCE!B:P,12,0)</f>
        <v>ITM_chi2ux</v>
      </c>
      <c r="D1268" s="8" t="str">
        <f>IF(A1268&lt;0,VLOOKUP(A1268,lookups!A$1:B$25,2,0),
IF(ISNA(B1268),"",
IF(OR(ISBLANK(A1268),ISNA(B1268),B1268=0),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))))</f>
        <v>#define ITM_chi2ux                    1265</v>
      </c>
    </row>
    <row r="1269" spans="1:4">
      <c r="A1269">
        <v>1266</v>
      </c>
      <c r="B1269" t="str">
        <f>VLOOKUP(A1269,SOURCE!B:P,12,0)</f>
        <v>ITM_chi2M1</v>
      </c>
      <c r="D1269" s="8" t="str">
        <f>IF(A1269&lt;0,VLOOKUP(A1269,lookups!A$1:B$25,2,0),
IF(ISNA(B1269),"",
IF(OR(ISBLANK(A1269),ISNA(B1269),B1269=0),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))))</f>
        <v>#define ITM_chi2M1                    1266</v>
      </c>
    </row>
    <row r="1270" spans="1:4">
      <c r="A1270">
        <v>1267</v>
      </c>
      <c r="B1270" t="str">
        <f>VLOOKUP(A1270,SOURCE!B:P,12,0)</f>
        <v>ITM_1267</v>
      </c>
      <c r="D1270" s="8" t="str">
        <f>IF(A1270&lt;0,VLOOKUP(A1270,lookups!A$1:B$25,2,0),
IF(ISNA(B1270),"",
IF(OR(ISBLANK(A1270),ISNA(B1270),B1270=0),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))))</f>
        <v>#define ITM_1267                      1267</v>
      </c>
    </row>
    <row r="1271" spans="1:4">
      <c r="A1271">
        <v>1268</v>
      </c>
      <c r="B1271" t="str">
        <f>VLOOKUP(A1271,SOURCE!B:P,12,0)</f>
        <v>ITM_1268</v>
      </c>
      <c r="D1271" s="8" t="str">
        <f>IF(A1271&lt;0,VLOOKUP(A1271,lookups!A$1:B$25,2,0),
IF(ISNA(B1271),"",
IF(OR(ISBLANK(A1271),ISNA(B1271),B1271=0),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))))</f>
        <v>#define ITM_1268                      1268</v>
      </c>
    </row>
    <row r="1272" spans="1:4">
      <c r="A1272">
        <v>1269</v>
      </c>
      <c r="B1272" t="str">
        <f>VLOOKUP(A1272,SOURCE!B:P,12,0)</f>
        <v>ITM_1269</v>
      </c>
      <c r="D1272" s="8" t="str">
        <f>IF(A1272&lt;0,VLOOKUP(A1272,lookups!A$1:B$25,2,0),
IF(ISNA(B1272),"",
IF(OR(ISBLANK(A1272),ISNA(B1272),B1272=0),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))))</f>
        <v>#define ITM_1269                      1269</v>
      </c>
    </row>
    <row r="1273" spans="1:4">
      <c r="A1273">
        <v>1270</v>
      </c>
      <c r="B1273" t="str">
        <f>VLOOKUP(A1273,SOURCE!B:P,12,0)</f>
        <v>ITM_1270</v>
      </c>
      <c r="D1273" s="8" t="str">
        <f>IF(A1273&lt;0,VLOOKUP(A1273,lookups!A$1:B$25,2,0),
IF(ISNA(B1273),"",
IF(OR(ISBLANK(A1273),ISNA(B1273),B1273=0),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))))</f>
        <v>#define ITM_1270                      1270</v>
      </c>
    </row>
    <row r="1274" spans="1:4">
      <c r="A1274">
        <v>1271</v>
      </c>
      <c r="B1274" t="str">
        <f>VLOOKUP(A1274,SOURCE!B:P,12,0)</f>
        <v>ITM_1271</v>
      </c>
      <c r="D1274" s="8" t="str">
        <f>IF(A1274&lt;0,VLOOKUP(A1274,lookups!A$1:B$25,2,0),
IF(ISNA(B1274),"",
IF(OR(ISBLANK(A1274),ISNA(B1274),B1274=0),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))))</f>
        <v>#define ITM_1271                      1271</v>
      </c>
    </row>
    <row r="1275" spans="1:4">
      <c r="A1275">
        <v>1272</v>
      </c>
      <c r="B1275" t="str">
        <f>VLOOKUP(A1275,SOURCE!B:P,12,0)</f>
        <v>ITM_1272</v>
      </c>
      <c r="D1275" s="8" t="str">
        <f>IF(A1275&lt;0,VLOOKUP(A1275,lookups!A$1:B$25,2,0),
IF(ISNA(B1275),"",
IF(OR(ISBLANK(A1275),ISNA(B1275),B1275=0),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))))</f>
        <v>#define ITM_1272                      1272</v>
      </c>
    </row>
    <row r="1276" spans="1:4">
      <c r="A1276">
        <v>1273</v>
      </c>
      <c r="B1276" t="str">
        <f>VLOOKUP(A1276,SOURCE!B:P,12,0)</f>
        <v>ITM_1273</v>
      </c>
      <c r="D1276" s="8" t="str">
        <f>IF(A1276&lt;0,VLOOKUP(A1276,lookups!A$1:B$25,2,0),
IF(ISNA(B1276),"",
IF(OR(ISBLANK(A1276),ISNA(B1276),B1276=0),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))))</f>
        <v>#define ITM_1273                      1273</v>
      </c>
    </row>
    <row r="1277" spans="1:4">
      <c r="A1277">
        <v>1274</v>
      </c>
      <c r="B1277" t="str">
        <f>VLOOKUP(A1277,SOURCE!B:P,12,0)</f>
        <v>ITM_1274</v>
      </c>
      <c r="D1277" s="8" t="str">
        <f>IF(A1277&lt;0,VLOOKUP(A1277,lookups!A$1:B$25,2,0),
IF(ISNA(B1277),"",
IF(OR(ISBLANK(A1277),ISNA(B1277),B1277=0),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))))</f>
        <v>#define ITM_1274                      1274</v>
      </c>
    </row>
    <row r="1278" spans="1:4">
      <c r="A1278">
        <v>1275</v>
      </c>
      <c r="B1278" t="str">
        <f>VLOOKUP(A1278,SOURCE!B:P,12,0)</f>
        <v>ITM_1275</v>
      </c>
      <c r="D1278" s="8" t="str">
        <f>IF(A1278&lt;0,VLOOKUP(A1278,lookups!A$1:B$25,2,0),
IF(ISNA(B1278),"",
IF(OR(ISBLANK(A1278),ISNA(B1278),B1278=0),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))))</f>
        <v>#define ITM_1275                      1275</v>
      </c>
    </row>
    <row r="1279" spans="1:4">
      <c r="A1279">
        <v>1276</v>
      </c>
      <c r="B1279" t="str">
        <f>VLOOKUP(A1279,SOURCE!B:P,12,0)</f>
        <v>ITM_1276</v>
      </c>
      <c r="D1279" s="8" t="str">
        <f>IF(A1279&lt;0,VLOOKUP(A1279,lookups!A$1:B$25,2,0),
IF(ISNA(B1279),"",
IF(OR(ISBLANK(A1279),ISNA(B1279),B1279=0),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))))</f>
        <v>#define ITM_1276                      1276</v>
      </c>
    </row>
    <row r="1280" spans="1:4">
      <c r="A1280">
        <v>1277</v>
      </c>
      <c r="B1280" t="str">
        <f>VLOOKUP(A1280,SOURCE!B:P,12,0)</f>
        <v>ITM_1277</v>
      </c>
      <c r="D1280" s="8" t="str">
        <f>IF(A1280&lt;0,VLOOKUP(A1280,lookups!A$1:B$25,2,0),
IF(ISNA(B1280),"",
IF(OR(ISBLANK(A1280),ISNA(B1280),B1280=0),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))))</f>
        <v>#define ITM_1277                      1277</v>
      </c>
    </row>
    <row r="1281" spans="1:4">
      <c r="A1281">
        <v>1278</v>
      </c>
      <c r="B1281" t="str">
        <f>VLOOKUP(A1281,SOURCE!B:P,12,0)</f>
        <v>ITM_1278</v>
      </c>
      <c r="D1281" s="8" t="str">
        <f>IF(A1281&lt;0,VLOOKUP(A1281,lookups!A$1:B$25,2,0),
IF(ISNA(B1281),"",
IF(OR(ISBLANK(A1281),ISNA(B1281),B1281=0),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))))</f>
        <v>#define ITM_1278                      1278</v>
      </c>
    </row>
    <row r="1282" spans="1:4">
      <c r="A1282">
        <v>1279</v>
      </c>
      <c r="B1282" t="str">
        <f>VLOOKUP(A1282,SOURCE!B:P,12,0)</f>
        <v>ITM_1279</v>
      </c>
      <c r="D1282" s="8" t="str">
        <f>IF(A1282&lt;0,VLOOKUP(A1282,lookups!A$1:B$25,2,0),
IF(ISNA(B1282),"",
IF(OR(ISBLANK(A1282),ISNA(B1282),B1282=0),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))))</f>
        <v>#define ITM_1279                      1279</v>
      </c>
    </row>
    <row r="1283" spans="1:4">
      <c r="A1283">
        <v>1280</v>
      </c>
      <c r="B1283" t="str">
        <f>VLOOKUP(A1283,SOURCE!B:P,12,0)</f>
        <v>ITM_1280</v>
      </c>
      <c r="D1283" s="8" t="str">
        <f>IF(A1283&lt;0,VLOOKUP(A1283,lookups!A$1:B$25,2,0),
IF(ISNA(B1283),"",
IF(OR(ISBLANK(A1283),ISNA(B1283),B1283=0),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))))</f>
        <v>#define ITM_1280                      1280</v>
      </c>
    </row>
    <row r="1284" spans="1:4">
      <c r="A1284">
        <v>1281</v>
      </c>
      <c r="B1284" t="str">
        <f>VLOOKUP(A1284,SOURCE!B:P,12,0)</f>
        <v>ITM_1281</v>
      </c>
      <c r="D1284" s="8" t="str">
        <f>IF(A1284&lt;0,VLOOKUP(A1284,lookups!A$1:B$25,2,0),
IF(ISNA(B1284),"",
IF(OR(ISBLANK(A1284),ISNA(B1284),B1284=0),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))))</f>
        <v>#define ITM_1281                      1281</v>
      </c>
    </row>
    <row r="1285" spans="1:4">
      <c r="A1285">
        <v>1282</v>
      </c>
      <c r="B1285" t="str">
        <f>VLOOKUP(A1285,SOURCE!B:P,12,0)</f>
        <v>ITM_1282</v>
      </c>
      <c r="D1285" s="8" t="str">
        <f>IF(A1285&lt;0,VLOOKUP(A1285,lookups!A$1:B$25,2,0),
IF(ISNA(B1285),"",
IF(OR(ISBLANK(A1285),ISNA(B1285),B1285=0),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))))</f>
        <v>#define ITM_1282                      1282</v>
      </c>
    </row>
    <row r="1286" spans="1:4">
      <c r="A1286">
        <v>1283</v>
      </c>
      <c r="B1286" t="str">
        <f>VLOOKUP(A1286,SOURCE!B:P,12,0)</f>
        <v>ITM_1283</v>
      </c>
      <c r="D1286" s="8" t="str">
        <f>IF(A1286&lt;0,VLOOKUP(A1286,lookups!A$1:B$25,2,0),
IF(ISNA(B1286),"",
IF(OR(ISBLANK(A1286),ISNA(B1286),B1286=0),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))))</f>
        <v>#define ITM_1283                      1283</v>
      </c>
    </row>
    <row r="1287" spans="1:4">
      <c r="A1287">
        <v>1284</v>
      </c>
      <c r="B1287" t="str">
        <f>VLOOKUP(A1287,SOURCE!B:P,12,0)</f>
        <v>ITM_1284</v>
      </c>
      <c r="D1287" s="8" t="str">
        <f>IF(A1287&lt;0,VLOOKUP(A1287,lookups!A$1:B$25,2,0),
IF(ISNA(B1287),"",
IF(OR(ISBLANK(A1287),ISNA(B1287),B1287=0),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))))</f>
        <v>#define ITM_1284                      1284</v>
      </c>
    </row>
    <row r="1288" spans="1:4">
      <c r="A1288">
        <v>1285</v>
      </c>
      <c r="B1288" t="str">
        <f>VLOOKUP(A1288,SOURCE!B:P,12,0)</f>
        <v>ITM_1285</v>
      </c>
      <c r="D1288" s="8" t="str">
        <f>IF(A1288&lt;0,VLOOKUP(A1288,lookups!A$1:B$25,2,0),
IF(ISNA(B1288),"",
IF(OR(ISBLANK(A1288),ISNA(B1288),B1288=0),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))))</f>
        <v>#define ITM_1285                      1285</v>
      </c>
    </row>
    <row r="1289" spans="1:4">
      <c r="A1289">
        <v>1286</v>
      </c>
      <c r="B1289" t="str">
        <f>VLOOKUP(A1289,SOURCE!B:P,12,0)</f>
        <v>ITM_1286</v>
      </c>
      <c r="D1289" s="8" t="str">
        <f>IF(A1289&lt;0,VLOOKUP(A1289,lookups!A$1:B$25,2,0),
IF(ISNA(B1289),"",
IF(OR(ISBLANK(A1289),ISNA(B1289),B1289=0),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))))</f>
        <v>#define ITM_1286                      1286</v>
      </c>
    </row>
    <row r="1290" spans="1:4">
      <c r="A1290">
        <v>1287</v>
      </c>
      <c r="B1290" t="str">
        <f>VLOOKUP(A1290,SOURCE!B:P,12,0)</f>
        <v>ITM_BESTF</v>
      </c>
      <c r="D1290" s="8" t="str">
        <f>IF(A1290&lt;0,VLOOKUP(A1290,lookups!A$1:B$25,2,0),
IF(ISNA(B1290),"",
IF(OR(ISBLANK(A1290),ISNA(B1290),B1290=0),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))))</f>
        <v>#define ITM_BESTF                     1287</v>
      </c>
    </row>
    <row r="1291" spans="1:4">
      <c r="A1291">
        <v>1288</v>
      </c>
      <c r="B1291" t="str">
        <f>VLOOKUP(A1291,SOURCE!B:P,12,0)</f>
        <v>ITM_EXPF</v>
      </c>
      <c r="D1291" s="8" t="str">
        <f>IF(A1291&lt;0,VLOOKUP(A1291,lookups!A$1:B$25,2,0),
IF(ISNA(B1291),"",
IF(OR(ISBLANK(A1291),ISNA(B1291),B1291=0),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))))</f>
        <v>#define ITM_EXPF                      1288</v>
      </c>
    </row>
    <row r="1292" spans="1:4">
      <c r="A1292">
        <v>1289</v>
      </c>
      <c r="B1292" t="str">
        <f>VLOOKUP(A1292,SOURCE!B:P,12,0)</f>
        <v>ITM_LINF</v>
      </c>
      <c r="D1292" s="8" t="str">
        <f>IF(A1292&lt;0,VLOOKUP(A1292,lookups!A$1:B$25,2,0),
IF(ISNA(B1292),"",
IF(OR(ISBLANK(A1292),ISNA(B1292),B1292=0),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))))</f>
        <v>#define ITM_LINF                      1289</v>
      </c>
    </row>
    <row r="1293" spans="1:4">
      <c r="A1293">
        <v>1290</v>
      </c>
      <c r="B1293" t="str">
        <f>VLOOKUP(A1293,SOURCE!B:P,12,0)</f>
        <v>ITM_LOGF</v>
      </c>
      <c r="D1293" s="8" t="str">
        <f>IF(A1293&lt;0,VLOOKUP(A1293,lookups!A$1:B$25,2,0),
IF(ISNA(B1293),"",
IF(OR(ISBLANK(A1293),ISNA(B1293),B1293=0),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))))</f>
        <v>#define ITM_LOGF                      1290</v>
      </c>
    </row>
    <row r="1294" spans="1:4">
      <c r="A1294">
        <v>1291</v>
      </c>
      <c r="B1294" t="str">
        <f>VLOOKUP(A1294,SOURCE!B:P,12,0)</f>
        <v>ITM_ORTHOF</v>
      </c>
      <c r="D1294" s="8" t="str">
        <f>IF(A1294&lt;0,VLOOKUP(A1294,lookups!A$1:B$25,2,0),
IF(ISNA(B1294),"",
IF(OR(ISBLANK(A1294),ISNA(B1294),B1294=0),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))))</f>
        <v>#define ITM_ORTHOF                    1291</v>
      </c>
    </row>
    <row r="1295" spans="1:4">
      <c r="A1295">
        <v>1292</v>
      </c>
      <c r="B1295" t="str">
        <f>VLOOKUP(A1295,SOURCE!B:P,12,0)</f>
        <v>ITM_POWERF</v>
      </c>
      <c r="D1295" s="8" t="str">
        <f>IF(A1295&lt;0,VLOOKUP(A1295,lookups!A$1:B$25,2,0),
IF(ISNA(B1295),"",
IF(OR(ISBLANK(A1295),ISNA(B1295),B1295=0),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))))</f>
        <v>#define ITM_POWERF                    1292</v>
      </c>
    </row>
    <row r="1296" spans="1:4">
      <c r="A1296">
        <v>1293</v>
      </c>
      <c r="B1296" t="str">
        <f>VLOOKUP(A1296,SOURCE!B:P,12,0)</f>
        <v>ITM_GAUSSF</v>
      </c>
      <c r="D1296" s="8" t="str">
        <f>IF(A1296&lt;0,VLOOKUP(A1296,lookups!A$1:B$25,2,0),
IF(ISNA(B1296),"",
IF(OR(ISBLANK(A1296),ISNA(B1296),B1296=0),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))))</f>
        <v>#define ITM_GAUSSF                    1293</v>
      </c>
    </row>
    <row r="1297" spans="1:4">
      <c r="A1297">
        <v>1294</v>
      </c>
      <c r="B1297" t="str">
        <f>VLOOKUP(A1297,SOURCE!B:P,12,0)</f>
        <v>ITM_CAUCHF</v>
      </c>
      <c r="D1297" s="8" t="str">
        <f>IF(A1297&lt;0,VLOOKUP(A1297,lookups!A$1:B$25,2,0),
IF(ISNA(B1297),"",
IF(OR(ISBLANK(A1297),ISNA(B1297),B1297=0),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))))</f>
        <v>#define ITM_CAUCHF                    1294</v>
      </c>
    </row>
    <row r="1298" spans="1:4">
      <c r="A1298">
        <v>1295</v>
      </c>
      <c r="B1298" t="str">
        <f>VLOOKUP(A1298,SOURCE!B:P,12,0)</f>
        <v>ITM_PARABF</v>
      </c>
      <c r="D1298" s="8" t="str">
        <f>IF(A1298&lt;0,VLOOKUP(A1298,lookups!A$1:B$25,2,0),
IF(ISNA(B1298),"",
IF(OR(ISBLANK(A1298),ISNA(B1298),B1298=0),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))))</f>
        <v>#define ITM_PARABF                    1295</v>
      </c>
    </row>
    <row r="1299" spans="1:4">
      <c r="A1299">
        <v>1296</v>
      </c>
      <c r="B1299" t="str">
        <f>VLOOKUP(A1299,SOURCE!B:P,12,0)</f>
        <v>ITM_HYPF</v>
      </c>
      <c r="D1299" s="8" t="str">
        <f>IF(A1299&lt;0,VLOOKUP(A1299,lookups!A$1:B$25,2,0),
IF(ISNA(B1299),"",
IF(OR(ISBLANK(A1299),ISNA(B1299),B1299=0),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))))</f>
        <v>#define ITM_HYPF                      1296</v>
      </c>
    </row>
    <row r="1300" spans="1:4">
      <c r="A1300">
        <v>1297</v>
      </c>
      <c r="B1300" t="str">
        <f>VLOOKUP(A1300,SOURCE!B:P,12,0)</f>
        <v>ITM_ROOTF</v>
      </c>
      <c r="D1300" s="8" t="str">
        <f>IF(A1300&lt;0,VLOOKUP(A1300,lookups!A$1:B$25,2,0),
IF(ISNA(B1300),"",
IF(OR(ISBLANK(A1300),ISNA(B1300),B1300=0),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))))</f>
        <v>#define ITM_ROOTF                     1297</v>
      </c>
    </row>
    <row r="1301" spans="1:4">
      <c r="A1301">
        <v>1298</v>
      </c>
      <c r="B1301" t="str">
        <f>VLOOKUP(A1301,SOURCE!B:P,12,0)</f>
        <v>ITM_1298</v>
      </c>
      <c r="D1301" s="8" t="str">
        <f>IF(A1301&lt;0,VLOOKUP(A1301,lookups!A$1:B$25,2,0),
IF(ISNA(B1301),"",
IF(OR(ISBLANK(A1301),ISNA(B1301),B1301=0),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))))</f>
        <v>#define ITM_1298                      1298</v>
      </c>
    </row>
    <row r="1302" spans="1:4">
      <c r="A1302">
        <v>1299</v>
      </c>
      <c r="B1302" t="str">
        <f>VLOOKUP(A1302,SOURCE!B:P,12,0)</f>
        <v>ITM_1299</v>
      </c>
      <c r="D1302" s="8" t="str">
        <f>IF(A1302&lt;0,VLOOKUP(A1302,lookups!A$1:B$25,2,0),
IF(ISNA(B1302),"",
IF(OR(ISBLANK(A1302),ISNA(B1302),B1302=0),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))))</f>
        <v>#define ITM_1299                      1299</v>
      </c>
    </row>
    <row r="1303" spans="1:4">
      <c r="A1303">
        <v>1300</v>
      </c>
      <c r="B1303" t="str">
        <f>VLOOKUP(A1303,SOURCE!B:P,12,0)</f>
        <v>ITM_1300</v>
      </c>
      <c r="D1303" s="8" t="str">
        <f>IF(A1303&lt;0,VLOOKUP(A1303,lookups!A$1:B$25,2,0),
IF(ISNA(B1303),"",
IF(OR(ISBLANK(A1303),ISNA(B1303),B1303=0),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))))</f>
        <v>#define ITM_1300                      1300</v>
      </c>
    </row>
    <row r="1304" spans="1:4">
      <c r="A1304">
        <v>1301</v>
      </c>
      <c r="B1304" t="str">
        <f>VLOOKUP(A1304,SOURCE!B:P,12,0)</f>
        <v>ITM_1301</v>
      </c>
      <c r="D1304" s="8" t="str">
        <f>IF(A1304&lt;0,VLOOKUP(A1304,lookups!A$1:B$25,2,0),
IF(ISNA(B1304),"",
IF(OR(ISBLANK(A1304),ISNA(B1304),B1304=0),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))))</f>
        <v>#define ITM_1301                      1301</v>
      </c>
    </row>
    <row r="1305" spans="1:4">
      <c r="A1305">
        <v>1302</v>
      </c>
      <c r="B1305" t="str">
        <f>VLOOKUP(A1305,SOURCE!B:P,12,0)</f>
        <v>ITM_1302</v>
      </c>
      <c r="D1305" s="8" t="str">
        <f>IF(A1305&lt;0,VLOOKUP(A1305,lookups!A$1:B$25,2,0),
IF(ISNA(B1305),"",
IF(OR(ISBLANK(A1305),ISNA(B1305),B1305=0),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))))</f>
        <v>#define ITM_1302                      1302</v>
      </c>
    </row>
    <row r="1306" spans="1:4">
      <c r="A1306">
        <v>1303</v>
      </c>
      <c r="B1306" t="str">
        <f>VLOOKUP(A1306,SOURCE!B:P,12,0)</f>
        <v>MNU_ADV</v>
      </c>
      <c r="D1306" s="8" t="str">
        <f>IF(A1306&lt;0,VLOOKUP(A1306,lookups!A$1:B$25,2,0),
IF(ISNA(B1306),"",
IF(OR(ISBLANK(A1306),ISNA(B1306),B1306=0),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))))</f>
        <v>#define MNU_ADV                       1303</v>
      </c>
    </row>
    <row r="1307" spans="1:4">
      <c r="A1307">
        <v>1304</v>
      </c>
      <c r="B1307" t="str">
        <f>VLOOKUP(A1307,SOURCE!B:P,12,0)</f>
        <v>MNU_ANGLES</v>
      </c>
      <c r="D1307" s="8" t="str">
        <f>IF(A1307&lt;0,VLOOKUP(A1307,lookups!A$1:B$25,2,0),
IF(ISNA(B1307),"",
IF(OR(ISBLANK(A1307),ISNA(B1307),B1307=0),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))))</f>
        <v>#define MNU_ANGLES                    1304</v>
      </c>
    </row>
    <row r="1308" spans="1:4">
      <c r="A1308">
        <v>1305</v>
      </c>
      <c r="B1308" t="str">
        <f>VLOOKUP(A1308,SOURCE!B:P,12,0)</f>
        <v>MNU_PRINT</v>
      </c>
      <c r="D1308" s="8" t="str">
        <f>IF(A1308&lt;0,VLOOKUP(A1308,lookups!A$1:B$25,2,0),
IF(ISNA(B1308),"",
IF(OR(ISBLANK(A1308),ISNA(B1308),B1308=0),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))))</f>
        <v>#define MNU_PRINT                     1305</v>
      </c>
    </row>
    <row r="1309" spans="1:4">
      <c r="A1309">
        <v>1306</v>
      </c>
      <c r="B1309" t="str">
        <f>VLOOKUP(A1309,SOURCE!B:P,12,0)</f>
        <v>MNU_CONVA</v>
      </c>
      <c r="D1309" s="8" t="str">
        <f>IF(A1309&lt;0,VLOOKUP(A1309,lookups!A$1:B$25,2,0),
IF(ISNA(B1309),"",
IF(OR(ISBLANK(A1309),ISNA(B1309),B1309=0),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))))</f>
        <v>#define MNU_CONVA                     1306</v>
      </c>
    </row>
    <row r="1310" spans="1:4">
      <c r="A1310">
        <v>1307</v>
      </c>
      <c r="B1310" t="str">
        <f>VLOOKUP(A1310,SOURCE!B:P,12,0)</f>
        <v>MNU_BITS</v>
      </c>
      <c r="D1310" s="8" t="str">
        <f>IF(A1310&lt;0,VLOOKUP(A1310,lookups!A$1:B$25,2,0),
IF(ISNA(B1310),"",
IF(OR(ISBLANK(A1310),ISNA(B1310),B1310=0),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))))</f>
        <v>#define MNU_BITS                      1307</v>
      </c>
    </row>
    <row r="1311" spans="1:4">
      <c r="A1311">
        <v>1308</v>
      </c>
      <c r="B1311" t="str">
        <f>VLOOKUP(A1311,SOURCE!B:P,12,0)</f>
        <v>MNU_CATALOG</v>
      </c>
      <c r="D1311" s="8" t="str">
        <f>IF(A1311&lt;0,VLOOKUP(A1311,lookups!A$1:B$25,2,0),
IF(ISNA(B1311),"",
IF(OR(ISBLANK(A1311),ISNA(B1311),B1311=0),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))))</f>
        <v>#define MNU_CATALOG                   1308</v>
      </c>
    </row>
    <row r="1312" spans="1:4">
      <c r="A1312">
        <v>1309</v>
      </c>
      <c r="B1312" t="str">
        <f>VLOOKUP(A1312,SOURCE!B:P,12,0)</f>
        <v>MNU_CHARS</v>
      </c>
      <c r="D1312" s="8" t="str">
        <f>IF(A1312&lt;0,VLOOKUP(A1312,lookups!A$1:B$25,2,0),
IF(ISNA(B1312),"",
IF(OR(ISBLANK(A1312),ISNA(B1312),B1312=0),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))))</f>
        <v>#define MNU_CHARS                     1309</v>
      </c>
    </row>
    <row r="1313" spans="1:4">
      <c r="A1313">
        <v>1310</v>
      </c>
      <c r="B1313" t="str">
        <f>VLOOKUP(A1313,SOURCE!B:P,12,0)</f>
        <v>MNU_CLK</v>
      </c>
      <c r="D1313" s="8" t="str">
        <f>IF(A1313&lt;0,VLOOKUP(A1313,lookups!A$1:B$25,2,0),
IF(ISNA(B1313),"",
IF(OR(ISBLANK(A1313),ISNA(B1313),B1313=0),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))))</f>
        <v>#define MNU_CLK                       1310</v>
      </c>
    </row>
    <row r="1314" spans="1:4">
      <c r="A1314">
        <v>1311</v>
      </c>
      <c r="B1314" t="str">
        <f>VLOOKUP(A1314,SOURCE!B:P,12,0)</f>
        <v>MNU_REGIST</v>
      </c>
      <c r="D1314" s="8" t="str">
        <f>IF(A1314&lt;0,VLOOKUP(A1314,lookups!A$1:B$25,2,0),
IF(ISNA(B1314),"",
IF(OR(ISBLANK(A1314),ISNA(B1314),B1314=0),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))))</f>
        <v>#define MNU_REGIST                    1311</v>
      </c>
    </row>
    <row r="1315" spans="1:4">
      <c r="A1315">
        <v>1312</v>
      </c>
      <c r="B1315" t="str">
        <f>VLOOKUP(A1315,SOURCE!B:P,12,0)</f>
        <v>MNU_CLR</v>
      </c>
      <c r="D1315" s="8" t="str">
        <f>IF(A1315&lt;0,VLOOKUP(A1315,lookups!A$1:B$25,2,0),
IF(ISNA(B1315),"",
IF(OR(ISBLANK(A1315),ISNA(B1315),B1315=0),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))))</f>
        <v>#define MNU_CLR                       1312</v>
      </c>
    </row>
    <row r="1316" spans="1:4">
      <c r="A1316">
        <v>1313</v>
      </c>
      <c r="B1316" t="str">
        <f>VLOOKUP(A1316,SOURCE!B:P,12,0)</f>
        <v>MNU_CONST</v>
      </c>
      <c r="D1316" s="8" t="str">
        <f>IF(A1316&lt;0,VLOOKUP(A1316,lookups!A$1:B$25,2,0),
IF(ISNA(B1316),"",
IF(OR(ISBLANK(A1316),ISNA(B1316),B1316=0),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))))</f>
        <v>#define MNU_CONST                     1313</v>
      </c>
    </row>
    <row r="1317" spans="1:4">
      <c r="A1317">
        <v>1314</v>
      </c>
      <c r="B1317" t="str">
        <f>VLOOKUP(A1317,SOURCE!B:P,12,0)</f>
        <v>MNU_CPX</v>
      </c>
      <c r="D1317" s="8" t="str">
        <f>IF(A1317&lt;0,VLOOKUP(A1317,lookups!A$1:B$25,2,0),
IF(ISNA(B1317),"",
IF(OR(ISBLANK(A1317),ISNA(B1317),B1317=0),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))))</f>
        <v>#define MNU_CPX                       1314</v>
      </c>
    </row>
    <row r="1318" spans="1:4">
      <c r="A1318">
        <v>1315</v>
      </c>
      <c r="B1318" t="str">
        <f>VLOOKUP(A1318,SOURCE!B:P,12,0)</f>
        <v>MNU_CPXS</v>
      </c>
      <c r="D1318" s="8" t="str">
        <f>IF(A1318&lt;0,VLOOKUP(A1318,lookups!A$1:B$25,2,0),
IF(ISNA(B1318),"",
IF(OR(ISBLANK(A1318),ISNA(B1318),B1318=0),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))))</f>
        <v>#define MNU_CPXS                      1315</v>
      </c>
    </row>
    <row r="1319" spans="1:4">
      <c r="A1319">
        <v>1316</v>
      </c>
      <c r="B1319" t="str">
        <f>VLOOKUP(A1319,SOURCE!B:P,12,0)</f>
        <v>MNU_DATES</v>
      </c>
      <c r="D1319" s="8" t="str">
        <f>IF(A1319&lt;0,VLOOKUP(A1319,lookups!A$1:B$25,2,0),
IF(ISNA(B1319),"",
IF(OR(ISBLANK(A1319),ISNA(B1319),B1319=0),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))))</f>
        <v>#define MNU_DATES                     1316</v>
      </c>
    </row>
    <row r="1320" spans="1:4">
      <c r="A1320">
        <v>1317</v>
      </c>
      <c r="B1320" t="str">
        <f>VLOOKUP(A1320,SOURCE!B:P,12,0)</f>
        <v>MNU_DIGITS</v>
      </c>
      <c r="D1320" s="8" t="str">
        <f>IF(A1320&lt;0,VLOOKUP(A1320,lookups!A$1:B$25,2,0),
IF(ISNA(B1320),"",
IF(OR(ISBLANK(A1320),ISNA(B1320),B1320=0),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))))</f>
        <v>#define MNU_DIGITS                    1317</v>
      </c>
    </row>
    <row r="1321" spans="1:4">
      <c r="A1321">
        <v>1318</v>
      </c>
      <c r="B1321" t="str">
        <f>VLOOKUP(A1321,SOURCE!B:P,12,0)</f>
        <v>MNU_DSP</v>
      </c>
      <c r="D1321" s="8" t="str">
        <f>IF(A1321&lt;0,VLOOKUP(A1321,lookups!A$1:B$25,2,0),
IF(ISNA(B1321),"",
IF(OR(ISBLANK(A1321),ISNA(B1321),B1321=0),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))))</f>
        <v>#define MNU_DSP                       1318</v>
      </c>
    </row>
    <row r="1322" spans="1:4">
      <c r="A1322">
        <v>1319</v>
      </c>
      <c r="B1322" t="str">
        <f>VLOOKUP(A1322,SOURCE!B:P,12,0)</f>
        <v>MNU_EQN</v>
      </c>
      <c r="D1322" s="8" t="str">
        <f>IF(A1322&lt;0,VLOOKUP(A1322,lookups!A$1:B$25,2,0),
IF(ISNA(B1322),"",
IF(OR(ISBLANK(A1322),ISNA(B1322),B1322=0),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))))</f>
        <v>#define MNU_EQN                       1319</v>
      </c>
    </row>
    <row r="1323" spans="1:4">
      <c r="A1323">
        <v>1320</v>
      </c>
      <c r="B1323" t="str">
        <f>VLOOKUP(A1323,SOURCE!B:P,12,0)</f>
        <v>MNU_EXP</v>
      </c>
      <c r="D1323" s="8" t="str">
        <f>IF(A1323&lt;0,VLOOKUP(A1323,lookups!A$1:B$25,2,0),
IF(ISNA(B1323),"",
IF(OR(ISBLANK(A1323),ISNA(B1323),B1323=0),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))))</f>
        <v>#define MNU_EXP                       1320</v>
      </c>
    </row>
    <row r="1324" spans="1:4">
      <c r="A1324">
        <v>1321</v>
      </c>
      <c r="B1324" t="str">
        <f>VLOOKUP(A1324,SOURCE!B:P,12,0)</f>
        <v>MNU_CONVE</v>
      </c>
      <c r="D1324" s="8" t="str">
        <f>IF(A1324&lt;0,VLOOKUP(A1324,lookups!A$1:B$25,2,0),
IF(ISNA(B1324),"",
IF(OR(ISBLANK(A1324),ISNA(B1324),B1324=0),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))))</f>
        <v>#define MNU_CONVE                     1321</v>
      </c>
    </row>
    <row r="1325" spans="1:4">
      <c r="A1325">
        <v>1322</v>
      </c>
      <c r="B1325" t="str">
        <f>VLOOKUP(A1325,SOURCE!B:P,12,0)</f>
        <v>MNU_FCNS</v>
      </c>
      <c r="D1325" s="8" t="str">
        <f>IF(A1325&lt;0,VLOOKUP(A1325,lookups!A$1:B$25,2,0),
IF(ISNA(B1325),"",
IF(OR(ISBLANK(A1325),ISNA(B1325),B1325=0),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))))</f>
        <v>#define MNU_FCNS                      1322</v>
      </c>
    </row>
    <row r="1326" spans="1:4">
      <c r="A1326">
        <v>1323</v>
      </c>
      <c r="B1326" t="str">
        <f>VLOOKUP(A1326,SOURCE!B:P,12,0)</f>
        <v>MNU_FIN</v>
      </c>
      <c r="D1326" s="8" t="str">
        <f>IF(A1326&lt;0,VLOOKUP(A1326,lookups!A$1:B$25,2,0),
IF(ISNA(B1326),"",
IF(OR(ISBLANK(A1326),ISNA(B1326),B1326=0),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))))</f>
        <v>#define MNU_FIN                       1323</v>
      </c>
    </row>
    <row r="1327" spans="1:4">
      <c r="A1327">
        <v>1324</v>
      </c>
      <c r="B1327" t="str">
        <f>VLOOKUP(A1327,SOURCE!B:P,12,0)</f>
        <v>MNU_SINTS</v>
      </c>
      <c r="D1327" s="8" t="str">
        <f>IF(A1327&lt;0,VLOOKUP(A1327,lookups!A$1:B$25,2,0),
IF(ISNA(B1327),"",
IF(OR(ISBLANK(A1327),ISNA(B1327),B1327=0),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))))</f>
        <v>#define MNU_SINTS                     1324</v>
      </c>
    </row>
    <row r="1328" spans="1:4">
      <c r="A1328">
        <v>1325</v>
      </c>
      <c r="B1328" t="str">
        <f>VLOOKUP(A1328,SOURCE!B:P,12,0)</f>
        <v>MNU_FLAGS</v>
      </c>
      <c r="D1328" s="8" t="str">
        <f>IF(A1328&lt;0,VLOOKUP(A1328,lookups!A$1:B$25,2,0),
IF(ISNA(B1328),"",
IF(OR(ISBLANK(A1328),ISNA(B1328),B1328=0),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))))</f>
        <v>#define MNU_FLAGS                     1325</v>
      </c>
    </row>
    <row r="1329" spans="1:4">
      <c r="A1329">
        <v>1326</v>
      </c>
      <c r="B1329" t="str">
        <f>VLOOKUP(A1329,SOURCE!B:P,12,0)</f>
        <v>MNU_FLASH</v>
      </c>
      <c r="D1329" s="8" t="str">
        <f>IF(A1329&lt;0,VLOOKUP(A1329,lookups!A$1:B$25,2,0),
IF(ISNA(B1329),"",
IF(OR(ISBLANK(A1329),ISNA(B1329),B1329=0),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))))</f>
        <v>#define MNU_FLASH                     1326</v>
      </c>
    </row>
    <row r="1330" spans="1:4">
      <c r="A1330">
        <v>1327</v>
      </c>
      <c r="B1330" t="str">
        <f>VLOOKUP(A1330,SOURCE!B:P,12,0)</f>
        <v>MNU_1STDERIV</v>
      </c>
      <c r="D1330" s="8" t="str">
        <f>IF(A1330&lt;0,VLOOKUP(A1330,lookups!A$1:B$25,2,0),
IF(ISNA(B1330),"",
IF(OR(ISBLANK(A1330),ISNA(B1330),B1330=0),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))))</f>
        <v>#define MNU_1STDERIV                  1327</v>
      </c>
    </row>
    <row r="1331" spans="1:4">
      <c r="A1331">
        <v>1328</v>
      </c>
      <c r="B1331" t="str">
        <f>VLOOKUP(A1331,SOURCE!B:P,12,0)</f>
        <v>MNU_2NDDERIV</v>
      </c>
      <c r="D1331" s="8" t="str">
        <f>IF(A1331&lt;0,VLOOKUP(A1331,lookups!A$1:B$25,2,0),
IF(ISNA(B1331),"",
IF(OR(ISBLANK(A1331),ISNA(B1331),B1331=0),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))))</f>
        <v>#define MNU_2NDDERIV                  1328</v>
      </c>
    </row>
    <row r="1332" spans="1:4">
      <c r="A1332">
        <v>1329</v>
      </c>
      <c r="B1332" t="str">
        <f>VLOOKUP(A1332,SOURCE!B:P,12,0)</f>
        <v>MNU_CONVFP</v>
      </c>
      <c r="D1332" s="8" t="str">
        <f>IF(A1332&lt;0,VLOOKUP(A1332,lookups!A$1:B$25,2,0),
IF(ISNA(B1332),"",
IF(OR(ISBLANK(A1332),ISNA(B1332),B1332=0),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))))</f>
        <v>#define MNU_CONVFP                    1329</v>
      </c>
    </row>
    <row r="1333" spans="1:4">
      <c r="A1333">
        <v>1330</v>
      </c>
      <c r="B1333" t="str">
        <f>VLOOKUP(A1333,SOURCE!B:P,12,0)</f>
        <v>MNU_LINTS</v>
      </c>
      <c r="D1333" s="8" t="str">
        <f>IF(A1333&lt;0,VLOOKUP(A1333,lookups!A$1:B$25,2,0),
IF(ISNA(B1333),"",
IF(OR(ISBLANK(A1333),ISNA(B1333),B1333=0),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))))</f>
        <v>#define MNU_LINTS                     1330</v>
      </c>
    </row>
    <row r="1334" spans="1:4">
      <c r="A1334">
        <v>1331</v>
      </c>
      <c r="B1334" t="str">
        <f>VLOOKUP(A1334,SOURCE!B:P,12,0)</f>
        <v>MNU_INFO</v>
      </c>
      <c r="D1334" s="8" t="str">
        <f>IF(A1334&lt;0,VLOOKUP(A1334,lookups!A$1:B$25,2,0),
IF(ISNA(B1334),"",
IF(OR(ISBLANK(A1334),ISNA(B1334),B1334=0),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))))</f>
        <v>#define MNU_INFO                      1331</v>
      </c>
    </row>
    <row r="1335" spans="1:4">
      <c r="A1335">
        <v>1332</v>
      </c>
      <c r="B1335" t="str">
        <f>VLOOKUP(A1335,SOURCE!B:P,12,0)</f>
        <v>MNU_INTS</v>
      </c>
      <c r="D1335" s="8" t="str">
        <f>IF(A1335&lt;0,VLOOKUP(A1335,lookups!A$1:B$25,2,0),
IF(ISNA(B1335),"",
IF(OR(ISBLANK(A1335),ISNA(B1335),B1335=0),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))))</f>
        <v>#define MNU_INTS                      1332</v>
      </c>
    </row>
    <row r="1336" spans="1:4">
      <c r="A1336">
        <v>1333</v>
      </c>
      <c r="B1336" t="str">
        <f>VLOOKUP(A1336,SOURCE!B:P,12,0)</f>
        <v>MNU_IO</v>
      </c>
      <c r="D1336" s="8" t="str">
        <f>IF(A1336&lt;0,VLOOKUP(A1336,lookups!A$1:B$25,2,0),
IF(ISNA(B1336),"",
IF(OR(ISBLANK(A1336),ISNA(B1336),B1336=0),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))))</f>
        <v>#define MNU_IO                        1333</v>
      </c>
    </row>
    <row r="1337" spans="1:4">
      <c r="A1337">
        <v>1334</v>
      </c>
      <c r="B1337" t="str">
        <f>VLOOKUP(A1337,SOURCE!B:P,12,0)</f>
        <v>MNU_LOOP</v>
      </c>
      <c r="D1337" s="8" t="str">
        <f>IF(A1337&lt;0,VLOOKUP(A1337,lookups!A$1:B$25,2,0),
IF(ISNA(B1337),"",
IF(OR(ISBLANK(A1337),ISNA(B1337),B1337=0),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))))</f>
        <v>#define MNU_LOOP                      1334</v>
      </c>
    </row>
    <row r="1338" spans="1:4">
      <c r="A1338">
        <v>1335</v>
      </c>
      <c r="B1338" t="str">
        <f>VLOOKUP(A1338,SOURCE!B:P,12,0)</f>
        <v>MNU_MATRS</v>
      </c>
      <c r="D1338" s="8" t="str">
        <f>IF(A1338&lt;0,VLOOKUP(A1338,lookups!A$1:B$25,2,0),
IF(ISNA(B1338),"",
IF(OR(ISBLANK(A1338),ISNA(B1338),B1338=0),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))))</f>
        <v>#define MNU_MATRS                     1335</v>
      </c>
    </row>
    <row r="1339" spans="1:4">
      <c r="A1339">
        <v>1336</v>
      </c>
      <c r="B1339" t="str">
        <f>VLOOKUP(A1339,SOURCE!B:P,12,0)</f>
        <v>MNU_MATX</v>
      </c>
      <c r="D1339" s="8" t="str">
        <f>IF(A1339&lt;0,VLOOKUP(A1339,lookups!A$1:B$25,2,0),
IF(ISNA(B1339),"",
IF(OR(ISBLANK(A1339),ISNA(B1339),B1339=0),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))))</f>
        <v>#define MNU_MATX                      1336</v>
      </c>
    </row>
    <row r="1340" spans="1:4">
      <c r="A1340">
        <v>1337</v>
      </c>
      <c r="B1340" t="str">
        <f>VLOOKUP(A1340,SOURCE!B:P,12,0)</f>
        <v>MNU_MENUS</v>
      </c>
      <c r="D1340" s="8" t="str">
        <f>IF(A1340&lt;0,VLOOKUP(A1340,lookups!A$1:B$25,2,0),
IF(ISNA(B1340),"",
IF(OR(ISBLANK(A1340),ISNA(B1340),B1340=0),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))))</f>
        <v>#define MNU_MENUS                     1337</v>
      </c>
    </row>
    <row r="1341" spans="1:4">
      <c r="A1341">
        <v>1338</v>
      </c>
      <c r="B1341" t="str">
        <f>VLOOKUP(A1341,SOURCE!B:P,12,0)</f>
        <v>MNU_MODE</v>
      </c>
      <c r="D1341" s="8" t="str">
        <f>IF(A1341&lt;0,VLOOKUP(A1341,lookups!A$1:B$25,2,0),
IF(ISNA(B1341),"",
IF(OR(ISBLANK(A1341),ISNA(B1341),B1341=0),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))))</f>
        <v>#define MNU_MODE                      1338</v>
      </c>
    </row>
    <row r="1342" spans="1:4">
      <c r="A1342">
        <v>1339</v>
      </c>
      <c r="B1342" t="str">
        <f>VLOOKUP(A1342,SOURCE!B:P,12,0)</f>
        <v>MNU_SIMQ</v>
      </c>
      <c r="D1342" s="8" t="str">
        <f>IF(A1342&lt;0,VLOOKUP(A1342,lookups!A$1:B$25,2,0),
IF(ISNA(B1342),"",
IF(OR(ISBLANK(A1342),ISNA(B1342),B1342=0),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))))</f>
        <v>#define MNU_SIMQ                      1339</v>
      </c>
    </row>
    <row r="1343" spans="1:4">
      <c r="A1343">
        <v>1340</v>
      </c>
      <c r="B1343" t="str">
        <f>VLOOKUP(A1343,SOURCE!B:P,12,0)</f>
        <v>MNU_M_EDIT</v>
      </c>
      <c r="D1343" s="8" t="str">
        <f>IF(A1343&lt;0,VLOOKUP(A1343,lookups!A$1:B$25,2,0),
IF(ISNA(B1343),"",
IF(OR(ISBLANK(A1343),ISNA(B1343),B1343=0),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))))</f>
        <v>#define MNU_M_EDIT                    1340</v>
      </c>
    </row>
    <row r="1344" spans="1:4">
      <c r="A1344">
        <v>1341</v>
      </c>
      <c r="B1344" t="str">
        <f>VLOOKUP(A1344,SOURCE!B:P,12,0)</f>
        <v>MNU_MyMenu</v>
      </c>
      <c r="D1344" s="8" t="str">
        <f>IF(A1344&lt;0,VLOOKUP(A1344,lookups!A$1:B$25,2,0),
IF(ISNA(B1344),"",
IF(OR(ISBLANK(A1344),ISNA(B1344),B1344=0),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))))</f>
        <v>#define MNU_MyMenu                    1341</v>
      </c>
    </row>
    <row r="1345" spans="1:4">
      <c r="A1345">
        <v>1342</v>
      </c>
      <c r="B1345" t="str">
        <f>VLOOKUP(A1345,SOURCE!B:P,12,0)</f>
        <v>MNU_MyAlpha</v>
      </c>
      <c r="D1345" s="8" t="str">
        <f>IF(A1345&lt;0,VLOOKUP(A1345,lookups!A$1:B$25,2,0),
IF(ISNA(B1345),"",
IF(OR(ISBLANK(A1345),ISNA(B1345),B1345=0),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))))</f>
        <v>#define MNU_MyAlpha                   1342</v>
      </c>
    </row>
    <row r="1346" spans="1:4">
      <c r="A1346">
        <v>1343</v>
      </c>
      <c r="B1346" t="str">
        <f>VLOOKUP(A1346,SOURCE!B:P,12,0)</f>
        <v>MNU_CONVM</v>
      </c>
      <c r="D1346" s="8" t="str">
        <f>IF(A1346&lt;0,VLOOKUP(A1346,lookups!A$1:B$25,2,0),
IF(ISNA(B1346),"",
IF(OR(ISBLANK(A1346),ISNA(B1346),B1346=0),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))))</f>
        <v>#define MNU_CONVM                     1343</v>
      </c>
    </row>
    <row r="1347" spans="1:4">
      <c r="A1347">
        <v>1344</v>
      </c>
      <c r="B1347" t="str">
        <f>VLOOKUP(A1347,SOURCE!B:P,12,0)</f>
        <v>MNU_ORTHOG</v>
      </c>
      <c r="D1347" s="8" t="str">
        <f>IF(A1347&lt;0,VLOOKUP(A1347,lookups!A$1:B$25,2,0),
IF(ISNA(B1347),"",
IF(OR(ISBLANK(A1347),ISNA(B1347),B1347=0),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))))</f>
        <v>#define MNU_ORTHOG                    1344</v>
      </c>
    </row>
    <row r="1348" spans="1:4">
      <c r="A1348">
        <v>1345</v>
      </c>
      <c r="B1348" t="str">
        <f>VLOOKUP(A1348,SOURCE!B:P,12,0)</f>
        <v>MNU_PARTS</v>
      </c>
      <c r="D1348" s="8" t="str">
        <f>IF(A1348&lt;0,VLOOKUP(A1348,lookups!A$1:B$25,2,0),
IF(ISNA(B1348),"",
IF(OR(ISBLANK(A1348),ISNA(B1348),B1348=0),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))))</f>
        <v>#define MNU_PARTS                     1345</v>
      </c>
    </row>
    <row r="1349" spans="1:4">
      <c r="A1349">
        <v>1346</v>
      </c>
      <c r="B1349" t="str">
        <f>VLOOKUP(A1349,SOURCE!B:P,12,0)</f>
        <v>MNU_PROB</v>
      </c>
      <c r="D1349" s="8" t="str">
        <f>IF(A1349&lt;0,VLOOKUP(A1349,lookups!A$1:B$25,2,0),
IF(ISNA(B1349),"",
IF(OR(ISBLANK(A1349),ISNA(B1349),B1349=0),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))))</f>
        <v>#define MNU_PROB                      1346</v>
      </c>
    </row>
    <row r="1350" spans="1:4">
      <c r="A1350">
        <v>1347</v>
      </c>
      <c r="B1350" t="str">
        <f>VLOOKUP(A1350,SOURCE!B:P,12,0)</f>
        <v>MNU_PROGS</v>
      </c>
      <c r="D1350" s="8" t="str">
        <f>IF(A1350&lt;0,VLOOKUP(A1350,lookups!A$1:B$25,2,0),
IF(ISNA(B1350),"",
IF(OR(ISBLANK(A1350),ISNA(B1350),B1350=0),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))))</f>
        <v>#define MNU_PROGS                     1347</v>
      </c>
    </row>
    <row r="1351" spans="1:4">
      <c r="A1351">
        <v>1348</v>
      </c>
      <c r="B1351" t="str">
        <f>VLOOKUP(A1351,SOURCE!B:P,12,0)</f>
        <v>MNU_PFN</v>
      </c>
      <c r="D1351" s="8" t="str">
        <f>IF(A1351&lt;0,VLOOKUP(A1351,lookups!A$1:B$25,2,0),
IF(ISNA(B1351),"",
IF(OR(ISBLANK(A1351),ISNA(B1351),B1351=0),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))))</f>
        <v>#define MNU_PFN                       1348</v>
      </c>
    </row>
    <row r="1352" spans="1:4">
      <c r="A1352">
        <v>1349</v>
      </c>
      <c r="B1352" t="str">
        <f>VLOOKUP(A1352,SOURCE!B:P,12,0)</f>
        <v>MNU_PFN2</v>
      </c>
      <c r="D1352" s="8" t="str">
        <f>IF(A1352&lt;0,VLOOKUP(A1352,lookups!A$1:B$25,2,0),
IF(ISNA(B1352),"",
IF(OR(ISBLANK(A1352),ISNA(B1352),B1352=0),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))))</f>
        <v>#define MNU_PFN2                      1349</v>
      </c>
    </row>
    <row r="1353" spans="1:4">
      <c r="A1353">
        <v>1350</v>
      </c>
      <c r="B1353" t="str">
        <f>VLOOKUP(A1353,SOURCE!B:P,12,0)</f>
        <v>MNU_CONVP</v>
      </c>
      <c r="D1353" s="8" t="str">
        <f>IF(A1353&lt;0,VLOOKUP(A1353,lookups!A$1:B$25,2,0),
IF(ISNA(B1353),"",
IF(OR(ISBLANK(A1353),ISNA(B1353),B1353=0),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))))</f>
        <v>#define MNU_CONVP                     1350</v>
      </c>
    </row>
    <row r="1354" spans="1:4">
      <c r="A1354">
        <v>1351</v>
      </c>
      <c r="B1354" t="str">
        <f>VLOOKUP(A1354,SOURCE!B:P,12,0)</f>
        <v>MNU_RAM</v>
      </c>
      <c r="D1354" s="8" t="str">
        <f>IF(A1354&lt;0,VLOOKUP(A1354,lookups!A$1:B$25,2,0),
IF(ISNA(B1354),"",
IF(OR(ISBLANK(A1354),ISNA(B1354),B1354=0),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))))</f>
        <v>#define MNU_RAM                       1351</v>
      </c>
    </row>
    <row r="1355" spans="1:4">
      <c r="A1355">
        <v>1352</v>
      </c>
      <c r="B1355" t="str">
        <f>VLOOKUP(A1355,SOURCE!B:P,12,0)</f>
        <v>MNU_REALS</v>
      </c>
      <c r="D1355" s="8" t="str">
        <f>IF(A1355&lt;0,VLOOKUP(A1355,lookups!A$1:B$25,2,0),
IF(ISNA(B1355),"",
IF(OR(ISBLANK(A1355),ISNA(B1355),B1355=0),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))))</f>
        <v>#define MNU_REALS                     1352</v>
      </c>
    </row>
    <row r="1356" spans="1:4">
      <c r="A1356">
        <v>1353</v>
      </c>
      <c r="B1356" t="str">
        <f>VLOOKUP(A1356,SOURCE!B:P,12,0)</f>
        <v>MNU_Solver</v>
      </c>
      <c r="D1356" s="8" t="str">
        <f>IF(A1356&lt;0,VLOOKUP(A1356,lookups!A$1:B$25,2,0),
IF(ISNA(B1356),"",
IF(OR(ISBLANK(A1356),ISNA(B1356),B1356=0),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))))</f>
        <v>#define MNU_Solver                    1353</v>
      </c>
    </row>
    <row r="1357" spans="1:4">
      <c r="A1357">
        <v>1354</v>
      </c>
      <c r="B1357" t="str">
        <f>VLOOKUP(A1357,SOURCE!B:P,12,0)</f>
        <v>MNU_STAT</v>
      </c>
      <c r="D1357" s="8" t="str">
        <f>IF(A1357&lt;0,VLOOKUP(A1357,lookups!A$1:B$25,2,0),
IF(ISNA(B1357),"",
IF(OR(ISBLANK(A1357),ISNA(B1357),B1357=0),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))))</f>
        <v>#define MNU_STAT                      1354</v>
      </c>
    </row>
    <row r="1358" spans="1:4">
      <c r="A1358">
        <v>1355</v>
      </c>
      <c r="B1358" t="str">
        <f>VLOOKUP(A1358,SOURCE!B:P,12,0)</f>
        <v>MNU_STK</v>
      </c>
      <c r="D1358" s="8" t="str">
        <f>IF(A1358&lt;0,VLOOKUP(A1358,lookups!A$1:B$25,2,0),
IF(ISNA(B1358),"",
IF(OR(ISBLANK(A1358),ISNA(B1358),B1358=0),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))))</f>
        <v>#define MNU_STK                       1355</v>
      </c>
    </row>
    <row r="1359" spans="1:4">
      <c r="A1359">
        <v>1356</v>
      </c>
      <c r="B1359" t="str">
        <f>VLOOKUP(A1359,SOURCE!B:P,12,0)</f>
        <v>MNU_STRINGS</v>
      </c>
      <c r="D1359" s="8" t="str">
        <f>IF(A1359&lt;0,VLOOKUP(A1359,lookups!A$1:B$25,2,0),
IF(ISNA(B1359),"",
IF(OR(ISBLANK(A1359),ISNA(B1359),B1359=0),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))))</f>
        <v>#define MNU_STRINGS                   1356</v>
      </c>
    </row>
    <row r="1360" spans="1:4">
      <c r="A1360">
        <v>1357</v>
      </c>
      <c r="B1360" t="str">
        <f>VLOOKUP(A1360,SOURCE!B:P,12,0)</f>
        <v>MNU_TEST</v>
      </c>
      <c r="D1360" s="8" t="str">
        <f>IF(A1360&lt;0,VLOOKUP(A1360,lookups!A$1:B$25,2,0),
IF(ISNA(B1360),"",
IF(OR(ISBLANK(A1360),ISNA(B1360),B1360=0),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))))</f>
        <v>#define MNU_TEST                      1357</v>
      </c>
    </row>
    <row r="1361" spans="1:4">
      <c r="A1361">
        <v>1358</v>
      </c>
      <c r="B1361" t="str">
        <f>VLOOKUP(A1361,SOURCE!B:P,12,0)</f>
        <v>MNU_TIMES</v>
      </c>
      <c r="D1361" s="8" t="str">
        <f>IF(A1361&lt;0,VLOOKUP(A1361,lookups!A$1:B$25,2,0),
IF(ISNA(B1361),"",
IF(OR(ISBLANK(A1361),ISNA(B1361),B1361=0),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))))</f>
        <v>#define MNU_TIMES                     1358</v>
      </c>
    </row>
    <row r="1362" spans="1:4">
      <c r="A1362">
        <v>1359</v>
      </c>
      <c r="B1362" t="str">
        <f>VLOOKUP(A1362,SOURCE!B:P,12,0)</f>
        <v>MNU_TRI</v>
      </c>
      <c r="D1362" s="8" t="str">
        <f>IF(A1362&lt;0,VLOOKUP(A1362,lookups!A$1:B$25,2,0),
IF(ISNA(B1362),"",
IF(OR(ISBLANK(A1362),ISNA(B1362),B1362=0),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))))</f>
        <v>#define MNU_TRI                       1359</v>
      </c>
    </row>
    <row r="1363" spans="1:4">
      <c r="A1363">
        <v>1360</v>
      </c>
      <c r="B1363" t="str">
        <f>VLOOKUP(A1363,SOURCE!B:P,12,0)</f>
        <v>MNU_TVM</v>
      </c>
      <c r="D1363" s="8" t="str">
        <f>IF(A1363&lt;0,VLOOKUP(A1363,lookups!A$1:B$25,2,0),
IF(ISNA(B1363),"",
IF(OR(ISBLANK(A1363),ISNA(B1363),B1363=0),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))))</f>
        <v>#define MNU_TVM                       1360</v>
      </c>
    </row>
    <row r="1364" spans="1:4">
      <c r="A1364">
        <v>1361</v>
      </c>
      <c r="B1364" t="str">
        <f>VLOOKUP(A1364,SOURCE!B:P,12,0)</f>
        <v>MNU_UNITCONV</v>
      </c>
      <c r="D1364" s="8" t="str">
        <f>IF(A1364&lt;0,VLOOKUP(A1364,lookups!A$1:B$25,2,0),
IF(ISNA(B1364),"",
IF(OR(ISBLANK(A1364),ISNA(B1364),B1364=0),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))))</f>
        <v>#define MNU_UNITCONV                  1361</v>
      </c>
    </row>
    <row r="1365" spans="1:4">
      <c r="A1365">
        <v>1362</v>
      </c>
      <c r="B1365" t="str">
        <f>VLOOKUP(A1365,SOURCE!B:P,12,0)</f>
        <v>MNU_VARS</v>
      </c>
      <c r="D1365" s="8" t="str">
        <f>IF(A1365&lt;0,VLOOKUP(A1365,lookups!A$1:B$25,2,0),
IF(ISNA(B1365),"",
IF(OR(ISBLANK(A1365),ISNA(B1365),B1365=0),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))))</f>
        <v>#define MNU_VARS                      1362</v>
      </c>
    </row>
    <row r="1366" spans="1:4">
      <c r="A1366">
        <v>1363</v>
      </c>
      <c r="B1366" t="str">
        <f>VLOOKUP(A1366,SOURCE!B:P,12,0)</f>
        <v>MNU_CONVV</v>
      </c>
      <c r="D1366" s="8" t="str">
        <f>IF(A1366&lt;0,VLOOKUP(A1366,lookups!A$1:B$25,2,0),
IF(ISNA(B1366),"",
IF(OR(ISBLANK(A1366),ISNA(B1366),B1366=0),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))))</f>
        <v>#define MNU_CONVV                     1363</v>
      </c>
    </row>
    <row r="1367" spans="1:4">
      <c r="A1367">
        <v>1364</v>
      </c>
      <c r="B1367" t="str">
        <f>VLOOKUP(A1367,SOURCE!B:P,12,0)</f>
        <v>MNU_XFN</v>
      </c>
      <c r="D1367" s="8" t="str">
        <f>IF(A1367&lt;0,VLOOKUP(A1367,lookups!A$1:B$25,2,0),
IF(ISNA(B1367),"",
IF(OR(ISBLANK(A1367),ISNA(B1367),B1367=0),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))))</f>
        <v>#define MNU_XFN                       1364</v>
      </c>
    </row>
    <row r="1368" spans="1:4">
      <c r="A1368">
        <v>1365</v>
      </c>
      <c r="B1368" t="str">
        <f>VLOOKUP(A1368,SOURCE!B:P,12,0)</f>
        <v>MNU_CONVX</v>
      </c>
      <c r="D1368" s="8" t="str">
        <f>IF(A1368&lt;0,VLOOKUP(A1368,lookups!A$1:B$25,2,0),
IF(ISNA(B1368),"",
IF(OR(ISBLANK(A1368),ISNA(B1368),B1368=0),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))))</f>
        <v>#define MNU_CONVX                     1365</v>
      </c>
    </row>
    <row r="1369" spans="1:4">
      <c r="A1369">
        <v>1366</v>
      </c>
      <c r="B1369" t="str">
        <f>VLOOKUP(A1369,SOURCE!B:P,12,0)</f>
        <v>MNU_ALPHAINTL</v>
      </c>
      <c r="D1369" s="8" t="str">
        <f>IF(A1369&lt;0,VLOOKUP(A1369,lookups!A$1:B$25,2,0),
IF(ISNA(B1369),"",
IF(OR(ISBLANK(A1369),ISNA(B1369),B1369=0),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))))</f>
        <v>#define MNU_ALPHAINTL                 1366</v>
      </c>
    </row>
    <row r="1370" spans="1:4">
      <c r="A1370">
        <v>1367</v>
      </c>
      <c r="B1370" t="str">
        <f>VLOOKUP(A1370,SOURCE!B:P,12,0)</f>
        <v>MNU_ALPHAMATH</v>
      </c>
      <c r="D1370" s="8" t="str">
        <f>IF(A1370&lt;0,VLOOKUP(A1370,lookups!A$1:B$25,2,0),
IF(ISNA(B1370),"",
IF(OR(ISBLANK(A1370),ISNA(B1370),B1370=0),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))))</f>
        <v>#define MNU_ALPHAMATH                 1367</v>
      </c>
    </row>
    <row r="1371" spans="1:4">
      <c r="A1371">
        <v>1368</v>
      </c>
      <c r="B1371" t="str">
        <f>VLOOKUP(A1371,SOURCE!B:P,12,0)</f>
        <v>MNU_ALPHAFN</v>
      </c>
      <c r="D1371" s="8" t="str">
        <f>IF(A1371&lt;0,VLOOKUP(A1371,lookups!A$1:B$25,2,0),
IF(ISNA(B1371),"",
IF(OR(ISBLANK(A1371),ISNA(B1371),B1371=0),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))))</f>
        <v>#define MNU_ALPHAFN                   1368</v>
      </c>
    </row>
    <row r="1372" spans="1:4">
      <c r="A1372">
        <v>1369</v>
      </c>
      <c r="B1372" t="str">
        <f>VLOOKUP(A1372,SOURCE!B:P,12,0)</f>
        <v>MNU_ALPHA_OMEGA</v>
      </c>
      <c r="D1372" s="8" t="str">
        <f>IF(A1372&lt;0,VLOOKUP(A1372,lookups!A$1:B$25,2,0),
IF(ISNA(B1372),"",
IF(OR(ISBLANK(A1372),ISNA(B1372),B1372=0),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))))</f>
        <v>#define MNU_ALPHA_OMEGA               1369</v>
      </c>
    </row>
    <row r="1373" spans="1:4">
      <c r="A1373">
        <v>1370</v>
      </c>
      <c r="B1373" t="str">
        <f>VLOOKUP(A1373,SOURCE!B:P,12,0)</f>
        <v>MNU_ALPHADOT</v>
      </c>
      <c r="D1373" s="8" t="str">
        <f>IF(A1373&lt;0,VLOOKUP(A1373,lookups!A$1:B$25,2,0),
IF(ISNA(B1373),"",
IF(OR(ISBLANK(A1373),ISNA(B1373),B1373=0),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))))</f>
        <v>#define MNU_ALPHADOT                  1370</v>
      </c>
    </row>
    <row r="1374" spans="1:4">
      <c r="A1374">
        <v>1371</v>
      </c>
      <c r="B1374" t="str">
        <f>VLOOKUP(A1374,SOURCE!B:P,12,0)</f>
        <v>MNU_SYSFL</v>
      </c>
      <c r="D1374" s="8" t="str">
        <f>IF(A1374&lt;0,VLOOKUP(A1374,lookups!A$1:B$25,2,0),
IF(ISNA(B1374),"",
IF(OR(ISBLANK(A1374),ISNA(B1374),B1374=0),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))))</f>
        <v>#define MNU_SYSFL                     1371</v>
      </c>
    </row>
    <row r="1375" spans="1:4">
      <c r="A1375">
        <v>1372</v>
      </c>
      <c r="B1375" t="str">
        <f>VLOOKUP(A1375,SOURCE!B:P,12,0)</f>
        <v>MNU_Sf</v>
      </c>
      <c r="D1375" s="8" t="str">
        <f>IF(A1375&lt;0,VLOOKUP(A1375,lookups!A$1:B$25,2,0),
IF(ISNA(B1375),"",
IF(OR(ISBLANK(A1375),ISNA(B1375),B1375=0),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))))</f>
        <v>#define MNU_Sf                        1372</v>
      </c>
    </row>
    <row r="1376" spans="1:4">
      <c r="A1376">
        <v>1373</v>
      </c>
      <c r="B1376" t="str">
        <f>VLOOKUP(A1376,SOURCE!B:P,12,0)</f>
        <v>MNU_Sfdx</v>
      </c>
      <c r="D1376" s="8" t="str">
        <f>IF(A1376&lt;0,VLOOKUP(A1376,lookups!A$1:B$25,2,0),
IF(ISNA(B1376),"",
IF(OR(ISBLANK(A1376),ISNA(B1376),B1376=0),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))))</f>
        <v>#define MNU_Sfdx                      1373</v>
      </c>
    </row>
    <row r="1377" spans="1:4">
      <c r="A1377">
        <v>1374</v>
      </c>
      <c r="B1377" t="str">
        <f>VLOOKUP(A1377,SOURCE!B:P,12,0)</f>
        <v>MNU_ANGLECONV</v>
      </c>
      <c r="D1377" s="8" t="str">
        <f>IF(A1377&lt;0,VLOOKUP(A1377,lookups!A$1:B$25,2,0),
IF(ISNA(B1377),"",
IF(OR(ISBLANK(A1377),ISNA(B1377),B1377=0),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))))</f>
        <v>#define MNU_ANGLECONV                 1374</v>
      </c>
    </row>
    <row r="1378" spans="1:4">
      <c r="A1378">
        <v>1375</v>
      </c>
      <c r="B1378" t="str">
        <f>VLOOKUP(A1378,SOURCE!B:P,12,0)</f>
        <v>MNU_alpha_omega</v>
      </c>
      <c r="D1378" s="8" t="str">
        <f>IF(A1378&lt;0,VLOOKUP(A1378,lookups!A$1:B$25,2,0),
IF(ISNA(B1378),"",
IF(OR(ISBLANK(A1378),ISNA(B1378),B1378=0),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))))</f>
        <v>#define MNU_alpha_omega               1375</v>
      </c>
    </row>
    <row r="1379" spans="1:4">
      <c r="A1379">
        <v>1376</v>
      </c>
      <c r="B1379" t="str">
        <f>VLOOKUP(A1379,SOURCE!B:P,12,0)</f>
        <v>MNU_ALPHAintl</v>
      </c>
      <c r="D1379" s="8" t="str">
        <f>IF(A1379&lt;0,VLOOKUP(A1379,lookups!A$1:B$25,2,0),
IF(ISNA(B1379),"",
IF(OR(ISBLANK(A1379),ISNA(B1379),B1379=0),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))))</f>
        <v>#define MNU_ALPHAintl                 1376</v>
      </c>
    </row>
    <row r="1380" spans="1:4">
      <c r="A1380">
        <v>1377</v>
      </c>
      <c r="B1380" t="str">
        <f>VLOOKUP(A1380,SOURCE!B:P,12,0)</f>
        <v>MNU_TAM</v>
      </c>
      <c r="D1380" s="8" t="str">
        <f>IF(A1380&lt;0,VLOOKUP(A1380,lookups!A$1:B$25,2,0),
IF(ISNA(B1380),"",
IF(OR(ISBLANK(A1380),ISNA(B1380),B1380=0),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))))</f>
        <v>#define MNU_TAM                       1377</v>
      </c>
    </row>
    <row r="1381" spans="1:4">
      <c r="A1381">
        <v>1378</v>
      </c>
      <c r="B1381" t="str">
        <f>VLOOKUP(A1381,SOURCE!B:P,12,0)</f>
        <v>MNU_TAMCMP</v>
      </c>
      <c r="D1381" s="8" t="str">
        <f>IF(A1381&lt;0,VLOOKUP(A1381,lookups!A$1:B$25,2,0),
IF(ISNA(B1381),"",
IF(OR(ISBLANK(A1381),ISNA(B1381),B1381=0),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))))</f>
        <v>#define MNU_TAMCMP                    1378</v>
      </c>
    </row>
    <row r="1382" spans="1:4">
      <c r="A1382">
        <v>1379</v>
      </c>
      <c r="B1382" t="str">
        <f>VLOOKUP(A1382,SOURCE!B:P,12,0)</f>
        <v>MNU_TAMSTORCL</v>
      </c>
      <c r="D1382" s="8" t="str">
        <f>IF(A1382&lt;0,VLOOKUP(A1382,lookups!A$1:B$25,2,0),
IF(ISNA(B1382),"",
IF(OR(ISBLANK(A1382),ISNA(B1382),B1382=0),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))))</f>
        <v>#define MNU_TAMSTORCL                 1379</v>
      </c>
    </row>
    <row r="1383" spans="1:4">
      <c r="A1383">
        <v>1380</v>
      </c>
      <c r="B1383" t="str">
        <f>VLOOKUP(A1383,SOURCE!B:P,12,0)</f>
        <v>MNU_SUMS</v>
      </c>
      <c r="D1383" s="8" t="str">
        <f>IF(A1383&lt;0,VLOOKUP(A1383,lookups!A$1:B$25,2,0),
IF(ISNA(B1383),"",
IF(OR(ISBLANK(A1383),ISNA(B1383),B1383=0),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))))</f>
        <v>#define MNU_SUMS                      1380</v>
      </c>
    </row>
    <row r="1384" spans="1:4">
      <c r="A1384">
        <v>1381</v>
      </c>
      <c r="B1384" t="str">
        <f>VLOOKUP(A1384,SOURCE!B:P,12,0)</f>
        <v>MNU_VAR</v>
      </c>
      <c r="D1384" s="8" t="str">
        <f>IF(A1384&lt;0,VLOOKUP(A1384,lookups!A$1:B$25,2,0),
IF(ISNA(B1384),"",
IF(OR(ISBLANK(A1384),ISNA(B1384),B1384=0),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))))</f>
        <v>#define MNU_VAR                       1381</v>
      </c>
    </row>
    <row r="1385" spans="1:4">
      <c r="A1385">
        <v>1382</v>
      </c>
      <c r="B1385" t="str">
        <f>VLOOKUP(A1385,SOURCE!B:P,12,0)</f>
        <v>MNU_TAMFLAG</v>
      </c>
      <c r="D1385" s="8" t="str">
        <f>IF(A1385&lt;0,VLOOKUP(A1385,lookups!A$1:B$25,2,0),
IF(ISNA(B1385),"",
IF(OR(ISBLANK(A1385),ISNA(B1385),B1385=0),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))))</f>
        <v>#define MNU_TAMFLAG                   1382</v>
      </c>
    </row>
    <row r="1386" spans="1:4">
      <c r="A1386">
        <v>1383</v>
      </c>
      <c r="B1386" t="str">
        <f>VLOOKUP(A1386,SOURCE!B:P,12,0)</f>
        <v>MNU_TAMSHUFFLE</v>
      </c>
      <c r="D1386" s="8" t="str">
        <f>IF(A1386&lt;0,VLOOKUP(A1386,lookups!A$1:B$25,2,0),
IF(ISNA(B1386),"",
IF(OR(ISBLANK(A1386),ISNA(B1386),B1386=0),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))))</f>
        <v>#define MNU_TAMSHUFFLE                1383</v>
      </c>
    </row>
    <row r="1387" spans="1:4">
      <c r="A1387">
        <v>1384</v>
      </c>
      <c r="B1387" t="str">
        <f>VLOOKUP(A1387,SOURCE!B:P,12,0)</f>
        <v>MNU_PROG</v>
      </c>
      <c r="D1387" s="8" t="str">
        <f>IF(A1387&lt;0,VLOOKUP(A1387,lookups!A$1:B$25,2,0),
IF(ISNA(B1387),"",
IF(OR(ISBLANK(A1387),ISNA(B1387),B1387=0),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))))</f>
        <v>#define MNU_PROG                      1384</v>
      </c>
    </row>
    <row r="1388" spans="1:4">
      <c r="A1388">
        <v>1385</v>
      </c>
      <c r="B1388" t="str">
        <f>VLOOKUP(A1388,SOURCE!B:P,12,0)</f>
        <v>MNU_TAMLABEL</v>
      </c>
      <c r="D1388" s="8" t="str">
        <f>IF(A1388&lt;0,VLOOKUP(A1388,lookups!A$1:B$25,2,0),
IF(ISNA(B1388),"",
IF(OR(ISBLANK(A1388),ISNA(B1388),B1388=0),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))))</f>
        <v>#define MNU_TAMLABEL                  1385</v>
      </c>
    </row>
    <row r="1389" spans="1:4">
      <c r="A1389">
        <v>1386</v>
      </c>
      <c r="B1389" t="str">
        <f>VLOOKUP(A1389,SOURCE!B:P,12,0)</f>
        <v>MNU_DYNAMIC</v>
      </c>
      <c r="D1389" s="8" t="str">
        <f>IF(A1389&lt;0,VLOOKUP(A1389,lookups!A$1:B$25,2,0),
IF(ISNA(B1389),"",
IF(OR(ISBLANK(A1389),ISNA(B1389),B1389=0),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))))</f>
        <v>#define MNU_DYNAMIC                   1386</v>
      </c>
    </row>
    <row r="1390" spans="1:4">
      <c r="A1390">
        <v>1387</v>
      </c>
      <c r="B1390" t="str">
        <f>VLOOKUP(A1390,SOURCE!B:P,12,0)</f>
        <v>ITM_1387</v>
      </c>
      <c r="D1390" s="8" t="str">
        <f>IF(A1390&lt;0,VLOOKUP(A1390,lookups!A$1:B$25,2,0),
IF(ISNA(B1390),"",
IF(OR(ISBLANK(A1390),ISNA(B1390),B1390=0),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))))</f>
        <v>#define ITM_1387                      1387</v>
      </c>
    </row>
    <row r="1391" spans="1:4">
      <c r="A1391">
        <v>1388</v>
      </c>
      <c r="B1391" t="str">
        <f>VLOOKUP(A1391,SOURCE!B:P,12,0)</f>
        <v>ITM_1388</v>
      </c>
      <c r="D1391" s="8" t="str">
        <f>IF(A1391&lt;0,VLOOKUP(A1391,lookups!A$1:B$25,2,0),
IF(ISNA(B1391),"",
IF(OR(ISBLANK(A1391),ISNA(B1391),B1391=0),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))))</f>
        <v>#define ITM_1388                      1388</v>
      </c>
    </row>
    <row r="1392" spans="1:4">
      <c r="A1392">
        <v>1389</v>
      </c>
      <c r="B1392" t="str">
        <f>VLOOKUP(A1392,SOURCE!B:P,12,0)</f>
        <v>ITM_1389</v>
      </c>
      <c r="D1392" s="8" t="str">
        <f>IF(A1392&lt;0,VLOOKUP(A1392,lookups!A$1:B$25,2,0),
IF(ISNA(B1392),"",
IF(OR(ISBLANK(A1392),ISNA(B1392),B1392=0),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))))</f>
        <v>#define ITM_1389                      1389</v>
      </c>
    </row>
    <row r="1393" spans="1:4">
      <c r="A1393">
        <v>1390</v>
      </c>
      <c r="B1393" t="str">
        <f>VLOOKUP(A1393,SOURCE!B:P,12,0)</f>
        <v>ITM_1390</v>
      </c>
      <c r="D1393" s="8" t="str">
        <f>IF(A1393&lt;0,VLOOKUP(A1393,lookups!A$1:B$25,2,0),
IF(ISNA(B1393),"",
IF(OR(ISBLANK(A1393),ISNA(B1393),B1393=0),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))))</f>
        <v>#define ITM_1390                      1390</v>
      </c>
    </row>
    <row r="1394" spans="1:4">
      <c r="A1394">
        <v>1391</v>
      </c>
      <c r="B1394" t="str">
        <f>VLOOKUP(A1394,SOURCE!B:P,12,0)</f>
        <v>ITM_1391</v>
      </c>
      <c r="D1394" s="8" t="str">
        <f>IF(A1394&lt;0,VLOOKUP(A1394,lookups!A$1:B$25,2,0),
IF(ISNA(B1394),"",
IF(OR(ISBLANK(A1394),ISNA(B1394),B1394=0),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))))</f>
        <v>#define ITM_1391                      1391</v>
      </c>
    </row>
    <row r="1395" spans="1:4">
      <c r="A1395">
        <v>1392</v>
      </c>
      <c r="B1395" t="str">
        <f>VLOOKUP(A1395,SOURCE!B:P,12,0)</f>
        <v>ITM_1392</v>
      </c>
      <c r="D1395" s="8" t="str">
        <f>IF(A1395&lt;0,VLOOKUP(A1395,lookups!A$1:B$25,2,0),
IF(ISNA(B1395),"",
IF(OR(ISBLANK(A1395),ISNA(B1395),B1395=0),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))))</f>
        <v>#define ITM_1392                      1392</v>
      </c>
    </row>
    <row r="1396" spans="1:4">
      <c r="A1396">
        <v>1393</v>
      </c>
      <c r="B1396" t="str">
        <f>VLOOKUP(A1396,SOURCE!B:P,12,0)</f>
        <v>ITM_1393</v>
      </c>
      <c r="D1396" s="8" t="str">
        <f>IF(A1396&lt;0,VLOOKUP(A1396,lookups!A$1:B$25,2,0),
IF(ISNA(B1396),"",
IF(OR(ISBLANK(A1396),ISNA(B1396),B1396=0),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))))</f>
        <v>#define ITM_1393                      1393</v>
      </c>
    </row>
    <row r="1397" spans="1:4">
      <c r="A1397">
        <v>1394</v>
      </c>
      <c r="B1397" t="str">
        <f>VLOOKUP(A1397,SOURCE!B:P,12,0)</f>
        <v>ITM_1COMPL</v>
      </c>
      <c r="D1397" s="8" t="str">
        <f>IF(A1397&lt;0,VLOOKUP(A1397,lookups!A$1:B$25,2,0),
IF(ISNA(B1397),"",
IF(OR(ISBLANK(A1397),ISNA(B1397),B1397=0),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))))</f>
        <v>#define ITM_1COMPL                    1394</v>
      </c>
    </row>
    <row r="1398" spans="1:4">
      <c r="A1398">
        <v>1395</v>
      </c>
      <c r="B1398" t="str">
        <f>VLOOKUP(A1398,SOURCE!B:P,12,0)</f>
        <v>ITM_SNAP</v>
      </c>
      <c r="D1398" s="8" t="str">
        <f>IF(A1398&lt;0,VLOOKUP(A1398,lookups!A$1:B$25,2,0),
IF(ISNA(B1398),"",
IF(OR(ISBLANK(A1398),ISNA(B1398),B1398=0),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))))</f>
        <v>#define ITM_SNAP                      1395</v>
      </c>
    </row>
    <row r="1399" spans="1:4">
      <c r="A1399">
        <v>1396</v>
      </c>
      <c r="B1399" t="str">
        <f>VLOOKUP(A1399,SOURCE!B:P,12,0)</f>
        <v>ITM_2COMPL</v>
      </c>
      <c r="D1399" s="8" t="str">
        <f>IF(A1399&lt;0,VLOOKUP(A1399,lookups!A$1:B$25,2,0),
IF(ISNA(B1399),"",
IF(OR(ISBLANK(A1399),ISNA(B1399),B1399=0),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))))</f>
        <v>#define ITM_2COMPL                    1396</v>
      </c>
    </row>
    <row r="1400" spans="1:4">
      <c r="A1400">
        <v>1397</v>
      </c>
      <c r="B1400" t="str">
        <f>VLOOKUP(A1400,SOURCE!B:P,12,0)</f>
        <v>ITM_ABS</v>
      </c>
      <c r="D1400" s="8" t="str">
        <f>IF(A1400&lt;0,VLOOKUP(A1400,lookups!A$1:B$25,2,0),
IF(ISNA(B1400),"",
IF(OR(ISBLANK(A1400),ISNA(B1400),B1400=0),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))))</f>
        <v>#define ITM_ABS                       1397</v>
      </c>
    </row>
    <row r="1401" spans="1:4">
      <c r="A1401">
        <v>1398</v>
      </c>
      <c r="B1401" t="str">
        <f>VLOOKUP(A1401,SOURCE!B:P,12,0)</f>
        <v>ITM_AGM</v>
      </c>
      <c r="D1401" s="8" t="str">
        <f>IF(A1401&lt;0,VLOOKUP(A1401,lookups!A$1:B$25,2,0),
IF(ISNA(B1401),"",
IF(OR(ISBLANK(A1401),ISNA(B1401),B1401=0),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))))</f>
        <v>#define ITM_AGM                       1398</v>
      </c>
    </row>
    <row r="1402" spans="1:4">
      <c r="A1402">
        <v>1399</v>
      </c>
      <c r="B1402" t="str">
        <f>VLOOKUP(A1402,SOURCE!B:P,12,0)</f>
        <v>ITM_AGRAPH</v>
      </c>
      <c r="D1402" s="8" t="str">
        <f>IF(A1402&lt;0,VLOOKUP(A1402,lookups!A$1:B$25,2,0),
IF(ISNA(B1402),"",
IF(OR(ISBLANK(A1402),ISNA(B1402),B1402=0),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))))</f>
        <v>#define ITM_AGRAPH                    1399</v>
      </c>
    </row>
    <row r="1403" spans="1:4">
      <c r="A1403">
        <v>1400</v>
      </c>
      <c r="B1403" t="str">
        <f>VLOOKUP(A1403,SOURCE!B:P,12,0)</f>
        <v>ITM_ALL</v>
      </c>
      <c r="D1403" s="8" t="str">
        <f>IF(A1403&lt;0,VLOOKUP(A1403,lookups!A$1:B$25,2,0),
IF(ISNA(B1403),"",
IF(OR(ISBLANK(A1403),ISNA(B1403),B1403=0),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))))</f>
        <v>#define ITM_ALL                       1400</v>
      </c>
    </row>
    <row r="1404" spans="1:4">
      <c r="A1404">
        <v>1401</v>
      </c>
      <c r="B1404" t="str">
        <f>VLOOKUP(A1404,SOURCE!B:P,12,0)</f>
        <v>ITM_ASSIGN</v>
      </c>
      <c r="D1404" s="8" t="str">
        <f>IF(A1404&lt;0,VLOOKUP(A1404,lookups!A$1:B$25,2,0),
IF(ISNA(B1404),"",
IF(OR(ISBLANK(A1404),ISNA(B1404),B1404=0),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))))</f>
        <v>#define ITM_ASSIGN                    1401</v>
      </c>
    </row>
    <row r="1405" spans="1:4">
      <c r="A1405">
        <v>1402</v>
      </c>
      <c r="B1405" t="str">
        <f>VLOOKUP(A1405,SOURCE!B:P,12,0)</f>
        <v>ITM_BACK</v>
      </c>
      <c r="D1405" s="8" t="str">
        <f>IF(A1405&lt;0,VLOOKUP(A1405,lookups!A$1:B$25,2,0),
IF(ISNA(B1405),"",
IF(OR(ISBLANK(A1405),ISNA(B1405),B1405=0),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))))</f>
        <v>#define ITM_BACK                      1402</v>
      </c>
    </row>
    <row r="1406" spans="1:4">
      <c r="A1406">
        <v>1403</v>
      </c>
      <c r="B1406" t="str">
        <f>VLOOKUP(A1406,SOURCE!B:P,12,0)</f>
        <v>ITM_BATT</v>
      </c>
      <c r="D1406" s="8" t="str">
        <f>IF(A1406&lt;0,VLOOKUP(A1406,lookups!A$1:B$25,2,0),
IF(ISNA(B1406),"",
IF(OR(ISBLANK(A1406),ISNA(B1406),B1406=0),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))))</f>
        <v>#define ITM_BATT                      1403</v>
      </c>
    </row>
    <row r="1407" spans="1:4">
      <c r="A1407">
        <v>1404</v>
      </c>
      <c r="B1407" t="str">
        <f>VLOOKUP(A1407,SOURCE!B:P,12,0)</f>
        <v>ITM_BEEP</v>
      </c>
      <c r="D1407" s="8" t="str">
        <f>IF(A1407&lt;0,VLOOKUP(A1407,lookups!A$1:B$25,2,0),
IF(ISNA(B1407),"",
IF(OR(ISBLANK(A1407),ISNA(B1407),B1407=0),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))))</f>
        <v>#define ITM_BEEP                      1404</v>
      </c>
    </row>
    <row r="1408" spans="1:4">
      <c r="A1408">
        <v>1405</v>
      </c>
      <c r="B1408" t="str">
        <f>VLOOKUP(A1408,SOURCE!B:P,12,0)</f>
        <v>ITM_BEGINP</v>
      </c>
      <c r="D1408" s="8" t="str">
        <f>IF(A1408&lt;0,VLOOKUP(A1408,lookups!A$1:B$25,2,0),
IF(ISNA(B1408),"",
IF(OR(ISBLANK(A1408),ISNA(B1408),B1408=0),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))))</f>
        <v>#define ITM_BEGINP                    1405</v>
      </c>
    </row>
    <row r="1409" spans="1:4">
      <c r="A1409">
        <v>1406</v>
      </c>
      <c r="B1409" t="str">
        <f>VLOOKUP(A1409,SOURCE!B:P,12,0)</f>
        <v>ITM_BN</v>
      </c>
      <c r="D1409" s="8" t="str">
        <f>IF(A1409&lt;0,VLOOKUP(A1409,lookups!A$1:B$25,2,0),
IF(ISNA(B1409),"",
IF(OR(ISBLANK(A1409),ISNA(B1409),B1409=0),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))))</f>
        <v>#define ITM_BN                        1406</v>
      </c>
    </row>
    <row r="1410" spans="1:4">
      <c r="A1410">
        <v>1407</v>
      </c>
      <c r="B1410" t="str">
        <f>VLOOKUP(A1410,SOURCE!B:P,12,0)</f>
        <v>ITM_BNS</v>
      </c>
      <c r="D1410" s="8" t="str">
        <f>IF(A1410&lt;0,VLOOKUP(A1410,lookups!A$1:B$25,2,0),
IF(ISNA(B1410),"",
IF(OR(ISBLANK(A1410),ISNA(B1410),B1410=0),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))))</f>
        <v>#define ITM_BNS                       1407</v>
      </c>
    </row>
    <row r="1411" spans="1:4">
      <c r="A1411">
        <v>1408</v>
      </c>
      <c r="B1411" t="str">
        <f>VLOOKUP(A1411,SOURCE!B:P,12,0)</f>
        <v>ITM_CASE</v>
      </c>
      <c r="D1411" s="8" t="str">
        <f>IF(A1411&lt;0,VLOOKUP(A1411,lookups!A$1:B$25,2,0),
IF(ISNA(B1411),"",
IF(OR(ISBLANK(A1411),ISNA(B1411),B1411=0),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))))</f>
        <v>#define ITM_CASE                      1408</v>
      </c>
    </row>
    <row r="1412" spans="1:4">
      <c r="A1412">
        <v>1409</v>
      </c>
      <c r="B1412" t="str">
        <f>VLOOKUP(A1412,SOURCE!B:P,12,0)</f>
        <v>ITM_CLALL</v>
      </c>
      <c r="D1412" s="8" t="str">
        <f>IF(A1412&lt;0,VLOOKUP(A1412,lookups!A$1:B$25,2,0),
IF(ISNA(B1412),"",
IF(OR(ISBLANK(A1412),ISNA(B1412),B1412=0),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))))</f>
        <v>#define ITM_CLALL                     1409</v>
      </c>
    </row>
    <row r="1413" spans="1:4">
      <c r="A1413">
        <v>1410</v>
      </c>
      <c r="B1413" t="str">
        <f>VLOOKUP(A1413,SOURCE!B:P,12,0)</f>
        <v>ITM_CLCVAR</v>
      </c>
      <c r="D1413" s="8" t="str">
        <f>IF(A1413&lt;0,VLOOKUP(A1413,lookups!A$1:B$25,2,0),
IF(ISNA(B1413),"",
IF(OR(ISBLANK(A1413),ISNA(B1413),B1413=0),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))))</f>
        <v>#define ITM_CLCVAR                    1410</v>
      </c>
    </row>
    <row r="1414" spans="1:4">
      <c r="A1414">
        <v>1411</v>
      </c>
      <c r="B1414" t="str">
        <f>VLOOKUP(A1414,SOURCE!B:P,12,0)</f>
        <v>ITM_CLFALL</v>
      </c>
      <c r="D1414" s="8" t="str">
        <f>IF(A1414&lt;0,VLOOKUP(A1414,lookups!A$1:B$25,2,0),
IF(ISNA(B1414),"",
IF(OR(ISBLANK(A1414),ISNA(B1414),B1414=0),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))))</f>
        <v>#define ITM_CLFALL                    1411</v>
      </c>
    </row>
    <row r="1415" spans="1:4">
      <c r="A1415">
        <v>1412</v>
      </c>
      <c r="B1415" t="str">
        <f>VLOOKUP(A1415,SOURCE!B:P,12,0)</f>
        <v>ITM_TGLFRT</v>
      </c>
      <c r="D1415" s="8" t="str">
        <f>IF(A1415&lt;0,VLOOKUP(A1415,lookups!A$1:B$25,2,0),
IF(ISNA(B1415),"",
IF(OR(ISBLANK(A1415),ISNA(B1415),B1415=0),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))))</f>
        <v>#define ITM_TGLFRT                    1412</v>
      </c>
    </row>
    <row r="1416" spans="1:4">
      <c r="A1416">
        <v>1413</v>
      </c>
      <c r="B1416" t="str">
        <f>VLOOKUP(A1416,SOURCE!B:P,12,0)</f>
        <v>ITM_CLLCD</v>
      </c>
      <c r="D1416" s="8" t="str">
        <f>IF(A1416&lt;0,VLOOKUP(A1416,lookups!A$1:B$25,2,0),
IF(ISNA(B1416),"",
IF(OR(ISBLANK(A1416),ISNA(B1416),B1416=0),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))))</f>
        <v>#define ITM_CLLCD                     1413</v>
      </c>
    </row>
    <row r="1417" spans="1:4">
      <c r="A1417">
        <v>1414</v>
      </c>
      <c r="B1417" t="str">
        <f>VLOOKUP(A1417,SOURCE!B:P,12,0)</f>
        <v>ITM_CLMENU</v>
      </c>
      <c r="D1417" s="8" t="str">
        <f>IF(A1417&lt;0,VLOOKUP(A1417,lookups!A$1:B$25,2,0),
IF(ISNA(B1417),"",
IF(OR(ISBLANK(A1417),ISNA(B1417),B1417=0),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))))</f>
        <v>#define ITM_CLMENU                    1414</v>
      </c>
    </row>
    <row r="1418" spans="1:4">
      <c r="A1418">
        <v>1415</v>
      </c>
      <c r="B1418" t="str">
        <f>VLOOKUP(A1418,SOURCE!B:P,12,0)</f>
        <v>ITM_CLP</v>
      </c>
      <c r="D1418" s="8" t="str">
        <f>IF(A1418&lt;0,VLOOKUP(A1418,lookups!A$1:B$25,2,0),
IF(ISNA(B1418),"",
IF(OR(ISBLANK(A1418),ISNA(B1418),B1418=0),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))))</f>
        <v>#define ITM_CLP                       1415</v>
      </c>
    </row>
    <row r="1419" spans="1:4">
      <c r="A1419">
        <v>1416</v>
      </c>
      <c r="B1419" t="str">
        <f>VLOOKUP(A1419,SOURCE!B:P,12,0)</f>
        <v>ITM_CLPALL</v>
      </c>
      <c r="D1419" s="8" t="str">
        <f>IF(A1419&lt;0,VLOOKUP(A1419,lookups!A$1:B$25,2,0),
IF(ISNA(B1419),"",
IF(OR(ISBLANK(A1419),ISNA(B1419),B1419=0),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))))</f>
        <v>#define ITM_CLPALL                    1416</v>
      </c>
    </row>
    <row r="1420" spans="1:4">
      <c r="A1420">
        <v>1417</v>
      </c>
      <c r="B1420" t="str">
        <f>VLOOKUP(A1420,SOURCE!B:P,12,0)</f>
        <v>ITM_CLREGS</v>
      </c>
      <c r="D1420" s="8" t="str">
        <f>IF(A1420&lt;0,VLOOKUP(A1420,lookups!A$1:B$25,2,0),
IF(ISNA(B1420),"",
IF(OR(ISBLANK(A1420),ISNA(B1420),B1420=0),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))))</f>
        <v>#define ITM_CLREGS                    1417</v>
      </c>
    </row>
    <row r="1421" spans="1:4">
      <c r="A1421">
        <v>1418</v>
      </c>
      <c r="B1421" t="str">
        <f>VLOOKUP(A1421,SOURCE!B:P,12,0)</f>
        <v>ITM_CLSTK</v>
      </c>
      <c r="D1421" s="8" t="str">
        <f>IF(A1421&lt;0,VLOOKUP(A1421,lookups!A$1:B$25,2,0),
IF(ISNA(B1421),"",
IF(OR(ISBLANK(A1421),ISNA(B1421),B1421=0),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))))</f>
        <v>#define ITM_CLSTK                     1418</v>
      </c>
    </row>
    <row r="1422" spans="1:4">
      <c r="A1422">
        <v>1419</v>
      </c>
      <c r="B1422" t="str">
        <f>VLOOKUP(A1422,SOURCE!B:P,12,0)</f>
        <v>ITM_CLSIGMA</v>
      </c>
      <c r="D1422" s="8" t="str">
        <f>IF(A1422&lt;0,VLOOKUP(A1422,lookups!A$1:B$25,2,0),
IF(ISNA(B1422),"",
IF(OR(ISBLANK(A1422),ISNA(B1422),B1422=0),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))))</f>
        <v>#define ITM_CLSIGMA                   1419</v>
      </c>
    </row>
    <row r="1423" spans="1:4">
      <c r="A1423">
        <v>1420</v>
      </c>
      <c r="B1423" t="str">
        <f>VLOOKUP(A1423,SOURCE!B:P,12,0)</f>
        <v>ITM_STOMAX</v>
      </c>
      <c r="D1423" s="8" t="str">
        <f>IF(A1423&lt;0,VLOOKUP(A1423,lookups!A$1:B$25,2,0),
IF(ISNA(B1423),"",
IF(OR(ISBLANK(A1423),ISNA(B1423),B1423=0),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))))</f>
        <v>#define ITM_STOMAX                    1420</v>
      </c>
    </row>
    <row r="1424" spans="1:4">
      <c r="A1424">
        <v>1421</v>
      </c>
      <c r="B1424" t="str">
        <f>VLOOKUP(A1424,SOURCE!B:P,12,0)</f>
        <v>ITM_CONJ</v>
      </c>
      <c r="D1424" s="8" t="str">
        <f>IF(A1424&lt;0,VLOOKUP(A1424,lookups!A$1:B$25,2,0),
IF(ISNA(B1424),"",
IF(OR(ISBLANK(A1424),ISNA(B1424),B1424=0),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))))</f>
        <v>#define ITM_CONJ                      1421</v>
      </c>
    </row>
    <row r="1425" spans="1:4">
      <c r="A1425">
        <v>1422</v>
      </c>
      <c r="B1425" t="str">
        <f>VLOOKUP(A1425,SOURCE!B:P,12,0)</f>
        <v>ITM_RCLMAX</v>
      </c>
      <c r="D1425" s="8" t="str">
        <f>IF(A1425&lt;0,VLOOKUP(A1425,lookups!A$1:B$25,2,0),
IF(ISNA(B1425),"",
IF(OR(ISBLANK(A1425),ISNA(B1425),B1425=0),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))))</f>
        <v>#define ITM_RCLMAX                    1422</v>
      </c>
    </row>
    <row r="1426" spans="1:4">
      <c r="A1426">
        <v>1423</v>
      </c>
      <c r="B1426" t="str">
        <f>VLOOKUP(A1426,SOURCE!B:P,12,0)</f>
        <v>ITM_CORR</v>
      </c>
      <c r="D1426" s="8" t="str">
        <f>IF(A1426&lt;0,VLOOKUP(A1426,lookups!A$1:B$25,2,0),
IF(ISNA(B1426),"",
IF(OR(ISBLANK(A1426),ISNA(B1426),B1426=0),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))))</f>
        <v>#define ITM_CORR                      1423</v>
      </c>
    </row>
    <row r="1427" spans="1:4">
      <c r="A1427">
        <v>1424</v>
      </c>
      <c r="B1427" t="str">
        <f>VLOOKUP(A1427,SOURCE!B:P,12,0)</f>
        <v>ITM_COV</v>
      </c>
      <c r="D1427" s="8" t="str">
        <f>IF(A1427&lt;0,VLOOKUP(A1427,lookups!A$1:B$25,2,0),
IF(ISNA(B1427),"",
IF(OR(ISBLANK(A1427),ISNA(B1427),B1427=0),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))))</f>
        <v>#define ITM_COV                       1424</v>
      </c>
    </row>
    <row r="1428" spans="1:4">
      <c r="A1428">
        <v>1425</v>
      </c>
      <c r="B1428" t="str">
        <f>VLOOKUP(A1428,SOURCE!B:P,12,0)</f>
        <v>ITM_BESTFQ</v>
      </c>
      <c r="D1428" s="8" t="str">
        <f>IF(A1428&lt;0,VLOOKUP(A1428,lookups!A$1:B$25,2,0),
IF(ISNA(B1428),"",
IF(OR(ISBLANK(A1428),ISNA(B1428),B1428=0),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))))</f>
        <v>#define ITM_BESTFQ                    1425</v>
      </c>
    </row>
    <row r="1429" spans="1:4">
      <c r="A1429">
        <v>1426</v>
      </c>
      <c r="B1429" t="str">
        <f>VLOOKUP(A1429,SOURCE!B:P,12,0)</f>
        <v>ITM_CROSS_PROD</v>
      </c>
      <c r="D1429" s="8" t="str">
        <f>IF(A1429&lt;0,VLOOKUP(A1429,lookups!A$1:B$25,2,0),
IF(ISNA(B1429),"",
IF(OR(ISBLANK(A1429),ISNA(B1429),B1429=0),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))))</f>
        <v>#define ITM_CROSS_PROD                1426</v>
      </c>
    </row>
    <row r="1430" spans="1:4">
      <c r="A1430">
        <v>1427</v>
      </c>
      <c r="B1430" t="str">
        <f>VLOOKUP(A1430,SOURCE!B:P,12,0)</f>
        <v>ITM_CXtoRE</v>
      </c>
      <c r="D1430" s="8" t="str">
        <f>IF(A1430&lt;0,VLOOKUP(A1430,lookups!A$1:B$25,2,0),
IF(ISNA(B1430),"",
IF(OR(ISBLANK(A1430),ISNA(B1430),B1430=0),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))))</f>
        <v>#define ITM_CXtoRE                    1427</v>
      </c>
    </row>
    <row r="1431" spans="1:4">
      <c r="A1431">
        <v>1428</v>
      </c>
      <c r="B1431" t="str">
        <f>VLOOKUP(A1431,SOURCE!B:P,12,0)</f>
        <v>ITM_DATE</v>
      </c>
      <c r="D1431" s="8" t="str">
        <f>IF(A1431&lt;0,VLOOKUP(A1431,lookups!A$1:B$25,2,0),
IF(ISNA(B1431),"",
IF(OR(ISBLANK(A1431),ISNA(B1431),B1431=0),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))))</f>
        <v>#define ITM_DATE                      1428</v>
      </c>
    </row>
    <row r="1432" spans="1:4">
      <c r="A1432">
        <v>1429</v>
      </c>
      <c r="B1432" t="str">
        <f>VLOOKUP(A1432,SOURCE!B:P,12,0)</f>
        <v>ITM_DATEto</v>
      </c>
      <c r="D1432" s="8" t="str">
        <f>IF(A1432&lt;0,VLOOKUP(A1432,lookups!A$1:B$25,2,0),
IF(ISNA(B1432),"",
IF(OR(ISBLANK(A1432),ISNA(B1432),B1432=0),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))))</f>
        <v>#define ITM_DATEto                    1429</v>
      </c>
    </row>
    <row r="1433" spans="1:4">
      <c r="A1433">
        <v>1430</v>
      </c>
      <c r="B1433" t="str">
        <f>VLOOKUP(A1433,SOURCE!B:P,12,0)</f>
        <v>ITM_DAY</v>
      </c>
      <c r="D1433" s="8" t="str">
        <f>IF(A1433&lt;0,VLOOKUP(A1433,lookups!A$1:B$25,2,0),
IF(ISNA(B1433),"",
IF(OR(ISBLANK(A1433),ISNA(B1433),B1433=0),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))))</f>
        <v>#define ITM_DAY                       1430</v>
      </c>
    </row>
    <row r="1434" spans="1:4">
      <c r="A1434">
        <v>1431</v>
      </c>
      <c r="B1434" t="str">
        <f>VLOOKUP(A1434,SOURCE!B:P,12,0)</f>
        <v>ITM_DBLR</v>
      </c>
      <c r="D1434" s="8" t="str">
        <f>IF(A1434&lt;0,VLOOKUP(A1434,lookups!A$1:B$25,2,0),
IF(ISNA(B1434),"",
IF(OR(ISBLANK(A1434),ISNA(B1434),B1434=0),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))))</f>
        <v>#define ITM_DBLR                      1431</v>
      </c>
    </row>
    <row r="1435" spans="1:4">
      <c r="A1435">
        <v>1432</v>
      </c>
      <c r="B1435" t="str">
        <f>VLOOKUP(A1435,SOURCE!B:P,12,0)</f>
        <v>ITM_DBLCROSS</v>
      </c>
      <c r="D1435" s="8" t="str">
        <f>IF(A1435&lt;0,VLOOKUP(A1435,lookups!A$1:B$25,2,0),
IF(ISNA(B1435),"",
IF(OR(ISBLANK(A1435),ISNA(B1435),B1435=0),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))))</f>
        <v>#define ITM_DBLCROSS                  1432</v>
      </c>
    </row>
    <row r="1436" spans="1:4">
      <c r="A1436">
        <v>1433</v>
      </c>
      <c r="B1436" t="str">
        <f>VLOOKUP(A1436,SOURCE!B:P,12,0)</f>
        <v>ITM_DBLSLASH</v>
      </c>
      <c r="D1436" s="8" t="str">
        <f>IF(A1436&lt;0,VLOOKUP(A1436,lookups!A$1:B$25,2,0),
IF(ISNA(B1436),"",
IF(OR(ISBLANK(A1436),ISNA(B1436),B1436=0),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))))</f>
        <v>#define ITM_DBLSLASH                  1433</v>
      </c>
    </row>
    <row r="1437" spans="1:4">
      <c r="A1437">
        <v>1434</v>
      </c>
      <c r="B1437" t="str">
        <f>VLOOKUP(A1437,SOURCE!B:P,12,0)</f>
        <v>ITM_DECOMP</v>
      </c>
      <c r="D1437" s="8" t="str">
        <f>IF(A1437&lt;0,VLOOKUP(A1437,lookups!A$1:B$25,2,0),
IF(ISNA(B1437),"",
IF(OR(ISBLANK(A1437),ISNA(B1437),B1437=0),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))))</f>
        <v>#define ITM_DECOMP                    1434</v>
      </c>
    </row>
    <row r="1438" spans="1:4">
      <c r="A1438">
        <v>1435</v>
      </c>
      <c r="B1438" t="str">
        <f>VLOOKUP(A1438,SOURCE!B:P,12,0)</f>
        <v>ITM_DEG</v>
      </c>
      <c r="D1438" s="8" t="str">
        <f>IF(A1438&lt;0,VLOOKUP(A1438,lookups!A$1:B$25,2,0),
IF(ISNA(B1438),"",
IF(OR(ISBLANK(A1438),ISNA(B1438),B1438=0),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))))</f>
        <v>#define ITM_DEG                       1435</v>
      </c>
    </row>
    <row r="1439" spans="1:4">
      <c r="A1439">
        <v>1436</v>
      </c>
      <c r="B1439" t="str">
        <f>VLOOKUP(A1439,SOURCE!B:P,12,0)</f>
        <v>ITM_DEGto</v>
      </c>
      <c r="D1439" s="8" t="str">
        <f>IF(A1439&lt;0,VLOOKUP(A1439,lookups!A$1:B$25,2,0),
IF(ISNA(B1439),"",
IF(OR(ISBLANK(A1439),ISNA(B1439),B1439=0),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))))</f>
        <v>#define ITM_DEGto                     1436</v>
      </c>
    </row>
    <row r="1440" spans="1:4">
      <c r="A1440">
        <v>1437</v>
      </c>
      <c r="B1440" t="str">
        <f>VLOOKUP(A1440,SOURCE!B:P,12,0)</f>
        <v>ITM_SA</v>
      </c>
      <c r="D1440" s="8" t="str">
        <f>IF(A1440&lt;0,VLOOKUP(A1440,lookups!A$1:B$25,2,0),
IF(ISNA(B1440),"",
IF(OR(ISBLANK(A1440),ISNA(B1440),B1440=0),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))))</f>
        <v>#define ITM_SA                        1437</v>
      </c>
    </row>
    <row r="1441" spans="1:4">
      <c r="A1441">
        <v>1438</v>
      </c>
      <c r="B1441" t="str">
        <f>VLOOKUP(A1441,SOURCE!B:P,12,0)</f>
        <v>ITM_DENMAX</v>
      </c>
      <c r="D1441" s="8" t="str">
        <f>IF(A1441&lt;0,VLOOKUP(A1441,lookups!A$1:B$25,2,0),
IF(ISNA(B1441),"",
IF(OR(ISBLANK(A1441),ISNA(B1441),B1441=0),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))))</f>
        <v>#define ITM_DENMAX                    1438</v>
      </c>
    </row>
    <row r="1442" spans="1:4">
      <c r="A1442">
        <v>1439</v>
      </c>
      <c r="B1442" t="str">
        <f>VLOOKUP(A1442,SOURCE!B:P,12,0)</f>
        <v>ITM_DOT_PROD</v>
      </c>
      <c r="D1442" s="8" t="str">
        <f>IF(A1442&lt;0,VLOOKUP(A1442,lookups!A$1:B$25,2,0),
IF(ISNA(B1442),"",
IF(OR(ISBLANK(A1442),ISNA(B1442),B1442=0),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))))</f>
        <v>#define ITM_DOT_PROD                  1439</v>
      </c>
    </row>
    <row r="1443" spans="1:4">
      <c r="A1443">
        <v>1440</v>
      </c>
      <c r="B1443" t="str">
        <f>VLOOKUP(A1443,SOURCE!B:P,12,0)</f>
        <v>ITM_DSTACK</v>
      </c>
      <c r="D1443" s="8" t="str">
        <f>IF(A1443&lt;0,VLOOKUP(A1443,lookups!A$1:B$25,2,0),
IF(ISNA(B1443),"",
IF(OR(ISBLANK(A1443),ISNA(B1443),B1443=0),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))))</f>
        <v>#define ITM_DSTACK                    1440</v>
      </c>
    </row>
    <row r="1444" spans="1:4">
      <c r="A1444">
        <v>1441</v>
      </c>
      <c r="B1444" t="str">
        <f>VLOOKUP(A1444,SOURCE!B:P,12,0)</f>
        <v>ITM_DMS</v>
      </c>
      <c r="D1444" s="8" t="str">
        <f>IF(A1444&lt;0,VLOOKUP(A1444,lookups!A$1:B$25,2,0),
IF(ISNA(B1444),"",
IF(OR(ISBLANK(A1444),ISNA(B1444),B1444=0),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))))</f>
        <v>#define ITM_DMS                       1441</v>
      </c>
    </row>
    <row r="1445" spans="1:4">
      <c r="A1445">
        <v>1442</v>
      </c>
      <c r="B1445" t="str">
        <f>VLOOKUP(A1445,SOURCE!B:P,12,0)</f>
        <v>ITM_DMSto</v>
      </c>
      <c r="D1445" s="8" t="str">
        <f>IF(A1445&lt;0,VLOOKUP(A1445,lookups!A$1:B$25,2,0),
IF(ISNA(B1445),"",
IF(OR(ISBLANK(A1445),ISNA(B1445),B1445=0),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))))</f>
        <v>#define ITM_DMSto                     1442</v>
      </c>
    </row>
    <row r="1446" spans="1:4">
      <c r="A1446">
        <v>1443</v>
      </c>
      <c r="B1446" t="str">
        <f>VLOOKUP(A1446,SOURCE!B:P,12,0)</f>
        <v>ITM_DMY</v>
      </c>
      <c r="D1446" s="8" t="str">
        <f>IF(A1446&lt;0,VLOOKUP(A1446,lookups!A$1:B$25,2,0),
IF(ISNA(B1446),"",
IF(OR(ISBLANK(A1446),ISNA(B1446),B1446=0),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))))</f>
        <v>#define ITM_DMY                       1443</v>
      </c>
    </row>
    <row r="1447" spans="1:4">
      <c r="A1447">
        <v>1444</v>
      </c>
      <c r="B1447" t="str">
        <f>VLOOKUP(A1447,SOURCE!B:P,12,0)</f>
        <v>ITM_DtoJ</v>
      </c>
      <c r="D1447" s="8" t="str">
        <f>IF(A1447&lt;0,VLOOKUP(A1447,lookups!A$1:B$25,2,0),
IF(ISNA(B1447),"",
IF(OR(ISBLANK(A1447),ISNA(B1447),B1447=0),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))))</f>
        <v>#define ITM_DtoJ                      1444</v>
      </c>
    </row>
    <row r="1448" spans="1:4">
      <c r="A1448">
        <v>1445</v>
      </c>
      <c r="B1448" t="str">
        <f>VLOOKUP(A1448,SOURCE!B:P,12,0)</f>
        <v>ITM_1445</v>
      </c>
      <c r="D1448" s="8" t="str">
        <f>IF(A1448&lt;0,VLOOKUP(A1448,lookups!A$1:B$25,2,0),
IF(ISNA(B1448),"",
IF(OR(ISBLANK(A1448),ISNA(B1448),B1448=0),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))))</f>
        <v>#define ITM_1445                      1445</v>
      </c>
    </row>
    <row r="1449" spans="1:4">
      <c r="A1449">
        <v>1446</v>
      </c>
      <c r="B1449" t="str">
        <f>VLOOKUP(A1449,SOURCE!B:P,12,0)</f>
        <v>ITM_EIGVAL</v>
      </c>
      <c r="D1449" s="8" t="str">
        <f>IF(A1449&lt;0,VLOOKUP(A1449,lookups!A$1:B$25,2,0),
IF(ISNA(B1449),"",
IF(OR(ISBLANK(A1449),ISNA(B1449),B1449=0),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))))</f>
        <v>#define ITM_EIGVAL                    1446</v>
      </c>
    </row>
    <row r="1450" spans="1:4">
      <c r="A1450">
        <v>1447</v>
      </c>
      <c r="B1450" t="str">
        <f>VLOOKUP(A1450,SOURCE!B:P,12,0)</f>
        <v>ITM_EIGVEC</v>
      </c>
      <c r="D1450" s="8" t="str">
        <f>IF(A1450&lt;0,VLOOKUP(A1450,lookups!A$1:B$25,2,0),
IF(ISNA(B1450),"",
IF(OR(ISBLANK(A1450),ISNA(B1450),B1450=0),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))))</f>
        <v>#define ITM_EIGVEC                    1447</v>
      </c>
    </row>
    <row r="1451" spans="1:4">
      <c r="A1451">
        <v>1448</v>
      </c>
      <c r="B1451" t="str">
        <f>VLOOKUP(A1451,SOURCE!B:P,12,0)</f>
        <v>ITM_END</v>
      </c>
      <c r="D1451" s="8" t="str">
        <f>IF(A1451&lt;0,VLOOKUP(A1451,lookups!A$1:B$25,2,0),
IF(ISNA(B1451),"",
IF(OR(ISBLANK(A1451),ISNA(B1451),B1451=0),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))))</f>
        <v>#define ITM_END                       1448</v>
      </c>
    </row>
    <row r="1452" spans="1:4">
      <c r="A1452">
        <v>1449</v>
      </c>
      <c r="B1452" t="str">
        <f>VLOOKUP(A1452,SOURCE!B:P,12,0)</f>
        <v>ITM_ENDP</v>
      </c>
      <c r="D1452" s="8" t="str">
        <f>IF(A1452&lt;0,VLOOKUP(A1452,lookups!A$1:B$25,2,0),
IF(ISNA(B1452),"",
IF(OR(ISBLANK(A1452),ISNA(B1452),B1452=0),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))))</f>
        <v>#define ITM_ENDP                      1449</v>
      </c>
    </row>
    <row r="1453" spans="1:4">
      <c r="A1453">
        <v>1450</v>
      </c>
      <c r="B1453" t="str">
        <f>VLOOKUP(A1453,SOURCE!B:P,12,0)</f>
        <v>ITM_ENG</v>
      </c>
      <c r="D1453" s="8" t="str">
        <f>IF(A1453&lt;0,VLOOKUP(A1453,lookups!A$1:B$25,2,0),
IF(ISNA(B1453),"",
IF(OR(ISBLANK(A1453),ISNA(B1453),B1453=0),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))))</f>
        <v>#define ITM_ENG                       1450</v>
      </c>
    </row>
    <row r="1454" spans="1:4">
      <c r="A1454">
        <v>1451</v>
      </c>
      <c r="B1454" t="str">
        <f>VLOOKUP(A1454,SOURCE!B:P,12,0)</f>
        <v>ITM_ENORM</v>
      </c>
      <c r="D1454" s="8" t="str">
        <f>IF(A1454&lt;0,VLOOKUP(A1454,lookups!A$1:B$25,2,0),
IF(ISNA(B1454),"",
IF(OR(ISBLANK(A1454),ISNA(B1454),B1454=0),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))))</f>
        <v>#define ITM_ENORM                     1451</v>
      </c>
    </row>
    <row r="1455" spans="1:4">
      <c r="A1455">
        <v>1452</v>
      </c>
      <c r="B1455" t="str">
        <f>VLOOKUP(A1455,SOURCE!B:P,12,0)</f>
        <v>ITM_RCLMIN</v>
      </c>
      <c r="D1455" s="8" t="str">
        <f>IF(A1455&lt;0,VLOOKUP(A1455,lookups!A$1:B$25,2,0),
IF(ISNA(B1455),"",
IF(OR(ISBLANK(A1455),ISNA(B1455),B1455=0),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))))</f>
        <v>#define ITM_RCLMIN                    1452</v>
      </c>
    </row>
    <row r="1456" spans="1:4">
      <c r="A1456">
        <v>1453</v>
      </c>
      <c r="B1456" t="str">
        <f>VLOOKUP(A1456,SOURCE!B:P,12,0)</f>
        <v>ITM_EQ_DEL</v>
      </c>
      <c r="D1456" s="8" t="str">
        <f>IF(A1456&lt;0,VLOOKUP(A1456,lookups!A$1:B$25,2,0),
IF(ISNA(B1456),"",
IF(OR(ISBLANK(A1456),ISNA(B1456),B1456=0),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))))</f>
        <v>#define ITM_EQ_DEL                    1453</v>
      </c>
    </row>
    <row r="1457" spans="1:4">
      <c r="A1457">
        <v>1454</v>
      </c>
      <c r="B1457" t="str">
        <f>VLOOKUP(A1457,SOURCE!B:P,12,0)</f>
        <v>ITM_EQ_EDI</v>
      </c>
      <c r="D1457" s="8" t="str">
        <f>IF(A1457&lt;0,VLOOKUP(A1457,lookups!A$1:B$25,2,0),
IF(ISNA(B1457),"",
IF(OR(ISBLANK(A1457),ISNA(B1457),B1457=0),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))))</f>
        <v>#define ITM_EQ_EDI                    1454</v>
      </c>
    </row>
    <row r="1458" spans="1:4">
      <c r="A1458">
        <v>1455</v>
      </c>
      <c r="B1458" t="str">
        <f>VLOOKUP(A1458,SOURCE!B:P,12,0)</f>
        <v>ITM_EQ_NEW</v>
      </c>
      <c r="D1458" s="8" t="str">
        <f>IF(A1458&lt;0,VLOOKUP(A1458,lookups!A$1:B$25,2,0),
IF(ISNA(B1458),"",
IF(OR(ISBLANK(A1458),ISNA(B1458),B1458=0),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))))</f>
        <v>#define ITM_EQ_NEW                    1455</v>
      </c>
    </row>
    <row r="1459" spans="1:4">
      <c r="A1459">
        <v>1456</v>
      </c>
      <c r="B1459" t="str">
        <f>VLOOKUP(A1459,SOURCE!B:P,12,0)</f>
        <v>ITM_ERF</v>
      </c>
      <c r="D1459" s="8" t="str">
        <f>IF(A1459&lt;0,VLOOKUP(A1459,lookups!A$1:B$25,2,0),
IF(ISNA(B1459),"",
IF(OR(ISBLANK(A1459),ISNA(B1459),B1459=0),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))))</f>
        <v>#define ITM_ERF                       1456</v>
      </c>
    </row>
    <row r="1460" spans="1:4">
      <c r="A1460">
        <v>1457</v>
      </c>
      <c r="B1460" t="str">
        <f>VLOOKUP(A1460,SOURCE!B:P,12,0)</f>
        <v>ITM_ERFC</v>
      </c>
      <c r="D1460" s="8" t="str">
        <f>IF(A1460&lt;0,VLOOKUP(A1460,lookups!A$1:B$25,2,0),
IF(ISNA(B1460),"",
IF(OR(ISBLANK(A1460),ISNA(B1460),B1460=0),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))))</f>
        <v>#define ITM_ERFC                      1457</v>
      </c>
    </row>
    <row r="1461" spans="1:4">
      <c r="A1461">
        <v>1458</v>
      </c>
      <c r="B1461" t="str">
        <f>VLOOKUP(A1461,SOURCE!B:P,12,0)</f>
        <v>ITM_ERR</v>
      </c>
      <c r="D1461" s="8" t="str">
        <f>IF(A1461&lt;0,VLOOKUP(A1461,lookups!A$1:B$25,2,0),
IF(ISNA(B1461),"",
IF(OR(ISBLANK(A1461),ISNA(B1461),B1461=0),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))))</f>
        <v>#define ITM_ERR                       1458</v>
      </c>
    </row>
    <row r="1462" spans="1:4">
      <c r="A1462">
        <v>1459</v>
      </c>
      <c r="B1462" t="str">
        <f>VLOOKUP(A1462,SOURCE!B:P,12,0)</f>
        <v>ITM_EXITALL</v>
      </c>
      <c r="D1462" s="8" t="str">
        <f>IF(A1462&lt;0,VLOOKUP(A1462,lookups!A$1:B$25,2,0),
IF(ISNA(B1462),"",
IF(OR(ISBLANK(A1462),ISNA(B1462),B1462=0),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))))</f>
        <v>#define ITM_EXITALL                   1459</v>
      </c>
    </row>
    <row r="1463" spans="1:4">
      <c r="A1463">
        <v>1460</v>
      </c>
      <c r="B1463" t="str">
        <f>VLOOKUP(A1463,SOURCE!B:P,12,0)</f>
        <v>ITM_EXPT</v>
      </c>
      <c r="D1463" s="8" t="str">
        <f>IF(A1463&lt;0,VLOOKUP(A1463,lookups!A$1:B$25,2,0),
IF(ISNA(B1463),"",
IF(OR(ISBLANK(A1463),ISNA(B1463),B1463=0),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))))</f>
        <v>#define ITM_EXPT                      1460</v>
      </c>
    </row>
    <row r="1464" spans="1:4">
      <c r="A1464">
        <v>1461</v>
      </c>
      <c r="B1464" t="str">
        <f>VLOOKUP(A1464,SOURCE!B:P,12,0)</f>
        <v>ITM_1461</v>
      </c>
      <c r="D1464" s="8" t="str">
        <f>IF(A1464&lt;0,VLOOKUP(A1464,lookups!A$1:B$25,2,0),
IF(ISNA(B1464),"",
IF(OR(ISBLANK(A1464),ISNA(B1464),B1464=0),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))))</f>
        <v>#define ITM_1461                      1461</v>
      </c>
    </row>
    <row r="1465" spans="1:4">
      <c r="A1465">
        <v>1462</v>
      </c>
      <c r="B1465" t="str">
        <f>VLOOKUP(A1465,SOURCE!B:P,12,0)</f>
        <v>ITM_FIB</v>
      </c>
      <c r="D1465" s="8" t="str">
        <f>IF(A1465&lt;0,VLOOKUP(A1465,lookups!A$1:B$25,2,0),
IF(ISNA(B1465),"",
IF(OR(ISBLANK(A1465),ISNA(B1465),B1465=0),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))))</f>
        <v>#define ITM_FIB                       1462</v>
      </c>
    </row>
    <row r="1466" spans="1:4">
      <c r="A1466">
        <v>1463</v>
      </c>
      <c r="B1466" t="str">
        <f>VLOOKUP(A1466,SOURCE!B:P,12,0)</f>
        <v>ITM_FIX</v>
      </c>
      <c r="D1466" s="8" t="str">
        <f>IF(A1466&lt;0,VLOOKUP(A1466,lookups!A$1:B$25,2,0),
IF(ISNA(B1466),"",
IF(OR(ISBLANK(A1466),ISNA(B1466),B1466=0),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))))</f>
        <v>#define ITM_FIX                       1463</v>
      </c>
    </row>
    <row r="1467" spans="1:4">
      <c r="A1467">
        <v>1464</v>
      </c>
      <c r="B1467" t="str">
        <f>VLOOKUP(A1467,SOURCE!B:P,12,0)</f>
        <v>ITM_FLASH</v>
      </c>
      <c r="D1467" s="8" t="str">
        <f>IF(A1467&lt;0,VLOOKUP(A1467,lookups!A$1:B$25,2,0),
IF(ISNA(B1467),"",
IF(OR(ISBLANK(A1467),ISNA(B1467),B1467=0),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))))</f>
        <v>#define ITM_FLASH                     1464</v>
      </c>
    </row>
    <row r="1468" spans="1:4">
      <c r="A1468">
        <v>1465</v>
      </c>
      <c r="B1468" t="str">
        <f>VLOOKUP(A1468,SOURCE!B:P,12,0)</f>
        <v>ITM_FQX</v>
      </c>
      <c r="D1468" s="8" t="str">
        <f>IF(A1468&lt;0,VLOOKUP(A1468,lookups!A$1:B$25,2,0),
IF(ISNA(B1468),"",
IF(OR(ISBLANK(A1468),ISNA(B1468),B1468=0),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))))</f>
        <v>#define ITM_FQX                       1465</v>
      </c>
    </row>
    <row r="1469" spans="1:4">
      <c r="A1469">
        <v>1466</v>
      </c>
      <c r="B1469" t="str">
        <f>VLOOKUP(A1469,SOURCE!B:P,12,0)</f>
        <v>ITM_FDQX</v>
      </c>
      <c r="D1469" s="8" t="str">
        <f>IF(A1469&lt;0,VLOOKUP(A1469,lookups!A$1:B$25,2,0),
IF(ISNA(B1469),"",
IF(OR(ISBLANK(A1469),ISNA(B1469),B1469=0),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))))</f>
        <v>#define ITM_FDQX                      1466</v>
      </c>
    </row>
    <row r="1470" spans="1:4">
      <c r="A1470">
        <v>1467</v>
      </c>
      <c r="B1470" t="str">
        <f>VLOOKUP(A1470,SOURCE!B:P,12,0)</f>
        <v>ITM_GAP</v>
      </c>
      <c r="D1470" s="8" t="str">
        <f>IF(A1470&lt;0,VLOOKUP(A1470,lookups!A$1:B$25,2,0),
IF(ISNA(B1470),"",
IF(OR(ISBLANK(A1470),ISNA(B1470),B1470=0),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))))</f>
        <v>#define ITM_GAP                       1467</v>
      </c>
    </row>
    <row r="1471" spans="1:4">
      <c r="A1471">
        <v>1468</v>
      </c>
      <c r="B1471" t="str">
        <f>VLOOKUP(A1471,SOURCE!B:P,12,0)</f>
        <v>ITM_GD</v>
      </c>
      <c r="D1471" s="8" t="str">
        <f>IF(A1471&lt;0,VLOOKUP(A1471,lookups!A$1:B$25,2,0),
IF(ISNA(B1471),"",
IF(OR(ISBLANK(A1471),ISNA(B1471),B1471=0),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))))</f>
        <v>#define ITM_GD                        1468</v>
      </c>
    </row>
    <row r="1472" spans="1:4">
      <c r="A1472">
        <v>1469</v>
      </c>
      <c r="B1472" t="str">
        <f>VLOOKUP(A1472,SOURCE!B:P,12,0)</f>
        <v>ITM_GDM1</v>
      </c>
      <c r="D1472" s="8" t="str">
        <f>IF(A1472&lt;0,VLOOKUP(A1472,lookups!A$1:B$25,2,0),
IF(ISNA(B1472),"",
IF(OR(ISBLANK(A1472),ISNA(B1472),B1472=0),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))))</f>
        <v>#define ITM_GDM1                      1469</v>
      </c>
    </row>
    <row r="1473" spans="1:4">
      <c r="A1473">
        <v>1470</v>
      </c>
      <c r="B1473" t="str">
        <f>VLOOKUP(A1473,SOURCE!B:P,12,0)</f>
        <v>ITM_GRAD</v>
      </c>
      <c r="D1473" s="8" t="str">
        <f>IF(A1473&lt;0,VLOOKUP(A1473,lookups!A$1:B$25,2,0),
IF(ISNA(B1473),"",
IF(OR(ISBLANK(A1473),ISNA(B1473),B1473=0),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))))</f>
        <v>#define ITM_GRAD                      1470</v>
      </c>
    </row>
    <row r="1474" spans="1:4">
      <c r="A1474">
        <v>1471</v>
      </c>
      <c r="B1474" t="str">
        <f>VLOOKUP(A1474,SOURCE!B:P,12,0)</f>
        <v>ITM_GRADto</v>
      </c>
      <c r="D1474" s="8" t="str">
        <f>IF(A1474&lt;0,VLOOKUP(A1474,lookups!A$1:B$25,2,0),
IF(ISNA(B1474),"",
IF(OR(ISBLANK(A1474),ISNA(B1474),B1474=0),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))))</f>
        <v>#define ITM_GRADto                    1471</v>
      </c>
    </row>
    <row r="1475" spans="1:4">
      <c r="A1475">
        <v>1472</v>
      </c>
      <c r="B1475" t="str">
        <f>VLOOKUP(A1475,SOURCE!B:P,12,0)</f>
        <v>ITM_GTOP</v>
      </c>
      <c r="D1475" s="8" t="str">
        <f>IF(A1475&lt;0,VLOOKUP(A1475,lookups!A$1:B$25,2,0),
IF(ISNA(B1475),"",
IF(OR(ISBLANK(A1475),ISNA(B1475),B1475=0),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))))</f>
        <v>#define ITM_GTOP                      1472</v>
      </c>
    </row>
    <row r="1476" spans="1:4">
      <c r="A1476">
        <v>1473</v>
      </c>
      <c r="B1476" t="str">
        <f>VLOOKUP(A1476,SOURCE!B:P,12,0)</f>
        <v>ITM_HN</v>
      </c>
      <c r="D1476" s="8" t="str">
        <f>IF(A1476&lt;0,VLOOKUP(A1476,lookups!A$1:B$25,2,0),
IF(ISNA(B1476),"",
IF(OR(ISBLANK(A1476),ISNA(B1476),B1476=0),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))))</f>
        <v>#define ITM_HN                        1473</v>
      </c>
    </row>
    <row r="1477" spans="1:4">
      <c r="A1477">
        <v>1474</v>
      </c>
      <c r="B1477" t="str">
        <f>VLOOKUP(A1477,SOURCE!B:P,12,0)</f>
        <v>ITM_HNP</v>
      </c>
      <c r="D1477" s="8" t="str">
        <f>IF(A1477&lt;0,VLOOKUP(A1477,lookups!A$1:B$25,2,0),
IF(ISNA(B1477),"",
IF(OR(ISBLANK(A1477),ISNA(B1477),B1477=0),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))))</f>
        <v>#define ITM_HNP                       1474</v>
      </c>
    </row>
    <row r="1478" spans="1:4">
      <c r="A1478">
        <v>1475</v>
      </c>
      <c r="B1478" t="str">
        <f>VLOOKUP(A1478,SOURCE!B:P,12,0)</f>
        <v>ITM_IM</v>
      </c>
      <c r="D1478" s="8" t="str">
        <f>IF(A1478&lt;0,VLOOKUP(A1478,lookups!A$1:B$25,2,0),
IF(ISNA(B1478),"",
IF(OR(ISBLANK(A1478),ISNA(B1478),B1478=0),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))))</f>
        <v>#define ITM_IM                        1475</v>
      </c>
    </row>
    <row r="1479" spans="1:4">
      <c r="A1479">
        <v>1476</v>
      </c>
      <c r="B1479" t="str">
        <f>VLOOKUP(A1479,SOURCE!B:P,12,0)</f>
        <v>ITM_INDEX</v>
      </c>
      <c r="D1479" s="8" t="str">
        <f>IF(A1479&lt;0,VLOOKUP(A1479,lookups!A$1:B$25,2,0),
IF(ISNA(B1479),"",
IF(OR(ISBLANK(A1479),ISNA(B1479),B1479=0),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))))</f>
        <v>#define ITM_INDEX                     1476</v>
      </c>
    </row>
    <row r="1480" spans="1:4">
      <c r="A1480">
        <v>1477</v>
      </c>
      <c r="B1480" t="str">
        <f>VLOOKUP(A1480,SOURCE!B:P,12,0)</f>
        <v>ITM_IXYZ</v>
      </c>
      <c r="D1480" s="8" t="str">
        <f>IF(A1480&lt;0,VLOOKUP(A1480,lookups!A$1:B$25,2,0),
IF(ISNA(B1480),"",
IF(OR(ISBLANK(A1480),ISNA(B1480),B1480=0),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))))</f>
        <v>#define ITM_IXYZ                      1477</v>
      </c>
    </row>
    <row r="1481" spans="1:4">
      <c r="A1481">
        <v>1478</v>
      </c>
      <c r="B1481" t="str">
        <f>VLOOKUP(A1481,SOURCE!B:P,12,0)</f>
        <v>ITM_IGAMMAP</v>
      </c>
      <c r="D1481" s="8" t="str">
        <f>IF(A1481&lt;0,VLOOKUP(A1481,lookups!A$1:B$25,2,0),
IF(ISNA(B1481),"",
IF(OR(ISBLANK(A1481),ISNA(B1481),B1481=0),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))))</f>
        <v>#define ITM_IGAMMAP                   1478</v>
      </c>
    </row>
    <row r="1482" spans="1:4">
      <c r="A1482">
        <v>1479</v>
      </c>
      <c r="B1482" t="str">
        <f>VLOOKUP(A1482,SOURCE!B:P,12,0)</f>
        <v>ITM_IGAMMAQ</v>
      </c>
      <c r="D1482" s="8" t="str">
        <f>IF(A1482&lt;0,VLOOKUP(A1482,lookups!A$1:B$25,2,0),
IF(ISNA(B1482),"",
IF(OR(ISBLANK(A1482),ISNA(B1482),B1482=0),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))))</f>
        <v>#define ITM_IGAMMAQ                   1479</v>
      </c>
    </row>
    <row r="1483" spans="1:4">
      <c r="A1483">
        <v>1480</v>
      </c>
      <c r="B1483" t="str">
        <f>VLOOKUP(A1483,SOURCE!B:P,12,0)</f>
        <v>ITM_IPLUS</v>
      </c>
      <c r="D1483" s="8" t="str">
        <f>IF(A1483&lt;0,VLOOKUP(A1483,lookups!A$1:B$25,2,0),
IF(ISNA(B1483),"",
IF(OR(ISBLANK(A1483),ISNA(B1483),B1483=0),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))))</f>
        <v>#define ITM_IPLUS                     1480</v>
      </c>
    </row>
    <row r="1484" spans="1:4">
      <c r="A1484">
        <v>1481</v>
      </c>
      <c r="B1484" t="str">
        <f>VLOOKUP(A1484,SOURCE!B:P,12,0)</f>
        <v>ITM_IMINUS</v>
      </c>
      <c r="D1484" s="8" t="str">
        <f>IF(A1484&lt;0,VLOOKUP(A1484,lookups!A$1:B$25,2,0),
IF(ISNA(B1484),"",
IF(OR(ISBLANK(A1484),ISNA(B1484),B1484=0),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))))</f>
        <v>#define ITM_IMINUS                    1481</v>
      </c>
    </row>
    <row r="1485" spans="1:4">
      <c r="A1485">
        <v>1482</v>
      </c>
      <c r="B1485" t="str">
        <f>VLOOKUP(A1485,SOURCE!B:P,12,0)</f>
        <v>ITM_JYX</v>
      </c>
      <c r="D1485" s="8" t="str">
        <f>IF(A1485&lt;0,VLOOKUP(A1485,lookups!A$1:B$25,2,0),
IF(ISNA(B1485),"",
IF(OR(ISBLANK(A1485),ISNA(B1485),B1485=0),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))))</f>
        <v>#define ITM_JYX                       1482</v>
      </c>
    </row>
    <row r="1486" spans="1:4">
      <c r="A1486">
        <v>1483</v>
      </c>
      <c r="B1486" t="str">
        <f>VLOOKUP(A1486,SOURCE!B:P,12,0)</f>
        <v>ITM_JPLUS</v>
      </c>
      <c r="D1486" s="8" t="str">
        <f>IF(A1486&lt;0,VLOOKUP(A1486,lookups!A$1:B$25,2,0),
IF(ISNA(B1486),"",
IF(OR(ISBLANK(A1486),ISNA(B1486),B1486=0),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))))</f>
        <v>#define ITM_JPLUS                     1483</v>
      </c>
    </row>
    <row r="1487" spans="1:4">
      <c r="A1487">
        <v>1484</v>
      </c>
      <c r="B1487" t="str">
        <f>VLOOKUP(A1487,SOURCE!B:P,12,0)</f>
        <v>ITM_JMINUS</v>
      </c>
      <c r="D1487" s="8" t="str">
        <f>IF(A1487&lt;0,VLOOKUP(A1487,lookups!A$1:B$25,2,0),
IF(ISNA(B1487),"",
IF(OR(ISBLANK(A1487),ISNA(B1487),B1487=0),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))))</f>
        <v>#define ITM_JMINUS                    1484</v>
      </c>
    </row>
    <row r="1488" spans="1:4">
      <c r="A1488">
        <v>1485</v>
      </c>
      <c r="B1488" t="str">
        <f>VLOOKUP(A1488,SOURCE!B:P,12,0)</f>
        <v>ITM_JonG</v>
      </c>
      <c r="D1488" s="8" t="str">
        <f>IF(A1488&lt;0,VLOOKUP(A1488,lookups!A$1:B$25,2,0),
IF(ISNA(B1488),"",
IF(OR(ISBLANK(A1488),ISNA(B1488),B1488=0),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))))</f>
        <v>#define ITM_JonG                      1485</v>
      </c>
    </row>
    <row r="1489" spans="1:4">
      <c r="A1489">
        <v>1486</v>
      </c>
      <c r="B1489" t="str">
        <f>VLOOKUP(A1489,SOURCE!B:P,12,0)</f>
        <v>ITM_JtoD</v>
      </c>
      <c r="D1489" s="8" t="str">
        <f>IF(A1489&lt;0,VLOOKUP(A1489,lookups!A$1:B$25,2,0),
IF(ISNA(B1489),"",
IF(OR(ISBLANK(A1489),ISNA(B1489),B1489=0),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))))</f>
        <v>#define ITM_JtoD                      1486</v>
      </c>
    </row>
    <row r="1490" spans="1:4">
      <c r="A1490">
        <v>1487</v>
      </c>
      <c r="B1490" t="str">
        <f>VLOOKUP(A1490,SOURCE!B:P,12,0)</f>
        <v>ITM_KEY</v>
      </c>
      <c r="D1490" s="8" t="str">
        <f>IF(A1490&lt;0,VLOOKUP(A1490,lookups!A$1:B$25,2,0),
IF(ISNA(B1490),"",
IF(OR(ISBLANK(A1490),ISNA(B1490),B1490=0),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))))</f>
        <v>#define ITM_KEY                       1487</v>
      </c>
    </row>
    <row r="1491" spans="1:4">
      <c r="A1491">
        <v>1488</v>
      </c>
      <c r="B1491" t="str">
        <f>VLOOKUP(A1491,SOURCE!B:P,12,0)</f>
        <v>ITM_KEYG</v>
      </c>
      <c r="D1491" s="8" t="str">
        <f>IF(A1491&lt;0,VLOOKUP(A1491,lookups!A$1:B$25,2,0),
IF(ISNA(B1491),"",
IF(OR(ISBLANK(A1491),ISNA(B1491),B1491=0),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))))</f>
        <v>#define ITM_KEYG                      1488</v>
      </c>
    </row>
    <row r="1492" spans="1:4">
      <c r="A1492">
        <v>1489</v>
      </c>
      <c r="B1492" t="str">
        <f>VLOOKUP(A1492,SOURCE!B:P,12,0)</f>
        <v>ITM_KEYX</v>
      </c>
      <c r="D1492" s="8" t="str">
        <f>IF(A1492&lt;0,VLOOKUP(A1492,lookups!A$1:B$25,2,0),
IF(ISNA(B1492),"",
IF(OR(ISBLANK(A1492),ISNA(B1492),B1492=0),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))))</f>
        <v>#define ITM_KEYX                      1489</v>
      </c>
    </row>
    <row r="1493" spans="1:4">
      <c r="A1493">
        <v>1490</v>
      </c>
      <c r="B1493" t="str">
        <f>VLOOKUP(A1493,SOURCE!B:P,12,0)</f>
        <v>ITM_sinc</v>
      </c>
      <c r="D1493" s="8" t="str">
        <f>IF(A1493&lt;0,VLOOKUP(A1493,lookups!A$1:B$25,2,0),
IF(ISNA(B1493),"",
IF(OR(ISBLANK(A1493),ISNA(B1493),B1493=0),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))))</f>
        <v>#define ITM_sinc                      1490</v>
      </c>
    </row>
    <row r="1494" spans="1:4">
      <c r="A1494">
        <v>1491</v>
      </c>
      <c r="B1494" t="str">
        <f>VLOOKUP(A1494,SOURCE!B:P,12,0)</f>
        <v>ITM_KTYP</v>
      </c>
      <c r="D1494" s="8" t="str">
        <f>IF(A1494&lt;0,VLOOKUP(A1494,lookups!A$1:B$25,2,0),
IF(ISNA(B1494),"",
IF(OR(ISBLANK(A1494),ISNA(B1494),B1494=0),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))))</f>
        <v>#define ITM_KTYP                      1491</v>
      </c>
    </row>
    <row r="1495" spans="1:4">
      <c r="A1495">
        <v>1492</v>
      </c>
      <c r="B1495" t="str">
        <f>VLOOKUP(A1495,SOURCE!B:P,12,0)</f>
        <v>ITM_LASTX</v>
      </c>
      <c r="D1495" s="8" t="str">
        <f>IF(A1495&lt;0,VLOOKUP(A1495,lookups!A$1:B$25,2,0),
IF(ISNA(B1495),"",
IF(OR(ISBLANK(A1495),ISNA(B1495),B1495=0),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))))</f>
        <v>#define ITM_LASTX                     1492</v>
      </c>
    </row>
    <row r="1496" spans="1:4">
      <c r="A1496">
        <v>1493</v>
      </c>
      <c r="B1496" t="str">
        <f>VLOOKUP(A1496,SOURCE!B:P,12,0)</f>
        <v>ITM_LBLQ</v>
      </c>
      <c r="D1496" s="8" t="str">
        <f>IF(A1496&lt;0,VLOOKUP(A1496,lookups!A$1:B$25,2,0),
IF(ISNA(B1496),"",
IF(OR(ISBLANK(A1496),ISNA(B1496),B1496=0),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))))</f>
        <v>#define ITM_LBLQ                      1493</v>
      </c>
    </row>
    <row r="1497" spans="1:4">
      <c r="A1497">
        <v>1494</v>
      </c>
      <c r="B1497" t="str">
        <f>VLOOKUP(A1497,SOURCE!B:P,12,0)</f>
        <v>ITM_LEAP</v>
      </c>
      <c r="D1497" s="8" t="str">
        <f>IF(A1497&lt;0,VLOOKUP(A1497,lookups!A$1:B$25,2,0),
IF(ISNA(B1497),"",
IF(OR(ISBLANK(A1497),ISNA(B1497),B1497=0),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))))</f>
        <v>#define ITM_LEAP                      1494</v>
      </c>
    </row>
    <row r="1498" spans="1:4">
      <c r="A1498">
        <v>1495</v>
      </c>
      <c r="B1498" t="str">
        <f>VLOOKUP(A1498,SOURCE!B:P,12,0)</f>
        <v>ITM_Ln</v>
      </c>
      <c r="D1498" s="8" t="str">
        <f>IF(A1498&lt;0,VLOOKUP(A1498,lookups!A$1:B$25,2,0),
IF(ISNA(B1498),"",
IF(OR(ISBLANK(A1498),ISNA(B1498),B1498=0),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))))</f>
        <v>#define ITM_Ln                        1495</v>
      </c>
    </row>
    <row r="1499" spans="1:4">
      <c r="A1499">
        <v>1496</v>
      </c>
      <c r="B1499" t="str">
        <f>VLOOKUP(A1499,SOURCE!B:P,12,0)</f>
        <v>ITM_LNALPHA</v>
      </c>
      <c r="D1499" s="8" t="str">
        <f>IF(A1499&lt;0,VLOOKUP(A1499,lookups!A$1:B$25,2,0),
IF(ISNA(B1499),"",
IF(OR(ISBLANK(A1499),ISNA(B1499),B1499=0),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))))</f>
        <v>#define ITM_LNALPHA                   1496</v>
      </c>
    </row>
    <row r="1500" spans="1:4">
      <c r="A1500">
        <v>1497</v>
      </c>
      <c r="B1500" t="str">
        <f>VLOOKUP(A1500,SOURCE!B:P,12,0)</f>
        <v>ITM_LNBETA</v>
      </c>
      <c r="D1500" s="8" t="str">
        <f>IF(A1500&lt;0,VLOOKUP(A1500,lookups!A$1:B$25,2,0),
IF(ISNA(B1500),"",
IF(OR(ISBLANK(A1500),ISNA(B1500),B1500=0),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))))</f>
        <v>#define ITM_LNBETA                    1497</v>
      </c>
    </row>
    <row r="1501" spans="1:4">
      <c r="A1501">
        <v>1498</v>
      </c>
      <c r="B1501" t="str">
        <f>VLOOKUP(A1501,SOURCE!B:P,12,0)</f>
        <v>ITM_LNGAMMA</v>
      </c>
      <c r="D1501" s="8" t="str">
        <f>IF(A1501&lt;0,VLOOKUP(A1501,lookups!A$1:B$25,2,0),
IF(ISNA(B1501),"",
IF(OR(ISBLANK(A1501),ISNA(B1501),B1501=0),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))))</f>
        <v>#define ITM_LNGAMMA                   1498</v>
      </c>
    </row>
    <row r="1502" spans="1:4">
      <c r="A1502">
        <v>1499</v>
      </c>
      <c r="B1502" t="str">
        <f>VLOOKUP(A1502,SOURCE!B:P,12,0)</f>
        <v>ITM_LOAD</v>
      </c>
      <c r="D1502" s="8" t="str">
        <f>IF(A1502&lt;0,VLOOKUP(A1502,lookups!A$1:B$25,2,0),
IF(ISNA(B1502),"",
IF(OR(ISBLANK(A1502),ISNA(B1502),B1502=0),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))))</f>
        <v>#define ITM_LOAD                      1499</v>
      </c>
    </row>
    <row r="1503" spans="1:4">
      <c r="A1503">
        <v>1500</v>
      </c>
      <c r="B1503" t="str">
        <f>VLOOKUP(A1503,SOURCE!B:P,12,0)</f>
        <v>ITM_LOADP</v>
      </c>
      <c r="D1503" s="8" t="str">
        <f>IF(A1503&lt;0,VLOOKUP(A1503,lookups!A$1:B$25,2,0),
IF(ISNA(B1503),"",
IF(OR(ISBLANK(A1503),ISNA(B1503),B1503=0),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))))</f>
        <v>#define ITM_LOADP                     1500</v>
      </c>
    </row>
    <row r="1504" spans="1:4">
      <c r="A1504">
        <v>1501</v>
      </c>
      <c r="B1504" t="str">
        <f>VLOOKUP(A1504,SOURCE!B:P,12,0)</f>
        <v>ITM_LOADR</v>
      </c>
      <c r="D1504" s="8" t="str">
        <f>IF(A1504&lt;0,VLOOKUP(A1504,lookups!A$1:B$25,2,0),
IF(ISNA(B1504),"",
IF(OR(ISBLANK(A1504),ISNA(B1504),B1504=0),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))))</f>
        <v>#define ITM_LOADR                     1501</v>
      </c>
    </row>
    <row r="1505" spans="1:4">
      <c r="A1505">
        <v>1502</v>
      </c>
      <c r="B1505" t="str">
        <f>VLOOKUP(A1505,SOURCE!B:P,12,0)</f>
        <v>ITM_LOADSS</v>
      </c>
      <c r="D1505" s="8" t="str">
        <f>IF(A1505&lt;0,VLOOKUP(A1505,lookups!A$1:B$25,2,0),
IF(ISNA(B1505),"",
IF(OR(ISBLANK(A1505),ISNA(B1505),B1505=0),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))))</f>
        <v>#define ITM_LOADSS                    1502</v>
      </c>
    </row>
    <row r="1506" spans="1:4">
      <c r="A1506">
        <v>1503</v>
      </c>
      <c r="B1506" t="str">
        <f>VLOOKUP(A1506,SOURCE!B:P,12,0)</f>
        <v>ITM_LOADSIGMA</v>
      </c>
      <c r="D1506" s="8" t="str">
        <f>IF(A1506&lt;0,VLOOKUP(A1506,lookups!A$1:B$25,2,0),
IF(ISNA(B1506),"",
IF(OR(ISBLANK(A1506),ISNA(B1506),B1506=0),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))))</f>
        <v>#define ITM_LOADSIGMA                 1503</v>
      </c>
    </row>
    <row r="1507" spans="1:4">
      <c r="A1507">
        <v>1504</v>
      </c>
      <c r="B1507" t="str">
        <f>VLOOKUP(A1507,SOURCE!B:P,12,0)</f>
        <v>ITM_LocR</v>
      </c>
      <c r="D1507" s="8" t="str">
        <f>IF(A1507&lt;0,VLOOKUP(A1507,lookups!A$1:B$25,2,0),
IF(ISNA(B1507),"",
IF(OR(ISBLANK(A1507),ISNA(B1507),B1507=0),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))))</f>
        <v>#define ITM_LocR                      1504</v>
      </c>
    </row>
    <row r="1508" spans="1:4">
      <c r="A1508">
        <v>1505</v>
      </c>
      <c r="B1508" t="str">
        <f>VLOOKUP(A1508,SOURCE!B:P,12,0)</f>
        <v>ITM_LocRQ</v>
      </c>
      <c r="D1508" s="8" t="str">
        <f>IF(A1508&lt;0,VLOOKUP(A1508,lookups!A$1:B$25,2,0),
IF(ISNA(B1508),"",
IF(OR(ISBLANK(A1508),ISNA(B1508),B1508=0),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))))</f>
        <v>#define ITM_LocRQ                     1505</v>
      </c>
    </row>
    <row r="1509" spans="1:4">
      <c r="A1509">
        <v>1506</v>
      </c>
      <c r="B1509" t="str">
        <f>VLOOKUP(A1509,SOURCE!B:P,12,0)</f>
        <v>ITM_LR</v>
      </c>
      <c r="D1509" s="8" t="str">
        <f>IF(A1509&lt;0,VLOOKUP(A1509,lookups!A$1:B$25,2,0),
IF(ISNA(B1509),"",
IF(OR(ISBLANK(A1509),ISNA(B1509),B1509=0),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))))</f>
        <v>#define ITM_LR                        1506</v>
      </c>
    </row>
    <row r="1510" spans="1:4">
      <c r="A1510">
        <v>1507</v>
      </c>
      <c r="B1510" t="str">
        <f>VLOOKUP(A1510,SOURCE!B:P,12,0)</f>
        <v>ITM_MANT</v>
      </c>
      <c r="D1510" s="8" t="str">
        <f>IF(A1510&lt;0,VLOOKUP(A1510,lookups!A$1:B$25,2,0),
IF(ISNA(B1510),"",
IF(OR(ISBLANK(A1510),ISNA(B1510),B1510=0),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))))</f>
        <v>#define ITM_MANT                      1507</v>
      </c>
    </row>
    <row r="1511" spans="1:4">
      <c r="A1511">
        <v>1508</v>
      </c>
      <c r="B1511" t="str">
        <f>VLOOKUP(A1511,SOURCE!B:P,12,0)</f>
        <v>ITM_MATX</v>
      </c>
      <c r="D1511" s="8" t="str">
        <f>IF(A1511&lt;0,VLOOKUP(A1511,lookups!A$1:B$25,2,0),
IF(ISNA(B1511),"",
IF(OR(ISBLANK(A1511),ISNA(B1511),B1511=0),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))))</f>
        <v>#define ITM_MATX                      1508</v>
      </c>
    </row>
    <row r="1512" spans="1:4">
      <c r="A1512">
        <v>1509</v>
      </c>
      <c r="B1512" t="str">
        <f>VLOOKUP(A1512,SOURCE!B:P,12,0)</f>
        <v>ITM_MEM</v>
      </c>
      <c r="D1512" s="8" t="str">
        <f>IF(A1512&lt;0,VLOOKUP(A1512,lookups!A$1:B$25,2,0),
IF(ISNA(B1512),"",
IF(OR(ISBLANK(A1512),ISNA(B1512),B1512=0),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))))</f>
        <v>#define ITM_MEM                       1509</v>
      </c>
    </row>
    <row r="1513" spans="1:4">
      <c r="A1513">
        <v>1510</v>
      </c>
      <c r="B1513" t="str">
        <f>VLOOKUP(A1513,SOURCE!B:P,12,0)</f>
        <v>ITM_MENU</v>
      </c>
      <c r="D1513" s="8" t="str">
        <f>IF(A1513&lt;0,VLOOKUP(A1513,lookups!A$1:B$25,2,0),
IF(ISNA(B1513),"",
IF(OR(ISBLANK(A1513),ISNA(B1513),B1513=0),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))))</f>
        <v>#define ITM_MENU                      1510</v>
      </c>
    </row>
    <row r="1514" spans="1:4">
      <c r="A1514">
        <v>1511</v>
      </c>
      <c r="B1514" t="str">
        <f>VLOOKUP(A1514,SOURCE!B:P,12,0)</f>
        <v>ITM_MONTH</v>
      </c>
      <c r="D1514" s="8" t="str">
        <f>IF(A1514&lt;0,VLOOKUP(A1514,lookups!A$1:B$25,2,0),
IF(ISNA(B1514),"",
IF(OR(ISBLANK(A1514),ISNA(B1514),B1514=0),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))))</f>
        <v>#define ITM_MONTH                     1511</v>
      </c>
    </row>
    <row r="1515" spans="1:4">
      <c r="A1515">
        <v>1512</v>
      </c>
      <c r="B1515" t="str">
        <f>VLOOKUP(A1515,SOURCE!B:P,12,0)</f>
        <v>ITM_MSG</v>
      </c>
      <c r="D1515" s="8" t="str">
        <f>IF(A1515&lt;0,VLOOKUP(A1515,lookups!A$1:B$25,2,0),
IF(ISNA(B1515),"",
IF(OR(ISBLANK(A1515),ISNA(B1515),B1515=0),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))))</f>
        <v>#define ITM_MSG                       1512</v>
      </c>
    </row>
    <row r="1516" spans="1:4">
      <c r="A1516">
        <v>1513</v>
      </c>
      <c r="B1516" t="str">
        <f>VLOOKUP(A1516,SOURCE!B:P,12,0)</f>
        <v>ITM_MULPI</v>
      </c>
      <c r="D1516" s="8" t="str">
        <f>IF(A1516&lt;0,VLOOKUP(A1516,lookups!A$1:B$25,2,0),
IF(ISNA(B1516),"",
IF(OR(ISBLANK(A1516),ISNA(B1516),B1516=0),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))))</f>
        <v>#define ITM_MULPI                     1513</v>
      </c>
    </row>
    <row r="1517" spans="1:4">
      <c r="A1517">
        <v>1514</v>
      </c>
      <c r="B1517" t="str">
        <f>VLOOKUP(A1517,SOURCE!B:P,12,0)</f>
        <v>ITM_MVAR</v>
      </c>
      <c r="D1517" s="8" t="str">
        <f>IF(A1517&lt;0,VLOOKUP(A1517,lookups!A$1:B$25,2,0),
IF(ISNA(B1517),"",
IF(OR(ISBLANK(A1517),ISNA(B1517),B1517=0),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))))</f>
        <v>#define ITM_MVAR                      1514</v>
      </c>
    </row>
    <row r="1518" spans="1:4">
      <c r="A1518">
        <v>1515</v>
      </c>
      <c r="B1518" t="str">
        <f>VLOOKUP(A1518,SOURCE!B:P,12,0)</f>
        <v>ITM_M_DELR</v>
      </c>
      <c r="D1518" s="8" t="str">
        <f>IF(A1518&lt;0,VLOOKUP(A1518,lookups!A$1:B$25,2,0),
IF(ISNA(B1518),"",
IF(OR(ISBLANK(A1518),ISNA(B1518),B1518=0),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))))</f>
        <v>#define ITM_M_DELR                    1515</v>
      </c>
    </row>
    <row r="1519" spans="1:4">
      <c r="A1519">
        <v>1516</v>
      </c>
      <c r="B1519" t="str">
        <f>VLOOKUP(A1519,SOURCE!B:P,12,0)</f>
        <v>ITM_M_DIM</v>
      </c>
      <c r="D1519" s="8" t="str">
        <f>IF(A1519&lt;0,VLOOKUP(A1519,lookups!A$1:B$25,2,0),
IF(ISNA(B1519),"",
IF(OR(ISBLANK(A1519),ISNA(B1519),B1519=0),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))))</f>
        <v>#define ITM_M_DIM                     1516</v>
      </c>
    </row>
    <row r="1520" spans="1:4">
      <c r="A1520">
        <v>1517</v>
      </c>
      <c r="B1520" t="str">
        <f>VLOOKUP(A1520,SOURCE!B:P,12,0)</f>
        <v>ITM_M_DIMQ</v>
      </c>
      <c r="D1520" s="8" t="str">
        <f>IF(A1520&lt;0,VLOOKUP(A1520,lookups!A$1:B$25,2,0),
IF(ISNA(B1520),"",
IF(OR(ISBLANK(A1520),ISNA(B1520),B1520=0),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))))</f>
        <v>#define ITM_M_DIMQ                    1517</v>
      </c>
    </row>
    <row r="1521" spans="1:4">
      <c r="A1521">
        <v>1518</v>
      </c>
      <c r="B1521" t="str">
        <f>VLOOKUP(A1521,SOURCE!B:P,12,0)</f>
        <v>ITM_MDY</v>
      </c>
      <c r="D1521" s="8" t="str">
        <f>IF(A1521&lt;0,VLOOKUP(A1521,lookups!A$1:B$25,2,0),
IF(ISNA(B1521),"",
IF(OR(ISBLANK(A1521),ISNA(B1521),B1521=0),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))))</f>
        <v>#define ITM_MDY                       1518</v>
      </c>
    </row>
    <row r="1522" spans="1:4">
      <c r="A1522">
        <v>1519</v>
      </c>
      <c r="B1522" t="str">
        <f>VLOOKUP(A1522,SOURCE!B:P,12,0)</f>
        <v>ITM_M_EDI</v>
      </c>
      <c r="D1522" s="8" t="str">
        <f>IF(A1522&lt;0,VLOOKUP(A1522,lookups!A$1:B$25,2,0),
IF(ISNA(B1522),"",
IF(OR(ISBLANK(A1522),ISNA(B1522),B1522=0),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))))</f>
        <v>#define ITM_M_EDI                     1519</v>
      </c>
    </row>
    <row r="1523" spans="1:4">
      <c r="A1523">
        <v>1520</v>
      </c>
      <c r="B1523" t="str">
        <f>VLOOKUP(A1523,SOURCE!B:P,12,0)</f>
        <v>ITM_M_EDIN</v>
      </c>
      <c r="D1523" s="8" t="str">
        <f>IF(A1523&lt;0,VLOOKUP(A1523,lookups!A$1:B$25,2,0),
IF(ISNA(B1523),"",
IF(OR(ISBLANK(A1523),ISNA(B1523),B1523=0),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))))</f>
        <v>#define ITM_M_EDIN                    1520</v>
      </c>
    </row>
    <row r="1524" spans="1:4">
      <c r="A1524">
        <v>1521</v>
      </c>
      <c r="B1524" t="str">
        <f>VLOOKUP(A1524,SOURCE!B:P,12,0)</f>
        <v>ITM_M_GET</v>
      </c>
      <c r="D1524" s="8" t="str">
        <f>IF(A1524&lt;0,VLOOKUP(A1524,lookups!A$1:B$25,2,0),
IF(ISNA(B1524),"",
IF(OR(ISBLANK(A1524),ISNA(B1524),B1524=0),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))))</f>
        <v>#define ITM_M_GET                     1521</v>
      </c>
    </row>
    <row r="1525" spans="1:4">
      <c r="A1525">
        <v>1522</v>
      </c>
      <c r="B1525" t="str">
        <f>VLOOKUP(A1525,SOURCE!B:P,12,0)</f>
        <v>ITM_M_GOTO</v>
      </c>
      <c r="D1525" s="8" t="str">
        <f>IF(A1525&lt;0,VLOOKUP(A1525,lookups!A$1:B$25,2,0),
IF(ISNA(B1525),"",
IF(OR(ISBLANK(A1525),ISNA(B1525),B1525=0),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))))</f>
        <v>#define ITM_M_GOTO                    1522</v>
      </c>
    </row>
    <row r="1526" spans="1:4">
      <c r="A1526">
        <v>1523</v>
      </c>
      <c r="B1526" t="str">
        <f>VLOOKUP(A1526,SOURCE!B:P,12,0)</f>
        <v>ITM_M_GROW</v>
      </c>
      <c r="D1526" s="8" t="str">
        <f>IF(A1526&lt;0,VLOOKUP(A1526,lookups!A$1:B$25,2,0),
IF(ISNA(B1526),"",
IF(OR(ISBLANK(A1526),ISNA(B1526),B1526=0),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))))</f>
        <v>#define ITM_M_GROW                    1523</v>
      </c>
    </row>
    <row r="1527" spans="1:4">
      <c r="A1527">
        <v>1524</v>
      </c>
      <c r="B1527" t="str">
        <f>VLOOKUP(A1527,SOURCE!B:P,12,0)</f>
        <v>ITM_M_INSR</v>
      </c>
      <c r="D1527" s="8" t="str">
        <f>IF(A1527&lt;0,VLOOKUP(A1527,lookups!A$1:B$25,2,0),
IF(ISNA(B1527),"",
IF(OR(ISBLANK(A1527),ISNA(B1527),B1527=0),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))))</f>
        <v>#define ITM_M_INSR                    1524</v>
      </c>
    </row>
    <row r="1528" spans="1:4">
      <c r="A1528">
        <v>1525</v>
      </c>
      <c r="B1528" t="str">
        <f>VLOOKUP(A1528,SOURCE!B:P,12,0)</f>
        <v>ITM_M_LU</v>
      </c>
      <c r="D1528" s="8" t="str">
        <f>IF(A1528&lt;0,VLOOKUP(A1528,lookups!A$1:B$25,2,0),
IF(ISNA(B1528),"",
IF(OR(ISBLANK(A1528),ISNA(B1528),B1528=0),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))))</f>
        <v>#define ITM_M_LU                      1525</v>
      </c>
    </row>
    <row r="1529" spans="1:4">
      <c r="A1529">
        <v>1526</v>
      </c>
      <c r="B1529" t="str">
        <f>VLOOKUP(A1529,SOURCE!B:P,12,0)</f>
        <v>ITM_M_NEW</v>
      </c>
      <c r="D1529" s="8" t="str">
        <f>IF(A1529&lt;0,VLOOKUP(A1529,lookups!A$1:B$25,2,0),
IF(ISNA(B1529),"",
IF(OR(ISBLANK(A1529),ISNA(B1529),B1529=0),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))))</f>
        <v>#define ITM_M_NEW                     1526</v>
      </c>
    </row>
    <row r="1530" spans="1:4">
      <c r="A1530">
        <v>1527</v>
      </c>
      <c r="B1530" t="str">
        <f>VLOOKUP(A1530,SOURCE!B:P,12,0)</f>
        <v>ITM_M_OLD</v>
      </c>
      <c r="D1530" s="8" t="str">
        <f>IF(A1530&lt;0,VLOOKUP(A1530,lookups!A$1:B$25,2,0),
IF(ISNA(B1530),"",
IF(OR(ISBLANK(A1530),ISNA(B1530),B1530=0),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))))</f>
        <v>#define ITM_M_OLD                     1527</v>
      </c>
    </row>
    <row r="1531" spans="1:4">
      <c r="A1531">
        <v>1528</v>
      </c>
      <c r="B1531" t="str">
        <f>VLOOKUP(A1531,SOURCE!B:P,12,0)</f>
        <v>ITM_M_PUT</v>
      </c>
      <c r="D1531" s="8" t="str">
        <f>IF(A1531&lt;0,VLOOKUP(A1531,lookups!A$1:B$25,2,0),
IF(ISNA(B1531),"",
IF(OR(ISBLANK(A1531),ISNA(B1531),B1531=0),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))))</f>
        <v>#define ITM_M_PUT                     1528</v>
      </c>
    </row>
    <row r="1532" spans="1:4">
      <c r="A1532">
        <v>1529</v>
      </c>
      <c r="B1532" t="str">
        <f>VLOOKUP(A1532,SOURCE!B:P,12,0)</f>
        <v>ITM_M_RR</v>
      </c>
      <c r="D1532" s="8" t="str">
        <f>IF(A1532&lt;0,VLOOKUP(A1532,lookups!A$1:B$25,2,0),
IF(ISNA(B1532),"",
IF(OR(ISBLANK(A1532),ISNA(B1532),B1532=0),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))))</f>
        <v>#define ITM_M_RR                      1529</v>
      </c>
    </row>
    <row r="1533" spans="1:4">
      <c r="A1533">
        <v>1530</v>
      </c>
      <c r="B1533" t="str">
        <f>VLOOKUP(A1533,SOURCE!B:P,12,0)</f>
        <v>ITM_sincpi</v>
      </c>
      <c r="D1533" s="8" t="str">
        <f>IF(A1533&lt;0,VLOOKUP(A1533,lookups!A$1:B$25,2,0),
IF(ISNA(B1533),"",
IF(OR(ISBLANK(A1533),ISNA(B1533),B1533=0),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))))</f>
        <v>#define ITM_sincpi                    1530</v>
      </c>
    </row>
    <row r="1534" spans="1:4">
      <c r="A1534">
        <v>1531</v>
      </c>
      <c r="B1534" t="str">
        <f>VLOOKUP(A1534,SOURCE!B:P,12,0)</f>
        <v>ITM_M_WRAP</v>
      </c>
      <c r="D1534" s="8" t="str">
        <f>IF(A1534&lt;0,VLOOKUP(A1534,lookups!A$1:B$25,2,0),
IF(ISNA(B1534),"",
IF(OR(ISBLANK(A1534),ISNA(B1534),B1534=0),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))))</f>
        <v>#define ITM_M_WRAP                    1531</v>
      </c>
    </row>
    <row r="1535" spans="1:4">
      <c r="A1535">
        <v>1532</v>
      </c>
      <c r="B1535" t="str">
        <f>VLOOKUP(A1535,SOURCE!B:P,12,0)</f>
        <v>ITM_NOP</v>
      </c>
      <c r="D1535" s="8" t="str">
        <f>IF(A1535&lt;0,VLOOKUP(A1535,lookups!A$1:B$25,2,0),
IF(ISNA(B1535),"",
IF(OR(ISBLANK(A1535),ISNA(B1535),B1535=0),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))))</f>
        <v>#define ITM_NOP                       1532</v>
      </c>
    </row>
    <row r="1536" spans="1:4">
      <c r="A1536">
        <v>1533</v>
      </c>
      <c r="B1536" t="str">
        <f>VLOOKUP(A1536,SOURCE!B:P,12,0)</f>
        <v>ITM_OFF</v>
      </c>
      <c r="D1536" s="8" t="str">
        <f>IF(A1536&lt;0,VLOOKUP(A1536,lookups!A$1:B$25,2,0),
IF(ISNA(B1536),"",
IF(OR(ISBLANK(A1536),ISNA(B1536),B1536=0),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))))</f>
        <v>#define ITM_OFF                       1533</v>
      </c>
    </row>
    <row r="1537" spans="1:4">
      <c r="A1537">
        <v>1534</v>
      </c>
      <c r="B1537" t="str">
        <f>VLOOKUP(A1537,SOURCE!B:P,12,0)</f>
        <v>ITM_DROPY</v>
      </c>
      <c r="D1537" s="8" t="str">
        <f>IF(A1537&lt;0,VLOOKUP(A1537,lookups!A$1:B$25,2,0),
IF(ISNA(B1537),"",
IF(OR(ISBLANK(A1537),ISNA(B1537),B1537=0),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))))</f>
        <v>#define ITM_DROPY                     1534</v>
      </c>
    </row>
    <row r="1538" spans="1:4">
      <c r="A1538">
        <v>1535</v>
      </c>
      <c r="B1538" t="str">
        <f>VLOOKUP(A1538,SOURCE!B:P,12,0)</f>
        <v>ITM_STOMIN</v>
      </c>
      <c r="D1538" s="8" t="str">
        <f>IF(A1538&lt;0,VLOOKUP(A1538,lookups!A$1:B$25,2,0),
IF(ISNA(B1538),"",
IF(OR(ISBLANK(A1538),ISNA(B1538),B1538=0),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))))</f>
        <v>#define ITM_STOMIN                    1535</v>
      </c>
    </row>
    <row r="1539" spans="1:4">
      <c r="A1539">
        <v>1536</v>
      </c>
      <c r="B1539" t="str">
        <f>VLOOKUP(A1539,SOURCE!B:P,12,0)</f>
        <v>ITM_PGMINT</v>
      </c>
      <c r="D1539" s="8" t="str">
        <f>IF(A1539&lt;0,VLOOKUP(A1539,lookups!A$1:B$25,2,0),
IF(ISNA(B1539),"",
IF(OR(ISBLANK(A1539),ISNA(B1539),B1539=0),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))))</f>
        <v>#define ITM_PGMINT                    1536</v>
      </c>
    </row>
    <row r="1540" spans="1:4">
      <c r="A1540">
        <v>1537</v>
      </c>
      <c r="B1540" t="str">
        <f>VLOOKUP(A1540,SOURCE!B:P,12,0)</f>
        <v>ITM_PGMSLV</v>
      </c>
      <c r="D1540" s="8" t="str">
        <f>IF(A1540&lt;0,VLOOKUP(A1540,lookups!A$1:B$25,2,0),
IF(ISNA(B1540),"",
IF(OR(ISBLANK(A1540),ISNA(B1540),B1540=0),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))))</f>
        <v>#define ITM_PGMSLV                    1537</v>
      </c>
    </row>
    <row r="1541" spans="1:4">
      <c r="A1541">
        <v>1538</v>
      </c>
      <c r="B1541" t="str">
        <f>VLOOKUP(A1541,SOURCE!B:P,12,0)</f>
        <v>ITM_PIXEL</v>
      </c>
      <c r="D1541" s="8" t="str">
        <f>IF(A1541&lt;0,VLOOKUP(A1541,lookups!A$1:B$25,2,0),
IF(ISNA(B1541),"",
IF(OR(ISBLANK(A1541),ISNA(B1541),B1541=0),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))))</f>
        <v>#define ITM_PIXEL                     1538</v>
      </c>
    </row>
    <row r="1542" spans="1:4">
      <c r="A1542">
        <v>1539</v>
      </c>
      <c r="B1542" t="str">
        <f>VLOOKUP(A1542,SOURCE!B:P,12,0)</f>
        <v>ITM_PLOT</v>
      </c>
      <c r="D1542" s="8" t="str">
        <f>IF(A1542&lt;0,VLOOKUP(A1542,lookups!A$1:B$25,2,0),
IF(ISNA(B1542),"",
IF(OR(ISBLANK(A1542),ISNA(B1542),B1542=0),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))))</f>
        <v>#define ITM_PLOT                      1539</v>
      </c>
    </row>
    <row r="1543" spans="1:4">
      <c r="A1543">
        <v>1540</v>
      </c>
      <c r="B1543" t="str">
        <f>VLOOKUP(A1543,SOURCE!B:P,12,0)</f>
        <v>ITM_PN</v>
      </c>
      <c r="D1543" s="8" t="str">
        <f>IF(A1543&lt;0,VLOOKUP(A1543,lookups!A$1:B$25,2,0),
IF(ISNA(B1543),"",
IF(OR(ISBLANK(A1543),ISNA(B1543),B1543=0),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))))</f>
        <v>#define ITM_PN                        1540</v>
      </c>
    </row>
    <row r="1544" spans="1:4">
      <c r="A1544">
        <v>1541</v>
      </c>
      <c r="B1544" t="str">
        <f>VLOOKUP(A1544,SOURCE!B:P,12,0)</f>
        <v>ITM_POINT</v>
      </c>
      <c r="D1544" s="8" t="str">
        <f>IF(A1544&lt;0,VLOOKUP(A1544,lookups!A$1:B$25,2,0),
IF(ISNA(B1544),"",
IF(OR(ISBLANK(A1544),ISNA(B1544),B1544=0),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))))</f>
        <v>#define ITM_POINT                     1541</v>
      </c>
    </row>
    <row r="1545" spans="1:4">
      <c r="A1545">
        <v>1542</v>
      </c>
      <c r="B1545" t="str">
        <f>VLOOKUP(A1545,SOURCE!B:P,12,0)</f>
        <v>ITM_LOADV</v>
      </c>
      <c r="D1545" s="8" t="str">
        <f>IF(A1545&lt;0,VLOOKUP(A1545,lookups!A$1:B$25,2,0),
IF(ISNA(B1545),"",
IF(OR(ISBLANK(A1545),ISNA(B1545),B1545=0),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))))</f>
        <v>#define ITM_LOADV                     1542</v>
      </c>
    </row>
    <row r="1546" spans="1:4">
      <c r="A1546">
        <v>1543</v>
      </c>
      <c r="B1546" t="str">
        <f>VLOOKUP(A1546,SOURCE!B:P,12,0)</f>
        <v>ITM_POPLR</v>
      </c>
      <c r="D1546" s="8" t="str">
        <f>IF(A1546&lt;0,VLOOKUP(A1546,lookups!A$1:B$25,2,0),
IF(ISNA(B1546),"",
IF(OR(ISBLANK(A1546),ISNA(B1546),B1546=0),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))))</f>
        <v>#define ITM_POPLR                     1543</v>
      </c>
    </row>
    <row r="1547" spans="1:4">
      <c r="A1547">
        <v>1544</v>
      </c>
      <c r="B1547" t="str">
        <f>VLOOKUP(A1547,SOURCE!B:P,12,0)</f>
        <v>ITM_PRCL</v>
      </c>
      <c r="D1547" s="8" t="str">
        <f>IF(A1547&lt;0,VLOOKUP(A1547,lookups!A$1:B$25,2,0),
IF(ISNA(B1547),"",
IF(OR(ISBLANK(A1547),ISNA(B1547),B1547=0),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))))</f>
        <v>#define ITM_PRCL                      1544</v>
      </c>
    </row>
    <row r="1548" spans="1:4">
      <c r="A1548">
        <v>1545</v>
      </c>
      <c r="B1548" t="str">
        <f>VLOOKUP(A1548,SOURCE!B:P,12,0)</f>
        <v>ITM_PSTO</v>
      </c>
      <c r="D1548" s="8" t="str">
        <f>IF(A1548&lt;0,VLOOKUP(A1548,lookups!A$1:B$25,2,0),
IF(ISNA(B1548),"",
IF(OR(ISBLANK(A1548),ISNA(B1548),B1548=0),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))))</f>
        <v>#define ITM_PSTO                      1545</v>
      </c>
    </row>
    <row r="1549" spans="1:4">
      <c r="A1549">
        <v>1546</v>
      </c>
      <c r="B1549" t="str">
        <f>VLOOKUP(A1549,SOURCE!B:P,12,0)</f>
        <v>ITM_PUTK</v>
      </c>
      <c r="D1549" s="8" t="str">
        <f>IF(A1549&lt;0,VLOOKUP(A1549,lookups!A$1:B$25,2,0),
IF(ISNA(B1549),"",
IF(OR(ISBLANK(A1549),ISNA(B1549),B1549=0),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))))</f>
        <v>#define ITM_PUTK                      1546</v>
      </c>
    </row>
    <row r="1550" spans="1:4">
      <c r="A1550">
        <v>1547</v>
      </c>
      <c r="B1550" t="str">
        <f>VLOOKUP(A1550,SOURCE!B:P,12,0)</f>
        <v>ITM_RAD</v>
      </c>
      <c r="D1550" s="8" t="str">
        <f>IF(A1550&lt;0,VLOOKUP(A1550,lookups!A$1:B$25,2,0),
IF(ISNA(B1550),"",
IF(OR(ISBLANK(A1550),ISNA(B1550),B1550=0),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))))</f>
        <v>#define ITM_RAD                       1547</v>
      </c>
    </row>
    <row r="1551" spans="1:4">
      <c r="A1551">
        <v>1548</v>
      </c>
      <c r="B1551" t="str">
        <f>VLOOKUP(A1551,SOURCE!B:P,12,0)</f>
        <v>ITM_RADto</v>
      </c>
      <c r="D1551" s="8" t="str">
        <f>IF(A1551&lt;0,VLOOKUP(A1551,lookups!A$1:B$25,2,0),
IF(ISNA(B1551),"",
IF(OR(ISBLANK(A1551),ISNA(B1551),B1551=0),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))))</f>
        <v>#define ITM_RADto                     1548</v>
      </c>
    </row>
    <row r="1552" spans="1:4">
      <c r="A1552">
        <v>1549</v>
      </c>
      <c r="B1552" t="str">
        <f>VLOOKUP(A1552,SOURCE!B:P,12,0)</f>
        <v>ITM_RAN</v>
      </c>
      <c r="D1552" s="8" t="str">
        <f>IF(A1552&lt;0,VLOOKUP(A1552,lookups!A$1:B$25,2,0),
IF(ISNA(B1552),"",
IF(OR(ISBLANK(A1552),ISNA(B1552),B1552=0),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))))</f>
        <v>#define ITM_RAN                       1549</v>
      </c>
    </row>
    <row r="1553" spans="1:4">
      <c r="A1553">
        <v>1550</v>
      </c>
      <c r="B1553" t="str">
        <f>VLOOKUP(A1553,SOURCE!B:P,12,0)</f>
        <v>ITM_RBR</v>
      </c>
      <c r="D1553" s="8" t="str">
        <f>IF(A1553&lt;0,VLOOKUP(A1553,lookups!A$1:B$25,2,0),
IF(ISNA(B1553),"",
IF(OR(ISBLANK(A1553),ISNA(B1553),B1553=0),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))))</f>
        <v>#define ITM_RBR                       1550</v>
      </c>
    </row>
    <row r="1554" spans="1:4">
      <c r="A1554">
        <v>1551</v>
      </c>
      <c r="B1554" t="str">
        <f>VLOOKUP(A1554,SOURCE!B:P,12,0)</f>
        <v>ITM_RCLCFG</v>
      </c>
      <c r="D1554" s="8" t="str">
        <f>IF(A1554&lt;0,VLOOKUP(A1554,lookups!A$1:B$25,2,0),
IF(ISNA(B1554),"",
IF(OR(ISBLANK(A1554),ISNA(B1554),B1554=0),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))))</f>
        <v>#define ITM_RCLCFG                    1551</v>
      </c>
    </row>
    <row r="1555" spans="1:4">
      <c r="A1555">
        <v>1552</v>
      </c>
      <c r="B1555" t="str">
        <f>VLOOKUP(A1555,SOURCE!B:P,12,0)</f>
        <v>ITM_RCLEL</v>
      </c>
      <c r="D1555" s="8" t="str">
        <f>IF(A1555&lt;0,VLOOKUP(A1555,lookups!A$1:B$25,2,0),
IF(ISNA(B1555),"",
IF(OR(ISBLANK(A1555),ISNA(B1555),B1555=0),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))))</f>
        <v>#define ITM_RCLEL                     1552</v>
      </c>
    </row>
    <row r="1556" spans="1:4">
      <c r="A1556">
        <v>1553</v>
      </c>
      <c r="B1556" t="str">
        <f>VLOOKUP(A1556,SOURCE!B:P,12,0)</f>
        <v>ITM_RCLIJ</v>
      </c>
      <c r="D1556" s="8" t="str">
        <f>IF(A1556&lt;0,VLOOKUP(A1556,lookups!A$1:B$25,2,0),
IF(ISNA(B1556),"",
IF(OR(ISBLANK(A1556),ISNA(B1556),B1556=0),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))))</f>
        <v>#define ITM_RCLIJ                     1553</v>
      </c>
    </row>
    <row r="1557" spans="1:4">
      <c r="A1557">
        <v>1554</v>
      </c>
      <c r="B1557" t="str">
        <f>VLOOKUP(A1557,SOURCE!B:P,12,0)</f>
        <v>ITM_RCLS</v>
      </c>
      <c r="D1557" s="8" t="str">
        <f>IF(A1557&lt;0,VLOOKUP(A1557,lookups!A$1:B$25,2,0),
IF(ISNA(B1557),"",
IF(OR(ISBLANK(A1557),ISNA(B1557),B1557=0),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))))</f>
        <v>#define ITM_RCLS                      1554</v>
      </c>
    </row>
    <row r="1558" spans="1:4">
      <c r="A1558">
        <v>1555</v>
      </c>
      <c r="B1558" t="str">
        <f>VLOOKUP(A1558,SOURCE!B:P,12,0)</f>
        <v>ITM_RDP</v>
      </c>
      <c r="D1558" s="8" t="str">
        <f>IF(A1558&lt;0,VLOOKUP(A1558,lookups!A$1:B$25,2,0),
IF(ISNA(B1558),"",
IF(OR(ISBLANK(A1558),ISNA(B1558),B1558=0),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))))</f>
        <v>#define ITM_RDP                       1555</v>
      </c>
    </row>
    <row r="1559" spans="1:4">
      <c r="A1559">
        <v>1556</v>
      </c>
      <c r="B1559" t="str">
        <f>VLOOKUP(A1559,SOURCE!B:P,12,0)</f>
        <v>ITM_RE</v>
      </c>
      <c r="D1559" s="8" t="str">
        <f>IF(A1559&lt;0,VLOOKUP(A1559,lookups!A$1:B$25,2,0),
IF(ISNA(B1559),"",
IF(OR(ISBLANK(A1559),ISNA(B1559),B1559=0),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))))</f>
        <v>#define ITM_RE                        1556</v>
      </c>
    </row>
    <row r="1560" spans="1:4">
      <c r="A1560">
        <v>1557</v>
      </c>
      <c r="B1560" t="str">
        <f>VLOOKUP(A1560,SOURCE!B:P,12,0)</f>
        <v>ITM_RECV</v>
      </c>
      <c r="D1560" s="8" t="str">
        <f>IF(A1560&lt;0,VLOOKUP(A1560,lookups!A$1:B$25,2,0),
IF(ISNA(B1560),"",
IF(OR(ISBLANK(A1560),ISNA(B1560),B1560=0),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))))</f>
        <v>#define ITM_RECV                      1557</v>
      </c>
    </row>
    <row r="1561" spans="1:4">
      <c r="A1561">
        <v>1558</v>
      </c>
      <c r="B1561" t="str">
        <f>VLOOKUP(A1561,SOURCE!B:P,12,0)</f>
        <v>ITM_RESET</v>
      </c>
      <c r="D1561" s="8" t="str">
        <f>IF(A1561&lt;0,VLOOKUP(A1561,lookups!A$1:B$25,2,0),
IF(ISNA(B1561),"",
IF(OR(ISBLANK(A1561),ISNA(B1561),B1561=0),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))))</f>
        <v>#define ITM_RESET                     1558</v>
      </c>
    </row>
    <row r="1562" spans="1:4">
      <c r="A1562">
        <v>1559</v>
      </c>
      <c r="B1562" t="str">
        <f>VLOOKUP(A1562,SOURCE!B:P,12,0)</f>
        <v>ITM_REtoCX</v>
      </c>
      <c r="D1562" s="8" t="str">
        <f>IF(A1562&lt;0,VLOOKUP(A1562,lookups!A$1:B$25,2,0),
IF(ISNA(B1562),"",
IF(OR(ISBLANK(A1562),ISNA(B1562),B1562=0),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))))</f>
        <v>#define ITM_REtoCX                    1559</v>
      </c>
    </row>
    <row r="1563" spans="1:4">
      <c r="A1563">
        <v>1560</v>
      </c>
      <c r="B1563" t="str">
        <f>VLOOKUP(A1563,SOURCE!B:P,12,0)</f>
        <v>ITM_REexIM</v>
      </c>
      <c r="D1563" s="8" t="str">
        <f>IF(A1563&lt;0,VLOOKUP(A1563,lookups!A$1:B$25,2,0),
IF(ISNA(B1563),"",
IF(OR(ISBLANK(A1563),ISNA(B1563),B1563=0),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))))</f>
        <v>#define ITM_REexIM                    1560</v>
      </c>
    </row>
    <row r="1564" spans="1:4">
      <c r="A1564">
        <v>1561</v>
      </c>
      <c r="B1564" t="str">
        <f>VLOOKUP(A1564,SOURCE!B:P,12,0)</f>
        <v>ITM_RM</v>
      </c>
      <c r="D1564" s="8" t="str">
        <f>IF(A1564&lt;0,VLOOKUP(A1564,lookups!A$1:B$25,2,0),
IF(ISNA(B1564),"",
IF(OR(ISBLANK(A1564),ISNA(B1564),B1564=0),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))))</f>
        <v>#define ITM_RM                        1561</v>
      </c>
    </row>
    <row r="1565" spans="1:4">
      <c r="A1565">
        <v>1562</v>
      </c>
      <c r="B1565" t="str">
        <f>VLOOKUP(A1565,SOURCE!B:P,12,0)</f>
        <v>ITM_RMQ</v>
      </c>
      <c r="D1565" s="8" t="str">
        <f>IF(A1565&lt;0,VLOOKUP(A1565,lookups!A$1:B$25,2,0),
IF(ISNA(B1565),"",
IF(OR(ISBLANK(A1565),ISNA(B1565),B1565=0),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))))</f>
        <v>#define ITM_RMQ                       1562</v>
      </c>
    </row>
    <row r="1566" spans="1:4">
      <c r="A1566">
        <v>1563</v>
      </c>
      <c r="B1566" t="str">
        <f>VLOOKUP(A1566,SOURCE!B:P,12,0)</f>
        <v>ITM_1563</v>
      </c>
      <c r="D1566" s="8" t="str">
        <f>IF(A1566&lt;0,VLOOKUP(A1566,lookups!A$1:B$25,2,0),
IF(ISNA(B1566),"",
IF(OR(ISBLANK(A1566),ISNA(B1566),B1566=0),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))))</f>
        <v>#define ITM_1563                      1563</v>
      </c>
    </row>
    <row r="1567" spans="1:4">
      <c r="A1567">
        <v>1564</v>
      </c>
      <c r="B1567" t="str">
        <f>VLOOKUP(A1567,SOURCE!B:P,12,0)</f>
        <v>ITM_RNORM</v>
      </c>
      <c r="D1567" s="8" t="str">
        <f>IF(A1567&lt;0,VLOOKUP(A1567,lookups!A$1:B$25,2,0),
IF(ISNA(B1567),"",
IF(OR(ISBLANK(A1567),ISNA(B1567),B1567=0),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))))</f>
        <v>#define ITM_RNORM                     1564</v>
      </c>
    </row>
    <row r="1568" spans="1:4">
      <c r="A1568">
        <v>1565</v>
      </c>
      <c r="B1568" t="str">
        <f>VLOOKUP(A1568,SOURCE!B:P,12,0)</f>
        <v>ITM_EX1</v>
      </c>
      <c r="D1568" s="8" t="str">
        <f>IF(A1568&lt;0,VLOOKUP(A1568,lookups!A$1:B$25,2,0),
IF(ISNA(B1568),"",
IF(OR(ISBLANK(A1568),ISNA(B1568),B1568=0),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))))</f>
        <v>#define ITM_EX1                       1565</v>
      </c>
    </row>
    <row r="1569" spans="1:4">
      <c r="A1569">
        <v>1566</v>
      </c>
      <c r="B1569" t="str">
        <f>VLOOKUP(A1569,SOURCE!B:P,12,0)</f>
        <v>ITM_ROUNDI</v>
      </c>
      <c r="D1569" s="8" t="str">
        <f>IF(A1569&lt;0,VLOOKUP(A1569,lookups!A$1:B$25,2,0),
IF(ISNA(B1569),"",
IF(OR(ISBLANK(A1569),ISNA(B1569),B1569=0),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))))</f>
        <v>#define ITM_ROUNDI                    1566</v>
      </c>
    </row>
    <row r="1570" spans="1:4">
      <c r="A1570">
        <v>1567</v>
      </c>
      <c r="B1570" t="str">
        <f>VLOOKUP(A1570,SOURCE!B:P,12,0)</f>
        <v>ITM_RSD</v>
      </c>
      <c r="D1570" s="8" t="str">
        <f>IF(A1570&lt;0,VLOOKUP(A1570,lookups!A$1:B$25,2,0),
IF(ISNA(B1570),"",
IF(OR(ISBLANK(A1570),ISNA(B1570),B1570=0),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))))</f>
        <v>#define ITM_RSD                       1567</v>
      </c>
    </row>
    <row r="1571" spans="1:4">
      <c r="A1571">
        <v>1568</v>
      </c>
      <c r="B1571" t="str">
        <f>VLOOKUP(A1571,SOURCE!B:P,12,0)</f>
        <v>ITM_RSUM</v>
      </c>
      <c r="D1571" s="8" t="str">
        <f>IF(A1571&lt;0,VLOOKUP(A1571,lookups!A$1:B$25,2,0),
IF(ISNA(B1571),"",
IF(OR(ISBLANK(A1571),ISNA(B1571),B1571=0),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))))</f>
        <v>#define ITM_RSUM                      1568</v>
      </c>
    </row>
    <row r="1572" spans="1:4">
      <c r="A1572">
        <v>1569</v>
      </c>
      <c r="B1572" t="str">
        <f>VLOOKUP(A1572,SOURCE!B:P,12,0)</f>
        <v>ITM_RTNP1</v>
      </c>
      <c r="D1572" s="8" t="str">
        <f>IF(A1572&lt;0,VLOOKUP(A1572,lookups!A$1:B$25,2,0),
IF(ISNA(B1572),"",
IF(OR(ISBLANK(A1572),ISNA(B1572),B1572=0),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))))</f>
        <v>#define ITM_RTNP1                     1569</v>
      </c>
    </row>
    <row r="1573" spans="1:4">
      <c r="A1573">
        <v>1570</v>
      </c>
      <c r="B1573" t="str">
        <f>VLOOKUP(A1573,SOURCE!B:P,12,0)</f>
        <v>ITM_R_CLR</v>
      </c>
      <c r="D1573" s="8" t="str">
        <f>IF(A1573&lt;0,VLOOKUP(A1573,lookups!A$1:B$25,2,0),
IF(ISNA(B1573),"",
IF(OR(ISBLANK(A1573),ISNA(B1573),B1573=0),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))))</f>
        <v>#define ITM_R_CLR                     1570</v>
      </c>
    </row>
    <row r="1574" spans="1:4">
      <c r="A1574">
        <v>1571</v>
      </c>
      <c r="B1574" t="str">
        <f>VLOOKUP(A1574,SOURCE!B:P,12,0)</f>
        <v>ITM_R_COPY</v>
      </c>
      <c r="D1574" s="8" t="str">
        <f>IF(A1574&lt;0,VLOOKUP(A1574,lookups!A$1:B$25,2,0),
IF(ISNA(B1574),"",
IF(OR(ISBLANK(A1574),ISNA(B1574),B1574=0),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))))</f>
        <v>#define ITM_R_COPY                    1571</v>
      </c>
    </row>
    <row r="1575" spans="1:4">
      <c r="A1575">
        <v>1572</v>
      </c>
      <c r="B1575" t="str">
        <f>VLOOKUP(A1575,SOURCE!B:P,12,0)</f>
        <v>ITM_R_SORT</v>
      </c>
      <c r="D1575" s="8" t="str">
        <f>IF(A1575&lt;0,VLOOKUP(A1575,lookups!A$1:B$25,2,0),
IF(ISNA(B1575),"",
IF(OR(ISBLANK(A1575),ISNA(B1575),B1575=0),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))))</f>
        <v>#define ITM_R_SORT                    1572</v>
      </c>
    </row>
    <row r="1576" spans="1:4">
      <c r="A1576">
        <v>1573</v>
      </c>
      <c r="B1576" t="str">
        <f>VLOOKUP(A1576,SOURCE!B:P,12,0)</f>
        <v>ITM_R_SWAP</v>
      </c>
      <c r="D1576" s="8" t="str">
        <f>IF(A1576&lt;0,VLOOKUP(A1576,lookups!A$1:B$25,2,0),
IF(ISNA(B1576),"",
IF(OR(ISBLANK(A1576),ISNA(B1576),B1576=0),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))))</f>
        <v>#define ITM_R_SWAP                    1573</v>
      </c>
    </row>
    <row r="1577" spans="1:4">
      <c r="A1577">
        <v>1574</v>
      </c>
      <c r="B1577" t="str">
        <f>VLOOKUP(A1577,SOURCE!B:P,12,0)</f>
        <v>ITM_1574</v>
      </c>
      <c r="D1577" s="8" t="str">
        <f>IF(A1577&lt;0,VLOOKUP(A1577,lookups!A$1:B$25,2,0),
IF(ISNA(B1577),"",
IF(OR(ISBLANK(A1577),ISNA(B1577),B1577=0),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))))</f>
        <v>#define ITM_1574                      1574</v>
      </c>
    </row>
    <row r="1578" spans="1:4">
      <c r="A1578">
        <v>1575</v>
      </c>
      <c r="B1578" t="str">
        <f>VLOOKUP(A1578,SOURCE!B:P,12,0)</f>
        <v>ITM_STDDEVWEIGHTED</v>
      </c>
      <c r="D1578" s="8" t="str">
        <f>IF(A1578&lt;0,VLOOKUP(A1578,lookups!A$1:B$25,2,0),
IF(ISNA(B1578),"",
IF(OR(ISBLANK(A1578),ISNA(B1578),B1578=0),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))))</f>
        <v>#define ITM_STDDEVWEIGHTED            1575</v>
      </c>
    </row>
    <row r="1579" spans="1:4">
      <c r="A1579">
        <v>1576</v>
      </c>
      <c r="B1579" t="str">
        <f>VLOOKUP(A1579,SOURCE!B:P,12,0)</f>
        <v>ITM_SAVE</v>
      </c>
      <c r="D1579" s="8" t="str">
        <f>IF(A1579&lt;0,VLOOKUP(A1579,lookups!A$1:B$25,2,0),
IF(ISNA(B1579),"",
IF(OR(ISBLANK(A1579),ISNA(B1579),B1579=0),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))))</f>
        <v>#define ITM_SAVE                      1576</v>
      </c>
    </row>
    <row r="1580" spans="1:4">
      <c r="A1580">
        <v>1577</v>
      </c>
      <c r="B1580" t="str">
        <f>VLOOKUP(A1580,SOURCE!B:P,12,0)</f>
        <v>ITM_SCI</v>
      </c>
      <c r="D1580" s="8" t="str">
        <f>IF(A1580&lt;0,VLOOKUP(A1580,lookups!A$1:B$25,2,0),
IF(ISNA(B1580),"",
IF(OR(ISBLANK(A1580),ISNA(B1580),B1580=0),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))))</f>
        <v>#define ITM_SCI                       1577</v>
      </c>
    </row>
    <row r="1581" spans="1:4">
      <c r="A1581">
        <v>1578</v>
      </c>
      <c r="B1581" t="str">
        <f>VLOOKUP(A1581,SOURCE!B:P,12,0)</f>
        <v>ITM_SDIGS</v>
      </c>
      <c r="D1581" s="8" t="str">
        <f>IF(A1581&lt;0,VLOOKUP(A1581,lookups!A$1:B$25,2,0),
IF(ISNA(B1581),"",
IF(OR(ISBLANK(A1581),ISNA(B1581),B1581=0),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))))</f>
        <v>#define ITM_SDIGS                     1578</v>
      </c>
    </row>
    <row r="1582" spans="1:4">
      <c r="A1582">
        <v>1579</v>
      </c>
      <c r="B1582" t="str">
        <f>VLOOKUP(A1582,SOURCE!B:P,12,0)</f>
        <v>ITM_SEED</v>
      </c>
      <c r="D1582" s="8" t="str">
        <f>IF(A1582&lt;0,VLOOKUP(A1582,lookups!A$1:B$25,2,0),
IF(ISNA(B1582),"",
IF(OR(ISBLANK(A1582),ISNA(B1582),B1582=0),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))))</f>
        <v>#define ITM_SEED                      1579</v>
      </c>
    </row>
    <row r="1583" spans="1:4">
      <c r="A1583">
        <v>1580</v>
      </c>
      <c r="B1583" t="str">
        <f>VLOOKUP(A1583,SOURCE!B:P,12,0)</f>
        <v>ITM_SEND</v>
      </c>
      <c r="D1583" s="8" t="str">
        <f>IF(A1583&lt;0,VLOOKUP(A1583,lookups!A$1:B$25,2,0),
IF(ISNA(B1583),"",
IF(OR(ISBLANK(A1583),ISNA(B1583),B1583=0),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))))</f>
        <v>#define ITM_SEND                      1580</v>
      </c>
    </row>
    <row r="1584" spans="1:4">
      <c r="A1584">
        <v>1581</v>
      </c>
      <c r="B1584" t="str">
        <f>VLOOKUP(A1584,SOURCE!B:P,12,0)</f>
        <v>ITM_SETCHN</v>
      </c>
      <c r="D1584" s="8" t="str">
        <f>IF(A1584&lt;0,VLOOKUP(A1584,lookups!A$1:B$25,2,0),
IF(ISNA(B1584),"",
IF(OR(ISBLANK(A1584),ISNA(B1584),B1584=0),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))))</f>
        <v>#define ITM_SETCHN                    1581</v>
      </c>
    </row>
    <row r="1585" spans="1:4">
      <c r="A1585">
        <v>1582</v>
      </c>
      <c r="B1585" t="str">
        <f>VLOOKUP(A1585,SOURCE!B:P,12,0)</f>
        <v>ITM_SETDAT</v>
      </c>
      <c r="D1585" s="8" t="str">
        <f>IF(A1585&lt;0,VLOOKUP(A1585,lookups!A$1:B$25,2,0),
IF(ISNA(B1585),"",
IF(OR(ISBLANK(A1585),ISNA(B1585),B1585=0),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))))</f>
        <v>#define ITM_SETDAT                    1582</v>
      </c>
    </row>
    <row r="1586" spans="1:4">
      <c r="A1586">
        <v>1583</v>
      </c>
      <c r="B1586" t="str">
        <f>VLOOKUP(A1586,SOURCE!B:P,12,0)</f>
        <v>ITM_SETEUR</v>
      </c>
      <c r="D1586" s="8" t="str">
        <f>IF(A1586&lt;0,VLOOKUP(A1586,lookups!A$1:B$25,2,0),
IF(ISNA(B1586),"",
IF(OR(ISBLANK(A1586),ISNA(B1586),B1586=0),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))))</f>
        <v>#define ITM_SETEUR                    1583</v>
      </c>
    </row>
    <row r="1587" spans="1:4">
      <c r="A1587">
        <v>1584</v>
      </c>
      <c r="B1587" t="str">
        <f>VLOOKUP(A1587,SOURCE!B:P,12,0)</f>
        <v>ITM_SETIND</v>
      </c>
      <c r="D1587" s="8" t="str">
        <f>IF(A1587&lt;0,VLOOKUP(A1587,lookups!A$1:B$25,2,0),
IF(ISNA(B1587),"",
IF(OR(ISBLANK(A1587),ISNA(B1587),B1587=0),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))))</f>
        <v>#define ITM_SETIND                    1584</v>
      </c>
    </row>
    <row r="1588" spans="1:4">
      <c r="A1588">
        <v>1585</v>
      </c>
      <c r="B1588" t="str">
        <f>VLOOKUP(A1588,SOURCE!B:P,12,0)</f>
        <v>ITM_SETJPN</v>
      </c>
      <c r="D1588" s="8" t="str">
        <f>IF(A1588&lt;0,VLOOKUP(A1588,lookups!A$1:B$25,2,0),
IF(ISNA(B1588),"",
IF(OR(ISBLANK(A1588),ISNA(B1588),B1588=0),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))))</f>
        <v>#define ITM_SETJPN                    1585</v>
      </c>
    </row>
    <row r="1589" spans="1:4">
      <c r="A1589">
        <v>1586</v>
      </c>
      <c r="B1589" t="str">
        <f>VLOOKUP(A1589,SOURCE!B:P,12,0)</f>
        <v>ITM_SETSIG</v>
      </c>
      <c r="D1589" s="8" t="str">
        <f>IF(A1589&lt;0,VLOOKUP(A1589,lookups!A$1:B$25,2,0),
IF(ISNA(B1589),"",
IF(OR(ISBLANK(A1589),ISNA(B1589),B1589=0),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))))</f>
        <v>#define ITM_SETSIG                    1586</v>
      </c>
    </row>
    <row r="1590" spans="1:4">
      <c r="A1590">
        <v>1587</v>
      </c>
      <c r="B1590" t="str">
        <f>VLOOKUP(A1590,SOURCE!B:P,12,0)</f>
        <v>ITM_SETTIM</v>
      </c>
      <c r="D1590" s="8" t="str">
        <f>IF(A1590&lt;0,VLOOKUP(A1590,lookups!A$1:B$25,2,0),
IF(ISNA(B1590),"",
IF(OR(ISBLANK(A1590),ISNA(B1590),B1590=0),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))))</f>
        <v>#define ITM_SETTIM                    1587</v>
      </c>
    </row>
    <row r="1591" spans="1:4">
      <c r="A1591">
        <v>1588</v>
      </c>
      <c r="B1591" t="str">
        <f>VLOOKUP(A1591,SOURCE!B:P,12,0)</f>
        <v>ITM_SETUK</v>
      </c>
      <c r="D1591" s="8" t="str">
        <f>IF(A1591&lt;0,VLOOKUP(A1591,lookups!A$1:B$25,2,0),
IF(ISNA(B1591),"",
IF(OR(ISBLANK(A1591),ISNA(B1591),B1591=0),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))))</f>
        <v>#define ITM_SETUK                     1588</v>
      </c>
    </row>
    <row r="1592" spans="1:4">
      <c r="A1592">
        <v>1589</v>
      </c>
      <c r="B1592" t="str">
        <f>VLOOKUP(A1592,SOURCE!B:P,12,0)</f>
        <v>ITM_SETUSA</v>
      </c>
      <c r="D1592" s="8" t="str">
        <f>IF(A1592&lt;0,VLOOKUP(A1592,lookups!A$1:B$25,2,0),
IF(ISNA(B1592),"",
IF(OR(ISBLANK(A1592),ISNA(B1592),B1592=0),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))))</f>
        <v>#define ITM_SETUSA                    1589</v>
      </c>
    </row>
    <row r="1593" spans="1:4">
      <c r="A1593">
        <v>1590</v>
      </c>
      <c r="B1593" t="str">
        <f>VLOOKUP(A1593,SOURCE!B:P,12,0)</f>
        <v>ITM_SIGN</v>
      </c>
      <c r="D1593" s="8" t="str">
        <f>IF(A1593&lt;0,VLOOKUP(A1593,lookups!A$1:B$25,2,0),
IF(ISNA(B1593),"",
IF(OR(ISBLANK(A1593),ISNA(B1593),B1593=0),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))))</f>
        <v>#define ITM_SIGN                      1590</v>
      </c>
    </row>
    <row r="1594" spans="1:4">
      <c r="A1594">
        <v>1591</v>
      </c>
      <c r="B1594" t="str">
        <f>VLOOKUP(A1594,SOURCE!B:P,12,0)</f>
        <v>ITM_SIGNMT</v>
      </c>
      <c r="D1594" s="8" t="str">
        <f>IF(A1594&lt;0,VLOOKUP(A1594,lookups!A$1:B$25,2,0),
IF(ISNA(B1594),"",
IF(OR(ISBLANK(A1594),ISNA(B1594),B1594=0),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))))</f>
        <v>#define ITM_SIGNMT                    1591</v>
      </c>
    </row>
    <row r="1595" spans="1:4">
      <c r="A1595">
        <v>1592</v>
      </c>
      <c r="B1595" t="str">
        <f>VLOOKUP(A1595,SOURCE!B:P,12,0)</f>
        <v>ITM_SIM_EQ</v>
      </c>
      <c r="D1595" s="8" t="str">
        <f>IF(A1595&lt;0,VLOOKUP(A1595,lookups!A$1:B$25,2,0),
IF(ISNA(B1595),"",
IF(OR(ISBLANK(A1595),ISNA(B1595),B1595=0),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))))</f>
        <v>#define ITM_SIM_EQ                    1592</v>
      </c>
    </row>
    <row r="1596" spans="1:4">
      <c r="A1596">
        <v>1593</v>
      </c>
      <c r="B1596" t="str">
        <f>VLOOKUP(A1596,SOURCE!B:P,12,0)</f>
        <v>ITM_SKIP</v>
      </c>
      <c r="D1596" s="8" t="str">
        <f>IF(A1596&lt;0,VLOOKUP(A1596,lookups!A$1:B$25,2,0),
IF(ISNA(B1596),"",
IF(OR(ISBLANK(A1596),ISNA(B1596),B1596=0),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))))</f>
        <v>#define ITM_SKIP                      1593</v>
      </c>
    </row>
    <row r="1597" spans="1:4">
      <c r="A1597">
        <v>1594</v>
      </c>
      <c r="B1597" t="str">
        <f>VLOOKUP(A1597,SOURCE!B:P,12,0)</f>
        <v>ITM_SLVQ</v>
      </c>
      <c r="D1597" s="8" t="str">
        <f>IF(A1597&lt;0,VLOOKUP(A1597,lookups!A$1:B$25,2,0),
IF(ISNA(B1597),"",
IF(OR(ISBLANK(A1597),ISNA(B1597),B1597=0),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))))</f>
        <v>#define ITM_SLVQ                      1594</v>
      </c>
    </row>
    <row r="1598" spans="1:4">
      <c r="A1598">
        <v>1595</v>
      </c>
      <c r="B1598" t="str">
        <f>VLOOKUP(A1598,SOURCE!B:P,12,0)</f>
        <v>ITM_SM</v>
      </c>
      <c r="D1598" s="8" t="str">
        <f>IF(A1598&lt;0,VLOOKUP(A1598,lookups!A$1:B$25,2,0),
IF(ISNA(B1598),"",
IF(OR(ISBLANK(A1598),ISNA(B1598),B1598=0),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))))</f>
        <v>#define ITM_SM                        1595</v>
      </c>
    </row>
    <row r="1599" spans="1:4">
      <c r="A1599">
        <v>1596</v>
      </c>
      <c r="B1599" t="str">
        <f>VLOOKUP(A1599,SOURCE!B:P,12,0)</f>
        <v>ITM_ISM</v>
      </c>
      <c r="D1599" s="8" t="str">
        <f>IF(A1599&lt;0,VLOOKUP(A1599,lookups!A$1:B$25,2,0),
IF(ISNA(B1599),"",
IF(OR(ISBLANK(A1599),ISNA(B1599),B1599=0),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))))</f>
        <v>#define ITM_ISM                       1596</v>
      </c>
    </row>
    <row r="1600" spans="1:4">
      <c r="A1600">
        <v>1597</v>
      </c>
      <c r="B1600" t="str">
        <f>VLOOKUP(A1600,SOURCE!B:P,12,0)</f>
        <v>ITM_SMW</v>
      </c>
      <c r="D1600" s="8" t="str">
        <f>IF(A1600&lt;0,VLOOKUP(A1600,lookups!A$1:B$25,2,0),
IF(ISNA(B1600),"",
IF(OR(ISBLANK(A1600),ISNA(B1600),B1600=0),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))))</f>
        <v>#define ITM_SMW                       1597</v>
      </c>
    </row>
    <row r="1601" spans="1:4">
      <c r="A1601">
        <v>1598</v>
      </c>
      <c r="B1601" t="str">
        <f>VLOOKUP(A1601,SOURCE!B:P,12,0)</f>
        <v>ITM_SOLVE</v>
      </c>
      <c r="D1601" s="8" t="str">
        <f>IF(A1601&lt;0,VLOOKUP(A1601,lookups!A$1:B$25,2,0),
IF(ISNA(B1601),"",
IF(OR(ISBLANK(A1601),ISNA(B1601),B1601=0),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))))</f>
        <v>#define ITM_SOLVE                     1598</v>
      </c>
    </row>
    <row r="1602" spans="1:4">
      <c r="A1602">
        <v>1599</v>
      </c>
      <c r="B1602" t="str">
        <f>VLOOKUP(A1602,SOURCE!B:P,12,0)</f>
        <v>ITM_SSIZE</v>
      </c>
      <c r="D1602" s="8" t="str">
        <f>IF(A1602&lt;0,VLOOKUP(A1602,lookups!A$1:B$25,2,0),
IF(ISNA(B1602),"",
IF(OR(ISBLANK(A1602),ISNA(B1602),B1602=0),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))))</f>
        <v>#define ITM_SSIZE                     1599</v>
      </c>
    </row>
    <row r="1603" spans="1:4">
      <c r="A1603">
        <v>1600</v>
      </c>
      <c r="B1603" t="str">
        <f>VLOOKUP(A1603,SOURCE!B:P,12,0)</f>
        <v>ITM_STATUS</v>
      </c>
      <c r="D1603" s="8" t="str">
        <f>IF(A1603&lt;0,VLOOKUP(A1603,lookups!A$1:B$25,2,0),
IF(ISNA(B1603),"",
IF(OR(ISBLANK(A1603),ISNA(B1603),B1603=0),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))))</f>
        <v>#define ITM_STATUS                    1600</v>
      </c>
    </row>
    <row r="1604" spans="1:4">
      <c r="A1604">
        <v>1601</v>
      </c>
      <c r="B1604" t="str">
        <f>VLOOKUP(A1604,SOURCE!B:P,12,0)</f>
        <v>ITM_STOCFG</v>
      </c>
      <c r="D1604" s="8" t="str">
        <f>IF(A1604&lt;0,VLOOKUP(A1604,lookups!A$1:B$25,2,0),
IF(ISNA(B1604),"",
IF(OR(ISBLANK(A1604),ISNA(B1604),B1604=0),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))))</f>
        <v>#define ITM_STOCFG                    1601</v>
      </c>
    </row>
    <row r="1605" spans="1:4">
      <c r="A1605">
        <v>1602</v>
      </c>
      <c r="B1605" t="str">
        <f>VLOOKUP(A1605,SOURCE!B:P,12,0)</f>
        <v>ITM_STOEL</v>
      </c>
      <c r="D1605" s="8" t="str">
        <f>IF(A1605&lt;0,VLOOKUP(A1605,lookups!A$1:B$25,2,0),
IF(ISNA(B1605),"",
IF(OR(ISBLANK(A1605),ISNA(B1605),B1605=0),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))))</f>
        <v>#define ITM_STOEL                     1602</v>
      </c>
    </row>
    <row r="1606" spans="1:4">
      <c r="A1606">
        <v>1603</v>
      </c>
      <c r="B1606" t="str">
        <f>VLOOKUP(A1606,SOURCE!B:P,12,0)</f>
        <v>ITM_STOIJ</v>
      </c>
      <c r="D1606" s="8" t="str">
        <f>IF(A1606&lt;0,VLOOKUP(A1606,lookups!A$1:B$25,2,0),
IF(ISNA(B1606),"",
IF(OR(ISBLANK(A1606),ISNA(B1606),B1606=0),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))))</f>
        <v>#define ITM_STOIJ                     1603</v>
      </c>
    </row>
    <row r="1607" spans="1:4">
      <c r="A1607">
        <v>1604</v>
      </c>
      <c r="B1607" t="str">
        <f>VLOOKUP(A1607,SOURCE!B:P,12,0)</f>
        <v>ITM_LN1X</v>
      </c>
      <c r="D1607" s="8" t="str">
        <f>IF(A1607&lt;0,VLOOKUP(A1607,lookups!A$1:B$25,2,0),
IF(ISNA(B1607),"",
IF(OR(ISBLANK(A1607),ISNA(B1607),B1607=0),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))))</f>
        <v>#define ITM_LN1X                      1604</v>
      </c>
    </row>
    <row r="1608" spans="1:4">
      <c r="A1608">
        <v>1605</v>
      </c>
      <c r="B1608" t="str">
        <f>VLOOKUP(A1608,SOURCE!B:P,12,0)</f>
        <v>ITM_STOS</v>
      </c>
      <c r="D1608" s="8" t="str">
        <f>IF(A1608&lt;0,VLOOKUP(A1608,lookups!A$1:B$25,2,0),
IF(ISNA(B1608),"",
IF(OR(ISBLANK(A1608),ISNA(B1608),B1608=0),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))))</f>
        <v>#define ITM_STOS                      1605</v>
      </c>
    </row>
    <row r="1609" spans="1:4">
      <c r="A1609">
        <v>1606</v>
      </c>
      <c r="B1609" t="str">
        <f>VLOOKUP(A1609,SOURCE!B:P,12,0)</f>
        <v>ITM_SUM</v>
      </c>
      <c r="D1609" s="8" t="str">
        <f>IF(A1609&lt;0,VLOOKUP(A1609,lookups!A$1:B$25,2,0),
IF(ISNA(B1609),"",
IF(OR(ISBLANK(A1609),ISNA(B1609),B1609=0),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))))</f>
        <v>#define ITM_SUM                       1606</v>
      </c>
    </row>
    <row r="1610" spans="1:4">
      <c r="A1610">
        <v>1607</v>
      </c>
      <c r="B1610" t="str">
        <f>VLOOKUP(A1610,SOURCE!B:P,12,0)</f>
        <v>ITM_SW</v>
      </c>
      <c r="D1610" s="8" t="str">
        <f>IF(A1610&lt;0,VLOOKUP(A1610,lookups!A$1:B$25,2,0),
IF(ISNA(B1610),"",
IF(OR(ISBLANK(A1610),ISNA(B1610),B1610=0),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))))</f>
        <v>#define ITM_SW                        1607</v>
      </c>
    </row>
    <row r="1611" spans="1:4">
      <c r="A1611">
        <v>1608</v>
      </c>
      <c r="B1611" t="str">
        <f>VLOOKUP(A1611,SOURCE!B:P,12,0)</f>
        <v>ITM_SXY</v>
      </c>
      <c r="D1611" s="8" t="str">
        <f>IF(A1611&lt;0,VLOOKUP(A1611,lookups!A$1:B$25,2,0),
IF(ISNA(B1611),"",
IF(OR(ISBLANK(A1611),ISNA(B1611),B1611=0),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))))</f>
        <v>#define ITM_SXY                       1608</v>
      </c>
    </row>
    <row r="1612" spans="1:4">
      <c r="A1612">
        <v>1609</v>
      </c>
      <c r="B1612" t="str">
        <f>VLOOKUP(A1612,SOURCE!B:P,12,0)</f>
        <v>ITM_TDISP</v>
      </c>
      <c r="D1612" s="8" t="str">
        <f>IF(A1612&lt;0,VLOOKUP(A1612,lookups!A$1:B$25,2,0),
IF(ISNA(B1612),"",
IF(OR(ISBLANK(A1612),ISNA(B1612),B1612=0),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))))</f>
        <v>#define ITM_TDISP                     1609</v>
      </c>
    </row>
    <row r="1613" spans="1:4">
      <c r="A1613">
        <v>1610</v>
      </c>
      <c r="B1613" t="str">
        <f>VLOOKUP(A1613,SOURCE!B:P,12,0)</f>
        <v>ITM_TICKS</v>
      </c>
      <c r="D1613" s="8" t="str">
        <f>IF(A1613&lt;0,VLOOKUP(A1613,lookups!A$1:B$25,2,0),
IF(ISNA(B1613),"",
IF(OR(ISBLANK(A1613),ISNA(B1613),B1613=0),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))))</f>
        <v>#define ITM_TICKS                     1610</v>
      </c>
    </row>
    <row r="1614" spans="1:4">
      <c r="A1614">
        <v>1611</v>
      </c>
      <c r="B1614" t="str">
        <f>VLOOKUP(A1614,SOURCE!B:P,12,0)</f>
        <v>ITM_TIME</v>
      </c>
      <c r="D1614" s="8" t="str">
        <f>IF(A1614&lt;0,VLOOKUP(A1614,lookups!A$1:B$25,2,0),
IF(ISNA(B1614),"",
IF(OR(ISBLANK(A1614),ISNA(B1614),B1614=0),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))))</f>
        <v>#define ITM_TIME                      1611</v>
      </c>
    </row>
    <row r="1615" spans="1:4">
      <c r="A1615">
        <v>1612</v>
      </c>
      <c r="B1615" t="str">
        <f>VLOOKUP(A1615,SOURCE!B:P,12,0)</f>
        <v>ITM_TIMER</v>
      </c>
      <c r="D1615" s="8" t="str">
        <f>IF(A1615&lt;0,VLOOKUP(A1615,lookups!A$1:B$25,2,0),
IF(ISNA(B1615),"",
IF(OR(ISBLANK(A1615),ISNA(B1615),B1615=0),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))))</f>
        <v>#define ITM_TIMER                     1612</v>
      </c>
    </row>
    <row r="1616" spans="1:4">
      <c r="A1616">
        <v>1613</v>
      </c>
      <c r="B1616" t="str">
        <f>VLOOKUP(A1616,SOURCE!B:P,12,0)</f>
        <v>ITM_TN</v>
      </c>
      <c r="D1616" s="8" t="str">
        <f>IF(A1616&lt;0,VLOOKUP(A1616,lookups!A$1:B$25,2,0),
IF(ISNA(B1616),"",
IF(OR(ISBLANK(A1616),ISNA(B1616),B1616=0),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))))</f>
        <v>#define ITM_TN                        1613</v>
      </c>
    </row>
    <row r="1617" spans="1:4">
      <c r="A1617">
        <v>1614</v>
      </c>
      <c r="B1617" t="str">
        <f>VLOOKUP(A1617,SOURCE!B:P,12,0)</f>
        <v>ITM_TONE</v>
      </c>
      <c r="D1617" s="8" t="str">
        <f>IF(A1617&lt;0,VLOOKUP(A1617,lookups!A$1:B$25,2,0),
IF(ISNA(B1617),"",
IF(OR(ISBLANK(A1617),ISNA(B1617),B1617=0),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))))</f>
        <v>#define ITM_TONE                      1614</v>
      </c>
    </row>
    <row r="1618" spans="1:4">
      <c r="A1618">
        <v>1615</v>
      </c>
      <c r="B1618" t="str">
        <f>VLOOKUP(A1618,SOURCE!B:P,12,0)</f>
        <v>ITM_Tex</v>
      </c>
      <c r="D1618" s="8" t="str">
        <f>IF(A1618&lt;0,VLOOKUP(A1618,lookups!A$1:B$25,2,0),
IF(ISNA(B1618),"",
IF(OR(ISBLANK(A1618),ISNA(B1618),B1618=0),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))))</f>
        <v>#define ITM_Tex                       1615</v>
      </c>
    </row>
    <row r="1619" spans="1:4">
      <c r="A1619">
        <v>1616</v>
      </c>
      <c r="B1619" t="str">
        <f>VLOOKUP(A1619,SOURCE!B:P,12,0)</f>
        <v>ITM_ULP</v>
      </c>
      <c r="D1619" s="8" t="str">
        <f>IF(A1619&lt;0,VLOOKUP(A1619,lookups!A$1:B$25,2,0),
IF(ISNA(B1619),"",
IF(OR(ISBLANK(A1619),ISNA(B1619),B1619=0),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))))</f>
        <v>#define ITM_ULP                       1616</v>
      </c>
    </row>
    <row r="1620" spans="1:4">
      <c r="A1620">
        <v>1617</v>
      </c>
      <c r="B1620" t="str">
        <f>VLOOKUP(A1620,SOURCE!B:P,12,0)</f>
        <v>ITM_UN</v>
      </c>
      <c r="D1620" s="8" t="str">
        <f>IF(A1620&lt;0,VLOOKUP(A1620,lookups!A$1:B$25,2,0),
IF(ISNA(B1620),"",
IF(OR(ISBLANK(A1620),ISNA(B1620),B1620=0),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))))</f>
        <v>#define ITM_UN                        1617</v>
      </c>
    </row>
    <row r="1621" spans="1:4">
      <c r="A1621">
        <v>1618</v>
      </c>
      <c r="B1621" t="str">
        <f>VLOOKUP(A1621,SOURCE!B:P,12,0)</f>
        <v>ITM_UNITV</v>
      </c>
      <c r="D1621" s="8" t="str">
        <f>IF(A1621&lt;0,VLOOKUP(A1621,lookups!A$1:B$25,2,0),
IF(ISNA(B1621),"",
IF(OR(ISBLANK(A1621),ISNA(B1621),B1621=0),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))))</f>
        <v>#define ITM_UNITV                     1618</v>
      </c>
    </row>
    <row r="1622" spans="1:4">
      <c r="A1622">
        <v>1619</v>
      </c>
      <c r="B1622" t="str">
        <f>VLOOKUP(A1622,SOURCE!B:P,12,0)</f>
        <v>ITM_UNSIGN</v>
      </c>
      <c r="D1622" s="8" t="str">
        <f>IF(A1622&lt;0,VLOOKUP(A1622,lookups!A$1:B$25,2,0),
IF(ISNA(B1622),"",
IF(OR(ISBLANK(A1622),ISNA(B1622),B1622=0),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))))</f>
        <v>#define ITM_UNSIGN                    1619</v>
      </c>
    </row>
    <row r="1623" spans="1:4">
      <c r="A1623">
        <v>1620</v>
      </c>
      <c r="B1623" t="str">
        <f>VLOOKUP(A1623,SOURCE!B:P,12,0)</f>
        <v>ITM_VARMNU</v>
      </c>
      <c r="D1623" s="8" t="str">
        <f>IF(A1623&lt;0,VLOOKUP(A1623,lookups!A$1:B$25,2,0),
IF(ISNA(B1623),"",
IF(OR(ISBLANK(A1623),ISNA(B1623),B1623=0),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))))</f>
        <v>#define ITM_VARMNU                    1620</v>
      </c>
    </row>
    <row r="1624" spans="1:4">
      <c r="A1624">
        <v>1621</v>
      </c>
      <c r="B1624" t="str">
        <f>VLOOKUP(A1624,SOURCE!B:P,12,0)</f>
        <v>ITM_VERS</v>
      </c>
      <c r="D1624" s="8" t="str">
        <f>IF(A1624&lt;0,VLOOKUP(A1624,lookups!A$1:B$25,2,0),
IF(ISNA(B1624),"",
IF(OR(ISBLANK(A1624),ISNA(B1624),B1624=0),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))))</f>
        <v>#define ITM_VERS                      1621</v>
      </c>
    </row>
    <row r="1625" spans="1:4">
      <c r="A1625">
        <v>1622</v>
      </c>
      <c r="B1625" t="str">
        <f>VLOOKUP(A1625,SOURCE!B:P,12,0)</f>
        <v>ITM_IDIVR</v>
      </c>
      <c r="D1625" s="8" t="str">
        <f>IF(A1625&lt;0,VLOOKUP(A1625,lookups!A$1:B$25,2,0),
IF(ISNA(B1625),"",
IF(OR(ISBLANK(A1625),ISNA(B1625),B1625=0),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))))</f>
        <v>#define ITM_IDIVR                     1622</v>
      </c>
    </row>
    <row r="1626" spans="1:4">
      <c r="A1626">
        <v>1623</v>
      </c>
      <c r="B1626" t="str">
        <f>VLOOKUP(A1626,SOURCE!B:P,12,0)</f>
        <v>ITM_WDAY</v>
      </c>
      <c r="D1626" s="8" t="str">
        <f>IF(A1626&lt;0,VLOOKUP(A1626,lookups!A$1:B$25,2,0),
IF(ISNA(B1626),"",
IF(OR(ISBLANK(A1626),ISNA(B1626),B1626=0),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))))</f>
        <v>#define ITM_WDAY                      1623</v>
      </c>
    </row>
    <row r="1627" spans="1:4">
      <c r="A1627">
        <v>1624</v>
      </c>
      <c r="B1627" t="str">
        <f>VLOOKUP(A1627,SOURCE!B:P,12,0)</f>
        <v>ITM_WHO</v>
      </c>
      <c r="D1627" s="8" t="str">
        <f>IF(A1627&lt;0,VLOOKUP(A1627,lookups!A$1:B$25,2,0),
IF(ISNA(B1627),"",
IF(OR(ISBLANK(A1627),ISNA(B1627),B1627=0),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))))</f>
        <v>#define ITM_WHO                       1624</v>
      </c>
    </row>
    <row r="1628" spans="1:4">
      <c r="A1628">
        <v>1625</v>
      </c>
      <c r="B1628" t="str">
        <f>VLOOKUP(A1628,SOURCE!B:P,12,0)</f>
        <v>ITM_WM</v>
      </c>
      <c r="D1628" s="8" t="str">
        <f>IF(A1628&lt;0,VLOOKUP(A1628,lookups!A$1:B$25,2,0),
IF(ISNA(B1628),"",
IF(OR(ISBLANK(A1628),ISNA(B1628),B1628=0),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))))</f>
        <v>#define ITM_WM                        1625</v>
      </c>
    </row>
    <row r="1629" spans="1:4">
      <c r="A1629">
        <v>1626</v>
      </c>
      <c r="B1629" t="str">
        <f>VLOOKUP(A1629,SOURCE!B:P,12,0)</f>
        <v>ITM_WP</v>
      </c>
      <c r="D1629" s="8" t="str">
        <f>IF(A1629&lt;0,VLOOKUP(A1629,lookups!A$1:B$25,2,0),
IF(ISNA(B1629),"",
IF(OR(ISBLANK(A1629),ISNA(B1629),B1629=0),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))))</f>
        <v>#define ITM_WP                        1626</v>
      </c>
    </row>
    <row r="1630" spans="1:4">
      <c r="A1630">
        <v>1627</v>
      </c>
      <c r="B1630" t="str">
        <f>VLOOKUP(A1630,SOURCE!B:P,12,0)</f>
        <v>ITM_WM1</v>
      </c>
      <c r="D1630" s="8" t="str">
        <f>IF(A1630&lt;0,VLOOKUP(A1630,lookups!A$1:B$25,2,0),
IF(ISNA(B1630),"",
IF(OR(ISBLANK(A1630),ISNA(B1630),B1630=0),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))))</f>
        <v>#define ITM_WM1                       1627</v>
      </c>
    </row>
    <row r="1631" spans="1:4">
      <c r="A1631">
        <v>1628</v>
      </c>
      <c r="B1631" t="str">
        <f>VLOOKUP(A1631,SOURCE!B:P,12,0)</f>
        <v>ITM_WSIZE</v>
      </c>
      <c r="D1631" s="8" t="str">
        <f>IF(A1631&lt;0,VLOOKUP(A1631,lookups!A$1:B$25,2,0),
IF(ISNA(B1631),"",
IF(OR(ISBLANK(A1631),ISNA(B1631),B1631=0),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))))</f>
        <v>#define ITM_WSIZE                     1628</v>
      </c>
    </row>
    <row r="1632" spans="1:4">
      <c r="A1632">
        <v>1629</v>
      </c>
      <c r="B1632" t="str">
        <f>VLOOKUP(A1632,SOURCE!B:P,12,0)</f>
        <v>ITM_WSIZEQ</v>
      </c>
      <c r="D1632" s="8" t="str">
        <f>IF(A1632&lt;0,VLOOKUP(A1632,lookups!A$1:B$25,2,0),
IF(ISNA(B1632),"",
IF(OR(ISBLANK(A1632),ISNA(B1632),B1632=0),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))))</f>
        <v>#define ITM_WSIZEQ                    1629</v>
      </c>
    </row>
    <row r="1633" spans="1:4">
      <c r="A1633">
        <v>1630</v>
      </c>
      <c r="B1633" t="str">
        <f>VLOOKUP(A1633,SOURCE!B:P,12,0)</f>
        <v>ITM_XBAR</v>
      </c>
      <c r="D1633" s="8" t="str">
        <f>IF(A1633&lt;0,VLOOKUP(A1633,lookups!A$1:B$25,2,0),
IF(ISNA(B1633),"",
IF(OR(ISBLANK(A1633),ISNA(B1633),B1633=0),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))))</f>
        <v>#define ITM_XBAR                      1630</v>
      </c>
    </row>
    <row r="1634" spans="1:4">
      <c r="A1634">
        <v>1631</v>
      </c>
      <c r="B1634" t="str">
        <f>VLOOKUP(A1634,SOURCE!B:P,12,0)</f>
        <v>ITM_XG</v>
      </c>
      <c r="D1634" s="8" t="str">
        <f>IF(A1634&lt;0,VLOOKUP(A1634,lookups!A$1:B$25,2,0),
IF(ISNA(B1634),"",
IF(OR(ISBLANK(A1634),ISNA(B1634),B1634=0),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))))</f>
        <v>#define ITM_XG                        1631</v>
      </c>
    </row>
    <row r="1635" spans="1:4">
      <c r="A1635">
        <v>1632</v>
      </c>
      <c r="B1635" t="str">
        <f>VLOOKUP(A1635,SOURCE!B:P,12,0)</f>
        <v>ITM_XW</v>
      </c>
      <c r="D1635" s="8" t="str">
        <f>IF(A1635&lt;0,VLOOKUP(A1635,lookups!A$1:B$25,2,0),
IF(ISNA(B1635),"",
IF(OR(ISBLANK(A1635),ISNA(B1635),B1635=0),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))))</f>
        <v>#define ITM_XW                        1632</v>
      </c>
    </row>
    <row r="1636" spans="1:4">
      <c r="A1636">
        <v>1633</v>
      </c>
      <c r="B1636" t="str">
        <f>VLOOKUP(A1636,SOURCE!B:P,12,0)</f>
        <v>ITM_XCIRC</v>
      </c>
      <c r="D1636" s="8" t="str">
        <f>IF(A1636&lt;0,VLOOKUP(A1636,lookups!A$1:B$25,2,0),
IF(ISNA(B1636),"",
IF(OR(ISBLANK(A1636),ISNA(B1636),B1636=0),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))))</f>
        <v>#define ITM_XCIRC                     1633</v>
      </c>
    </row>
    <row r="1637" spans="1:4">
      <c r="A1637">
        <v>1634</v>
      </c>
      <c r="B1637" t="str">
        <f>VLOOKUP(A1637,SOURCE!B:P,12,0)</f>
        <v>ITM_XtoDATE</v>
      </c>
      <c r="D1637" s="8" t="str">
        <f>IF(A1637&lt;0,VLOOKUP(A1637,lookups!A$1:B$25,2,0),
IF(ISNA(B1637),"",
IF(OR(ISBLANK(A1637),ISNA(B1637),B1637=0),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))))</f>
        <v>#define ITM_XtoDATE                   1634</v>
      </c>
    </row>
    <row r="1638" spans="1:4">
      <c r="A1638">
        <v>1635</v>
      </c>
      <c r="B1638" t="str">
        <f>VLOOKUP(A1638,SOURCE!B:P,12,0)</f>
        <v>ITM_XtoALPHA</v>
      </c>
      <c r="D1638" s="8" t="str">
        <f>IF(A1638&lt;0,VLOOKUP(A1638,lookups!A$1:B$25,2,0),
IF(ISNA(B1638),"",
IF(OR(ISBLANK(A1638),ISNA(B1638),B1638=0),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))))</f>
        <v>#define ITM_XtoALPHA                  1635</v>
      </c>
    </row>
    <row r="1639" spans="1:4">
      <c r="A1639">
        <v>1636</v>
      </c>
      <c r="B1639" t="str">
        <f>VLOOKUP(A1639,SOURCE!B:P,12,0)</f>
        <v>ITM_1636</v>
      </c>
      <c r="D1639" s="8" t="str">
        <f>IF(A1639&lt;0,VLOOKUP(A1639,lookups!A$1:B$25,2,0),
IF(ISNA(B1639),"",
IF(OR(ISBLANK(A1639),ISNA(B1639),B1639=0),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))))</f>
        <v>#define ITM_1636                      1636</v>
      </c>
    </row>
    <row r="1640" spans="1:4">
      <c r="A1640">
        <v>1637</v>
      </c>
      <c r="B1640" t="str">
        <f>VLOOKUP(A1640,SOURCE!B:P,12,0)</f>
        <v>ITM_YEAR</v>
      </c>
      <c r="D1640" s="8" t="str">
        <f>IF(A1640&lt;0,VLOOKUP(A1640,lookups!A$1:B$25,2,0),
IF(ISNA(B1640),"",
IF(OR(ISBLANK(A1640),ISNA(B1640),B1640=0),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))))</f>
        <v>#define ITM_YEAR                      1637</v>
      </c>
    </row>
    <row r="1641" spans="1:4">
      <c r="A1641">
        <v>1638</v>
      </c>
      <c r="B1641" t="str">
        <f>VLOOKUP(A1641,SOURCE!B:P,12,0)</f>
        <v>ITM_YCIRC</v>
      </c>
      <c r="D1641" s="8" t="str">
        <f>IF(A1641&lt;0,VLOOKUP(A1641,lookups!A$1:B$25,2,0),
IF(ISNA(B1641),"",
IF(OR(ISBLANK(A1641),ISNA(B1641),B1641=0),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))))</f>
        <v>#define ITM_YCIRC                     1638</v>
      </c>
    </row>
    <row r="1642" spans="1:4">
      <c r="A1642">
        <v>1639</v>
      </c>
      <c r="B1642" t="str">
        <f>VLOOKUP(A1642,SOURCE!B:P,12,0)</f>
        <v>ITM_YMD</v>
      </c>
      <c r="D1642" s="8" t="str">
        <f>IF(A1642&lt;0,VLOOKUP(A1642,lookups!A$1:B$25,2,0),
IF(ISNA(B1642),"",
IF(OR(ISBLANK(A1642),ISNA(B1642),B1642=0),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))))</f>
        <v>#define ITM_YMD                       1639</v>
      </c>
    </row>
    <row r="1643" spans="1:4">
      <c r="A1643">
        <v>1640</v>
      </c>
      <c r="B1643" t="str">
        <f>VLOOKUP(A1643,SOURCE!B:P,12,0)</f>
        <v>ITM_Yex</v>
      </c>
      <c r="D1643" s="8" t="str">
        <f>IF(A1643&lt;0,VLOOKUP(A1643,lookups!A$1:B$25,2,0),
IF(ISNA(B1643),"",
IF(OR(ISBLANK(A1643),ISNA(B1643),B1643=0),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))))</f>
        <v>#define ITM_Yex                       1640</v>
      </c>
    </row>
    <row r="1644" spans="1:4">
      <c r="A1644">
        <v>1641</v>
      </c>
      <c r="B1644" t="str">
        <f>VLOOKUP(A1644,SOURCE!B:P,12,0)</f>
        <v>ITM_Zex</v>
      </c>
      <c r="D1644" s="8" t="str">
        <f>IF(A1644&lt;0,VLOOKUP(A1644,lookups!A$1:B$25,2,0),
IF(ISNA(B1644),"",
IF(OR(ISBLANK(A1644),ISNA(B1644),B1644=0),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))))</f>
        <v>#define ITM_Zex                       1641</v>
      </c>
    </row>
    <row r="1645" spans="1:4">
      <c r="A1645">
        <v>1642</v>
      </c>
      <c r="B1645" t="str">
        <f>VLOOKUP(A1645,SOURCE!B:P,12,0)</f>
        <v>ITM_ALPHALENG</v>
      </c>
      <c r="D1645" s="8" t="str">
        <f>IF(A1645&lt;0,VLOOKUP(A1645,lookups!A$1:B$25,2,0),
IF(ISNA(B1645),"",
IF(OR(ISBLANK(A1645),ISNA(B1645),B1645=0),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))))</f>
        <v>#define ITM_ALPHALENG                 1642</v>
      </c>
    </row>
    <row r="1646" spans="1:4">
      <c r="A1646">
        <v>1643</v>
      </c>
      <c r="B1646" t="str">
        <f>VLOOKUP(A1646,SOURCE!B:P,12,0)</f>
        <v>ITM_XMAX</v>
      </c>
      <c r="D1646" s="8" t="str">
        <f>IF(A1646&lt;0,VLOOKUP(A1646,lookups!A$1:B$25,2,0),
IF(ISNA(B1646),"",
IF(OR(ISBLANK(A1646),ISNA(B1646),B1646=0),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))))</f>
        <v>#define ITM_XMAX                      1643</v>
      </c>
    </row>
    <row r="1647" spans="1:4">
      <c r="A1647">
        <v>1644</v>
      </c>
      <c r="B1647" t="str">
        <f>VLOOKUP(A1647,SOURCE!B:P,12,0)</f>
        <v>ITM_XMIN</v>
      </c>
      <c r="D1647" s="8" t="str">
        <f>IF(A1647&lt;0,VLOOKUP(A1647,lookups!A$1:B$25,2,0),
IF(ISNA(B1647),"",
IF(OR(ISBLANK(A1647),ISNA(B1647),B1647=0),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))))</f>
        <v>#define ITM_XMIN                      1644</v>
      </c>
    </row>
    <row r="1648" spans="1:4">
      <c r="A1648">
        <v>1645</v>
      </c>
      <c r="B1648" t="str">
        <f>VLOOKUP(A1648,SOURCE!B:P,12,0)</f>
        <v>ITM_ALPHAPOS</v>
      </c>
      <c r="D1648" s="8" t="str">
        <f>IF(A1648&lt;0,VLOOKUP(A1648,lookups!A$1:B$25,2,0),
IF(ISNA(B1648),"",
IF(OR(ISBLANK(A1648),ISNA(B1648),B1648=0),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))))</f>
        <v>#define ITM_ALPHAPOS                  1645</v>
      </c>
    </row>
    <row r="1649" spans="1:4">
      <c r="A1649">
        <v>1646</v>
      </c>
      <c r="B1649" t="str">
        <f>VLOOKUP(A1649,SOURCE!B:P,12,0)</f>
        <v>ITM_ALPHARL</v>
      </c>
      <c r="D1649" s="8" t="str">
        <f>IF(A1649&lt;0,VLOOKUP(A1649,lookups!A$1:B$25,2,0),
IF(ISNA(B1649),"",
IF(OR(ISBLANK(A1649),ISNA(B1649),B1649=0),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))))</f>
        <v>#define ITM_ALPHARL                   1646</v>
      </c>
    </row>
    <row r="1650" spans="1:4">
      <c r="A1650">
        <v>1647</v>
      </c>
      <c r="B1650" t="str">
        <f>VLOOKUP(A1650,SOURCE!B:P,12,0)</f>
        <v>ITM_ALPHARR</v>
      </c>
      <c r="D1650" s="8" t="str">
        <f>IF(A1650&lt;0,VLOOKUP(A1650,lookups!A$1:B$25,2,0),
IF(ISNA(B1650),"",
IF(OR(ISBLANK(A1650),ISNA(B1650),B1650=0),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))))</f>
        <v>#define ITM_ALPHARR                   1647</v>
      </c>
    </row>
    <row r="1651" spans="1:4">
      <c r="A1651">
        <v>1648</v>
      </c>
      <c r="B1651" t="str">
        <f>VLOOKUP(A1651,SOURCE!B:P,12,0)</f>
        <v>ITM_ALPHASL</v>
      </c>
      <c r="D1651" s="8" t="str">
        <f>IF(A1651&lt;0,VLOOKUP(A1651,lookups!A$1:B$25,2,0),
IF(ISNA(B1651),"",
IF(OR(ISBLANK(A1651),ISNA(B1651),B1651=0),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))))</f>
        <v>#define ITM_ALPHASL                   1648</v>
      </c>
    </row>
    <row r="1652" spans="1:4">
      <c r="A1652">
        <v>1649</v>
      </c>
      <c r="B1652" t="str">
        <f>VLOOKUP(A1652,SOURCE!B:P,12,0)</f>
        <v>ITM_ALPHASR</v>
      </c>
      <c r="D1652" s="8" t="str">
        <f>IF(A1652&lt;0,VLOOKUP(A1652,lookups!A$1:B$25,2,0),
IF(ISNA(B1652),"",
IF(OR(ISBLANK(A1652),ISNA(B1652),B1652=0),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))))</f>
        <v>#define ITM_ALPHASR                   1649</v>
      </c>
    </row>
    <row r="1653" spans="1:4">
      <c r="A1653">
        <v>1650</v>
      </c>
      <c r="B1653" t="str">
        <f>VLOOKUP(A1653,SOURCE!B:P,12,0)</f>
        <v>ITM_ALPHAtoX</v>
      </c>
      <c r="D1653" s="8" t="str">
        <f>IF(A1653&lt;0,VLOOKUP(A1653,lookups!A$1:B$25,2,0),
IF(ISNA(B1653),"",
IF(OR(ISBLANK(A1653),ISNA(B1653),B1653=0),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))))</f>
        <v>#define ITM_ALPHAtoX                  1650</v>
      </c>
    </row>
    <row r="1654" spans="1:4">
      <c r="A1654">
        <v>1651</v>
      </c>
      <c r="B1654" t="str">
        <f>VLOOKUP(A1654,SOURCE!B:P,12,0)</f>
        <v>ITM_BETAXY</v>
      </c>
      <c r="D1654" s="8" t="str">
        <f>IF(A1654&lt;0,VLOOKUP(A1654,lookups!A$1:B$25,2,0),
IF(ISNA(B1654),"",
IF(OR(ISBLANK(A1654),ISNA(B1654),B1654=0),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))))</f>
        <v>#define ITM_BETAXY                    1651</v>
      </c>
    </row>
    <row r="1655" spans="1:4">
      <c r="A1655">
        <v>1652</v>
      </c>
      <c r="B1655" t="str">
        <f>VLOOKUP(A1655,SOURCE!B:P,12,0)</f>
        <v>ITM_gammaXY</v>
      </c>
      <c r="D1655" s="8" t="str">
        <f>IF(A1655&lt;0,VLOOKUP(A1655,lookups!A$1:B$25,2,0),
IF(ISNA(B1655),"",
IF(OR(ISBLANK(A1655),ISNA(B1655),B1655=0),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))))</f>
        <v>#define ITM_gammaXY                   1652</v>
      </c>
    </row>
    <row r="1656" spans="1:4">
      <c r="A1656">
        <v>1653</v>
      </c>
      <c r="B1656" t="str">
        <f>VLOOKUP(A1656,SOURCE!B:P,12,0)</f>
        <v>ITM_GAMMAXY</v>
      </c>
      <c r="D1656" s="8" t="str">
        <f>IF(A1656&lt;0,VLOOKUP(A1656,lookups!A$1:B$25,2,0),
IF(ISNA(B1656),"",
IF(OR(ISBLANK(A1656),ISNA(B1656),B1656=0),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))))</f>
        <v>#define ITM_GAMMAXY                   1653</v>
      </c>
    </row>
    <row r="1657" spans="1:4">
      <c r="A1657">
        <v>1654</v>
      </c>
      <c r="B1657" t="str">
        <f>VLOOKUP(A1657,SOURCE!B:P,12,0)</f>
        <v>ITM_GAMMAX</v>
      </c>
      <c r="D1657" s="8" t="str">
        <f>IF(A1657&lt;0,VLOOKUP(A1657,lookups!A$1:B$25,2,0),
IF(ISNA(B1657),"",
IF(OR(ISBLANK(A1657),ISNA(B1657),B1657=0),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))))</f>
        <v>#define ITM_GAMMAX                    1654</v>
      </c>
    </row>
    <row r="1658" spans="1:4">
      <c r="A1658">
        <v>1655</v>
      </c>
      <c r="B1658" t="str">
        <f>VLOOKUP(A1658,SOURCE!B:P,12,0)</f>
        <v>ITM_deltaX</v>
      </c>
      <c r="D1658" s="8" t="str">
        <f>IF(A1658&lt;0,VLOOKUP(A1658,lookups!A$1:B$25,2,0),
IF(ISNA(B1658),"",
IF(OR(ISBLANK(A1658),ISNA(B1658),B1658=0),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))))</f>
        <v>#define ITM_deltaX                    1655</v>
      </c>
    </row>
    <row r="1659" spans="1:4">
      <c r="A1659">
        <v>1656</v>
      </c>
      <c r="B1659" t="str">
        <f>VLOOKUP(A1659,SOURCE!B:P,12,0)</f>
        <v>ITM_DELTAPC</v>
      </c>
      <c r="D1659" s="8" t="str">
        <f>IF(A1659&lt;0,VLOOKUP(A1659,lookups!A$1:B$25,2,0),
IF(ISNA(B1659),"",
IF(OR(ISBLANK(A1659),ISNA(B1659),B1659=0),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))))</f>
        <v>#define ITM_DELTAPC                   1656</v>
      </c>
    </row>
    <row r="1660" spans="1:4">
      <c r="A1660">
        <v>1657</v>
      </c>
      <c r="B1660" t="str">
        <f>VLOOKUP(A1660,SOURCE!B:P,12,0)</f>
        <v>ITM_SCATTFACT</v>
      </c>
      <c r="D1660" s="8" t="str">
        <f>IF(A1660&lt;0,VLOOKUP(A1660,lookups!A$1:B$25,2,0),
IF(ISNA(B1660),"",
IF(OR(ISBLANK(A1660),ISNA(B1660),B1660=0),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))))</f>
        <v>#define ITM_SCATTFACT                 1657</v>
      </c>
    </row>
    <row r="1661" spans="1:4">
      <c r="A1661">
        <v>1658</v>
      </c>
      <c r="B1661" t="str">
        <f>VLOOKUP(A1661,SOURCE!B:P,12,0)</f>
        <v>ITM_SCATTFACTm</v>
      </c>
      <c r="D1661" s="8" t="str">
        <f>IF(A1661&lt;0,VLOOKUP(A1661,lookups!A$1:B$25,2,0),
IF(ISNA(B1661),"",
IF(OR(ISBLANK(A1661),ISNA(B1661),B1661=0),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))))</f>
        <v>#define ITM_SCATTFACTm                1658</v>
      </c>
    </row>
    <row r="1662" spans="1:4">
      <c r="A1662">
        <v>1659</v>
      </c>
      <c r="B1662" t="str">
        <f>VLOOKUP(A1662,SOURCE!B:P,12,0)</f>
        <v>ITM_SCATTFACTp</v>
      </c>
      <c r="D1662" s="8" t="str">
        <f>IF(A1662&lt;0,VLOOKUP(A1662,lookups!A$1:B$25,2,0),
IF(ISNA(B1662),"",
IF(OR(ISBLANK(A1662),ISNA(B1662),B1662=0),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))))</f>
        <v>#define ITM_SCATTFACTp                1659</v>
      </c>
    </row>
    <row r="1663" spans="1:4">
      <c r="A1663">
        <v>1660</v>
      </c>
      <c r="B1663" t="str">
        <f>VLOOKUP(A1663,SOURCE!B:P,12,0)</f>
        <v>ITM_zetaX</v>
      </c>
      <c r="D1663" s="8" t="str">
        <f>IF(A1663&lt;0,VLOOKUP(A1663,lookups!A$1:B$25,2,0),
IF(ISNA(B1663),"",
IF(OR(ISBLANK(A1663),ISNA(B1663),B1663=0),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))))</f>
        <v>#define ITM_zetaX                     1660</v>
      </c>
    </row>
    <row r="1664" spans="1:4">
      <c r="A1664">
        <v>1661</v>
      </c>
      <c r="B1664" t="str">
        <f>VLOOKUP(A1664,SOURCE!B:P,12,0)</f>
        <v>ITM_PIn</v>
      </c>
      <c r="D1664" s="8" t="str">
        <f>IF(A1664&lt;0,VLOOKUP(A1664,lookups!A$1:B$25,2,0),
IF(ISNA(B1664),"",
IF(OR(ISBLANK(A1664),ISNA(B1664),B1664=0),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))))</f>
        <v>#define ITM_PIn                       1661</v>
      </c>
    </row>
    <row r="1665" spans="1:4">
      <c r="A1665">
        <v>1662</v>
      </c>
      <c r="B1665" t="str">
        <f>VLOOKUP(A1665,SOURCE!B:P,12,0)</f>
        <v>ITM_SIGMAn</v>
      </c>
      <c r="D1665" s="8" t="str">
        <f>IF(A1665&lt;0,VLOOKUP(A1665,lookups!A$1:B$25,2,0),
IF(ISNA(B1665),"",
IF(OR(ISBLANK(A1665),ISNA(B1665),B1665=0),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))))</f>
        <v>#define ITM_SIGMAn                    1662</v>
      </c>
    </row>
    <row r="1666" spans="1:4">
      <c r="A1666">
        <v>1663</v>
      </c>
      <c r="B1666" t="str">
        <f>VLOOKUP(A1666,SOURCE!B:P,12,0)</f>
        <v>ITM_STDDEV</v>
      </c>
      <c r="D1666" s="8" t="str">
        <f>IF(A1666&lt;0,VLOOKUP(A1666,lookups!A$1:B$25,2,0),
IF(ISNA(B1666),"",
IF(OR(ISBLANK(A1666),ISNA(B1666),B1666=0),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))))</f>
        <v>#define ITM_STDDEV                    1663</v>
      </c>
    </row>
    <row r="1667" spans="1:4">
      <c r="A1667">
        <v>1664</v>
      </c>
      <c r="B1667" t="str">
        <f>VLOOKUP(A1667,SOURCE!B:P,12,0)</f>
        <v>ITM_STDDEVPOP</v>
      </c>
      <c r="D1667" s="8" t="str">
        <f>IF(A1667&lt;0,VLOOKUP(A1667,lookups!A$1:B$25,2,0),
IF(ISNA(B1667),"",
IF(OR(ISBLANK(A1667),ISNA(B1667),B1667=0),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))))</f>
        <v>#define ITM_STDDEVPOP                 1664</v>
      </c>
    </row>
    <row r="1668" spans="1:4">
      <c r="A1668">
        <v>1665</v>
      </c>
      <c r="B1668" t="str">
        <f>VLOOKUP(A1668,SOURCE!B:P,12,0)</f>
        <v>ITM_RANI</v>
      </c>
      <c r="D1668" s="8" t="str">
        <f>IF(A1668&lt;0,VLOOKUP(A1668,lookups!A$1:B$25,2,0),
IF(ISNA(B1668),"",
IF(OR(ISBLANK(A1668),ISNA(B1668),B1668=0),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))))</f>
        <v>#define ITM_RANI                      1665</v>
      </c>
    </row>
    <row r="1669" spans="1:4">
      <c r="A1669">
        <v>1666</v>
      </c>
      <c r="B1669" t="str">
        <f>VLOOKUP(A1669,SOURCE!B:P,12,0)</f>
        <v>ITM_PRINTERX</v>
      </c>
      <c r="D1669" s="8" t="str">
        <f>IF(A1669&lt;0,VLOOKUP(A1669,lookups!A$1:B$25,2,0),
IF(ISNA(B1669),"",
IF(OR(ISBLANK(A1669),ISNA(B1669),B1669=0),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))))</f>
        <v>#define ITM_PRINTERX                  1666</v>
      </c>
    </row>
    <row r="1670" spans="1:4">
      <c r="A1670">
        <v>1667</v>
      </c>
      <c r="B1670" t="str">
        <f>VLOOKUP(A1670,SOURCE!B:P,12,0)</f>
        <v>ITM_RANGE</v>
      </c>
      <c r="D1670" s="8" t="str">
        <f>IF(A1670&lt;0,VLOOKUP(A1670,lookups!A$1:B$25,2,0),
IF(ISNA(B1670),"",
IF(OR(ISBLANK(A1670),ISNA(B1670),B1670=0),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))))</f>
        <v>#define ITM_RANGE                     1667</v>
      </c>
    </row>
    <row r="1671" spans="1:4">
      <c r="A1671">
        <v>1668</v>
      </c>
      <c r="B1671" t="str">
        <f>VLOOKUP(A1671,SOURCE!B:P,12,0)</f>
        <v>ITM_GETRANGE</v>
      </c>
      <c r="D1671" s="8" t="str">
        <f>IF(A1671&lt;0,VLOOKUP(A1671,lookups!A$1:B$25,2,0),
IF(ISNA(B1671),"",
IF(OR(ISBLANK(A1671),ISNA(B1671),B1671=0),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))))</f>
        <v>#define ITM_GETRANGE                  1668</v>
      </c>
    </row>
    <row r="1672" spans="1:4">
      <c r="A1672">
        <v>1669</v>
      </c>
      <c r="B1672" t="str">
        <f>VLOOKUP(A1672,SOURCE!B:P,12,0)</f>
        <v>ITM_M1X</v>
      </c>
      <c r="D1672" s="8" t="str">
        <f>IF(A1672&lt;0,VLOOKUP(A1672,lookups!A$1:B$25,2,0),
IF(ISNA(B1672),"",
IF(OR(ISBLANK(A1672),ISNA(B1672),B1672=0),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))))</f>
        <v>#define ITM_M1X                       1669</v>
      </c>
    </row>
    <row r="1673" spans="1:4">
      <c r="A1673">
        <v>1670</v>
      </c>
      <c r="B1673" t="str">
        <f>VLOOKUP(A1673,SOURCE!B:P,12,0)</f>
        <v>ITM_XMOD</v>
      </c>
      <c r="D1673" s="8" t="str">
        <f>IF(A1673&lt;0,VLOOKUP(A1673,lookups!A$1:B$25,2,0),
IF(ISNA(B1673),"",
IF(OR(ISBLANK(A1673),ISNA(B1673),B1673=0),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))))</f>
        <v>#define ITM_XMOD                      1670</v>
      </c>
    </row>
    <row r="1674" spans="1:4">
      <c r="A1674">
        <v>1671</v>
      </c>
      <c r="B1674" t="str">
        <f>VLOOKUP(A1674,SOURCE!B:P,12,0)</f>
        <v>ITM_toDATE</v>
      </c>
      <c r="D1674" s="8" t="str">
        <f>IF(A1674&lt;0,VLOOKUP(A1674,lookups!A$1:B$25,2,0),
IF(ISNA(B1674),"",
IF(OR(ISBLANK(A1674),ISNA(B1674),B1674=0),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))))</f>
        <v>#define ITM_toDATE                    1671</v>
      </c>
    </row>
    <row r="1675" spans="1:4">
      <c r="A1675">
        <v>1672</v>
      </c>
      <c r="B1675" t="str">
        <f>VLOOKUP(A1675,SOURCE!B:P,12,0)</f>
        <v>ITM_1672</v>
      </c>
      <c r="D1675" s="8" t="str">
        <f>IF(A1675&lt;0,VLOOKUP(A1675,lookups!A$1:B$25,2,0),
IF(ISNA(B1675),"",
IF(OR(ISBLANK(A1675),ISNA(B1675),B1675=0),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))))</f>
        <v>#define ITM_1672                      1672</v>
      </c>
    </row>
    <row r="1676" spans="1:4">
      <c r="A1676">
        <v>1673</v>
      </c>
      <c r="B1676" t="str">
        <f>VLOOKUP(A1676,SOURCE!B:P,12,0)</f>
        <v>ITM_1673</v>
      </c>
      <c r="D1676" s="8" t="str">
        <f>IF(A1676&lt;0,VLOOKUP(A1676,lookups!A$1:B$25,2,0),
IF(ISNA(B1676),"",
IF(OR(ISBLANK(A1676),ISNA(B1676),B1676=0),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))))</f>
        <v>#define ITM_1673                      1673</v>
      </c>
    </row>
    <row r="1677" spans="1:4">
      <c r="A1677">
        <v>1674</v>
      </c>
      <c r="B1677" t="str">
        <f>VLOOKUP(A1677,SOURCE!B:P,12,0)</f>
        <v>ITM_1674</v>
      </c>
      <c r="D1677" s="8" t="str">
        <f>IF(A1677&lt;0,VLOOKUP(A1677,lookups!A$1:B$25,2,0),
IF(ISNA(B1677),"",
IF(OR(ISBLANK(A1677),ISNA(B1677),B1677=0),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))))</f>
        <v>#define ITM_1674                      1674</v>
      </c>
    </row>
    <row r="1678" spans="1:4">
      <c r="A1678">
        <v>1675</v>
      </c>
      <c r="B1678" t="str">
        <f>VLOOKUP(A1678,SOURCE!B:P,12,0)</f>
        <v>ITM_toHR</v>
      </c>
      <c r="D1678" s="8" t="str">
        <f>IF(A1678&lt;0,VLOOKUP(A1678,lookups!A$1:B$25,2,0),
IF(ISNA(B1678),"",
IF(OR(ISBLANK(A1678),ISNA(B1678),B1678=0),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))))</f>
        <v>#define ITM_toHR                      1675</v>
      </c>
    </row>
    <row r="1679" spans="1:4">
      <c r="A1679">
        <v>1676</v>
      </c>
      <c r="B1679" t="str">
        <f>VLOOKUP(A1679,SOURCE!B:P,12,0)</f>
        <v>ITM_toHMS</v>
      </c>
      <c r="D1679" s="8" t="str">
        <f>IF(A1679&lt;0,VLOOKUP(A1679,lookups!A$1:B$25,2,0),
IF(ISNA(B1679),"",
IF(OR(ISBLANK(A1679),ISNA(B1679),B1679=0),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))))</f>
        <v>#define ITM_toHMS                     1676</v>
      </c>
    </row>
    <row r="1680" spans="1:4">
      <c r="A1680">
        <v>1677</v>
      </c>
      <c r="B1680" t="str">
        <f>VLOOKUP(A1680,SOURCE!B:P,12,0)</f>
        <v>ITM_toINT</v>
      </c>
      <c r="D1680" s="8" t="str">
        <f>IF(A1680&lt;0,VLOOKUP(A1680,lookups!A$1:B$25,2,0),
IF(ISNA(B1680),"",
IF(OR(ISBLANK(A1680),ISNA(B1680),B1680=0),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))))</f>
        <v>#define ITM_toINT                     1677</v>
      </c>
    </row>
    <row r="1681" spans="1:4">
      <c r="A1681">
        <v>1678</v>
      </c>
      <c r="B1681" t="str">
        <f>VLOOKUP(A1681,SOURCE!B:P,12,0)</f>
        <v>ITM_1678</v>
      </c>
      <c r="D1681" s="8" t="str">
        <f>IF(A1681&lt;0,VLOOKUP(A1681,lookups!A$1:B$25,2,0),
IF(ISNA(B1681),"",
IF(OR(ISBLANK(A1681),ISNA(B1681),B1681=0),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))))</f>
        <v>#define ITM_1678                      1678</v>
      </c>
    </row>
    <row r="1682" spans="1:4">
      <c r="A1682">
        <v>1679</v>
      </c>
      <c r="B1682" t="str">
        <f>VLOOKUP(A1682,SOURCE!B:P,12,0)</f>
        <v>ITM_toPOL</v>
      </c>
      <c r="D1682" s="8" t="str">
        <f>IF(A1682&lt;0,VLOOKUP(A1682,lookups!A$1:B$25,2,0),
IF(ISNA(B1682),"",
IF(OR(ISBLANK(A1682),ISNA(B1682),B1682=0),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))))</f>
        <v>#define ITM_toPOL                     1679</v>
      </c>
    </row>
    <row r="1683" spans="1:4">
      <c r="A1683">
        <v>1680</v>
      </c>
      <c r="B1683" t="str">
        <f>VLOOKUP(A1683,SOURCE!B:P,12,0)</f>
        <v>ITM_1680</v>
      </c>
      <c r="D1683" s="8" t="str">
        <f>IF(A1683&lt;0,VLOOKUP(A1683,lookups!A$1:B$25,2,0),
IF(ISNA(B1683),"",
IF(OR(ISBLANK(A1683),ISNA(B1683),B1683=0),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))))</f>
        <v>#define ITM_1680                      1680</v>
      </c>
    </row>
    <row r="1684" spans="1:4">
      <c r="A1684">
        <v>1681</v>
      </c>
      <c r="B1684" t="str">
        <f>VLOOKUP(A1684,SOURCE!B:P,12,0)</f>
        <v>ITM_toREAL</v>
      </c>
      <c r="D1684" s="8" t="str">
        <f>IF(A1684&lt;0,VLOOKUP(A1684,lookups!A$1:B$25,2,0),
IF(ISNA(B1684),"",
IF(OR(ISBLANK(A1684),ISNA(B1684),B1684=0),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))))</f>
        <v>#define ITM_toREAL                    1681</v>
      </c>
    </row>
    <row r="1685" spans="1:4">
      <c r="A1685">
        <v>1682</v>
      </c>
      <c r="B1685" t="str">
        <f>VLOOKUP(A1685,SOURCE!B:P,12,0)</f>
        <v>ITM_toREC</v>
      </c>
      <c r="D1685" s="8" t="str">
        <f>IF(A1685&lt;0,VLOOKUP(A1685,lookups!A$1:B$25,2,0),
IF(ISNA(B1685),"",
IF(OR(ISBLANK(A1685),ISNA(B1685),B1685=0),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))))</f>
        <v>#define ITM_toREC                     1682</v>
      </c>
    </row>
    <row r="1686" spans="1:4">
      <c r="A1686">
        <v>1683</v>
      </c>
      <c r="B1686" t="str">
        <f>VLOOKUP(A1686,SOURCE!B:P,12,0)</f>
        <v>ITM_DtoDMS</v>
      </c>
      <c r="D1686" s="8" t="str">
        <f>IF(A1686&lt;0,VLOOKUP(A1686,lookups!A$1:B$25,2,0),
IF(ISNA(B1686),"",
IF(OR(ISBLANK(A1686),ISNA(B1686),B1686=0),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))))</f>
        <v>#define ITM_DtoDMS                    1683</v>
      </c>
    </row>
    <row r="1687" spans="1:4">
      <c r="A1687">
        <v>1684</v>
      </c>
      <c r="B1687" t="str">
        <f>VLOOKUP(A1687,SOURCE!B:P,12,0)</f>
        <v>ITM_SHUFFLE</v>
      </c>
      <c r="D1687" s="8" t="str">
        <f>IF(A1687&lt;0,VLOOKUP(A1687,lookups!A$1:B$25,2,0),
IF(ISNA(B1687),"",
IF(OR(ISBLANK(A1687),ISNA(B1687),B1687=0),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))))</f>
        <v>#define ITM_SHUFFLE                   1684</v>
      </c>
    </row>
    <row r="1688" spans="1:4">
      <c r="A1688">
        <v>1685</v>
      </c>
      <c r="B1688" t="str">
        <f>VLOOKUP(A1688,SOURCE!B:P,12,0)</f>
        <v>ITM_PC</v>
      </c>
      <c r="D1688" s="8" t="str">
        <f>IF(A1688&lt;0,VLOOKUP(A1688,lookups!A$1:B$25,2,0),
IF(ISNA(B1688),"",
IF(OR(ISBLANK(A1688),ISNA(B1688),B1688=0),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))))</f>
        <v>#define ITM_PC                        1685</v>
      </c>
    </row>
    <row r="1689" spans="1:4">
      <c r="A1689">
        <v>1686</v>
      </c>
      <c r="B1689" t="str">
        <f>VLOOKUP(A1689,SOURCE!B:P,12,0)</f>
        <v>ITM_PCMRR</v>
      </c>
      <c r="D1689" s="8" t="str">
        <f>IF(A1689&lt;0,VLOOKUP(A1689,lookups!A$1:B$25,2,0),
IF(ISNA(B1689),"",
IF(OR(ISBLANK(A1689),ISNA(B1689),B1689=0),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))))</f>
        <v>#define ITM_PCMRR                     1686</v>
      </c>
    </row>
    <row r="1690" spans="1:4">
      <c r="A1690">
        <v>1687</v>
      </c>
      <c r="B1690" t="str">
        <f>VLOOKUP(A1690,SOURCE!B:P,12,0)</f>
        <v>ITM_PCT</v>
      </c>
      <c r="D1690" s="8" t="str">
        <f>IF(A1690&lt;0,VLOOKUP(A1690,lookups!A$1:B$25,2,0),
IF(ISNA(B1690),"",
IF(OR(ISBLANK(A1690),ISNA(B1690),B1690=0),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))))</f>
        <v>#define ITM_PCT                       1687</v>
      </c>
    </row>
    <row r="1691" spans="1:4">
      <c r="A1691">
        <v>1688</v>
      </c>
      <c r="B1691" t="str">
        <f>VLOOKUP(A1691,SOURCE!B:P,12,0)</f>
        <v>ITM_PCSIGMA</v>
      </c>
      <c r="D1691" s="8" t="str">
        <f>IF(A1691&lt;0,VLOOKUP(A1691,lookups!A$1:B$25,2,0),
IF(ISNA(B1691),"",
IF(OR(ISBLANK(A1691),ISNA(B1691),B1691=0),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))))</f>
        <v>#define ITM_PCSIGMA                   1688</v>
      </c>
    </row>
    <row r="1692" spans="1:4">
      <c r="A1692">
        <v>1689</v>
      </c>
      <c r="B1692" t="str">
        <f>VLOOKUP(A1692,SOURCE!B:P,12,0)</f>
        <v>ITM_PCPMG</v>
      </c>
      <c r="D1692" s="8" t="str">
        <f>IF(A1692&lt;0,VLOOKUP(A1692,lookups!A$1:B$25,2,0),
IF(ISNA(B1692),"",
IF(OR(ISBLANK(A1692),ISNA(B1692),B1692=0),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))))</f>
        <v>#define ITM_PCPMG                     1689</v>
      </c>
    </row>
    <row r="1693" spans="1:4">
      <c r="A1693">
        <v>1690</v>
      </c>
      <c r="B1693" t="str">
        <f>VLOOKUP(A1693,SOURCE!B:P,12,0)</f>
        <v>ITM_INTEGRAL</v>
      </c>
      <c r="D1693" s="8" t="str">
        <f>IF(A1693&lt;0,VLOOKUP(A1693,lookups!A$1:B$25,2,0),
IF(ISNA(B1693),"",
IF(OR(ISBLANK(A1693),ISNA(B1693),B1693=0),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))))</f>
        <v>#define ITM_INTEGRAL                  1690</v>
      </c>
    </row>
    <row r="1694" spans="1:4">
      <c r="A1694">
        <v>1691</v>
      </c>
      <c r="B1694" t="str">
        <f>VLOOKUP(A1694,SOURCE!B:P,12,0)</f>
        <v>ITM_PMOD</v>
      </c>
      <c r="D1694" s="8" t="str">
        <f>IF(A1694&lt;0,VLOOKUP(A1694,lookups!A$1:B$25,2,0),
IF(ISNA(B1694),"",
IF(OR(ISBLANK(A1694),ISNA(B1694),B1694=0),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))))</f>
        <v>#define ITM_PMOD                      1691</v>
      </c>
    </row>
    <row r="1695" spans="1:4">
      <c r="A1695">
        <v>1692</v>
      </c>
      <c r="B1695" t="str">
        <f>VLOOKUP(A1695,SOURCE!B:P,12,0)</f>
        <v>ITM_M_DET</v>
      </c>
      <c r="D1695" s="8" t="str">
        <f>IF(A1695&lt;0,VLOOKUP(A1695,lookups!A$1:B$25,2,0),
IF(ISNA(B1695),"",
IF(OR(ISBLANK(A1695),ISNA(B1695),B1695=0),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))))</f>
        <v>#define ITM_M_DET                     1692</v>
      </c>
    </row>
    <row r="1696" spans="1:4">
      <c r="A1696">
        <v>1693</v>
      </c>
      <c r="B1696" t="str">
        <f>VLOOKUP(A1696,SOURCE!B:P,12,0)</f>
        <v>ITM_PARALLEL</v>
      </c>
      <c r="D1696" s="8" t="str">
        <f>IF(A1696&lt;0,VLOOKUP(A1696,lookups!A$1:B$25,2,0),
IF(ISNA(B1696),"",
IF(OR(ISBLANK(A1696),ISNA(B1696),B1696=0),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))))</f>
        <v>#define ITM_PARALLEL                  1693</v>
      </c>
    </row>
    <row r="1697" spans="1:4">
      <c r="A1697">
        <v>1694</v>
      </c>
      <c r="B1697" t="str">
        <f>VLOOKUP(A1697,SOURCE!B:P,12,0)</f>
        <v>ITM_M_TRANSP</v>
      </c>
      <c r="D1697" s="8" t="str">
        <f>IF(A1697&lt;0,VLOOKUP(A1697,lookups!A$1:B$25,2,0),
IF(ISNA(B1697),"",
IF(OR(ISBLANK(A1697),ISNA(B1697),B1697=0),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))))</f>
        <v>#define ITM_M_TRANSP                  1694</v>
      </c>
    </row>
    <row r="1698" spans="1:4">
      <c r="A1698">
        <v>1695</v>
      </c>
      <c r="B1698" t="str">
        <f>VLOOKUP(A1698,SOURCE!B:P,12,0)</f>
        <v>ITM_M_INV</v>
      </c>
      <c r="D1698" s="8" t="str">
        <f>IF(A1698&lt;0,VLOOKUP(A1698,lookups!A$1:B$25,2,0),
IF(ISNA(B1698),"",
IF(OR(ISBLANK(A1698),ISNA(B1698),B1698=0),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))))</f>
        <v>#define ITM_M_INV                     1695</v>
      </c>
    </row>
    <row r="1699" spans="1:4">
      <c r="A1699">
        <v>1696</v>
      </c>
      <c r="B1699" t="str">
        <f>VLOOKUP(A1699,SOURCE!B:P,12,0)</f>
        <v>ITM_ANGLE</v>
      </c>
      <c r="D1699" s="8" t="str">
        <f>IF(A1699&lt;0,VLOOKUP(A1699,lookups!A$1:B$25,2,0),
IF(ISNA(B1699),"",
IF(OR(ISBLANK(A1699),ISNA(B1699),B1699=0),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))))</f>
        <v>#define ITM_ANGLE                     1696</v>
      </c>
    </row>
    <row r="1700" spans="1:4">
      <c r="A1700">
        <v>1697</v>
      </c>
      <c r="B1700" t="str">
        <f>VLOOKUP(A1700,SOURCE!B:P,12,0)</f>
        <v>ITM_MULPIto</v>
      </c>
      <c r="D1700" s="8" t="str">
        <f>IF(A1700&lt;0,VLOOKUP(A1700,lookups!A$1:B$25,2,0),
IF(ISNA(B1700),"",
IF(OR(ISBLANK(A1700),ISNA(B1700),B1700=0),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))))</f>
        <v>#define ITM_MULPIto                   1697</v>
      </c>
    </row>
    <row r="1701" spans="1:4">
      <c r="A1701">
        <v>1698</v>
      </c>
      <c r="B1701" t="str">
        <f>VLOOKUP(A1701,SOURCE!B:P,12,0)</f>
        <v>ITM_PRINTERADV</v>
      </c>
      <c r="D1701" s="8" t="str">
        <f>IF(A1701&lt;0,VLOOKUP(A1701,lookups!A$1:B$25,2,0),
IF(ISNA(B1701),"",
IF(OR(ISBLANK(A1701),ISNA(B1701),B1701=0),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))))</f>
        <v>#define ITM_PRINTERADV                1698</v>
      </c>
    </row>
    <row r="1702" spans="1:4">
      <c r="A1702">
        <v>1699</v>
      </c>
      <c r="B1702" t="str">
        <f>VLOOKUP(A1702,SOURCE!B:P,12,0)</f>
        <v>ITM_PRINTERCHAR</v>
      </c>
      <c r="D1702" s="8" t="str">
        <f>IF(A1702&lt;0,VLOOKUP(A1702,lookups!A$1:B$25,2,0),
IF(ISNA(B1702),"",
IF(OR(ISBLANK(A1702),ISNA(B1702),B1702=0),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))))</f>
        <v>#define ITM_PRINTERCHAR               1699</v>
      </c>
    </row>
    <row r="1703" spans="1:4">
      <c r="A1703">
        <v>1700</v>
      </c>
      <c r="B1703" t="str">
        <f>VLOOKUP(A1703,SOURCE!B:P,12,0)</f>
        <v>ITM_PRINTERDLAY</v>
      </c>
      <c r="D1703" s="8" t="str">
        <f>IF(A1703&lt;0,VLOOKUP(A1703,lookups!A$1:B$25,2,0),
IF(ISNA(B1703),"",
IF(OR(ISBLANK(A1703),ISNA(B1703),B1703=0),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))))</f>
        <v>#define ITM_PRINTERDLAY               1700</v>
      </c>
    </row>
    <row r="1704" spans="1:4">
      <c r="A1704">
        <v>1701</v>
      </c>
      <c r="B1704" t="str">
        <f>VLOOKUP(A1704,SOURCE!B:P,12,0)</f>
        <v>ITM_PRINTERLCD</v>
      </c>
      <c r="D1704" s="8" t="str">
        <f>IF(A1704&lt;0,VLOOKUP(A1704,lookups!A$1:B$25,2,0),
IF(ISNA(B1704),"",
IF(OR(ISBLANK(A1704),ISNA(B1704),B1704=0),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))))</f>
        <v>#define ITM_PRINTERLCD                1701</v>
      </c>
    </row>
    <row r="1705" spans="1:4">
      <c r="A1705">
        <v>1702</v>
      </c>
      <c r="B1705" t="str">
        <f>VLOOKUP(A1705,SOURCE!B:P,12,0)</f>
        <v>ITM_PRINTERMODE</v>
      </c>
      <c r="D1705" s="8" t="str">
        <f>IF(A1705&lt;0,VLOOKUP(A1705,lookups!A$1:B$25,2,0),
IF(ISNA(B1705),"",
IF(OR(ISBLANK(A1705),ISNA(B1705),B1705=0),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))))</f>
        <v>#define ITM_PRINTERMODE               1702</v>
      </c>
    </row>
    <row r="1706" spans="1:4">
      <c r="A1706">
        <v>1703</v>
      </c>
      <c r="B1706" t="str">
        <f>VLOOKUP(A1706,SOURCE!B:P,12,0)</f>
        <v>ITM_PRINTERPROG</v>
      </c>
      <c r="D1706" s="8" t="str">
        <f>IF(A1706&lt;0,VLOOKUP(A1706,lookups!A$1:B$25,2,0),
IF(ISNA(B1706),"",
IF(OR(ISBLANK(A1706),ISNA(B1706),B1706=0),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))))</f>
        <v>#define ITM_PRINTERPROG               1703</v>
      </c>
    </row>
    <row r="1707" spans="1:4">
      <c r="A1707">
        <v>1704</v>
      </c>
      <c r="B1707" t="str">
        <f>VLOOKUP(A1707,SOURCE!B:P,12,0)</f>
        <v>ITM_PRINTERR</v>
      </c>
      <c r="D1707" s="8" t="str">
        <f>IF(A1707&lt;0,VLOOKUP(A1707,lookups!A$1:B$25,2,0),
IF(ISNA(B1707),"",
IF(OR(ISBLANK(A1707),ISNA(B1707),B1707=0),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))))</f>
        <v>#define ITM_PRINTERR                  1704</v>
      </c>
    </row>
    <row r="1708" spans="1:4">
      <c r="A1708">
        <v>1705</v>
      </c>
      <c r="B1708" t="str">
        <f>VLOOKUP(A1708,SOURCE!B:P,12,0)</f>
        <v>ITM_PRINTERREGS</v>
      </c>
      <c r="D1708" s="8" t="str">
        <f>IF(A1708&lt;0,VLOOKUP(A1708,lookups!A$1:B$25,2,0),
IF(ISNA(B1708),"",
IF(OR(ISBLANK(A1708),ISNA(B1708),B1708=0),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))))</f>
        <v>#define ITM_PRINTERREGS               1705</v>
      </c>
    </row>
    <row r="1709" spans="1:4">
      <c r="A1709">
        <v>1706</v>
      </c>
      <c r="B1709" t="str">
        <f>VLOOKUP(A1709,SOURCE!B:P,12,0)</f>
        <v>ITM_PRINTERSTK</v>
      </c>
      <c r="D1709" s="8" t="str">
        <f>IF(A1709&lt;0,VLOOKUP(A1709,lookups!A$1:B$25,2,0),
IF(ISNA(B1709),"",
IF(OR(ISBLANK(A1709),ISNA(B1709),B1709=0),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))))</f>
        <v>#define ITM_PRINTERSTK                1706</v>
      </c>
    </row>
    <row r="1710" spans="1:4">
      <c r="A1710">
        <v>1707</v>
      </c>
      <c r="B1710" t="str">
        <f>VLOOKUP(A1710,SOURCE!B:P,12,0)</f>
        <v>ITM_PRINTERTAB</v>
      </c>
      <c r="D1710" s="8" t="str">
        <f>IF(A1710&lt;0,VLOOKUP(A1710,lookups!A$1:B$25,2,0),
IF(ISNA(B1710),"",
IF(OR(ISBLANK(A1710),ISNA(B1710),B1710=0),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))))</f>
        <v>#define ITM_PRINTERTAB                1707</v>
      </c>
    </row>
    <row r="1711" spans="1:4">
      <c r="A1711">
        <v>1708</v>
      </c>
      <c r="B1711" t="str">
        <f>VLOOKUP(A1711,SOURCE!B:P,12,0)</f>
        <v>ITM_PRINTERUSER</v>
      </c>
      <c r="D1711" s="8" t="str">
        <f>IF(A1711&lt;0,VLOOKUP(A1711,lookups!A$1:B$25,2,0),
IF(ISNA(B1711),"",
IF(OR(ISBLANK(A1711),ISNA(B1711),B1711=0),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))))</f>
        <v>#define ITM_PRINTERUSER               1708</v>
      </c>
    </row>
    <row r="1712" spans="1:4">
      <c r="A1712">
        <v>1709</v>
      </c>
      <c r="B1712" t="str">
        <f>VLOOKUP(A1712,SOURCE!B:P,12,0)</f>
        <v>ITM_PRINTERWIDTH</v>
      </c>
      <c r="D1712" s="8" t="str">
        <f>IF(A1712&lt;0,VLOOKUP(A1712,lookups!A$1:B$25,2,0),
IF(ISNA(B1712),"",
IF(OR(ISBLANK(A1712),ISNA(B1712),B1712=0),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))))</f>
        <v>#define ITM_PRINTERWIDTH              1709</v>
      </c>
    </row>
    <row r="1713" spans="1:4">
      <c r="A1713">
        <v>1710</v>
      </c>
      <c r="B1713" t="str">
        <f>VLOOKUP(A1713,SOURCE!B:P,12,0)</f>
        <v>ITM_PRINTERSIGMA</v>
      </c>
      <c r="D1713" s="8" t="str">
        <f>IF(A1713&lt;0,VLOOKUP(A1713,lookups!A$1:B$25,2,0),
IF(ISNA(B1713),"",
IF(OR(ISBLANK(A1713),ISNA(B1713),B1713=0),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))))</f>
        <v>#define ITM_PRINTERSIGMA              1710</v>
      </c>
    </row>
    <row r="1714" spans="1:4">
      <c r="A1714">
        <v>1711</v>
      </c>
      <c r="B1714" t="str">
        <f>VLOOKUP(A1714,SOURCE!B:P,12,0)</f>
        <v>ITM_PRINTERHASH</v>
      </c>
      <c r="D1714" s="8" t="str">
        <f>IF(A1714&lt;0,VLOOKUP(A1714,lookups!A$1:B$25,2,0),
IF(ISNA(B1714),"",
IF(OR(ISBLANK(A1714),ISNA(B1714),B1714=0),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))))</f>
        <v>#define ITM_PRINTERHASH               1711</v>
      </c>
    </row>
    <row r="1715" spans="1:4">
      <c r="A1715">
        <v>1712</v>
      </c>
      <c r="B1715" t="str">
        <f>VLOOKUP(A1715,SOURCE!B:P,12,0)</f>
        <v>ITM_FBR</v>
      </c>
      <c r="D1715" s="8" t="str">
        <f>IF(A1715&lt;0,VLOOKUP(A1715,lookups!A$1:B$25,2,0),
IF(ISNA(B1715),"",
IF(OR(ISBLANK(A1715),ISNA(B1715),B1715=0),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))))</f>
        <v>#define ITM_FBR                       1712</v>
      </c>
    </row>
    <row r="1716" spans="1:4">
      <c r="A1716">
        <v>1713</v>
      </c>
      <c r="B1716" t="str">
        <f>VLOOKUP(A1716,SOURCE!B:P,12,0)</f>
        <v>ITM_UNDO</v>
      </c>
      <c r="D1716" s="8" t="str">
        <f>IF(A1716&lt;0,VLOOKUP(A1716,lookups!A$1:B$25,2,0),
IF(ISNA(B1716),"",
IF(OR(ISBLANK(A1716),ISNA(B1716),B1716=0),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))))</f>
        <v>#define ITM_UNDO                      1713</v>
      </c>
    </row>
    <row r="1717" spans="1:4">
      <c r="A1717">
        <v>1714</v>
      </c>
      <c r="B1717" t="str">
        <f>VLOOKUP(A1717,SOURCE!B:P,12,0)</f>
        <v>ITM_PR</v>
      </c>
      <c r="D1717" s="8" t="str">
        <f>IF(A1717&lt;0,VLOOKUP(A1717,lookups!A$1:B$25,2,0),
IF(ISNA(B1717),"",
IF(OR(ISBLANK(A1717),ISNA(B1717),B1717=0),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))))</f>
        <v>#define ITM_PR                        1714</v>
      </c>
    </row>
    <row r="1718" spans="1:4">
      <c r="A1718">
        <v>1715</v>
      </c>
      <c r="B1718" t="str">
        <f>VLOOKUP(A1718,SOURCE!B:P,12,0)</f>
        <v>ITM_RS</v>
      </c>
      <c r="D1718" s="8" t="str">
        <f>IF(A1718&lt;0,VLOOKUP(A1718,lookups!A$1:B$25,2,0),
IF(ISNA(B1718),"",
IF(OR(ISBLANK(A1718),ISNA(B1718),B1718=0),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))))</f>
        <v>#define ITM_RS                        1715</v>
      </c>
    </row>
    <row r="1719" spans="1:4">
      <c r="A1719">
        <v>1716</v>
      </c>
      <c r="B1719" t="str">
        <f>VLOOKUP(A1719,SOURCE!B:P,12,0)</f>
        <v>ITM_1716</v>
      </c>
      <c r="D1719" s="8" t="str">
        <f>IF(A1719&lt;0,VLOOKUP(A1719,lookups!A$1:B$25,2,0),
IF(ISNA(B1719),"",
IF(OR(ISBLANK(A1719),ISNA(B1719),B1719=0),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))))</f>
        <v>#define ITM_1716                      1716</v>
      </c>
    </row>
    <row r="1720" spans="1:4">
      <c r="A1720">
        <v>1717</v>
      </c>
      <c r="B1720" t="str">
        <f>VLOOKUP(A1720,SOURCE!B:P,12,0)</f>
        <v>ITM_1717</v>
      </c>
      <c r="D1720" s="8" t="str">
        <f>IF(A1720&lt;0,VLOOKUP(A1720,lookups!A$1:B$25,2,0),
IF(ISNA(B1720),"",
IF(OR(ISBLANK(A1720),ISNA(B1720),B1720=0),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))))</f>
        <v>#define ITM_1717                      1717</v>
      </c>
    </row>
    <row r="1721" spans="1:4">
      <c r="A1721">
        <v>1718</v>
      </c>
      <c r="B1721" t="str">
        <f>VLOOKUP(A1721,SOURCE!B:P,12,0)</f>
        <v>ITM_1718</v>
      </c>
      <c r="D1721" s="8" t="str">
        <f>IF(A1721&lt;0,VLOOKUP(A1721,lookups!A$1:B$25,2,0),
IF(ISNA(B1721),"",
IF(OR(ISBLANK(A1721),ISNA(B1721),B1721=0),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))))</f>
        <v>#define ITM_1718                      1718</v>
      </c>
    </row>
    <row r="1722" spans="1:4">
      <c r="A1722">
        <v>1719</v>
      </c>
      <c r="B1722" t="str">
        <f>VLOOKUP(A1722,SOURCE!B:P,12,0)</f>
        <v>ITM_USERMODE</v>
      </c>
      <c r="D1722" s="8" t="str">
        <f>IF(A1722&lt;0,VLOOKUP(A1722,lookups!A$1:B$25,2,0),
IF(ISNA(B1722),"",
IF(OR(ISBLANK(A1722),ISNA(B1722),B1722=0),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))))</f>
        <v>#define ITM_USERMODE                  1719</v>
      </c>
    </row>
    <row r="1723" spans="1:4">
      <c r="A1723">
        <v>1720</v>
      </c>
      <c r="B1723" t="str">
        <f>VLOOKUP(A1723,SOURCE!B:P,12,0)</f>
        <v>ITM_CC</v>
      </c>
      <c r="D1723" s="8" t="str">
        <f>IF(A1723&lt;0,VLOOKUP(A1723,lookups!A$1:B$25,2,0),
IF(ISNA(B1723),"",
IF(OR(ISBLANK(A1723),ISNA(B1723),B1723=0),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))))</f>
        <v>#define ITM_CC                        1720</v>
      </c>
    </row>
    <row r="1724" spans="1:4">
      <c r="A1724">
        <v>1721</v>
      </c>
      <c r="B1724" t="str">
        <f>VLOOKUP(A1724,SOURCE!B:P,12,0)</f>
        <v>ITM_SHIFTf</v>
      </c>
      <c r="D1724" s="8" t="str">
        <f>IF(A1724&lt;0,VLOOKUP(A1724,lookups!A$1:B$25,2,0),
IF(ISNA(B1724),"",
IF(OR(ISBLANK(A1724),ISNA(B1724),B1724=0),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))))</f>
        <v>#define ITM_SHIFTf                    1721</v>
      </c>
    </row>
    <row r="1725" spans="1:4">
      <c r="A1725">
        <v>1722</v>
      </c>
      <c r="B1725" t="str">
        <f>VLOOKUP(A1725,SOURCE!B:P,12,0)</f>
        <v>ITM_SHIFTg</v>
      </c>
      <c r="D1725" s="8" t="str">
        <f>IF(A1725&lt;0,VLOOKUP(A1725,lookups!A$1:B$25,2,0),
IF(ISNA(B1725),"",
IF(OR(ISBLANK(A1725),ISNA(B1725),B1725=0),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))))</f>
        <v>#define ITM_SHIFTg                    1722</v>
      </c>
    </row>
    <row r="1726" spans="1:4">
      <c r="A1726">
        <v>1723</v>
      </c>
      <c r="B1726" t="str">
        <f>VLOOKUP(A1726,SOURCE!B:P,12,0)</f>
        <v>ITM_UP1</v>
      </c>
      <c r="D1726" s="8" t="str">
        <f>IF(A1726&lt;0,VLOOKUP(A1726,lookups!A$1:B$25,2,0),
IF(ISNA(B1726),"",
IF(OR(ISBLANK(A1726),ISNA(B1726),B1726=0),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))))</f>
        <v>#define ITM_UP1                       1723</v>
      </c>
    </row>
    <row r="1727" spans="1:4">
      <c r="A1727">
        <v>1724</v>
      </c>
      <c r="B1727" t="str">
        <f>VLOOKUP(A1727,SOURCE!B:P,12,0)</f>
        <v>ITM_BST</v>
      </c>
      <c r="D1727" s="8" t="str">
        <f>IF(A1727&lt;0,VLOOKUP(A1727,lookups!A$1:B$25,2,0),
IF(ISNA(B1727),"",
IF(OR(ISBLANK(A1727),ISNA(B1727),B1727=0),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))))</f>
        <v>#define ITM_BST                       1724</v>
      </c>
    </row>
    <row r="1728" spans="1:4">
      <c r="A1728">
        <v>1725</v>
      </c>
      <c r="B1728" t="str">
        <f>VLOOKUP(A1728,SOURCE!B:P,12,0)</f>
        <v>ITM_DOWN1</v>
      </c>
      <c r="D1728" s="8" t="str">
        <f>IF(A1728&lt;0,VLOOKUP(A1728,lookups!A$1:B$25,2,0),
IF(ISNA(B1728),"",
IF(OR(ISBLANK(A1728),ISNA(B1728),B1728=0),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))))</f>
        <v>#define ITM_DOWN1                     1725</v>
      </c>
    </row>
    <row r="1729" spans="1:4">
      <c r="A1729">
        <v>1726</v>
      </c>
      <c r="B1729" t="str">
        <f>VLOOKUP(A1729,SOURCE!B:P,12,0)</f>
        <v>ITM_SST</v>
      </c>
      <c r="D1729" s="8" t="str">
        <f>IF(A1729&lt;0,VLOOKUP(A1729,lookups!A$1:B$25,2,0),
IF(ISNA(B1729),"",
IF(OR(ISBLANK(A1729),ISNA(B1729),B1729=0),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))))</f>
        <v>#define ITM_SST                       1726</v>
      </c>
    </row>
    <row r="1730" spans="1:4">
      <c r="A1730">
        <v>1727</v>
      </c>
      <c r="B1730" t="str">
        <f>VLOOKUP(A1730,SOURCE!B:P,12,0)</f>
        <v>ITM_EXIT1</v>
      </c>
      <c r="D1730" s="8" t="str">
        <f>IF(A1730&lt;0,VLOOKUP(A1730,lookups!A$1:B$25,2,0),
IF(ISNA(B1730),"",
IF(OR(ISBLANK(A1730),ISNA(B1730),B1730=0),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))))</f>
        <v>#define ITM_EXIT1                     1727</v>
      </c>
    </row>
    <row r="1731" spans="1:4">
      <c r="A1731">
        <v>1728</v>
      </c>
      <c r="B1731" t="str">
        <f>VLOOKUP(A1731,SOURCE!B:P,12,0)</f>
        <v>ITM_BACKSPACE</v>
      </c>
      <c r="D1731" s="8" t="str">
        <f>IF(A1731&lt;0,VLOOKUP(A1731,lookups!A$1:B$25,2,0),
IF(ISNA(B1731),"",
IF(OR(ISBLANK(A1731),ISNA(B1731),B1731=0),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))))</f>
        <v>#define ITM_BACKSPACE                 1728</v>
      </c>
    </row>
    <row r="1732" spans="1:4">
      <c r="A1732">
        <v>1729</v>
      </c>
      <c r="B1732" t="str">
        <f>VLOOKUP(A1732,SOURCE!B:P,12,0)</f>
        <v>ITM_PRTX</v>
      </c>
      <c r="D1732" s="8" t="str">
        <f>IF(A1732&lt;0,VLOOKUP(A1732,lookups!A$1:B$25,2,0),
IF(ISNA(B1732),"",
IF(OR(ISBLANK(A1732),ISNA(B1732),B1732=0),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))))</f>
        <v>#define ITM_PRTX                      1729</v>
      </c>
    </row>
    <row r="1733" spans="1:4">
      <c r="A1733">
        <v>1730</v>
      </c>
      <c r="B1733" t="str">
        <f>VLOOKUP(A1733,SOURCE!B:P,12,0)</f>
        <v>ITM_AIM</v>
      </c>
      <c r="D1733" s="8" t="str">
        <f>IF(A1733&lt;0,VLOOKUP(A1733,lookups!A$1:B$25,2,0),
IF(ISNA(B1733),"",
IF(OR(ISBLANK(A1733),ISNA(B1733),B1733=0),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))))</f>
        <v>#define ITM_AIM                       1730</v>
      </c>
    </row>
    <row r="1734" spans="1:4">
      <c r="A1734">
        <v>1731</v>
      </c>
      <c r="B1734" t="str">
        <f>VLOOKUP(A1734,SOURCE!B:P,12,0)</f>
        <v>ITM_dotD</v>
      </c>
      <c r="D1734" s="8" t="str">
        <f>IF(A1734&lt;0,VLOOKUP(A1734,lookups!A$1:B$25,2,0),
IF(ISNA(B1734),"",
IF(OR(ISBLANK(A1734),ISNA(B1734),B1734=0),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))))</f>
        <v>#define ITM_dotD                      1731</v>
      </c>
    </row>
    <row r="1735" spans="1:4">
      <c r="A1735">
        <v>1732</v>
      </c>
      <c r="B1735" t="str">
        <f>VLOOKUP(A1735,SOURCE!B:P,12,0)</f>
        <v>ITM_SHOW</v>
      </c>
      <c r="D1735" s="8" t="str">
        <f>IF(A1735&lt;0,VLOOKUP(A1735,lookups!A$1:B$25,2,0),
IF(ISNA(B1735),"",
IF(OR(ISBLANK(A1735),ISNA(B1735),B1735=0),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))))</f>
        <v>#define ITM_SHOW                      1732</v>
      </c>
    </row>
    <row r="1736" spans="1:4">
      <c r="A1736">
        <v>1733</v>
      </c>
      <c r="B1736" t="str">
        <f>VLOOKUP(A1736,SOURCE!B:P,12,0)</f>
        <v>ITM_SYSTEM</v>
      </c>
      <c r="D1736" s="8" t="str">
        <f>IF(A1736&lt;0,VLOOKUP(A1736,lookups!A$1:B$25,2,0),
IF(ISNA(B1736),"",
IF(OR(ISBLANK(A1736),ISNA(B1736),B1736=0),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))))</f>
        <v>#define ITM_SYSTEM                    1733</v>
      </c>
    </row>
    <row r="1737" spans="1:4">
      <c r="A1737">
        <v>1734</v>
      </c>
      <c r="B1737" t="str">
        <f>VLOOKUP(A1737,SOURCE!B:P,12,0)</f>
        <v>ITM_DMStoD</v>
      </c>
      <c r="D1737" s="8" t="str">
        <f>IF(A1737&lt;0,VLOOKUP(A1737,lookups!A$1:B$25,2,0),
IF(ISNA(B1737),"",
IF(OR(ISBLANK(A1737),ISNA(B1737),B1737=0),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))))</f>
        <v>#define ITM_DMStoD                    1734</v>
      </c>
    </row>
    <row r="1738" spans="1:4">
      <c r="A1738">
        <v>1735</v>
      </c>
      <c r="B1738" t="str">
        <f>VLOOKUP(A1738,SOURCE!B:P,12,0)</f>
        <v>ITM_VANGLE</v>
      </c>
      <c r="D1738" s="8" t="str">
        <f>IF(A1738&lt;0,VLOOKUP(A1738,lookups!A$1:B$25,2,0),
IF(ISNA(B1738),"",
IF(OR(ISBLANK(A1738),ISNA(B1738),B1738=0),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))))</f>
        <v>#define ITM_VANGLE                    1735</v>
      </c>
    </row>
    <row r="1739" spans="1:4">
      <c r="A1739">
        <v>1736</v>
      </c>
      <c r="B1739" t="str">
        <f>VLOOKUP(A1739,SOURCE!B:P,12,0)</f>
        <v>ITM_XH</v>
      </c>
      <c r="D1739" s="8" t="str">
        <f>IF(A1739&lt;0,VLOOKUP(A1739,lookups!A$1:B$25,2,0),
IF(ISNA(B1739),"",
IF(OR(ISBLANK(A1739),ISNA(B1739),B1739=0),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))))</f>
        <v>#define ITM_XH                        1736</v>
      </c>
    </row>
    <row r="1740" spans="1:4">
      <c r="A1740">
        <v>1737</v>
      </c>
      <c r="B1740" t="str">
        <f>VLOOKUP(A1740,SOURCE!B:P,12,0)</f>
        <v>ITM_XRMS</v>
      </c>
      <c r="D1740" s="8" t="str">
        <f>IF(A1740&lt;0,VLOOKUP(A1740,lookups!A$1:B$25,2,0),
IF(ISNA(B1740),"",
IF(OR(ISBLANK(A1740),ISNA(B1740),B1740=0),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))))</f>
        <v>#define ITM_XRMS                      1737</v>
      </c>
    </row>
    <row r="1741" spans="1:4">
      <c r="A1741">
        <v>1738</v>
      </c>
      <c r="B1741" t="str">
        <f>VLOOKUP(A1741,SOURCE!B:P,12,0)</f>
        <v>ITM_ACOS</v>
      </c>
      <c r="D1741" s="8" t="str">
        <f>IF(A1741&lt;0,VLOOKUP(A1741,lookups!A$1:B$25,2,0),
IF(ISNA(B1741),"",
IF(OR(ISBLANK(A1741),ISNA(B1741),B1741=0),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))))</f>
        <v>#define ITM_ACOS                      1738</v>
      </c>
    </row>
    <row r="1742" spans="1:4">
      <c r="A1742">
        <v>1739</v>
      </c>
      <c r="B1742" t="str">
        <f>VLOOKUP(A1742,SOURCE!B:P,12,0)</f>
        <v>ITM_ASIN</v>
      </c>
      <c r="D1742" s="8" t="str">
        <f>IF(A1742&lt;0,VLOOKUP(A1742,lookups!A$1:B$25,2,0),
IF(ISNA(B1742),"",
IF(OR(ISBLANK(A1742),ISNA(B1742),B1742=0),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))))</f>
        <v>#define ITM_ASIN                      1739</v>
      </c>
    </row>
    <row r="1743" spans="1:4">
      <c r="A1743">
        <v>1740</v>
      </c>
      <c r="B1743" t="str">
        <f>VLOOKUP(A1743,SOURCE!B:P,12,0)</f>
        <v>ITM_ATAN</v>
      </c>
      <c r="D1743" s="8" t="str">
        <f>IF(A1743&lt;0,VLOOKUP(A1743,lookups!A$1:B$25,2,0),
IF(ISNA(B1743),"",
IF(OR(ISBLANK(A1743),ISNA(B1743),B1743=0),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))))</f>
        <v>#define ITM_ATAN                      1740</v>
      </c>
    </row>
    <row r="1744" spans="1:4">
      <c r="A1744">
        <v>1741</v>
      </c>
      <c r="B1744" t="str">
        <f>VLOOKUP(A1744,SOURCE!B:P,12,0)</f>
        <v>ITM_DET</v>
      </c>
      <c r="D1744" s="8" t="str">
        <f>IF(A1744&lt;0,VLOOKUP(A1744,lookups!A$1:B$25,2,0),
IF(ISNA(B1744),"",
IF(OR(ISBLANK(A1744),ISNA(B1744),B1744=0),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))))</f>
        <v>#define ITM_DET                       1741</v>
      </c>
    </row>
    <row r="1745" spans="1:4">
      <c r="A1745">
        <v>1742</v>
      </c>
      <c r="B1745" t="str">
        <f>VLOOKUP(A1745,SOURCE!B:P,12,0)</f>
        <v>ITM_INVRT</v>
      </c>
      <c r="D1745" s="8" t="str">
        <f>IF(A1745&lt;0,VLOOKUP(A1745,lookups!A$1:B$25,2,0),
IF(ISNA(B1745),"",
IF(OR(ISBLANK(A1745),ISNA(B1745),B1745=0),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))))</f>
        <v>#define ITM_INVRT                     1742</v>
      </c>
    </row>
    <row r="1746" spans="1:4">
      <c r="A1746">
        <v>1743</v>
      </c>
      <c r="B1746" t="str">
        <f>VLOOKUP(A1746,SOURCE!B:P,12,0)</f>
        <v>ITM_TRANS</v>
      </c>
      <c r="D1746" s="8" t="str">
        <f>IF(A1746&lt;0,VLOOKUP(A1746,lookups!A$1:B$25,2,0),
IF(ISNA(B1746),"",
IF(OR(ISBLANK(A1746),ISNA(B1746),B1746=0),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))))</f>
        <v>#define ITM_TRANS                     1743</v>
      </c>
    </row>
    <row r="1747" spans="1:4">
      <c r="A1747">
        <v>1744</v>
      </c>
      <c r="B1747" t="str">
        <f>VLOOKUP(A1747,SOURCE!B:P,12,0)</f>
        <v>ITM_XIN</v>
      </c>
      <c r="D1747" s="8" t="str">
        <f>IF(A1747&lt;0,VLOOKUP(A1747,lookups!A$1:B$25,2,0),
IF(ISNA(B1747),"",
IF(OR(ISBLANK(A1747),ISNA(B1747),B1747=0),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))))</f>
        <v>#define ITM_XIN                       1744</v>
      </c>
    </row>
    <row r="1748" spans="1:4">
      <c r="A1748">
        <v>1745</v>
      </c>
      <c r="B1748" t="str">
        <f>VLOOKUP(A1748,SOURCE!B:P,12,0)</f>
        <v>ITM_XOUT</v>
      </c>
      <c r="D1748" s="8" t="str">
        <f>IF(A1748&lt;0,VLOOKUP(A1748,lookups!A$1:B$25,2,0),
IF(ISNA(B1748),"",
IF(OR(ISBLANK(A1748),ISNA(B1748),B1748=0),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))))</f>
        <v>#define ITM_XOUT                      1745</v>
      </c>
    </row>
    <row r="1749" spans="1:4">
      <c r="A1749">
        <v>1746</v>
      </c>
      <c r="B1749" t="str">
        <f>VLOOKUP(A1749,SOURCE!B:P,12,0)</f>
        <v>ITM_FG_LINE</v>
      </c>
      <c r="D1749" s="8" t="str">
        <f>IF(A1749&lt;0,VLOOKUP(A1749,lookups!A$1:B$25,2,0),
IF(ISNA(B1749),"",
IF(OR(ISBLANK(A1749),ISNA(B1749),B1749=0),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))))</f>
        <v>#define ITM_FG_LINE                   1746</v>
      </c>
    </row>
    <row r="1750" spans="1:4">
      <c r="A1750">
        <v>1747</v>
      </c>
      <c r="B1750" t="str">
        <f>VLOOKUP(A1750,SOURCE!B:P,12,0)</f>
        <v>ITM_NO_BASE_SCREEN</v>
      </c>
      <c r="D1750" s="8" t="str">
        <f>IF(A1750&lt;0,VLOOKUP(A1750,lookups!A$1:B$25,2,0),
IF(ISNA(B1750),"",
IF(OR(ISBLANK(A1750),ISNA(B1750),B1750=0),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))))</f>
        <v>#define ITM_NO_BASE_SCREEN            1747</v>
      </c>
    </row>
    <row r="1751" spans="1:4">
      <c r="A1751">
        <v>1748</v>
      </c>
      <c r="B1751" t="str">
        <f>VLOOKUP(A1751,SOURCE!B:P,12,0)</f>
        <v>ITM_G_DOUBLETAP</v>
      </c>
      <c r="D1751" s="8" t="str">
        <f>IF(A1751&lt;0,VLOOKUP(A1751,lookups!A$1:B$25,2,0),
IF(ISNA(B1751),"",
IF(OR(ISBLANK(A1751),ISNA(B1751),B1751=0),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))))</f>
        <v>#define ITM_G_DOUBLETAP               1748</v>
      </c>
    </row>
    <row r="1752" spans="1:4">
      <c r="A1752">
        <v>1749</v>
      </c>
      <c r="B1752" t="str">
        <f>VLOOKUP(A1752,SOURCE!B:P,12,0)</f>
        <v>ITM_1749</v>
      </c>
      <c r="D1752" s="8" t="str">
        <f>IF(A1752&lt;0,VLOOKUP(A1752,lookups!A$1:B$25,2,0),
IF(ISNA(B1752),"",
IF(OR(ISBLANK(A1752),ISNA(B1752),B1752=0),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))))</f>
        <v>#define ITM_1749                      1749</v>
      </c>
    </row>
    <row r="1753" spans="1:4">
      <c r="A1753">
        <v>1750</v>
      </c>
      <c r="B1753" t="str">
        <f>VLOOKUP(A1753,SOURCE!B:P,12,0)</f>
        <v>ITM_P_ALLREGS</v>
      </c>
      <c r="D1753" s="8" t="str">
        <f>IF(A1753&lt;0,VLOOKUP(A1753,lookups!A$1:B$25,2,0),
IF(ISNA(B1753),"",
IF(OR(ISBLANK(A1753),ISNA(B1753),B1753=0),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))))</f>
        <v>#define ITM_P_ALLREGS                 1750</v>
      </c>
    </row>
    <row r="1754" spans="1:4">
      <c r="A1754">
        <v>1751</v>
      </c>
      <c r="B1754" t="str">
        <f>VLOOKUP(A1754,SOURCE!B:P,12,0)</f>
        <v>ITM_SI_f</v>
      </c>
      <c r="D1754" s="8" t="str">
        <f>IF(A1754&lt;0,VLOOKUP(A1754,lookups!A$1:B$25,2,0),
IF(ISNA(B1754),"",
IF(OR(ISBLANK(A1754),ISNA(B1754),B1754=0),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))))</f>
        <v>#define ITM_SI_f                      1751</v>
      </c>
    </row>
    <row r="1755" spans="1:4">
      <c r="A1755">
        <v>1752</v>
      </c>
      <c r="B1755" t="str">
        <f>VLOOKUP(A1755,SOURCE!B:P,12,0)</f>
        <v>ITM_SI_p</v>
      </c>
      <c r="D1755" s="8" t="str">
        <f>IF(A1755&lt;0,VLOOKUP(A1755,lookups!A$1:B$25,2,0),
IF(ISNA(B1755),"",
IF(OR(ISBLANK(A1755),ISNA(B1755),B1755=0),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))))</f>
        <v>#define ITM_SI_p                      1752</v>
      </c>
    </row>
    <row r="1756" spans="1:4">
      <c r="A1756">
        <v>1753</v>
      </c>
      <c r="B1756" t="str">
        <f>VLOOKUP(A1756,SOURCE!B:P,12,0)</f>
        <v>ITM_SI_n</v>
      </c>
      <c r="D1756" s="8" t="str">
        <f>IF(A1756&lt;0,VLOOKUP(A1756,lookups!A$1:B$25,2,0),
IF(ISNA(B1756),"",
IF(OR(ISBLANK(A1756),ISNA(B1756),B1756=0),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))))</f>
        <v>#define ITM_SI_n                      1753</v>
      </c>
    </row>
    <row r="1757" spans="1:4">
      <c r="A1757">
        <v>1754</v>
      </c>
      <c r="B1757" t="str">
        <f>VLOOKUP(A1757,SOURCE!B:P,12,0)</f>
        <v>ITM_SI_u</v>
      </c>
      <c r="D1757" s="8" t="str">
        <f>IF(A1757&lt;0,VLOOKUP(A1757,lookups!A$1:B$25,2,0),
IF(ISNA(B1757),"",
IF(OR(ISBLANK(A1757),ISNA(B1757),B1757=0),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))))</f>
        <v>#define ITM_SI_u                      1754</v>
      </c>
    </row>
    <row r="1758" spans="1:4">
      <c r="A1758">
        <v>1755</v>
      </c>
      <c r="B1758" t="str">
        <f>VLOOKUP(A1758,SOURCE!B:P,12,0)</f>
        <v>ITM_SI_m</v>
      </c>
      <c r="D1758" s="8" t="str">
        <f>IF(A1758&lt;0,VLOOKUP(A1758,lookups!A$1:B$25,2,0),
IF(ISNA(B1758),"",
IF(OR(ISBLANK(A1758),ISNA(B1758),B1758=0),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))))</f>
        <v>#define ITM_SI_m                      1755</v>
      </c>
    </row>
    <row r="1759" spans="1:4">
      <c r="A1759">
        <v>1756</v>
      </c>
      <c r="B1759" t="str">
        <f>VLOOKUP(A1759,SOURCE!B:P,12,0)</f>
        <v>ITM_SI_k</v>
      </c>
      <c r="D1759" s="8" t="str">
        <f>IF(A1759&lt;0,VLOOKUP(A1759,lookups!A$1:B$25,2,0),
IF(ISNA(B1759),"",
IF(OR(ISBLANK(A1759),ISNA(B1759),B1759=0),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))))</f>
        <v>#define ITM_SI_k                      1756</v>
      </c>
    </row>
    <row r="1760" spans="1:4">
      <c r="A1760">
        <v>1757</v>
      </c>
      <c r="B1760" t="str">
        <f>VLOOKUP(A1760,SOURCE!B:P,12,0)</f>
        <v>ITM_SI_M</v>
      </c>
      <c r="D1760" s="8" t="str">
        <f>IF(A1760&lt;0,VLOOKUP(A1760,lookups!A$1:B$25,2,0),
IF(ISNA(B1760),"",
IF(OR(ISBLANK(A1760),ISNA(B1760),B1760=0),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))))</f>
        <v>#define ITM_SI_M                      1757</v>
      </c>
    </row>
    <row r="1761" spans="1:4">
      <c r="A1761">
        <v>1758</v>
      </c>
      <c r="B1761" t="str">
        <f>VLOOKUP(A1761,SOURCE!B:P,12,0)</f>
        <v>ITM_SI_G</v>
      </c>
      <c r="D1761" s="8" t="str">
        <f>IF(A1761&lt;0,VLOOKUP(A1761,lookups!A$1:B$25,2,0),
IF(ISNA(B1761),"",
IF(OR(ISBLANK(A1761),ISNA(B1761),B1761=0),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))))</f>
        <v>#define ITM_SI_G                      1758</v>
      </c>
    </row>
    <row r="1762" spans="1:4">
      <c r="A1762">
        <v>1759</v>
      </c>
      <c r="B1762" t="str">
        <f>VLOOKUP(A1762,SOURCE!B:P,12,0)</f>
        <v>ITM_SI_T</v>
      </c>
      <c r="D1762" s="8" t="str">
        <f>IF(A1762&lt;0,VLOOKUP(A1762,lookups!A$1:B$25,2,0),
IF(ISNA(B1762),"",
IF(OR(ISBLANK(A1762),ISNA(B1762),B1762=0),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))))</f>
        <v>#define ITM_SI_T                      1759</v>
      </c>
    </row>
    <row r="1763" spans="1:4">
      <c r="A1763">
        <v>1760</v>
      </c>
      <c r="B1763" t="str">
        <f>VLOOKUP(A1763,SOURCE!B:P,12,0)</f>
        <v>ITM_QOPPA</v>
      </c>
      <c r="D1763" s="8" t="str">
        <f>IF(A1763&lt;0,VLOOKUP(A1763,lookups!A$1:B$25,2,0),
IF(ISNA(B1763),"",
IF(OR(ISBLANK(A1763),ISNA(B1763),B1763=0),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))))</f>
        <v>#define ITM_QOPPA                     1760</v>
      </c>
    </row>
    <row r="1764" spans="1:4">
      <c r="A1764">
        <v>1761</v>
      </c>
      <c r="B1764" t="str">
        <f>VLOOKUP(A1764,SOURCE!B:P,12,0)</f>
        <v>ITM_DIGAMMA</v>
      </c>
      <c r="D1764" s="8" t="str">
        <f>IF(A1764&lt;0,VLOOKUP(A1764,lookups!A$1:B$25,2,0),
IF(ISNA(B1764),"",
IF(OR(ISBLANK(A1764),ISNA(B1764),B1764=0),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))))</f>
        <v>#define ITM_DIGAMMA                   1761</v>
      </c>
    </row>
    <row r="1765" spans="1:4">
      <c r="A1765">
        <v>1762</v>
      </c>
      <c r="B1765" t="str">
        <f>VLOOKUP(A1765,SOURCE!B:P,12,0)</f>
        <v>ITM_SAMPI</v>
      </c>
      <c r="D1765" s="8" t="str">
        <f>IF(A1765&lt;0,VLOOKUP(A1765,lookups!A$1:B$25,2,0),
IF(ISNA(B1765),"",
IF(OR(ISBLANK(A1765),ISNA(B1765),B1765=0),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))))</f>
        <v>#define ITM_SAMPI                     1762</v>
      </c>
    </row>
    <row r="1766" spans="1:4">
      <c r="A1766">
        <v>1763</v>
      </c>
      <c r="B1766" t="str">
        <f>VLOOKUP(A1766,SOURCE!B:P,12,0)</f>
        <v>ITM_1599</v>
      </c>
      <c r="D1766" s="8" t="str">
        <f>IF(A1766&lt;0,VLOOKUP(A1766,lookups!A$1:B$25,2,0),
IF(ISNA(B1766),"",
IF(OR(ISBLANK(A1766),ISNA(B1766),B1766=0),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))))</f>
        <v>#define ITM_1599                      1763</v>
      </c>
    </row>
    <row r="1767" spans="1:4">
      <c r="A1767">
        <v>1764</v>
      </c>
      <c r="B1767" t="str">
        <f>VLOOKUP(A1767,SOURCE!B:P,12,0)</f>
        <v>ITM_1600</v>
      </c>
      <c r="D1767" s="8" t="str">
        <f>IF(A1767&lt;0,VLOOKUP(A1767,lookups!A$1:B$25,2,0),
IF(ISNA(B1767),"",
IF(OR(ISBLANK(A1767),ISNA(B1767),B1767=0),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))))</f>
        <v>#define ITM_1600                      1764</v>
      </c>
    </row>
    <row r="1768" spans="1:4">
      <c r="A1768">
        <v>1765</v>
      </c>
      <c r="B1768" t="str">
        <f>VLOOKUP(A1768,SOURCE!B:P,12,0)</f>
        <v>ITM_1601</v>
      </c>
      <c r="D1768" s="8" t="str">
        <f>IF(A1768&lt;0,VLOOKUP(A1768,lookups!A$1:B$25,2,0),
IF(ISNA(B1768),"",
IF(OR(ISBLANK(A1768),ISNA(B1768),B1768=0),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))))</f>
        <v>#define ITM_1601                      1765</v>
      </c>
    </row>
    <row r="1769" spans="1:4">
      <c r="A1769">
        <v>1766</v>
      </c>
      <c r="B1769" t="str">
        <f>VLOOKUP(A1769,SOURCE!B:P,12,0)</f>
        <v>ITM_1602</v>
      </c>
      <c r="D1769" s="8" t="str">
        <f>IF(A1769&lt;0,VLOOKUP(A1769,lookups!A$1:B$25,2,0),
IF(ISNA(B1769),"",
IF(OR(ISBLANK(A1769),ISNA(B1769),B1769=0),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))))</f>
        <v>#define ITM_1602                      1766</v>
      </c>
    </row>
    <row r="1770" spans="1:4">
      <c r="A1770">
        <v>1767</v>
      </c>
      <c r="B1770" t="str">
        <f>VLOOKUP(A1770,SOURCE!B:P,12,0)</f>
        <v>ITM_1603</v>
      </c>
      <c r="D1770" s="8" t="str">
        <f>IF(A1770&lt;0,VLOOKUP(A1770,lookups!A$1:B$25,2,0),
IF(ISNA(B1770),"",
IF(OR(ISBLANK(A1770),ISNA(B1770),B1770=0),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))))</f>
        <v>#define ITM_1603                      1767</v>
      </c>
    </row>
    <row r="1771" spans="1:4">
      <c r="A1771">
        <v>1768</v>
      </c>
      <c r="B1771" t="str">
        <f>VLOOKUP(A1771,SOURCE!B:P,12,0)</f>
        <v>ITM_1604</v>
      </c>
      <c r="D1771" s="8" t="str">
        <f>IF(A1771&lt;0,VLOOKUP(A1771,lookups!A$1:B$25,2,0),
IF(ISNA(B1771),"",
IF(OR(ISBLANK(A1771),ISNA(B1771),B1771=0),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))))</f>
        <v>#define ITM_1604                      1768</v>
      </c>
    </row>
    <row r="1772" spans="1:4">
      <c r="A1772">
        <v>1769</v>
      </c>
      <c r="B1772" t="str">
        <f>VLOOKUP(A1772,SOURCE!B:P,12,0)</f>
        <v>ITM_1605</v>
      </c>
      <c r="D1772" s="8" t="str">
        <f>IF(A1772&lt;0,VLOOKUP(A1772,lookups!A$1:B$25,2,0),
IF(ISNA(B1772),"",
IF(OR(ISBLANK(A1772),ISNA(B1772),B1772=0),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))))</f>
        <v>#define ITM_1605                      1769</v>
      </c>
    </row>
    <row r="1773" spans="1:4">
      <c r="A1773">
        <v>1770</v>
      </c>
      <c r="B1773" t="str">
        <f>VLOOKUP(A1773,SOURCE!B:P,12,0)</f>
        <v>ITM_1606</v>
      </c>
      <c r="D1773" s="8" t="str">
        <f>IF(A1773&lt;0,VLOOKUP(A1773,lookups!A$1:B$25,2,0),
IF(ISNA(B1773),"",
IF(OR(ISBLANK(A1773),ISNA(B1773),B1773=0),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))))</f>
        <v>#define ITM_1606                      1770</v>
      </c>
    </row>
    <row r="1774" spans="1:4">
      <c r="A1774">
        <v>1771</v>
      </c>
      <c r="B1774" t="str">
        <f>VLOOKUP(A1774,SOURCE!B:P,12,0)</f>
        <v>ITM_1607</v>
      </c>
      <c r="D1774" s="8" t="str">
        <f>IF(A1774&lt;0,VLOOKUP(A1774,lookups!A$1:B$25,2,0),
IF(ISNA(B1774),"",
IF(OR(ISBLANK(A1774),ISNA(B1774),B1774=0),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))))</f>
        <v>#define ITM_1607                      1771</v>
      </c>
    </row>
    <row r="1775" spans="1:4">
      <c r="A1775">
        <v>1772</v>
      </c>
      <c r="B1775" t="str">
        <f>VLOOKUP(A1775,SOURCE!B:P,12,0)</f>
        <v>ITM_1608</v>
      </c>
      <c r="D1775" s="8" t="str">
        <f>IF(A1775&lt;0,VLOOKUP(A1775,lookups!A$1:B$25,2,0),
IF(ISNA(B1775),"",
IF(OR(ISBLANK(A1775),ISNA(B1775),B1775=0),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))))</f>
        <v>#define ITM_1608                      1772</v>
      </c>
    </row>
    <row r="1776" spans="1:4">
      <c r="A1776">
        <v>1773</v>
      </c>
      <c r="B1776" t="str">
        <f>VLOOKUP(A1776,SOURCE!B:P,12,0)</f>
        <v>ITM_1609</v>
      </c>
      <c r="D1776" s="8" t="str">
        <f>IF(A1776&lt;0,VLOOKUP(A1776,lookups!A$1:B$25,2,0),
IF(ISNA(B1776),"",
IF(OR(ISBLANK(A1776),ISNA(B1776),B1776=0),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))))</f>
        <v>#define ITM_1609                      1773</v>
      </c>
    </row>
    <row r="1777" spans="1:4">
      <c r="A1777">
        <v>1774</v>
      </c>
      <c r="B1777" t="str">
        <f>VLOOKUP(A1777,SOURCE!B:P,12,0)</f>
        <v>ITM_1610</v>
      </c>
      <c r="D1777" s="8" t="str">
        <f>IF(A1777&lt;0,VLOOKUP(A1777,lookups!A$1:B$25,2,0),
IF(ISNA(B1777),"",
IF(OR(ISBLANK(A1777),ISNA(B1777),B1777=0),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))))</f>
        <v>#define ITM_1610                      1774</v>
      </c>
    </row>
    <row r="1778" spans="1:4">
      <c r="A1778">
        <v>1775</v>
      </c>
      <c r="B1778" t="str">
        <f>VLOOKUP(A1778,SOURCE!B:P,12,0)</f>
        <v>ITM_1611</v>
      </c>
      <c r="D1778" s="8" t="str">
        <f>IF(A1778&lt;0,VLOOKUP(A1778,lookups!A$1:B$25,2,0),
IF(ISNA(B1778),"",
IF(OR(ISBLANK(A1778),ISNA(B1778),B1778=0),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))))</f>
        <v>#define ITM_1611                      1775</v>
      </c>
    </row>
    <row r="1779" spans="1:4">
      <c r="A1779">
        <v>1776</v>
      </c>
      <c r="B1779" t="str">
        <f>VLOOKUP(A1779,SOURCE!B:P,12,0)</f>
        <v>ITM_1612</v>
      </c>
      <c r="D1779" s="8" t="str">
        <f>IF(A1779&lt;0,VLOOKUP(A1779,lookups!A$1:B$25,2,0),
IF(ISNA(B1779),"",
IF(OR(ISBLANK(A1779),ISNA(B1779),B1779=0),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))))</f>
        <v>#define ITM_1612                      1776</v>
      </c>
    </row>
    <row r="1780" spans="1:4">
      <c r="A1780">
        <v>1777</v>
      </c>
      <c r="B1780" t="str">
        <f>VLOOKUP(A1780,SOURCE!B:P,12,0)</f>
        <v>ITM_1613</v>
      </c>
      <c r="D1780" s="8" t="str">
        <f>IF(A1780&lt;0,VLOOKUP(A1780,lookups!A$1:B$25,2,0),
IF(ISNA(B1780),"",
IF(OR(ISBLANK(A1780),ISNA(B1780),B1780=0),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))))</f>
        <v>#define ITM_1613                      1777</v>
      </c>
    </row>
    <row r="1781" spans="1:4">
      <c r="A1781">
        <v>1778</v>
      </c>
      <c r="B1781" t="str">
        <f>VLOOKUP(A1781,SOURCE!B:P,12,0)</f>
        <v>ITM_1614</v>
      </c>
      <c r="D1781" s="8" t="str">
        <f>IF(A1781&lt;0,VLOOKUP(A1781,lookups!A$1:B$25,2,0),
IF(ISNA(B1781),"",
IF(OR(ISBLANK(A1781),ISNA(B1781),B1781=0),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))))</f>
        <v>#define ITM_1614                      1778</v>
      </c>
    </row>
    <row r="1782" spans="1:4">
      <c r="A1782">
        <v>1779</v>
      </c>
      <c r="B1782" t="str">
        <f>VLOOKUP(A1782,SOURCE!B:P,12,0)</f>
        <v>ITM_1615</v>
      </c>
      <c r="D1782" s="8" t="str">
        <f>IF(A1782&lt;0,VLOOKUP(A1782,lookups!A$1:B$25,2,0),
IF(ISNA(B1782),"",
IF(OR(ISBLANK(A1782),ISNA(B1782),B1782=0),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))))</f>
        <v>#define ITM_1615                      1779</v>
      </c>
    </row>
    <row r="1783" spans="1:4">
      <c r="A1783">
        <v>1780</v>
      </c>
      <c r="B1783" t="str">
        <f>VLOOKUP(A1783,SOURCE!B:P,12,0)</f>
        <v>ITM_1616</v>
      </c>
      <c r="D1783" s="8" t="str">
        <f>IF(A1783&lt;0,VLOOKUP(A1783,lookups!A$1:B$25,2,0),
IF(ISNA(B1783),"",
IF(OR(ISBLANK(A1783),ISNA(B1783),B1783=0),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))))</f>
        <v>#define ITM_1616                      1780</v>
      </c>
    </row>
    <row r="1784" spans="1:4">
      <c r="A1784">
        <v>1781</v>
      </c>
      <c r="B1784" t="str">
        <f>VLOOKUP(A1784,SOURCE!B:P,12,0)</f>
        <v>ITM_1617</v>
      </c>
      <c r="D1784" s="8" t="str">
        <f>IF(A1784&lt;0,VLOOKUP(A1784,lookups!A$1:B$25,2,0),
IF(ISNA(B1784),"",
IF(OR(ISBLANK(A1784),ISNA(B1784),B1784=0),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))))</f>
        <v>#define ITM_1617                      1781</v>
      </c>
    </row>
    <row r="1785" spans="1:4">
      <c r="A1785">
        <v>1782</v>
      </c>
      <c r="B1785" t="str">
        <f>VLOOKUP(A1785,SOURCE!B:P,12,0)</f>
        <v>ITM_1618</v>
      </c>
      <c r="D1785" s="8" t="str">
        <f>IF(A1785&lt;0,VLOOKUP(A1785,lookups!A$1:B$25,2,0),
IF(ISNA(B1785),"",
IF(OR(ISBLANK(A1785),ISNA(B1785),B1785=0),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))))</f>
        <v>#define ITM_1618                      1782</v>
      </c>
    </row>
    <row r="1786" spans="1:4">
      <c r="A1786">
        <v>1783</v>
      </c>
      <c r="B1786" t="str">
        <f>VLOOKUP(A1786,SOURCE!B:P,12,0)</f>
        <v>ITM_1619</v>
      </c>
      <c r="D1786" s="8" t="str">
        <f>IF(A1786&lt;0,VLOOKUP(A1786,lookups!A$1:B$25,2,0),
IF(ISNA(B1786),"",
IF(OR(ISBLANK(A1786),ISNA(B1786),B1786=0),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))))</f>
        <v>#define ITM_1619                      1783</v>
      </c>
    </row>
    <row r="1787" spans="1:4">
      <c r="A1787">
        <v>1784</v>
      </c>
      <c r="B1787" t="str">
        <f>VLOOKUP(A1787,SOURCE!B:P,12,0)</f>
        <v>ITM_1620</v>
      </c>
      <c r="D1787" s="8" t="str">
        <f>IF(A1787&lt;0,VLOOKUP(A1787,lookups!A$1:B$25,2,0),
IF(ISNA(B1787),"",
IF(OR(ISBLANK(A1787),ISNA(B1787),B1787=0),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))))</f>
        <v>#define ITM_1620                      1784</v>
      </c>
    </row>
    <row r="1788" spans="1:4">
      <c r="A1788">
        <v>1785</v>
      </c>
      <c r="B1788" t="str">
        <f>VLOOKUP(A1788,SOURCE!B:P,12,0)</f>
        <v>ITM_1621</v>
      </c>
      <c r="D1788" s="8" t="str">
        <f>IF(A1788&lt;0,VLOOKUP(A1788,lookups!A$1:B$25,2,0),
IF(ISNA(B1788),"",
IF(OR(ISBLANK(A1788),ISNA(B1788),B1788=0),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))))</f>
        <v>#define ITM_1621                      1785</v>
      </c>
    </row>
    <row r="1789" spans="1:4">
      <c r="A1789">
        <v>1786</v>
      </c>
      <c r="B1789" t="str">
        <f>VLOOKUP(A1789,SOURCE!B:P,12,0)</f>
        <v>ITM_1622</v>
      </c>
      <c r="D1789" s="8" t="str">
        <f>IF(A1789&lt;0,VLOOKUP(A1789,lookups!A$1:B$25,2,0),
IF(ISNA(B1789),"",
IF(OR(ISBLANK(A1789),ISNA(B1789),B1789=0),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))))</f>
        <v>#define ITM_1622                      1786</v>
      </c>
    </row>
    <row r="1790" spans="1:4">
      <c r="A1790">
        <v>1787</v>
      </c>
      <c r="B1790" t="str">
        <f>VLOOKUP(A1790,SOURCE!B:P,12,0)</f>
        <v>ITM_1623</v>
      </c>
      <c r="D1790" s="8" t="str">
        <f>IF(A1790&lt;0,VLOOKUP(A1790,lookups!A$1:B$25,2,0),
IF(ISNA(B1790),"",
IF(OR(ISBLANK(A1790),ISNA(B1790),B1790=0),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))))</f>
        <v>#define ITM_1623                      1787</v>
      </c>
    </row>
    <row r="1791" spans="1:4">
      <c r="A1791">
        <v>1788</v>
      </c>
      <c r="B1791" t="str">
        <f>VLOOKUP(A1791,SOURCE!B:P,12,0)</f>
        <v>ITM_1624</v>
      </c>
      <c r="D1791" s="8" t="str">
        <f>IF(A1791&lt;0,VLOOKUP(A1791,lookups!A$1:B$25,2,0),
IF(ISNA(B1791),"",
IF(OR(ISBLANK(A1791),ISNA(B1791),B1791=0),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))))</f>
        <v>#define ITM_1624                      1788</v>
      </c>
    </row>
    <row r="1792" spans="1:4">
      <c r="A1792">
        <v>1789</v>
      </c>
      <c r="B1792" t="str">
        <f>VLOOKUP(A1792,SOURCE!B:P,12,0)</f>
        <v>ITM_1625</v>
      </c>
      <c r="D1792" s="8" t="str">
        <f>IF(A1792&lt;0,VLOOKUP(A1792,lookups!A$1:B$25,2,0),
IF(ISNA(B1792),"",
IF(OR(ISBLANK(A1792),ISNA(B1792),B1792=0),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))))</f>
        <v>#define ITM_1625                      1789</v>
      </c>
    </row>
    <row r="1793" spans="1:4">
      <c r="A1793">
        <v>1790</v>
      </c>
      <c r="B1793" t="str">
        <f>VLOOKUP(A1793,SOURCE!B:P,12,0)</f>
        <v>ITM_1626</v>
      </c>
      <c r="D1793" s="8" t="str">
        <f>IF(A1793&lt;0,VLOOKUP(A1793,lookups!A$1:B$25,2,0),
IF(ISNA(B1793),"",
IF(OR(ISBLANK(A1793),ISNA(B1793),B1793=0),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))))</f>
        <v>#define ITM_1626                      1790</v>
      </c>
    </row>
    <row r="1794" spans="1:4">
      <c r="A1794">
        <v>1791</v>
      </c>
      <c r="B1794" t="str">
        <f>VLOOKUP(A1794,SOURCE!B:P,12,0)</f>
        <v>ITM_1627</v>
      </c>
      <c r="D1794" s="8" t="str">
        <f>IF(A1794&lt;0,VLOOKUP(A1794,lookups!A$1:B$25,2,0),
IF(ISNA(B1794),"",
IF(OR(ISBLANK(A1794),ISNA(B1794),B1794=0),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))))</f>
        <v>#define ITM_1627                      1791</v>
      </c>
    </row>
    <row r="1795" spans="1:4">
      <c r="A1795">
        <v>1792</v>
      </c>
      <c r="B1795" t="str">
        <f>VLOOKUP(A1795,SOURCE!B:P,12,0)</f>
        <v>ITM_1628</v>
      </c>
      <c r="D1795" s="8" t="str">
        <f>IF(A1795&lt;0,VLOOKUP(A1795,lookups!A$1:B$25,2,0),
IF(ISNA(B1795),"",
IF(OR(ISBLANK(A1795),ISNA(B1795),B1795=0),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))))</f>
        <v>#define ITM_1628                      1792</v>
      </c>
    </row>
    <row r="1796" spans="1:4">
      <c r="A1796">
        <v>1793</v>
      </c>
      <c r="B1796" t="str">
        <f>VLOOKUP(A1796,SOURCE!B:P,12,0)</f>
        <v>ITM_1629</v>
      </c>
      <c r="D1796" s="8" t="str">
        <f>IF(A1796&lt;0,VLOOKUP(A1796,lookups!A$1:B$25,2,0),
IF(ISNA(B1796),"",
IF(OR(ISBLANK(A1796),ISNA(B1796),B1796=0),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))))</f>
        <v>#define ITM_1629                      1793</v>
      </c>
    </row>
    <row r="1797" spans="1:4">
      <c r="A1797">
        <v>1794</v>
      </c>
      <c r="B1797" t="str">
        <f>VLOOKUP(A1797,SOURCE!B:P,12,0)</f>
        <v>ITM_1630</v>
      </c>
      <c r="D1797" s="8" t="str">
        <f>IF(A1797&lt;0,VLOOKUP(A1797,lookups!A$1:B$25,2,0),
IF(ISNA(B1797),"",
IF(OR(ISBLANK(A1797),ISNA(B1797),B1797=0),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))))</f>
        <v>#define ITM_1630                      1794</v>
      </c>
    </row>
    <row r="1798" spans="1:4">
      <c r="A1798">
        <v>1795</v>
      </c>
      <c r="B1798" t="str">
        <f>VLOOKUP(A1798,SOURCE!B:P,12,0)</f>
        <v>ITM_1631</v>
      </c>
      <c r="D1798" s="8" t="str">
        <f>IF(A1798&lt;0,VLOOKUP(A1798,lookups!A$1:B$25,2,0),
IF(ISNA(B1798),"",
IF(OR(ISBLANK(A1798),ISNA(B1798),B1798=0),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))))</f>
        <v>#define ITM_1631                      1795</v>
      </c>
    </row>
    <row r="1799" spans="1:4">
      <c r="A1799">
        <v>1796</v>
      </c>
      <c r="B1799" t="str">
        <f>VLOOKUP(A1799,SOURCE!B:P,12,0)</f>
        <v>ITM_qoppa</v>
      </c>
      <c r="D1799" s="8" t="str">
        <f>IF(A1799&lt;0,VLOOKUP(A1799,lookups!A$1:B$25,2,0),
IF(ISNA(B1799),"",
IF(OR(ISBLANK(A1799),ISNA(B1799),B1799=0),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))))</f>
        <v>#define ITM_qoppa                     1796</v>
      </c>
    </row>
    <row r="1800" spans="1:4">
      <c r="A1800">
        <v>1797</v>
      </c>
      <c r="B1800" t="str">
        <f>VLOOKUP(A1800,SOURCE!B:P,12,0)</f>
        <v>ITM_digamma</v>
      </c>
      <c r="D1800" s="8" t="str">
        <f>IF(A1800&lt;0,VLOOKUP(A1800,lookups!A$1:B$25,2,0),
IF(ISNA(B1800),"",
IF(OR(ISBLANK(A1800),ISNA(B1800),B1800=0),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))))</f>
        <v>#define ITM_digamma                   1797</v>
      </c>
    </row>
    <row r="1801" spans="1:4">
      <c r="A1801">
        <v>1798</v>
      </c>
      <c r="B1801" t="str">
        <f>VLOOKUP(A1801,SOURCE!B:P,12,0)</f>
        <v>ITM_sampi</v>
      </c>
      <c r="D1801" s="8" t="str">
        <f>IF(A1801&lt;0,VLOOKUP(A1801,lookups!A$1:B$25,2,0),
IF(ISNA(B1801),"",
IF(OR(ISBLANK(A1801),ISNA(B1801),B1801=0),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))))</f>
        <v>#define ITM_sampi                     1798</v>
      </c>
    </row>
    <row r="1802" spans="1:4">
      <c r="A1802">
        <v>1799</v>
      </c>
      <c r="B1802" t="str">
        <f>VLOOKUP(A1802,SOURCE!B:P,12,0)</f>
        <v>KEY_COMPLEX</v>
      </c>
      <c r="D1802" s="8" t="str">
        <f>IF(A1802&lt;0,VLOOKUP(A1802,lookups!A$1:B$25,2,0),
IF(ISNA(B1802),"",
IF(OR(ISBLANK(A1802),ISNA(B1802),B1802=0),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))))</f>
        <v>#define KEY_COMPLEX                   1799</v>
      </c>
    </row>
    <row r="1803" spans="1:4">
      <c r="A1803">
        <v>1800</v>
      </c>
      <c r="B1803" t="str">
        <f>VLOOKUP(A1803,SOURCE!B:P,12,0)</f>
        <v>ITM_toPOL2</v>
      </c>
      <c r="D1803" s="8" t="str">
        <f>IF(A1803&lt;0,VLOOKUP(A1803,lookups!A$1:B$25,2,0),
IF(ISNA(B1803),"",
IF(OR(ISBLANK(A1803),ISNA(B1803),B1803=0),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))))</f>
        <v>#define ITM_toPOL2                    1800</v>
      </c>
    </row>
    <row r="1804" spans="1:4">
      <c r="A1804">
        <v>1801</v>
      </c>
      <c r="B1804" t="str">
        <f>VLOOKUP(A1804,SOURCE!B:P,12,0)</f>
        <v>ITM_toREC2</v>
      </c>
      <c r="D1804" s="8" t="str">
        <f>IF(A1804&lt;0,VLOOKUP(A1804,lookups!A$1:B$25,2,0),
IF(ISNA(B1804),"",
IF(OR(ISBLANK(A1804),ISNA(B1804),B1804=0),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))))</f>
        <v>#define ITM_toREC2                    1801</v>
      </c>
    </row>
    <row r="1805" spans="1:4">
      <c r="A1805">
        <v>1802</v>
      </c>
      <c r="B1805" t="str">
        <f>VLOOKUP(A1805,SOURCE!B:P,12,0)</f>
        <v>ITM_eRPN_ON</v>
      </c>
      <c r="D1805" s="8" t="str">
        <f>IF(A1805&lt;0,VLOOKUP(A1805,lookups!A$1:B$25,2,0),
IF(ISNA(B1805),"",
IF(OR(ISBLANK(A1805),ISNA(B1805),B1805=0),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))))</f>
        <v>#define ITM_eRPN_ON                   1802</v>
      </c>
    </row>
    <row r="1806" spans="1:4">
      <c r="A1806">
        <v>1803</v>
      </c>
      <c r="B1806" t="str">
        <f>VLOOKUP(A1806,SOURCE!B:P,12,0)</f>
        <v>ITM_eRPN_OFF</v>
      </c>
      <c r="D1806" s="8" t="str">
        <f>IF(A1806&lt;0,VLOOKUP(A1806,lookups!A$1:B$25,2,0),
IF(ISNA(B1806),"",
IF(OR(ISBLANK(A1806),ISNA(B1806),B1806=0),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))))</f>
        <v>#define ITM_eRPN_OFF                  1803</v>
      </c>
    </row>
    <row r="1807" spans="1:4">
      <c r="A1807">
        <v>1804</v>
      </c>
      <c r="B1807" t="str">
        <f>VLOOKUP(A1807,SOURCE!B:P,12,0)</f>
        <v>ITM_ERPN</v>
      </c>
      <c r="D1807" s="8" t="str">
        <f>IF(A1807&lt;0,VLOOKUP(A1807,lookups!A$1:B$25,2,0),
IF(ISNA(B1807),"",
IF(OR(ISBLANK(A1807),ISNA(B1807),B1807=0),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))))</f>
        <v>#define ITM_ERPN                      1804</v>
      </c>
    </row>
    <row r="1808" spans="1:4">
      <c r="A1808">
        <v>1805</v>
      </c>
      <c r="B1808" t="str">
        <f>VLOOKUP(A1808,SOURCE!B:P,12,0)</f>
        <v>ITM_HOMEx3</v>
      </c>
      <c r="D1808" s="8" t="str">
        <f>IF(A1808&lt;0,VLOOKUP(A1808,lookups!A$1:B$25,2,0),
IF(ISNA(B1808),"",
IF(OR(ISBLANK(A1808),ISNA(B1808),B1808=0),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))))</f>
        <v>#define ITM_HOMEx3                    1805</v>
      </c>
    </row>
    <row r="1809" spans="1:4">
      <c r="A1809">
        <v>1806</v>
      </c>
      <c r="B1809" t="str">
        <f>VLOOKUP(A1809,SOURCE!B:P,12,0)</f>
        <v>ITM_SHTIM</v>
      </c>
      <c r="D1809" s="8" t="str">
        <f>IF(A1809&lt;0,VLOOKUP(A1809,lookups!A$1:B$25,2,0),
IF(ISNA(B1809),"",
IF(OR(ISBLANK(A1809),ISNA(B1809),B1809=0),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))))</f>
        <v>#define ITM_SHTIM                     1806</v>
      </c>
    </row>
    <row r="1810" spans="1:4">
      <c r="A1810">
        <v>1807</v>
      </c>
      <c r="B1810" t="str">
        <f>VLOOKUP(A1810,SOURCE!B:P,12,0)</f>
        <v>ITM_CB_CPXRES</v>
      </c>
      <c r="D1810" s="8" t="str">
        <f>IF(A1810&lt;0,VLOOKUP(A1810,lookups!A$1:B$25,2,0),
IF(ISNA(B1810),"",
IF(OR(ISBLANK(A1810),ISNA(B1810),B1810=0),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))))</f>
        <v>#define ITM_CB_CPXRES                 1807</v>
      </c>
    </row>
    <row r="1811" spans="1:4">
      <c r="A1811">
        <v>1808</v>
      </c>
      <c r="B1811" t="str">
        <f>VLOOKUP(A1811,SOURCE!B:P,12,0)</f>
        <v>ITM_CB_LEADING_ZERO</v>
      </c>
      <c r="D1811" s="8" t="str">
        <f>IF(A1811&lt;0,VLOOKUP(A1811,lookups!A$1:B$25,2,0),
IF(ISNA(B1811),"",
IF(OR(ISBLANK(A1811),ISNA(B1811),B1811=0),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))))</f>
        <v>#define ITM_CB_LEADING_ZERO           1808</v>
      </c>
    </row>
    <row r="1812" spans="1:4">
      <c r="A1812">
        <v>1809</v>
      </c>
      <c r="B1812" t="str">
        <f>VLOOKUP(A1812,SOURCE!B:P,12,0)</f>
        <v>CHR_case</v>
      </c>
      <c r="D1812" s="8" t="str">
        <f>IF(A1812&lt;0,VLOOKUP(A1812,lookups!A$1:B$25,2,0),
IF(ISNA(B1812),"",
IF(OR(ISBLANK(A1812),ISNA(B1812),B1812=0),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))))</f>
        <v>#define CHR_case                      1809   //JM CAPS</v>
      </c>
    </row>
    <row r="1813" spans="1:4">
      <c r="A1813">
        <v>1810</v>
      </c>
      <c r="B1813" t="str">
        <f>VLOOKUP(A1813,SOURCE!B:P,12,0)</f>
        <v>ITM_BASE_HOME</v>
      </c>
      <c r="D1813" s="8" t="str">
        <f>IF(A1813&lt;0,VLOOKUP(A1813,lookups!A$1:B$25,2,0),
IF(ISNA(B1813),"",
IF(OR(ISBLANK(A1813),ISNA(B1813),B1813=0),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))))</f>
        <v>#define ITM_BASE_HOME                 1810</v>
      </c>
    </row>
    <row r="1814" spans="1:4">
      <c r="A1814">
        <v>1811</v>
      </c>
      <c r="B1814" t="str">
        <f>VLOOKUP(A1814,SOURCE!B:P,12,0)</f>
        <v>ITM_BASE_AHOME</v>
      </c>
      <c r="D1814" s="8" t="str">
        <f>IF(A1814&lt;0,VLOOKUP(A1814,lookups!A$1:B$25,2,0),
IF(ISNA(B1814),"",
IF(OR(ISBLANK(A1814),ISNA(B1814),B1814=0),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))))</f>
        <v>#define ITM_BASE_AHOME                1811</v>
      </c>
    </row>
    <row r="1815" spans="1:4">
      <c r="A1815">
        <v>1812</v>
      </c>
      <c r="B1815" t="str">
        <f>VLOOKUP(A1815,SOURCE!B:P,12,0)</f>
        <v>ITM_H_SUMRY</v>
      </c>
      <c r="D1815" s="8" t="str">
        <f>IF(A1815&lt;0,VLOOKUP(A1815,lookups!A$1:B$25,2,0),
IF(ISNA(B1815),"",
IF(OR(ISBLANK(A1815),ISNA(B1815),B1815=0),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))))</f>
        <v>#define ITM_H_SUMRY                   1812</v>
      </c>
    </row>
    <row r="1816" spans="1:4">
      <c r="A1816">
        <v>1813</v>
      </c>
      <c r="B1816" t="str">
        <f>VLOOKUP(A1816,SOURCE!B:P,12,0)</f>
        <v>ITM_H_REPLCA</v>
      </c>
      <c r="D1816" s="8" t="str">
        <f>IF(A1816&lt;0,VLOOKUP(A1816,lookups!A$1:B$25,2,0),
IF(ISNA(B1816),"",
IF(OR(ISBLANK(A1816),ISNA(B1816),B1816=0),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))))</f>
        <v>#define ITM_H_REPLCA                  1813</v>
      </c>
    </row>
    <row r="1817" spans="1:4">
      <c r="A1817">
        <v>1814</v>
      </c>
      <c r="B1817" t="str">
        <f>VLOOKUP(A1817,SOURCE!B:P,12,0)</f>
        <v>ITM_H_FIXED</v>
      </c>
      <c r="D1817" s="8" t="str">
        <f>IF(A1817&lt;0,VLOOKUP(A1817,lookups!A$1:B$25,2,0),
IF(ISNA(B1817),"",
IF(OR(ISBLANK(A1817),ISNA(B1817),B1817=0),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))))</f>
        <v>#define ITM_H_FIXED                   1814</v>
      </c>
    </row>
    <row r="1818" spans="1:4">
      <c r="A1818">
        <v>1815</v>
      </c>
      <c r="B1818" t="str">
        <f>VLOOKUP(A1818,SOURCE!B:P,12,0)</f>
        <v>ITM_HOMEx3T</v>
      </c>
      <c r="D1818" s="8" t="str">
        <f>IF(A1818&lt;0,VLOOKUP(A1818,lookups!A$1:B$25,2,0),
IF(ISNA(B1818),"",
IF(OR(ISBLANK(A1818),ISNA(B1818),B1818=0),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))))</f>
        <v>#define ITM_HOMEx3T                   1815</v>
      </c>
    </row>
    <row r="1819" spans="1:4">
      <c r="A1819">
        <v>1816</v>
      </c>
      <c r="B1819" t="str">
        <f>VLOOKUP(A1819,SOURCE!B:P,12,0)</f>
        <v>ITM_LARGELI</v>
      </c>
      <c r="D1819" s="8" t="str">
        <f>IF(A1819&lt;0,VLOOKUP(A1819,lookups!A$1:B$25,2,0),
IF(ISNA(B1819),"",
IF(OR(ISBLANK(A1819),ISNA(B1819),B1819=0),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))))</f>
        <v>#define ITM_LARGELI                   1816</v>
      </c>
    </row>
    <row r="1820" spans="1:4">
      <c r="A1820">
        <v>1817</v>
      </c>
      <c r="B1820" t="str">
        <f>VLOOKUP(A1820,SOURCE!B:P,12,0)</f>
        <v>ITM_PGMTST</v>
      </c>
      <c r="D1820" s="8" t="str">
        <f>IF(A1820&lt;0,VLOOKUP(A1820,lookups!A$1:B$25,2,0),
IF(ISNA(B1820),"",
IF(OR(ISBLANK(A1820),ISNA(B1820),B1820=0),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))))</f>
        <v>#define ITM_PGMTST                    1817</v>
      </c>
    </row>
    <row r="1821" spans="1:4">
      <c r="A1821">
        <v>1818</v>
      </c>
      <c r="B1821" t="str">
        <f>VLOOKUP(A1821,SOURCE!B:P,12,0)</f>
        <v>ITM_SIGFIG</v>
      </c>
      <c r="D1821" s="8" t="str">
        <f>IF(A1821&lt;0,VLOOKUP(A1821,lookups!A$1:B$25,2,0),
IF(ISNA(B1821),"",
IF(OR(ISBLANK(A1821),ISNA(B1821),B1821=0),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))))</f>
        <v>#define ITM_SIGFIG                    1818</v>
      </c>
    </row>
    <row r="1822" spans="1:4">
      <c r="A1822">
        <v>1819</v>
      </c>
      <c r="B1822" t="str">
        <f>VLOOKUP(A1822,SOURCE!B:P,12,0)</f>
        <v>ITM_UNIT</v>
      </c>
      <c r="D1822" s="8" t="str">
        <f>IF(A1822&lt;0,VLOOKUP(A1822,lookups!A$1:B$25,2,0),
IF(ISNA(B1822),"",
IF(OR(ISBLANK(A1822),ISNA(B1822),B1822=0),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))))</f>
        <v>#define ITM_UNIT                      1819</v>
      </c>
    </row>
    <row r="1823" spans="1:4">
      <c r="A1823">
        <v>1820</v>
      </c>
      <c r="B1823" t="str">
        <f>VLOOKUP(A1823,SOURCE!B:P,12,0)</f>
        <v>ITM_ROUND2</v>
      </c>
      <c r="D1823" s="8" t="str">
        <f>IF(A1823&lt;0,VLOOKUP(A1823,lookups!A$1:B$25,2,0),
IF(ISNA(B1823),"",
IF(OR(ISBLANK(A1823),ISNA(B1823),B1823=0),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))))</f>
        <v>#define ITM_ROUND2                    1820</v>
      </c>
    </row>
    <row r="1824" spans="1:4">
      <c r="A1824">
        <v>1821</v>
      </c>
      <c r="B1824" t="str">
        <f>VLOOKUP(A1824,SOURCE!B:P,12,0)</f>
        <v>ITM_ROUNDI2</v>
      </c>
      <c r="D1824" s="8" t="str">
        <f>IF(A1824&lt;0,VLOOKUP(A1824,lookups!A$1:B$25,2,0),
IF(ISNA(B1824),"",
IF(OR(ISBLANK(A1824),ISNA(B1824),B1824=0),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))))</f>
        <v>#define ITM_ROUNDI2                   1821</v>
      </c>
    </row>
    <row r="1825" spans="1:4">
      <c r="A1825">
        <v>1822</v>
      </c>
      <c r="B1825" t="str">
        <f>VLOOKUP(A1825,SOURCE!B:P,12,0)</f>
        <v>ITM_op_a</v>
      </c>
      <c r="D1825" s="8" t="str">
        <f>IF(A1825&lt;0,VLOOKUP(A1825,lookups!A$1:B$25,2,0),
IF(ISNA(B1825),"",
IF(OR(ISBLANK(A1825),ISNA(B1825),B1825=0),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))))</f>
        <v>#define ITM_op_a                      1822</v>
      </c>
    </row>
    <row r="1826" spans="1:4">
      <c r="A1826">
        <v>1823</v>
      </c>
      <c r="B1826" t="str">
        <f>VLOOKUP(A1826,SOURCE!B:P,12,0)</f>
        <v>ITM_op_a2</v>
      </c>
      <c r="D1826" s="8" t="str">
        <f>IF(A1826&lt;0,VLOOKUP(A1826,lookups!A$1:B$25,2,0),
IF(ISNA(B1826),"",
IF(OR(ISBLANK(A1826),ISNA(B1826),B1826=0),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))))</f>
        <v>#define ITM_op_a2                     1823</v>
      </c>
    </row>
    <row r="1827" spans="1:4">
      <c r="A1827">
        <v>1824</v>
      </c>
      <c r="B1827" t="str">
        <f>VLOOKUP(A1827,SOURCE!B:P,12,0)</f>
        <v>ITM_op_j</v>
      </c>
      <c r="D1827" s="8" t="str">
        <f>IF(A1827&lt;0,VLOOKUP(A1827,lookups!A$1:B$25,2,0),
IF(ISNA(B1827),"",
IF(OR(ISBLANK(A1827),ISNA(B1827),B1827=0),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))))</f>
        <v>#define ITM_op_j                      1824</v>
      </c>
    </row>
    <row r="1828" spans="1:4">
      <c r="A1828">
        <v>1825</v>
      </c>
      <c r="B1828" t="str">
        <f>VLOOKUP(A1828,SOURCE!B:P,12,0)</f>
        <v>ITM_EE_D2Y</v>
      </c>
      <c r="D1828" s="8" t="str">
        <f>IF(A1828&lt;0,VLOOKUP(A1828,lookups!A$1:B$25,2,0),
IF(ISNA(B1828),"",
IF(OR(ISBLANK(A1828),ISNA(B1828),B1828=0),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))))</f>
        <v>#define ITM_EE_D2Y                    1825</v>
      </c>
    </row>
    <row r="1829" spans="1:4">
      <c r="A1829">
        <v>1826</v>
      </c>
      <c r="B1829" t="str">
        <f>VLOOKUP(A1829,SOURCE!B:P,12,0)</f>
        <v>ITM_EE_Y2D</v>
      </c>
      <c r="D1829" s="8" t="str">
        <f>IF(A1829&lt;0,VLOOKUP(A1829,lookups!A$1:B$25,2,0),
IF(ISNA(B1829),"",
IF(OR(ISBLANK(A1829),ISNA(B1829),B1829=0),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))))</f>
        <v>#define ITM_EE_Y2D                    1826</v>
      </c>
    </row>
    <row r="1830" spans="1:4">
      <c r="A1830">
        <v>1827</v>
      </c>
      <c r="B1830" t="str">
        <f>VLOOKUP(A1830,SOURCE!B:P,12,0)</f>
        <v>ITM_EE_A2S</v>
      </c>
      <c r="D1830" s="8" t="str">
        <f>IF(A1830&lt;0,VLOOKUP(A1830,lookups!A$1:B$25,2,0),
IF(ISNA(B1830),"",
IF(OR(ISBLANK(A1830),ISNA(B1830),B1830=0),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))))</f>
        <v>#define ITM_EE_A2S                    1827</v>
      </c>
    </row>
    <row r="1831" spans="1:4">
      <c r="A1831">
        <v>1828</v>
      </c>
      <c r="B1831" t="str">
        <f>VLOOKUP(A1831,SOURCE!B:P,12,0)</f>
        <v>ITM_EE_S2A</v>
      </c>
      <c r="D1831" s="8" t="str">
        <f>IF(A1831&lt;0,VLOOKUP(A1831,lookups!A$1:B$25,2,0),
IF(ISNA(B1831),"",
IF(OR(ISBLANK(A1831),ISNA(B1831),B1831=0),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))))</f>
        <v>#define ITM_EE_S2A                    1828</v>
      </c>
    </row>
    <row r="1832" spans="1:4">
      <c r="A1832">
        <v>1829</v>
      </c>
      <c r="B1832" t="str">
        <f>VLOOKUP(A1832,SOURCE!B:P,12,0)</f>
        <v>ITM_EE_EXP_TH</v>
      </c>
      <c r="D1832" s="8" t="str">
        <f>IF(A1832&lt;0,VLOOKUP(A1832,lookups!A$1:B$25,2,0),
IF(ISNA(B1832),"",
IF(OR(ISBLANK(A1832),ISNA(B1832),B1832=0),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))))</f>
        <v>#define ITM_EE_EXP_TH                 1829</v>
      </c>
    </row>
    <row r="1833" spans="1:4">
      <c r="A1833">
        <v>1830</v>
      </c>
      <c r="B1833" t="str">
        <f>VLOOKUP(A1833,SOURCE!B:P,12,0)</f>
        <v>ITM_EE_STO_Z</v>
      </c>
      <c r="D1833" s="8" t="str">
        <f>IF(A1833&lt;0,VLOOKUP(A1833,lookups!A$1:B$25,2,0),
IF(ISNA(B1833),"",
IF(OR(ISBLANK(A1833),ISNA(B1833),B1833=0),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))))</f>
        <v>#define ITM_EE_STO_Z                  1830</v>
      </c>
    </row>
    <row r="1834" spans="1:4">
      <c r="A1834">
        <v>1831</v>
      </c>
      <c r="B1834" t="str">
        <f>VLOOKUP(A1834,SOURCE!B:P,12,0)</f>
        <v>ITM_EE_RCL_Z</v>
      </c>
      <c r="D1834" s="8" t="str">
        <f>IF(A1834&lt;0,VLOOKUP(A1834,lookups!A$1:B$25,2,0),
IF(ISNA(B1834),"",
IF(OR(ISBLANK(A1834),ISNA(B1834),B1834=0),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))))</f>
        <v>#define ITM_EE_RCL_Z                  1831</v>
      </c>
    </row>
    <row r="1835" spans="1:4">
      <c r="A1835">
        <v>1832</v>
      </c>
      <c r="B1835" t="str">
        <f>VLOOKUP(A1835,SOURCE!B:P,12,0)</f>
        <v>ITM_EE_STO_V</v>
      </c>
      <c r="D1835" s="8" t="str">
        <f>IF(A1835&lt;0,VLOOKUP(A1835,lookups!A$1:B$25,2,0),
IF(ISNA(B1835),"",
IF(OR(ISBLANK(A1835),ISNA(B1835),B1835=0),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))))</f>
        <v>#define ITM_EE_STO_V                  1832</v>
      </c>
    </row>
    <row r="1836" spans="1:4">
      <c r="A1836">
        <v>1833</v>
      </c>
      <c r="B1836" t="str">
        <f>VLOOKUP(A1836,SOURCE!B:P,12,0)</f>
        <v>ITM_EE_RCL_V</v>
      </c>
      <c r="D1836" s="8" t="str">
        <f>IF(A1836&lt;0,VLOOKUP(A1836,lookups!A$1:B$25,2,0),
IF(ISNA(B1836),"",
IF(OR(ISBLANK(A1836),ISNA(B1836),B1836=0),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))))</f>
        <v>#define ITM_EE_RCL_V                  1833</v>
      </c>
    </row>
    <row r="1837" spans="1:4">
      <c r="A1837">
        <v>1834</v>
      </c>
      <c r="B1837" t="str">
        <f>VLOOKUP(A1837,SOURCE!B:P,12,0)</f>
        <v>ITM_EE_STO_I</v>
      </c>
      <c r="D1837" s="8" t="str">
        <f>IF(A1837&lt;0,VLOOKUP(A1837,lookups!A$1:B$25,2,0),
IF(ISNA(B1837),"",
IF(OR(ISBLANK(A1837),ISNA(B1837),B1837=0),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))))</f>
        <v>#define ITM_EE_STO_I                  1834</v>
      </c>
    </row>
    <row r="1838" spans="1:4">
      <c r="A1838">
        <v>1835</v>
      </c>
      <c r="B1838" t="str">
        <f>VLOOKUP(A1838,SOURCE!B:P,12,0)</f>
        <v>ITM_EE_RCL_I</v>
      </c>
      <c r="D1838" s="8" t="str">
        <f>IF(A1838&lt;0,VLOOKUP(A1838,lookups!A$1:B$25,2,0),
IF(ISNA(B1838),"",
IF(OR(ISBLANK(A1838),ISNA(B1838),B1838=0),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))))</f>
        <v>#define ITM_EE_RCL_I                  1835</v>
      </c>
    </row>
    <row r="1839" spans="1:4">
      <c r="A1839">
        <v>1836</v>
      </c>
      <c r="B1839" t="str">
        <f>VLOOKUP(A1839,SOURCE!B:P,12,0)</f>
        <v>ITM_EE_STO_V_I</v>
      </c>
      <c r="D1839" s="8" t="str">
        <f>IF(A1839&lt;0,VLOOKUP(A1839,lookups!A$1:B$25,2,0),
IF(ISNA(B1839),"",
IF(OR(ISBLANK(A1839),ISNA(B1839),B1839=0),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))))</f>
        <v>#define ITM_EE_STO_V_I                1836</v>
      </c>
    </row>
    <row r="1840" spans="1:4">
      <c r="A1840">
        <v>1837</v>
      </c>
      <c r="B1840" t="str">
        <f>VLOOKUP(A1840,SOURCE!B:P,12,0)</f>
        <v>ITM_EE_STO_IR</v>
      </c>
      <c r="D1840" s="8" t="str">
        <f>IF(A1840&lt;0,VLOOKUP(A1840,lookups!A$1:B$25,2,0),
IF(ISNA(B1840),"",
IF(OR(ISBLANK(A1840),ISNA(B1840),B1840=0),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))))</f>
        <v>#define ITM_EE_STO_IR                 1837</v>
      </c>
    </row>
    <row r="1841" spans="1:4">
      <c r="A1841">
        <v>1838</v>
      </c>
      <c r="B1841" t="str">
        <f>VLOOKUP(A1841,SOURCE!B:P,12,0)</f>
        <v>ITM_EE_STO_V_Z</v>
      </c>
      <c r="D1841" s="8" t="str">
        <f>IF(A1841&lt;0,VLOOKUP(A1841,lookups!A$1:B$25,2,0),
IF(ISNA(B1841),"",
IF(OR(ISBLANK(A1841),ISNA(B1841),B1841=0),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))))</f>
        <v>#define ITM_EE_STO_V_Z                1838</v>
      </c>
    </row>
    <row r="1842" spans="1:4">
      <c r="A1842">
        <v>1839</v>
      </c>
      <c r="B1842" t="str">
        <f>VLOOKUP(A1842,SOURCE!B:P,12,0)</f>
        <v>ITM_EE_X2BAL</v>
      </c>
      <c r="D1842" s="8" t="str">
        <f>IF(A1842&lt;0,VLOOKUP(A1842,lookups!A$1:B$25,2,0),
IF(ISNA(B1842),"",
IF(OR(ISBLANK(A1842),ISNA(B1842),B1842=0),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))))</f>
        <v>#define ITM_EE_X2BAL                  1839</v>
      </c>
    </row>
    <row r="1843" spans="1:4">
      <c r="A1843">
        <v>1840</v>
      </c>
      <c r="B1843" t="str">
        <f>VLOOKUP(A1843,SOURCE!B:P,12,0)</f>
        <v>ITM_DMPMNU</v>
      </c>
      <c r="D1843" s="8" t="str">
        <f>IF(A1843&lt;0,VLOOKUP(A1843,lookups!A$1:B$25,2,0),
IF(ISNA(B1843),"",
IF(OR(ISBLANK(A1843),ISNA(B1843),B1843=0),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))))</f>
        <v>#define ITM_DMPMNU                    1840</v>
      </c>
    </row>
    <row r="1844" spans="1:4">
      <c r="A1844">
        <v>1841</v>
      </c>
      <c r="B1844" t="str">
        <f>VLOOKUP(A1844,SOURCE!B:P,12,0)</f>
        <v>ITM_LI</v>
      </c>
      <c r="D1844" s="8" t="str">
        <f>IF(A1844&lt;0,VLOOKUP(A1844,lookups!A$1:B$25,2,0),
IF(ISNA(B1844),"",
IF(OR(ISBLANK(A1844),ISNA(B1844),B1844=0),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))))</f>
        <v>#define ITM_LI                        1841</v>
      </c>
    </row>
    <row r="1845" spans="1:4">
      <c r="A1845">
        <v>1842</v>
      </c>
      <c r="B1845" t="str">
        <f>VLOOKUP(A1845,SOURCE!B:P,12,0)</f>
        <v>ITM_2BIN</v>
      </c>
      <c r="D1845" s="8" t="str">
        <f>IF(A1845&lt;0,VLOOKUP(A1845,lookups!A$1:B$25,2,0),
IF(ISNA(B1845),"",
IF(OR(ISBLANK(A1845),ISNA(B1845),B1845=0),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))))</f>
        <v>#define ITM_2BIN                      1842</v>
      </c>
    </row>
    <row r="1846" spans="1:4">
      <c r="A1846">
        <v>1843</v>
      </c>
      <c r="B1846" t="str">
        <f>VLOOKUP(A1846,SOURCE!B:P,12,0)</f>
        <v>ITM_2OCT</v>
      </c>
      <c r="D1846" s="8" t="str">
        <f>IF(A1846&lt;0,VLOOKUP(A1846,lookups!A$1:B$25,2,0),
IF(ISNA(B1846),"",
IF(OR(ISBLANK(A1846),ISNA(B1846),B1846=0),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))))</f>
        <v>#define ITM_2OCT                      1843</v>
      </c>
    </row>
    <row r="1847" spans="1:4">
      <c r="A1847">
        <v>1844</v>
      </c>
      <c r="B1847" t="str">
        <f>VLOOKUP(A1847,SOURCE!B:P,12,0)</f>
        <v>ITM_2DEC</v>
      </c>
      <c r="D1847" s="8" t="str">
        <f>IF(A1847&lt;0,VLOOKUP(A1847,lookups!A$1:B$25,2,0),
IF(ISNA(B1847),"",
IF(OR(ISBLANK(A1847),ISNA(B1847),B1847=0),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))))</f>
        <v>#define ITM_2DEC                      1844</v>
      </c>
    </row>
    <row r="1848" spans="1:4">
      <c r="A1848">
        <v>1845</v>
      </c>
      <c r="B1848" t="str">
        <f>VLOOKUP(A1848,SOURCE!B:P,12,0)</f>
        <v>ITM_2HEX</v>
      </c>
      <c r="D1848" s="8" t="str">
        <f>IF(A1848&lt;0,VLOOKUP(A1848,lookups!A$1:B$25,2,0),
IF(ISNA(B1848),"",
IF(OR(ISBLANK(A1848),ISNA(B1848),B1848=0),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))))</f>
        <v>#define ITM_2HEX                      1845</v>
      </c>
    </row>
    <row r="1849" spans="1:4">
      <c r="A1849">
        <v>1846</v>
      </c>
      <c r="B1849" t="str">
        <f>VLOOKUP(A1849,SOURCE!B:P,12,0)</f>
        <v>ITM_WS8</v>
      </c>
      <c r="D1849" s="8" t="str">
        <f>IF(A1849&lt;0,VLOOKUP(A1849,lookups!A$1:B$25,2,0),
IF(ISNA(B1849),"",
IF(OR(ISBLANK(A1849),ISNA(B1849),B1849=0),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))))</f>
        <v>#define ITM_WS8                       1846</v>
      </c>
    </row>
    <row r="1850" spans="1:4">
      <c r="A1850">
        <v>1847</v>
      </c>
      <c r="B1850" t="str">
        <f>VLOOKUP(A1850,SOURCE!B:P,12,0)</f>
        <v>ITM_WS16</v>
      </c>
      <c r="D1850" s="8" t="str">
        <f>IF(A1850&lt;0,VLOOKUP(A1850,lookups!A$1:B$25,2,0),
IF(ISNA(B1850),"",
IF(OR(ISBLANK(A1850),ISNA(B1850),B1850=0),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))))</f>
        <v>#define ITM_WS16                      1847</v>
      </c>
    </row>
    <row r="1851" spans="1:4">
      <c r="A1851">
        <v>1848</v>
      </c>
      <c r="B1851" t="str">
        <f>VLOOKUP(A1851,SOURCE!B:P,12,0)</f>
        <v>ITM_WS32</v>
      </c>
      <c r="D1851" s="8" t="str">
        <f>IF(A1851&lt;0,VLOOKUP(A1851,lookups!A$1:B$25,2,0),
IF(ISNA(B1851),"",
IF(OR(ISBLANK(A1851),ISNA(B1851),B1851=0),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))))</f>
        <v>#define ITM_WS32                      1848</v>
      </c>
    </row>
    <row r="1852" spans="1:4">
      <c r="A1852">
        <v>1849</v>
      </c>
      <c r="B1852" t="str">
        <f>VLOOKUP(A1852,SOURCE!B:P,12,0)</f>
        <v>ITM_WS64</v>
      </c>
      <c r="D1852" s="8" t="str">
        <f>IF(A1852&lt;0,VLOOKUP(A1852,lookups!A$1:B$25,2,0),
IF(ISNA(B1852),"",
IF(OR(ISBLANK(A1852),ISNA(B1852),B1852=0),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))))</f>
        <v>#define ITM_WS64                      1849</v>
      </c>
    </row>
    <row r="1853" spans="1:4">
      <c r="A1853">
        <v>1850</v>
      </c>
      <c r="B1853" t="str">
        <f>VLOOKUP(A1853,SOURCE!B:P,12,0)</f>
        <v>ITM_RI</v>
      </c>
      <c r="D1853" s="8" t="str">
        <f>IF(A1853&lt;0,VLOOKUP(A1853,lookups!A$1:B$25,2,0),
IF(ISNA(B1853),"",
IF(OR(ISBLANK(A1853),ISNA(B1853),B1853=0),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))))</f>
        <v>#define ITM_RI                        1850</v>
      </c>
    </row>
    <row r="1854" spans="1:4">
      <c r="A1854">
        <v>1851</v>
      </c>
      <c r="B1854" t="str">
        <f>VLOOKUP(A1854,SOURCE!B:P,12,0)</f>
        <v>ITM_HASH_JM</v>
      </c>
      <c r="D1854" s="8" t="str">
        <f>IF(A1854&lt;0,VLOOKUP(A1854,lookups!A$1:B$25,2,0),
IF(ISNA(B1854),"",
IF(OR(ISBLANK(A1854),ISNA(B1854),B1854=0),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))))</f>
        <v>#define ITM_HASH_JM                   1851</v>
      </c>
    </row>
    <row r="1855" spans="1:4">
      <c r="A1855">
        <v>1852</v>
      </c>
      <c r="B1855" t="str">
        <f>VLOOKUP(A1855,SOURCE!B:P,12,0)</f>
        <v>ITM_GRF_X0</v>
      </c>
      <c r="D1855" s="8" t="str">
        <f>IF(A1855&lt;0,VLOOKUP(A1855,lookups!A$1:B$25,2,0),
IF(ISNA(B1855),"",
IF(OR(ISBLANK(A1855),ISNA(B1855),B1855=0),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))))</f>
        <v>#define ITM_GRF_X0                    1852</v>
      </c>
    </row>
    <row r="1856" spans="1:4">
      <c r="A1856">
        <v>1853</v>
      </c>
      <c r="B1856" t="str">
        <f>VLOOKUP(A1856,SOURCE!B:P,12,0)</f>
        <v>ITM_GRF_X1</v>
      </c>
      <c r="D1856" s="8" t="str">
        <f>IF(A1856&lt;0,VLOOKUP(A1856,lookups!A$1:B$25,2,0),
IF(ISNA(B1856),"",
IF(OR(ISBLANK(A1856),ISNA(B1856),B1856=0),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))))</f>
        <v>#define ITM_GRF_X1                    1853</v>
      </c>
    </row>
    <row r="1857" spans="1:4">
      <c r="A1857">
        <v>1854</v>
      </c>
      <c r="B1857" t="str">
        <f>VLOOKUP(A1857,SOURCE!B:P,12,0)</f>
        <v>ITM_GRF_Y0</v>
      </c>
      <c r="D1857" s="8" t="str">
        <f>IF(A1857&lt;0,VLOOKUP(A1857,lookups!A$1:B$25,2,0),
IF(ISNA(B1857),"",
IF(OR(ISBLANK(A1857),ISNA(B1857),B1857=0),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))))</f>
        <v>#define ITM_GRF_Y0                    1854</v>
      </c>
    </row>
    <row r="1858" spans="1:4">
      <c r="A1858">
        <v>1855</v>
      </c>
      <c r="B1858" t="str">
        <f>VLOOKUP(A1858,SOURCE!B:P,12,0)</f>
        <v>ITM_GRF_Y1</v>
      </c>
      <c r="D1858" s="8" t="str">
        <f>IF(A1858&lt;0,VLOOKUP(A1858,lookups!A$1:B$25,2,0),
IF(ISNA(B1858),"",
IF(OR(ISBLANK(A1858),ISNA(B1858),B1858=0),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))))</f>
        <v>#define ITM_GRF_Y1                    1855</v>
      </c>
    </row>
    <row r="1859" spans="1:4">
      <c r="A1859">
        <v>1856</v>
      </c>
      <c r="B1859" t="str">
        <f>VLOOKUP(A1859,SOURCE!B:P,12,0)</f>
        <v>ITM_GRF_DX</v>
      </c>
      <c r="D1859" s="8" t="str">
        <f>IF(A1859&lt;0,VLOOKUP(A1859,lookups!A$1:B$25,2,0),
IF(ISNA(B1859),"",
IF(OR(ISBLANK(A1859),ISNA(B1859),B1859=0),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))))</f>
        <v>#define ITM_GRF_DX                    1856</v>
      </c>
    </row>
    <row r="1860" spans="1:4">
      <c r="A1860">
        <v>1857</v>
      </c>
      <c r="B1860" t="str">
        <f>VLOOKUP(A1860,SOURCE!B:P,12,0)</f>
        <v>ITM_GRF_DY</v>
      </c>
      <c r="D1860" s="8" t="str">
        <f>IF(A1860&lt;0,VLOOKUP(A1860,lookups!A$1:B$25,2,0),
IF(ISNA(B1860),"",
IF(OR(ISBLANK(A1860),ISNA(B1860),B1860=0),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))))</f>
        <v>#define ITM_GRF_DY                    1857</v>
      </c>
    </row>
    <row r="1861" spans="1:4">
      <c r="A1861">
        <v>1858</v>
      </c>
      <c r="B1861" t="str">
        <f>VLOOKUP(A1861,SOURCE!B:P,12,0)</f>
        <v>ITM_GRF_HLP</v>
      </c>
      <c r="D1861" s="8" t="str">
        <f>IF(A1861&lt;0,VLOOKUP(A1861,lookups!A$1:B$25,2,0),
IF(ISNA(B1861),"",
IF(OR(ISBLANK(A1861),ISNA(B1861),B1861=0),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))))</f>
        <v>#define ITM_GRF_HLP                   1858</v>
      </c>
    </row>
    <row r="1862" spans="1:4">
      <c r="A1862">
        <v>1859</v>
      </c>
      <c r="B1862" t="str">
        <f>VLOOKUP(A1862,SOURCE!B:P,12,0)</f>
        <v>ITM_CLA</v>
      </c>
      <c r="D1862" s="8" t="str">
        <f>IF(A1862&lt;0,VLOOKUP(A1862,lookups!A$1:B$25,2,0),
IF(ISNA(B1862),"",
IF(OR(ISBLANK(A1862),ISNA(B1862),B1862=0),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))))</f>
        <v>#define ITM_CLA                       1859</v>
      </c>
    </row>
    <row r="1863" spans="1:4">
      <c r="A1863">
        <v>1860</v>
      </c>
      <c r="B1863" t="str">
        <f>VLOOKUP(A1863,SOURCE!B:P,12,0)</f>
        <v>ITM_CLN</v>
      </c>
      <c r="D1863" s="8" t="str">
        <f>IF(A1863&lt;0,VLOOKUP(A1863,lookups!A$1:B$25,2,0),
IF(ISNA(B1863),"",
IF(OR(ISBLANK(A1863),ISNA(B1863),B1863=0),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))))</f>
        <v>#define ITM_CLN                       1860</v>
      </c>
    </row>
    <row r="1864" spans="1:4">
      <c r="A1864">
        <v>1861</v>
      </c>
      <c r="B1864" t="str">
        <f>VLOOKUP(A1864,SOURCE!B:P,12,0)</f>
        <v>ITM_1861</v>
      </c>
      <c r="D1864" s="8" t="str">
        <f>IF(A1864&lt;0,VLOOKUP(A1864,lookups!A$1:B$25,2,0),
IF(ISNA(B1864),"",
IF(OR(ISBLANK(A1864),ISNA(B1864),B1864=0),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))))</f>
        <v>#define ITM_1861                      1861</v>
      </c>
    </row>
    <row r="1865" spans="1:4">
      <c r="A1865">
        <v>1862</v>
      </c>
      <c r="B1865" t="str">
        <f>VLOOKUP(A1865,SOURCE!B:P,12,0)</f>
        <v>ITM_1862</v>
      </c>
      <c r="D1865" s="8" t="str">
        <f>IF(A1865&lt;0,VLOOKUP(A1865,lookups!A$1:B$25,2,0),
IF(ISNA(B1865),"",
IF(OR(ISBLANK(A1865),ISNA(B1865),B1865=0),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))))</f>
        <v>#define ITM_1862                      1862</v>
      </c>
    </row>
    <row r="1866" spans="1:4">
      <c r="A1866">
        <v>1863</v>
      </c>
      <c r="B1866" t="str">
        <f>VLOOKUP(A1866,SOURCE!B:P,12,0)</f>
        <v>CHR_caseUP</v>
      </c>
      <c r="D1866" s="8" t="str">
        <f>IF(A1866&lt;0,VLOOKUP(A1866,lookups!A$1:B$25,2,0),
IF(ISNA(B1866),"",
IF(OR(ISBLANK(A1866),ISNA(B1866),B1866=0),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))))</f>
        <v>#define CHR_caseUP                    1863</v>
      </c>
    </row>
    <row r="1867" spans="1:4">
      <c r="A1867">
        <v>1864</v>
      </c>
      <c r="B1867" t="str">
        <f>VLOOKUP(A1867,SOURCE!B:P,12,0)</f>
        <v>CHR_caseDN</v>
      </c>
      <c r="D1867" s="8" t="str">
        <f>IF(A1867&lt;0,VLOOKUP(A1867,lookups!A$1:B$25,2,0),
IF(ISNA(B1867),"",
IF(OR(ISBLANK(A1867),ISNA(B1867),B1867=0),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))))</f>
        <v>#define CHR_caseDN                    1864</v>
      </c>
    </row>
    <row r="1868" spans="1:4">
      <c r="A1868">
        <v>1865</v>
      </c>
      <c r="B1868" t="str">
        <f>VLOOKUP(A1868,SOURCE!B:P,12,0)</f>
        <v>ITM_LISTXY</v>
      </c>
      <c r="D1868" s="8" t="str">
        <f>IF(A1868&lt;0,VLOOKUP(A1868,lookups!A$1:B$25,2,0),
IF(ISNA(B1868),"",
IF(OR(ISBLANK(A1868),ISNA(B1868),B1868=0),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))))</f>
        <v>#define ITM_LISTXY                    1865</v>
      </c>
    </row>
    <row r="1869" spans="1:4">
      <c r="A1869">
        <v>1866</v>
      </c>
      <c r="B1869" t="str">
        <f>VLOOKUP(A1869,SOURCE!B:P,12,0)</f>
        <v>ITM_SH_ERPN</v>
      </c>
      <c r="D1869" s="8" t="str">
        <f>IF(A1869&lt;0,VLOOKUP(A1869,lookups!A$1:B$25,2,0),
IF(ISNA(B1869),"",
IF(OR(ISBLANK(A1869),ISNA(B1869),B1869=0),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))))</f>
        <v>#define ITM_SH_ERPN                   1866</v>
      </c>
    </row>
    <row r="1870" spans="1:4">
      <c r="A1870">
        <v>1867</v>
      </c>
      <c r="B1870" t="str">
        <f>VLOOKUP(A1870,SOURCE!B:P,12,0)</f>
        <v>ITM_SYS_FREE_RAM</v>
      </c>
      <c r="D1870" s="8" t="str">
        <f>IF(A1870&lt;0,VLOOKUP(A1870,lookups!A$1:B$25,2,0),
IF(ISNA(B1870),"",
IF(OR(ISBLANK(A1870),ISNA(B1870),B1870=0),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))))</f>
        <v>#define ITM_SYS_FREE_RAM              1867</v>
      </c>
    </row>
    <row r="1871" spans="1:4">
      <c r="A1871">
        <v>1868</v>
      </c>
      <c r="B1871" t="str">
        <f>VLOOKUP(A1871,SOURCE!B:P,12,0)</f>
        <v>MNU_INL_TST</v>
      </c>
      <c r="D1871" s="8" t="str">
        <f>IF(A1871&lt;0,VLOOKUP(A1871,lookups!A$1:B$25,2,0),
IF(ISNA(B1871),"",
IF(OR(ISBLANK(A1871),ISNA(B1871),B1871=0),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))))</f>
        <v>#define MNU_INL_TST                   1868</v>
      </c>
    </row>
    <row r="1872" spans="1:4">
      <c r="A1872">
        <v>1869</v>
      </c>
      <c r="B1872" t="str">
        <f>VLOOKUP(A1872,SOURCE!B:P,12,0)</f>
        <v>ITM_TEST</v>
      </c>
      <c r="D1872" s="8" t="str">
        <f>IF(A1872&lt;0,VLOOKUP(A1872,lookups!A$1:B$25,2,0),
IF(ISNA(B1872),"",
IF(OR(ISBLANK(A1872),ISNA(B1872),B1872=0),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))))</f>
        <v>#define ITM_TEST                      1869</v>
      </c>
    </row>
    <row r="1873" spans="1:4">
      <c r="A1873">
        <v>1870</v>
      </c>
      <c r="B1873" t="str">
        <f>VLOOKUP(A1873,SOURCE!B:P,12,0)</f>
        <v>ITM_GET_TEST_BS</v>
      </c>
      <c r="D1873" s="8" t="str">
        <f>IF(A1873&lt;0,VLOOKUP(A1873,lookups!A$1:B$25,2,0),
IF(ISNA(B1873),"",
IF(OR(ISBLANK(A1873),ISNA(B1873),B1873=0),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))))</f>
        <v>#define ITM_GET_TEST_BS               1870</v>
      </c>
    </row>
    <row r="1874" spans="1:4">
      <c r="A1874">
        <v>1871</v>
      </c>
      <c r="B1874" t="str">
        <f>VLOOKUP(A1874,SOURCE!B:P,12,0)</f>
        <v>ITM_SET_TEST_BS</v>
      </c>
      <c r="D1874" s="8" t="str">
        <f>IF(A1874&lt;0,VLOOKUP(A1874,lookups!A$1:B$25,2,0),
IF(ISNA(B1874),"",
IF(OR(ISBLANK(A1874),ISNA(B1874),B1874=0),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))))</f>
        <v>#define ITM_SET_TEST_BS               1871</v>
      </c>
    </row>
    <row r="1875" spans="1:4">
      <c r="A1875">
        <v>1872</v>
      </c>
      <c r="B1875" t="str">
        <f>VLOOKUP(A1875,SOURCE!B:P,12,0)</f>
        <v>ITM_INP_DEF_DP</v>
      </c>
      <c r="D1875" s="8" t="str">
        <f>IF(A1875&lt;0,VLOOKUP(A1875,lookups!A$1:B$25,2,0),
IF(ISNA(B1875),"",
IF(OR(ISBLANK(A1875),ISNA(B1875),B1875=0),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))))</f>
        <v>#define ITM_INP_DEF_DP                1872</v>
      </c>
    </row>
    <row r="1876" spans="1:4">
      <c r="A1876">
        <v>1873</v>
      </c>
      <c r="B1876" t="str">
        <f>VLOOKUP(A1876,SOURCE!B:P,12,0)</f>
        <v>ITM_SH_INP_DEF</v>
      </c>
      <c r="D1876" s="8" t="str">
        <f>IF(A1876&lt;0,VLOOKUP(A1876,lookups!A$1:B$25,2,0),
IF(ISNA(B1876),"",
IF(OR(ISBLANK(A1876),ISNA(B1876),B1876=0),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))))</f>
        <v>#define ITM_SH_INP_DEF                1873</v>
      </c>
    </row>
    <row r="1877" spans="1:4">
      <c r="A1877">
        <v>1874</v>
      </c>
      <c r="B1877" t="str">
        <f>VLOOKUP(A1877,SOURCE!B:P,12,0)</f>
        <v>ITM_INP_DEF_CPXDP</v>
      </c>
      <c r="D1877" s="8" t="str">
        <f>IF(A1877&lt;0,VLOOKUP(A1877,lookups!A$1:B$25,2,0),
IF(ISNA(B1877),"",
IF(OR(ISBLANK(A1877),ISNA(B1877),B1877=0),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))))</f>
        <v>#define ITM_INP_DEF_CPXDP             1874</v>
      </c>
    </row>
    <row r="1878" spans="1:4">
      <c r="A1878">
        <v>1875</v>
      </c>
      <c r="B1878" t="str">
        <f>VLOOKUP(A1878,SOURCE!B:P,12,0)</f>
        <v>ITM_INP_DEF_SI</v>
      </c>
      <c r="D1878" s="8" t="str">
        <f>IF(A1878&lt;0,VLOOKUP(A1878,lookups!A$1:B$25,2,0),
IF(ISNA(B1878),"",
IF(OR(ISBLANK(A1878),ISNA(B1878),B1878=0),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))))</f>
        <v>#define ITM_INP_DEF_SI                1875</v>
      </c>
    </row>
    <row r="1879" spans="1:4">
      <c r="A1879">
        <v>1876</v>
      </c>
      <c r="B1879" t="str">
        <f>VLOOKUP(A1879,SOURCE!B:P,12,0)</f>
        <v>ITM_INP_DEF_LI</v>
      </c>
      <c r="D1879" s="8" t="str">
        <f>IF(A1879&lt;0,VLOOKUP(A1879,lookups!A$1:B$25,2,0),
IF(ISNA(B1879),"",
IF(OR(ISBLANK(A1879),ISNA(B1879),B1879=0),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))))</f>
        <v>#define ITM_INP_DEF_LI                1876</v>
      </c>
    </row>
    <row r="1880" spans="1:4">
      <c r="A1880">
        <v>1877</v>
      </c>
      <c r="B1880" t="str">
        <f>VLOOKUP(A1880,SOURCE!B:P,12,0)</f>
        <v>ITM_USER_V43</v>
      </c>
      <c r="D1880" s="8" t="str">
        <f>IF(A1880&lt;0,VLOOKUP(A1880,lookups!A$1:B$25,2,0),
IF(ISNA(B1880),"",
IF(OR(ISBLANK(A1880),ISNA(B1880),B1880=0),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))))</f>
        <v>#define ITM_USER_V43                  1877</v>
      </c>
    </row>
    <row r="1881" spans="1:4">
      <c r="A1881">
        <v>1878</v>
      </c>
      <c r="B1881" t="str">
        <f>VLOOKUP(A1881,SOURCE!B:P,12,0)</f>
        <v>KEY_fg</v>
      </c>
      <c r="D1881" s="8" t="str">
        <f>IF(A1881&lt;0,VLOOKUP(A1881,lookups!A$1:B$25,2,0),
IF(ISNA(B1881),"",
IF(OR(ISBLANK(A1881),ISNA(B1881),B1881=0),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))))</f>
        <v>#define KEY_fg                        1878</v>
      </c>
    </row>
    <row r="1882" spans="1:4">
      <c r="A1882">
        <v>1879</v>
      </c>
      <c r="B1882" t="str">
        <f>VLOOKUP(A1882,SOURCE!B:P,12,0)</f>
        <v>ITM_USER_DEFAULTS</v>
      </c>
      <c r="D1882" s="8" t="str">
        <f>IF(A1882&lt;0,VLOOKUP(A1882,lookups!A$1:B$25,2,0),
IF(ISNA(B1882),"",
IF(OR(ISBLANK(A1882),ISNA(B1882),B1882=0),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))))</f>
        <v>#define ITM_USER_DEFAULTS             1879</v>
      </c>
    </row>
    <row r="1883" spans="1:4">
      <c r="A1883">
        <v>1880</v>
      </c>
      <c r="B1883" t="str">
        <f>VLOOKUP(A1883,SOURCE!B:P,12,0)</f>
        <v>ITM_USER_COMPLEX</v>
      </c>
      <c r="D1883" s="8" t="str">
        <f>IF(A1883&lt;0,VLOOKUP(A1883,lookups!A$1:B$25,2,0),
IF(ISNA(B1883),"",
IF(OR(ISBLANK(A1883),ISNA(B1883),B1883=0),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))))</f>
        <v>#define ITM_USER_COMPLEX              1880</v>
      </c>
    </row>
    <row r="1884" spans="1:4">
      <c r="A1884">
        <v>1881</v>
      </c>
      <c r="B1884" t="str">
        <f>VLOOKUP(A1884,SOURCE!B:P,12,0)</f>
        <v>ITM_USER_SHIFTS</v>
      </c>
      <c r="D1884" s="8" t="str">
        <f>IF(A1884&lt;0,VLOOKUP(A1884,lookups!A$1:B$25,2,0),
IF(ISNA(B1884),"",
IF(OR(ISBLANK(A1884),ISNA(B1884),B1884=0),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))))</f>
        <v>#define ITM_USER_SHIFTS               1881</v>
      </c>
    </row>
    <row r="1885" spans="1:4">
      <c r="A1885">
        <v>1882</v>
      </c>
      <c r="B1885" t="str">
        <f>VLOOKUP(A1885,SOURCE!B:P,12,0)</f>
        <v>ITM_USER_RESET</v>
      </c>
      <c r="D1885" s="8" t="str">
        <f>IF(A1885&lt;0,VLOOKUP(A1885,lookups!A$1:B$25,2,0),
IF(ISNA(B1885),"",
IF(OR(ISBLANK(A1885),ISNA(B1885),B1885=0),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))))</f>
        <v>#define ITM_USER_RESET                1882</v>
      </c>
    </row>
    <row r="1886" spans="1:4">
      <c r="A1886">
        <v>1883</v>
      </c>
      <c r="B1886" t="str">
        <f>VLOOKUP(A1886,SOURCE!B:P,12,0)</f>
        <v>ITM_U_KEY_USER</v>
      </c>
      <c r="D1886" s="8" t="str">
        <f>IF(A1886&lt;0,VLOOKUP(A1886,lookups!A$1:B$25,2,0),
IF(ISNA(B1886),"",
IF(OR(ISBLANK(A1886),ISNA(B1886),B1886=0),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))))</f>
        <v>#define ITM_U_KEY_USER                1883</v>
      </c>
    </row>
    <row r="1887" spans="1:4">
      <c r="A1887">
        <v>1884</v>
      </c>
      <c r="B1887" t="str">
        <f>VLOOKUP(A1887,SOURCE!B:P,12,0)</f>
        <v>ITM_U_KEY_CC</v>
      </c>
      <c r="D1887" s="8" t="str">
        <f>IF(A1887&lt;0,VLOOKUP(A1887,lookups!A$1:B$25,2,0),
IF(ISNA(B1887),"",
IF(OR(ISBLANK(A1887),ISNA(B1887),B1887=0),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))))</f>
        <v>#define ITM_U_KEY_CC                  1884</v>
      </c>
    </row>
    <row r="1888" spans="1:4">
      <c r="A1888">
        <v>1885</v>
      </c>
      <c r="B1888" t="str">
        <f>VLOOKUP(A1888,SOURCE!B:P,12,0)</f>
        <v>ITM_U_KEY_MM</v>
      </c>
      <c r="D1888" s="8" t="str">
        <f>IF(A1888&lt;0,VLOOKUP(A1888,lookups!A$1:B$25,2,0),
IF(ISNA(B1888),"",
IF(OR(ISBLANK(A1888),ISNA(B1888),B1888=0),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))))</f>
        <v>#define ITM_U_KEY_MM                  1885</v>
      </c>
    </row>
    <row r="1889" spans="1:4">
      <c r="A1889">
        <v>1886</v>
      </c>
      <c r="B1889" t="str">
        <f>VLOOKUP(A1889,SOURCE!B:P,12,0)</f>
        <v>ITM_U_KEY_SIGMA</v>
      </c>
      <c r="D1889" s="8" t="str">
        <f>IF(A1889&lt;0,VLOOKUP(A1889,lookups!A$1:B$25,2,0),
IF(ISNA(B1889),"",
IF(OR(ISBLANK(A1889),ISNA(B1889),B1889=0),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))))</f>
        <v>#define ITM_U_KEY_SIGMA               1886</v>
      </c>
    </row>
    <row r="1890" spans="1:4">
      <c r="A1890">
        <v>1887</v>
      </c>
      <c r="B1890" t="str">
        <f>VLOOKUP(A1890,SOURCE!B:P,12,0)</f>
        <v>ITM_U_KEY_PRGM</v>
      </c>
      <c r="D1890" s="8" t="str">
        <f>IF(A1890&lt;0,VLOOKUP(A1890,lookups!A$1:B$25,2,0),
IF(ISNA(B1890),"",
IF(OR(ISBLANK(A1890),ISNA(B1890),B1890=0),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))))</f>
        <v>#define ITM_U_KEY_PRGM                1887</v>
      </c>
    </row>
    <row r="1891" spans="1:4">
      <c r="A1891">
        <v>1888</v>
      </c>
      <c r="B1891" t="str">
        <f>VLOOKUP(A1891,SOURCE!B:P,12,0)</f>
        <v>ITM_U_KEY_ALPHA</v>
      </c>
      <c r="D1891" s="8" t="str">
        <f>IF(A1891&lt;0,VLOOKUP(A1891,lookups!A$1:B$25,2,0),
IF(ISNA(B1891),"",
IF(OR(ISBLANK(A1891),ISNA(B1891),B1891=0),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))))</f>
        <v>#define ITM_U_KEY_ALPHA               1888</v>
      </c>
    </row>
    <row r="1892" spans="1:4">
      <c r="A1892">
        <v>1889</v>
      </c>
      <c r="B1892" t="str">
        <f>VLOOKUP(A1892,SOURCE!B:P,12,0)</f>
        <v>ITM_SH_NORM_E</v>
      </c>
      <c r="D1892" s="8" t="str">
        <f>IF(A1892&lt;0,VLOOKUP(A1892,lookups!A$1:B$25,2,0),
IF(ISNA(B1892),"",
IF(OR(ISBLANK(A1892),ISNA(B1892),B1892=0),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))))</f>
        <v>#define ITM_SH_NORM_E                 1889</v>
      </c>
    </row>
    <row r="1893" spans="1:4">
      <c r="A1893">
        <v>1890</v>
      </c>
      <c r="B1893" t="str">
        <f>VLOOKUP(A1893,SOURCE!B:P,12,0)</f>
        <v>ITM_JM_ASN</v>
      </c>
      <c r="D1893" s="8" t="str">
        <f>IF(A1893&lt;0,VLOOKUP(A1893,lookups!A$1:B$25,2,0),
IF(ISNA(B1893),"",
IF(OR(ISBLANK(A1893),ISNA(B1893),B1893=0),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))))</f>
        <v>#define ITM_JM_ASN                    1890</v>
      </c>
    </row>
    <row r="1894" spans="1:4">
      <c r="A1894">
        <v>1891</v>
      </c>
      <c r="B1894" t="str">
        <f>VLOOKUP(A1894,SOURCE!B:P,12,0)</f>
        <v>ITM_JM_SEEK</v>
      </c>
      <c r="D1894" s="8" t="str">
        <f>IF(A1894&lt;0,VLOOKUP(A1894,lookups!A$1:B$25,2,0),
IF(ISNA(B1894),"",
IF(OR(ISBLANK(A1894),ISNA(B1894),B1894=0),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))))</f>
        <v>#define ITM_JM_SEEK                   1891</v>
      </c>
    </row>
    <row r="1895" spans="1:4">
      <c r="A1895">
        <v>1892</v>
      </c>
      <c r="B1895" t="str">
        <f>VLOOKUP(A1895,SOURCE!B:P,12,0)</f>
        <v>ITM_INP_DEF_43S</v>
      </c>
      <c r="D1895" s="8" t="str">
        <f>IF(A1895&lt;0,VLOOKUP(A1895,lookups!A$1:B$25,2,0),
IF(ISNA(B1895),"",
IF(OR(ISBLANK(A1895),ISNA(B1895),B1895=0),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))))</f>
        <v>#define ITM_INP_DEF_43S               1892</v>
      </c>
    </row>
    <row r="1896" spans="1:4">
      <c r="A1896">
        <v>1893</v>
      </c>
      <c r="B1896" t="str">
        <f>VLOOKUP(A1896,SOURCE!B:P,12,0)</f>
        <v>ITM_XXEQ</v>
      </c>
      <c r="D1896" s="8" t="str">
        <f>IF(A1896&lt;0,VLOOKUP(A1896,lookups!A$1:B$25,2,0),
IF(ISNA(B1896),"",
IF(OR(ISBLANK(A1896),ISNA(B1896),B1896=0),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))))</f>
        <v>#define ITM_XXEQ                      1893</v>
      </c>
    </row>
    <row r="1897" spans="1:4">
      <c r="A1897">
        <v>1894</v>
      </c>
      <c r="B1897" t="str">
        <f>VLOOKUP(A1897,SOURCE!B:P,12,0)</f>
        <v>ITM_USER_ALPHA</v>
      </c>
      <c r="D1897" s="8" t="str">
        <f>IF(A1897&lt;0,VLOOKUP(A1897,lookups!A$1:B$25,2,0),
IF(ISNA(B1897),"",
IF(OR(ISBLANK(A1897),ISNA(B1897),B1897=0),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))))</f>
        <v>#define ITM_USER_ALPHA                1894</v>
      </c>
    </row>
    <row r="1898" spans="1:4">
      <c r="A1898">
        <v>1895</v>
      </c>
      <c r="B1898" t="str">
        <f>VLOOKUP(A1898,SOURCE!B:P,12,0)</f>
        <v>ITM_USER_GSHFT</v>
      </c>
      <c r="D1898" s="8" t="str">
        <f>IF(A1898&lt;0,VLOOKUP(A1898,lookups!A$1:B$25,2,0),
IF(ISNA(B1898),"",
IF(OR(ISBLANK(A1898),ISNA(B1898),B1898=0),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))))</f>
        <v>#define ITM_USER_GSHFT                1895</v>
      </c>
    </row>
    <row r="1899" spans="1:4">
      <c r="A1899">
        <v>1896</v>
      </c>
      <c r="B1899" t="str">
        <f>VLOOKUP(A1899,SOURCE!B:P,12,0)</f>
        <v>ITM_USER_CC</v>
      </c>
      <c r="D1899" s="8" t="str">
        <f>IF(A1899&lt;0,VLOOKUP(A1899,lookups!A$1:B$25,2,0),
IF(ISNA(B1899),"",
IF(OR(ISBLANK(A1899),ISNA(B1899),B1899=0),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))))</f>
        <v>#define ITM_USER_CC                   1896</v>
      </c>
    </row>
    <row r="1900" spans="1:4">
      <c r="A1900">
        <v>1897</v>
      </c>
      <c r="B1900" t="str">
        <f>VLOOKUP(A1900,SOURCE!B:P,12,0)</f>
        <v>ITM_USER_MYM</v>
      </c>
      <c r="D1900" s="8" t="str">
        <f>IF(A1900&lt;0,VLOOKUP(A1900,lookups!A$1:B$25,2,0),
IF(ISNA(B1900),"",
IF(OR(ISBLANK(A1900),ISNA(B1900),B1900=0),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))))</f>
        <v>#define ITM_USER_MYM                  1897</v>
      </c>
    </row>
    <row r="1901" spans="1:4">
      <c r="A1901">
        <v>1898</v>
      </c>
      <c r="B1901" t="str">
        <f>VLOOKUP(A1901,SOURCE!B:P,12,0)</f>
        <v>ITM_USER_PRGM</v>
      </c>
      <c r="D1901" s="8" t="str">
        <f>IF(A1901&lt;0,VLOOKUP(A1901,lookups!A$1:B$25,2,0),
IF(ISNA(B1901),"",
IF(OR(ISBLANK(A1901),ISNA(B1901),B1901=0),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))))</f>
        <v>#define ITM_USER_PRGM                 1898</v>
      </c>
    </row>
    <row r="1902" spans="1:4">
      <c r="A1902">
        <v>1899</v>
      </c>
      <c r="B1902" t="str">
        <f>VLOOKUP(A1902,SOURCE!B:P,12,0)</f>
        <v>ITM_USER_USER</v>
      </c>
      <c r="D1902" s="8" t="str">
        <f>IF(A1902&lt;0,VLOOKUP(A1902,lookups!A$1:B$25,2,0),
IF(ISNA(B1902),"",
IF(OR(ISBLANK(A1902),ISNA(B1902),B1902=0),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))))</f>
        <v>#define ITM_USER_USER                 1899</v>
      </c>
    </row>
    <row r="1903" spans="1:4">
      <c r="A1903">
        <v>1900</v>
      </c>
      <c r="B1903" t="str">
        <f>VLOOKUP(A1903,SOURCE!B:P,12,0)</f>
        <v>ITM_USER_SIGMAPLUS</v>
      </c>
      <c r="D1903" s="8" t="str">
        <f>IF(A1903&lt;0,VLOOKUP(A1903,lookups!A$1:B$25,2,0),
IF(ISNA(B1903),"",
IF(OR(ISBLANK(A1903),ISNA(B1903),B1903=0),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))))</f>
        <v>#define ITM_USER_SIGMAPLUS            1900</v>
      </c>
    </row>
    <row r="1904" spans="1:4">
      <c r="A1904">
        <v>1901</v>
      </c>
      <c r="B1904" t="str">
        <f>VLOOKUP(A1904,SOURCE!B:P,12,0)</f>
        <v>ITM_USER_V43MIN</v>
      </c>
      <c r="D1904" s="8" t="str">
        <f>IF(A1904&lt;0,VLOOKUP(A1904,lookups!A$1:B$25,2,0),
IF(ISNA(B1904),"",
IF(OR(ISBLANK(A1904),ISNA(B1904),B1904=0),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))))</f>
        <v>#define ITM_USER_V43MIN               1901</v>
      </c>
    </row>
    <row r="1905" spans="1:4">
      <c r="A1905">
        <v>1902</v>
      </c>
      <c r="B1905" t="str">
        <f>VLOOKUP(A1905,SOURCE!B:P,12,0)</f>
        <v>ITM_USER_SHIFTS2</v>
      </c>
      <c r="D1905" s="8" t="str">
        <f>IF(A1905&lt;0,VLOOKUP(A1905,lookups!A$1:B$25,2,0),
IF(ISNA(B1905),"",
IF(OR(ISBLANK(A1905),ISNA(B1905),B1905=0),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))))</f>
        <v>#define ITM_USER_SHIFTS2              1902</v>
      </c>
    </row>
    <row r="1906" spans="1:4">
      <c r="A1906">
        <v>1903</v>
      </c>
      <c r="B1906" t="str">
        <f>VLOOKUP(A1906,SOURCE!B:P,12,0)</f>
        <v>ITM_USER_HOME</v>
      </c>
      <c r="D1906" s="8" t="str">
        <f>IF(A1906&lt;0,VLOOKUP(A1906,lookups!A$1:B$25,2,0),
IF(ISNA(B1906),"",
IF(OR(ISBLANK(A1906),ISNA(B1906),B1906=0),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))))</f>
        <v>#define ITM_USER_HOME                 1903</v>
      </c>
    </row>
    <row r="1907" spans="1:4">
      <c r="A1907">
        <v>1904</v>
      </c>
      <c r="B1907" t="str">
        <f>VLOOKUP(A1907,SOURCE!B:P,12,0)</f>
        <v>ITM_USER_WP43S</v>
      </c>
      <c r="D1907" s="8" t="str">
        <f>IF(A1907&lt;0,VLOOKUP(A1907,lookups!A$1:B$25,2,0),
IF(ISNA(B1907),"",
IF(OR(ISBLANK(A1907),ISNA(B1907),B1907=0),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))))</f>
        <v>#define ITM_USER_WP43S                1904</v>
      </c>
    </row>
    <row r="1908" spans="1:4">
      <c r="A1908">
        <v>1905</v>
      </c>
      <c r="B1908" t="str">
        <f>VLOOKUP(A1908,SOURCE!B:P,12,0)</f>
        <v>ITM_USER_DM42</v>
      </c>
      <c r="D1908" s="8" t="str">
        <f>IF(A1908&lt;0,VLOOKUP(A1908,lookups!A$1:B$25,2,0),
IF(ISNA(B1908),"",
IF(OR(ISBLANK(A1908),ISNA(B1908),B1908=0),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))))</f>
        <v>#define ITM_USER_DM42                 1905</v>
      </c>
    </row>
    <row r="1909" spans="1:4">
      <c r="A1909">
        <v>1906</v>
      </c>
      <c r="B1909" t="str">
        <f>VLOOKUP(A1909,SOURCE!B:P,12,0)</f>
        <v>ITM_USER_C43</v>
      </c>
      <c r="D1909" s="8" t="str">
        <f>IF(A1909&lt;0,VLOOKUP(A1909,lookups!A$1:B$25,2,0),
IF(ISNA(B1909),"",
IF(OR(ISBLANK(A1909),ISNA(B1909),B1909=0),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))))</f>
        <v>#define ITM_USER_C43                  1906</v>
      </c>
    </row>
    <row r="1910" spans="1:4">
      <c r="A1910">
        <v>1907</v>
      </c>
      <c r="B1910" t="str">
        <f>VLOOKUP(A1910,SOURCE!B:P,12,0)</f>
        <v>ITM_GET_NORM_E</v>
      </c>
      <c r="D1910" s="8" t="str">
        <f>IF(A1910&lt;0,VLOOKUP(A1910,lookups!A$1:B$25,2,0),
IF(ISNA(B1910),"",
IF(OR(ISBLANK(A1910),ISNA(B1910),B1910=0),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))))</f>
        <v>#define ITM_GET_NORM_E                1907</v>
      </c>
    </row>
    <row r="1911" spans="1:4">
      <c r="A1911">
        <v>1908</v>
      </c>
      <c r="B1911" t="str">
        <f>VLOOKUP(A1911,SOURCE!B:P,12,0)</f>
        <v>MNU_GRAPH</v>
      </c>
      <c r="D1911" s="8" t="str">
        <f>IF(A1911&lt;0,VLOOKUP(A1911,lookups!A$1:B$25,2,0),
IF(ISNA(B1911),"",
IF(OR(ISBLANK(A1911),ISNA(B1911),B1911=0),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))))</f>
        <v>#define MNU_GRAPH                     1908</v>
      </c>
    </row>
    <row r="1912" spans="1:4">
      <c r="A1912">
        <v>1909</v>
      </c>
      <c r="B1912" t="str">
        <f>VLOOKUP(A1912,SOURCE!B:P,12,0)</f>
        <v>MNU_ASN_N</v>
      </c>
      <c r="D1912" s="8" t="str">
        <f>IF(A1912&lt;0,VLOOKUP(A1912,lookups!A$1:B$25,2,0),
IF(ISNA(B1912),"",
IF(OR(ISBLANK(A1912),ISNA(B1912),B1912=0),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))))</f>
        <v>#define MNU_ASN_N                     1909</v>
      </c>
    </row>
    <row r="1913" spans="1:4">
      <c r="A1913">
        <v>1910</v>
      </c>
      <c r="B1913" t="str">
        <f>VLOOKUP(A1913,SOURCE!B:P,12,0)</f>
        <v>MNU_HOME</v>
      </c>
      <c r="D1913" s="8" t="str">
        <f>IF(A1913&lt;0,VLOOKUP(A1913,lookups!A$1:B$25,2,0),
IF(ISNA(B1913),"",
IF(OR(ISBLANK(A1913),ISNA(B1913),B1913=0),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))))</f>
        <v>#define MNU_HOME                      1910</v>
      </c>
    </row>
    <row r="1914" spans="1:4">
      <c r="A1914">
        <v>1911</v>
      </c>
      <c r="B1914" t="str">
        <f>VLOOKUP(A1914,SOURCE!B:P,12,0)</f>
        <v>MNU_ALPHA</v>
      </c>
      <c r="D1914" s="8" t="str">
        <f>IF(A1914&lt;0,VLOOKUP(A1914,lookups!A$1:B$25,2,0),
IF(ISNA(B1914),"",
IF(OR(ISBLANK(A1914),ISNA(B1914),B1914=0),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))))</f>
        <v>#define MNU_ALPHA                     1911</v>
      </c>
    </row>
    <row r="1915" spans="1:4">
      <c r="A1915">
        <v>1912</v>
      </c>
      <c r="B1915" t="str">
        <f>VLOOKUP(A1915,SOURCE!B:P,12,0)</f>
        <v>MNU_BASE</v>
      </c>
      <c r="D1915" s="8" t="str">
        <f>IF(A1915&lt;0,VLOOKUP(A1915,lookups!A$1:B$25,2,0),
IF(ISNA(B1915),"",
IF(OR(ISBLANK(A1915),ISNA(B1915),B1915=0),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))))</f>
        <v>#define MNU_BASE                      1912</v>
      </c>
    </row>
    <row r="1916" spans="1:4">
      <c r="A1916">
        <v>1913</v>
      </c>
      <c r="B1916" t="str">
        <f>VLOOKUP(A1916,SOURCE!B:P,12,0)</f>
        <v>MNU_XEQ</v>
      </c>
      <c r="D1916" s="8" t="str">
        <f>IF(A1916&lt;0,VLOOKUP(A1916,lookups!A$1:B$25,2,0),
IF(ISNA(B1916),"",
IF(OR(ISBLANK(A1916),ISNA(B1916),B1916=0),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))))</f>
        <v>#define MNU_XEQ                       1913</v>
      </c>
    </row>
    <row r="1917" spans="1:4">
      <c r="A1917">
        <v>1914</v>
      </c>
      <c r="B1917" t="str">
        <f>VLOOKUP(A1917,SOURCE!B:P,12,0)</f>
        <v>MNU_EE</v>
      </c>
      <c r="D1917" s="8" t="str">
        <f>IF(A1917&lt;0,VLOOKUP(A1917,lookups!A$1:B$25,2,0),
IF(ISNA(B1917),"",
IF(OR(ISBLANK(A1917),ISNA(B1917),B1917=0),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))))</f>
        <v>#define MNU_EE                        1914</v>
      </c>
    </row>
    <row r="1918" spans="1:4">
      <c r="A1918">
        <v>1915</v>
      </c>
      <c r="B1918" t="str">
        <f>VLOOKUP(A1918,SOURCE!B:P,12,0)</f>
        <v>ITM_T_UP_ARROW</v>
      </c>
      <c r="D1918" s="8" t="str">
        <f>IF(A1918&lt;0,VLOOKUP(A1918,lookups!A$1:B$25,2,0),
IF(ISNA(B1918),"",
IF(OR(ISBLANK(A1918),ISNA(B1918),B1918=0),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))))</f>
        <v>#define ITM_T_UP_ARROW                1915</v>
      </c>
    </row>
    <row r="1919" spans="1:4">
      <c r="A1919">
        <v>1916</v>
      </c>
      <c r="B1919" t="str">
        <f>VLOOKUP(A1919,SOURCE!B:P,12,0)</f>
        <v>MNU_ASN</v>
      </c>
      <c r="D1919" s="8" t="str">
        <f>IF(A1919&lt;0,VLOOKUP(A1919,lookups!A$1:B$25,2,0),
IF(ISNA(B1919),"",
IF(OR(ISBLANK(A1919),ISNA(B1919),B1919=0),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))))</f>
        <v>#define MNU_ASN                       1916</v>
      </c>
    </row>
    <row r="1920" spans="1:4">
      <c r="A1920">
        <v>1917</v>
      </c>
      <c r="B1920" t="str">
        <f>VLOOKUP(A1920,SOURCE!B:P,12,0)</f>
        <v>ITM_T_DOWN_ARROW</v>
      </c>
      <c r="D1920" s="8" t="str">
        <f>IF(A1920&lt;0,VLOOKUP(A1920,lookups!A$1:B$25,2,0),
IF(ISNA(B1920),"",
IF(OR(ISBLANK(A1920),ISNA(B1920),B1920=0),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))))</f>
        <v>#define ITM_T_DOWN_ARROW              1917</v>
      </c>
    </row>
    <row r="1921" spans="1:4">
      <c r="A1921">
        <v>1918</v>
      </c>
      <c r="B1921" t="str">
        <f>VLOOKUP(A1921,SOURCE!B:P,12,0)</f>
        <v>ITM_T_HOME</v>
      </c>
      <c r="D1921" s="8" t="str">
        <f>IF(A1921&lt;0,VLOOKUP(A1921,lookups!A$1:B$25,2,0),
IF(ISNA(B1921),"",
IF(OR(ISBLANK(A1921),ISNA(B1921),B1921=0),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))))</f>
        <v>#define ITM_T_HOME                    1918</v>
      </c>
    </row>
    <row r="1922" spans="1:4">
      <c r="A1922">
        <v>1919</v>
      </c>
      <c r="B1922" t="str">
        <f>VLOOKUP(A1922,SOURCE!B:P,12,0)</f>
        <v>ITM_T_END</v>
      </c>
      <c r="D1922" s="8" t="str">
        <f>IF(A1922&lt;0,VLOOKUP(A1922,lookups!A$1:B$25,2,0),
IF(ISNA(B1922),"",
IF(OR(ISBLANK(A1922),ISNA(B1922),B1922=0),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))))</f>
        <v>#define ITM_T_END                     1919</v>
      </c>
    </row>
    <row r="1923" spans="1:4">
      <c r="A1923">
        <v>1920</v>
      </c>
      <c r="B1923" t="str">
        <f>VLOOKUP(A1923,SOURCE!B:P,12,0)</f>
        <v>MNU_ASN_U</v>
      </c>
      <c r="D1923" s="8" t="str">
        <f>IF(A1923&lt;0,VLOOKUP(A1923,lookups!A$1:B$25,2,0),
IF(ISNA(B1923),"",
IF(OR(ISBLANK(A1923),ISNA(B1923),B1923=0),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))))</f>
        <v>#define MNU_ASN_U                     1920</v>
      </c>
    </row>
    <row r="1924" spans="1:4">
      <c r="A1924">
        <v>1921</v>
      </c>
      <c r="B1924" t="str">
        <f>VLOOKUP(A1924,SOURCE!B:P,12,0)</f>
        <v>MNU_T_EDIT</v>
      </c>
      <c r="D1924" s="8" t="str">
        <f>IF(A1924&lt;0,VLOOKUP(A1924,lookups!A$1:B$25,2,0),
IF(ISNA(B1924),"",
IF(OR(ISBLANK(A1924),ISNA(B1924),B1924=0),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))))</f>
        <v>#define MNU_T_EDIT                    1921</v>
      </c>
    </row>
    <row r="1925" spans="1:4">
      <c r="A1925">
        <v>1922</v>
      </c>
      <c r="B1925" t="str">
        <f>VLOOKUP(A1925,SOURCE!B:P,12,0)</f>
        <v>MNU_XXEQ</v>
      </c>
      <c r="D1925" s="8" t="str">
        <f>IF(A1925&lt;0,VLOOKUP(A1925,lookups!A$1:B$25,2,0),
IF(ISNA(B1925),"",
IF(OR(ISBLANK(A1925),ISNA(B1925),B1925=0),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))))</f>
        <v>#define MNU_XXEQ                      1922</v>
      </c>
    </row>
    <row r="1926" spans="1:4">
      <c r="A1926">
        <v>1923</v>
      </c>
      <c r="B1926" t="str">
        <f>VLOOKUP(A1926,SOURCE!B:P,12,0)</f>
        <v>ITM_RNG</v>
      </c>
      <c r="D1926" s="8" t="str">
        <f>IF(A1926&lt;0,VLOOKUP(A1926,lookups!A$1:B$25,2,0),
IF(ISNA(B1926),"",
IF(OR(ISBLANK(A1926),ISNA(B1926),B1926=0),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))))</f>
        <v>#define ITM_RNG                       1923</v>
      </c>
    </row>
    <row r="1927" spans="1:4">
      <c r="A1927">
        <v>1924</v>
      </c>
      <c r="B1927" t="str">
        <f>VLOOKUP(A1927,SOURCE!B:P,12,0)</f>
        <v>ITM_FLGSV</v>
      </c>
      <c r="D1927" s="8" t="str">
        <f>IF(A1927&lt;0,VLOOKUP(A1927,lookups!A$1:B$25,2,0),
IF(ISNA(B1927),"",
IF(OR(ISBLANK(A1927),ISNA(B1927),B1927=0),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))))</f>
        <v>#define ITM_FLGSV                     1924</v>
      </c>
    </row>
    <row r="1928" spans="1:4">
      <c r="A1928">
        <v>1925</v>
      </c>
      <c r="B1928" t="str">
        <f>VLOOKUP(A1928,SOURCE!B:P,12,0)</f>
        <v>ITM_CPXI</v>
      </c>
      <c r="D1928" s="8" t="str">
        <f>IF(A1928&lt;0,VLOOKUP(A1928,lookups!A$1:B$25,2,0),
IF(ISNA(B1928),"",
IF(OR(ISBLANK(A1928),ISNA(B1928),B1928=0),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))))</f>
        <v>#define ITM_CPXI                      1925</v>
      </c>
    </row>
    <row r="1929" spans="1:4">
      <c r="A1929">
        <v>1926</v>
      </c>
      <c r="B1929" t="str">
        <f>VLOOKUP(A1929,SOURCE!B:P,12,0)</f>
        <v>ITM_CPXJ</v>
      </c>
      <c r="D1929" s="8" t="str">
        <f>IF(A1929&lt;0,VLOOKUP(A1929,lookups!A$1:B$25,2,0),
IF(ISNA(B1929),"",
IF(OR(ISBLANK(A1929),ISNA(B1929),B1929=0),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))))</f>
        <v>#define ITM_CPXJ                      1926</v>
      </c>
    </row>
    <row r="1930" spans="1:4">
      <c r="A1930">
        <v>1927</v>
      </c>
      <c r="B1930" t="str">
        <f>VLOOKUP(A1930,SOURCE!B:P,12,0)</f>
        <v>ITM_SSIZE4</v>
      </c>
      <c r="D1930" s="8" t="str">
        <f>IF(A1930&lt;0,VLOOKUP(A1930,lookups!A$1:B$25,2,0),
IF(ISNA(B1930),"",
IF(OR(ISBLANK(A1930),ISNA(B1930),B1930=0),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))))</f>
        <v>#define ITM_SSIZE4                    1927</v>
      </c>
    </row>
    <row r="1931" spans="1:4">
      <c r="A1931">
        <v>1928</v>
      </c>
      <c r="B1931" t="str">
        <f>VLOOKUP(A1931,SOURCE!B:P,12,0)</f>
        <v>ITM_SSIZE8</v>
      </c>
      <c r="D1931" s="8" t="str">
        <f>IF(A1931&lt;0,VLOOKUP(A1931,lookups!A$1:B$25,2,0),
IF(ISNA(B1931),"",
IF(OR(ISBLANK(A1931),ISNA(B1931),B1931=0),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))))</f>
        <v>#define ITM_SSIZE8                    1928</v>
      </c>
    </row>
    <row r="1932" spans="1:4">
      <c r="A1932">
        <v>1929</v>
      </c>
      <c r="B1932" t="str">
        <f>VLOOKUP(A1932,SOURCE!B:P,12,0)</f>
        <v>ITM_CB_SPCRES</v>
      </c>
      <c r="D1932" s="8" t="str">
        <f>IF(A1932&lt;0,VLOOKUP(A1932,lookups!A$1:B$25,2,0),
IF(ISNA(B1932),"",
IF(OR(ISBLANK(A1932),ISNA(B1932),B1932=0),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))))</f>
        <v>#define ITM_CB_SPCRES                 1929</v>
      </c>
    </row>
    <row r="1933" spans="1:4">
      <c r="A1933">
        <v>1930</v>
      </c>
      <c r="B1933" t="str">
        <f>VLOOKUP(A1933,SOURCE!B:P,12,0)</f>
        <v>ITM_CFG</v>
      </c>
      <c r="D1933" s="8" t="str">
        <f>IF(A1933&lt;0,VLOOKUP(A1933,lookups!A$1:B$25,2,0),
IF(ISNA(B1933),"",
IF(OR(ISBLANK(A1933),ISNA(B1933),B1933=0),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))))</f>
        <v>#define ITM_CFG                       1930</v>
      </c>
    </row>
    <row r="1934" spans="1:4">
      <c r="A1934">
        <v>1931</v>
      </c>
      <c r="B1934" t="str">
        <f>VLOOKUP(A1934,SOURCE!B:P,12,0)</f>
        <v>ITM_CLK12</v>
      </c>
      <c r="D1934" s="8" t="str">
        <f>IF(A1934&lt;0,VLOOKUP(A1934,lookups!A$1:B$25,2,0),
IF(ISNA(B1934),"",
IF(OR(ISBLANK(A1934),ISNA(B1934),B1934=0),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))))</f>
        <v>#define ITM_CLK12                     1931</v>
      </c>
    </row>
    <row r="1935" spans="1:4">
      <c r="A1935">
        <v>1932</v>
      </c>
      <c r="B1935" t="str">
        <f>VLOOKUP(A1935,SOURCE!B:P,12,0)</f>
        <v>ITM_CLK24</v>
      </c>
      <c r="D1935" s="8" t="str">
        <f>IF(A1935&lt;0,VLOOKUP(A1935,lookups!A$1:B$25,2,0),
IF(ISNA(B1935),"",
IF(OR(ISBLANK(A1935),ISNA(B1935),B1935=0),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))))</f>
        <v>#define ITM_CLK24                     1932</v>
      </c>
    </row>
    <row r="1936" spans="1:4">
      <c r="A1936">
        <v>1933</v>
      </c>
      <c r="B1936" t="str">
        <f>VLOOKUP(A1936,SOURCE!B:P,12,0)</f>
        <v>ITM_MULTCR</v>
      </c>
      <c r="D1936" s="8" t="str">
        <f>IF(A1936&lt;0,VLOOKUP(A1936,lookups!A$1:B$25,2,0),
IF(ISNA(B1936),"",
IF(OR(ISBLANK(A1936),ISNA(B1936),B1936=0),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))))</f>
        <v>#define ITM_MULTCR                    1933</v>
      </c>
    </row>
    <row r="1937" spans="1:4">
      <c r="A1937">
        <v>1934</v>
      </c>
      <c r="B1937" t="str">
        <f>VLOOKUP(A1937,SOURCE!B:P,12,0)</f>
        <v>ITM_MULTDOT</v>
      </c>
      <c r="D1937" s="8" t="str">
        <f>IF(A1937&lt;0,VLOOKUP(A1937,lookups!A$1:B$25,2,0),
IF(ISNA(B1937),"",
IF(OR(ISBLANK(A1937),ISNA(B1937),B1937=0),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))))</f>
        <v>#define ITM_MULTDOT                   1934</v>
      </c>
    </row>
    <row r="1938" spans="1:4">
      <c r="A1938">
        <v>1935</v>
      </c>
      <c r="B1938" t="str">
        <f>VLOOKUP(A1938,SOURCE!B:P,12,0)</f>
        <v>ITM_POLAR</v>
      </c>
      <c r="D1938" s="8" t="str">
        <f>IF(A1938&lt;0,VLOOKUP(A1938,lookups!A$1:B$25,2,0),
IF(ISNA(B1938),"",
IF(OR(ISBLANK(A1938),ISNA(B1938),B1938=0),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))))</f>
        <v>#define ITM_POLAR                     1935</v>
      </c>
    </row>
    <row r="1939" spans="1:4">
      <c r="A1939">
        <v>1936</v>
      </c>
      <c r="B1939" t="str">
        <f>VLOOKUP(A1939,SOURCE!B:P,12,0)</f>
        <v>ITM_RDXCOM</v>
      </c>
      <c r="D1939" s="8" t="str">
        <f>IF(A1939&lt;0,VLOOKUP(A1939,lookups!A$1:B$25,2,0),
IF(ISNA(B1939),"",
IF(OR(ISBLANK(A1939),ISNA(B1939),B1939=0),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))))</f>
        <v>#define ITM_RDXCOM                    1936</v>
      </c>
    </row>
    <row r="1940" spans="1:4">
      <c r="A1940">
        <v>1937</v>
      </c>
      <c r="B1940" t="str">
        <f>VLOOKUP(A1940,SOURCE!B:P,12,0)</f>
        <v>ITM_RDXPER</v>
      </c>
      <c r="D1940" s="8" t="str">
        <f>IF(A1940&lt;0,VLOOKUP(A1940,lookups!A$1:B$25,2,0),
IF(ISNA(B1940),"",
IF(OR(ISBLANK(A1940),ISNA(B1940),B1940=0),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))))</f>
        <v>#define ITM_RDXPER                    1937</v>
      </c>
    </row>
    <row r="1941" spans="1:4">
      <c r="A1941">
        <v>1938</v>
      </c>
      <c r="B1941" t="str">
        <f>VLOOKUP(A1941,SOURCE!B:P,12,0)</f>
        <v>ITM_RECT</v>
      </c>
      <c r="D1941" s="8" t="str">
        <f>IF(A1941&lt;0,VLOOKUP(A1941,lookups!A$1:B$25,2,0),
IF(ISNA(B1941),"",
IF(OR(ISBLANK(A1941),ISNA(B1941),B1941=0),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))))</f>
        <v>#define ITM_RECT                      1938</v>
      </c>
    </row>
    <row r="1942" spans="1:4">
      <c r="A1942">
        <v>1939</v>
      </c>
      <c r="B1942" t="str">
        <f>VLOOKUP(A1942,SOURCE!B:P,12,0)</f>
        <v>ITM_SCIOVR</v>
      </c>
      <c r="D1942" s="8" t="str">
        <f>IF(A1942&lt;0,VLOOKUP(A1942,lookups!A$1:B$25,2,0),
IF(ISNA(B1942),"",
IF(OR(ISBLANK(A1942),ISNA(B1942),B1942=0),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))))</f>
        <v>#define ITM_SCIOVR                    1939</v>
      </c>
    </row>
    <row r="1943" spans="1:4">
      <c r="A1943">
        <v>1940</v>
      </c>
      <c r="B1943" t="str">
        <f>VLOOKUP(A1943,SOURCE!B:P,12,0)</f>
        <v>ITM_ENGOVR</v>
      </c>
      <c r="D1943" s="8" t="str">
        <f>IF(A1943&lt;0,VLOOKUP(A1943,lookups!A$1:B$25,2,0),
IF(ISNA(B1943),"",
IF(OR(ISBLANK(A1943),ISNA(B1943),B1943=0),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))))</f>
        <v>#define ITM_ENGOVR                    1940</v>
      </c>
    </row>
    <row r="1944" spans="1:4">
      <c r="A1944">
        <v>1941</v>
      </c>
      <c r="B1944" t="str">
        <f>VLOOKUP(A1944,SOURCE!B:P,12,0)</f>
        <v>ITM_T_LEFT_ARROW</v>
      </c>
      <c r="D1944" s="8" t="str">
        <f>IF(A1944&lt;0,VLOOKUP(A1944,lookups!A$1:B$25,2,0),
IF(ISNA(B1944),"",
IF(OR(ISBLANK(A1944),ISNA(B1944),B1944=0),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))))</f>
        <v>#define ITM_T_LEFT_ARROW              1941</v>
      </c>
    </row>
    <row r="1945" spans="1:4">
      <c r="A1945">
        <v>1942</v>
      </c>
      <c r="B1945" t="str">
        <f>VLOOKUP(A1945,SOURCE!B:P,12,0)</f>
        <v>ITM_T_RIGHT_ARROW</v>
      </c>
      <c r="D1945" s="8" t="str">
        <f>IF(A1945&lt;0,VLOOKUP(A1945,lookups!A$1:B$25,2,0),
IF(ISNA(B1945),"",
IF(OR(ISBLANK(A1945),ISNA(B1945),B1945=0),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))))</f>
        <v>#define ITM_T_RIGHT_ARROW             1942</v>
      </c>
    </row>
    <row r="1946" spans="1:4">
      <c r="A1946">
        <v>1943</v>
      </c>
      <c r="B1946" t="str">
        <f>VLOOKUP(A1946,SOURCE!B:P,12,0)</f>
        <v>ITM_T_LLEFT_ARROW</v>
      </c>
      <c r="D1946" s="8" t="str">
        <f>IF(A1946&lt;0,VLOOKUP(A1946,lookups!A$1:B$25,2,0),
IF(ISNA(B1946),"",
IF(OR(ISBLANK(A1946),ISNA(B1946),B1946=0),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))))</f>
        <v>#define ITM_T_LLEFT_ARROW             1943</v>
      </c>
    </row>
    <row r="1947" spans="1:4">
      <c r="A1947">
        <v>1944</v>
      </c>
      <c r="B1947" t="str">
        <f>VLOOKUP(A1947,SOURCE!B:P,12,0)</f>
        <v>ITM_T_RRIGHT_ARROW</v>
      </c>
      <c r="D1947" s="8" t="str">
        <f>IF(A1947&lt;0,VLOOKUP(A1947,lookups!A$1:B$25,2,0),
IF(ISNA(B1947),"",
IF(OR(ISBLANK(A1947),ISNA(B1947),B1947=0),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))))</f>
        <v>#define ITM_T_RRIGHT_ARROW            1944</v>
      </c>
    </row>
    <row r="1948" spans="1:4">
      <c r="A1948">
        <v>1945</v>
      </c>
      <c r="B1948" t="str">
        <f>VLOOKUP(A1948,SOURCE!B:P,12,0)</f>
        <v>ITM_XNEW</v>
      </c>
      <c r="D1948" s="8" t="str">
        <f>IF(A1948&lt;0,VLOOKUP(A1948,lookups!A$1:B$25,2,0),
IF(ISNA(B1948),"",
IF(OR(ISBLANK(A1948),ISNA(B1948),B1948=0),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))))</f>
        <v>#define ITM_XNEW                      1945</v>
      </c>
    </row>
    <row r="1949" spans="1:4">
      <c r="A1949">
        <v>1946</v>
      </c>
      <c r="B1949" t="str">
        <f>VLOOKUP(A1949,SOURCE!B:P,12,0)</f>
        <v>ITM_XEDIT</v>
      </c>
      <c r="D1949" s="8" t="str">
        <f>IF(A1949&lt;0,VLOOKUP(A1949,lookups!A$1:B$25,2,0),
IF(ISNA(B1949),"",
IF(OR(ISBLANK(A1949),ISNA(B1949),B1949=0),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))))</f>
        <v>#define ITM_XEDIT                     1946</v>
      </c>
    </row>
    <row r="1950" spans="1:4">
      <c r="A1950">
        <v>1947</v>
      </c>
      <c r="B1950" t="str">
        <f>VLOOKUP(A1950,SOURCE!B:P,12,0)</f>
        <v>ITM_ms</v>
      </c>
      <c r="D1950" s="8" t="str">
        <f>IF(A1950&lt;0,VLOOKUP(A1950,lookups!A$1:B$25,2,0),
IF(ISNA(B1950),"",
IF(OR(ISBLANK(A1950),ISNA(B1950),B1950=0),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))))</f>
        <v>#define ITM_ms                        1947</v>
      </c>
    </row>
    <row r="1951" spans="1:4">
      <c r="A1951">
        <v>1948</v>
      </c>
      <c r="B1951" t="str">
        <f>VLOOKUP(A1951,SOURCE!B:P,12,0)</f>
        <v>ITM_DEG2</v>
      </c>
      <c r="D1951" s="8" t="str">
        <f>IF(A1951&lt;0,VLOOKUP(A1951,lookups!A$1:B$25,2,0),
IF(ISNA(B1951),"",
IF(OR(ISBLANK(A1951),ISNA(B1951),B1951=0),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))))</f>
        <v>#define ITM_DEG2                      1948</v>
      </c>
    </row>
    <row r="1952" spans="1:4">
      <c r="A1952">
        <v>1949</v>
      </c>
      <c r="B1952" t="str">
        <f>VLOOKUP(A1952,SOURCE!B:P,12,0)</f>
        <v>ITM_DMS2</v>
      </c>
      <c r="D1952" s="8" t="str">
        <f>IF(A1952&lt;0,VLOOKUP(A1952,lookups!A$1:B$25,2,0),
IF(ISNA(B1952),"",
IF(OR(ISBLANK(A1952),ISNA(B1952),B1952=0),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))))</f>
        <v>#define ITM_DMS2                      1949</v>
      </c>
    </row>
    <row r="1953" spans="1:4">
      <c r="A1953">
        <v>1950</v>
      </c>
      <c r="B1953" t="str">
        <f>VLOOKUP(A1953,SOURCE!B:P,12,0)</f>
        <v>ITM_GRAD2</v>
      </c>
      <c r="D1953" s="8" t="str">
        <f>IF(A1953&lt;0,VLOOKUP(A1953,lookups!A$1:B$25,2,0),
IF(ISNA(B1953),"",
IF(OR(ISBLANK(A1953),ISNA(B1953),B1953=0),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))))</f>
        <v>#define ITM_GRAD2                     1950</v>
      </c>
    </row>
    <row r="1954" spans="1:4">
      <c r="A1954">
        <v>1951</v>
      </c>
      <c r="B1954" t="str">
        <f>VLOOKUP(A1954,SOURCE!B:P,12,0)</f>
        <v>ITM_MULPI2</v>
      </c>
      <c r="D1954" s="8" t="str">
        <f>IF(A1954&lt;0,VLOOKUP(A1954,lookups!A$1:B$25,2,0),
IF(ISNA(B1954),"",
IF(OR(ISBLANK(A1954),ISNA(B1954),B1954=0),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))))</f>
        <v>#define ITM_MULPI2                    1951</v>
      </c>
    </row>
    <row r="1955" spans="1:4">
      <c r="A1955">
        <v>1952</v>
      </c>
      <c r="B1955" t="str">
        <f>VLOOKUP(A1955,SOURCE!B:P,12,0)</f>
        <v>ITM_RAD2</v>
      </c>
      <c r="D1955" s="8" t="str">
        <f>IF(A1955&lt;0,VLOOKUP(A1955,lookups!A$1:B$25,2,0),
IF(ISNA(B1955),"",
IF(OR(ISBLANK(A1955),ISNA(B1955),B1955=0),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))))</f>
        <v>#define ITM_RAD2                      1952</v>
      </c>
    </row>
    <row r="1956" spans="1:4">
      <c r="A1956">
        <v>1953</v>
      </c>
      <c r="B1956" t="str">
        <f>VLOOKUP(A1956,SOURCE!B:P,12,0)</f>
        <v>ITM_HMS2</v>
      </c>
      <c r="D1956" s="8" t="str">
        <f>IF(A1956&lt;0,VLOOKUP(A1956,lookups!A$1:B$25,2,0),
IF(ISNA(B1956),"",
IF(OR(ISBLANK(A1956),ISNA(B1956),B1956=0),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))))</f>
        <v>#define ITM_HMS2                      1953</v>
      </c>
    </row>
    <row r="1957" spans="1:4">
      <c r="A1957">
        <v>1954</v>
      </c>
      <c r="B1957" t="str">
        <f>VLOOKUP(A1957,SOURCE!B:P,12,0)</f>
        <v>USER_PRIM00U</v>
      </c>
      <c r="D1957" s="8" t="str">
        <f>IF(A1957&lt;0,VLOOKUP(A1957,lookups!A$1:B$25,2,0),
IF(ISNA(B1957),"",
IF(OR(ISBLANK(A1957),ISNA(B1957),B1957=0),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))))</f>
        <v>#define USER_PRIM00U                  1954</v>
      </c>
    </row>
    <row r="1958" spans="1:4">
      <c r="A1958">
        <v>1955</v>
      </c>
      <c r="B1958" t="str">
        <f>VLOOKUP(A1958,SOURCE!B:P,12,0)</f>
        <v>USER_SFTf00U</v>
      </c>
      <c r="D1958" s="8" t="str">
        <f>IF(A1958&lt;0,VLOOKUP(A1958,lookups!A$1:B$25,2,0),
IF(ISNA(B1958),"",
IF(OR(ISBLANK(A1958),ISNA(B1958),B1958=0),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))))</f>
        <v>#define USER_SFTf00U                  1955</v>
      </c>
    </row>
    <row r="1959" spans="1:4">
      <c r="A1959">
        <v>1956</v>
      </c>
      <c r="B1959" t="str">
        <f>VLOOKUP(A1959,SOURCE!B:P,12,0)</f>
        <v>USER_SFTg00U</v>
      </c>
      <c r="D1959" s="8" t="str">
        <f>IF(A1959&lt;0,VLOOKUP(A1959,lookups!A$1:B$25,2,0),
IF(ISNA(B1959),"",
IF(OR(ISBLANK(A1959),ISNA(B1959),B1959=0),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))))</f>
        <v>#define USER_SFTg00U                  1956</v>
      </c>
    </row>
    <row r="1960" spans="1:4">
      <c r="A1960">
        <v>1957</v>
      </c>
      <c r="B1960" t="str">
        <f>VLOOKUP(A1960,SOURCE!B:P,12,0)</f>
        <v>USER_PRIM01U</v>
      </c>
      <c r="D1960" s="8" t="str">
        <f>IF(A1960&lt;0,VLOOKUP(A1960,lookups!A$1:B$25,2,0),
IF(ISNA(B1960),"",
IF(OR(ISBLANK(A1960),ISNA(B1960),B1960=0),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))))</f>
        <v>#define USER_PRIM01U                  1957</v>
      </c>
    </row>
    <row r="1961" spans="1:4">
      <c r="A1961">
        <v>1958</v>
      </c>
      <c r="B1961" t="str">
        <f>VLOOKUP(A1961,SOURCE!B:P,12,0)</f>
        <v>USER_SFTf01U</v>
      </c>
      <c r="D1961" s="8" t="str">
        <f>IF(A1961&lt;0,VLOOKUP(A1961,lookups!A$1:B$25,2,0),
IF(ISNA(B1961),"",
IF(OR(ISBLANK(A1961),ISNA(B1961),B1961=0),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))))</f>
        <v>#define USER_SFTf01U                  1958</v>
      </c>
    </row>
    <row r="1962" spans="1:4">
      <c r="A1962">
        <v>1959</v>
      </c>
      <c r="B1962" t="str">
        <f>VLOOKUP(A1962,SOURCE!B:P,12,0)</f>
        <v>USER_SFTg01U</v>
      </c>
      <c r="D1962" s="8" t="str">
        <f>IF(A1962&lt;0,VLOOKUP(A1962,lookups!A$1:B$25,2,0),
IF(ISNA(B1962),"",
IF(OR(ISBLANK(A1962),ISNA(B1962),B1962=0),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))))</f>
        <v>#define USER_SFTg01U                  1959</v>
      </c>
    </row>
    <row r="1963" spans="1:4">
      <c r="A1963">
        <v>1960</v>
      </c>
      <c r="B1963" t="str">
        <f>VLOOKUP(A1963,SOURCE!B:P,12,0)</f>
        <v>USER_PRIM02U</v>
      </c>
      <c r="D1963" s="8" t="str">
        <f>IF(A1963&lt;0,VLOOKUP(A1963,lookups!A$1:B$25,2,0),
IF(ISNA(B1963),"",
IF(OR(ISBLANK(A1963),ISNA(B1963),B1963=0),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))))</f>
        <v>#define USER_PRIM02U                  1960</v>
      </c>
    </row>
    <row r="1964" spans="1:4">
      <c r="A1964">
        <v>1961</v>
      </c>
      <c r="B1964" t="str">
        <f>VLOOKUP(A1964,SOURCE!B:P,12,0)</f>
        <v>USER_SFTf02U</v>
      </c>
      <c r="D1964" s="8" t="str">
        <f>IF(A1964&lt;0,VLOOKUP(A1964,lookups!A$1:B$25,2,0),
IF(ISNA(B1964),"",
IF(OR(ISBLANK(A1964),ISNA(B1964),B1964=0),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))))</f>
        <v>#define USER_SFTf02U                  1961</v>
      </c>
    </row>
    <row r="1965" spans="1:4">
      <c r="A1965">
        <v>1962</v>
      </c>
      <c r="B1965" t="str">
        <f>VLOOKUP(A1965,SOURCE!B:P,12,0)</f>
        <v>USER_SFTg02U</v>
      </c>
      <c r="D1965" s="8" t="str">
        <f>IF(A1965&lt;0,VLOOKUP(A1965,lookups!A$1:B$25,2,0),
IF(ISNA(B1965),"",
IF(OR(ISBLANK(A1965),ISNA(B1965),B1965=0),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))))</f>
        <v>#define USER_SFTg02U                  1962</v>
      </c>
    </row>
    <row r="1966" spans="1:4">
      <c r="A1966">
        <v>1963</v>
      </c>
      <c r="B1966" t="str">
        <f>VLOOKUP(A1966,SOURCE!B:P,12,0)</f>
        <v>USER_PRIM03U</v>
      </c>
      <c r="D1966" s="8" t="str">
        <f>IF(A1966&lt;0,VLOOKUP(A1966,lookups!A$1:B$25,2,0),
IF(ISNA(B1966),"",
IF(OR(ISBLANK(A1966),ISNA(B1966),B1966=0),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))))</f>
        <v>#define USER_PRIM03U                  1963</v>
      </c>
    </row>
    <row r="1967" spans="1:4">
      <c r="A1967">
        <v>1964</v>
      </c>
      <c r="B1967" t="str">
        <f>VLOOKUP(A1967,SOURCE!B:P,12,0)</f>
        <v>USER_SFTf03U</v>
      </c>
      <c r="D1967" s="8" t="str">
        <f>IF(A1967&lt;0,VLOOKUP(A1967,lookups!A$1:B$25,2,0),
IF(ISNA(B1967),"",
IF(OR(ISBLANK(A1967),ISNA(B1967),B1967=0),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))))</f>
        <v>#define USER_SFTf03U                  1964</v>
      </c>
    </row>
    <row r="1968" spans="1:4">
      <c r="A1968">
        <v>1965</v>
      </c>
      <c r="B1968" t="str">
        <f>VLOOKUP(A1968,SOURCE!B:P,12,0)</f>
        <v>USER_SFTg03U</v>
      </c>
      <c r="D1968" s="8" t="str">
        <f>IF(A1968&lt;0,VLOOKUP(A1968,lookups!A$1:B$25,2,0),
IF(ISNA(B1968),"",
IF(OR(ISBLANK(A1968),ISNA(B1968),B1968=0),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))))</f>
        <v>#define USER_SFTg03U                  1965</v>
      </c>
    </row>
    <row r="1969" spans="1:4">
      <c r="A1969">
        <v>1966</v>
      </c>
      <c r="B1969" t="str">
        <f>VLOOKUP(A1969,SOURCE!B:P,12,0)</f>
        <v>USER_PRIM04U</v>
      </c>
      <c r="D1969" s="8" t="str">
        <f>IF(A1969&lt;0,VLOOKUP(A1969,lookups!A$1:B$25,2,0),
IF(ISNA(B1969),"",
IF(OR(ISBLANK(A1969),ISNA(B1969),B1969=0),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))))</f>
        <v>#define USER_PRIM04U                  1966</v>
      </c>
    </row>
    <row r="1970" spans="1:4">
      <c r="A1970">
        <v>1967</v>
      </c>
      <c r="B1970" t="str">
        <f>VLOOKUP(A1970,SOURCE!B:P,12,0)</f>
        <v>USER_SFTf04U</v>
      </c>
      <c r="D1970" s="8" t="str">
        <f>IF(A1970&lt;0,VLOOKUP(A1970,lookups!A$1:B$25,2,0),
IF(ISNA(B1970),"",
IF(OR(ISBLANK(A1970),ISNA(B1970),B1970=0),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))))</f>
        <v>#define USER_SFTf04U                  1967</v>
      </c>
    </row>
    <row r="1971" spans="1:4">
      <c r="A1971">
        <v>1968</v>
      </c>
      <c r="B1971" t="str">
        <f>VLOOKUP(A1971,SOURCE!B:P,12,0)</f>
        <v>USER_SFTg04U</v>
      </c>
      <c r="D1971" s="8" t="str">
        <f>IF(A1971&lt;0,VLOOKUP(A1971,lookups!A$1:B$25,2,0),
IF(ISNA(B1971),"",
IF(OR(ISBLANK(A1971),ISNA(B1971),B1971=0),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))))</f>
        <v>#define USER_SFTg04U                  1968</v>
      </c>
    </row>
    <row r="1972" spans="1:4">
      <c r="A1972">
        <v>1969</v>
      </c>
      <c r="B1972" t="str">
        <f>VLOOKUP(A1972,SOURCE!B:P,12,0)</f>
        <v>USER_PRIM05U</v>
      </c>
      <c r="D1972" s="8" t="str">
        <f>IF(A1972&lt;0,VLOOKUP(A1972,lookups!A$1:B$25,2,0),
IF(ISNA(B1972),"",
IF(OR(ISBLANK(A1972),ISNA(B1972),B1972=0),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))))</f>
        <v>#define USER_PRIM05U                  1969</v>
      </c>
    </row>
    <row r="1973" spans="1:4">
      <c r="A1973">
        <v>1970</v>
      </c>
      <c r="B1973" t="str">
        <f>VLOOKUP(A1973,SOURCE!B:P,12,0)</f>
        <v>USER_SFTf05U</v>
      </c>
      <c r="D1973" s="8" t="str">
        <f>IF(A1973&lt;0,VLOOKUP(A1973,lookups!A$1:B$25,2,0),
IF(ISNA(B1973),"",
IF(OR(ISBLANK(A1973),ISNA(B1973),B1973=0),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))))</f>
        <v>#define USER_SFTf05U                  1970</v>
      </c>
    </row>
    <row r="1974" spans="1:4">
      <c r="A1974">
        <v>1971</v>
      </c>
      <c r="B1974" t="str">
        <f>VLOOKUP(A1974,SOURCE!B:P,12,0)</f>
        <v>USER_SFTg05U</v>
      </c>
      <c r="D1974" s="8" t="str">
        <f>IF(A1974&lt;0,VLOOKUP(A1974,lookups!A$1:B$25,2,0),
IF(ISNA(B1974),"",
IF(OR(ISBLANK(A1974),ISNA(B1974),B1974=0),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))))</f>
        <v>#define USER_SFTg05U                  1971</v>
      </c>
    </row>
    <row r="1975" spans="1:4">
      <c r="A1975">
        <v>1972</v>
      </c>
      <c r="B1975" t="str">
        <f>VLOOKUP(A1975,SOURCE!B:P,12,0)</f>
        <v>USER_PRIM06U</v>
      </c>
      <c r="D1975" s="8" t="str">
        <f>IF(A1975&lt;0,VLOOKUP(A1975,lookups!A$1:B$25,2,0),
IF(ISNA(B1975),"",
IF(OR(ISBLANK(A1975),ISNA(B1975),B1975=0),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))))</f>
        <v>#define USER_PRIM06U                  1972</v>
      </c>
    </row>
    <row r="1976" spans="1:4">
      <c r="A1976">
        <v>1973</v>
      </c>
      <c r="B1976" t="str">
        <f>VLOOKUP(A1976,SOURCE!B:P,12,0)</f>
        <v>USER_SFTf06U</v>
      </c>
      <c r="D1976" s="8" t="str">
        <f>IF(A1976&lt;0,VLOOKUP(A1976,lookups!A$1:B$25,2,0),
IF(ISNA(B1976),"",
IF(OR(ISBLANK(A1976),ISNA(B1976),B1976=0),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))))</f>
        <v>#define USER_SFTf06U                  1973</v>
      </c>
    </row>
    <row r="1977" spans="1:4">
      <c r="A1977">
        <v>1974</v>
      </c>
      <c r="B1977" t="str">
        <f>VLOOKUP(A1977,SOURCE!B:P,12,0)</f>
        <v>USER_SFTg06U</v>
      </c>
      <c r="D1977" s="8" t="str">
        <f>IF(A1977&lt;0,VLOOKUP(A1977,lookups!A$1:B$25,2,0),
IF(ISNA(B1977),"",
IF(OR(ISBLANK(A1977),ISNA(B1977),B1977=0),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))))</f>
        <v>#define USER_SFTg06U                  1974</v>
      </c>
    </row>
    <row r="1978" spans="1:4">
      <c r="A1978">
        <v>1975</v>
      </c>
      <c r="B1978" t="str">
        <f>VLOOKUP(A1978,SOURCE!B:P,12,0)</f>
        <v>USER_PRIM07U</v>
      </c>
      <c r="D1978" s="8" t="str">
        <f>IF(A1978&lt;0,VLOOKUP(A1978,lookups!A$1:B$25,2,0),
IF(ISNA(B1978),"",
IF(OR(ISBLANK(A1978),ISNA(B1978),B1978=0),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))))</f>
        <v>#define USER_PRIM07U                  1975</v>
      </c>
    </row>
    <row r="1979" spans="1:4">
      <c r="A1979">
        <v>1976</v>
      </c>
      <c r="B1979" t="str">
        <f>VLOOKUP(A1979,SOURCE!B:P,12,0)</f>
        <v>USER_SFTf07U</v>
      </c>
      <c r="D1979" s="8" t="str">
        <f>IF(A1979&lt;0,VLOOKUP(A1979,lookups!A$1:B$25,2,0),
IF(ISNA(B1979),"",
IF(OR(ISBLANK(A1979),ISNA(B1979),B1979=0),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))))</f>
        <v>#define USER_SFTf07U                  1976</v>
      </c>
    </row>
    <row r="1980" spans="1:4">
      <c r="A1980">
        <v>1977</v>
      </c>
      <c r="B1980" t="str">
        <f>VLOOKUP(A1980,SOURCE!B:P,12,0)</f>
        <v>USER_SFTg07U</v>
      </c>
      <c r="D1980" s="8" t="str">
        <f>IF(A1980&lt;0,VLOOKUP(A1980,lookups!A$1:B$25,2,0),
IF(ISNA(B1980),"",
IF(OR(ISBLANK(A1980),ISNA(B1980),B1980=0),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))))</f>
        <v>#define USER_SFTg07U                  1977</v>
      </c>
    </row>
    <row r="1981" spans="1:4">
      <c r="A1981">
        <v>1978</v>
      </c>
      <c r="B1981" t="str">
        <f>VLOOKUP(A1981,SOURCE!B:P,12,0)</f>
        <v>USER_PRIM08U</v>
      </c>
      <c r="D1981" s="8" t="str">
        <f>IF(A1981&lt;0,VLOOKUP(A1981,lookups!A$1:B$25,2,0),
IF(ISNA(B1981),"",
IF(OR(ISBLANK(A1981),ISNA(B1981),B1981=0),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))))</f>
        <v>#define USER_PRIM08U                  1978</v>
      </c>
    </row>
    <row r="1982" spans="1:4">
      <c r="A1982">
        <v>1979</v>
      </c>
      <c r="B1982" t="str">
        <f>VLOOKUP(A1982,SOURCE!B:P,12,0)</f>
        <v>USER_SFTf08U</v>
      </c>
      <c r="D1982" s="8" t="str">
        <f>IF(A1982&lt;0,VLOOKUP(A1982,lookups!A$1:B$25,2,0),
IF(ISNA(B1982),"",
IF(OR(ISBLANK(A1982),ISNA(B1982),B1982=0),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))))</f>
        <v>#define USER_SFTf08U                  1979</v>
      </c>
    </row>
    <row r="1983" spans="1:4">
      <c r="A1983">
        <v>1980</v>
      </c>
      <c r="B1983" t="str">
        <f>VLOOKUP(A1983,SOURCE!B:P,12,0)</f>
        <v>USER_SFTg08U</v>
      </c>
      <c r="D1983" s="8" t="str">
        <f>IF(A1983&lt;0,VLOOKUP(A1983,lookups!A$1:B$25,2,0),
IF(ISNA(B1983),"",
IF(OR(ISBLANK(A1983),ISNA(B1983),B1983=0),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))))</f>
        <v>#define USER_SFTg08U                  1980</v>
      </c>
    </row>
    <row r="1984" spans="1:4">
      <c r="A1984">
        <v>1981</v>
      </c>
      <c r="B1984" t="str">
        <f>VLOOKUP(A1984,SOURCE!B:P,12,0)</f>
        <v>USER_PRIM09U</v>
      </c>
      <c r="D1984" s="8" t="str">
        <f>IF(A1984&lt;0,VLOOKUP(A1984,lookups!A$1:B$25,2,0),
IF(ISNA(B1984),"",
IF(OR(ISBLANK(A1984),ISNA(B1984),B1984=0),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))))</f>
        <v>#define USER_PRIM09U                  1981</v>
      </c>
    </row>
    <row r="1985" spans="1:4">
      <c r="A1985">
        <v>1982</v>
      </c>
      <c r="B1985" t="str">
        <f>VLOOKUP(A1985,SOURCE!B:P,12,0)</f>
        <v>USER_SFTf09U</v>
      </c>
      <c r="D1985" s="8" t="str">
        <f>IF(A1985&lt;0,VLOOKUP(A1985,lookups!A$1:B$25,2,0),
IF(ISNA(B1985),"",
IF(OR(ISBLANK(A1985),ISNA(B1985),B1985=0),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))))</f>
        <v>#define USER_SFTf09U                  1982</v>
      </c>
    </row>
    <row r="1986" spans="1:4">
      <c r="A1986">
        <v>1983</v>
      </c>
      <c r="B1986" t="str">
        <f>VLOOKUP(A1986,SOURCE!B:P,12,0)</f>
        <v>USER_SFTg09U</v>
      </c>
      <c r="D1986" s="8" t="str">
        <f>IF(A1986&lt;0,VLOOKUP(A1986,lookups!A$1:B$25,2,0),
IF(ISNA(B1986),"",
IF(OR(ISBLANK(A1986),ISNA(B1986),B1986=0),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))))</f>
        <v>#define USER_SFTg09U                  1983</v>
      </c>
    </row>
    <row r="1987" spans="1:4">
      <c r="A1987">
        <v>1984</v>
      </c>
      <c r="B1987" t="str">
        <f>VLOOKUP(A1987,SOURCE!B:P,12,0)</f>
        <v>USER_PRIM10U</v>
      </c>
      <c r="D1987" s="8" t="str">
        <f>IF(A1987&lt;0,VLOOKUP(A1987,lookups!A$1:B$25,2,0),
IF(ISNA(B1987),"",
IF(OR(ISBLANK(A1987),ISNA(B1987),B1987=0),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))))</f>
        <v>#define USER_PRIM10U                  1984</v>
      </c>
    </row>
    <row r="1988" spans="1:4">
      <c r="A1988">
        <v>1985</v>
      </c>
      <c r="B1988" t="str">
        <f>VLOOKUP(A1988,SOURCE!B:P,12,0)</f>
        <v>USER_SFTf10U</v>
      </c>
      <c r="D1988" s="8" t="str">
        <f>IF(A1988&lt;0,VLOOKUP(A1988,lookups!A$1:B$25,2,0),
IF(ISNA(B1988),"",
IF(OR(ISBLANK(A1988),ISNA(B1988),B1988=0),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))))</f>
        <v>#define USER_SFTf10U                  1985</v>
      </c>
    </row>
    <row r="1989" spans="1:4">
      <c r="A1989">
        <v>1986</v>
      </c>
      <c r="B1989" t="str">
        <f>VLOOKUP(A1989,SOURCE!B:P,12,0)</f>
        <v>USER_SFTg10U</v>
      </c>
      <c r="D1989" s="8" t="str">
        <f>IF(A1989&lt;0,VLOOKUP(A1989,lookups!A$1:B$25,2,0),
IF(ISNA(B1989),"",
IF(OR(ISBLANK(A1989),ISNA(B1989),B1989=0),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))))</f>
        <v>#define USER_SFTg10U                  1986</v>
      </c>
    </row>
    <row r="1990" spans="1:4">
      <c r="A1990">
        <v>1987</v>
      </c>
      <c r="B1990" t="str">
        <f>VLOOKUP(A1990,SOURCE!B:P,12,0)</f>
        <v>USER_PRIM11U</v>
      </c>
      <c r="D1990" s="8" t="str">
        <f>IF(A1990&lt;0,VLOOKUP(A1990,lookups!A$1:B$25,2,0),
IF(ISNA(B1990),"",
IF(OR(ISBLANK(A1990),ISNA(B1990),B1990=0),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))))</f>
        <v>#define USER_PRIM11U                  1987</v>
      </c>
    </row>
    <row r="1991" spans="1:4">
      <c r="A1991">
        <v>1988</v>
      </c>
      <c r="B1991" t="str">
        <f>VLOOKUP(A1991,SOURCE!B:P,12,0)</f>
        <v>USER_SFTf11U</v>
      </c>
      <c r="D1991" s="8" t="str">
        <f>IF(A1991&lt;0,VLOOKUP(A1991,lookups!A$1:B$25,2,0),
IF(ISNA(B1991),"",
IF(OR(ISBLANK(A1991),ISNA(B1991),B1991=0),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))))</f>
        <v>#define USER_SFTf11U                  1988</v>
      </c>
    </row>
    <row r="1992" spans="1:4">
      <c r="A1992">
        <v>1989</v>
      </c>
      <c r="B1992" t="str">
        <f>VLOOKUP(A1992,SOURCE!B:P,12,0)</f>
        <v>USER_SFTg11U</v>
      </c>
      <c r="D1992" s="8" t="str">
        <f>IF(A1992&lt;0,VLOOKUP(A1992,lookups!A$1:B$25,2,0),
IF(ISNA(B1992),"",
IF(OR(ISBLANK(A1992),ISNA(B1992),B1992=0),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))))</f>
        <v>#define USER_SFTg11U                  1989</v>
      </c>
    </row>
    <row r="1993" spans="1:4">
      <c r="A1993">
        <v>1990</v>
      </c>
      <c r="B1993" t="str">
        <f>VLOOKUP(A1993,SOURCE!B:P,12,0)</f>
        <v>USER_PRIM12U</v>
      </c>
      <c r="D1993" s="8" t="str">
        <f>IF(A1993&lt;0,VLOOKUP(A1993,lookups!A$1:B$25,2,0),
IF(ISNA(B1993),"",
IF(OR(ISBLANK(A1993),ISNA(B1993),B1993=0),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))))</f>
        <v>#define USER_PRIM12U                  1990</v>
      </c>
    </row>
    <row r="1994" spans="1:4">
      <c r="A1994">
        <v>1991</v>
      </c>
      <c r="B1994" t="str">
        <f>VLOOKUP(A1994,SOURCE!B:P,12,0)</f>
        <v>USER_SFTf12U</v>
      </c>
      <c r="D1994" s="8" t="str">
        <f>IF(A1994&lt;0,VLOOKUP(A1994,lookups!A$1:B$25,2,0),
IF(ISNA(B1994),"",
IF(OR(ISBLANK(A1994),ISNA(B1994),B1994=0),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))))</f>
        <v>#define USER_SFTf12U                  1991</v>
      </c>
    </row>
    <row r="1995" spans="1:4">
      <c r="A1995">
        <v>1992</v>
      </c>
      <c r="B1995" t="str">
        <f>VLOOKUP(A1995,SOURCE!B:P,12,0)</f>
        <v>USER_SFTg12U</v>
      </c>
      <c r="D1995" s="8" t="str">
        <f>IF(A1995&lt;0,VLOOKUP(A1995,lookups!A$1:B$25,2,0),
IF(ISNA(B1995),"",
IF(OR(ISBLANK(A1995),ISNA(B1995),B1995=0),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))))</f>
        <v>#define USER_SFTg12U                  1992</v>
      </c>
    </row>
    <row r="1996" spans="1:4">
      <c r="A1996">
        <v>1993</v>
      </c>
      <c r="B1996" t="str">
        <f>VLOOKUP(A1996,SOURCE!B:P,12,0)</f>
        <v>USER_PRIM13U</v>
      </c>
      <c r="D1996" s="8" t="str">
        <f>IF(A1996&lt;0,VLOOKUP(A1996,lookups!A$1:B$25,2,0),
IF(ISNA(B1996),"",
IF(OR(ISBLANK(A1996),ISNA(B1996),B1996=0),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))))</f>
        <v>#define USER_PRIM13U                  1993</v>
      </c>
    </row>
    <row r="1997" spans="1:4">
      <c r="A1997">
        <v>1994</v>
      </c>
      <c r="B1997" t="str">
        <f>VLOOKUP(A1997,SOURCE!B:P,12,0)</f>
        <v>USER_SFTf13U</v>
      </c>
      <c r="D1997" s="8" t="str">
        <f>IF(A1997&lt;0,VLOOKUP(A1997,lookups!A$1:B$25,2,0),
IF(ISNA(B1997),"",
IF(OR(ISBLANK(A1997),ISNA(B1997),B1997=0),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))))</f>
        <v>#define USER_SFTf13U                  1994</v>
      </c>
    </row>
    <row r="1998" spans="1:4">
      <c r="A1998">
        <v>1995</v>
      </c>
      <c r="B1998" t="str">
        <f>VLOOKUP(A1998,SOURCE!B:P,12,0)</f>
        <v>USER_SFTg13U</v>
      </c>
      <c r="D1998" s="8" t="str">
        <f>IF(A1998&lt;0,VLOOKUP(A1998,lookups!A$1:B$25,2,0),
IF(ISNA(B1998),"",
IF(OR(ISBLANK(A1998),ISNA(B1998),B1998=0),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))))</f>
        <v>#define USER_SFTg13U                  1995</v>
      </c>
    </row>
    <row r="1999" spans="1:4">
      <c r="A1999">
        <v>1996</v>
      </c>
      <c r="B1999" t="str">
        <f>VLOOKUP(A1999,SOURCE!B:P,12,0)</f>
        <v>USER_PRIM14U</v>
      </c>
      <c r="D1999" s="8" t="str">
        <f>IF(A1999&lt;0,VLOOKUP(A1999,lookups!A$1:B$25,2,0),
IF(ISNA(B1999),"",
IF(OR(ISBLANK(A1999),ISNA(B1999),B1999=0),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))))</f>
        <v>#define USER_PRIM14U                  1996</v>
      </c>
    </row>
    <row r="2000" spans="1:4">
      <c r="A2000">
        <v>1997</v>
      </c>
      <c r="B2000" t="str">
        <f>VLOOKUP(A2000,SOURCE!B:P,12,0)</f>
        <v>USER_SFTf14U</v>
      </c>
      <c r="D2000" s="8" t="str">
        <f>IF(A2000&lt;0,VLOOKUP(A2000,lookups!A$1:B$25,2,0),
IF(ISNA(B2000),"",
IF(OR(ISBLANK(A2000),ISNA(B2000),B2000=0),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))))</f>
        <v>#define USER_SFTf14U                  1997</v>
      </c>
    </row>
    <row r="2001" spans="1:4">
      <c r="A2001">
        <v>1998</v>
      </c>
      <c r="B2001" t="str">
        <f>VLOOKUP(A2001,SOURCE!B:P,12,0)</f>
        <v>USER_SFTg14U</v>
      </c>
      <c r="D2001" s="8" t="str">
        <f>IF(A2001&lt;0,VLOOKUP(A2001,lookups!A$1:B$25,2,0),
IF(ISNA(B2001),"",
IF(OR(ISBLANK(A2001),ISNA(B2001),B2001=0),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))))</f>
        <v>#define USER_SFTg14U                  1998</v>
      </c>
    </row>
    <row r="2002" spans="1:4">
      <c r="A2002">
        <v>1999</v>
      </c>
      <c r="B2002" t="str">
        <f>VLOOKUP(A2002,SOURCE!B:P,12,0)</f>
        <v>USER_PRIM15U</v>
      </c>
      <c r="D2002" s="8" t="str">
        <f>IF(A2002&lt;0,VLOOKUP(A2002,lookups!A$1:B$25,2,0),
IF(ISNA(B2002),"",
IF(OR(ISBLANK(A2002),ISNA(B2002),B2002=0),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))))</f>
        <v>#define USER_PRIM15U                  1999</v>
      </c>
    </row>
    <row r="2003" spans="1:4">
      <c r="A2003">
        <v>2000</v>
      </c>
      <c r="B2003" t="str">
        <f>VLOOKUP(A2003,SOURCE!B:P,12,0)</f>
        <v>USER_SFTf15U</v>
      </c>
      <c r="D2003" s="8" t="str">
        <f>IF(A2003&lt;0,VLOOKUP(A2003,lookups!A$1:B$25,2,0),
IF(ISNA(B2003),"",
IF(OR(ISBLANK(A2003),ISNA(B2003),B2003=0),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))))</f>
        <v>#define USER_SFTf15U                  2000</v>
      </c>
    </row>
    <row r="2004" spans="1:4">
      <c r="A2004">
        <v>2001</v>
      </c>
      <c r="B2004" t="str">
        <f>VLOOKUP(A2004,SOURCE!B:P,12,0)</f>
        <v>USER_SFTg15U</v>
      </c>
      <c r="D2004" s="8" t="str">
        <f>IF(A2004&lt;0,VLOOKUP(A2004,lookups!A$1:B$25,2,0),
IF(ISNA(B2004),"",
IF(OR(ISBLANK(A2004),ISNA(B2004),B2004=0),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))))</f>
        <v>#define USER_SFTg15U                  2001</v>
      </c>
    </row>
    <row r="2005" spans="1:4">
      <c r="A2005">
        <v>2002</v>
      </c>
      <c r="B2005" t="str">
        <f>VLOOKUP(A2005,SOURCE!B:P,12,0)</f>
        <v>USER_PRIM16U</v>
      </c>
      <c r="D2005" s="8" t="str">
        <f>IF(A2005&lt;0,VLOOKUP(A2005,lookups!A$1:B$25,2,0),
IF(ISNA(B2005),"",
IF(OR(ISBLANK(A2005),ISNA(B2005),B2005=0),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))))</f>
        <v>#define USER_PRIM16U                  2002</v>
      </c>
    </row>
    <row r="2006" spans="1:4">
      <c r="A2006">
        <v>2003</v>
      </c>
      <c r="B2006" t="str">
        <f>VLOOKUP(A2006,SOURCE!B:P,12,0)</f>
        <v>USER_SFTf16U</v>
      </c>
      <c r="D2006" s="8" t="str">
        <f>IF(A2006&lt;0,VLOOKUP(A2006,lookups!A$1:B$25,2,0),
IF(ISNA(B2006),"",
IF(OR(ISBLANK(A2006),ISNA(B2006),B2006=0),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))))</f>
        <v>#define USER_SFTf16U                  2003</v>
      </c>
    </row>
    <row r="2007" spans="1:4">
      <c r="A2007">
        <v>2004</v>
      </c>
      <c r="B2007" t="str">
        <f>VLOOKUP(A2007,SOURCE!B:P,12,0)</f>
        <v>USER_SFTg16U</v>
      </c>
      <c r="D2007" s="8" t="str">
        <f>IF(A2007&lt;0,VLOOKUP(A2007,lookups!A$1:B$25,2,0),
IF(ISNA(B2007),"",
IF(OR(ISBLANK(A2007),ISNA(B2007),B2007=0),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))))</f>
        <v>#define USER_SFTg16U                  2004</v>
      </c>
    </row>
    <row r="2008" spans="1:4">
      <c r="A2008">
        <v>2005</v>
      </c>
      <c r="B2008" t="str">
        <f>VLOOKUP(A2008,SOURCE!B:P,12,0)</f>
        <v>USER_PRIM17U</v>
      </c>
      <c r="D2008" s="8" t="str">
        <f>IF(A2008&lt;0,VLOOKUP(A2008,lookups!A$1:B$25,2,0),
IF(ISNA(B2008),"",
IF(OR(ISBLANK(A2008),ISNA(B2008),B2008=0),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))))</f>
        <v>#define USER_PRIM17U                  2005</v>
      </c>
    </row>
    <row r="2009" spans="1:4">
      <c r="A2009">
        <v>2006</v>
      </c>
      <c r="B2009" t="str">
        <f>VLOOKUP(A2009,SOURCE!B:P,12,0)</f>
        <v>USER_SFTf17U</v>
      </c>
      <c r="D2009" s="8" t="str">
        <f>IF(A2009&lt;0,VLOOKUP(A2009,lookups!A$1:B$25,2,0),
IF(ISNA(B2009),"",
IF(OR(ISBLANK(A2009),ISNA(B2009),B2009=0),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))))</f>
        <v>#define USER_SFTf17U                  2006</v>
      </c>
    </row>
    <row r="2010" spans="1:4">
      <c r="A2010">
        <v>2007</v>
      </c>
      <c r="B2010" t="str">
        <f>VLOOKUP(A2010,SOURCE!B:P,12,0)</f>
        <v>USER_SFTg17U</v>
      </c>
      <c r="D2010" s="8" t="str">
        <f>IF(A2010&lt;0,VLOOKUP(A2010,lookups!A$1:B$25,2,0),
IF(ISNA(B2010),"",
IF(OR(ISBLANK(A2010),ISNA(B2010),B2010=0),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))))</f>
        <v>#define USER_SFTg17U                  2007</v>
      </c>
    </row>
    <row r="2011" spans="1:4">
      <c r="A2011">
        <v>2008</v>
      </c>
      <c r="B2011" t="str">
        <f>VLOOKUP(A2011,SOURCE!B:P,12,0)</f>
        <v>USER_PRIM18U</v>
      </c>
      <c r="D2011" s="8" t="str">
        <f>IF(A2011&lt;0,VLOOKUP(A2011,lookups!A$1:B$25,2,0),
IF(ISNA(B2011),"",
IF(OR(ISBLANK(A2011),ISNA(B2011),B2011=0),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))))</f>
        <v>#define USER_PRIM18U                  2008</v>
      </c>
    </row>
    <row r="2012" spans="1:4">
      <c r="A2012">
        <v>2009</v>
      </c>
      <c r="B2012" t="str">
        <f>VLOOKUP(A2012,SOURCE!B:P,12,0)</f>
        <v>USER_SFTf18U</v>
      </c>
      <c r="D2012" s="8" t="str">
        <f>IF(A2012&lt;0,VLOOKUP(A2012,lookups!A$1:B$25,2,0),
IF(ISNA(B2012),"",
IF(OR(ISBLANK(A2012),ISNA(B2012),B2012=0),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))))</f>
        <v>#define USER_SFTf18U                  2009</v>
      </c>
    </row>
    <row r="2013" spans="1:4">
      <c r="A2013">
        <v>2010</v>
      </c>
      <c r="B2013" t="str">
        <f>VLOOKUP(A2013,SOURCE!B:P,12,0)</f>
        <v>USER_SFTg18U</v>
      </c>
      <c r="D2013" s="8" t="str">
        <f>IF(A2013&lt;0,VLOOKUP(A2013,lookups!A$1:B$25,2,0),
IF(ISNA(B2013),"",
IF(OR(ISBLANK(A2013),ISNA(B2013),B2013=0),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))))</f>
        <v>#define USER_SFTg18U                  2010</v>
      </c>
    </row>
    <row r="2014" spans="1:4">
      <c r="A2014">
        <v>2011</v>
      </c>
      <c r="B2014" t="str">
        <f>VLOOKUP(A2014,SOURCE!B:P,12,0)</f>
        <v>USER_PRIM19U</v>
      </c>
      <c r="D2014" s="8" t="str">
        <f>IF(A2014&lt;0,VLOOKUP(A2014,lookups!A$1:B$25,2,0),
IF(ISNA(B2014),"",
IF(OR(ISBLANK(A2014),ISNA(B2014),B2014=0),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))))</f>
        <v>#define USER_PRIM19U                  2011</v>
      </c>
    </row>
    <row r="2015" spans="1:4">
      <c r="A2015">
        <v>2012</v>
      </c>
      <c r="B2015" t="str">
        <f>VLOOKUP(A2015,SOURCE!B:P,12,0)</f>
        <v>USER_SFTf19U</v>
      </c>
      <c r="D2015" s="8" t="str">
        <f>IF(A2015&lt;0,VLOOKUP(A2015,lookups!A$1:B$25,2,0),
IF(ISNA(B2015),"",
IF(OR(ISBLANK(A2015),ISNA(B2015),B2015=0),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))))</f>
        <v>#define USER_SFTf19U                  2012</v>
      </c>
    </row>
    <row r="2016" spans="1:4">
      <c r="A2016">
        <v>2013</v>
      </c>
      <c r="B2016" t="str">
        <f>VLOOKUP(A2016,SOURCE!B:P,12,0)</f>
        <v>USER_SFTg19U</v>
      </c>
      <c r="D2016" s="8" t="str">
        <f>IF(A2016&lt;0,VLOOKUP(A2016,lookups!A$1:B$25,2,0),
IF(ISNA(B2016),"",
IF(OR(ISBLANK(A2016),ISNA(B2016),B2016=0),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))))</f>
        <v>#define USER_SFTg19U                  2013</v>
      </c>
    </row>
    <row r="2017" spans="1:4">
      <c r="A2017">
        <v>2014</v>
      </c>
      <c r="B2017" t="str">
        <f>VLOOKUP(A2017,SOURCE!B:P,12,0)</f>
        <v>USER_PRIM20U</v>
      </c>
      <c r="D2017" s="8" t="str">
        <f>IF(A2017&lt;0,VLOOKUP(A2017,lookups!A$1:B$25,2,0),
IF(ISNA(B2017),"",
IF(OR(ISBLANK(A2017),ISNA(B2017),B2017=0),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))))</f>
        <v>#define USER_PRIM20U                  2014</v>
      </c>
    </row>
    <row r="2018" spans="1:4">
      <c r="A2018">
        <v>2015</v>
      </c>
      <c r="B2018" t="str">
        <f>VLOOKUP(A2018,SOURCE!B:P,12,0)</f>
        <v>USER_SFTf20U</v>
      </c>
      <c r="D2018" s="8" t="str">
        <f>IF(A2018&lt;0,VLOOKUP(A2018,lookups!A$1:B$25,2,0),
IF(ISNA(B2018),"",
IF(OR(ISBLANK(A2018),ISNA(B2018),B2018=0),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))))</f>
        <v>#define USER_SFTf20U                  2015</v>
      </c>
    </row>
    <row r="2019" spans="1:4">
      <c r="A2019">
        <v>2016</v>
      </c>
      <c r="B2019" t="str">
        <f>VLOOKUP(A2019,SOURCE!B:P,12,0)</f>
        <v>USER_SFTg20U</v>
      </c>
      <c r="D2019" s="8" t="str">
        <f>IF(A2019&lt;0,VLOOKUP(A2019,lookups!A$1:B$25,2,0),
IF(ISNA(B2019),"",
IF(OR(ISBLANK(A2019),ISNA(B2019),B2019=0),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))))</f>
        <v>#define USER_SFTg20U                  2016</v>
      </c>
    </row>
    <row r="2020" spans="1:4">
      <c r="A2020">
        <v>2017</v>
      </c>
      <c r="B2020" t="str">
        <f>VLOOKUP(A2020,SOURCE!B:P,12,0)</f>
        <v>USER_PRIM21U</v>
      </c>
      <c r="D2020" s="8" t="str">
        <f>IF(A2020&lt;0,VLOOKUP(A2020,lookups!A$1:B$25,2,0),
IF(ISNA(B2020),"",
IF(OR(ISBLANK(A2020),ISNA(B2020),B2020=0),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))))</f>
        <v>#define USER_PRIM21U                  2017</v>
      </c>
    </row>
    <row r="2021" spans="1:4">
      <c r="A2021">
        <v>2018</v>
      </c>
      <c r="B2021" t="str">
        <f>VLOOKUP(A2021,SOURCE!B:P,12,0)</f>
        <v>USER_SFTf21U</v>
      </c>
      <c r="D2021" s="8" t="str">
        <f>IF(A2021&lt;0,VLOOKUP(A2021,lookups!A$1:B$25,2,0),
IF(ISNA(B2021),"",
IF(OR(ISBLANK(A2021),ISNA(B2021),B2021=0),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))))</f>
        <v>#define USER_SFTf21U                  2018</v>
      </c>
    </row>
    <row r="2022" spans="1:4">
      <c r="A2022">
        <v>2019</v>
      </c>
      <c r="B2022" t="str">
        <f>VLOOKUP(A2022,SOURCE!B:P,12,0)</f>
        <v>USER_SFTg21U</v>
      </c>
      <c r="D2022" s="8" t="str">
        <f>IF(A2022&lt;0,VLOOKUP(A2022,lookups!A$1:B$25,2,0),
IF(ISNA(B2022),"",
IF(OR(ISBLANK(A2022),ISNA(B2022),B2022=0),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))))</f>
        <v>#define USER_SFTg21U                  2019</v>
      </c>
    </row>
    <row r="2023" spans="1:4">
      <c r="A2023">
        <v>2020</v>
      </c>
      <c r="B2023" t="str">
        <f>VLOOKUP(A2023,SOURCE!B:P,12,0)</f>
        <v>USER_PRIM22U</v>
      </c>
      <c r="D2023" s="8" t="str">
        <f>IF(A2023&lt;0,VLOOKUP(A2023,lookups!A$1:B$25,2,0),
IF(ISNA(B2023),"",
IF(OR(ISBLANK(A2023),ISNA(B2023),B2023=0),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))))</f>
        <v>#define USER_PRIM22U                  2020</v>
      </c>
    </row>
    <row r="2024" spans="1:4">
      <c r="A2024">
        <v>2021</v>
      </c>
      <c r="B2024" t="str">
        <f>VLOOKUP(A2024,SOURCE!B:P,12,0)</f>
        <v>USER_SFTf22U</v>
      </c>
      <c r="D2024" s="8" t="str">
        <f>IF(A2024&lt;0,VLOOKUP(A2024,lookups!A$1:B$25,2,0),
IF(ISNA(B2024),"",
IF(OR(ISBLANK(A2024),ISNA(B2024),B2024=0),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))))</f>
        <v>#define USER_SFTf22U                  2021</v>
      </c>
    </row>
    <row r="2025" spans="1:4">
      <c r="A2025">
        <v>2022</v>
      </c>
      <c r="B2025" t="str">
        <f>VLOOKUP(A2025,SOURCE!B:P,12,0)</f>
        <v>USER_SFTg22U</v>
      </c>
      <c r="D2025" s="8" t="str">
        <f>IF(A2025&lt;0,VLOOKUP(A2025,lookups!A$1:B$25,2,0),
IF(ISNA(B2025),"",
IF(OR(ISBLANK(A2025),ISNA(B2025),B2025=0),
"",
"#define "&amp;
VLOOKUP(A2025,SOURCE!B:P,12,0)&amp;IF(SOURCE!$W$2-LEN(VLOOKUP(A2025,SOURCE!B:P,12,0))&gt;=0,REPT(" ",SOURCE!$W$2-LEN(VLOOKUP(A2025,SOURCE!B:P,12,0))),"")&amp;
TEXT(A2025,"???0")&amp;IF(VLOOKUP(A2025,SOURCE!B:P,13,0)="","","   "&amp;VLOOKUP(A2025,SOURCE!B:P,13,0)
))))</f>
        <v>#define USER_SFTg22U                  2022</v>
      </c>
    </row>
    <row r="2026" spans="1:4">
      <c r="A2026">
        <v>2023</v>
      </c>
      <c r="B2026" t="str">
        <f>VLOOKUP(A2026,SOURCE!B:P,12,0)</f>
        <v>USER_PRIM23U</v>
      </c>
      <c r="D2026" s="8" t="str">
        <f>IF(A2026&lt;0,VLOOKUP(A2026,lookups!A$1:B$25,2,0),
IF(ISNA(B2026),"",
IF(OR(ISBLANK(A2026),ISNA(B2026),B2026=0),
"",
"#define "&amp;
VLOOKUP(A2026,SOURCE!B:P,12,0)&amp;IF(SOURCE!$W$2-LEN(VLOOKUP(A2026,SOURCE!B:P,12,0))&gt;=0,REPT(" ",SOURCE!$W$2-LEN(VLOOKUP(A2026,SOURCE!B:P,12,0))),"")&amp;
TEXT(A2026,"???0")&amp;IF(VLOOKUP(A2026,SOURCE!B:P,13,0)="","","   "&amp;VLOOKUP(A2026,SOURCE!B:P,13,0)
))))</f>
        <v>#define USER_PRIM23U                  2023</v>
      </c>
    </row>
    <row r="2027" spans="1:4">
      <c r="A2027">
        <v>2024</v>
      </c>
      <c r="B2027" t="str">
        <f>VLOOKUP(A2027,SOURCE!B:P,12,0)</f>
        <v>USER_SFTf23U</v>
      </c>
      <c r="D2027" s="8" t="str">
        <f>IF(A2027&lt;0,VLOOKUP(A2027,lookups!A$1:B$25,2,0),
IF(ISNA(B2027),"",
IF(OR(ISBLANK(A2027),ISNA(B2027),B2027=0),
"",
"#define "&amp;
VLOOKUP(A2027,SOURCE!B:P,12,0)&amp;IF(SOURCE!$W$2-LEN(VLOOKUP(A2027,SOURCE!B:P,12,0))&gt;=0,REPT(" ",SOURCE!$W$2-LEN(VLOOKUP(A2027,SOURCE!B:P,12,0))),"")&amp;
TEXT(A2027,"???0")&amp;IF(VLOOKUP(A2027,SOURCE!B:P,13,0)="","","   "&amp;VLOOKUP(A2027,SOURCE!B:P,13,0)
))))</f>
        <v>#define USER_SFTf23U                  2024</v>
      </c>
    </row>
    <row r="2028" spans="1:4">
      <c r="A2028">
        <v>2025</v>
      </c>
      <c r="B2028" t="str">
        <f>VLOOKUP(A2028,SOURCE!B:P,12,0)</f>
        <v>USER_SFTg23U</v>
      </c>
      <c r="D2028" s="8" t="str">
        <f>IF(A2028&lt;0,VLOOKUP(A2028,lookups!A$1:B$25,2,0),
IF(ISNA(B2028),"",
IF(OR(ISBLANK(A2028),ISNA(B2028),B2028=0),
"",
"#define "&amp;
VLOOKUP(A2028,SOURCE!B:P,12,0)&amp;IF(SOURCE!$W$2-LEN(VLOOKUP(A2028,SOURCE!B:P,12,0))&gt;=0,REPT(" ",SOURCE!$W$2-LEN(VLOOKUP(A2028,SOURCE!B:P,12,0))),"")&amp;
TEXT(A2028,"???0")&amp;IF(VLOOKUP(A2028,SOURCE!B:P,13,0)="","","   "&amp;VLOOKUP(A2028,SOURCE!B:P,13,0)
))))</f>
        <v>#define USER_SFTg23U                  2025</v>
      </c>
    </row>
    <row r="2029" spans="1:4">
      <c r="A2029">
        <v>2026</v>
      </c>
      <c r="B2029" t="str">
        <f>VLOOKUP(A2029,SOURCE!B:P,12,0)</f>
        <v>USER_PRIM24U</v>
      </c>
      <c r="D2029" s="8" t="str">
        <f>IF(A2029&lt;0,VLOOKUP(A2029,lookups!A$1:B$25,2,0),
IF(ISNA(B2029),"",
IF(OR(ISBLANK(A2029),ISNA(B2029),B2029=0),
"",
"#define "&amp;
VLOOKUP(A2029,SOURCE!B:P,12,0)&amp;IF(SOURCE!$W$2-LEN(VLOOKUP(A2029,SOURCE!B:P,12,0))&gt;=0,REPT(" ",SOURCE!$W$2-LEN(VLOOKUP(A2029,SOURCE!B:P,12,0))),"")&amp;
TEXT(A2029,"???0")&amp;IF(VLOOKUP(A2029,SOURCE!B:P,13,0)="","","   "&amp;VLOOKUP(A2029,SOURCE!B:P,13,0)
))))</f>
        <v>#define USER_PRIM24U                  2026</v>
      </c>
    </row>
    <row r="2030" spans="1:4">
      <c r="A2030">
        <v>2027</v>
      </c>
      <c r="B2030" t="str">
        <f>VLOOKUP(A2030,SOURCE!B:P,12,0)</f>
        <v>USER_SFTf24U</v>
      </c>
      <c r="D2030" s="8" t="str">
        <f>IF(A2030&lt;0,VLOOKUP(A2030,lookups!A$1:B$25,2,0),
IF(ISNA(B2030),"",
IF(OR(ISBLANK(A2030),ISNA(B2030),B2030=0),
"",
"#define "&amp;
VLOOKUP(A2030,SOURCE!B:P,12,0)&amp;IF(SOURCE!$W$2-LEN(VLOOKUP(A2030,SOURCE!B:P,12,0))&gt;=0,REPT(" ",SOURCE!$W$2-LEN(VLOOKUP(A2030,SOURCE!B:P,12,0))),"")&amp;
TEXT(A2030,"???0")&amp;IF(VLOOKUP(A2030,SOURCE!B:P,13,0)="","","   "&amp;VLOOKUP(A2030,SOURCE!B:P,13,0)
))))</f>
        <v>#define USER_SFTf24U                  2027</v>
      </c>
    </row>
    <row r="2031" spans="1:4">
      <c r="A2031">
        <v>2028</v>
      </c>
      <c r="B2031" t="str">
        <f>VLOOKUP(A2031,SOURCE!B:P,12,0)</f>
        <v>USER_SFTg24U</v>
      </c>
      <c r="D2031" s="8" t="str">
        <f>IF(A2031&lt;0,VLOOKUP(A2031,lookups!A$1:B$25,2,0),
IF(ISNA(B2031),"",
IF(OR(ISBLANK(A2031),ISNA(B2031),B2031=0),
"",
"#define "&amp;
VLOOKUP(A2031,SOURCE!B:P,12,0)&amp;IF(SOURCE!$W$2-LEN(VLOOKUP(A2031,SOURCE!B:P,12,0))&gt;=0,REPT(" ",SOURCE!$W$2-LEN(VLOOKUP(A2031,SOURCE!B:P,12,0))),"")&amp;
TEXT(A2031,"???0")&amp;IF(VLOOKUP(A2031,SOURCE!B:P,13,0)="","","   "&amp;VLOOKUP(A2031,SOURCE!B:P,13,0)
))))</f>
        <v>#define USER_SFTg24U                  2028</v>
      </c>
    </row>
    <row r="2032" spans="1:4">
      <c r="A2032">
        <v>2029</v>
      </c>
      <c r="B2032" t="str">
        <f>VLOOKUP(A2032,SOURCE!B:P,12,0)</f>
        <v>USER_PRIM25U</v>
      </c>
      <c r="D2032" s="8" t="str">
        <f>IF(A2032&lt;0,VLOOKUP(A2032,lookups!A$1:B$25,2,0),
IF(ISNA(B2032),"",
IF(OR(ISBLANK(A2032),ISNA(B2032),B2032=0),
"",
"#define "&amp;
VLOOKUP(A2032,SOURCE!B:P,12,0)&amp;IF(SOURCE!$W$2-LEN(VLOOKUP(A2032,SOURCE!B:P,12,0))&gt;=0,REPT(" ",SOURCE!$W$2-LEN(VLOOKUP(A2032,SOURCE!B:P,12,0))),"")&amp;
TEXT(A2032,"???0")&amp;IF(VLOOKUP(A2032,SOURCE!B:P,13,0)="","","   "&amp;VLOOKUP(A2032,SOURCE!B:P,13,0)
))))</f>
        <v>#define USER_PRIM25U                  2029</v>
      </c>
    </row>
    <row r="2033" spans="1:4">
      <c r="A2033">
        <v>2030</v>
      </c>
      <c r="B2033" t="str">
        <f>VLOOKUP(A2033,SOURCE!B:P,12,0)</f>
        <v>USER_SFTf25U</v>
      </c>
      <c r="D2033" s="8" t="str">
        <f>IF(A2033&lt;0,VLOOKUP(A2033,lookups!A$1:B$25,2,0),
IF(ISNA(B2033),"",
IF(OR(ISBLANK(A2033),ISNA(B2033),B2033=0),
"",
"#define "&amp;
VLOOKUP(A2033,SOURCE!B:P,12,0)&amp;IF(SOURCE!$W$2-LEN(VLOOKUP(A2033,SOURCE!B:P,12,0))&gt;=0,REPT(" ",SOURCE!$W$2-LEN(VLOOKUP(A2033,SOURCE!B:P,12,0))),"")&amp;
TEXT(A2033,"???0")&amp;IF(VLOOKUP(A2033,SOURCE!B:P,13,0)="","","   "&amp;VLOOKUP(A2033,SOURCE!B:P,13,0)
))))</f>
        <v>#define USER_SFTf25U                  2030</v>
      </c>
    </row>
    <row r="2034" spans="1:4">
      <c r="A2034">
        <v>2031</v>
      </c>
      <c r="B2034" t="str">
        <f>VLOOKUP(A2034,SOURCE!B:P,12,0)</f>
        <v>USER_SFTg25U</v>
      </c>
      <c r="D2034" s="8" t="str">
        <f>IF(A2034&lt;0,VLOOKUP(A2034,lookups!A$1:B$25,2,0),
IF(ISNA(B2034),"",
IF(OR(ISBLANK(A2034),ISNA(B2034),B2034=0),
"",
"#define "&amp;
VLOOKUP(A2034,SOURCE!B:P,12,0)&amp;IF(SOURCE!$W$2-LEN(VLOOKUP(A2034,SOURCE!B:P,12,0))&gt;=0,REPT(" ",SOURCE!$W$2-LEN(VLOOKUP(A2034,SOURCE!B:P,12,0))),"")&amp;
TEXT(A2034,"???0")&amp;IF(VLOOKUP(A2034,SOURCE!B:P,13,0)="","","   "&amp;VLOOKUP(A2034,SOURCE!B:P,13,0)
))))</f>
        <v>#define USER_SFTg25U                  2031</v>
      </c>
    </row>
    <row r="2035" spans="1:4">
      <c r="A2035">
        <v>2032</v>
      </c>
      <c r="B2035" t="str">
        <f>VLOOKUP(A2035,SOURCE!B:P,12,0)</f>
        <v>USER_PRIM26U</v>
      </c>
      <c r="D2035" s="8" t="str">
        <f>IF(A2035&lt;0,VLOOKUP(A2035,lookups!A$1:B$25,2,0),
IF(ISNA(B2035),"",
IF(OR(ISBLANK(A2035),ISNA(B2035),B2035=0),
"",
"#define "&amp;
VLOOKUP(A2035,SOURCE!B:P,12,0)&amp;IF(SOURCE!$W$2-LEN(VLOOKUP(A2035,SOURCE!B:P,12,0))&gt;=0,REPT(" ",SOURCE!$W$2-LEN(VLOOKUP(A2035,SOURCE!B:P,12,0))),"")&amp;
TEXT(A2035,"???0")&amp;IF(VLOOKUP(A2035,SOURCE!B:P,13,0)="","","   "&amp;VLOOKUP(A2035,SOURCE!B:P,13,0)
))))</f>
        <v>#define USER_PRIM26U                  2032</v>
      </c>
    </row>
    <row r="2036" spans="1:4">
      <c r="A2036">
        <v>2033</v>
      </c>
      <c r="B2036" t="str">
        <f>VLOOKUP(A2036,SOURCE!B:P,12,0)</f>
        <v>USER_SFTf26U</v>
      </c>
      <c r="D2036" s="8" t="str">
        <f>IF(A2036&lt;0,VLOOKUP(A2036,lookups!A$1:B$25,2,0),
IF(ISNA(B2036),"",
IF(OR(ISBLANK(A2036),ISNA(B2036),B2036=0),
"",
"#define "&amp;
VLOOKUP(A2036,SOURCE!B:P,12,0)&amp;IF(SOURCE!$W$2-LEN(VLOOKUP(A2036,SOURCE!B:P,12,0))&gt;=0,REPT(" ",SOURCE!$W$2-LEN(VLOOKUP(A2036,SOURCE!B:P,12,0))),"")&amp;
TEXT(A2036,"???0")&amp;IF(VLOOKUP(A2036,SOURCE!B:P,13,0)="","","   "&amp;VLOOKUP(A2036,SOURCE!B:P,13,0)
))))</f>
        <v>#define USER_SFTf26U                  2033</v>
      </c>
    </row>
    <row r="2037" spans="1:4">
      <c r="A2037">
        <v>2034</v>
      </c>
      <c r="B2037" t="str">
        <f>VLOOKUP(A2037,SOURCE!B:P,12,0)</f>
        <v>USER_SFTg26U</v>
      </c>
      <c r="D2037" s="8" t="str">
        <f>IF(A2037&lt;0,VLOOKUP(A2037,lookups!A$1:B$25,2,0),
IF(ISNA(B2037),"",
IF(OR(ISBLANK(A2037),ISNA(B2037),B2037=0),
"",
"#define "&amp;
VLOOKUP(A2037,SOURCE!B:P,12,0)&amp;IF(SOURCE!$W$2-LEN(VLOOKUP(A2037,SOURCE!B:P,12,0))&gt;=0,REPT(" ",SOURCE!$W$2-LEN(VLOOKUP(A2037,SOURCE!B:P,12,0))),"")&amp;
TEXT(A2037,"???0")&amp;IF(VLOOKUP(A2037,SOURCE!B:P,13,0)="","","   "&amp;VLOOKUP(A2037,SOURCE!B:P,13,0)
))))</f>
        <v>#define USER_SFTg26U                  2034</v>
      </c>
    </row>
    <row r="2038" spans="1:4">
      <c r="A2038">
        <v>2035</v>
      </c>
      <c r="B2038" t="str">
        <f>VLOOKUP(A2038,SOURCE!B:P,12,0)</f>
        <v>USER_PRIM27U</v>
      </c>
      <c r="D2038" s="8" t="str">
        <f>IF(A2038&lt;0,VLOOKUP(A2038,lookups!A$1:B$25,2,0),
IF(ISNA(B2038),"",
IF(OR(ISBLANK(A2038),ISNA(B2038),B2038=0),
"",
"#define "&amp;
VLOOKUP(A2038,SOURCE!B:P,12,0)&amp;IF(SOURCE!$W$2-LEN(VLOOKUP(A2038,SOURCE!B:P,12,0))&gt;=0,REPT(" ",SOURCE!$W$2-LEN(VLOOKUP(A2038,SOURCE!B:P,12,0))),"")&amp;
TEXT(A2038,"???0")&amp;IF(VLOOKUP(A2038,SOURCE!B:P,13,0)="","","   "&amp;VLOOKUP(A2038,SOURCE!B:P,13,0)
))))</f>
        <v>#define USER_PRIM27U                  2035</v>
      </c>
    </row>
    <row r="2039" spans="1:4">
      <c r="A2039">
        <v>2036</v>
      </c>
      <c r="B2039" t="str">
        <f>VLOOKUP(A2039,SOURCE!B:P,12,0)</f>
        <v>USER_SFTf27U</v>
      </c>
      <c r="D2039" s="8" t="str">
        <f>IF(A2039&lt;0,VLOOKUP(A2039,lookups!A$1:B$25,2,0),
IF(ISNA(B2039),"",
IF(OR(ISBLANK(A2039),ISNA(B2039),B2039=0),
"",
"#define "&amp;
VLOOKUP(A2039,SOURCE!B:P,12,0)&amp;IF(SOURCE!$W$2-LEN(VLOOKUP(A2039,SOURCE!B:P,12,0))&gt;=0,REPT(" ",SOURCE!$W$2-LEN(VLOOKUP(A2039,SOURCE!B:P,12,0))),"")&amp;
TEXT(A2039,"???0")&amp;IF(VLOOKUP(A2039,SOURCE!B:P,13,0)="","","   "&amp;VLOOKUP(A2039,SOURCE!B:P,13,0)
))))</f>
        <v>#define USER_SFTf27U                  2036</v>
      </c>
    </row>
    <row r="2040" spans="1:4">
      <c r="A2040">
        <v>2037</v>
      </c>
      <c r="B2040" t="str">
        <f>VLOOKUP(A2040,SOURCE!B:P,12,0)</f>
        <v>USER_SFTg27U</v>
      </c>
      <c r="D2040" s="8" t="str">
        <f>IF(A2040&lt;0,VLOOKUP(A2040,lookups!A$1:B$25,2,0),
IF(ISNA(B2040),"",
IF(OR(ISBLANK(A2040),ISNA(B2040),B2040=0),
"",
"#define "&amp;
VLOOKUP(A2040,SOURCE!B:P,12,0)&amp;IF(SOURCE!$W$2-LEN(VLOOKUP(A2040,SOURCE!B:P,12,0))&gt;=0,REPT(" ",SOURCE!$W$2-LEN(VLOOKUP(A2040,SOURCE!B:P,12,0))),"")&amp;
TEXT(A2040,"???0")&amp;IF(VLOOKUP(A2040,SOURCE!B:P,13,0)="","","   "&amp;VLOOKUP(A2040,SOURCE!B:P,13,0)
))))</f>
        <v>#define USER_SFTg27U                  2037</v>
      </c>
    </row>
    <row r="2041" spans="1:4">
      <c r="A2041">
        <v>2038</v>
      </c>
      <c r="B2041" t="str">
        <f>VLOOKUP(A2041,SOURCE!B:P,12,0)</f>
        <v>USER_PRIM28U</v>
      </c>
      <c r="D2041" s="8" t="str">
        <f>IF(A2041&lt;0,VLOOKUP(A2041,lookups!A$1:B$25,2,0),
IF(ISNA(B2041),"",
IF(OR(ISBLANK(A2041),ISNA(B2041),B2041=0),
"",
"#define "&amp;
VLOOKUP(A2041,SOURCE!B:P,12,0)&amp;IF(SOURCE!$W$2-LEN(VLOOKUP(A2041,SOURCE!B:P,12,0))&gt;=0,REPT(" ",SOURCE!$W$2-LEN(VLOOKUP(A2041,SOURCE!B:P,12,0))),"")&amp;
TEXT(A2041,"???0")&amp;IF(VLOOKUP(A2041,SOURCE!B:P,13,0)="","","   "&amp;VLOOKUP(A2041,SOURCE!B:P,13,0)
))))</f>
        <v>#define USER_PRIM28U                  2038</v>
      </c>
    </row>
    <row r="2042" spans="1:4">
      <c r="A2042">
        <v>2039</v>
      </c>
      <c r="B2042" t="str">
        <f>VLOOKUP(A2042,SOURCE!B:P,12,0)</f>
        <v>USER_SFTf28U</v>
      </c>
      <c r="D2042" s="8" t="str">
        <f>IF(A2042&lt;0,VLOOKUP(A2042,lookups!A$1:B$25,2,0),
IF(ISNA(B2042),"",
IF(OR(ISBLANK(A2042),ISNA(B2042),B2042=0),
"",
"#define "&amp;
VLOOKUP(A2042,SOURCE!B:P,12,0)&amp;IF(SOURCE!$W$2-LEN(VLOOKUP(A2042,SOURCE!B:P,12,0))&gt;=0,REPT(" ",SOURCE!$W$2-LEN(VLOOKUP(A2042,SOURCE!B:P,12,0))),"")&amp;
TEXT(A2042,"???0")&amp;IF(VLOOKUP(A2042,SOURCE!B:P,13,0)="","","   "&amp;VLOOKUP(A2042,SOURCE!B:P,13,0)
))))</f>
        <v>#define USER_SFTf28U                  2039</v>
      </c>
    </row>
    <row r="2043" spans="1:4">
      <c r="A2043">
        <v>2040</v>
      </c>
      <c r="B2043" t="str">
        <f>VLOOKUP(A2043,SOURCE!B:P,12,0)</f>
        <v>USER_SFTg28U</v>
      </c>
      <c r="D2043" s="8" t="str">
        <f>IF(A2043&lt;0,VLOOKUP(A2043,lookups!A$1:B$25,2,0),
IF(ISNA(B2043),"",
IF(OR(ISBLANK(A2043),ISNA(B2043),B2043=0),
"",
"#define "&amp;
VLOOKUP(A2043,SOURCE!B:P,12,0)&amp;IF(SOURCE!$W$2-LEN(VLOOKUP(A2043,SOURCE!B:P,12,0))&gt;=0,REPT(" ",SOURCE!$W$2-LEN(VLOOKUP(A2043,SOURCE!B:P,12,0))),"")&amp;
TEXT(A2043,"???0")&amp;IF(VLOOKUP(A2043,SOURCE!B:P,13,0)="","","   "&amp;VLOOKUP(A2043,SOURCE!B:P,13,0)
))))</f>
        <v>#define USER_SFTg28U                  2040</v>
      </c>
    </row>
    <row r="2044" spans="1:4">
      <c r="A2044">
        <v>2041</v>
      </c>
      <c r="B2044" t="str">
        <f>VLOOKUP(A2044,SOURCE!B:P,12,0)</f>
        <v>USER_PRIM29U</v>
      </c>
      <c r="D2044" s="8" t="str">
        <f>IF(A2044&lt;0,VLOOKUP(A2044,lookups!A$1:B$25,2,0),
IF(ISNA(B2044),"",
IF(OR(ISBLANK(A2044),ISNA(B2044),B2044=0),
"",
"#define "&amp;
VLOOKUP(A2044,SOURCE!B:P,12,0)&amp;IF(SOURCE!$W$2-LEN(VLOOKUP(A2044,SOURCE!B:P,12,0))&gt;=0,REPT(" ",SOURCE!$W$2-LEN(VLOOKUP(A2044,SOURCE!B:P,12,0))),"")&amp;
TEXT(A2044,"???0")&amp;IF(VLOOKUP(A2044,SOURCE!B:P,13,0)="","","   "&amp;VLOOKUP(A2044,SOURCE!B:P,13,0)
))))</f>
        <v>#define USER_PRIM29U                  2041</v>
      </c>
    </row>
    <row r="2045" spans="1:4">
      <c r="A2045">
        <v>2042</v>
      </c>
      <c r="B2045" t="str">
        <f>VLOOKUP(A2045,SOURCE!B:P,12,0)</f>
        <v>USER_SFTf29U</v>
      </c>
      <c r="D2045" s="8" t="str">
        <f>IF(A2045&lt;0,VLOOKUP(A2045,lookups!A$1:B$25,2,0),
IF(ISNA(B2045),"",
IF(OR(ISBLANK(A2045),ISNA(B2045),B2045=0),
"",
"#define "&amp;
VLOOKUP(A2045,SOURCE!B:P,12,0)&amp;IF(SOURCE!$W$2-LEN(VLOOKUP(A2045,SOURCE!B:P,12,0))&gt;=0,REPT(" ",SOURCE!$W$2-LEN(VLOOKUP(A2045,SOURCE!B:P,12,0))),"")&amp;
TEXT(A2045,"???0")&amp;IF(VLOOKUP(A2045,SOURCE!B:P,13,0)="","","   "&amp;VLOOKUP(A2045,SOURCE!B:P,13,0)
))))</f>
        <v>#define USER_SFTf29U                  2042</v>
      </c>
    </row>
    <row r="2046" spans="1:4">
      <c r="A2046">
        <v>2043</v>
      </c>
      <c r="B2046" t="str">
        <f>VLOOKUP(A2046,SOURCE!B:P,12,0)</f>
        <v>USER_SFTg29U</v>
      </c>
      <c r="D2046" s="8" t="str">
        <f>IF(A2046&lt;0,VLOOKUP(A2046,lookups!A$1:B$25,2,0),
IF(ISNA(B2046),"",
IF(OR(ISBLANK(A2046),ISNA(B2046),B2046=0),
"",
"#define "&amp;
VLOOKUP(A2046,SOURCE!B:P,12,0)&amp;IF(SOURCE!$W$2-LEN(VLOOKUP(A2046,SOURCE!B:P,12,0))&gt;=0,REPT(" ",SOURCE!$W$2-LEN(VLOOKUP(A2046,SOURCE!B:P,12,0))),"")&amp;
TEXT(A2046,"???0")&amp;IF(VLOOKUP(A2046,SOURCE!B:P,13,0)="","","   "&amp;VLOOKUP(A2046,SOURCE!B:P,13,0)
))))</f>
        <v>#define USER_SFTg29U                  2043</v>
      </c>
    </row>
    <row r="2047" spans="1:4">
      <c r="A2047">
        <v>2044</v>
      </c>
      <c r="B2047" t="str">
        <f>VLOOKUP(A2047,SOURCE!B:P,12,0)</f>
        <v>USER_PRIM30U</v>
      </c>
      <c r="D2047" s="8" t="str">
        <f>IF(A2047&lt;0,VLOOKUP(A2047,lookups!A$1:B$25,2,0),
IF(ISNA(B2047),"",
IF(OR(ISBLANK(A2047),ISNA(B2047),B2047=0),
"",
"#define "&amp;
VLOOKUP(A2047,SOURCE!B:P,12,0)&amp;IF(SOURCE!$W$2-LEN(VLOOKUP(A2047,SOURCE!B:P,12,0))&gt;=0,REPT(" ",SOURCE!$W$2-LEN(VLOOKUP(A2047,SOURCE!B:P,12,0))),"")&amp;
TEXT(A2047,"???0")&amp;IF(VLOOKUP(A2047,SOURCE!B:P,13,0)="","","   "&amp;VLOOKUP(A2047,SOURCE!B:P,13,0)
))))</f>
        <v>#define USER_PRIM30U                  2044</v>
      </c>
    </row>
    <row r="2048" spans="1:4">
      <c r="A2048">
        <v>2045</v>
      </c>
      <c r="B2048" t="str">
        <f>VLOOKUP(A2048,SOURCE!B:P,12,0)</f>
        <v>USER_SFTf30U</v>
      </c>
      <c r="D2048" s="8" t="str">
        <f>IF(A2048&lt;0,VLOOKUP(A2048,lookups!A$1:B$25,2,0),
IF(ISNA(B2048),"",
IF(OR(ISBLANK(A2048),ISNA(B2048),B2048=0),
"",
"#define "&amp;
VLOOKUP(A2048,SOURCE!B:P,12,0)&amp;IF(SOURCE!$W$2-LEN(VLOOKUP(A2048,SOURCE!B:P,12,0))&gt;=0,REPT(" ",SOURCE!$W$2-LEN(VLOOKUP(A2048,SOURCE!B:P,12,0))),"")&amp;
TEXT(A2048,"???0")&amp;IF(VLOOKUP(A2048,SOURCE!B:P,13,0)="","","   "&amp;VLOOKUP(A2048,SOURCE!B:P,13,0)
))))</f>
        <v>#define USER_SFTf30U                  2045</v>
      </c>
    </row>
    <row r="2049" spans="1:4">
      <c r="A2049">
        <v>2046</v>
      </c>
      <c r="B2049" t="str">
        <f>VLOOKUP(A2049,SOURCE!B:P,12,0)</f>
        <v>USER_SFTg30U</v>
      </c>
      <c r="D2049" s="8" t="str">
        <f>IF(A2049&lt;0,VLOOKUP(A2049,lookups!A$1:B$25,2,0),
IF(ISNA(B2049),"",
IF(OR(ISBLANK(A2049),ISNA(B2049),B2049=0),
"",
"#define "&amp;
VLOOKUP(A2049,SOURCE!B:P,12,0)&amp;IF(SOURCE!$W$2-LEN(VLOOKUP(A2049,SOURCE!B:P,12,0))&gt;=0,REPT(" ",SOURCE!$W$2-LEN(VLOOKUP(A2049,SOURCE!B:P,12,0))),"")&amp;
TEXT(A2049,"???0")&amp;IF(VLOOKUP(A2049,SOURCE!B:P,13,0)="","","   "&amp;VLOOKUP(A2049,SOURCE!B:P,13,0)
))))</f>
        <v>#define USER_SFTg30U                  2046</v>
      </c>
    </row>
    <row r="2050" spans="1:4">
      <c r="A2050">
        <v>2047</v>
      </c>
      <c r="B2050" t="str">
        <f>VLOOKUP(A2050,SOURCE!B:P,12,0)</f>
        <v>USER_PRIM31U</v>
      </c>
      <c r="D2050" s="8" t="str">
        <f>IF(A2050&lt;0,VLOOKUP(A2050,lookups!A$1:B$25,2,0),
IF(ISNA(B2050),"",
IF(OR(ISBLANK(A2050),ISNA(B2050),B2050=0),
"",
"#define "&amp;
VLOOKUP(A2050,SOURCE!B:P,12,0)&amp;IF(SOURCE!$W$2-LEN(VLOOKUP(A2050,SOURCE!B:P,12,0))&gt;=0,REPT(" ",SOURCE!$W$2-LEN(VLOOKUP(A2050,SOURCE!B:P,12,0))),"")&amp;
TEXT(A2050,"???0")&amp;IF(VLOOKUP(A2050,SOURCE!B:P,13,0)="","","   "&amp;VLOOKUP(A2050,SOURCE!B:P,13,0)
))))</f>
        <v>#define USER_PRIM31U                  2047</v>
      </c>
    </row>
    <row r="2051" spans="1:4">
      <c r="A2051">
        <v>2048</v>
      </c>
      <c r="B2051" t="str">
        <f>VLOOKUP(A2051,SOURCE!B:P,12,0)</f>
        <v>USER_SFTf31U</v>
      </c>
      <c r="D2051" s="8" t="str">
        <f>IF(A2051&lt;0,VLOOKUP(A2051,lookups!A$1:B$25,2,0),
IF(ISNA(B2051),"",
IF(OR(ISBLANK(A2051),ISNA(B2051),B2051=0),
"",
"#define "&amp;
VLOOKUP(A2051,SOURCE!B:P,12,0)&amp;IF(SOURCE!$W$2-LEN(VLOOKUP(A2051,SOURCE!B:P,12,0))&gt;=0,REPT(" ",SOURCE!$W$2-LEN(VLOOKUP(A2051,SOURCE!B:P,12,0))),"")&amp;
TEXT(A2051,"???0")&amp;IF(VLOOKUP(A2051,SOURCE!B:P,13,0)="","","   "&amp;VLOOKUP(A2051,SOURCE!B:P,13,0)
))))</f>
        <v>#define USER_SFTf31U                  2048</v>
      </c>
    </row>
    <row r="2052" spans="1:4">
      <c r="A2052">
        <v>2049</v>
      </c>
      <c r="B2052" t="str">
        <f>VLOOKUP(A2052,SOURCE!B:P,12,0)</f>
        <v>USER_SFTg31U</v>
      </c>
      <c r="D2052" s="8" t="str">
        <f>IF(A2052&lt;0,VLOOKUP(A2052,lookups!A$1:B$25,2,0),
IF(ISNA(B2052),"",
IF(OR(ISBLANK(A2052),ISNA(B2052),B2052=0),
"",
"#define "&amp;
VLOOKUP(A2052,SOURCE!B:P,12,0)&amp;IF(SOURCE!$W$2-LEN(VLOOKUP(A2052,SOURCE!B:P,12,0))&gt;=0,REPT(" ",SOURCE!$W$2-LEN(VLOOKUP(A2052,SOURCE!B:P,12,0))),"")&amp;
TEXT(A2052,"???0")&amp;IF(VLOOKUP(A2052,SOURCE!B:P,13,0)="","","   "&amp;VLOOKUP(A2052,SOURCE!B:P,13,0)
))))</f>
        <v>#define USER_SFTg31U                  2049</v>
      </c>
    </row>
    <row r="2053" spans="1:4">
      <c r="A2053">
        <v>2050</v>
      </c>
      <c r="B2053" t="str">
        <f>VLOOKUP(A2053,SOURCE!B:P,12,0)</f>
        <v>USER_PRIM32U</v>
      </c>
      <c r="D2053" s="8" t="str">
        <f>IF(A2053&lt;0,VLOOKUP(A2053,lookups!A$1:B$25,2,0),
IF(ISNA(B2053),"",
IF(OR(ISBLANK(A2053),ISNA(B2053),B2053=0),
"",
"#define "&amp;
VLOOKUP(A2053,SOURCE!B:P,12,0)&amp;IF(SOURCE!$W$2-LEN(VLOOKUP(A2053,SOURCE!B:P,12,0))&gt;=0,REPT(" ",SOURCE!$W$2-LEN(VLOOKUP(A2053,SOURCE!B:P,12,0))),"")&amp;
TEXT(A2053,"???0")&amp;IF(VLOOKUP(A2053,SOURCE!B:P,13,0)="","","   "&amp;VLOOKUP(A2053,SOURCE!B:P,13,0)
))))</f>
        <v>#define USER_PRIM32U                  2050</v>
      </c>
    </row>
    <row r="2054" spans="1:4">
      <c r="A2054">
        <v>2051</v>
      </c>
      <c r="B2054" t="str">
        <f>VLOOKUP(A2054,SOURCE!B:P,12,0)</f>
        <v>USER_SFTf32U</v>
      </c>
      <c r="D2054" s="8" t="str">
        <f>IF(A2054&lt;0,VLOOKUP(A2054,lookups!A$1:B$25,2,0),
IF(ISNA(B2054),"",
IF(OR(ISBLANK(A2054),ISNA(B2054),B2054=0),
"",
"#define "&amp;
VLOOKUP(A2054,SOURCE!B:P,12,0)&amp;IF(SOURCE!$W$2-LEN(VLOOKUP(A2054,SOURCE!B:P,12,0))&gt;=0,REPT(" ",SOURCE!$W$2-LEN(VLOOKUP(A2054,SOURCE!B:P,12,0))),"")&amp;
TEXT(A2054,"???0")&amp;IF(VLOOKUP(A2054,SOURCE!B:P,13,0)="","","   "&amp;VLOOKUP(A2054,SOURCE!B:P,13,0)
))))</f>
        <v>#define USER_SFTf32U                  2051</v>
      </c>
    </row>
    <row r="2055" spans="1:4">
      <c r="A2055">
        <v>2052</v>
      </c>
      <c r="B2055" t="str">
        <f>VLOOKUP(A2055,SOURCE!B:P,12,0)</f>
        <v>USER_SFTg32U</v>
      </c>
      <c r="D2055" s="8" t="str">
        <f>IF(A2055&lt;0,VLOOKUP(A2055,lookups!A$1:B$25,2,0),
IF(ISNA(B2055),"",
IF(OR(ISBLANK(A2055),ISNA(B2055),B2055=0),
"",
"#define "&amp;
VLOOKUP(A2055,SOURCE!B:P,12,0)&amp;IF(SOURCE!$W$2-LEN(VLOOKUP(A2055,SOURCE!B:P,12,0))&gt;=0,REPT(" ",SOURCE!$W$2-LEN(VLOOKUP(A2055,SOURCE!B:P,12,0))),"")&amp;
TEXT(A2055,"???0")&amp;IF(VLOOKUP(A2055,SOURCE!B:P,13,0)="","","   "&amp;VLOOKUP(A2055,SOURCE!B:P,13,0)
))))</f>
        <v>#define USER_SFTg32U                  2052</v>
      </c>
    </row>
    <row r="2056" spans="1:4">
      <c r="A2056">
        <v>2053</v>
      </c>
      <c r="B2056" t="str">
        <f>VLOOKUP(A2056,SOURCE!B:P,12,0)</f>
        <v>USER_PRIM33U</v>
      </c>
      <c r="D2056" s="8" t="str">
        <f>IF(A2056&lt;0,VLOOKUP(A2056,lookups!A$1:B$25,2,0),
IF(ISNA(B2056),"",
IF(OR(ISBLANK(A2056),ISNA(B2056),B2056=0),
"",
"#define "&amp;
VLOOKUP(A2056,SOURCE!B:P,12,0)&amp;IF(SOURCE!$W$2-LEN(VLOOKUP(A2056,SOURCE!B:P,12,0))&gt;=0,REPT(" ",SOURCE!$W$2-LEN(VLOOKUP(A2056,SOURCE!B:P,12,0))),"")&amp;
TEXT(A2056,"???0")&amp;IF(VLOOKUP(A2056,SOURCE!B:P,13,0)="","","   "&amp;VLOOKUP(A2056,SOURCE!B:P,13,0)
))))</f>
        <v>#define USER_PRIM33U                  2053</v>
      </c>
    </row>
    <row r="2057" spans="1:4">
      <c r="A2057">
        <v>2054</v>
      </c>
      <c r="B2057" t="str">
        <f>VLOOKUP(A2057,SOURCE!B:P,12,0)</f>
        <v>USER_SFTf33U</v>
      </c>
      <c r="D2057" s="8" t="str">
        <f>IF(A2057&lt;0,VLOOKUP(A2057,lookups!A$1:B$25,2,0),
IF(ISNA(B2057),"",
IF(OR(ISBLANK(A2057),ISNA(B2057),B2057=0),
"",
"#define "&amp;
VLOOKUP(A2057,SOURCE!B:P,12,0)&amp;IF(SOURCE!$W$2-LEN(VLOOKUP(A2057,SOURCE!B:P,12,0))&gt;=0,REPT(" ",SOURCE!$W$2-LEN(VLOOKUP(A2057,SOURCE!B:P,12,0))),"")&amp;
TEXT(A2057,"???0")&amp;IF(VLOOKUP(A2057,SOURCE!B:P,13,0)="","","   "&amp;VLOOKUP(A2057,SOURCE!B:P,13,0)
))))</f>
        <v>#define USER_SFTf33U                  2054</v>
      </c>
    </row>
    <row r="2058" spans="1:4">
      <c r="A2058">
        <v>2055</v>
      </c>
      <c r="B2058" t="str">
        <f>VLOOKUP(A2058,SOURCE!B:P,12,0)</f>
        <v>USER_SFTg33U</v>
      </c>
      <c r="D2058" s="8" t="str">
        <f>IF(A2058&lt;0,VLOOKUP(A2058,lookups!A$1:B$25,2,0),
IF(ISNA(B2058),"",
IF(OR(ISBLANK(A2058),ISNA(B2058),B2058=0),
"",
"#define "&amp;
VLOOKUP(A2058,SOURCE!B:P,12,0)&amp;IF(SOURCE!$W$2-LEN(VLOOKUP(A2058,SOURCE!B:P,12,0))&gt;=0,REPT(" ",SOURCE!$W$2-LEN(VLOOKUP(A2058,SOURCE!B:P,12,0))),"")&amp;
TEXT(A2058,"???0")&amp;IF(VLOOKUP(A2058,SOURCE!B:P,13,0)="","","   "&amp;VLOOKUP(A2058,SOURCE!B:P,13,0)
))))</f>
        <v>#define USER_SFTg33U                  2055</v>
      </c>
    </row>
    <row r="2059" spans="1:4">
      <c r="A2059">
        <v>2056</v>
      </c>
      <c r="B2059" t="str">
        <f>VLOOKUP(A2059,SOURCE!B:P,12,0)</f>
        <v>USER_PRIM34U</v>
      </c>
      <c r="D2059" s="8" t="str">
        <f>IF(A2059&lt;0,VLOOKUP(A2059,lookups!A$1:B$25,2,0),
IF(ISNA(B2059),"",
IF(OR(ISBLANK(A2059),ISNA(B2059),B2059=0),
"",
"#define "&amp;
VLOOKUP(A2059,SOURCE!B:P,12,0)&amp;IF(SOURCE!$W$2-LEN(VLOOKUP(A2059,SOURCE!B:P,12,0))&gt;=0,REPT(" ",SOURCE!$W$2-LEN(VLOOKUP(A2059,SOURCE!B:P,12,0))),"")&amp;
TEXT(A2059,"???0")&amp;IF(VLOOKUP(A2059,SOURCE!B:P,13,0)="","","   "&amp;VLOOKUP(A2059,SOURCE!B:P,13,0)
))))</f>
        <v>#define USER_PRIM34U                  2056</v>
      </c>
    </row>
    <row r="2060" spans="1:4">
      <c r="A2060">
        <v>2057</v>
      </c>
      <c r="B2060" t="str">
        <f>VLOOKUP(A2060,SOURCE!B:P,12,0)</f>
        <v>USER_SFTf34U</v>
      </c>
      <c r="D2060" s="8" t="str">
        <f>IF(A2060&lt;0,VLOOKUP(A2060,lookups!A$1:B$25,2,0),
IF(ISNA(B2060),"",
IF(OR(ISBLANK(A2060),ISNA(B2060),B2060=0),
"",
"#define "&amp;
VLOOKUP(A2060,SOURCE!B:P,12,0)&amp;IF(SOURCE!$W$2-LEN(VLOOKUP(A2060,SOURCE!B:P,12,0))&gt;=0,REPT(" ",SOURCE!$W$2-LEN(VLOOKUP(A2060,SOURCE!B:P,12,0))),"")&amp;
TEXT(A2060,"???0")&amp;IF(VLOOKUP(A2060,SOURCE!B:P,13,0)="","","   "&amp;VLOOKUP(A2060,SOURCE!B:P,13,0)
))))</f>
        <v>#define USER_SFTf34U                  2057</v>
      </c>
    </row>
    <row r="2061" spans="1:4">
      <c r="A2061">
        <v>2058</v>
      </c>
      <c r="B2061" t="str">
        <f>VLOOKUP(A2061,SOURCE!B:P,12,0)</f>
        <v>USER_SFTg34U</v>
      </c>
      <c r="D2061" s="8" t="str">
        <f>IF(A2061&lt;0,VLOOKUP(A2061,lookups!A$1:B$25,2,0),
IF(ISNA(B2061),"",
IF(OR(ISBLANK(A2061),ISNA(B2061),B2061=0),
"",
"#define "&amp;
VLOOKUP(A2061,SOURCE!B:P,12,0)&amp;IF(SOURCE!$W$2-LEN(VLOOKUP(A2061,SOURCE!B:P,12,0))&gt;=0,REPT(" ",SOURCE!$W$2-LEN(VLOOKUP(A2061,SOURCE!B:P,12,0))),"")&amp;
TEXT(A2061,"???0")&amp;IF(VLOOKUP(A2061,SOURCE!B:P,13,0)="","","   "&amp;VLOOKUP(A2061,SOURCE!B:P,13,0)
))))</f>
        <v>#define USER_SFTg34U                  2058</v>
      </c>
    </row>
    <row r="2062" spans="1:4">
      <c r="A2062">
        <v>2059</v>
      </c>
      <c r="B2062" t="str">
        <f>VLOOKUP(A2062,SOURCE!B:P,12,0)</f>
        <v>USER_PRIM35U</v>
      </c>
      <c r="D2062" s="8" t="str">
        <f>IF(A2062&lt;0,VLOOKUP(A2062,lookups!A$1:B$25,2,0),
IF(ISNA(B2062),"",
IF(OR(ISBLANK(A2062),ISNA(B2062),B2062=0),
"",
"#define "&amp;
VLOOKUP(A2062,SOURCE!B:P,12,0)&amp;IF(SOURCE!$W$2-LEN(VLOOKUP(A2062,SOURCE!B:P,12,0))&gt;=0,REPT(" ",SOURCE!$W$2-LEN(VLOOKUP(A2062,SOURCE!B:P,12,0))),"")&amp;
TEXT(A2062,"???0")&amp;IF(VLOOKUP(A2062,SOURCE!B:P,13,0)="","","   "&amp;VLOOKUP(A2062,SOURCE!B:P,13,0)
))))</f>
        <v>#define USER_PRIM35U                  2059</v>
      </c>
    </row>
    <row r="2063" spans="1:4">
      <c r="A2063">
        <v>2060</v>
      </c>
      <c r="B2063" t="str">
        <f>VLOOKUP(A2063,SOURCE!B:P,12,0)</f>
        <v>USER_SFTf35U</v>
      </c>
      <c r="D2063" s="8" t="str">
        <f>IF(A2063&lt;0,VLOOKUP(A2063,lookups!A$1:B$25,2,0),
IF(ISNA(B2063),"",
IF(OR(ISBLANK(A2063),ISNA(B2063),B2063=0),
"",
"#define "&amp;
VLOOKUP(A2063,SOURCE!B:P,12,0)&amp;IF(SOURCE!$W$2-LEN(VLOOKUP(A2063,SOURCE!B:P,12,0))&gt;=0,REPT(" ",SOURCE!$W$2-LEN(VLOOKUP(A2063,SOURCE!B:P,12,0))),"")&amp;
TEXT(A2063,"???0")&amp;IF(VLOOKUP(A2063,SOURCE!B:P,13,0)="","","   "&amp;VLOOKUP(A2063,SOURCE!B:P,13,0)
))))</f>
        <v>#define USER_SFTf35U                  2060</v>
      </c>
    </row>
    <row r="2064" spans="1:4">
      <c r="A2064">
        <v>2061</v>
      </c>
      <c r="B2064" t="str">
        <f>VLOOKUP(A2064,SOURCE!B:P,12,0)</f>
        <v>USER_SFTg35U</v>
      </c>
      <c r="D2064" s="8" t="str">
        <f>IF(A2064&lt;0,VLOOKUP(A2064,lookups!A$1:B$25,2,0),
IF(ISNA(B2064),"",
IF(OR(ISBLANK(A2064),ISNA(B2064),B2064=0),
"",
"#define "&amp;
VLOOKUP(A2064,SOURCE!B:P,12,0)&amp;IF(SOURCE!$W$2-LEN(VLOOKUP(A2064,SOURCE!B:P,12,0))&gt;=0,REPT(" ",SOURCE!$W$2-LEN(VLOOKUP(A2064,SOURCE!B:P,12,0))),"")&amp;
TEXT(A2064,"???0")&amp;IF(VLOOKUP(A2064,SOURCE!B:P,13,0)="","","   "&amp;VLOOKUP(A2064,SOURCE!B:P,13,0)
))))</f>
        <v>#define USER_SFTg35U                  2061</v>
      </c>
    </row>
    <row r="2065" spans="1:4">
      <c r="A2065">
        <v>2062</v>
      </c>
      <c r="B2065" t="str">
        <f>VLOOKUP(A2065,SOURCE!B:P,12,0)</f>
        <v>USER_PRIM36U</v>
      </c>
      <c r="D2065" s="8" t="str">
        <f>IF(A2065&lt;0,VLOOKUP(A2065,lookups!A$1:B$25,2,0),
IF(ISNA(B2065),"",
IF(OR(ISBLANK(A2065),ISNA(B2065),B2065=0),
"",
"#define "&amp;
VLOOKUP(A2065,SOURCE!B:P,12,0)&amp;IF(SOURCE!$W$2-LEN(VLOOKUP(A2065,SOURCE!B:P,12,0))&gt;=0,REPT(" ",SOURCE!$W$2-LEN(VLOOKUP(A2065,SOURCE!B:P,12,0))),"")&amp;
TEXT(A2065,"???0")&amp;IF(VLOOKUP(A2065,SOURCE!B:P,13,0)="","","   "&amp;VLOOKUP(A2065,SOURCE!B:P,13,0)
))))</f>
        <v>#define USER_PRIM36U                  2062</v>
      </c>
    </row>
    <row r="2066" spans="1:4">
      <c r="A2066">
        <v>2063</v>
      </c>
      <c r="B2066" t="str">
        <f>VLOOKUP(A2066,SOURCE!B:P,12,0)</f>
        <v>USER_SFTf36U</v>
      </c>
      <c r="D2066" s="8" t="str">
        <f>IF(A2066&lt;0,VLOOKUP(A2066,lookups!A$1:B$25,2,0),
IF(ISNA(B2066),"",
IF(OR(ISBLANK(A2066),ISNA(B2066),B2066=0),
"",
"#define "&amp;
VLOOKUP(A2066,SOURCE!B:P,12,0)&amp;IF(SOURCE!$W$2-LEN(VLOOKUP(A2066,SOURCE!B:P,12,0))&gt;=0,REPT(" ",SOURCE!$W$2-LEN(VLOOKUP(A2066,SOURCE!B:P,12,0))),"")&amp;
TEXT(A2066,"???0")&amp;IF(VLOOKUP(A2066,SOURCE!B:P,13,0)="","","   "&amp;VLOOKUP(A2066,SOURCE!B:P,13,0)
))))</f>
        <v>#define USER_SFTf36U                  2063</v>
      </c>
    </row>
    <row r="2067" spans="1:4">
      <c r="A2067">
        <v>2064</v>
      </c>
      <c r="B2067" t="str">
        <f>VLOOKUP(A2067,SOURCE!B:P,12,0)</f>
        <v>USER_SFTg36U</v>
      </c>
      <c r="D2067" s="8" t="str">
        <f>IF(A2067&lt;0,VLOOKUP(A2067,lookups!A$1:B$25,2,0),
IF(ISNA(B2067),"",
IF(OR(ISBLANK(A2067),ISNA(B2067),B2067=0),
"",
"#define "&amp;
VLOOKUP(A2067,SOURCE!B:P,12,0)&amp;IF(SOURCE!$W$2-LEN(VLOOKUP(A2067,SOURCE!B:P,12,0))&gt;=0,REPT(" ",SOURCE!$W$2-LEN(VLOOKUP(A2067,SOURCE!B:P,12,0))),"")&amp;
TEXT(A2067,"???0")&amp;IF(VLOOKUP(A2067,SOURCE!B:P,13,0)="","","   "&amp;VLOOKUP(A2067,SOURCE!B:P,13,0)
))))</f>
        <v>#define USER_SFTg36U                  2064</v>
      </c>
    </row>
    <row r="2068" spans="1:4">
      <c r="A2068">
        <v>2065</v>
      </c>
      <c r="B2068" t="str">
        <f>VLOOKUP(A2068,SOURCE!B:P,12,0)</f>
        <v>ITM_X_P1</v>
      </c>
      <c r="D2068" s="8" t="str">
        <f>IF(A2068&lt;0,VLOOKUP(A2068,lookups!A$1:B$25,2,0),
IF(ISNA(B2068),"",
IF(OR(ISBLANK(A2068),ISNA(B2068),B2068=0),
"",
"#define "&amp;
VLOOKUP(A2068,SOURCE!B:P,12,0)&amp;IF(SOURCE!$W$2-LEN(VLOOKUP(A2068,SOURCE!B:P,12,0))&gt;=0,REPT(" ",SOURCE!$W$2-LEN(VLOOKUP(A2068,SOURCE!B:P,12,0))),"")&amp;
TEXT(A2068,"???0")&amp;IF(VLOOKUP(A2068,SOURCE!B:P,13,0)="","","   "&amp;VLOOKUP(A2068,SOURCE!B:P,13,0)
))))</f>
        <v>#define ITM_X_P1                      2065</v>
      </c>
    </row>
    <row r="2069" spans="1:4">
      <c r="A2069">
        <v>2066</v>
      </c>
      <c r="B2069" t="str">
        <f>VLOOKUP(A2069,SOURCE!B:P,12,0)</f>
        <v>ITM_X_P2</v>
      </c>
      <c r="D2069" s="8" t="str">
        <f>IF(A2069&lt;0,VLOOKUP(A2069,lookups!A$1:B$25,2,0),
IF(ISNA(B2069),"",
IF(OR(ISBLANK(A2069),ISNA(B2069),B2069=0),
"",
"#define "&amp;
VLOOKUP(A2069,SOURCE!B:P,12,0)&amp;IF(SOURCE!$W$2-LEN(VLOOKUP(A2069,SOURCE!B:P,12,0))&gt;=0,REPT(" ",SOURCE!$W$2-LEN(VLOOKUP(A2069,SOURCE!B:P,12,0))),"")&amp;
TEXT(A2069,"???0")&amp;IF(VLOOKUP(A2069,SOURCE!B:P,13,0)="","","   "&amp;VLOOKUP(A2069,SOURCE!B:P,13,0)
))))</f>
        <v>#define ITM_X_P2                      2066</v>
      </c>
    </row>
    <row r="2070" spans="1:4">
      <c r="A2070">
        <v>2067</v>
      </c>
      <c r="B2070" t="str">
        <f>VLOOKUP(A2070,SOURCE!B:P,12,0)</f>
        <v>ITM_X_P3</v>
      </c>
      <c r="D2070" s="8" t="str">
        <f>IF(A2070&lt;0,VLOOKUP(A2070,lookups!A$1:B$25,2,0),
IF(ISNA(B2070),"",
IF(OR(ISBLANK(A2070),ISNA(B2070),B2070=0),
"",
"#define "&amp;
VLOOKUP(A2070,SOURCE!B:P,12,0)&amp;IF(SOURCE!$W$2-LEN(VLOOKUP(A2070,SOURCE!B:P,12,0))&gt;=0,REPT(" ",SOURCE!$W$2-LEN(VLOOKUP(A2070,SOURCE!B:P,12,0))),"")&amp;
TEXT(A2070,"???0")&amp;IF(VLOOKUP(A2070,SOURCE!B:P,13,0)="","","   "&amp;VLOOKUP(A2070,SOURCE!B:P,13,0)
))))</f>
        <v>#define ITM_X_P3                      2067</v>
      </c>
    </row>
    <row r="2071" spans="1:4">
      <c r="A2071">
        <v>2068</v>
      </c>
      <c r="B2071" t="str">
        <f>VLOOKUP(A2071,SOURCE!B:P,12,0)</f>
        <v>ITM_X_P4</v>
      </c>
      <c r="D2071" s="8" t="str">
        <f>IF(A2071&lt;0,VLOOKUP(A2071,lookups!A$1:B$25,2,0),
IF(ISNA(B2071),"",
IF(OR(ISBLANK(A2071),ISNA(B2071),B2071=0),
"",
"#define "&amp;
VLOOKUP(A2071,SOURCE!B:P,12,0)&amp;IF(SOURCE!$W$2-LEN(VLOOKUP(A2071,SOURCE!B:P,12,0))&gt;=0,REPT(" ",SOURCE!$W$2-LEN(VLOOKUP(A2071,SOURCE!B:P,12,0))),"")&amp;
TEXT(A2071,"???0")&amp;IF(VLOOKUP(A2071,SOURCE!B:P,13,0)="","","   "&amp;VLOOKUP(A2071,SOURCE!B:P,13,0)
))))</f>
        <v>#define ITM_X_P4                      2068</v>
      </c>
    </row>
    <row r="2072" spans="1:4">
      <c r="A2072">
        <v>2069</v>
      </c>
      <c r="B2072" t="str">
        <f>VLOOKUP(A2072,SOURCE!B:P,12,0)</f>
        <v>ITM_X_P5</v>
      </c>
      <c r="D2072" s="8" t="str">
        <f>IF(A2072&lt;0,VLOOKUP(A2072,lookups!A$1:B$25,2,0),
IF(ISNA(B2072),"",
IF(OR(ISBLANK(A2072),ISNA(B2072),B2072=0),
"",
"#define "&amp;
VLOOKUP(A2072,SOURCE!B:P,12,0)&amp;IF(SOURCE!$W$2-LEN(VLOOKUP(A2072,SOURCE!B:P,12,0))&gt;=0,REPT(" ",SOURCE!$W$2-LEN(VLOOKUP(A2072,SOURCE!B:P,12,0))),"")&amp;
TEXT(A2072,"???0")&amp;IF(VLOOKUP(A2072,SOURCE!B:P,13,0)="","","   "&amp;VLOOKUP(A2072,SOURCE!B:P,13,0)
))))</f>
        <v>#define ITM_X_P5                      2069</v>
      </c>
    </row>
    <row r="2073" spans="1:4">
      <c r="A2073">
        <v>2070</v>
      </c>
      <c r="B2073" t="str">
        <f>VLOOKUP(A2073,SOURCE!B:P,12,0)</f>
        <v>ITM_X_P6</v>
      </c>
      <c r="D2073" s="8" t="str">
        <f>IF(A2073&lt;0,VLOOKUP(A2073,lookups!A$1:B$25,2,0),
IF(ISNA(B2073),"",
IF(OR(ISBLANK(A2073),ISNA(B2073),B2073=0),
"",
"#define "&amp;
VLOOKUP(A2073,SOURCE!B:P,12,0)&amp;IF(SOURCE!$W$2-LEN(VLOOKUP(A2073,SOURCE!B:P,12,0))&gt;=0,REPT(" ",SOURCE!$W$2-LEN(VLOOKUP(A2073,SOURCE!B:P,12,0))),"")&amp;
TEXT(A2073,"???0")&amp;IF(VLOOKUP(A2073,SOURCE!B:P,13,0)="","","   "&amp;VLOOKUP(A2073,SOURCE!B:P,13,0)
))))</f>
        <v>#define ITM_X_P6                      2070</v>
      </c>
    </row>
    <row r="2074" spans="1:4">
      <c r="A2074">
        <v>2071</v>
      </c>
      <c r="B2074" t="str">
        <f>VLOOKUP(A2074,SOURCE!B:P,12,0)</f>
        <v>ITM_X_f1</v>
      </c>
      <c r="D2074" s="8" t="str">
        <f>IF(A2074&lt;0,VLOOKUP(A2074,lookups!A$1:B$25,2,0),
IF(ISNA(B2074),"",
IF(OR(ISBLANK(A2074),ISNA(B2074),B2074=0),
"",
"#define "&amp;
VLOOKUP(A2074,SOURCE!B:P,12,0)&amp;IF(SOURCE!$W$2-LEN(VLOOKUP(A2074,SOURCE!B:P,12,0))&gt;=0,REPT(" ",SOURCE!$W$2-LEN(VLOOKUP(A2074,SOURCE!B:P,12,0))),"")&amp;
TEXT(A2074,"???0")&amp;IF(VLOOKUP(A2074,SOURCE!B:P,13,0)="","","   "&amp;VLOOKUP(A2074,SOURCE!B:P,13,0)
))))</f>
        <v>#define ITM_X_f1                      2071</v>
      </c>
    </row>
    <row r="2075" spans="1:4">
      <c r="A2075">
        <v>2072</v>
      </c>
      <c r="B2075" t="str">
        <f>VLOOKUP(A2075,SOURCE!B:P,12,0)</f>
        <v>ITM_X_f2</v>
      </c>
      <c r="D2075" s="8" t="str">
        <f>IF(A2075&lt;0,VLOOKUP(A2075,lookups!A$1:B$25,2,0),
IF(ISNA(B2075),"",
IF(OR(ISBLANK(A2075),ISNA(B2075),B2075=0),
"",
"#define "&amp;
VLOOKUP(A2075,SOURCE!B:P,12,0)&amp;IF(SOURCE!$W$2-LEN(VLOOKUP(A2075,SOURCE!B:P,12,0))&gt;=0,REPT(" ",SOURCE!$W$2-LEN(VLOOKUP(A2075,SOURCE!B:P,12,0))),"")&amp;
TEXT(A2075,"???0")&amp;IF(VLOOKUP(A2075,SOURCE!B:P,13,0)="","","   "&amp;VLOOKUP(A2075,SOURCE!B:P,13,0)
))))</f>
        <v>#define ITM_X_f2                      2072</v>
      </c>
    </row>
    <row r="2076" spans="1:4">
      <c r="A2076">
        <v>2073</v>
      </c>
      <c r="B2076" t="str">
        <f>VLOOKUP(A2076,SOURCE!B:P,12,0)</f>
        <v>ITM_X_f3</v>
      </c>
      <c r="D2076" s="8" t="str">
        <f>IF(A2076&lt;0,VLOOKUP(A2076,lookups!A$1:B$25,2,0),
IF(ISNA(B2076),"",
IF(OR(ISBLANK(A2076),ISNA(B2076),B2076=0),
"",
"#define "&amp;
VLOOKUP(A2076,SOURCE!B:P,12,0)&amp;IF(SOURCE!$W$2-LEN(VLOOKUP(A2076,SOURCE!B:P,12,0))&gt;=0,REPT(" ",SOURCE!$W$2-LEN(VLOOKUP(A2076,SOURCE!B:P,12,0))),"")&amp;
TEXT(A2076,"???0")&amp;IF(VLOOKUP(A2076,SOURCE!B:P,13,0)="","","   "&amp;VLOOKUP(A2076,SOURCE!B:P,13,0)
))))</f>
        <v>#define ITM_X_f3                      2073</v>
      </c>
    </row>
    <row r="2077" spans="1:4">
      <c r="A2077">
        <v>2074</v>
      </c>
      <c r="B2077" t="str">
        <f>VLOOKUP(A2077,SOURCE!B:P,12,0)</f>
        <v>ITM_X_f4</v>
      </c>
      <c r="D2077" s="8" t="str">
        <f>IF(A2077&lt;0,VLOOKUP(A2077,lookups!A$1:B$25,2,0),
IF(ISNA(B2077),"",
IF(OR(ISBLANK(A2077),ISNA(B2077),B2077=0),
"",
"#define "&amp;
VLOOKUP(A2077,SOURCE!B:P,12,0)&amp;IF(SOURCE!$W$2-LEN(VLOOKUP(A2077,SOURCE!B:P,12,0))&gt;=0,REPT(" ",SOURCE!$W$2-LEN(VLOOKUP(A2077,SOURCE!B:P,12,0))),"")&amp;
TEXT(A2077,"???0")&amp;IF(VLOOKUP(A2077,SOURCE!B:P,13,0)="","","   "&amp;VLOOKUP(A2077,SOURCE!B:P,13,0)
))))</f>
        <v>#define ITM_X_f4                      2074</v>
      </c>
    </row>
    <row r="2078" spans="1:4">
      <c r="A2078">
        <v>2075</v>
      </c>
      <c r="B2078" t="str">
        <f>VLOOKUP(A2078,SOURCE!B:P,12,0)</f>
        <v>ITM_X_f5</v>
      </c>
      <c r="D2078" s="8" t="str">
        <f>IF(A2078&lt;0,VLOOKUP(A2078,lookups!A$1:B$25,2,0),
IF(ISNA(B2078),"",
IF(OR(ISBLANK(A2078),ISNA(B2078),B2078=0),
"",
"#define "&amp;
VLOOKUP(A2078,SOURCE!B:P,12,0)&amp;IF(SOURCE!$W$2-LEN(VLOOKUP(A2078,SOURCE!B:P,12,0))&gt;=0,REPT(" ",SOURCE!$W$2-LEN(VLOOKUP(A2078,SOURCE!B:P,12,0))),"")&amp;
TEXT(A2078,"???0")&amp;IF(VLOOKUP(A2078,SOURCE!B:P,13,0)="","","   "&amp;VLOOKUP(A2078,SOURCE!B:P,13,0)
))))</f>
        <v>#define ITM_X_f5                      2075</v>
      </c>
    </row>
    <row r="2079" spans="1:4">
      <c r="A2079">
        <v>2076</v>
      </c>
      <c r="B2079" t="str">
        <f>VLOOKUP(A2079,SOURCE!B:P,12,0)</f>
        <v>ITM_X_f6</v>
      </c>
      <c r="D2079" s="8" t="str">
        <f>IF(A2079&lt;0,VLOOKUP(A2079,lookups!A$1:B$25,2,0),
IF(ISNA(B2079),"",
IF(OR(ISBLANK(A2079),ISNA(B2079),B2079=0),
"",
"#define "&amp;
VLOOKUP(A2079,SOURCE!B:P,12,0)&amp;IF(SOURCE!$W$2-LEN(VLOOKUP(A2079,SOURCE!B:P,12,0))&gt;=0,REPT(" ",SOURCE!$W$2-LEN(VLOOKUP(A2079,SOURCE!B:P,12,0))),"")&amp;
TEXT(A2079,"???0")&amp;IF(VLOOKUP(A2079,SOURCE!B:P,13,0)="","","   "&amp;VLOOKUP(A2079,SOURCE!B:P,13,0)
))))</f>
        <v>#define ITM_X_f6                      2076</v>
      </c>
    </row>
    <row r="2080" spans="1:4">
      <c r="A2080">
        <v>2077</v>
      </c>
      <c r="B2080" t="str">
        <f>VLOOKUP(A2080,SOURCE!B:P,12,0)</f>
        <v>ITM_X_g1</v>
      </c>
      <c r="D2080" s="8" t="str">
        <f>IF(A2080&lt;0,VLOOKUP(A2080,lookups!A$1:B$25,2,0),
IF(ISNA(B2080),"",
IF(OR(ISBLANK(A2080),ISNA(B2080),B2080=0),
"",
"#define "&amp;
VLOOKUP(A2080,SOURCE!B:P,12,0)&amp;IF(SOURCE!$W$2-LEN(VLOOKUP(A2080,SOURCE!B:P,12,0))&gt;=0,REPT(" ",SOURCE!$W$2-LEN(VLOOKUP(A2080,SOURCE!B:P,12,0))),"")&amp;
TEXT(A2080,"???0")&amp;IF(VLOOKUP(A2080,SOURCE!B:P,13,0)="","","   "&amp;VLOOKUP(A2080,SOURCE!B:P,13,0)
))))</f>
        <v>#define ITM_X_g1                      2077</v>
      </c>
    </row>
    <row r="2081" spans="1:4">
      <c r="A2081">
        <v>2078</v>
      </c>
      <c r="B2081" t="str">
        <f>VLOOKUP(A2081,SOURCE!B:P,12,0)</f>
        <v>ITM_X_g2</v>
      </c>
      <c r="D2081" s="8" t="str">
        <f>IF(A2081&lt;0,VLOOKUP(A2081,lookups!A$1:B$25,2,0),
IF(ISNA(B2081),"",
IF(OR(ISBLANK(A2081),ISNA(B2081),B2081=0),
"",
"#define "&amp;
VLOOKUP(A2081,SOURCE!B:P,12,0)&amp;IF(SOURCE!$W$2-LEN(VLOOKUP(A2081,SOURCE!B:P,12,0))&gt;=0,REPT(" ",SOURCE!$W$2-LEN(VLOOKUP(A2081,SOURCE!B:P,12,0))),"")&amp;
TEXT(A2081,"???0")&amp;IF(VLOOKUP(A2081,SOURCE!B:P,13,0)="","","   "&amp;VLOOKUP(A2081,SOURCE!B:P,13,0)
))))</f>
        <v>#define ITM_X_g2                      2078</v>
      </c>
    </row>
    <row r="2082" spans="1:4">
      <c r="A2082">
        <v>2079</v>
      </c>
      <c r="B2082" t="str">
        <f>VLOOKUP(A2082,SOURCE!B:P,12,0)</f>
        <v>ITM_X_g3</v>
      </c>
      <c r="D2082" s="8" t="str">
        <f>IF(A2082&lt;0,VLOOKUP(A2082,lookups!A$1:B$25,2,0),
IF(ISNA(B2082),"",
IF(OR(ISBLANK(A2082),ISNA(B2082),B2082=0),
"",
"#define "&amp;
VLOOKUP(A2082,SOURCE!B:P,12,0)&amp;IF(SOURCE!$W$2-LEN(VLOOKUP(A2082,SOURCE!B:P,12,0))&gt;=0,REPT(" ",SOURCE!$W$2-LEN(VLOOKUP(A2082,SOURCE!B:P,12,0))),"")&amp;
TEXT(A2082,"???0")&amp;IF(VLOOKUP(A2082,SOURCE!B:P,13,0)="","","   "&amp;VLOOKUP(A2082,SOURCE!B:P,13,0)
))))</f>
        <v>#define ITM_X_g3                      2079</v>
      </c>
    </row>
    <row r="2083" spans="1:4">
      <c r="A2083">
        <v>2080</v>
      </c>
      <c r="B2083" t="str">
        <f>VLOOKUP(A2083,SOURCE!B:P,12,0)</f>
        <v>ITM_X_g4</v>
      </c>
      <c r="D2083" s="8" t="str">
        <f>IF(A2083&lt;0,VLOOKUP(A2083,lookups!A$1:B$25,2,0),
IF(ISNA(B2083),"",
IF(OR(ISBLANK(A2083),ISNA(B2083),B2083=0),
"",
"#define "&amp;
VLOOKUP(A2083,SOURCE!B:P,12,0)&amp;IF(SOURCE!$W$2-LEN(VLOOKUP(A2083,SOURCE!B:P,12,0))&gt;=0,REPT(" ",SOURCE!$W$2-LEN(VLOOKUP(A2083,SOURCE!B:P,12,0))),"")&amp;
TEXT(A2083,"???0")&amp;IF(VLOOKUP(A2083,SOURCE!B:P,13,0)="","","   "&amp;VLOOKUP(A2083,SOURCE!B:P,13,0)
))))</f>
        <v>#define ITM_X_g4                      2080</v>
      </c>
    </row>
    <row r="2084" spans="1:4">
      <c r="A2084">
        <v>2081</v>
      </c>
      <c r="B2084" t="str">
        <f>VLOOKUP(A2084,SOURCE!B:P,12,0)</f>
        <v>ITM_X_g5</v>
      </c>
      <c r="D2084" s="8" t="str">
        <f>IF(A2084&lt;0,VLOOKUP(A2084,lookups!A$1:B$25,2,0),
IF(ISNA(B2084),"",
IF(OR(ISBLANK(A2084),ISNA(B2084),B2084=0),
"",
"#define "&amp;
VLOOKUP(A2084,SOURCE!B:P,12,0)&amp;IF(SOURCE!$W$2-LEN(VLOOKUP(A2084,SOURCE!B:P,12,0))&gt;=0,REPT(" ",SOURCE!$W$2-LEN(VLOOKUP(A2084,SOURCE!B:P,12,0))),"")&amp;
TEXT(A2084,"???0")&amp;IF(VLOOKUP(A2084,SOURCE!B:P,13,0)="","","   "&amp;VLOOKUP(A2084,SOURCE!B:P,13,0)
))))</f>
        <v>#define ITM_X_g5                      2081</v>
      </c>
    </row>
    <row r="2085" spans="1:4">
      <c r="A2085">
        <v>2082</v>
      </c>
      <c r="B2085" t="str">
        <f>VLOOKUP(A2085,SOURCE!B:P,12,0)</f>
        <v>ITM_X_g6</v>
      </c>
      <c r="D2085" s="8" t="str">
        <f>IF(A2085&lt;0,VLOOKUP(A2085,lookups!A$1:B$25,2,0),
IF(ISNA(B2085),"",
IF(OR(ISBLANK(A2085),ISNA(B2085),B2085=0),
"",
"#define "&amp;
VLOOKUP(A2085,SOURCE!B:P,12,0)&amp;IF(SOURCE!$W$2-LEN(VLOOKUP(A2085,SOURCE!B:P,12,0))&gt;=0,REPT(" ",SOURCE!$W$2-LEN(VLOOKUP(A2085,SOURCE!B:P,12,0))),"")&amp;
TEXT(A2085,"???0")&amp;IF(VLOOKUP(A2085,SOURCE!B:P,13,0)="","","   "&amp;VLOOKUP(A2085,SOURCE!B:P,13,0)
))))</f>
        <v>#define ITM_X_g6                      2082</v>
      </c>
    </row>
    <row r="2086" spans="1:4">
      <c r="A2086">
        <v>2083</v>
      </c>
      <c r="B2086" t="str">
        <f>VLOOKUP(A2086,SOURCE!B:P,12,0)</f>
        <v>ITM_XSAVE</v>
      </c>
      <c r="D2086" s="8" t="str">
        <f>IF(A2086&lt;0,VLOOKUP(A2086,lookups!A$1:B$25,2,0),
IF(ISNA(B2086),"",
IF(OR(ISBLANK(A2086),ISNA(B2086),B2086=0),
"",
"#define "&amp;
VLOOKUP(A2086,SOURCE!B:P,12,0)&amp;IF(SOURCE!$W$2-LEN(VLOOKUP(A2086,SOURCE!B:P,12,0))&gt;=0,REPT(" ",SOURCE!$W$2-LEN(VLOOKUP(A2086,SOURCE!B:P,12,0))),"")&amp;
TEXT(A2086,"???0")&amp;IF(VLOOKUP(A2086,SOURCE!B:P,13,0)="","","   "&amp;VLOOKUP(A2086,SOURCE!B:P,13,0)
))))</f>
        <v>#define ITM_XSAVE                     2083</v>
      </c>
    </row>
    <row r="2087" spans="1:4">
      <c r="A2087">
        <v>2084</v>
      </c>
      <c r="B2087" t="str">
        <f>VLOOKUP(A2087,SOURCE!B:P,12,0)</f>
        <v>ITM_XLOAD</v>
      </c>
      <c r="D2087" s="8" t="str">
        <f>IF(A2087&lt;0,VLOOKUP(A2087,lookups!A$1:B$25,2,0),
IF(ISNA(B2087),"",
IF(OR(ISBLANK(A2087),ISNA(B2087),B2087=0),
"",
"#define "&amp;
VLOOKUP(A2087,SOURCE!B:P,12,0)&amp;IF(SOURCE!$W$2-LEN(VLOOKUP(A2087,SOURCE!B:P,12,0))&gt;=0,REPT(" ",SOURCE!$W$2-LEN(VLOOKUP(A2087,SOURCE!B:P,12,0))),"")&amp;
TEXT(A2087,"???0")&amp;IF(VLOOKUP(A2087,SOURCE!B:P,13,0)="","","   "&amp;VLOOKUP(A2087,SOURCE!B:P,13,0)
))))</f>
        <v>#define ITM_XLOAD                     2084</v>
      </c>
    </row>
    <row r="2088" spans="1:4">
      <c r="A2088">
        <v>2085</v>
      </c>
      <c r="B2088" t="str">
        <f>VLOOKUP(A2088,SOURCE!B:P,12,0)</f>
        <v>ITM_FB00</v>
      </c>
      <c r="D2088" s="8" t="str">
        <f>IF(A2088&lt;0,VLOOKUP(A2088,lookups!A$1:B$25,2,0),
IF(ISNA(B2088),"",
IF(OR(ISBLANK(A2088),ISNA(B2088),B2088=0),
"",
"#define "&amp;
VLOOKUP(A2088,SOURCE!B:P,12,0)&amp;IF(SOURCE!$W$2-LEN(VLOOKUP(A2088,SOURCE!B:P,12,0))&gt;=0,REPT(" ",SOURCE!$W$2-LEN(VLOOKUP(A2088,SOURCE!B:P,12,0))),"")&amp;
TEXT(A2088,"???0")&amp;IF(VLOOKUP(A2088,SOURCE!B:P,13,0)="","","   "&amp;VLOOKUP(A2088,SOURCE!B:P,13,0)
))))</f>
        <v>#define ITM_FB00                      2085</v>
      </c>
    </row>
    <row r="2089" spans="1:4">
      <c r="A2089">
        <v>2086</v>
      </c>
      <c r="B2089" t="str">
        <f>VLOOKUP(A2089,SOURCE!B:P,12,0)</f>
        <v>ITM_FB01</v>
      </c>
      <c r="D2089" s="8" t="str">
        <f>IF(A2089&lt;0,VLOOKUP(A2089,lookups!A$1:B$25,2,0),
IF(ISNA(B2089),"",
IF(OR(ISBLANK(A2089),ISNA(B2089),B2089=0),
"",
"#define "&amp;
VLOOKUP(A2089,SOURCE!B:P,12,0)&amp;IF(SOURCE!$W$2-LEN(VLOOKUP(A2089,SOURCE!B:P,12,0))&gt;=0,REPT(" ",SOURCE!$W$2-LEN(VLOOKUP(A2089,SOURCE!B:P,12,0))),"")&amp;
TEXT(A2089,"???0")&amp;IF(VLOOKUP(A2089,SOURCE!B:P,13,0)="","","   "&amp;VLOOKUP(A2089,SOURCE!B:P,13,0)
))))</f>
        <v>#define ITM_FB01                      2086</v>
      </c>
    </row>
    <row r="2090" spans="1:4">
      <c r="A2090">
        <v>2087</v>
      </c>
      <c r="B2090" t="str">
        <f>VLOOKUP(A2090,SOURCE!B:P,12,0)</f>
        <v>ITM_FB02</v>
      </c>
      <c r="D2090" s="8" t="str">
        <f>IF(A2090&lt;0,VLOOKUP(A2090,lookups!A$1:B$25,2,0),
IF(ISNA(B2090),"",
IF(OR(ISBLANK(A2090),ISNA(B2090),B2090=0),
"",
"#define "&amp;
VLOOKUP(A2090,SOURCE!B:P,12,0)&amp;IF(SOURCE!$W$2-LEN(VLOOKUP(A2090,SOURCE!B:P,12,0))&gt;=0,REPT(" ",SOURCE!$W$2-LEN(VLOOKUP(A2090,SOURCE!B:P,12,0))),"")&amp;
TEXT(A2090,"???0")&amp;IF(VLOOKUP(A2090,SOURCE!B:P,13,0)="","","   "&amp;VLOOKUP(A2090,SOURCE!B:P,13,0)
))))</f>
        <v>#define ITM_FB02                      2087</v>
      </c>
    </row>
    <row r="2091" spans="1:4">
      <c r="A2091">
        <v>2088</v>
      </c>
      <c r="B2091" t="str">
        <f>VLOOKUP(A2091,SOURCE!B:P,12,0)</f>
        <v>ITM_FB03</v>
      </c>
      <c r="D2091" s="8" t="str">
        <f>IF(A2091&lt;0,VLOOKUP(A2091,lookups!A$1:B$25,2,0),
IF(ISNA(B2091),"",
IF(OR(ISBLANK(A2091),ISNA(B2091),B2091=0),
"",
"#define "&amp;
VLOOKUP(A2091,SOURCE!B:P,12,0)&amp;IF(SOURCE!$W$2-LEN(VLOOKUP(A2091,SOURCE!B:P,12,0))&gt;=0,REPT(" ",SOURCE!$W$2-LEN(VLOOKUP(A2091,SOURCE!B:P,12,0))),"")&amp;
TEXT(A2091,"???0")&amp;IF(VLOOKUP(A2091,SOURCE!B:P,13,0)="","","   "&amp;VLOOKUP(A2091,SOURCE!B:P,13,0)
))))</f>
        <v>#define ITM_FB03                      2088</v>
      </c>
    </row>
    <row r="2092" spans="1:4">
      <c r="A2092">
        <v>2089</v>
      </c>
      <c r="B2092" t="str">
        <f>VLOOKUP(A2092,SOURCE!B:P,12,0)</f>
        <v>ITM_FB04</v>
      </c>
      <c r="D2092" s="8" t="str">
        <f>IF(A2092&lt;0,VLOOKUP(A2092,lookups!A$1:B$25,2,0),
IF(ISNA(B2092),"",
IF(OR(ISBLANK(A2092),ISNA(B2092),B2092=0),
"",
"#define "&amp;
VLOOKUP(A2092,SOURCE!B:P,12,0)&amp;IF(SOURCE!$W$2-LEN(VLOOKUP(A2092,SOURCE!B:P,12,0))&gt;=0,REPT(" ",SOURCE!$W$2-LEN(VLOOKUP(A2092,SOURCE!B:P,12,0))),"")&amp;
TEXT(A2092,"???0")&amp;IF(VLOOKUP(A2092,SOURCE!B:P,13,0)="","","   "&amp;VLOOKUP(A2092,SOURCE!B:P,13,0)
))))</f>
        <v>#define ITM_FB04                      2089</v>
      </c>
    </row>
    <row r="2093" spans="1:4">
      <c r="A2093">
        <v>2090</v>
      </c>
      <c r="B2093" t="str">
        <f>VLOOKUP(A2093,SOURCE!B:P,12,0)</f>
        <v>ITM_FB05</v>
      </c>
      <c r="D2093" s="8" t="str">
        <f>IF(A2093&lt;0,VLOOKUP(A2093,lookups!A$1:B$25,2,0),
IF(ISNA(B2093),"",
IF(OR(ISBLANK(A2093),ISNA(B2093),B2093=0),
"",
"#define "&amp;
VLOOKUP(A2093,SOURCE!B:P,12,0)&amp;IF(SOURCE!$W$2-LEN(VLOOKUP(A2093,SOURCE!B:P,12,0))&gt;=0,REPT(" ",SOURCE!$W$2-LEN(VLOOKUP(A2093,SOURCE!B:P,12,0))),"")&amp;
TEXT(A2093,"???0")&amp;IF(VLOOKUP(A2093,SOURCE!B:P,13,0)="","","   "&amp;VLOOKUP(A2093,SOURCE!B:P,13,0)
))))</f>
        <v>#define ITM_FB05                      2090</v>
      </c>
    </row>
    <row r="2094" spans="1:4">
      <c r="A2094">
        <v>2091</v>
      </c>
      <c r="B2094" t="str">
        <f>VLOOKUP(A2094,SOURCE!B:P,12,0)</f>
        <v>ITM_FB06</v>
      </c>
      <c r="D2094" s="8" t="str">
        <f>IF(A2094&lt;0,VLOOKUP(A2094,lookups!A$1:B$25,2,0),
IF(ISNA(B2094),"",
IF(OR(ISBLANK(A2094),ISNA(B2094),B2094=0),
"",
"#define "&amp;
VLOOKUP(A2094,SOURCE!B:P,12,0)&amp;IF(SOURCE!$W$2-LEN(VLOOKUP(A2094,SOURCE!B:P,12,0))&gt;=0,REPT(" ",SOURCE!$W$2-LEN(VLOOKUP(A2094,SOURCE!B:P,12,0))),"")&amp;
TEXT(A2094,"???0")&amp;IF(VLOOKUP(A2094,SOURCE!B:P,13,0)="","","   "&amp;VLOOKUP(A2094,SOURCE!B:P,13,0)
))))</f>
        <v>#define ITM_FB06                      2091</v>
      </c>
    </row>
    <row r="2095" spans="1:4">
      <c r="A2095">
        <v>2092</v>
      </c>
      <c r="B2095" t="str">
        <f>VLOOKUP(A2095,SOURCE!B:P,12,0)</f>
        <v>ITM_FB07</v>
      </c>
      <c r="D2095" s="8" t="str">
        <f>IF(A2095&lt;0,VLOOKUP(A2095,lookups!A$1:B$25,2,0),
IF(ISNA(B2095),"",
IF(OR(ISBLANK(A2095),ISNA(B2095),B2095=0),
"",
"#define "&amp;
VLOOKUP(A2095,SOURCE!B:P,12,0)&amp;IF(SOURCE!$W$2-LEN(VLOOKUP(A2095,SOURCE!B:P,12,0))&gt;=0,REPT(" ",SOURCE!$W$2-LEN(VLOOKUP(A2095,SOURCE!B:P,12,0))),"")&amp;
TEXT(A2095,"???0")&amp;IF(VLOOKUP(A2095,SOURCE!B:P,13,0)="","","   "&amp;VLOOKUP(A2095,SOURCE!B:P,13,0)
))))</f>
        <v>#define ITM_FB07                      2092</v>
      </c>
    </row>
    <row r="2096" spans="1:4">
      <c r="A2096">
        <v>2093</v>
      </c>
      <c r="B2096" t="str">
        <f>VLOOKUP(A2096,SOURCE!B:P,12,0)</f>
        <v>ITM_FB08</v>
      </c>
      <c r="D2096" s="8" t="str">
        <f>IF(A2096&lt;0,VLOOKUP(A2096,lookups!A$1:B$25,2,0),
IF(ISNA(B2096),"",
IF(OR(ISBLANK(A2096),ISNA(B2096),B2096=0),
"",
"#define "&amp;
VLOOKUP(A2096,SOURCE!B:P,12,0)&amp;IF(SOURCE!$W$2-LEN(VLOOKUP(A2096,SOURCE!B:P,12,0))&gt;=0,REPT(" ",SOURCE!$W$2-LEN(VLOOKUP(A2096,SOURCE!B:P,12,0))),"")&amp;
TEXT(A2096,"???0")&amp;IF(VLOOKUP(A2096,SOURCE!B:P,13,0)="","","   "&amp;VLOOKUP(A2096,SOURCE!B:P,13,0)
))))</f>
        <v>#define ITM_FB08                      2093</v>
      </c>
    </row>
    <row r="2097" spans="1:4">
      <c r="A2097">
        <v>2094</v>
      </c>
      <c r="B2097" t="str">
        <f>VLOOKUP(A2097,SOURCE!B:P,12,0)</f>
        <v>ITM_FB09</v>
      </c>
      <c r="D2097" s="8" t="str">
        <f>IF(A2097&lt;0,VLOOKUP(A2097,lookups!A$1:B$25,2,0),
IF(ISNA(B2097),"",
IF(OR(ISBLANK(A2097),ISNA(B2097),B2097=0),
"",
"#define "&amp;
VLOOKUP(A2097,SOURCE!B:P,12,0)&amp;IF(SOURCE!$W$2-LEN(VLOOKUP(A2097,SOURCE!B:P,12,0))&gt;=0,REPT(" ",SOURCE!$W$2-LEN(VLOOKUP(A2097,SOURCE!B:P,12,0))),"")&amp;
TEXT(A2097,"???0")&amp;IF(VLOOKUP(A2097,SOURCE!B:P,13,0)="","","   "&amp;VLOOKUP(A2097,SOURCE!B:P,13,0)
))))</f>
        <v>#define ITM_FB09                      2094</v>
      </c>
    </row>
    <row r="2098" spans="1:4">
      <c r="A2098">
        <v>2095</v>
      </c>
      <c r="B2098" t="str">
        <f>VLOOKUP(A2098,SOURCE!B:P,12,0)</f>
        <v>ITM_FB10</v>
      </c>
      <c r="D2098" s="8" t="str">
        <f>IF(A2098&lt;0,VLOOKUP(A2098,lookups!A$1:B$25,2,0),
IF(ISNA(B2098),"",
IF(OR(ISBLANK(A2098),ISNA(B2098),B2098=0),
"",
"#define "&amp;
VLOOKUP(A2098,SOURCE!B:P,12,0)&amp;IF(SOURCE!$W$2-LEN(VLOOKUP(A2098,SOURCE!B:P,12,0))&gt;=0,REPT(" ",SOURCE!$W$2-LEN(VLOOKUP(A2098,SOURCE!B:P,12,0))),"")&amp;
TEXT(A2098,"???0")&amp;IF(VLOOKUP(A2098,SOURCE!B:P,13,0)="","","   "&amp;VLOOKUP(A2098,SOURCE!B:P,13,0)
))))</f>
        <v>#define ITM_FB10                      2095</v>
      </c>
    </row>
    <row r="2099" spans="1:4">
      <c r="A2099">
        <v>2096</v>
      </c>
      <c r="B2099" t="str">
        <f>VLOOKUP(A2099,SOURCE!B:P,12,0)</f>
        <v>ITM_FB11</v>
      </c>
      <c r="D2099" s="8" t="str">
        <f>IF(A2099&lt;0,VLOOKUP(A2099,lookups!A$1:B$25,2,0),
IF(ISNA(B2099),"",
IF(OR(ISBLANK(A2099),ISNA(B2099),B2099=0),
"",
"#define "&amp;
VLOOKUP(A2099,SOURCE!B:P,12,0)&amp;IF(SOURCE!$W$2-LEN(VLOOKUP(A2099,SOURCE!B:P,12,0))&gt;=0,REPT(" ",SOURCE!$W$2-LEN(VLOOKUP(A2099,SOURCE!B:P,12,0))),"")&amp;
TEXT(A2099,"???0")&amp;IF(VLOOKUP(A2099,SOURCE!B:P,13,0)="","","   "&amp;VLOOKUP(A2099,SOURCE!B:P,13,0)
))))</f>
        <v>#define ITM_FB11                      2096</v>
      </c>
    </row>
    <row r="2100" spans="1:4">
      <c r="A2100">
        <v>2097</v>
      </c>
      <c r="B2100" t="str">
        <f>VLOOKUP(A2100,SOURCE!B:P,12,0)</f>
        <v>ITM_FB12</v>
      </c>
      <c r="D2100" s="8" t="str">
        <f>IF(A2100&lt;0,VLOOKUP(A2100,lookups!A$1:B$25,2,0),
IF(ISNA(B2100),"",
IF(OR(ISBLANK(A2100),ISNA(B2100),B2100=0),
"",
"#define "&amp;
VLOOKUP(A2100,SOURCE!B:P,12,0)&amp;IF(SOURCE!$W$2-LEN(VLOOKUP(A2100,SOURCE!B:P,12,0))&gt;=0,REPT(" ",SOURCE!$W$2-LEN(VLOOKUP(A2100,SOURCE!B:P,12,0))),"")&amp;
TEXT(A2100,"???0")&amp;IF(VLOOKUP(A2100,SOURCE!B:P,13,0)="","","   "&amp;VLOOKUP(A2100,SOURCE!B:P,13,0)
))))</f>
        <v>#define ITM_FB12                      2097</v>
      </c>
    </row>
    <row r="2101" spans="1:4">
      <c r="A2101">
        <v>2098</v>
      </c>
      <c r="B2101" t="str">
        <f>VLOOKUP(A2101,SOURCE!B:P,12,0)</f>
        <v>ITM_FB13</v>
      </c>
      <c r="D2101" s="8" t="str">
        <f>IF(A2101&lt;0,VLOOKUP(A2101,lookups!A$1:B$25,2,0),
IF(ISNA(B2101),"",
IF(OR(ISBLANK(A2101),ISNA(B2101),B2101=0),
"",
"#define "&amp;
VLOOKUP(A2101,SOURCE!B:P,12,0)&amp;IF(SOURCE!$W$2-LEN(VLOOKUP(A2101,SOURCE!B:P,12,0))&gt;=0,REPT(" ",SOURCE!$W$2-LEN(VLOOKUP(A2101,SOURCE!B:P,12,0))),"")&amp;
TEXT(A2101,"???0")&amp;IF(VLOOKUP(A2101,SOURCE!B:P,13,0)="","","   "&amp;VLOOKUP(A2101,SOURCE!B:P,13,0)
))))</f>
        <v>#define ITM_FB13                      2098</v>
      </c>
    </row>
    <row r="2102" spans="1:4">
      <c r="A2102">
        <v>2099</v>
      </c>
      <c r="B2102" t="str">
        <f>VLOOKUP(A2102,SOURCE!B:P,12,0)</f>
        <v>ITM_FB14</v>
      </c>
      <c r="D2102" s="8" t="str">
        <f>IF(A2102&lt;0,VLOOKUP(A2102,lookups!A$1:B$25,2,0),
IF(ISNA(B2102),"",
IF(OR(ISBLANK(A2102),ISNA(B2102),B2102=0),
"",
"#define "&amp;
VLOOKUP(A2102,SOURCE!B:P,12,0)&amp;IF(SOURCE!$W$2-LEN(VLOOKUP(A2102,SOURCE!B:P,12,0))&gt;=0,REPT(" ",SOURCE!$W$2-LEN(VLOOKUP(A2102,SOURCE!B:P,12,0))),"")&amp;
TEXT(A2102,"???0")&amp;IF(VLOOKUP(A2102,SOURCE!B:P,13,0)="","","   "&amp;VLOOKUP(A2102,SOURCE!B:P,13,0)
))))</f>
        <v>#define ITM_FB14                      2099</v>
      </c>
    </row>
    <row r="2103" spans="1:4">
      <c r="A2103">
        <v>2100</v>
      </c>
      <c r="B2103" t="str">
        <f>VLOOKUP(A2103,SOURCE!B:P,12,0)</f>
        <v>ITM_FB15</v>
      </c>
      <c r="D2103" s="8" t="str">
        <f>IF(A2103&lt;0,VLOOKUP(A2103,lookups!A$1:B$25,2,0),
IF(ISNA(B2103),"",
IF(OR(ISBLANK(A2103),ISNA(B2103),B2103=0),
"",
"#define "&amp;
VLOOKUP(A2103,SOURCE!B:P,12,0)&amp;IF(SOURCE!$W$2-LEN(VLOOKUP(A2103,SOURCE!B:P,12,0))&gt;=0,REPT(" ",SOURCE!$W$2-LEN(VLOOKUP(A2103,SOURCE!B:P,12,0))),"")&amp;
TEXT(A2103,"???0")&amp;IF(VLOOKUP(A2103,SOURCE!B:P,13,0)="","","   "&amp;VLOOKUP(A2103,SOURCE!B:P,13,0)
))))</f>
        <v>#define ITM_FB15                      2100</v>
      </c>
    </row>
    <row r="2104" spans="1:4">
      <c r="A2104">
        <v>2101</v>
      </c>
      <c r="B2104" t="str">
        <f>VLOOKUP(A2104,SOURCE!B:P,12,0)</f>
        <v>ITM_FB16</v>
      </c>
      <c r="D2104" s="8" t="str">
        <f>IF(A2104&lt;0,VLOOKUP(A2104,lookups!A$1:B$25,2,0),
IF(ISNA(B2104),"",
IF(OR(ISBLANK(A2104),ISNA(B2104),B2104=0),
"",
"#define "&amp;
VLOOKUP(A2104,SOURCE!B:P,12,0)&amp;IF(SOURCE!$W$2-LEN(VLOOKUP(A2104,SOURCE!B:P,12,0))&gt;=0,REPT(" ",SOURCE!$W$2-LEN(VLOOKUP(A2104,SOURCE!B:P,12,0))),"")&amp;
TEXT(A2104,"???0")&amp;IF(VLOOKUP(A2104,SOURCE!B:P,13,0)="","","   "&amp;VLOOKUP(A2104,SOURCE!B:P,13,0)
))))</f>
        <v>#define ITM_FB16                      2101</v>
      </c>
    </row>
    <row r="2105" spans="1:4">
      <c r="A2105">
        <v>2102</v>
      </c>
      <c r="B2105" t="str">
        <f>VLOOKUP(A2105,SOURCE!B:P,12,0)</f>
        <v>ITM_FB17</v>
      </c>
      <c r="D2105" s="8" t="str">
        <f>IF(A2105&lt;0,VLOOKUP(A2105,lookups!A$1:B$25,2,0),
IF(ISNA(B2105),"",
IF(OR(ISBLANK(A2105),ISNA(B2105),B2105=0),
"",
"#define "&amp;
VLOOKUP(A2105,SOURCE!B:P,12,0)&amp;IF(SOURCE!$W$2-LEN(VLOOKUP(A2105,SOURCE!B:P,12,0))&gt;=0,REPT(" ",SOURCE!$W$2-LEN(VLOOKUP(A2105,SOURCE!B:P,12,0))),"")&amp;
TEXT(A2105,"???0")&amp;IF(VLOOKUP(A2105,SOURCE!B:P,13,0)="","","   "&amp;VLOOKUP(A2105,SOURCE!B:P,13,0)
))))</f>
        <v>#define ITM_FB17                      2102</v>
      </c>
    </row>
    <row r="2106" spans="1:4">
      <c r="A2106">
        <v>2103</v>
      </c>
      <c r="B2106" t="str">
        <f>VLOOKUP(A2106,SOURCE!B:P,12,0)</f>
        <v>ITM_FB18</v>
      </c>
      <c r="D2106" s="8" t="str">
        <f>IF(A2106&lt;0,VLOOKUP(A2106,lookups!A$1:B$25,2,0),
IF(ISNA(B2106),"",
IF(OR(ISBLANK(A2106),ISNA(B2106),B2106=0),
"",
"#define "&amp;
VLOOKUP(A2106,SOURCE!B:P,12,0)&amp;IF(SOURCE!$W$2-LEN(VLOOKUP(A2106,SOURCE!B:P,12,0))&gt;=0,REPT(" ",SOURCE!$W$2-LEN(VLOOKUP(A2106,SOURCE!B:P,12,0))),"")&amp;
TEXT(A2106,"???0")&amp;IF(VLOOKUP(A2106,SOURCE!B:P,13,0)="","","   "&amp;VLOOKUP(A2106,SOURCE!B:P,13,0)
))))</f>
        <v>#define ITM_FB18                      2103</v>
      </c>
    </row>
    <row r="2107" spans="1:4">
      <c r="A2107">
        <v>2104</v>
      </c>
      <c r="B2107" t="str">
        <f>VLOOKUP(A2107,SOURCE!B:P,12,0)</f>
        <v>ITM_FB19</v>
      </c>
      <c r="D2107" s="8" t="str">
        <f>IF(A2107&lt;0,VLOOKUP(A2107,lookups!A$1:B$25,2,0),
IF(ISNA(B2107),"",
IF(OR(ISBLANK(A2107),ISNA(B2107),B2107=0),
"",
"#define "&amp;
VLOOKUP(A2107,SOURCE!B:P,12,0)&amp;IF(SOURCE!$W$2-LEN(VLOOKUP(A2107,SOURCE!B:P,12,0))&gt;=0,REPT(" ",SOURCE!$W$2-LEN(VLOOKUP(A2107,SOURCE!B:P,12,0))),"")&amp;
TEXT(A2107,"???0")&amp;IF(VLOOKUP(A2107,SOURCE!B:P,13,0)="","","   "&amp;VLOOKUP(A2107,SOURCE!B:P,13,0)
))))</f>
        <v>#define ITM_FB19                      2104</v>
      </c>
    </row>
    <row r="2108" spans="1:4">
      <c r="A2108">
        <v>2105</v>
      </c>
      <c r="B2108" t="str">
        <f>VLOOKUP(A2108,SOURCE!B:P,12,0)</f>
        <v>ITM_FB20</v>
      </c>
      <c r="D2108" s="8" t="str">
        <f>IF(A2108&lt;0,VLOOKUP(A2108,lookups!A$1:B$25,2,0),
IF(ISNA(B2108),"",
IF(OR(ISBLANK(A2108),ISNA(B2108),B2108=0),
"",
"#define "&amp;
VLOOKUP(A2108,SOURCE!B:P,12,0)&amp;IF(SOURCE!$W$2-LEN(VLOOKUP(A2108,SOURCE!B:P,12,0))&gt;=0,REPT(" ",SOURCE!$W$2-LEN(VLOOKUP(A2108,SOURCE!B:P,12,0))),"")&amp;
TEXT(A2108,"???0")&amp;IF(VLOOKUP(A2108,SOURCE!B:P,13,0)="","","   "&amp;VLOOKUP(A2108,SOURCE!B:P,13,0)
))))</f>
        <v>#define ITM_FB20                      2105</v>
      </c>
    </row>
    <row r="2109" spans="1:4">
      <c r="A2109">
        <v>2106</v>
      </c>
      <c r="B2109" t="str">
        <f>VLOOKUP(A2109,SOURCE!B:P,12,0)</f>
        <v>ITM_FB21</v>
      </c>
      <c r="D2109" s="8" t="str">
        <f>IF(A2109&lt;0,VLOOKUP(A2109,lookups!A$1:B$25,2,0),
IF(ISNA(B2109),"",
IF(OR(ISBLANK(A2109),ISNA(B2109),B2109=0),
"",
"#define "&amp;
VLOOKUP(A2109,SOURCE!B:P,12,0)&amp;IF(SOURCE!$W$2-LEN(VLOOKUP(A2109,SOURCE!B:P,12,0))&gt;=0,REPT(" ",SOURCE!$W$2-LEN(VLOOKUP(A2109,SOURCE!B:P,12,0))),"")&amp;
TEXT(A2109,"???0")&amp;IF(VLOOKUP(A2109,SOURCE!B:P,13,0)="","","   "&amp;VLOOKUP(A2109,SOURCE!B:P,13,0)
))))</f>
        <v>#define ITM_FB21                      2106</v>
      </c>
    </row>
    <row r="2110" spans="1:4">
      <c r="A2110">
        <v>2107</v>
      </c>
      <c r="B2110" t="str">
        <f>VLOOKUP(A2110,SOURCE!B:P,12,0)</f>
        <v>ITM_FB22</v>
      </c>
      <c r="D2110" s="8" t="str">
        <f>IF(A2110&lt;0,VLOOKUP(A2110,lookups!A$1:B$25,2,0),
IF(ISNA(B2110),"",
IF(OR(ISBLANK(A2110),ISNA(B2110),B2110=0),
"",
"#define "&amp;
VLOOKUP(A2110,SOURCE!B:P,12,0)&amp;IF(SOURCE!$W$2-LEN(VLOOKUP(A2110,SOURCE!B:P,12,0))&gt;=0,REPT(" ",SOURCE!$W$2-LEN(VLOOKUP(A2110,SOURCE!B:P,12,0))),"")&amp;
TEXT(A2110,"???0")&amp;IF(VLOOKUP(A2110,SOURCE!B:P,13,0)="","","   "&amp;VLOOKUP(A2110,SOURCE!B:P,13,0)
))))</f>
        <v>#define ITM_FB22                      2107</v>
      </c>
    </row>
    <row r="2111" spans="1:4">
      <c r="A2111">
        <v>2108</v>
      </c>
      <c r="B2111" t="str">
        <f>VLOOKUP(A2111,SOURCE!B:P,12,0)</f>
        <v>ITM_FB23</v>
      </c>
      <c r="D2111" s="8" t="str">
        <f>IF(A2111&lt;0,VLOOKUP(A2111,lookups!A$1:B$25,2,0),
IF(ISNA(B2111),"",
IF(OR(ISBLANK(A2111),ISNA(B2111),B2111=0),
"",
"#define "&amp;
VLOOKUP(A2111,SOURCE!B:P,12,0)&amp;IF(SOURCE!$W$2-LEN(VLOOKUP(A2111,SOURCE!B:P,12,0))&gt;=0,REPT(" ",SOURCE!$W$2-LEN(VLOOKUP(A2111,SOURCE!B:P,12,0))),"")&amp;
TEXT(A2111,"???0")&amp;IF(VLOOKUP(A2111,SOURCE!B:P,13,0)="","","   "&amp;VLOOKUP(A2111,SOURCE!B:P,13,0)
))))</f>
        <v>#define ITM_FB23                      2108</v>
      </c>
    </row>
    <row r="2112" spans="1:4">
      <c r="A2112">
        <v>2109</v>
      </c>
      <c r="B2112" t="str">
        <f>VLOOKUP(A2112,SOURCE!B:P,12,0)</f>
        <v>ITM_FB24</v>
      </c>
      <c r="D2112" s="8" t="str">
        <f>IF(A2112&lt;0,VLOOKUP(A2112,lookups!A$1:B$25,2,0),
IF(ISNA(B2112),"",
IF(OR(ISBLANK(A2112),ISNA(B2112),B2112=0),
"",
"#define "&amp;
VLOOKUP(A2112,SOURCE!B:P,12,0)&amp;IF(SOURCE!$W$2-LEN(VLOOKUP(A2112,SOURCE!B:P,12,0))&gt;=0,REPT(" ",SOURCE!$W$2-LEN(VLOOKUP(A2112,SOURCE!B:P,12,0))),"")&amp;
TEXT(A2112,"???0")&amp;IF(VLOOKUP(A2112,SOURCE!B:P,13,0)="","","   "&amp;VLOOKUP(A2112,SOURCE!B:P,13,0)
))))</f>
        <v>#define ITM_FB24                      2109</v>
      </c>
    </row>
    <row r="2113" spans="1:4">
      <c r="A2113">
        <v>2110</v>
      </c>
      <c r="B2113" t="str">
        <f>VLOOKUP(A2113,SOURCE!B:P,12,0)</f>
        <v>ITM_FB25</v>
      </c>
      <c r="D2113" s="8" t="str">
        <f>IF(A2113&lt;0,VLOOKUP(A2113,lookups!A$1:B$25,2,0),
IF(ISNA(B2113),"",
IF(OR(ISBLANK(A2113),ISNA(B2113),B2113=0),
"",
"#define "&amp;
VLOOKUP(A2113,SOURCE!B:P,12,0)&amp;IF(SOURCE!$W$2-LEN(VLOOKUP(A2113,SOURCE!B:P,12,0))&gt;=0,REPT(" ",SOURCE!$W$2-LEN(VLOOKUP(A2113,SOURCE!B:P,12,0))),"")&amp;
TEXT(A2113,"???0")&amp;IF(VLOOKUP(A2113,SOURCE!B:P,13,0)="","","   "&amp;VLOOKUP(A2113,SOURCE!B:P,13,0)
))))</f>
        <v>#define ITM_FB25                      2110</v>
      </c>
    </row>
    <row r="2114" spans="1:4">
      <c r="A2114">
        <v>2111</v>
      </c>
      <c r="B2114" t="str">
        <f>VLOOKUP(A2114,SOURCE!B:P,12,0)</f>
        <v>ITM_FB26</v>
      </c>
      <c r="D2114" s="8" t="str">
        <f>IF(A2114&lt;0,VLOOKUP(A2114,lookups!A$1:B$25,2,0),
IF(ISNA(B2114),"",
IF(OR(ISBLANK(A2114),ISNA(B2114),B2114=0),
"",
"#define "&amp;
VLOOKUP(A2114,SOURCE!B:P,12,0)&amp;IF(SOURCE!$W$2-LEN(VLOOKUP(A2114,SOURCE!B:P,12,0))&gt;=0,REPT(" ",SOURCE!$W$2-LEN(VLOOKUP(A2114,SOURCE!B:P,12,0))),"")&amp;
TEXT(A2114,"???0")&amp;IF(VLOOKUP(A2114,SOURCE!B:P,13,0)="","","   "&amp;VLOOKUP(A2114,SOURCE!B:P,13,0)
))))</f>
        <v>#define ITM_FB26                      2111</v>
      </c>
    </row>
    <row r="2115" spans="1:4">
      <c r="A2115">
        <v>2112</v>
      </c>
      <c r="B2115" t="str">
        <f>VLOOKUP(A2115,SOURCE!B:P,12,0)</f>
        <v>ITM_FB27</v>
      </c>
      <c r="D2115" s="8" t="str">
        <f>IF(A2115&lt;0,VLOOKUP(A2115,lookups!A$1:B$25,2,0),
IF(ISNA(B2115),"",
IF(OR(ISBLANK(A2115),ISNA(B2115),B2115=0),
"",
"#define "&amp;
VLOOKUP(A2115,SOURCE!B:P,12,0)&amp;IF(SOURCE!$W$2-LEN(VLOOKUP(A2115,SOURCE!B:P,12,0))&gt;=0,REPT(" ",SOURCE!$W$2-LEN(VLOOKUP(A2115,SOURCE!B:P,12,0))),"")&amp;
TEXT(A2115,"???0")&amp;IF(VLOOKUP(A2115,SOURCE!B:P,13,0)="","","   "&amp;VLOOKUP(A2115,SOURCE!B:P,13,0)
))))</f>
        <v>#define ITM_FB27                      2112</v>
      </c>
    </row>
    <row r="2116" spans="1:4">
      <c r="A2116">
        <v>2113</v>
      </c>
      <c r="B2116" t="str">
        <f>VLOOKUP(A2116,SOURCE!B:P,12,0)</f>
        <v>ITM_FB28</v>
      </c>
      <c r="D2116" s="8" t="str">
        <f>IF(A2116&lt;0,VLOOKUP(A2116,lookups!A$1:B$25,2,0),
IF(ISNA(B2116),"",
IF(OR(ISBLANK(A2116),ISNA(B2116),B2116=0),
"",
"#define "&amp;
VLOOKUP(A2116,SOURCE!B:P,12,0)&amp;IF(SOURCE!$W$2-LEN(VLOOKUP(A2116,SOURCE!B:P,12,0))&gt;=0,REPT(" ",SOURCE!$W$2-LEN(VLOOKUP(A2116,SOURCE!B:P,12,0))),"")&amp;
TEXT(A2116,"???0")&amp;IF(VLOOKUP(A2116,SOURCE!B:P,13,0)="","","   "&amp;VLOOKUP(A2116,SOURCE!B:P,13,0)
))))</f>
        <v>#define ITM_FB28                      2113</v>
      </c>
    </row>
    <row r="2117" spans="1:4">
      <c r="A2117">
        <v>2114</v>
      </c>
      <c r="B2117" t="str">
        <f>VLOOKUP(A2117,SOURCE!B:P,12,0)</f>
        <v>ITM_FB29</v>
      </c>
      <c r="D2117" s="8" t="str">
        <f>IF(A2117&lt;0,VLOOKUP(A2117,lookups!A$1:B$25,2,0),
IF(ISNA(B2117),"",
IF(OR(ISBLANK(A2117),ISNA(B2117),B2117=0),
"",
"#define "&amp;
VLOOKUP(A2117,SOURCE!B:P,12,0)&amp;IF(SOURCE!$W$2-LEN(VLOOKUP(A2117,SOURCE!B:P,12,0))&gt;=0,REPT(" ",SOURCE!$W$2-LEN(VLOOKUP(A2117,SOURCE!B:P,12,0))),"")&amp;
TEXT(A2117,"???0")&amp;IF(VLOOKUP(A2117,SOURCE!B:P,13,0)="","","   "&amp;VLOOKUP(A2117,SOURCE!B:P,13,0)
))))</f>
        <v>#define ITM_FB29                      2114</v>
      </c>
    </row>
    <row r="2118" spans="1:4">
      <c r="A2118">
        <v>2115</v>
      </c>
      <c r="B2118" t="str">
        <f>VLOOKUP(A2118,SOURCE!B:P,12,0)</f>
        <v>ITM_FB30</v>
      </c>
      <c r="D2118" s="8" t="str">
        <f>IF(A2118&lt;0,VLOOKUP(A2118,lookups!A$1:B$25,2,0),
IF(ISNA(B2118),"",
IF(OR(ISBLANK(A2118),ISNA(B2118),B2118=0),
"",
"#define "&amp;
VLOOKUP(A2118,SOURCE!B:P,12,0)&amp;IF(SOURCE!$W$2-LEN(VLOOKUP(A2118,SOURCE!B:P,12,0))&gt;=0,REPT(" ",SOURCE!$W$2-LEN(VLOOKUP(A2118,SOURCE!B:P,12,0))),"")&amp;
TEXT(A2118,"???0")&amp;IF(VLOOKUP(A2118,SOURCE!B:P,13,0)="","","   "&amp;VLOOKUP(A2118,SOURCE!B:P,13,0)
))))</f>
        <v>#define ITM_FB30                      2115</v>
      </c>
    </row>
    <row r="2119" spans="1:4">
      <c r="A2119">
        <v>2116</v>
      </c>
      <c r="B2119" t="str">
        <f>VLOOKUP(A2119,SOURCE!B:P,12,0)</f>
        <v>ITM_FB31</v>
      </c>
      <c r="D2119" s="8" t="str">
        <f>IF(A2119&lt;0,VLOOKUP(A2119,lookups!A$1:B$25,2,0),
IF(ISNA(B2119),"",
IF(OR(ISBLANK(A2119),ISNA(B2119),B2119=0),
"",
"#define "&amp;
VLOOKUP(A2119,SOURCE!B:P,12,0)&amp;IF(SOURCE!$W$2-LEN(VLOOKUP(A2119,SOURCE!B:P,12,0))&gt;=0,REPT(" ",SOURCE!$W$2-LEN(VLOOKUP(A2119,SOURCE!B:P,12,0))),"")&amp;
TEXT(A2119,"???0")&amp;IF(VLOOKUP(A2119,SOURCE!B:P,13,0)="","","   "&amp;VLOOKUP(A2119,SOURCE!B:P,13,0)
))))</f>
        <v>#define ITM_FB31                      2116</v>
      </c>
    </row>
    <row r="2120" spans="1:4">
      <c r="A2120">
        <v>2117</v>
      </c>
      <c r="B2120" t="str">
        <f>VLOOKUP(A2120,SOURCE!B:P,12,0)</f>
        <v>ITM_FB32</v>
      </c>
      <c r="D2120" s="8" t="str">
        <f>IF(A2120&lt;0,VLOOKUP(A2120,lookups!A$1:B$25,2,0),
IF(ISNA(B2120),"",
IF(OR(ISBLANK(A2120),ISNA(B2120),B2120=0),
"",
"#define "&amp;
VLOOKUP(A2120,SOURCE!B:P,12,0)&amp;IF(SOURCE!$W$2-LEN(VLOOKUP(A2120,SOURCE!B:P,12,0))&gt;=0,REPT(" ",SOURCE!$W$2-LEN(VLOOKUP(A2120,SOURCE!B:P,12,0))),"")&amp;
TEXT(A2120,"???0")&amp;IF(VLOOKUP(A2120,SOURCE!B:P,13,0)="","","   "&amp;VLOOKUP(A2120,SOURCE!B:P,13,0)
))))</f>
        <v>#define ITM_FB32                      2117</v>
      </c>
    </row>
    <row r="2121" spans="1:4">
      <c r="A2121">
        <v>2118</v>
      </c>
      <c r="B2121" t="str">
        <f>VLOOKUP(A2121,SOURCE!B:P,12,0)</f>
        <v>ITM_FB33</v>
      </c>
      <c r="D2121" s="8" t="str">
        <f>IF(A2121&lt;0,VLOOKUP(A2121,lookups!A$1:B$25,2,0),
IF(ISNA(B2121),"",
IF(OR(ISBLANK(A2121),ISNA(B2121),B2121=0),
"",
"#define "&amp;
VLOOKUP(A2121,SOURCE!B:P,12,0)&amp;IF(SOURCE!$W$2-LEN(VLOOKUP(A2121,SOURCE!B:P,12,0))&gt;=0,REPT(" ",SOURCE!$W$2-LEN(VLOOKUP(A2121,SOURCE!B:P,12,0))),"")&amp;
TEXT(A2121,"???0")&amp;IF(VLOOKUP(A2121,SOURCE!B:P,13,0)="","","   "&amp;VLOOKUP(A2121,SOURCE!B:P,13,0)
))))</f>
        <v>#define ITM_FB33                      2118</v>
      </c>
    </row>
    <row r="2122" spans="1:4">
      <c r="A2122">
        <v>2119</v>
      </c>
      <c r="B2122" t="str">
        <f>VLOOKUP(A2122,SOURCE!B:P,12,0)</f>
        <v>ITM_FB34</v>
      </c>
      <c r="D2122" s="8" t="str">
        <f>IF(A2122&lt;0,VLOOKUP(A2122,lookups!A$1:B$25,2,0),
IF(ISNA(B2122),"",
IF(OR(ISBLANK(A2122),ISNA(B2122),B2122=0),
"",
"#define "&amp;
VLOOKUP(A2122,SOURCE!B:P,12,0)&amp;IF(SOURCE!$W$2-LEN(VLOOKUP(A2122,SOURCE!B:P,12,0))&gt;=0,REPT(" ",SOURCE!$W$2-LEN(VLOOKUP(A2122,SOURCE!B:P,12,0))),"")&amp;
TEXT(A2122,"???0")&amp;IF(VLOOKUP(A2122,SOURCE!B:P,13,0)="","","   "&amp;VLOOKUP(A2122,SOURCE!B:P,13,0)
))))</f>
        <v>#define ITM_FB34                      2119</v>
      </c>
    </row>
    <row r="2123" spans="1:4">
      <c r="A2123">
        <v>2120</v>
      </c>
      <c r="B2123" t="str">
        <f>VLOOKUP(A2123,SOURCE!B:P,12,0)</f>
        <v>ITM_FB35</v>
      </c>
      <c r="D2123" s="8" t="str">
        <f>IF(A2123&lt;0,VLOOKUP(A2123,lookups!A$1:B$25,2,0),
IF(ISNA(B2123),"",
IF(OR(ISBLANK(A2123),ISNA(B2123),B2123=0),
"",
"#define "&amp;
VLOOKUP(A2123,SOURCE!B:P,12,0)&amp;IF(SOURCE!$W$2-LEN(VLOOKUP(A2123,SOURCE!B:P,12,0))&gt;=0,REPT(" ",SOURCE!$W$2-LEN(VLOOKUP(A2123,SOURCE!B:P,12,0))),"")&amp;
TEXT(A2123,"???0")&amp;IF(VLOOKUP(A2123,SOURCE!B:P,13,0)="","","   "&amp;VLOOKUP(A2123,SOURCE!B:P,13,0)
))))</f>
        <v>#define ITM_FB35                      2120</v>
      </c>
    </row>
    <row r="2124" spans="1:4">
      <c r="A2124">
        <v>2121</v>
      </c>
      <c r="B2124" t="str">
        <f>VLOOKUP(A2124,SOURCE!B:P,12,0)</f>
        <v>ITM_FB36</v>
      </c>
      <c r="D2124" s="8" t="str">
        <f>IF(A2124&lt;0,VLOOKUP(A2124,lookups!A$1:B$25,2,0),
IF(ISNA(B2124),"",
IF(OR(ISBLANK(A2124),ISNA(B2124),B2124=0),
"",
"#define "&amp;
VLOOKUP(A2124,SOURCE!B:P,12,0)&amp;IF(SOURCE!$W$2-LEN(VLOOKUP(A2124,SOURCE!B:P,12,0))&gt;=0,REPT(" ",SOURCE!$W$2-LEN(VLOOKUP(A2124,SOURCE!B:P,12,0))),"")&amp;
TEXT(A2124,"???0")&amp;IF(VLOOKUP(A2124,SOURCE!B:P,13,0)="","","   "&amp;VLOOKUP(A2124,SOURCE!B:P,13,0)
))))</f>
        <v>#define ITM_FB36                      2121</v>
      </c>
    </row>
    <row r="2125" spans="1:4">
      <c r="A2125">
        <v>2122</v>
      </c>
      <c r="B2125" t="str">
        <f>VLOOKUP(A2125,SOURCE!B:P,12,0)</f>
        <v>ITM_FB37</v>
      </c>
      <c r="D2125" s="8" t="str">
        <f>IF(A2125&lt;0,VLOOKUP(A2125,lookups!A$1:B$25,2,0),
IF(ISNA(B2125),"",
IF(OR(ISBLANK(A2125),ISNA(B2125),B2125=0),
"",
"#define "&amp;
VLOOKUP(A2125,SOURCE!B:P,12,0)&amp;IF(SOURCE!$W$2-LEN(VLOOKUP(A2125,SOURCE!B:P,12,0))&gt;=0,REPT(" ",SOURCE!$W$2-LEN(VLOOKUP(A2125,SOURCE!B:P,12,0))),"")&amp;
TEXT(A2125,"???0")&amp;IF(VLOOKUP(A2125,SOURCE!B:P,13,0)="","","   "&amp;VLOOKUP(A2125,SOURCE!B:P,13,0)
))))</f>
        <v>#define ITM_FB37                      2122</v>
      </c>
    </row>
    <row r="2126" spans="1:4">
      <c r="A2126">
        <v>2123</v>
      </c>
      <c r="B2126" t="str">
        <f>VLOOKUP(A2126,SOURCE!B:P,12,0)</f>
        <v>ITM_FB38</v>
      </c>
      <c r="D2126" s="8" t="str">
        <f>IF(A2126&lt;0,VLOOKUP(A2126,lookups!A$1:B$25,2,0),
IF(ISNA(B2126),"",
IF(OR(ISBLANK(A2126),ISNA(B2126),B2126=0),
"",
"#define "&amp;
VLOOKUP(A2126,SOURCE!B:P,12,0)&amp;IF(SOURCE!$W$2-LEN(VLOOKUP(A2126,SOURCE!B:P,12,0))&gt;=0,REPT(" ",SOURCE!$W$2-LEN(VLOOKUP(A2126,SOURCE!B:P,12,0))),"")&amp;
TEXT(A2126,"???0")&amp;IF(VLOOKUP(A2126,SOURCE!B:P,13,0)="","","   "&amp;VLOOKUP(A2126,SOURCE!B:P,13,0)
))))</f>
        <v>#define ITM_FB38                      2123</v>
      </c>
    </row>
    <row r="2127" spans="1:4">
      <c r="A2127">
        <v>2124</v>
      </c>
      <c r="B2127" t="str">
        <f>VLOOKUP(A2127,SOURCE!B:P,12,0)</f>
        <v>ITM_FB39</v>
      </c>
      <c r="D2127" s="8" t="str">
        <f>IF(A2127&lt;0,VLOOKUP(A2127,lookups!A$1:B$25,2,0),
IF(ISNA(B2127),"",
IF(OR(ISBLANK(A2127),ISNA(B2127),B2127=0),
"",
"#define "&amp;
VLOOKUP(A2127,SOURCE!B:P,12,0)&amp;IF(SOURCE!$W$2-LEN(VLOOKUP(A2127,SOURCE!B:P,12,0))&gt;=0,REPT(" ",SOURCE!$W$2-LEN(VLOOKUP(A2127,SOURCE!B:P,12,0))),"")&amp;
TEXT(A2127,"???0")&amp;IF(VLOOKUP(A2127,SOURCE!B:P,13,0)="","","   "&amp;VLOOKUP(A2127,SOURCE!B:P,13,0)
))))</f>
        <v>#define ITM_FB39                      2124</v>
      </c>
    </row>
    <row r="2128" spans="1:4">
      <c r="A2128">
        <v>2125</v>
      </c>
      <c r="B2128" t="str">
        <f>VLOOKUP(A2128,SOURCE!B:P,12,0)</f>
        <v>ITM_FB40</v>
      </c>
      <c r="D2128" s="8" t="str">
        <f>IF(A2128&lt;0,VLOOKUP(A2128,lookups!A$1:B$25,2,0),
IF(ISNA(B2128),"",
IF(OR(ISBLANK(A2128),ISNA(B2128),B2128=0),
"",
"#define "&amp;
VLOOKUP(A2128,SOURCE!B:P,12,0)&amp;IF(SOURCE!$W$2-LEN(VLOOKUP(A2128,SOURCE!B:P,12,0))&gt;=0,REPT(" ",SOURCE!$W$2-LEN(VLOOKUP(A2128,SOURCE!B:P,12,0))),"")&amp;
TEXT(A2128,"???0")&amp;IF(VLOOKUP(A2128,SOURCE!B:P,13,0)="","","   "&amp;VLOOKUP(A2128,SOURCE!B:P,13,0)
))))</f>
        <v>#define ITM_FB40                      2125</v>
      </c>
    </row>
    <row r="2129" spans="1:4">
      <c r="A2129">
        <v>2126</v>
      </c>
      <c r="B2129" t="str">
        <f>VLOOKUP(A2129,SOURCE!B:P,12,0)</f>
        <v>ITM_FB41</v>
      </c>
      <c r="D2129" s="8" t="str">
        <f>IF(A2129&lt;0,VLOOKUP(A2129,lookups!A$1:B$25,2,0),
IF(ISNA(B2129),"",
IF(OR(ISBLANK(A2129),ISNA(B2129),B2129=0),
"",
"#define "&amp;
VLOOKUP(A2129,SOURCE!B:P,12,0)&amp;IF(SOURCE!$W$2-LEN(VLOOKUP(A2129,SOURCE!B:P,12,0))&gt;=0,REPT(" ",SOURCE!$W$2-LEN(VLOOKUP(A2129,SOURCE!B:P,12,0))),"")&amp;
TEXT(A2129,"???0")&amp;IF(VLOOKUP(A2129,SOURCE!B:P,13,0)="","","   "&amp;VLOOKUP(A2129,SOURCE!B:P,13,0)
))))</f>
        <v>#define ITM_FB41                      2126</v>
      </c>
    </row>
    <row r="2130" spans="1:4">
      <c r="A2130">
        <v>2127</v>
      </c>
      <c r="B2130" t="str">
        <f>VLOOKUP(A2130,SOURCE!B:P,12,0)</f>
        <v>ITM_FB42</v>
      </c>
      <c r="D2130" s="8" t="str">
        <f>IF(A2130&lt;0,VLOOKUP(A2130,lookups!A$1:B$25,2,0),
IF(ISNA(B2130),"",
IF(OR(ISBLANK(A2130),ISNA(B2130),B2130=0),
"",
"#define "&amp;
VLOOKUP(A2130,SOURCE!B:P,12,0)&amp;IF(SOURCE!$W$2-LEN(VLOOKUP(A2130,SOURCE!B:P,12,0))&gt;=0,REPT(" ",SOURCE!$W$2-LEN(VLOOKUP(A2130,SOURCE!B:P,12,0))),"")&amp;
TEXT(A2130,"???0")&amp;IF(VLOOKUP(A2130,SOURCE!B:P,13,0)="","","   "&amp;VLOOKUP(A2130,SOURCE!B:P,13,0)
))))</f>
        <v>#define ITM_FB42                      2127</v>
      </c>
    </row>
    <row r="2131" spans="1:4">
      <c r="A2131">
        <v>2128</v>
      </c>
      <c r="B2131" t="str">
        <f>VLOOKUP(A2131,SOURCE!B:P,12,0)</f>
        <v>ITM_FB43</v>
      </c>
      <c r="D2131" s="8" t="str">
        <f>IF(A2131&lt;0,VLOOKUP(A2131,lookups!A$1:B$25,2,0),
IF(ISNA(B2131),"",
IF(OR(ISBLANK(A2131),ISNA(B2131),B2131=0),
"",
"#define "&amp;
VLOOKUP(A2131,SOURCE!B:P,12,0)&amp;IF(SOURCE!$W$2-LEN(VLOOKUP(A2131,SOURCE!B:P,12,0))&gt;=0,REPT(" ",SOURCE!$W$2-LEN(VLOOKUP(A2131,SOURCE!B:P,12,0))),"")&amp;
TEXT(A2131,"???0")&amp;IF(VLOOKUP(A2131,SOURCE!B:P,13,0)="","","   "&amp;VLOOKUP(A2131,SOURCE!B:P,13,0)
))))</f>
        <v>#define ITM_FB43                      2128</v>
      </c>
    </row>
    <row r="2132" spans="1:4">
      <c r="A2132">
        <v>2129</v>
      </c>
      <c r="B2132" t="str">
        <f>VLOOKUP(A2132,SOURCE!B:P,12,0)</f>
        <v>ITM_FB44</v>
      </c>
      <c r="D2132" s="8" t="str">
        <f>IF(A2132&lt;0,VLOOKUP(A2132,lookups!A$1:B$25,2,0),
IF(ISNA(B2132),"",
IF(OR(ISBLANK(A2132),ISNA(B2132),B2132=0),
"",
"#define "&amp;
VLOOKUP(A2132,SOURCE!B:P,12,0)&amp;IF(SOURCE!$W$2-LEN(VLOOKUP(A2132,SOURCE!B:P,12,0))&gt;=0,REPT(" ",SOURCE!$W$2-LEN(VLOOKUP(A2132,SOURCE!B:P,12,0))),"")&amp;
TEXT(A2132,"???0")&amp;IF(VLOOKUP(A2132,SOURCE!B:P,13,0)="","","   "&amp;VLOOKUP(A2132,SOURCE!B:P,13,0)
))))</f>
        <v>#define ITM_FB44                      2129</v>
      </c>
    </row>
    <row r="2133" spans="1:4">
      <c r="A2133">
        <v>2130</v>
      </c>
      <c r="B2133" t="str">
        <f>VLOOKUP(A2133,SOURCE!B:P,12,0)</f>
        <v>ITM_FB45</v>
      </c>
      <c r="D2133" s="8" t="str">
        <f>IF(A2133&lt;0,VLOOKUP(A2133,lookups!A$1:B$25,2,0),
IF(ISNA(B2133),"",
IF(OR(ISBLANK(A2133),ISNA(B2133),B2133=0),
"",
"#define "&amp;
VLOOKUP(A2133,SOURCE!B:P,12,0)&amp;IF(SOURCE!$W$2-LEN(VLOOKUP(A2133,SOURCE!B:P,12,0))&gt;=0,REPT(" ",SOURCE!$W$2-LEN(VLOOKUP(A2133,SOURCE!B:P,12,0))),"")&amp;
TEXT(A2133,"???0")&amp;IF(VLOOKUP(A2133,SOURCE!B:P,13,0)="","","   "&amp;VLOOKUP(A2133,SOURCE!B:P,13,0)
))))</f>
        <v>#define ITM_FB45                      2130</v>
      </c>
    </row>
    <row r="2134" spans="1:4">
      <c r="A2134">
        <v>2131</v>
      </c>
      <c r="B2134" t="str">
        <f>VLOOKUP(A2134,SOURCE!B:P,12,0)</f>
        <v>ITM_FB46</v>
      </c>
      <c r="D2134" s="8" t="str">
        <f>IF(A2134&lt;0,VLOOKUP(A2134,lookups!A$1:B$25,2,0),
IF(ISNA(B2134),"",
IF(OR(ISBLANK(A2134),ISNA(B2134),B2134=0),
"",
"#define "&amp;
VLOOKUP(A2134,SOURCE!B:P,12,0)&amp;IF(SOURCE!$W$2-LEN(VLOOKUP(A2134,SOURCE!B:P,12,0))&gt;=0,REPT(" ",SOURCE!$W$2-LEN(VLOOKUP(A2134,SOURCE!B:P,12,0))),"")&amp;
TEXT(A2134,"???0")&amp;IF(VLOOKUP(A2134,SOURCE!B:P,13,0)="","","   "&amp;VLOOKUP(A2134,SOURCE!B:P,13,0)
))))</f>
        <v>#define ITM_FB46                      2131</v>
      </c>
    </row>
    <row r="2135" spans="1:4">
      <c r="A2135">
        <v>2132</v>
      </c>
      <c r="B2135" t="str">
        <f>VLOOKUP(A2135,SOURCE!B:P,12,0)</f>
        <v>ITM_FB47</v>
      </c>
      <c r="D2135" s="8" t="str">
        <f>IF(A2135&lt;0,VLOOKUP(A2135,lookups!A$1:B$25,2,0),
IF(ISNA(B2135),"",
IF(OR(ISBLANK(A2135),ISNA(B2135),B2135=0),
"",
"#define "&amp;
VLOOKUP(A2135,SOURCE!B:P,12,0)&amp;IF(SOURCE!$W$2-LEN(VLOOKUP(A2135,SOURCE!B:P,12,0))&gt;=0,REPT(" ",SOURCE!$W$2-LEN(VLOOKUP(A2135,SOURCE!B:P,12,0))),"")&amp;
TEXT(A2135,"???0")&amp;IF(VLOOKUP(A2135,SOURCE!B:P,13,0)="","","   "&amp;VLOOKUP(A2135,SOURCE!B:P,13,0)
))))</f>
        <v>#define ITM_FB47                      2132</v>
      </c>
    </row>
    <row r="2136" spans="1:4">
      <c r="A2136">
        <v>2133</v>
      </c>
      <c r="B2136" t="str">
        <f>VLOOKUP(A2136,SOURCE!B:P,12,0)</f>
        <v>ITM_FB48</v>
      </c>
      <c r="D2136" s="8" t="str">
        <f>IF(A2136&lt;0,VLOOKUP(A2136,lookups!A$1:B$25,2,0),
IF(ISNA(B2136),"",
IF(OR(ISBLANK(A2136),ISNA(B2136),B2136=0),
"",
"#define "&amp;
VLOOKUP(A2136,SOURCE!B:P,12,0)&amp;IF(SOURCE!$W$2-LEN(VLOOKUP(A2136,SOURCE!B:P,12,0))&gt;=0,REPT(" ",SOURCE!$W$2-LEN(VLOOKUP(A2136,SOURCE!B:P,12,0))),"")&amp;
TEXT(A2136,"???0")&amp;IF(VLOOKUP(A2136,SOURCE!B:P,13,0)="","","   "&amp;VLOOKUP(A2136,SOURCE!B:P,13,0)
))))</f>
        <v>#define ITM_FB48                      2133</v>
      </c>
    </row>
    <row r="2137" spans="1:4">
      <c r="A2137">
        <v>2134</v>
      </c>
      <c r="B2137" t="str">
        <f>VLOOKUP(A2137,SOURCE!B:P,12,0)</f>
        <v>ITM_FB49</v>
      </c>
      <c r="D2137" s="8" t="str">
        <f>IF(A2137&lt;0,VLOOKUP(A2137,lookups!A$1:B$25,2,0),
IF(ISNA(B2137),"",
IF(OR(ISBLANK(A2137),ISNA(B2137),B2137=0),
"",
"#define "&amp;
VLOOKUP(A2137,SOURCE!B:P,12,0)&amp;IF(SOURCE!$W$2-LEN(VLOOKUP(A2137,SOURCE!B:P,12,0))&gt;=0,REPT(" ",SOURCE!$W$2-LEN(VLOOKUP(A2137,SOURCE!B:P,12,0))),"")&amp;
TEXT(A2137,"???0")&amp;IF(VLOOKUP(A2137,SOURCE!B:P,13,0)="","","   "&amp;VLOOKUP(A2137,SOURCE!B:P,13,0)
))))</f>
        <v>#define ITM_FB49                      2134</v>
      </c>
    </row>
    <row r="2138" spans="1:4">
      <c r="A2138">
        <v>2135</v>
      </c>
      <c r="B2138" t="str">
        <f>VLOOKUP(A2138,SOURCE!B:P,12,0)</f>
        <v>ITM_FB50</v>
      </c>
      <c r="D2138" s="8" t="str">
        <f>IF(A2138&lt;0,VLOOKUP(A2138,lookups!A$1:B$25,2,0),
IF(ISNA(B2138),"",
IF(OR(ISBLANK(A2138),ISNA(B2138),B2138=0),
"",
"#define "&amp;
VLOOKUP(A2138,SOURCE!B:P,12,0)&amp;IF(SOURCE!$W$2-LEN(VLOOKUP(A2138,SOURCE!B:P,12,0))&gt;=0,REPT(" ",SOURCE!$W$2-LEN(VLOOKUP(A2138,SOURCE!B:P,12,0))),"")&amp;
TEXT(A2138,"???0")&amp;IF(VLOOKUP(A2138,SOURCE!B:P,13,0)="","","   "&amp;VLOOKUP(A2138,SOURCE!B:P,13,0)
))))</f>
        <v>#define ITM_FB50                      2135</v>
      </c>
    </row>
    <row r="2139" spans="1:4">
      <c r="A2139">
        <v>2136</v>
      </c>
      <c r="B2139" t="str">
        <f>VLOOKUP(A2139,SOURCE!B:P,12,0)</f>
        <v>ITM_FB51</v>
      </c>
      <c r="D2139" s="8" t="str">
        <f>IF(A2139&lt;0,VLOOKUP(A2139,lookups!A$1:B$25,2,0),
IF(ISNA(B2139),"",
IF(OR(ISBLANK(A2139),ISNA(B2139),B2139=0),
"",
"#define "&amp;
VLOOKUP(A2139,SOURCE!B:P,12,0)&amp;IF(SOURCE!$W$2-LEN(VLOOKUP(A2139,SOURCE!B:P,12,0))&gt;=0,REPT(" ",SOURCE!$W$2-LEN(VLOOKUP(A2139,SOURCE!B:P,12,0))),"")&amp;
TEXT(A2139,"???0")&amp;IF(VLOOKUP(A2139,SOURCE!B:P,13,0)="","","   "&amp;VLOOKUP(A2139,SOURCE!B:P,13,0)
))))</f>
        <v>#define ITM_FB51                      2136</v>
      </c>
    </row>
    <row r="2140" spans="1:4">
      <c r="A2140">
        <v>2137</v>
      </c>
      <c r="B2140" t="str">
        <f>VLOOKUP(A2140,SOURCE!B:P,12,0)</f>
        <v>ITM_FB52</v>
      </c>
      <c r="D2140" s="8" t="str">
        <f>IF(A2140&lt;0,VLOOKUP(A2140,lookups!A$1:B$25,2,0),
IF(ISNA(B2140),"",
IF(OR(ISBLANK(A2140),ISNA(B2140),B2140=0),
"",
"#define "&amp;
VLOOKUP(A2140,SOURCE!B:P,12,0)&amp;IF(SOURCE!$W$2-LEN(VLOOKUP(A2140,SOURCE!B:P,12,0))&gt;=0,REPT(" ",SOURCE!$W$2-LEN(VLOOKUP(A2140,SOURCE!B:P,12,0))),"")&amp;
TEXT(A2140,"???0")&amp;IF(VLOOKUP(A2140,SOURCE!B:P,13,0)="","","   "&amp;VLOOKUP(A2140,SOURCE!B:P,13,0)
))))</f>
        <v>#define ITM_FB52                      2137</v>
      </c>
    </row>
    <row r="2141" spans="1:4">
      <c r="A2141">
        <v>2138</v>
      </c>
      <c r="B2141" t="str">
        <f>VLOOKUP(A2141,SOURCE!B:P,12,0)</f>
        <v>ITM_FB53</v>
      </c>
      <c r="D2141" s="8" t="str">
        <f>IF(A2141&lt;0,VLOOKUP(A2141,lookups!A$1:B$25,2,0),
IF(ISNA(B2141),"",
IF(OR(ISBLANK(A2141),ISNA(B2141),B2141=0),
"",
"#define "&amp;
VLOOKUP(A2141,SOURCE!B:P,12,0)&amp;IF(SOURCE!$W$2-LEN(VLOOKUP(A2141,SOURCE!B:P,12,0))&gt;=0,REPT(" ",SOURCE!$W$2-LEN(VLOOKUP(A2141,SOURCE!B:P,12,0))),"")&amp;
TEXT(A2141,"???0")&amp;IF(VLOOKUP(A2141,SOURCE!B:P,13,0)="","","   "&amp;VLOOKUP(A2141,SOURCE!B:P,13,0)
))))</f>
        <v>#define ITM_FB53                      2138</v>
      </c>
    </row>
    <row r="2142" spans="1:4">
      <c r="A2142">
        <v>2139</v>
      </c>
      <c r="B2142" t="str">
        <f>VLOOKUP(A2142,SOURCE!B:P,12,0)</f>
        <v>ITM_FB54</v>
      </c>
      <c r="D2142" s="8" t="str">
        <f>IF(A2142&lt;0,VLOOKUP(A2142,lookups!A$1:B$25,2,0),
IF(ISNA(B2142),"",
IF(OR(ISBLANK(A2142),ISNA(B2142),B2142=0),
"",
"#define "&amp;
VLOOKUP(A2142,SOURCE!B:P,12,0)&amp;IF(SOURCE!$W$2-LEN(VLOOKUP(A2142,SOURCE!B:P,12,0))&gt;=0,REPT(" ",SOURCE!$W$2-LEN(VLOOKUP(A2142,SOURCE!B:P,12,0))),"")&amp;
TEXT(A2142,"???0")&amp;IF(VLOOKUP(A2142,SOURCE!B:P,13,0)="","","   "&amp;VLOOKUP(A2142,SOURCE!B:P,13,0)
))))</f>
        <v>#define ITM_FB54                      2139</v>
      </c>
    </row>
    <row r="2143" spans="1:4">
      <c r="A2143">
        <v>2140</v>
      </c>
      <c r="B2143" t="str">
        <f>VLOOKUP(A2143,SOURCE!B:P,12,0)</f>
        <v>ITM_FB55</v>
      </c>
      <c r="D2143" s="8" t="str">
        <f>IF(A2143&lt;0,VLOOKUP(A2143,lookups!A$1:B$25,2,0),
IF(ISNA(B2143),"",
IF(OR(ISBLANK(A2143),ISNA(B2143),B2143=0),
"",
"#define "&amp;
VLOOKUP(A2143,SOURCE!B:P,12,0)&amp;IF(SOURCE!$W$2-LEN(VLOOKUP(A2143,SOURCE!B:P,12,0))&gt;=0,REPT(" ",SOURCE!$W$2-LEN(VLOOKUP(A2143,SOURCE!B:P,12,0))),"")&amp;
TEXT(A2143,"???0")&amp;IF(VLOOKUP(A2143,SOURCE!B:P,13,0)="","","   "&amp;VLOOKUP(A2143,SOURCE!B:P,13,0)
))))</f>
        <v>#define ITM_FB55                      2140</v>
      </c>
    </row>
    <row r="2144" spans="1:4">
      <c r="A2144">
        <v>2141</v>
      </c>
      <c r="B2144" t="str">
        <f>VLOOKUP(A2144,SOURCE!B:P,12,0)</f>
        <v>ITM_FB56</v>
      </c>
      <c r="D2144" s="8" t="str">
        <f>IF(A2144&lt;0,VLOOKUP(A2144,lookups!A$1:B$25,2,0),
IF(ISNA(B2144),"",
IF(OR(ISBLANK(A2144),ISNA(B2144),B2144=0),
"",
"#define "&amp;
VLOOKUP(A2144,SOURCE!B:P,12,0)&amp;IF(SOURCE!$W$2-LEN(VLOOKUP(A2144,SOURCE!B:P,12,0))&gt;=0,REPT(" ",SOURCE!$W$2-LEN(VLOOKUP(A2144,SOURCE!B:P,12,0))),"")&amp;
TEXT(A2144,"???0")&amp;IF(VLOOKUP(A2144,SOURCE!B:P,13,0)="","","   "&amp;VLOOKUP(A2144,SOURCE!B:P,13,0)
))))</f>
        <v>#define ITM_FB56                      2141</v>
      </c>
    </row>
    <row r="2145" spans="1:4">
      <c r="A2145">
        <v>2142</v>
      </c>
      <c r="B2145" t="str">
        <f>VLOOKUP(A2145,SOURCE!B:P,12,0)</f>
        <v>ITM_FB57</v>
      </c>
      <c r="D2145" s="8" t="str">
        <f>IF(A2145&lt;0,VLOOKUP(A2145,lookups!A$1:B$25,2,0),
IF(ISNA(B2145),"",
IF(OR(ISBLANK(A2145),ISNA(B2145),B2145=0),
"",
"#define "&amp;
VLOOKUP(A2145,SOURCE!B:P,12,0)&amp;IF(SOURCE!$W$2-LEN(VLOOKUP(A2145,SOURCE!B:P,12,0))&gt;=0,REPT(" ",SOURCE!$W$2-LEN(VLOOKUP(A2145,SOURCE!B:P,12,0))),"")&amp;
TEXT(A2145,"???0")&amp;IF(VLOOKUP(A2145,SOURCE!B:P,13,0)="","","   "&amp;VLOOKUP(A2145,SOURCE!B:P,13,0)
))))</f>
        <v>#define ITM_FB57                      2142</v>
      </c>
    </row>
    <row r="2146" spans="1:4">
      <c r="A2146">
        <v>2143</v>
      </c>
      <c r="B2146" t="str">
        <f>VLOOKUP(A2146,SOURCE!B:P,12,0)</f>
        <v>ITM_FB58</v>
      </c>
      <c r="D2146" s="8" t="str">
        <f>IF(A2146&lt;0,VLOOKUP(A2146,lookups!A$1:B$25,2,0),
IF(ISNA(B2146),"",
IF(OR(ISBLANK(A2146),ISNA(B2146),B2146=0),
"",
"#define "&amp;
VLOOKUP(A2146,SOURCE!B:P,12,0)&amp;IF(SOURCE!$W$2-LEN(VLOOKUP(A2146,SOURCE!B:P,12,0))&gt;=0,REPT(" ",SOURCE!$W$2-LEN(VLOOKUP(A2146,SOURCE!B:P,12,0))),"")&amp;
TEXT(A2146,"???0")&amp;IF(VLOOKUP(A2146,SOURCE!B:P,13,0)="","","   "&amp;VLOOKUP(A2146,SOURCE!B:P,13,0)
))))</f>
        <v>#define ITM_FB58                      2143</v>
      </c>
    </row>
    <row r="2147" spans="1:4">
      <c r="A2147">
        <v>2144</v>
      </c>
      <c r="B2147" t="str">
        <f>VLOOKUP(A2147,SOURCE!B:P,12,0)</f>
        <v>ITM_FB59</v>
      </c>
      <c r="D2147" s="8" t="str">
        <f>IF(A2147&lt;0,VLOOKUP(A2147,lookups!A$1:B$25,2,0),
IF(ISNA(B2147),"",
IF(OR(ISBLANK(A2147),ISNA(B2147),B2147=0),
"",
"#define "&amp;
VLOOKUP(A2147,SOURCE!B:P,12,0)&amp;IF(SOURCE!$W$2-LEN(VLOOKUP(A2147,SOURCE!B:P,12,0))&gt;=0,REPT(" ",SOURCE!$W$2-LEN(VLOOKUP(A2147,SOURCE!B:P,12,0))),"")&amp;
TEXT(A2147,"???0")&amp;IF(VLOOKUP(A2147,SOURCE!B:P,13,0)="","","   "&amp;VLOOKUP(A2147,SOURCE!B:P,13,0)
))))</f>
        <v>#define ITM_FB59                      2144</v>
      </c>
    </row>
    <row r="2148" spans="1:4">
      <c r="A2148">
        <v>2145</v>
      </c>
      <c r="B2148" t="str">
        <f>VLOOKUP(A2148,SOURCE!B:P,12,0)</f>
        <v>ITM_FB60</v>
      </c>
      <c r="D2148" s="8" t="str">
        <f>IF(A2148&lt;0,VLOOKUP(A2148,lookups!A$1:B$25,2,0),
IF(ISNA(B2148),"",
IF(OR(ISBLANK(A2148),ISNA(B2148),B2148=0),
"",
"#define "&amp;
VLOOKUP(A2148,SOURCE!B:P,12,0)&amp;IF(SOURCE!$W$2-LEN(VLOOKUP(A2148,SOURCE!B:P,12,0))&gt;=0,REPT(" ",SOURCE!$W$2-LEN(VLOOKUP(A2148,SOURCE!B:P,12,0))),"")&amp;
TEXT(A2148,"???0")&amp;IF(VLOOKUP(A2148,SOURCE!B:P,13,0)="","","   "&amp;VLOOKUP(A2148,SOURCE!B:P,13,0)
))))</f>
        <v>#define ITM_FB60                      2145</v>
      </c>
    </row>
    <row r="2149" spans="1:4">
      <c r="A2149">
        <v>2146</v>
      </c>
      <c r="B2149" t="str">
        <f>VLOOKUP(A2149,SOURCE!B:P,12,0)</f>
        <v>ITM_FB61</v>
      </c>
      <c r="D2149" s="8" t="str">
        <f>IF(A2149&lt;0,VLOOKUP(A2149,lookups!A$1:B$25,2,0),
IF(ISNA(B2149),"",
IF(OR(ISBLANK(A2149),ISNA(B2149),B2149=0),
"",
"#define "&amp;
VLOOKUP(A2149,SOURCE!B:P,12,0)&amp;IF(SOURCE!$W$2-LEN(VLOOKUP(A2149,SOURCE!B:P,12,0))&gt;=0,REPT(" ",SOURCE!$W$2-LEN(VLOOKUP(A2149,SOURCE!B:P,12,0))),"")&amp;
TEXT(A2149,"???0")&amp;IF(VLOOKUP(A2149,SOURCE!B:P,13,0)="","","   "&amp;VLOOKUP(A2149,SOURCE!B:P,13,0)
))))</f>
        <v>#define ITM_FB61                      2146</v>
      </c>
    </row>
    <row r="2150" spans="1:4">
      <c r="A2150">
        <v>2147</v>
      </c>
      <c r="B2150" t="str">
        <f>VLOOKUP(A2150,SOURCE!B:P,12,0)</f>
        <v>ITM_FB62</v>
      </c>
      <c r="D2150" s="8" t="str">
        <f>IF(A2150&lt;0,VLOOKUP(A2150,lookups!A$1:B$25,2,0),
IF(ISNA(B2150),"",
IF(OR(ISBLANK(A2150),ISNA(B2150),B2150=0),
"",
"#define "&amp;
VLOOKUP(A2150,SOURCE!B:P,12,0)&amp;IF(SOURCE!$W$2-LEN(VLOOKUP(A2150,SOURCE!B:P,12,0))&gt;=0,REPT(" ",SOURCE!$W$2-LEN(VLOOKUP(A2150,SOURCE!B:P,12,0))),"")&amp;
TEXT(A2150,"???0")&amp;IF(VLOOKUP(A2150,SOURCE!B:P,13,0)="","","   "&amp;VLOOKUP(A2150,SOURCE!B:P,13,0)
))))</f>
        <v>#define ITM_FB62                      2147</v>
      </c>
    </row>
    <row r="2151" spans="1:4">
      <c r="A2151">
        <v>2148</v>
      </c>
      <c r="B2151" t="str">
        <f>VLOOKUP(A2151,SOURCE!B:P,12,0)</f>
        <v>ITM_FB63</v>
      </c>
      <c r="D2151" s="8" t="str">
        <f>IF(A2151&lt;0,VLOOKUP(A2151,lookups!A$1:B$25,2,0),
IF(ISNA(B2151),"",
IF(OR(ISBLANK(A2151),ISNA(B2151),B2151=0),
"",
"#define "&amp;
VLOOKUP(A2151,SOURCE!B:P,12,0)&amp;IF(SOURCE!$W$2-LEN(VLOOKUP(A2151,SOURCE!B:P,12,0))&gt;=0,REPT(" ",SOURCE!$W$2-LEN(VLOOKUP(A2151,SOURCE!B:P,12,0))),"")&amp;
TEXT(A2151,"???0")&amp;IF(VLOOKUP(A2151,SOURCE!B:P,13,0)="","","   "&amp;VLOOKUP(A2151,SOURCE!B:P,13,0)
))))</f>
        <v>#define ITM_FB63                      2148</v>
      </c>
    </row>
    <row r="2152" spans="1:4">
      <c r="A2152">
        <v>2149</v>
      </c>
      <c r="B2152" t="str">
        <f>VLOOKUP(A2152,SOURCE!B:P,12,0)</f>
        <v>ITM_S06</v>
      </c>
      <c r="D2152" s="8" t="str">
        <f>IF(A2152&lt;0,VLOOKUP(A2152,lookups!A$1:B$25,2,0),
IF(ISNA(B2152),"",
IF(OR(ISBLANK(A2152),ISNA(B2152),B2152=0),
"",
"#define "&amp;
VLOOKUP(A2152,SOURCE!B:P,12,0)&amp;IF(SOURCE!$W$2-LEN(VLOOKUP(A2152,SOURCE!B:P,12,0))&gt;=0,REPT(" ",SOURCE!$W$2-LEN(VLOOKUP(A2152,SOURCE!B:P,12,0))),"")&amp;
TEXT(A2152,"???0")&amp;IF(VLOOKUP(A2152,SOURCE!B:P,13,0)="","","   "&amp;VLOOKUP(A2152,SOURCE!B:P,13,0)
))))</f>
        <v>#define ITM_S06                       2149</v>
      </c>
    </row>
    <row r="2153" spans="1:4">
      <c r="A2153">
        <v>2150</v>
      </c>
      <c r="B2153" t="str">
        <f>VLOOKUP(A2153,SOURCE!B:P,12,0)</f>
        <v>ITM_S08</v>
      </c>
      <c r="D2153" s="8" t="str">
        <f>IF(A2153&lt;0,VLOOKUP(A2153,lookups!A$1:B$25,2,0),
IF(ISNA(B2153),"",
IF(OR(ISBLANK(A2153),ISNA(B2153),B2153=0),
"",
"#define "&amp;
VLOOKUP(A2153,SOURCE!B:P,12,0)&amp;IF(SOURCE!$W$2-LEN(VLOOKUP(A2153,SOURCE!B:P,12,0))&gt;=0,REPT(" ",SOURCE!$W$2-LEN(VLOOKUP(A2153,SOURCE!B:P,12,0))),"")&amp;
TEXT(A2153,"???0")&amp;IF(VLOOKUP(A2153,SOURCE!B:P,13,0)="","","   "&amp;VLOOKUP(A2153,SOURCE!B:P,13,0)
))))</f>
        <v>#define ITM_S08                       2150</v>
      </c>
    </row>
    <row r="2154" spans="1:4">
      <c r="A2154">
        <v>2151</v>
      </c>
      <c r="B2154" t="str">
        <f>VLOOKUP(A2154,SOURCE!B:P,12,0)</f>
        <v>ITM_S16</v>
      </c>
      <c r="D2154" s="8" t="str">
        <f>IF(A2154&lt;0,VLOOKUP(A2154,lookups!A$1:B$25,2,0),
IF(ISNA(B2154),"",
IF(OR(ISBLANK(A2154),ISNA(B2154),B2154=0),
"",
"#define "&amp;
VLOOKUP(A2154,SOURCE!B:P,12,0)&amp;IF(SOURCE!$W$2-LEN(VLOOKUP(A2154,SOURCE!B:P,12,0))&gt;=0,REPT(" ",SOURCE!$W$2-LEN(VLOOKUP(A2154,SOURCE!B:P,12,0))),"")&amp;
TEXT(A2154,"???0")&amp;IF(VLOOKUP(A2154,SOURCE!B:P,13,0)="","","   "&amp;VLOOKUP(A2154,SOURCE!B:P,13,0)
))))</f>
        <v>#define ITM_S16                       2151</v>
      </c>
    </row>
    <row r="2155" spans="1:4">
      <c r="A2155">
        <v>2152</v>
      </c>
      <c r="B2155" t="str">
        <f>VLOOKUP(A2155,SOURCE!B:P,12,0)</f>
        <v>ITM_S32</v>
      </c>
      <c r="D2155" s="8" t="str">
        <f>IF(A2155&lt;0,VLOOKUP(A2155,lookups!A$1:B$25,2,0),
IF(ISNA(B2155),"",
IF(OR(ISBLANK(A2155),ISNA(B2155),B2155=0),
"",
"#define "&amp;
VLOOKUP(A2155,SOURCE!B:P,12,0)&amp;IF(SOURCE!$W$2-LEN(VLOOKUP(A2155,SOURCE!B:P,12,0))&gt;=0,REPT(" ",SOURCE!$W$2-LEN(VLOOKUP(A2155,SOURCE!B:P,12,0))),"")&amp;
TEXT(A2155,"???0")&amp;IF(VLOOKUP(A2155,SOURCE!B:P,13,0)="","","   "&amp;VLOOKUP(A2155,SOURCE!B:P,13,0)
))))</f>
        <v>#define ITM_S32                       2152</v>
      </c>
    </row>
    <row r="2156" spans="1:4">
      <c r="A2156">
        <v>2153</v>
      </c>
      <c r="B2156" t="str">
        <f>VLOOKUP(A2156,SOURCE!B:P,12,0)</f>
        <v>ITM_S64</v>
      </c>
      <c r="D2156" s="8" t="str">
        <f>IF(A2156&lt;0,VLOOKUP(A2156,lookups!A$1:B$25,2,0),
IF(ISNA(B2156),"",
IF(OR(ISBLANK(A2156),ISNA(B2156),B2156=0),
"",
"#define "&amp;
VLOOKUP(A2156,SOURCE!B:P,12,0)&amp;IF(SOURCE!$W$2-LEN(VLOOKUP(A2156,SOURCE!B:P,12,0))&gt;=0,REPT(" ",SOURCE!$W$2-LEN(VLOOKUP(A2156,SOURCE!B:P,12,0))),"")&amp;
TEXT(A2156,"???0")&amp;IF(VLOOKUP(A2156,SOURCE!B:P,13,0)="","","   "&amp;VLOOKUP(A2156,SOURCE!B:P,13,0)
))))</f>
        <v>#define ITM_S64                       2153</v>
      </c>
    </row>
    <row r="2157" spans="1:4">
      <c r="A2157">
        <v>2154</v>
      </c>
      <c r="B2157" t="str">
        <f>VLOOKUP(A2157,SOURCE!B:P,12,0)</f>
        <v>ITM_U06</v>
      </c>
      <c r="D2157" s="8" t="str">
        <f>IF(A2157&lt;0,VLOOKUP(A2157,lookups!A$1:B$25,2,0),
IF(ISNA(B2157),"",
IF(OR(ISBLANK(A2157),ISNA(B2157),B2157=0),
"",
"#define "&amp;
VLOOKUP(A2157,SOURCE!B:P,12,0)&amp;IF(SOURCE!$W$2-LEN(VLOOKUP(A2157,SOURCE!B:P,12,0))&gt;=0,REPT(" ",SOURCE!$W$2-LEN(VLOOKUP(A2157,SOURCE!B:P,12,0))),"")&amp;
TEXT(A2157,"???0")&amp;IF(VLOOKUP(A2157,SOURCE!B:P,13,0)="","","   "&amp;VLOOKUP(A2157,SOURCE!B:P,13,0)
))))</f>
        <v>#define ITM_U06                       2154</v>
      </c>
    </row>
    <row r="2158" spans="1:4">
      <c r="A2158">
        <v>2155</v>
      </c>
      <c r="B2158" t="str">
        <f>VLOOKUP(A2158,SOURCE!B:P,12,0)</f>
        <v>ITM_U08</v>
      </c>
      <c r="D2158" s="8" t="str">
        <f>IF(A2158&lt;0,VLOOKUP(A2158,lookups!A$1:B$25,2,0),
IF(ISNA(B2158),"",
IF(OR(ISBLANK(A2158),ISNA(B2158),B2158=0),
"",
"#define "&amp;
VLOOKUP(A2158,SOURCE!B:P,12,0)&amp;IF(SOURCE!$W$2-LEN(VLOOKUP(A2158,SOURCE!B:P,12,0))&gt;=0,REPT(" ",SOURCE!$W$2-LEN(VLOOKUP(A2158,SOURCE!B:P,12,0))),"")&amp;
TEXT(A2158,"???0")&amp;IF(VLOOKUP(A2158,SOURCE!B:P,13,0)="","","   "&amp;VLOOKUP(A2158,SOURCE!B:P,13,0)
))))</f>
        <v>#define ITM_U08                       2155</v>
      </c>
    </row>
    <row r="2159" spans="1:4">
      <c r="A2159">
        <v>2156</v>
      </c>
      <c r="B2159" t="str">
        <f>VLOOKUP(A2159,SOURCE!B:P,12,0)</f>
        <v>ITM_U16</v>
      </c>
      <c r="D2159" s="8" t="str">
        <f>IF(A2159&lt;0,VLOOKUP(A2159,lookups!A$1:B$25,2,0),
IF(ISNA(B2159),"",
IF(OR(ISBLANK(A2159),ISNA(B2159),B2159=0),
"",
"#define "&amp;
VLOOKUP(A2159,SOURCE!B:P,12,0)&amp;IF(SOURCE!$W$2-LEN(VLOOKUP(A2159,SOURCE!B:P,12,0))&gt;=0,REPT(" ",SOURCE!$W$2-LEN(VLOOKUP(A2159,SOURCE!B:P,12,0))),"")&amp;
TEXT(A2159,"???0")&amp;IF(VLOOKUP(A2159,SOURCE!B:P,13,0)="","","   "&amp;VLOOKUP(A2159,SOURCE!B:P,13,0)
))))</f>
        <v>#define ITM_U16                       2156</v>
      </c>
    </row>
    <row r="2160" spans="1:4">
      <c r="A2160">
        <v>2157</v>
      </c>
      <c r="B2160" t="str">
        <f>VLOOKUP(A2160,SOURCE!B:P,12,0)</f>
        <v>ITM_U32</v>
      </c>
      <c r="D2160" s="8" t="str">
        <f>IF(A2160&lt;0,VLOOKUP(A2160,lookups!A$1:B$25,2,0),
IF(ISNA(B2160),"",
IF(OR(ISBLANK(A2160),ISNA(B2160),B2160=0),
"",
"#define "&amp;
VLOOKUP(A2160,SOURCE!B:P,12,0)&amp;IF(SOURCE!$W$2-LEN(VLOOKUP(A2160,SOURCE!B:P,12,0))&gt;=0,REPT(" ",SOURCE!$W$2-LEN(VLOOKUP(A2160,SOURCE!B:P,12,0))),"")&amp;
TEXT(A2160,"???0")&amp;IF(VLOOKUP(A2160,SOURCE!B:P,13,0)="","","   "&amp;VLOOKUP(A2160,SOURCE!B:P,13,0)
))))</f>
        <v>#define ITM_U32                       2157</v>
      </c>
    </row>
    <row r="2161" spans="1:4">
      <c r="A2161">
        <v>2158</v>
      </c>
      <c r="B2161" t="str">
        <f>VLOOKUP(A2161,SOURCE!B:P,12,0)</f>
        <v>ITM_U64</v>
      </c>
      <c r="D2161" s="8" t="str">
        <f>IF(A2161&lt;0,VLOOKUP(A2161,lookups!A$1:B$25,2,0),
IF(ISNA(B2161),"",
IF(OR(ISBLANK(A2161),ISNA(B2161),B2161=0),
"",
"#define "&amp;
VLOOKUP(A2161,SOURCE!B:P,12,0)&amp;IF(SOURCE!$W$2-LEN(VLOOKUP(A2161,SOURCE!B:P,12,0))&gt;=0,REPT(" ",SOURCE!$W$2-LEN(VLOOKUP(A2161,SOURCE!B:P,12,0))),"")&amp;
TEXT(A2161,"???0")&amp;IF(VLOOKUP(A2161,SOURCE!B:P,13,0)="","","   "&amp;VLOOKUP(A2161,SOURCE!B:P,13,0)
))))</f>
        <v>#define ITM_U64                       2158</v>
      </c>
    </row>
    <row r="2162" spans="1:4">
      <c r="A2162">
        <v>2159</v>
      </c>
      <c r="B2162" t="str">
        <f>VLOOKUP(A2162,SOURCE!B:P,12,0)</f>
        <v>ITM_SL1</v>
      </c>
      <c r="D2162" s="8" t="str">
        <f>IF(A2162&lt;0,VLOOKUP(A2162,lookups!A$1:B$25,2,0),
IF(ISNA(B2162),"",
IF(OR(ISBLANK(A2162),ISNA(B2162),B2162=0),
"",
"#define "&amp;
VLOOKUP(A2162,SOURCE!B:P,12,0)&amp;IF(SOURCE!$W$2-LEN(VLOOKUP(A2162,SOURCE!B:P,12,0))&gt;=0,REPT(" ",SOURCE!$W$2-LEN(VLOOKUP(A2162,SOURCE!B:P,12,0))),"")&amp;
TEXT(A2162,"???0")&amp;IF(VLOOKUP(A2162,SOURCE!B:P,13,0)="","","   "&amp;VLOOKUP(A2162,SOURCE!B:P,13,0)
))))</f>
        <v>#define ITM_SL1                       2159</v>
      </c>
    </row>
    <row r="2163" spans="1:4">
      <c r="A2163">
        <v>2160</v>
      </c>
      <c r="B2163" t="str">
        <f>VLOOKUP(A2163,SOURCE!B:P,12,0)</f>
        <v>ITM_SR1</v>
      </c>
      <c r="D2163" s="8" t="str">
        <f>IF(A2163&lt;0,VLOOKUP(A2163,lookups!A$1:B$25,2,0),
IF(ISNA(B2163),"",
IF(OR(ISBLANK(A2163),ISNA(B2163),B2163=0),
"",
"#define "&amp;
VLOOKUP(A2163,SOURCE!B:P,12,0)&amp;IF(SOURCE!$W$2-LEN(VLOOKUP(A2163,SOURCE!B:P,12,0))&gt;=0,REPT(" ",SOURCE!$W$2-LEN(VLOOKUP(A2163,SOURCE!B:P,12,0))),"")&amp;
TEXT(A2163,"???0")&amp;IF(VLOOKUP(A2163,SOURCE!B:P,13,0)="","","   "&amp;VLOOKUP(A2163,SOURCE!B:P,13,0)
))))</f>
        <v>#define ITM_SR1                       2160</v>
      </c>
    </row>
    <row r="2164" spans="1:4">
      <c r="A2164">
        <v>2161</v>
      </c>
      <c r="B2164" t="str">
        <f>VLOOKUP(A2164,SOURCE!B:P,12,0)</f>
        <v>ITM_RL1</v>
      </c>
      <c r="D2164" s="8" t="str">
        <f>IF(A2164&lt;0,VLOOKUP(A2164,lookups!A$1:B$25,2,0),
IF(ISNA(B2164),"",
IF(OR(ISBLANK(A2164),ISNA(B2164),B2164=0),
"",
"#define "&amp;
VLOOKUP(A2164,SOURCE!B:P,12,0)&amp;IF(SOURCE!$W$2-LEN(VLOOKUP(A2164,SOURCE!B:P,12,0))&gt;=0,REPT(" ",SOURCE!$W$2-LEN(VLOOKUP(A2164,SOURCE!B:P,12,0))),"")&amp;
TEXT(A2164,"???0")&amp;IF(VLOOKUP(A2164,SOURCE!B:P,13,0)="","","   "&amp;VLOOKUP(A2164,SOURCE!B:P,13,0)
))))</f>
        <v>#define ITM_RL1                       2161</v>
      </c>
    </row>
    <row r="2165" spans="1:4">
      <c r="A2165">
        <v>2162</v>
      </c>
      <c r="B2165" t="str">
        <f>VLOOKUP(A2165,SOURCE!B:P,12,0)</f>
        <v>ITM_RR1</v>
      </c>
      <c r="D2165" s="8" t="str">
        <f>IF(A2165&lt;0,VLOOKUP(A2165,lookups!A$1:B$25,2,0),
IF(ISNA(B2165),"",
IF(OR(ISBLANK(A2165),ISNA(B2165),B2165=0),
"",
"#define "&amp;
VLOOKUP(A2165,SOURCE!B:P,12,0)&amp;IF(SOURCE!$W$2-LEN(VLOOKUP(A2165,SOURCE!B:P,12,0))&gt;=0,REPT(" ",SOURCE!$W$2-LEN(VLOOKUP(A2165,SOURCE!B:P,12,0))),"")&amp;
TEXT(A2165,"???0")&amp;IF(VLOOKUP(A2165,SOURCE!B:P,13,0)="","","   "&amp;VLOOKUP(A2165,SOURCE!B:P,13,0)
))))</f>
        <v>#define ITM_RR1                       2162</v>
      </c>
    </row>
    <row r="2166" spans="1:4">
      <c r="A2166">
        <v>2163</v>
      </c>
      <c r="B2166" t="str">
        <f>VLOOKUP(A2166,SOURCE!B:P,12,0)</f>
        <v>ITM_FWORD</v>
      </c>
      <c r="D2166" s="8" t="str">
        <f>IF(A2166&lt;0,VLOOKUP(A2166,lookups!A$1:B$25,2,0),
IF(ISNA(B2166),"",
IF(OR(ISBLANK(A2166),ISNA(B2166),B2166=0),
"",
"#define "&amp;
VLOOKUP(A2166,SOURCE!B:P,12,0)&amp;IF(SOURCE!$W$2-LEN(VLOOKUP(A2166,SOURCE!B:P,12,0))&gt;=0,REPT(" ",SOURCE!$W$2-LEN(VLOOKUP(A2166,SOURCE!B:P,12,0))),"")&amp;
TEXT(A2166,"???0")&amp;IF(VLOOKUP(A2166,SOURCE!B:P,13,0)="","","   "&amp;VLOOKUP(A2166,SOURCE!B:P,13,0)
))))</f>
        <v>#define ITM_FWORD                     2163</v>
      </c>
    </row>
    <row r="2167" spans="1:4">
      <c r="A2167">
        <v>2164</v>
      </c>
      <c r="B2167" t="str">
        <f>VLOOKUP(A2167,SOURCE!B:P,12,0)</f>
        <v>ITM_FBYTE</v>
      </c>
      <c r="D2167" s="8" t="str">
        <f>IF(A2167&lt;0,VLOOKUP(A2167,lookups!A$1:B$25,2,0),
IF(ISNA(B2167),"",
IF(OR(ISBLANK(A2167),ISNA(B2167),B2167=0),
"",
"#define "&amp;
VLOOKUP(A2167,SOURCE!B:P,12,0)&amp;IF(SOURCE!$W$2-LEN(VLOOKUP(A2167,SOURCE!B:P,12,0))&gt;=0,REPT(" ",SOURCE!$W$2-LEN(VLOOKUP(A2167,SOURCE!B:P,12,0))),"")&amp;
TEXT(A2167,"???0")&amp;IF(VLOOKUP(A2167,SOURCE!B:P,13,0)="","","   "&amp;VLOOKUP(A2167,SOURCE!B:P,13,0)
))))</f>
        <v>#define ITM_FBYTE                     2164</v>
      </c>
    </row>
    <row r="2168" spans="1:4">
      <c r="A2168">
        <v>2165</v>
      </c>
      <c r="B2168" t="str">
        <f>VLOOKUP(A2168,SOURCE!B:P,12,0)</f>
        <v>ITM_CLAIM</v>
      </c>
      <c r="D2168" s="8" t="str">
        <f>IF(A2168&lt;0,VLOOKUP(A2168,lookups!A$1:B$25,2,0),
IF(ISNA(B2168),"",
IF(OR(ISBLANK(A2168),ISNA(B2168),B2168=0),
"",
"#define "&amp;
VLOOKUP(A2168,SOURCE!B:P,12,0)&amp;IF(SOURCE!$W$2-LEN(VLOOKUP(A2168,SOURCE!B:P,12,0))&gt;=0,REPT(" ",SOURCE!$W$2-LEN(VLOOKUP(A2168,SOURCE!B:P,12,0))),"")&amp;
TEXT(A2168,"???0")&amp;IF(VLOOKUP(A2168,SOURCE!B:P,13,0)="","","   "&amp;VLOOKUP(A2168,SOURCE!B:P,13,0)
))))</f>
        <v>#define ITM_CLAIM                     2165</v>
      </c>
    </row>
    <row r="2169" spans="1:4">
      <c r="A2169">
        <v>2166</v>
      </c>
      <c r="B2169" t="str">
        <f>VLOOKUP(A2169,SOURCE!B:P,12,0)</f>
        <v>ITM_SHOIREP</v>
      </c>
      <c r="D2169" s="8" t="str">
        <f>IF(A2169&lt;0,VLOOKUP(A2169,lookups!A$1:B$25,2,0),
IF(ISNA(B2169),"",
IF(OR(ISBLANK(A2169),ISNA(B2169),B2169=0),
"",
"#define "&amp;
VLOOKUP(A2169,SOURCE!B:P,12,0)&amp;IF(SOURCE!$W$2-LEN(VLOOKUP(A2169,SOURCE!B:P,12,0))&gt;=0,REPT(" ",SOURCE!$W$2-LEN(VLOOKUP(A2169,SOURCE!B:P,12,0))),"")&amp;
TEXT(A2169,"???0")&amp;IF(VLOOKUP(A2169,SOURCE!B:P,13,0)="","","   "&amp;VLOOKUP(A2169,SOURCE!B:P,13,0)
))))</f>
        <v>#define ITM_SHOIREP                   2166</v>
      </c>
    </row>
    <row r="2170" spans="1:4">
      <c r="A2170">
        <v>2167</v>
      </c>
      <c r="B2170" t="str">
        <f>VLOOKUP(A2170,SOURCE!B:P,12,0)</f>
        <v>ITM_SCALE</v>
      </c>
      <c r="D2170" s="8" t="str">
        <f>IF(A2170&lt;0,VLOOKUP(A2170,lookups!A$1:B$25,2,0),
IF(ISNA(B2170),"",
IF(OR(ISBLANK(A2170),ISNA(B2170),B2170=0),
"",
"#define "&amp;
VLOOKUP(A2170,SOURCE!B:P,12,0)&amp;IF(SOURCE!$W$2-LEN(VLOOKUP(A2170,SOURCE!B:P,12,0))&gt;=0,REPT(" ",SOURCE!$W$2-LEN(VLOOKUP(A2170,SOURCE!B:P,12,0))),"")&amp;
TEXT(A2170,"???0")&amp;IF(VLOOKUP(A2170,SOURCE!B:P,13,0)="","","   "&amp;VLOOKUP(A2170,SOURCE!B:P,13,0)
))))</f>
        <v>#define ITM_SCALE                     2167</v>
      </c>
    </row>
    <row r="2171" spans="1:4">
      <c r="A2171">
        <v>2168</v>
      </c>
      <c r="B2171" t="str">
        <f>VLOOKUP(A2171,SOURCE!B:P,12,0)</f>
        <v>ITM_PLOTLS</v>
      </c>
      <c r="D2171" s="8" t="str">
        <f>IF(A2171&lt;0,VLOOKUP(A2171,lookups!A$1:B$25,2,0),
IF(ISNA(B2171),"",
IF(OR(ISBLANK(A2171),ISNA(B2171),B2171=0),
"",
"#define "&amp;
VLOOKUP(A2171,SOURCE!B:P,12,0)&amp;IF(SOURCE!$W$2-LEN(VLOOKUP(A2171,SOURCE!B:P,12,0))&gt;=0,REPT(" ",SOURCE!$W$2-LEN(VLOOKUP(A2171,SOURCE!B:P,12,0))),"")&amp;
TEXT(A2171,"???0")&amp;IF(VLOOKUP(A2171,SOURCE!B:P,13,0)="","","   "&amp;VLOOKUP(A2171,SOURCE!B:P,13,0)
))))</f>
        <v>#define ITM_PLOTLS                    2168</v>
      </c>
    </row>
    <row r="2172" spans="1:4">
      <c r="A2172">
        <v>2169</v>
      </c>
      <c r="B2172" t="str">
        <f>VLOOKUP(A2172,SOURCE!B:P,12,0)</f>
        <v>ITM_PLINE</v>
      </c>
      <c r="D2172" s="8" t="str">
        <f>IF(A2172&lt;0,VLOOKUP(A2172,lookups!A$1:B$25,2,0),
IF(ISNA(B2172),"",
IF(OR(ISBLANK(A2172),ISNA(B2172),B2172=0),
"",
"#define "&amp;
VLOOKUP(A2172,SOURCE!B:P,12,0)&amp;IF(SOURCE!$W$2-LEN(VLOOKUP(A2172,SOURCE!B:P,12,0))&gt;=0,REPT(" ",SOURCE!$W$2-LEN(VLOOKUP(A2172,SOURCE!B:P,12,0))),"")&amp;
TEXT(A2172,"???0")&amp;IF(VLOOKUP(A2172,SOURCE!B:P,13,0)="","","   "&amp;VLOOKUP(A2172,SOURCE!B:P,13,0)
))))</f>
        <v>#define ITM_PLINE                     2169</v>
      </c>
    </row>
    <row r="2173" spans="1:4">
      <c r="A2173">
        <v>2170</v>
      </c>
      <c r="B2173" t="str">
        <f>VLOOKUP(A2173,SOURCE!B:P,12,0)</f>
        <v>ITM_PCROS</v>
      </c>
      <c r="D2173" s="8" t="str">
        <f>IF(A2173&lt;0,VLOOKUP(A2173,lookups!A$1:B$25,2,0),
IF(ISNA(B2173),"",
IF(OR(ISBLANK(A2173),ISNA(B2173),B2173=0),
"",
"#define "&amp;
VLOOKUP(A2173,SOURCE!B:P,12,0)&amp;IF(SOURCE!$W$2-LEN(VLOOKUP(A2173,SOURCE!B:P,12,0))&gt;=0,REPT(" ",SOURCE!$W$2-LEN(VLOOKUP(A2173,SOURCE!B:P,12,0))),"")&amp;
TEXT(A2173,"???0")&amp;IF(VLOOKUP(A2173,SOURCE!B:P,13,0)="","","   "&amp;VLOOKUP(A2173,SOURCE!B:P,13,0)
))))</f>
        <v>#define ITM_PCROS                     2170</v>
      </c>
    </row>
    <row r="2174" spans="1:4">
      <c r="A2174">
        <v>2171</v>
      </c>
      <c r="B2174" t="str">
        <f>VLOOKUP(A2174,SOURCE!B:P,12,0)</f>
        <v>ITM_PBOX</v>
      </c>
      <c r="D2174" s="8" t="str">
        <f>IF(A2174&lt;0,VLOOKUP(A2174,lookups!A$1:B$25,2,0),
IF(ISNA(B2174),"",
IF(OR(ISBLANK(A2174),ISNA(B2174),B2174=0),
"",
"#define "&amp;
VLOOKUP(A2174,SOURCE!B:P,12,0)&amp;IF(SOURCE!$W$2-LEN(VLOOKUP(A2174,SOURCE!B:P,12,0))&gt;=0,REPT(" ",SOURCE!$W$2-LEN(VLOOKUP(A2174,SOURCE!B:P,12,0))),"")&amp;
TEXT(A2174,"???0")&amp;IF(VLOOKUP(A2174,SOURCE!B:P,13,0)="","","   "&amp;VLOOKUP(A2174,SOURCE!B:P,13,0)
))))</f>
        <v>#define ITM_PBOX                      2171</v>
      </c>
    </row>
    <row r="2175" spans="1:4">
      <c r="A2175">
        <v>2172</v>
      </c>
      <c r="B2175" t="str">
        <f>VLOOKUP(A2175,SOURCE!B:P,12,0)</f>
        <v>ITM_VECT</v>
      </c>
      <c r="D2175" s="8" t="str">
        <f>IF(A2175&lt;0,VLOOKUP(A2175,lookups!A$1:B$25,2,0),
IF(ISNA(B2175),"",
IF(OR(ISBLANK(A2175),ISNA(B2175),B2175=0),
"",
"#define "&amp;
VLOOKUP(A2175,SOURCE!B:P,12,0)&amp;IF(SOURCE!$W$2-LEN(VLOOKUP(A2175,SOURCE!B:P,12,0))&gt;=0,REPT(" ",SOURCE!$W$2-LEN(VLOOKUP(A2175,SOURCE!B:P,12,0))),"")&amp;
TEXT(A2175,"???0")&amp;IF(VLOOKUP(A2175,SOURCE!B:P,13,0)="","","   "&amp;VLOOKUP(A2175,SOURCE!B:P,13,0)
))))</f>
        <v>#define ITM_VECT                      2172</v>
      </c>
    </row>
    <row r="2176" spans="1:4">
      <c r="A2176">
        <v>2173</v>
      </c>
      <c r="B2176" t="str">
        <f>VLOOKUP(A2176,SOURCE!B:P,12,0)</f>
        <v>ITM_NVECT</v>
      </c>
      <c r="D2176" s="8" t="str">
        <f>IF(A2176&lt;0,VLOOKUP(A2176,lookups!A$1:B$25,2,0),
IF(ISNA(B2176),"",
IF(OR(ISBLANK(A2176),ISNA(B2176),B2176=0),
"",
"#define "&amp;
VLOOKUP(A2176,SOURCE!B:P,12,0)&amp;IF(SOURCE!$W$2-LEN(VLOOKUP(A2176,SOURCE!B:P,12,0))&gt;=0,REPT(" ",SOURCE!$W$2-LEN(VLOOKUP(A2176,SOURCE!B:P,12,0))),"")&amp;
TEXT(A2176,"???0")&amp;IF(VLOOKUP(A2176,SOURCE!B:P,13,0)="","","   "&amp;VLOOKUP(A2176,SOURCE!B:P,13,0)
))))</f>
        <v>#define ITM_NVECT                     2173</v>
      </c>
    </row>
    <row r="2177" spans="1:4">
      <c r="A2177">
        <v>2174</v>
      </c>
      <c r="B2177" t="str">
        <f>VLOOKUP(A2177,SOURCE!B:P,12,0)</f>
        <v>ITM_EXTX</v>
      </c>
      <c r="D2177" s="8" t="str">
        <f>IF(A2177&lt;0,VLOOKUP(A2177,lookups!A$1:B$25,2,0),
IF(ISNA(B2177),"",
IF(OR(ISBLANK(A2177),ISNA(B2177),B2177=0),
"",
"#define "&amp;
VLOOKUP(A2177,SOURCE!B:P,12,0)&amp;IF(SOURCE!$W$2-LEN(VLOOKUP(A2177,SOURCE!B:P,12,0))&gt;=0,REPT(" ",SOURCE!$W$2-LEN(VLOOKUP(A2177,SOURCE!B:P,12,0))),"")&amp;
TEXT(A2177,"???0")&amp;IF(VLOOKUP(A2177,SOURCE!B:P,13,0)="","","   "&amp;VLOOKUP(A2177,SOURCE!B:P,13,0)
))))</f>
        <v>#define ITM_EXTX                      2174</v>
      </c>
    </row>
    <row r="2178" spans="1:4">
      <c r="A2178">
        <v>2175</v>
      </c>
      <c r="B2178" t="str">
        <f>VLOOKUP(A2178,SOURCE!B:P,12,0)</f>
        <v>ITM_EXTY</v>
      </c>
      <c r="D2178" s="8" t="str">
        <f>IF(A2178&lt;0,VLOOKUP(A2178,lookups!A$1:B$25,2,0),
IF(ISNA(B2178),"",
IF(OR(ISBLANK(A2178),ISNA(B2178),B2178=0),
"",
"#define "&amp;
VLOOKUP(A2178,SOURCE!B:P,12,0)&amp;IF(SOURCE!$W$2-LEN(VLOOKUP(A2178,SOURCE!B:P,12,0))&gt;=0,REPT(" ",SOURCE!$W$2-LEN(VLOOKUP(A2178,SOURCE!B:P,12,0))),"")&amp;
TEXT(A2178,"???0")&amp;IF(VLOOKUP(A2178,SOURCE!B:P,13,0)="","","   "&amp;VLOOKUP(A2178,SOURCE!B:P,13,0)
))))</f>
        <v>#define ITM_EXTY                      2175</v>
      </c>
    </row>
    <row r="2179" spans="1:4">
      <c r="A2179">
        <v>2176</v>
      </c>
      <c r="B2179" t="str">
        <f>VLOOKUP(A2179,SOURCE!B:P,12,0)</f>
        <v>ITM_PLOTJM</v>
      </c>
      <c r="D2179" s="8" t="str">
        <f>IF(A2179&lt;0,VLOOKUP(A2179,lookups!A$1:B$25,2,0),
IF(ISNA(B2179),"",
IF(OR(ISBLANK(A2179),ISNA(B2179),B2179=0),
"",
"#define "&amp;
VLOOKUP(A2179,SOURCE!B:P,12,0)&amp;IF(SOURCE!$W$2-LEN(VLOOKUP(A2179,SOURCE!B:P,12,0))&gt;=0,REPT(" ",SOURCE!$W$2-LEN(VLOOKUP(A2179,SOURCE!B:P,12,0))),"")&amp;
TEXT(A2179,"???0")&amp;IF(VLOOKUP(A2179,SOURCE!B:P,13,0)="","","   "&amp;VLOOKUP(A2179,SOURCE!B:P,13,0)
))))</f>
        <v>#define ITM_PLOTJM                    2176</v>
      </c>
    </row>
    <row r="2180" spans="1:4">
      <c r="A2180">
        <v>2177</v>
      </c>
      <c r="B2180" t="str">
        <f>VLOOKUP(A2180,SOURCE!B:P,12,0)</f>
        <v>ITM_GRAPH</v>
      </c>
      <c r="D2180" s="8" t="str">
        <f>IF(A2180&lt;0,VLOOKUP(A2180,lookups!A$1:B$25,2,0),
IF(ISNA(B2180),"",
IF(OR(ISBLANK(A2180),ISNA(B2180),B2180=0),
"",
"#define "&amp;
VLOOKUP(A2180,SOURCE!B:P,12,0)&amp;IF(SOURCE!$W$2-LEN(VLOOKUP(A2180,SOURCE!B:P,12,0))&gt;=0,REPT(" ",SOURCE!$W$2-LEN(VLOOKUP(A2180,SOURCE!B:P,12,0))),"")&amp;
TEXT(A2180,"???0")&amp;IF(VLOOKUP(A2180,SOURCE!B:P,13,0)="","","   "&amp;VLOOKUP(A2180,SOURCE!B:P,13,0)
))))</f>
        <v>#define ITM_GRAPH                     2177</v>
      </c>
    </row>
    <row r="2181" spans="1:4">
      <c r="A2181">
        <v>2178</v>
      </c>
      <c r="B2181" t="str">
        <f>VLOOKUP(A2181,SOURCE!B:P,12,0)</f>
        <v>ITM_DEMO1</v>
      </c>
      <c r="D2181" s="8" t="str">
        <f>IF(A2181&lt;0,VLOOKUP(A2181,lookups!A$1:B$25,2,0),
IF(ISNA(B2181),"",
IF(OR(ISBLANK(A2181),ISNA(B2181),B2181=0),
"",
"#define "&amp;
VLOOKUP(A2181,SOURCE!B:P,12,0)&amp;IF(SOURCE!$W$2-LEN(VLOOKUP(A2181,SOURCE!B:P,12,0))&gt;=0,REPT(" ",SOURCE!$W$2-LEN(VLOOKUP(A2181,SOURCE!B:P,12,0))),"")&amp;
TEXT(A2181,"???0")&amp;IF(VLOOKUP(A2181,SOURCE!B:P,13,0)="","","   "&amp;VLOOKUP(A2181,SOURCE!B:P,13,0)
))))</f>
        <v>#define ITM_DEMO1                     2178</v>
      </c>
    </row>
    <row r="2182" spans="1:4">
      <c r="A2182">
        <v>2179</v>
      </c>
      <c r="B2182" t="str">
        <f>VLOOKUP(A2182,SOURCE!B:P,12,0)</f>
        <v>ITM_DEMO2</v>
      </c>
      <c r="D2182" s="8" t="str">
        <f>IF(A2182&lt;0,VLOOKUP(A2182,lookups!A$1:B$25,2,0),
IF(ISNA(B2182),"",
IF(OR(ISBLANK(A2182),ISNA(B2182),B2182=0),
"",
"#define "&amp;
VLOOKUP(A2182,SOURCE!B:P,12,0)&amp;IF(SOURCE!$W$2-LEN(VLOOKUP(A2182,SOURCE!B:P,12,0))&gt;=0,REPT(" ",SOURCE!$W$2-LEN(VLOOKUP(A2182,SOURCE!B:P,12,0))),"")&amp;
TEXT(A2182,"???0")&amp;IF(VLOOKUP(A2182,SOURCE!B:P,13,0)="","","   "&amp;VLOOKUP(A2182,SOURCE!B:P,13,0)
))))</f>
        <v>#define ITM_DEMO2                     2179</v>
      </c>
    </row>
    <row r="2183" spans="1:4">
      <c r="A2183">
        <v>2180</v>
      </c>
      <c r="B2183" t="str">
        <f>VLOOKUP(A2183,SOURCE!B:P,12,0)</f>
        <v>ITM_DEMO3</v>
      </c>
      <c r="D2183" s="8" t="str">
        <f>IF(A2183&lt;0,VLOOKUP(A2183,lookups!A$1:B$25,2,0),
IF(ISNA(B2183),"",
IF(OR(ISBLANK(A2183),ISNA(B2183),B2183=0),
"",
"#define "&amp;
VLOOKUP(A2183,SOURCE!B:P,12,0)&amp;IF(SOURCE!$W$2-LEN(VLOOKUP(A2183,SOURCE!B:P,12,0))&gt;=0,REPT(" ",SOURCE!$W$2-LEN(VLOOKUP(A2183,SOURCE!B:P,12,0))),"")&amp;
TEXT(A2183,"???0")&amp;IF(VLOOKUP(A2183,SOURCE!B:P,13,0)="","","   "&amp;VLOOKUP(A2183,SOURCE!B:P,13,0)
))))</f>
        <v>#define ITM_DEMO3                     2180</v>
      </c>
    </row>
    <row r="2184" spans="1:4">
      <c r="A2184">
        <v>2181</v>
      </c>
      <c r="B2184" t="str">
        <f>VLOOKUP(A2184,SOURCE!B:P,12,0)</f>
        <v>ITM_DEMO4</v>
      </c>
      <c r="D2184" s="8" t="str">
        <f>IF(A2184&lt;0,VLOOKUP(A2184,lookups!A$1:B$25,2,0),
IF(ISNA(B2184),"",
IF(OR(ISBLANK(A2184),ISNA(B2184),B2184=0),
"",
"#define "&amp;
VLOOKUP(A2184,SOURCE!B:P,12,0)&amp;IF(SOURCE!$W$2-LEN(VLOOKUP(A2184,SOURCE!B:P,12,0))&gt;=0,REPT(" ",SOURCE!$W$2-LEN(VLOOKUP(A2184,SOURCE!B:P,12,0))),"")&amp;
TEXT(A2184,"???0")&amp;IF(VLOOKUP(A2184,SOURCE!B:P,13,0)="","","   "&amp;VLOOKUP(A2184,SOURCE!B:P,13,0)
))))</f>
        <v>#define ITM_DEMO4                     2181</v>
      </c>
    </row>
    <row r="2185" spans="1:4">
      <c r="A2185">
        <v>2182</v>
      </c>
      <c r="B2185" t="str">
        <f>VLOOKUP(A2185,SOURCE!B:P,12,0)</f>
        <v>ITM_DEMO5</v>
      </c>
      <c r="D2185" s="8" t="str">
        <f>IF(A2185&lt;0,VLOOKUP(A2185,lookups!A$1:B$25,2,0),
IF(ISNA(B2185),"",
IF(OR(ISBLANK(A2185),ISNA(B2185),B2185=0),
"",
"#define "&amp;
VLOOKUP(A2185,SOURCE!B:P,12,0)&amp;IF(SOURCE!$W$2-LEN(VLOOKUP(A2185,SOURCE!B:P,12,0))&gt;=0,REPT(" ",SOURCE!$W$2-LEN(VLOOKUP(A2185,SOURCE!B:P,12,0))),"")&amp;
TEXT(A2185,"???0")&amp;IF(VLOOKUP(A2185,SOURCE!B:P,13,0)="","","   "&amp;VLOOKUP(A2185,SOURCE!B:P,13,0)
))))</f>
        <v>#define ITM_DEMO5                     2182</v>
      </c>
    </row>
    <row r="2186" spans="1:4">
      <c r="A2186">
        <v>2183</v>
      </c>
      <c r="B2186" t="str">
        <f>VLOOKUP(A2186,SOURCE!B:P,12,0)</f>
        <v>ITM_DEMO6</v>
      </c>
      <c r="D2186" s="8" t="str">
        <f>IF(A2186&lt;0,VLOOKUP(A2186,lookups!A$1:B$25,2,0),
IF(ISNA(B2186),"",
IF(OR(ISBLANK(A2186),ISNA(B2186),B2186=0),
"",
"#define "&amp;
VLOOKUP(A2186,SOURCE!B:P,12,0)&amp;IF(SOURCE!$W$2-LEN(VLOOKUP(A2186,SOURCE!B:P,12,0))&gt;=0,REPT(" ",SOURCE!$W$2-LEN(VLOOKUP(A2186,SOURCE!B:P,12,0))),"")&amp;
TEXT(A2186,"???0")&amp;IF(VLOOKUP(A2186,SOURCE!B:P,13,0)="","","   "&amp;VLOOKUP(A2186,SOURCE!B:P,13,0)
))))</f>
        <v>#define ITM_DEMO6                     2183</v>
      </c>
    </row>
    <row r="2187" spans="1:4">
      <c r="A2187">
        <v>2184</v>
      </c>
      <c r="B2187" t="str">
        <f>VLOOKUP(A2187,SOURCE!B:P,12,0)</f>
        <v>ITM_INTG</v>
      </c>
      <c r="D2187" s="8" t="str">
        <f>IF(A2187&lt;0,VLOOKUP(A2187,lookups!A$1:B$25,2,0),
IF(ISNA(B2187),"",
IF(OR(ISBLANK(A2187),ISNA(B2187),B2187=0),
"",
"#define "&amp;
VLOOKUP(A2187,SOURCE!B:P,12,0)&amp;IF(SOURCE!$W$2-LEN(VLOOKUP(A2187,SOURCE!B:P,12,0))&gt;=0,REPT(" ",SOURCE!$W$2-LEN(VLOOKUP(A2187,SOURCE!B:P,12,0))),"")&amp;
TEXT(A2187,"???0")&amp;IF(VLOOKUP(A2187,SOURCE!B:P,13,0)="","","   "&amp;VLOOKUP(A2187,SOURCE!B:P,13,0)
))))</f>
        <v>#define ITM_INTG                      2184</v>
      </c>
    </row>
    <row r="2188" spans="1:4">
      <c r="A2188">
        <v>2185</v>
      </c>
      <c r="B2188" t="str">
        <f>VLOOKUP(A2188,SOURCE!B:P,12,0)</f>
        <v>ITM_DIFF</v>
      </c>
      <c r="D2188" s="8" t="str">
        <f>IF(A2188&lt;0,VLOOKUP(A2188,lookups!A$1:B$25,2,0),
IF(ISNA(B2188),"",
IF(OR(ISBLANK(A2188),ISNA(B2188),B2188=0),
"",
"#define "&amp;
VLOOKUP(A2188,SOURCE!B:P,12,0)&amp;IF(SOURCE!$W$2-LEN(VLOOKUP(A2188,SOURCE!B:P,12,0))&gt;=0,REPT(" ",SOURCE!$W$2-LEN(VLOOKUP(A2188,SOURCE!B:P,12,0))),"")&amp;
TEXT(A2188,"???0")&amp;IF(VLOOKUP(A2188,SOURCE!B:P,13,0)="","","   "&amp;VLOOKUP(A2188,SOURCE!B:P,13,0)
))))</f>
        <v>#define ITM_DIFF                      2185</v>
      </c>
    </row>
    <row r="2189" spans="1:4">
      <c r="A2189">
        <v>2186</v>
      </c>
      <c r="B2189" t="str">
        <f>VLOOKUP(A2189,SOURCE!B:P,12,0)</f>
        <v>ITM_RMS</v>
      </c>
      <c r="D2189" s="8" t="str">
        <f>IF(A2189&lt;0,VLOOKUP(A2189,lookups!A$1:B$25,2,0),
IF(ISNA(B2189),"",
IF(OR(ISBLANK(A2189),ISNA(B2189),B2189=0),
"",
"#define "&amp;
VLOOKUP(A2189,SOURCE!B:P,12,0)&amp;IF(SOURCE!$W$2-LEN(VLOOKUP(A2189,SOURCE!B:P,12,0))&gt;=0,REPT(" ",SOURCE!$W$2-LEN(VLOOKUP(A2189,SOURCE!B:P,12,0))),"")&amp;
TEXT(A2189,"???0")&amp;IF(VLOOKUP(A2189,SOURCE!B:P,13,0)="","","   "&amp;VLOOKUP(A2189,SOURCE!B:P,13,0)
))))</f>
        <v>#define ITM_RMS                       2186</v>
      </c>
    </row>
    <row r="2190" spans="1:4">
      <c r="A2190">
        <v>2187</v>
      </c>
      <c r="B2190" t="str">
        <f>VLOOKUP(A2190,SOURCE!B:P,12,0)</f>
        <v>ITM_SHADE</v>
      </c>
      <c r="D2190" s="8" t="str">
        <f>IF(A2190&lt;0,VLOOKUP(A2190,lookups!A$1:B$25,2,0),
IF(ISNA(B2190),"",
IF(OR(ISBLANK(A2190),ISNA(B2190),B2190=0),
"",
"#define "&amp;
VLOOKUP(A2190,SOURCE!B:P,12,0)&amp;IF(SOURCE!$W$2-LEN(VLOOKUP(A2190,SOURCE!B:P,12,0))&gt;=0,REPT(" ",SOURCE!$W$2-LEN(VLOOKUP(A2190,SOURCE!B:P,12,0))),"")&amp;
TEXT(A2190,"???0")&amp;IF(VLOOKUP(A2190,SOURCE!B:P,13,0)="","","   "&amp;VLOOKUP(A2190,SOURCE!B:P,13,0)
))))</f>
        <v>#define ITM_SHADE                     2187</v>
      </c>
    </row>
    <row r="2191" spans="1:4">
      <c r="A2191">
        <v>2188</v>
      </c>
      <c r="B2191" t="str">
        <f>VLOOKUP(A2191,SOURCE!B:P,12,0)</f>
        <v>MNU_PLOT</v>
      </c>
      <c r="D2191" s="8" t="str">
        <f>IF(A2191&lt;0,VLOOKUP(A2191,lookups!A$1:B$25,2,0),
IF(ISNA(B2191),"",
IF(OR(ISBLANK(A2191),ISNA(B2191),B2191=0),
"",
"#define "&amp;
VLOOKUP(A2191,SOURCE!B:P,12,0)&amp;IF(SOURCE!$W$2-LEN(VLOOKUP(A2191,SOURCE!B:P,12,0))&gt;=0,REPT(" ",SOURCE!$W$2-LEN(VLOOKUP(A2191,SOURCE!B:P,12,0))),"")&amp;
TEXT(A2191,"???0")&amp;IF(VLOOKUP(A2191,SOURCE!B:P,13,0)="","","   "&amp;VLOOKUP(A2191,SOURCE!B:P,13,0)
))))</f>
        <v>#define MNU_PLOT                      2188</v>
      </c>
    </row>
    <row r="2192" spans="1:4">
      <c r="A2192">
        <v>2189</v>
      </c>
      <c r="B2192" t="str">
        <f>VLOOKUP(A2192,SOURCE!B:P,12,0)</f>
        <v>CHR_num</v>
      </c>
      <c r="D2192" s="8" t="str">
        <f>IF(A2192&lt;0,VLOOKUP(A2192,lookups!A$1:B$25,2,0),
IF(ISNA(B2192),"",
IF(OR(ISBLANK(A2192),ISNA(B2192),B2192=0),
"",
"#define "&amp;
VLOOKUP(A2192,SOURCE!B:P,12,0)&amp;IF(SOURCE!$W$2-LEN(VLOOKUP(A2192,SOURCE!B:P,12,0))&gt;=0,REPT(" ",SOURCE!$W$2-LEN(VLOOKUP(A2192,SOURCE!B:P,12,0))),"")&amp;
TEXT(A2192,"???0")&amp;IF(VLOOKUP(A2192,SOURCE!B:P,13,0)="","","   "&amp;VLOOKUP(A2192,SOURCE!B:P,13,0)
))))</f>
        <v>#define CHR_num                       2189</v>
      </c>
    </row>
    <row r="2193" spans="1:4">
      <c r="A2193">
        <v>2190</v>
      </c>
      <c r="B2193" t="str">
        <f>VLOOKUP(A2193,SOURCE!B:P,12,0)</f>
        <v>CHR_numL</v>
      </c>
      <c r="D2193" s="8" t="str">
        <f>IF(A2193&lt;0,VLOOKUP(A2193,lookups!A$1:B$25,2,0),
IF(ISNA(B2193),"",
IF(OR(ISBLANK(A2193),ISNA(B2193),B2193=0),
"",
"#define "&amp;
VLOOKUP(A2193,SOURCE!B:P,12,0)&amp;IF(SOURCE!$W$2-LEN(VLOOKUP(A2193,SOURCE!B:P,12,0))&gt;=0,REPT(" ",SOURCE!$W$2-LEN(VLOOKUP(A2193,SOURCE!B:P,12,0))),"")&amp;
TEXT(A2193,"???0")&amp;IF(VLOOKUP(A2193,SOURCE!B:P,13,0)="","","   "&amp;VLOOKUP(A2193,SOURCE!B:P,13,0)
))))</f>
        <v>#define CHR_numL                      2190</v>
      </c>
    </row>
    <row r="2194" spans="1:4">
      <c r="A2194">
        <v>2191</v>
      </c>
      <c r="B2194" t="str">
        <f>VLOOKUP(A2194,SOURCE!B:P,12,0)</f>
        <v>CHR_numU</v>
      </c>
      <c r="D2194" s="8" t="str">
        <f>IF(A2194&lt;0,VLOOKUP(A2194,lookups!A$1:B$25,2,0),
IF(ISNA(B2194),"",
IF(OR(ISBLANK(A2194),ISNA(B2194),B2194=0),
"",
"#define "&amp;
VLOOKUP(A2194,SOURCE!B:P,12,0)&amp;IF(SOURCE!$W$2-LEN(VLOOKUP(A2194,SOURCE!B:P,12,0))&gt;=0,REPT(" ",SOURCE!$W$2-LEN(VLOOKUP(A2194,SOURCE!B:P,12,0))),"")&amp;
TEXT(A2194,"???0")&amp;IF(VLOOKUP(A2194,SOURCE!B:P,13,0)="","","   "&amp;VLOOKUP(A2194,SOURCE!B:P,13,0)
))))</f>
        <v>#define CHR_numU                      2191</v>
      </c>
    </row>
    <row r="2195" spans="1:4">
      <c r="A2195">
        <v>2192</v>
      </c>
      <c r="B2195" t="str">
        <f>VLOOKUP(A2195,SOURCE!B:P,12,0)</f>
        <v>ITM_EEXCHR</v>
      </c>
      <c r="D2195" s="8" t="str">
        <f>IF(A2195&lt;0,VLOOKUP(A2195,lookups!A$1:B$25,2,0),
IF(ISNA(B2195),"",
IF(OR(ISBLANK(A2195),ISNA(B2195),B2195=0),
"",
"#define "&amp;
VLOOKUP(A2195,SOURCE!B:P,12,0)&amp;IF(SOURCE!$W$2-LEN(VLOOKUP(A2195,SOURCE!B:P,12,0))&gt;=0,REPT(" ",SOURCE!$W$2-LEN(VLOOKUP(A2195,SOURCE!B:P,12,0))),"")&amp;
TEXT(A2195,"???0")&amp;IF(VLOOKUP(A2195,SOURCE!B:P,13,0)="","","   "&amp;VLOOKUP(A2195,SOURCE!B:P,13,0)
))))</f>
        <v>#define ITM_EEXCHR                    2192</v>
      </c>
    </row>
    <row r="2196" spans="1:4">
      <c r="A2196">
        <v>2193</v>
      </c>
      <c r="B2196" t="e">
        <f>VLOOKUP(A2196,SOURCE!B:P,12,0)</f>
        <v>#N/A</v>
      </c>
      <c r="D2196" s="8" t="str">
        <f>IF(A2196&lt;0,VLOOKUP(A2196,lookups!A$1:B$25,2,0),
IF(ISNA(B2196),"",
IF(OR(ISBLANK(A2196),ISNA(B2196),B2196=0),
"",
"#define "&amp;
VLOOKUP(A2196,SOURCE!B:P,12,0)&amp;IF(SOURCE!$W$2-LEN(VLOOKUP(A2196,SOURCE!B:P,12,0))&gt;=0,REPT(" ",SOURCE!$W$2-LEN(VLOOKUP(A2196,SOURCE!B:P,12,0))),"")&amp;
TEXT(A2196,"???0")&amp;IF(VLOOKUP(A2196,SOURCE!B:P,13,0)="","","   "&amp;VLOOKUP(A2196,SOURCE!B:P,13,0)
))))</f>
        <v/>
      </c>
    </row>
    <row r="2197" spans="1:4">
      <c r="A2197">
        <v>2194</v>
      </c>
      <c r="B2197" t="e">
        <f>VLOOKUP(A2197,SOURCE!B:P,12,0)</f>
        <v>#N/A</v>
      </c>
      <c r="D2197" s="8" t="str">
        <f>IF(A2197&lt;0,VLOOKUP(A2197,lookups!A$1:B$25,2,0),
IF(ISNA(B2197),"",
IF(OR(ISBLANK(A2197),ISNA(B2197),B2197=0),
"",
"#define "&amp;
VLOOKUP(A2197,SOURCE!B:P,12,0)&amp;IF(SOURCE!$W$2-LEN(VLOOKUP(A2197,SOURCE!B:P,12,0))&gt;=0,REPT(" ",SOURCE!$W$2-LEN(VLOOKUP(A2197,SOURCE!B:P,12,0))),"")&amp;
TEXT(A2197,"???0")&amp;IF(VLOOKUP(A2197,SOURCE!B:P,13,0)="","","   "&amp;VLOOKUP(A2197,SOURCE!B:P,13,0)
))))</f>
        <v/>
      </c>
    </row>
    <row r="2198" spans="1:4">
      <c r="A2198">
        <v>2195</v>
      </c>
      <c r="B2198" t="e">
        <f>VLOOKUP(A2198,SOURCE!B:P,12,0)</f>
        <v>#N/A</v>
      </c>
      <c r="D2198" s="8" t="str">
        <f>IF(A2198&lt;0,VLOOKUP(A2198,lookups!A$1:B$25,2,0),
IF(ISNA(B2198),"",
IF(OR(ISBLANK(A2198),ISNA(B2198),B2198=0),
"",
"#define "&amp;
VLOOKUP(A2198,SOURCE!B:P,12,0)&amp;IF(SOURCE!$W$2-LEN(VLOOKUP(A2198,SOURCE!B:P,12,0))&gt;=0,REPT(" ",SOURCE!$W$2-LEN(VLOOKUP(A2198,SOURCE!B:P,12,0))),"")&amp;
TEXT(A2198,"???0")&amp;IF(VLOOKUP(A2198,SOURCE!B:P,13,0)="","","   "&amp;VLOOKUP(A2198,SOURCE!B:P,13,0)
))))</f>
        <v/>
      </c>
    </row>
    <row r="2199" spans="1:4">
      <c r="A2199">
        <v>2196</v>
      </c>
      <c r="B2199" t="e">
        <f>VLOOKUP(A2199,SOURCE!B:P,12,0)</f>
        <v>#N/A</v>
      </c>
      <c r="D2199" s="8" t="str">
        <f>IF(A2199&lt;0,VLOOKUP(A2199,lookups!A$1:B$25,2,0),
IF(ISNA(B2199),"",
IF(OR(ISBLANK(A2199),ISNA(B2199),B2199=0),
"",
"#define "&amp;
VLOOKUP(A2199,SOURCE!B:P,12,0)&amp;IF(SOURCE!$W$2-LEN(VLOOKUP(A2199,SOURCE!B:P,12,0))&gt;=0,REPT(" ",SOURCE!$W$2-LEN(VLOOKUP(A2199,SOURCE!B:P,12,0))),"")&amp;
TEXT(A2199,"???0")&amp;IF(VLOOKUP(A2199,SOURCE!B:P,13,0)="","","   "&amp;VLOOKUP(A2199,SOURCE!B:P,13,0)
))))</f>
        <v/>
      </c>
    </row>
    <row r="2200" spans="1:4">
      <c r="A2200">
        <v>2197</v>
      </c>
      <c r="B2200" t="e">
        <f>VLOOKUP(A2200,SOURCE!B:P,12,0)</f>
        <v>#N/A</v>
      </c>
      <c r="D2200" s="8" t="str">
        <f>IF(A2200&lt;0,VLOOKUP(A2200,lookups!A$1:B$25,2,0),
IF(ISNA(B2200),"",
IF(OR(ISBLANK(A2200),ISNA(B2200),B2200=0),
"",
"#define "&amp;
VLOOKUP(A2200,SOURCE!B:P,12,0)&amp;IF(SOURCE!$W$2-LEN(VLOOKUP(A2200,SOURCE!B:P,12,0))&gt;=0,REPT(" ",SOURCE!$W$2-LEN(VLOOKUP(A2200,SOURCE!B:P,12,0))),"")&amp;
TEXT(A2200,"???0")&amp;IF(VLOOKUP(A2200,SOURCE!B:P,13,0)="","","   "&amp;VLOOKUP(A2200,SOURCE!B:P,13,0)
))))</f>
        <v/>
      </c>
    </row>
    <row r="2201" spans="1:4">
      <c r="A2201">
        <v>2198</v>
      </c>
      <c r="B2201" t="e">
        <f>VLOOKUP(A2201,SOURCE!B:P,12,0)</f>
        <v>#N/A</v>
      </c>
      <c r="D2201" s="8" t="str">
        <f>IF(A2201&lt;0,VLOOKUP(A2201,lookups!A$1:B$25,2,0),
IF(ISNA(B2201),"",
IF(OR(ISBLANK(A2201),ISNA(B2201),B2201=0),
"",
"#define "&amp;
VLOOKUP(A2201,SOURCE!B:P,12,0)&amp;IF(SOURCE!$W$2-LEN(VLOOKUP(A2201,SOURCE!B:P,12,0))&gt;=0,REPT(" ",SOURCE!$W$2-LEN(VLOOKUP(A2201,SOURCE!B:P,12,0))),"")&amp;
TEXT(A2201,"???0")&amp;IF(VLOOKUP(A2201,SOURCE!B:P,13,0)="","","   "&amp;VLOOKUP(A2201,SOURCE!B:P,13,0)
))))</f>
        <v/>
      </c>
    </row>
    <row r="2202" spans="1:4">
      <c r="A2202">
        <v>2199</v>
      </c>
      <c r="B2202" t="e">
        <f>VLOOKUP(A2202,SOURCE!B:P,12,0)</f>
        <v>#N/A</v>
      </c>
      <c r="D2202" s="8" t="str">
        <f>IF(A2202&lt;0,VLOOKUP(A2202,lookups!A$1:B$25,2,0),
IF(ISNA(B2202),"",
IF(OR(ISBLANK(A2202),ISNA(B2202),B2202=0),
"",
"#define "&amp;
VLOOKUP(A2202,SOURCE!B:P,12,0)&amp;IF(SOURCE!$W$2-LEN(VLOOKUP(A2202,SOURCE!B:P,12,0))&gt;=0,REPT(" ",SOURCE!$W$2-LEN(VLOOKUP(A2202,SOURCE!B:P,12,0))),"")&amp;
TEXT(A2202,"???0")&amp;IF(VLOOKUP(A2202,SOURCE!B:P,13,0)="","","   "&amp;VLOOKUP(A2202,SOURCE!B:P,13,0)
))))</f>
        <v/>
      </c>
    </row>
    <row r="2203" spans="1:4">
      <c r="A2203">
        <v>2200</v>
      </c>
      <c r="B2203" t="e">
        <f>VLOOKUP(A2203,SOURCE!B:P,12,0)</f>
        <v>#N/A</v>
      </c>
      <c r="D2203" s="8" t="str">
        <f>IF(A2203&lt;0,VLOOKUP(A2203,lookups!A$1:B$25,2,0),
IF(ISNA(B2203),"",
IF(OR(ISBLANK(A2203),ISNA(B2203),B2203=0),
"",
"#define "&amp;
VLOOKUP(A2203,SOURCE!B:P,12,0)&amp;IF(SOURCE!$W$2-LEN(VLOOKUP(A2203,SOURCE!B:P,12,0))&gt;=0,REPT(" ",SOURCE!$W$2-LEN(VLOOKUP(A2203,SOURCE!B:P,12,0))),"")&amp;
TEXT(A2203,"???0")&amp;IF(VLOOKUP(A2203,SOURCE!B:P,13,0)="","","   "&amp;VLOOKUP(A2203,SOURCE!B:P,13,0)
))))</f>
        <v/>
      </c>
    </row>
    <row r="2204" spans="1:4">
      <c r="A2204">
        <v>2201</v>
      </c>
      <c r="B2204" t="e">
        <f>VLOOKUP(A2204,SOURCE!B:P,12,0)</f>
        <v>#N/A</v>
      </c>
      <c r="D2204" s="8" t="str">
        <f>IF(A2204&lt;0,VLOOKUP(A2204,lookups!A$1:B$25,2,0),
IF(ISNA(B2204),"",
IF(OR(ISBLANK(A2204),ISNA(B2204),B2204=0),
"",
"#define "&amp;
VLOOKUP(A2204,SOURCE!B:P,12,0)&amp;IF(SOURCE!$W$2-LEN(VLOOKUP(A2204,SOURCE!B:P,12,0))&gt;=0,REPT(" ",SOURCE!$W$2-LEN(VLOOKUP(A2204,SOURCE!B:P,12,0))),"")&amp;
TEXT(A2204,"???0")&amp;IF(VLOOKUP(A2204,SOURCE!B:P,13,0)="","","   "&amp;VLOOKUP(A2204,SOURCE!B:P,13,0)
))))</f>
        <v/>
      </c>
    </row>
    <row r="2205" spans="1:4">
      <c r="A2205">
        <v>2202</v>
      </c>
      <c r="B2205" t="e">
        <f>VLOOKUP(A2205,SOURCE!B:P,12,0)</f>
        <v>#N/A</v>
      </c>
      <c r="D2205" s="8" t="str">
        <f>IF(A2205&lt;0,VLOOKUP(A2205,lookups!A$1:B$25,2,0),
IF(ISNA(B2205),"",
IF(OR(ISBLANK(A2205),ISNA(B2205),B2205=0),
"",
"#define "&amp;
VLOOKUP(A2205,SOURCE!B:P,12,0)&amp;IF(SOURCE!$W$2-LEN(VLOOKUP(A2205,SOURCE!B:P,12,0))&gt;=0,REPT(" ",SOURCE!$W$2-LEN(VLOOKUP(A2205,SOURCE!B:P,12,0))),"")&amp;
TEXT(A2205,"???0")&amp;IF(VLOOKUP(A2205,SOURCE!B:P,13,0)="","","   "&amp;VLOOKUP(A2205,SOURCE!B:P,13,0)
))))</f>
        <v/>
      </c>
    </row>
    <row r="2206" spans="1:4">
      <c r="A2206">
        <v>2203</v>
      </c>
      <c r="B2206" t="e">
        <f>VLOOKUP(A2206,SOURCE!B:P,12,0)</f>
        <v>#N/A</v>
      </c>
      <c r="D2206" s="8" t="str">
        <f>IF(A2206&lt;0,VLOOKUP(A2206,lookups!A$1:B$25,2,0),
IF(ISNA(B2206),"",
IF(OR(ISBLANK(A2206),ISNA(B2206),B2206=0),
"",
"#define "&amp;
VLOOKUP(A2206,SOURCE!B:P,12,0)&amp;IF(SOURCE!$W$2-LEN(VLOOKUP(A2206,SOURCE!B:P,12,0))&gt;=0,REPT(" ",SOURCE!$W$2-LEN(VLOOKUP(A2206,SOURCE!B:P,12,0))),"")&amp;
TEXT(A2206,"???0")&amp;IF(VLOOKUP(A2206,SOURCE!B:P,13,0)="","","   "&amp;VLOOKUP(A2206,SOURCE!B:P,13,0)
))))</f>
        <v/>
      </c>
    </row>
    <row r="2207" spans="1:4">
      <c r="A2207">
        <v>2204</v>
      </c>
      <c r="B2207" t="e">
        <f>VLOOKUP(A2207,SOURCE!B:P,12,0)</f>
        <v>#N/A</v>
      </c>
      <c r="D2207" s="8" t="str">
        <f>IF(A2207&lt;0,VLOOKUP(A2207,lookups!A$1:B$25,2,0),
IF(ISNA(B2207),"",
IF(OR(ISBLANK(A2207),ISNA(B2207),B2207=0),
"",
"#define "&amp;
VLOOKUP(A2207,SOURCE!B:P,12,0)&amp;IF(SOURCE!$W$2-LEN(VLOOKUP(A2207,SOURCE!B:P,12,0))&gt;=0,REPT(" ",SOURCE!$W$2-LEN(VLOOKUP(A2207,SOURCE!B:P,12,0))),"")&amp;
TEXT(A2207,"???0")&amp;IF(VLOOKUP(A2207,SOURCE!B:P,13,0)="","","   "&amp;VLOOKUP(A2207,SOURCE!B:P,13,0)
))))</f>
        <v/>
      </c>
    </row>
    <row r="2208" spans="1:4">
      <c r="A2208">
        <v>2205</v>
      </c>
      <c r="B2208" t="e">
        <f>VLOOKUP(A2208,SOURCE!B:P,12,0)</f>
        <v>#N/A</v>
      </c>
      <c r="D2208" s="8" t="str">
        <f>IF(A2208&lt;0,VLOOKUP(A2208,lookups!A$1:B$25,2,0),
IF(ISNA(B2208),"",
IF(OR(ISBLANK(A2208),ISNA(B2208),B2208=0),
"",
"#define "&amp;
VLOOKUP(A2208,SOURCE!B:P,12,0)&amp;IF(SOURCE!$W$2-LEN(VLOOKUP(A2208,SOURCE!B:P,12,0))&gt;=0,REPT(" ",SOURCE!$W$2-LEN(VLOOKUP(A2208,SOURCE!B:P,12,0))),"")&amp;
TEXT(A2208,"???0")&amp;IF(VLOOKUP(A2208,SOURCE!B:P,13,0)="","","   "&amp;VLOOKUP(A2208,SOURCE!B:P,13,0)
))))</f>
        <v/>
      </c>
    </row>
    <row r="2209" spans="1:4">
      <c r="A2209">
        <v>2206</v>
      </c>
      <c r="B2209" t="e">
        <f>VLOOKUP(A2209,SOURCE!B:P,12,0)</f>
        <v>#N/A</v>
      </c>
      <c r="D2209" s="8" t="str">
        <f>IF(A2209&lt;0,VLOOKUP(A2209,lookups!A$1:B$25,2,0),
IF(ISNA(B2209),"",
IF(OR(ISBLANK(A2209),ISNA(B2209),B2209=0),
"",
"#define "&amp;
VLOOKUP(A2209,SOURCE!B:P,12,0)&amp;IF(SOURCE!$W$2-LEN(VLOOKUP(A2209,SOURCE!B:P,12,0))&gt;=0,REPT(" ",SOURCE!$W$2-LEN(VLOOKUP(A2209,SOURCE!B:P,12,0))),"")&amp;
TEXT(A2209,"???0")&amp;IF(VLOOKUP(A2209,SOURCE!B:P,13,0)="","","   "&amp;VLOOKUP(A2209,SOURCE!B:P,13,0)
))))</f>
        <v/>
      </c>
    </row>
    <row r="2210" spans="1:4">
      <c r="A2210">
        <v>2207</v>
      </c>
      <c r="B2210" t="e">
        <f>VLOOKUP(A2210,SOURCE!B:P,12,0)</f>
        <v>#N/A</v>
      </c>
      <c r="D2210" s="8" t="str">
        <f>IF(A2210&lt;0,VLOOKUP(A2210,lookups!A$1:B$25,2,0),
IF(ISNA(B2210),"",
IF(OR(ISBLANK(A2210),ISNA(B2210),B2210=0),
"",
"#define "&amp;
VLOOKUP(A2210,SOURCE!B:P,12,0)&amp;IF(SOURCE!$W$2-LEN(VLOOKUP(A2210,SOURCE!B:P,12,0))&gt;=0,REPT(" ",SOURCE!$W$2-LEN(VLOOKUP(A2210,SOURCE!B:P,12,0))),"")&amp;
TEXT(A2210,"???0")&amp;IF(VLOOKUP(A2210,SOURCE!B:P,13,0)="","","   "&amp;VLOOKUP(A2210,SOURCE!B:P,13,0)
))))</f>
        <v/>
      </c>
    </row>
    <row r="2211" spans="1:4">
      <c r="A2211">
        <v>2208</v>
      </c>
      <c r="B2211" t="e">
        <f>VLOOKUP(A2211,SOURCE!B:P,12,0)</f>
        <v>#N/A</v>
      </c>
      <c r="D2211" s="8" t="str">
        <f>IF(A2211&lt;0,VLOOKUP(A2211,lookups!A$1:B$25,2,0),
IF(ISNA(B2211),"",
IF(OR(ISBLANK(A2211),ISNA(B2211),B2211=0),
"",
"#define "&amp;
VLOOKUP(A2211,SOURCE!B:P,12,0)&amp;IF(SOURCE!$W$2-LEN(VLOOKUP(A2211,SOURCE!B:P,12,0))&gt;=0,REPT(" ",SOURCE!$W$2-LEN(VLOOKUP(A2211,SOURCE!B:P,12,0))),"")&amp;
TEXT(A2211,"???0")&amp;IF(VLOOKUP(A2211,SOURCE!B:P,13,0)="","","   "&amp;VLOOKUP(A2211,SOURCE!B:P,13,0)
))))</f>
        <v/>
      </c>
    </row>
    <row r="2212" spans="1:4">
      <c r="A2212">
        <v>2209</v>
      </c>
      <c r="B2212" t="e">
        <f>VLOOKUP(A2212,SOURCE!B:P,12,0)</f>
        <v>#N/A</v>
      </c>
      <c r="D2212" s="8" t="str">
        <f>IF(A2212&lt;0,VLOOKUP(A2212,lookups!A$1:B$25,2,0),
IF(ISNA(B2212),"",
IF(OR(ISBLANK(A2212),ISNA(B2212),B2212=0),
"",
"#define "&amp;
VLOOKUP(A2212,SOURCE!B:P,12,0)&amp;IF(SOURCE!$W$2-LEN(VLOOKUP(A2212,SOURCE!B:P,12,0))&gt;=0,REPT(" ",SOURCE!$W$2-LEN(VLOOKUP(A2212,SOURCE!B:P,12,0))),"")&amp;
TEXT(A2212,"???0")&amp;IF(VLOOKUP(A2212,SOURCE!B:P,13,0)="","","   "&amp;VLOOKUP(A2212,SOURCE!B:P,13,0)
))))</f>
        <v/>
      </c>
    </row>
    <row r="2213" spans="1:4">
      <c r="A2213">
        <v>2210</v>
      </c>
      <c r="B2213" t="e">
        <f>VLOOKUP(A2213,SOURCE!B:P,12,0)</f>
        <v>#N/A</v>
      </c>
      <c r="D2213" s="8" t="str">
        <f>IF(A2213&lt;0,VLOOKUP(A2213,lookups!A$1:B$25,2,0),
IF(ISNA(B2213),"",
IF(OR(ISBLANK(A2213),ISNA(B2213),B2213=0),
"",
"#define "&amp;
VLOOKUP(A2213,SOURCE!B:P,12,0)&amp;IF(SOURCE!$W$2-LEN(VLOOKUP(A2213,SOURCE!B:P,12,0))&gt;=0,REPT(" ",SOURCE!$W$2-LEN(VLOOKUP(A2213,SOURCE!B:P,12,0))),"")&amp;
TEXT(A2213,"???0")&amp;IF(VLOOKUP(A2213,SOURCE!B:P,13,0)="","","   "&amp;VLOOKUP(A2213,SOURCE!B:P,13,0)
))))</f>
        <v/>
      </c>
    </row>
    <row r="2214" spans="1:4">
      <c r="A2214">
        <v>2211</v>
      </c>
      <c r="B2214" t="e">
        <f>VLOOKUP(A2214,SOURCE!B:P,12,0)</f>
        <v>#N/A</v>
      </c>
      <c r="D2214" s="8" t="str">
        <f>IF(A2214&lt;0,VLOOKUP(A2214,lookups!A$1:B$25,2,0),
IF(ISNA(B2214),"",
IF(OR(ISBLANK(A2214),ISNA(B2214),B2214=0),
"",
"#define "&amp;
VLOOKUP(A2214,SOURCE!B:P,12,0)&amp;IF(SOURCE!$W$2-LEN(VLOOKUP(A2214,SOURCE!B:P,12,0))&gt;=0,REPT(" ",SOURCE!$W$2-LEN(VLOOKUP(A2214,SOURCE!B:P,12,0))),"")&amp;
TEXT(A2214,"???0")&amp;IF(VLOOKUP(A2214,SOURCE!B:P,13,0)="","","   "&amp;VLOOKUP(A2214,SOURCE!B:P,13,0)
))))</f>
        <v/>
      </c>
    </row>
    <row r="2215" spans="1:4">
      <c r="A2215">
        <v>2212</v>
      </c>
      <c r="B2215" t="e">
        <f>VLOOKUP(A2215,SOURCE!B:P,12,0)</f>
        <v>#N/A</v>
      </c>
      <c r="D2215" s="8" t="str">
        <f>IF(A2215&lt;0,VLOOKUP(A2215,lookups!A$1:B$25,2,0),
IF(ISNA(B2215),"",
IF(OR(ISBLANK(A2215),ISNA(B2215),B2215=0),
"",
"#define "&amp;
VLOOKUP(A2215,SOURCE!B:P,12,0)&amp;IF(SOURCE!$W$2-LEN(VLOOKUP(A2215,SOURCE!B:P,12,0))&gt;=0,REPT(" ",SOURCE!$W$2-LEN(VLOOKUP(A2215,SOURCE!B:P,12,0))),"")&amp;
TEXT(A2215,"???0")&amp;IF(VLOOKUP(A2215,SOURCE!B:P,13,0)="","","   "&amp;VLOOKUP(A2215,SOURCE!B:P,13,0)
))))</f>
        <v/>
      </c>
    </row>
    <row r="2216" spans="1:4">
      <c r="A2216">
        <v>2213</v>
      </c>
      <c r="B2216" t="e">
        <f>VLOOKUP(A2216,SOURCE!B:P,12,0)</f>
        <v>#N/A</v>
      </c>
      <c r="D2216" s="8" t="str">
        <f>IF(A2216&lt;0,VLOOKUP(A2216,lookups!A$1:B$25,2,0),
IF(ISNA(B2216),"",
IF(OR(ISBLANK(A2216),ISNA(B2216),B2216=0),
"",
"#define "&amp;
VLOOKUP(A2216,SOURCE!B:P,12,0)&amp;IF(SOURCE!$W$2-LEN(VLOOKUP(A2216,SOURCE!B:P,12,0))&gt;=0,REPT(" ",SOURCE!$W$2-LEN(VLOOKUP(A2216,SOURCE!B:P,12,0))),"")&amp;
TEXT(A2216,"???0")&amp;IF(VLOOKUP(A2216,SOURCE!B:P,13,0)="","","   "&amp;VLOOKUP(A2216,SOURCE!B:P,13,0)
))))</f>
        <v/>
      </c>
    </row>
    <row r="2217" spans="1:4">
      <c r="A2217">
        <v>2214</v>
      </c>
      <c r="B2217" t="e">
        <f>VLOOKUP(A2217,SOURCE!B:P,12,0)</f>
        <v>#N/A</v>
      </c>
      <c r="D2217" s="8" t="str">
        <f>IF(A2217&lt;0,VLOOKUP(A2217,lookups!A$1:B$25,2,0),
IF(ISNA(B2217),"",
IF(OR(ISBLANK(A2217),ISNA(B2217),B2217=0),
"",
"#define "&amp;
VLOOKUP(A2217,SOURCE!B:P,12,0)&amp;IF(SOURCE!$W$2-LEN(VLOOKUP(A2217,SOURCE!B:P,12,0))&gt;=0,REPT(" ",SOURCE!$W$2-LEN(VLOOKUP(A2217,SOURCE!B:P,12,0))),"")&amp;
TEXT(A2217,"???0")&amp;IF(VLOOKUP(A2217,SOURCE!B:P,13,0)="","","   "&amp;VLOOKUP(A2217,SOURCE!B:P,13,0)
))))</f>
        <v/>
      </c>
    </row>
    <row r="2218" spans="1:4">
      <c r="A2218">
        <v>2215</v>
      </c>
      <c r="B2218" t="e">
        <f>VLOOKUP(A2218,SOURCE!B:P,12,0)</f>
        <v>#N/A</v>
      </c>
      <c r="D2218" s="8" t="str">
        <f>IF(A2218&lt;0,VLOOKUP(A2218,lookups!A$1:B$25,2,0),
IF(ISNA(B2218),"",
IF(OR(ISBLANK(A2218),ISNA(B2218),B2218=0),
"",
"#define "&amp;
VLOOKUP(A2218,SOURCE!B:P,12,0)&amp;IF(SOURCE!$W$2-LEN(VLOOKUP(A2218,SOURCE!B:P,12,0))&gt;=0,REPT(" ",SOURCE!$W$2-LEN(VLOOKUP(A2218,SOURCE!B:P,12,0))),"")&amp;
TEXT(A2218,"???0")&amp;IF(VLOOKUP(A2218,SOURCE!B:P,13,0)="","","   "&amp;VLOOKUP(A2218,SOURCE!B:P,13,0)
))))</f>
        <v/>
      </c>
    </row>
    <row r="2219" spans="1:4">
      <c r="A2219">
        <v>2216</v>
      </c>
      <c r="B2219" t="e">
        <f>VLOOKUP(A2219,SOURCE!B:P,12,0)</f>
        <v>#N/A</v>
      </c>
      <c r="D2219" s="8" t="str">
        <f>IF(A2219&lt;0,VLOOKUP(A2219,lookups!A$1:B$25,2,0),
IF(ISNA(B2219),"",
IF(OR(ISBLANK(A2219),ISNA(B2219),B2219=0),
"",
"#define "&amp;
VLOOKUP(A2219,SOURCE!B:P,12,0)&amp;IF(SOURCE!$W$2-LEN(VLOOKUP(A2219,SOURCE!B:P,12,0))&gt;=0,REPT(" ",SOURCE!$W$2-LEN(VLOOKUP(A2219,SOURCE!B:P,12,0))),"")&amp;
TEXT(A2219,"???0")&amp;IF(VLOOKUP(A2219,SOURCE!B:P,13,0)="","","   "&amp;VLOOKUP(A2219,SOURCE!B:P,13,0)
))))</f>
        <v/>
      </c>
    </row>
    <row r="2220" spans="1:4">
      <c r="A2220">
        <v>2217</v>
      </c>
      <c r="B2220" t="e">
        <f>VLOOKUP(A2220,SOURCE!B:P,12,0)</f>
        <v>#N/A</v>
      </c>
      <c r="D2220" s="8" t="str">
        <f>IF(A2220&lt;0,VLOOKUP(A2220,lookups!A$1:B$25,2,0),
IF(ISNA(B2220),"",
IF(OR(ISBLANK(A2220),ISNA(B2220),B2220=0),
"",
"#define "&amp;
VLOOKUP(A2220,SOURCE!B:P,12,0)&amp;IF(SOURCE!$W$2-LEN(VLOOKUP(A2220,SOURCE!B:P,12,0))&gt;=0,REPT(" ",SOURCE!$W$2-LEN(VLOOKUP(A2220,SOURCE!B:P,12,0))),"")&amp;
TEXT(A2220,"???0")&amp;IF(VLOOKUP(A2220,SOURCE!B:P,13,0)="","","   "&amp;VLOOKUP(A2220,SOURCE!B:P,13,0)
))))</f>
        <v/>
      </c>
    </row>
    <row r="2221" spans="1:4">
      <c r="A2221">
        <v>2218</v>
      </c>
      <c r="B2221" t="e">
        <f>VLOOKUP(A2221,SOURCE!B:P,12,0)</f>
        <v>#N/A</v>
      </c>
      <c r="D2221" s="8" t="str">
        <f>IF(A2221&lt;0,VLOOKUP(A2221,lookups!A$1:B$25,2,0),
IF(ISNA(B2221),"",
IF(OR(ISBLANK(A2221),ISNA(B2221),B2221=0),
"",
"#define "&amp;
VLOOKUP(A2221,SOURCE!B:P,12,0)&amp;IF(SOURCE!$W$2-LEN(VLOOKUP(A2221,SOURCE!B:P,12,0))&gt;=0,REPT(" ",SOURCE!$W$2-LEN(VLOOKUP(A2221,SOURCE!B:P,12,0))),"")&amp;
TEXT(A2221,"???0")&amp;IF(VLOOKUP(A2221,SOURCE!B:P,13,0)="","","   "&amp;VLOOKUP(A2221,SOURCE!B:P,13,0)
))))</f>
        <v/>
      </c>
    </row>
    <row r="2222" spans="1:4">
      <c r="A2222">
        <v>2219</v>
      </c>
      <c r="B2222" t="e">
        <f>VLOOKUP(A2222,SOURCE!B:P,12,0)</f>
        <v>#N/A</v>
      </c>
      <c r="D2222" s="8" t="str">
        <f>IF(A2222&lt;0,VLOOKUP(A2222,lookups!A$1:B$25,2,0),
IF(ISNA(B2222),"",
IF(OR(ISBLANK(A2222),ISNA(B2222),B2222=0),
"",
"#define "&amp;
VLOOKUP(A2222,SOURCE!B:P,12,0)&amp;IF(SOURCE!$W$2-LEN(VLOOKUP(A2222,SOURCE!B:P,12,0))&gt;=0,REPT(" ",SOURCE!$W$2-LEN(VLOOKUP(A2222,SOURCE!B:P,12,0))),"")&amp;
TEXT(A2222,"???0")&amp;IF(VLOOKUP(A2222,SOURCE!B:P,13,0)="","","   "&amp;VLOOKUP(A2222,SOURCE!B:P,13,0)
))))</f>
        <v/>
      </c>
    </row>
    <row r="2223" spans="1:4">
      <c r="A2223">
        <v>2220</v>
      </c>
      <c r="B2223" t="e">
        <f>VLOOKUP(A2223,SOURCE!B:P,12,0)</f>
        <v>#N/A</v>
      </c>
      <c r="D2223" s="8" t="str">
        <f>IF(A2223&lt;0,VLOOKUP(A2223,lookups!A$1:B$25,2,0),
IF(ISNA(B2223),"",
IF(OR(ISBLANK(A2223),ISNA(B2223),B2223=0),
"",
"#define "&amp;
VLOOKUP(A2223,SOURCE!B:P,12,0)&amp;IF(SOURCE!$W$2-LEN(VLOOKUP(A2223,SOURCE!B:P,12,0))&gt;=0,REPT(" ",SOURCE!$W$2-LEN(VLOOKUP(A2223,SOURCE!B:P,12,0))),"")&amp;
TEXT(A2223,"???0")&amp;IF(VLOOKUP(A2223,SOURCE!B:P,13,0)="","","   "&amp;VLOOKUP(A2223,SOURCE!B:P,13,0)
))))</f>
        <v/>
      </c>
    </row>
    <row r="2224" spans="1:4">
      <c r="A2224">
        <v>2221</v>
      </c>
      <c r="B2224" t="e">
        <f>VLOOKUP(A2224,SOURCE!B:P,12,0)</f>
        <v>#N/A</v>
      </c>
      <c r="D2224" s="8" t="str">
        <f>IF(A2224&lt;0,VLOOKUP(A2224,lookups!A$1:B$25,2,0),
IF(ISNA(B2224),"",
IF(OR(ISBLANK(A2224),ISNA(B2224),B2224=0),
"",
"#define "&amp;
VLOOKUP(A2224,SOURCE!B:P,12,0)&amp;IF(SOURCE!$W$2-LEN(VLOOKUP(A2224,SOURCE!B:P,12,0))&gt;=0,REPT(" ",SOURCE!$W$2-LEN(VLOOKUP(A2224,SOURCE!B:P,12,0))),"")&amp;
TEXT(A2224,"???0")&amp;IF(VLOOKUP(A2224,SOURCE!B:P,13,0)="","","   "&amp;VLOOKUP(A2224,SOURCE!B:P,13,0)
))))</f>
        <v/>
      </c>
    </row>
    <row r="2225" spans="1:4">
      <c r="A2225">
        <v>2222</v>
      </c>
      <c r="B2225" t="e">
        <f>VLOOKUP(A2225,SOURCE!B:P,12,0)</f>
        <v>#N/A</v>
      </c>
      <c r="D2225" s="8" t="str">
        <f>IF(A2225&lt;0,VLOOKUP(A2225,lookups!A$1:B$25,2,0),
IF(ISNA(B2225),"",
IF(OR(ISBLANK(A2225),ISNA(B2225),B2225=0),
"",
"#define "&amp;
VLOOKUP(A2225,SOURCE!B:P,12,0)&amp;IF(SOURCE!$W$2-LEN(VLOOKUP(A2225,SOURCE!B:P,12,0))&gt;=0,REPT(" ",SOURCE!$W$2-LEN(VLOOKUP(A2225,SOURCE!B:P,12,0))),"")&amp;
TEXT(A2225,"???0")&amp;IF(VLOOKUP(A2225,SOURCE!B:P,13,0)="","","   "&amp;VLOOKUP(A2225,SOURCE!B:P,13,0)
))))</f>
        <v/>
      </c>
    </row>
    <row r="2226" spans="1:4">
      <c r="A2226">
        <v>2223</v>
      </c>
      <c r="B2226" t="e">
        <f>VLOOKUP(A2226,SOURCE!B:P,12,0)</f>
        <v>#N/A</v>
      </c>
      <c r="D2226" s="8" t="str">
        <f>IF(A2226&lt;0,VLOOKUP(A2226,lookups!A$1:B$25,2,0),
IF(ISNA(B2226),"",
IF(OR(ISBLANK(A2226),ISNA(B2226),B2226=0),
"",
"#define "&amp;
VLOOKUP(A2226,SOURCE!B:P,12,0)&amp;IF(SOURCE!$W$2-LEN(VLOOKUP(A2226,SOURCE!B:P,12,0))&gt;=0,REPT(" ",SOURCE!$W$2-LEN(VLOOKUP(A2226,SOURCE!B:P,12,0))),"")&amp;
TEXT(A2226,"???0")&amp;IF(VLOOKUP(A2226,SOURCE!B:P,13,0)="","","   "&amp;VLOOKUP(A2226,SOURCE!B:P,13,0)
))))</f>
        <v/>
      </c>
    </row>
    <row r="2227" spans="1:4">
      <c r="A2227">
        <v>2224</v>
      </c>
      <c r="B2227" t="e">
        <f>VLOOKUP(A2227,SOURCE!B:P,12,0)</f>
        <v>#N/A</v>
      </c>
      <c r="D2227" s="8" t="str">
        <f>IF(A2227&lt;0,VLOOKUP(A2227,lookups!A$1:B$25,2,0),
IF(ISNA(B2227),"",
IF(OR(ISBLANK(A2227),ISNA(B2227),B2227=0),
"",
"#define "&amp;
VLOOKUP(A2227,SOURCE!B:P,12,0)&amp;IF(SOURCE!$W$2-LEN(VLOOKUP(A2227,SOURCE!B:P,12,0))&gt;=0,REPT(" ",SOURCE!$W$2-LEN(VLOOKUP(A2227,SOURCE!B:P,12,0))),"")&amp;
TEXT(A2227,"???0")&amp;IF(VLOOKUP(A2227,SOURCE!B:P,13,0)="","","   "&amp;VLOOKUP(A2227,SOURCE!B:P,13,0)
))))</f>
        <v/>
      </c>
    </row>
    <row r="2228" spans="1:4">
      <c r="A2228">
        <v>2225</v>
      </c>
      <c r="B2228" t="e">
        <f>VLOOKUP(A2228,SOURCE!B:P,12,0)</f>
        <v>#N/A</v>
      </c>
      <c r="D2228" s="8" t="str">
        <f>IF(A2228&lt;0,VLOOKUP(A2228,lookups!A$1:B$25,2,0),
IF(ISNA(B2228),"",
IF(OR(ISBLANK(A2228),ISNA(B2228),B2228=0),
"",
"#define "&amp;
VLOOKUP(A2228,SOURCE!B:P,12,0)&amp;IF(SOURCE!$W$2-LEN(VLOOKUP(A2228,SOURCE!B:P,12,0))&gt;=0,REPT(" ",SOURCE!$W$2-LEN(VLOOKUP(A2228,SOURCE!B:P,12,0))),"")&amp;
TEXT(A2228,"???0")&amp;IF(VLOOKUP(A2228,SOURCE!B:P,13,0)="","","   "&amp;VLOOKUP(A2228,SOURCE!B:P,13,0)
))))</f>
        <v/>
      </c>
    </row>
    <row r="2229" spans="1:4">
      <c r="A2229">
        <v>2226</v>
      </c>
      <c r="B2229" t="e">
        <f>VLOOKUP(A2229,SOURCE!B:P,12,0)</f>
        <v>#N/A</v>
      </c>
      <c r="D2229" s="8" t="str">
        <f>IF(A2229&lt;0,VLOOKUP(A2229,lookups!A$1:B$25,2,0),
IF(ISNA(B2229),"",
IF(OR(ISBLANK(A2229),ISNA(B2229),B2229=0),
"",
"#define "&amp;
VLOOKUP(A2229,SOURCE!B:P,12,0)&amp;IF(SOURCE!$W$2-LEN(VLOOKUP(A2229,SOURCE!B:P,12,0))&gt;=0,REPT(" ",SOURCE!$W$2-LEN(VLOOKUP(A2229,SOURCE!B:P,12,0))),"")&amp;
TEXT(A2229,"???0")&amp;IF(VLOOKUP(A2229,SOURCE!B:P,13,0)="","","   "&amp;VLOOKUP(A2229,SOURCE!B:P,13,0)
))))</f>
        <v/>
      </c>
    </row>
    <row r="2230" spans="1:4">
      <c r="A2230">
        <v>2227</v>
      </c>
      <c r="B2230" t="e">
        <f>VLOOKUP(A2230,SOURCE!B:P,12,0)</f>
        <v>#N/A</v>
      </c>
      <c r="D2230" s="8" t="str">
        <f>IF(A2230&lt;0,VLOOKUP(A2230,lookups!A$1:B$25,2,0),
IF(ISNA(B2230),"",
IF(OR(ISBLANK(A2230),ISNA(B2230),B2230=0),
"",
"#define "&amp;
VLOOKUP(A2230,SOURCE!B:P,12,0)&amp;IF(SOURCE!$W$2-LEN(VLOOKUP(A2230,SOURCE!B:P,12,0))&gt;=0,REPT(" ",SOURCE!$W$2-LEN(VLOOKUP(A2230,SOURCE!B:P,12,0))),"")&amp;
TEXT(A2230,"???0")&amp;IF(VLOOKUP(A2230,SOURCE!B:P,13,0)="","","   "&amp;VLOOKUP(A2230,SOURCE!B:P,13,0)
))))</f>
        <v/>
      </c>
    </row>
    <row r="2231" spans="1:4">
      <c r="A2231">
        <v>2228</v>
      </c>
      <c r="B2231" t="e">
        <f>VLOOKUP(A2231,SOURCE!B:P,12,0)</f>
        <v>#N/A</v>
      </c>
      <c r="D2231" s="8" t="str">
        <f>IF(A2231&lt;0,VLOOKUP(A2231,lookups!A$1:B$25,2,0),
IF(ISNA(B2231),"",
IF(OR(ISBLANK(A2231),ISNA(B2231),B2231=0),
"",
"#define "&amp;
VLOOKUP(A2231,SOURCE!B:P,12,0)&amp;IF(SOURCE!$W$2-LEN(VLOOKUP(A2231,SOURCE!B:P,12,0))&gt;=0,REPT(" ",SOURCE!$W$2-LEN(VLOOKUP(A2231,SOURCE!B:P,12,0))),"")&amp;
TEXT(A2231,"???0")&amp;IF(VLOOKUP(A2231,SOURCE!B:P,13,0)="","","   "&amp;VLOOKUP(A2231,SOURCE!B:P,13,0)
))))</f>
        <v/>
      </c>
    </row>
    <row r="2232" spans="1:4">
      <c r="A2232">
        <v>2229</v>
      </c>
      <c r="B2232" t="e">
        <f>VLOOKUP(A2232,SOURCE!B:P,12,0)</f>
        <v>#N/A</v>
      </c>
      <c r="D2232" s="8" t="str">
        <f>IF(A2232&lt;0,VLOOKUP(A2232,lookups!A$1:B$25,2,0),
IF(ISNA(B2232),"",
IF(OR(ISBLANK(A2232),ISNA(B2232),B2232=0),
"",
"#define "&amp;
VLOOKUP(A2232,SOURCE!B:P,12,0)&amp;IF(SOURCE!$W$2-LEN(VLOOKUP(A2232,SOURCE!B:P,12,0))&gt;=0,REPT(" ",SOURCE!$W$2-LEN(VLOOKUP(A2232,SOURCE!B:P,12,0))),"")&amp;
TEXT(A2232,"???0")&amp;IF(VLOOKUP(A2232,SOURCE!B:P,13,0)="","","   "&amp;VLOOKUP(A2232,SOURCE!B:P,13,0)
))))</f>
        <v/>
      </c>
    </row>
    <row r="2233" spans="1:4">
      <c r="A2233">
        <v>2230</v>
      </c>
      <c r="B2233" t="e">
        <f>VLOOKUP(A2233,SOURCE!B:P,12,0)</f>
        <v>#N/A</v>
      </c>
      <c r="D2233" s="8" t="str">
        <f>IF(A2233&lt;0,VLOOKUP(A2233,lookups!A$1:B$25,2,0),
IF(ISNA(B2233),"",
IF(OR(ISBLANK(A2233),ISNA(B2233),B2233=0),
"",
"#define "&amp;
VLOOKUP(A2233,SOURCE!B:P,12,0)&amp;IF(SOURCE!$W$2-LEN(VLOOKUP(A2233,SOURCE!B:P,12,0))&gt;=0,REPT(" ",SOURCE!$W$2-LEN(VLOOKUP(A2233,SOURCE!B:P,12,0))),"")&amp;
TEXT(A2233,"???0")&amp;IF(VLOOKUP(A2233,SOURCE!B:P,13,0)="","","   "&amp;VLOOKUP(A2233,SOURCE!B:P,13,0)
))))</f>
        <v/>
      </c>
    </row>
    <row r="2234" spans="1:4">
      <c r="A2234">
        <v>2231</v>
      </c>
      <c r="B2234" t="e">
        <f>VLOOKUP(A2234,SOURCE!B:P,12,0)</f>
        <v>#N/A</v>
      </c>
      <c r="D2234" s="8" t="str">
        <f>IF(A2234&lt;0,VLOOKUP(A2234,lookups!A$1:B$25,2,0),
IF(ISNA(B2234),"",
IF(OR(ISBLANK(A2234),ISNA(B2234),B2234=0),
"",
"#define "&amp;
VLOOKUP(A2234,SOURCE!B:P,12,0)&amp;IF(SOURCE!$W$2-LEN(VLOOKUP(A2234,SOURCE!B:P,12,0))&gt;=0,REPT(" ",SOURCE!$W$2-LEN(VLOOKUP(A2234,SOURCE!B:P,12,0))),"")&amp;
TEXT(A2234,"???0")&amp;IF(VLOOKUP(A2234,SOURCE!B:P,13,0)="","","   "&amp;VLOOKUP(A2234,SOURCE!B:P,13,0)
))))</f>
        <v/>
      </c>
    </row>
    <row r="2235" spans="1:4">
      <c r="A2235">
        <v>2232</v>
      </c>
      <c r="B2235" t="e">
        <f>VLOOKUP(A2235,SOURCE!B:P,12,0)</f>
        <v>#N/A</v>
      </c>
      <c r="D2235" s="8" t="str">
        <f>IF(A2235&lt;0,VLOOKUP(A2235,lookups!A$1:B$25,2,0),
IF(ISNA(B2235),"",
IF(OR(ISBLANK(A2235),ISNA(B2235),B2235=0),
"",
"#define "&amp;
VLOOKUP(A2235,SOURCE!B:P,12,0)&amp;IF(SOURCE!$W$2-LEN(VLOOKUP(A2235,SOURCE!B:P,12,0))&gt;=0,REPT(" ",SOURCE!$W$2-LEN(VLOOKUP(A2235,SOURCE!B:P,12,0))),"")&amp;
TEXT(A2235,"???0")&amp;IF(VLOOKUP(A2235,SOURCE!B:P,13,0)="","","   "&amp;VLOOKUP(A2235,SOURCE!B:P,13,0)
))))</f>
        <v/>
      </c>
    </row>
    <row r="2236" spans="1:4">
      <c r="A2236">
        <v>2233</v>
      </c>
      <c r="B2236" t="e">
        <f>VLOOKUP(A2236,SOURCE!B:P,12,0)</f>
        <v>#N/A</v>
      </c>
      <c r="D2236" s="8" t="str">
        <f>IF(A2236&lt;0,VLOOKUP(A2236,lookups!A$1:B$25,2,0),
IF(ISNA(B2236),"",
IF(OR(ISBLANK(A2236),ISNA(B2236),B2236=0),
"",
"#define "&amp;
VLOOKUP(A2236,SOURCE!B:P,12,0)&amp;IF(SOURCE!$W$2-LEN(VLOOKUP(A2236,SOURCE!B:P,12,0))&gt;=0,REPT(" ",SOURCE!$W$2-LEN(VLOOKUP(A2236,SOURCE!B:P,12,0))),"")&amp;
TEXT(A2236,"???0")&amp;IF(VLOOKUP(A2236,SOURCE!B:P,13,0)="","","   "&amp;VLOOKUP(A2236,SOURCE!B:P,13,0)
))))</f>
        <v/>
      </c>
    </row>
    <row r="2237" spans="1:4">
      <c r="A2237">
        <v>2234</v>
      </c>
      <c r="B2237" t="e">
        <f>VLOOKUP(A2237,SOURCE!B:P,12,0)</f>
        <v>#N/A</v>
      </c>
      <c r="D2237" s="8" t="str">
        <f>IF(A2237&lt;0,VLOOKUP(A2237,lookups!A$1:B$25,2,0),
IF(ISNA(B2237),"",
IF(OR(ISBLANK(A2237),ISNA(B2237),B2237=0),
"",
"#define "&amp;
VLOOKUP(A2237,SOURCE!B:P,12,0)&amp;IF(SOURCE!$W$2-LEN(VLOOKUP(A2237,SOURCE!B:P,12,0))&gt;=0,REPT(" ",SOURCE!$W$2-LEN(VLOOKUP(A2237,SOURCE!B:P,12,0))),"")&amp;
TEXT(A2237,"???0")&amp;IF(VLOOKUP(A2237,SOURCE!B:P,13,0)="","","   "&amp;VLOOKUP(A2237,SOURCE!B:P,13,0)
))))</f>
        <v/>
      </c>
    </row>
    <row r="2238" spans="1:4">
      <c r="A2238">
        <v>2235</v>
      </c>
      <c r="B2238" t="e">
        <f>VLOOKUP(A2238,SOURCE!B:P,12,0)</f>
        <v>#N/A</v>
      </c>
      <c r="D2238" s="8" t="str">
        <f>IF(A2238&lt;0,VLOOKUP(A2238,lookups!A$1:B$25,2,0),
IF(ISNA(B2238),"",
IF(OR(ISBLANK(A2238),ISNA(B2238),B2238=0),
"",
"#define "&amp;
VLOOKUP(A2238,SOURCE!B:P,12,0)&amp;IF(SOURCE!$W$2-LEN(VLOOKUP(A2238,SOURCE!B:P,12,0))&gt;=0,REPT(" ",SOURCE!$W$2-LEN(VLOOKUP(A2238,SOURCE!B:P,12,0))),"")&amp;
TEXT(A2238,"???0")&amp;IF(VLOOKUP(A2238,SOURCE!B:P,13,0)="","","   "&amp;VLOOKUP(A2238,SOURCE!B:P,13,0)
))))</f>
        <v/>
      </c>
    </row>
    <row r="2239" spans="1:4">
      <c r="A2239">
        <v>2236</v>
      </c>
      <c r="B2239" t="e">
        <f>VLOOKUP(A2239,SOURCE!B:P,12,0)</f>
        <v>#N/A</v>
      </c>
      <c r="D2239" s="8" t="str">
        <f>IF(A2239&lt;0,VLOOKUP(A2239,lookups!A$1:B$25,2,0),
IF(ISNA(B2239),"",
IF(OR(ISBLANK(A2239),ISNA(B2239),B2239=0),
"",
"#define "&amp;
VLOOKUP(A2239,SOURCE!B:P,12,0)&amp;IF(SOURCE!$W$2-LEN(VLOOKUP(A2239,SOURCE!B:P,12,0))&gt;=0,REPT(" ",SOURCE!$W$2-LEN(VLOOKUP(A2239,SOURCE!B:P,12,0))),"")&amp;
TEXT(A2239,"???0")&amp;IF(VLOOKUP(A2239,SOURCE!B:P,13,0)="","","   "&amp;VLOOKUP(A2239,SOURCE!B:P,13,0)
))))</f>
        <v/>
      </c>
    </row>
    <row r="2240" spans="1:4">
      <c r="A2240">
        <v>2237</v>
      </c>
      <c r="B2240" t="e">
        <f>VLOOKUP(A2240,SOURCE!B:P,12,0)</f>
        <v>#N/A</v>
      </c>
      <c r="D2240" s="8" t="str">
        <f>IF(A2240&lt;0,VLOOKUP(A2240,lookups!A$1:B$25,2,0),
IF(ISNA(B2240),"",
IF(OR(ISBLANK(A2240),ISNA(B2240),B2240=0),
"",
"#define "&amp;
VLOOKUP(A2240,SOURCE!B:P,12,0)&amp;IF(SOURCE!$W$2-LEN(VLOOKUP(A2240,SOURCE!B:P,12,0))&gt;=0,REPT(" ",SOURCE!$W$2-LEN(VLOOKUP(A2240,SOURCE!B:P,12,0))),"")&amp;
TEXT(A2240,"???0")&amp;IF(VLOOKUP(A2240,SOURCE!B:P,13,0)="","","   "&amp;VLOOKUP(A2240,SOURCE!B:P,13,0)
))))</f>
        <v/>
      </c>
    </row>
    <row r="2241" spans="1:4">
      <c r="A2241">
        <v>2238</v>
      </c>
      <c r="B2241" t="e">
        <f>VLOOKUP(A2241,SOURCE!B:P,12,0)</f>
        <v>#N/A</v>
      </c>
      <c r="D2241" s="8" t="str">
        <f>IF(A2241&lt;0,VLOOKUP(A2241,lookups!A$1:B$25,2,0),
IF(ISNA(B2241),"",
IF(OR(ISBLANK(A2241),ISNA(B2241),B2241=0),
"",
"#define "&amp;
VLOOKUP(A2241,SOURCE!B:P,12,0)&amp;IF(SOURCE!$W$2-LEN(VLOOKUP(A2241,SOURCE!B:P,12,0))&gt;=0,REPT(" ",SOURCE!$W$2-LEN(VLOOKUP(A2241,SOURCE!B:P,12,0))),"")&amp;
TEXT(A2241,"???0")&amp;IF(VLOOKUP(A2241,SOURCE!B:P,13,0)="","","   "&amp;VLOOKUP(A2241,SOURCE!B:P,13,0)
))))</f>
        <v/>
      </c>
    </row>
    <row r="2242" spans="1:4">
      <c r="A2242">
        <v>2239</v>
      </c>
      <c r="B2242" t="e">
        <f>VLOOKUP(A2242,SOURCE!B:P,12,0)</f>
        <v>#N/A</v>
      </c>
      <c r="D2242" s="8" t="str">
        <f>IF(A2242&lt;0,VLOOKUP(A2242,lookups!A$1:B$25,2,0),
IF(ISNA(B2242),"",
IF(OR(ISBLANK(A2242),ISNA(B2242),B2242=0),
"",
"#define "&amp;
VLOOKUP(A2242,SOURCE!B:P,12,0)&amp;IF(SOURCE!$W$2-LEN(VLOOKUP(A2242,SOURCE!B:P,12,0))&gt;=0,REPT(" ",SOURCE!$W$2-LEN(VLOOKUP(A2242,SOURCE!B:P,12,0))),"")&amp;
TEXT(A2242,"???0")&amp;IF(VLOOKUP(A2242,SOURCE!B:P,13,0)="","","   "&amp;VLOOKUP(A2242,SOURCE!B:P,13,0)
))))</f>
        <v/>
      </c>
    </row>
    <row r="2243" spans="1:4">
      <c r="A2243">
        <v>2240</v>
      </c>
      <c r="B2243" t="e">
        <f>VLOOKUP(A2243,SOURCE!B:P,12,0)</f>
        <v>#N/A</v>
      </c>
      <c r="D2243" s="8" t="str">
        <f>IF(A2243&lt;0,VLOOKUP(A2243,lookups!A$1:B$25,2,0),
IF(ISNA(B2243),"",
IF(OR(ISBLANK(A2243),ISNA(B2243),B2243=0),
"",
"#define "&amp;
VLOOKUP(A2243,SOURCE!B:P,12,0)&amp;IF(SOURCE!$W$2-LEN(VLOOKUP(A2243,SOURCE!B:P,12,0))&gt;=0,REPT(" ",SOURCE!$W$2-LEN(VLOOKUP(A2243,SOURCE!B:P,12,0))),"")&amp;
TEXT(A2243,"???0")&amp;IF(VLOOKUP(A2243,SOURCE!B:P,13,0)="","","   "&amp;VLOOKUP(A2243,SOURCE!B:P,13,0)
))))</f>
        <v/>
      </c>
    </row>
    <row r="2244" spans="1:4">
      <c r="A2244">
        <v>2241</v>
      </c>
      <c r="B2244" t="e">
        <f>VLOOKUP(A2244,SOURCE!B:P,12,0)</f>
        <v>#N/A</v>
      </c>
      <c r="D2244" s="8" t="str">
        <f>IF(A2244&lt;0,VLOOKUP(A2244,lookups!A$1:B$25,2,0),
IF(ISNA(B2244),"",
IF(OR(ISBLANK(A2244),ISNA(B2244),B2244=0),
"",
"#define "&amp;
VLOOKUP(A2244,SOURCE!B:P,12,0)&amp;IF(SOURCE!$W$2-LEN(VLOOKUP(A2244,SOURCE!B:P,12,0))&gt;=0,REPT(" ",SOURCE!$W$2-LEN(VLOOKUP(A2244,SOURCE!B:P,12,0))),"")&amp;
TEXT(A2244,"???0")&amp;IF(VLOOKUP(A2244,SOURCE!B:P,13,0)="","","   "&amp;VLOOKUP(A2244,SOURCE!B:P,13,0)
))))</f>
        <v/>
      </c>
    </row>
    <row r="2245" spans="1:4">
      <c r="A2245">
        <v>2242</v>
      </c>
      <c r="B2245" t="e">
        <f>VLOOKUP(A2245,SOURCE!B:P,12,0)</f>
        <v>#N/A</v>
      </c>
      <c r="D2245" s="8" t="str">
        <f>IF(A2245&lt;0,VLOOKUP(A2245,lookups!A$1:B$25,2,0),
IF(ISNA(B2245),"",
IF(OR(ISBLANK(A2245),ISNA(B2245),B2245=0),
"",
"#define "&amp;
VLOOKUP(A2245,SOURCE!B:P,12,0)&amp;IF(SOURCE!$W$2-LEN(VLOOKUP(A2245,SOURCE!B:P,12,0))&gt;=0,REPT(" ",SOURCE!$W$2-LEN(VLOOKUP(A2245,SOURCE!B:P,12,0))),"")&amp;
TEXT(A2245,"???0")&amp;IF(VLOOKUP(A2245,SOURCE!B:P,13,0)="","","   "&amp;VLOOKUP(A2245,SOURCE!B:P,13,0)
))))</f>
        <v/>
      </c>
    </row>
    <row r="2246" spans="1:4">
      <c r="A2246">
        <v>2243</v>
      </c>
      <c r="B2246" t="e">
        <f>VLOOKUP(A2246,SOURCE!B:P,12,0)</f>
        <v>#N/A</v>
      </c>
      <c r="D2246" s="8" t="str">
        <f>IF(A2246&lt;0,VLOOKUP(A2246,lookups!A$1:B$25,2,0),
IF(ISNA(B2246),"",
IF(OR(ISBLANK(A2246),ISNA(B2246),B2246=0),
"",
"#define "&amp;
VLOOKUP(A2246,SOURCE!B:P,12,0)&amp;IF(SOURCE!$W$2-LEN(VLOOKUP(A2246,SOURCE!B:P,12,0))&gt;=0,REPT(" ",SOURCE!$W$2-LEN(VLOOKUP(A2246,SOURCE!B:P,12,0))),"")&amp;
TEXT(A2246,"???0")&amp;IF(VLOOKUP(A2246,SOURCE!B:P,13,0)="","","   "&amp;VLOOKUP(A2246,SOURCE!B:P,13,0)
))))</f>
        <v/>
      </c>
    </row>
    <row r="2247" spans="1:4">
      <c r="A2247">
        <v>2244</v>
      </c>
      <c r="B2247" t="e">
        <f>VLOOKUP(A2247,SOURCE!B:P,12,0)</f>
        <v>#N/A</v>
      </c>
      <c r="D2247" s="8" t="str">
        <f>IF(A2247&lt;0,VLOOKUP(A2247,lookups!A$1:B$25,2,0),
IF(ISNA(B2247),"",
IF(OR(ISBLANK(A2247),ISNA(B2247),B2247=0),
"",
"#define "&amp;
VLOOKUP(A2247,SOURCE!B:P,12,0)&amp;IF(SOURCE!$W$2-LEN(VLOOKUP(A2247,SOURCE!B:P,12,0))&gt;=0,REPT(" ",SOURCE!$W$2-LEN(VLOOKUP(A2247,SOURCE!B:P,12,0))),"")&amp;
TEXT(A2247,"???0")&amp;IF(VLOOKUP(A2247,SOURCE!B:P,13,0)="","","   "&amp;VLOOKUP(A2247,SOURCE!B:P,13,0)
))))</f>
        <v/>
      </c>
    </row>
    <row r="2248" spans="1:4">
      <c r="A2248">
        <v>2245</v>
      </c>
      <c r="B2248" t="e">
        <f>VLOOKUP(A2248,SOURCE!B:P,12,0)</f>
        <v>#N/A</v>
      </c>
      <c r="D2248" s="8" t="str">
        <f>IF(A2248&lt;0,VLOOKUP(A2248,lookups!A$1:B$25,2,0),
IF(ISNA(B2248),"",
IF(OR(ISBLANK(A2248),ISNA(B2248),B2248=0),
"",
"#define "&amp;
VLOOKUP(A2248,SOURCE!B:P,12,0)&amp;IF(SOURCE!$W$2-LEN(VLOOKUP(A2248,SOURCE!B:P,12,0))&gt;=0,REPT(" ",SOURCE!$W$2-LEN(VLOOKUP(A2248,SOURCE!B:P,12,0))),"")&amp;
TEXT(A2248,"???0")&amp;IF(VLOOKUP(A2248,SOURCE!B:P,13,0)="","","   "&amp;VLOOKUP(A2248,SOURCE!B:P,13,0)
))))</f>
        <v/>
      </c>
    </row>
    <row r="2249" spans="1:4">
      <c r="A2249">
        <v>2246</v>
      </c>
      <c r="B2249" t="e">
        <f>VLOOKUP(A2249,SOURCE!B:P,12,0)</f>
        <v>#N/A</v>
      </c>
      <c r="D2249" s="8" t="str">
        <f>IF(A2249&lt;0,VLOOKUP(A2249,lookups!A$1:B$25,2,0),
IF(ISNA(B2249),"",
IF(OR(ISBLANK(A2249),ISNA(B2249),B2249=0),
"",
"#define "&amp;
VLOOKUP(A2249,SOURCE!B:P,12,0)&amp;IF(SOURCE!$W$2-LEN(VLOOKUP(A2249,SOURCE!B:P,12,0))&gt;=0,REPT(" ",SOURCE!$W$2-LEN(VLOOKUP(A2249,SOURCE!B:P,12,0))),"")&amp;
TEXT(A2249,"???0")&amp;IF(VLOOKUP(A2249,SOURCE!B:P,13,0)="","","   "&amp;VLOOKUP(A2249,SOURCE!B:P,13,0)
))))</f>
        <v/>
      </c>
    </row>
    <row r="2250" spans="1:4">
      <c r="A2250">
        <v>2247</v>
      </c>
      <c r="B2250" t="e">
        <f>VLOOKUP(A2250,SOURCE!B:P,12,0)</f>
        <v>#N/A</v>
      </c>
      <c r="D2250" s="8" t="str">
        <f>IF(A2250&lt;0,VLOOKUP(A2250,lookups!A$1:B$25,2,0),
IF(ISNA(B2250),"",
IF(OR(ISBLANK(A2250),ISNA(B2250),B2250=0),
"",
"#define "&amp;
VLOOKUP(A2250,SOURCE!B:P,12,0)&amp;IF(SOURCE!$W$2-LEN(VLOOKUP(A2250,SOURCE!B:P,12,0))&gt;=0,REPT(" ",SOURCE!$W$2-LEN(VLOOKUP(A2250,SOURCE!B:P,12,0))),"")&amp;
TEXT(A2250,"???0")&amp;IF(VLOOKUP(A2250,SOURCE!B:P,13,0)="","","   "&amp;VLOOKUP(A2250,SOURCE!B:P,13,0)
))))</f>
        <v/>
      </c>
    </row>
    <row r="2251" spans="1:4">
      <c r="A2251">
        <v>2248</v>
      </c>
      <c r="B2251" t="e">
        <f>VLOOKUP(A2251,SOURCE!B:P,12,0)</f>
        <v>#N/A</v>
      </c>
      <c r="D2251" s="8" t="str">
        <f>IF(A2251&lt;0,VLOOKUP(A2251,lookups!A$1:B$25,2,0),
IF(ISNA(B2251),"",
IF(OR(ISBLANK(A2251),ISNA(B2251),B2251=0),
"",
"#define "&amp;
VLOOKUP(A2251,SOURCE!B:P,12,0)&amp;IF(SOURCE!$W$2-LEN(VLOOKUP(A2251,SOURCE!B:P,12,0))&gt;=0,REPT(" ",SOURCE!$W$2-LEN(VLOOKUP(A2251,SOURCE!B:P,12,0))),"")&amp;
TEXT(A2251,"???0")&amp;IF(VLOOKUP(A2251,SOURCE!B:P,13,0)="","","   "&amp;VLOOKUP(A2251,SOURCE!B:P,13,0)
))))</f>
        <v/>
      </c>
    </row>
    <row r="2252" spans="1:4">
      <c r="A2252">
        <v>2249</v>
      </c>
      <c r="B2252" t="e">
        <f>VLOOKUP(A2252,SOURCE!B:P,12,0)</f>
        <v>#N/A</v>
      </c>
      <c r="D2252" s="8" t="str">
        <f>IF(A2252&lt;0,VLOOKUP(A2252,lookups!A$1:B$25,2,0),
IF(ISNA(B2252),"",
IF(OR(ISBLANK(A2252),ISNA(B2252),B2252=0),
"",
"#define "&amp;
VLOOKUP(A2252,SOURCE!B:P,12,0)&amp;IF(SOURCE!$W$2-LEN(VLOOKUP(A2252,SOURCE!B:P,12,0))&gt;=0,REPT(" ",SOURCE!$W$2-LEN(VLOOKUP(A2252,SOURCE!B:P,12,0))),"")&amp;
TEXT(A2252,"???0")&amp;IF(VLOOKUP(A2252,SOURCE!B:P,13,0)="","","   "&amp;VLOOKUP(A2252,SOURCE!B:P,13,0)
))))</f>
        <v/>
      </c>
    </row>
    <row r="2253" spans="1:4">
      <c r="A2253">
        <v>2250</v>
      </c>
      <c r="B2253" t="e">
        <f>VLOOKUP(A2253,SOURCE!B:P,12,0)</f>
        <v>#N/A</v>
      </c>
      <c r="D2253" s="8" t="str">
        <f>IF(A2253&lt;0,VLOOKUP(A2253,lookups!A$1:B$25,2,0),
IF(ISNA(B2253),"",
IF(OR(ISBLANK(A2253),ISNA(B2253),B2253=0),
"",
"#define "&amp;
VLOOKUP(A2253,SOURCE!B:P,12,0)&amp;IF(SOURCE!$W$2-LEN(VLOOKUP(A2253,SOURCE!B:P,12,0))&gt;=0,REPT(" ",SOURCE!$W$2-LEN(VLOOKUP(A2253,SOURCE!B:P,12,0))),"")&amp;
TEXT(A2253,"???0")&amp;IF(VLOOKUP(A2253,SOURCE!B:P,13,0)="","","   "&amp;VLOOKUP(A2253,SOURCE!B:P,13,0)
))))</f>
        <v/>
      </c>
    </row>
    <row r="2254" spans="1:4">
      <c r="A2254">
        <v>2251</v>
      </c>
      <c r="B2254" t="e">
        <f>VLOOKUP(A2254,SOURCE!B:P,12,0)</f>
        <v>#N/A</v>
      </c>
      <c r="D2254" s="8" t="str">
        <f>IF(A2254&lt;0,VLOOKUP(A2254,lookups!A$1:B$25,2,0),
IF(ISNA(B2254),"",
IF(OR(ISBLANK(A2254),ISNA(B2254),B2254=0),
"",
"#define "&amp;
VLOOKUP(A2254,SOURCE!B:P,12,0)&amp;IF(SOURCE!$W$2-LEN(VLOOKUP(A2254,SOURCE!B:P,12,0))&gt;=0,REPT(" ",SOURCE!$W$2-LEN(VLOOKUP(A2254,SOURCE!B:P,12,0))),"")&amp;
TEXT(A2254,"???0")&amp;IF(VLOOKUP(A2254,SOURCE!B:P,13,0)="","","   "&amp;VLOOKUP(A2254,SOURCE!B:P,13,0)
))))</f>
        <v/>
      </c>
    </row>
    <row r="2255" spans="1:4">
      <c r="A2255">
        <v>2252</v>
      </c>
      <c r="B2255" t="e">
        <f>VLOOKUP(A2255,SOURCE!B:P,12,0)</f>
        <v>#N/A</v>
      </c>
      <c r="D2255" s="8" t="str">
        <f>IF(A2255&lt;0,VLOOKUP(A2255,lookups!A$1:B$25,2,0),
IF(ISNA(B2255),"",
IF(OR(ISBLANK(A2255),ISNA(B2255),B2255=0),
"",
"#define "&amp;
VLOOKUP(A2255,SOURCE!B:P,12,0)&amp;IF(SOURCE!$W$2-LEN(VLOOKUP(A2255,SOURCE!B:P,12,0))&gt;=0,REPT(" ",SOURCE!$W$2-LEN(VLOOKUP(A2255,SOURCE!B:P,12,0))),"")&amp;
TEXT(A2255,"???0")&amp;IF(VLOOKUP(A2255,SOURCE!B:P,13,0)="","","   "&amp;VLOOKUP(A2255,SOURCE!B:P,13,0)
))))</f>
        <v/>
      </c>
    </row>
    <row r="2256" spans="1:4">
      <c r="A2256">
        <v>2253</v>
      </c>
      <c r="B2256" t="e">
        <f>VLOOKUP(A2256,SOURCE!B:P,12,0)</f>
        <v>#N/A</v>
      </c>
      <c r="D2256" s="8" t="str">
        <f>IF(A2256&lt;0,VLOOKUP(A2256,lookups!A$1:B$25,2,0),
IF(ISNA(B2256),"",
IF(OR(ISBLANK(A2256),ISNA(B2256),B2256=0),
"",
"#define "&amp;
VLOOKUP(A2256,SOURCE!B:P,12,0)&amp;IF(SOURCE!$W$2-LEN(VLOOKUP(A2256,SOURCE!B:P,12,0))&gt;=0,REPT(" ",SOURCE!$W$2-LEN(VLOOKUP(A2256,SOURCE!B:P,12,0))),"")&amp;
TEXT(A2256,"???0")&amp;IF(VLOOKUP(A2256,SOURCE!B:P,13,0)="","","   "&amp;VLOOKUP(A2256,SOURCE!B:P,13,0)
))))</f>
        <v/>
      </c>
    </row>
    <row r="2257" spans="1:4">
      <c r="A2257">
        <v>2254</v>
      </c>
      <c r="B2257" t="e">
        <f>VLOOKUP(A2257,SOURCE!B:P,12,0)</f>
        <v>#N/A</v>
      </c>
      <c r="D2257" s="8" t="str">
        <f>IF(A2257&lt;0,VLOOKUP(A2257,lookups!A$1:B$25,2,0),
IF(ISNA(B2257),"",
IF(OR(ISBLANK(A2257),ISNA(B2257),B2257=0),
"",
"#define "&amp;
VLOOKUP(A2257,SOURCE!B:P,12,0)&amp;IF(SOURCE!$W$2-LEN(VLOOKUP(A2257,SOURCE!B:P,12,0))&gt;=0,REPT(" ",SOURCE!$W$2-LEN(VLOOKUP(A2257,SOURCE!B:P,12,0))),"")&amp;
TEXT(A2257,"???0")&amp;IF(VLOOKUP(A2257,SOURCE!B:P,13,0)="","","   "&amp;VLOOKUP(A2257,SOURCE!B:P,13,0)
))))</f>
        <v/>
      </c>
    </row>
    <row r="2258" spans="1:4">
      <c r="A2258">
        <v>2255</v>
      </c>
      <c r="B2258" t="e">
        <f>VLOOKUP(A2258,SOURCE!B:P,12,0)</f>
        <v>#N/A</v>
      </c>
      <c r="D2258" s="8" t="str">
        <f>IF(A2258&lt;0,VLOOKUP(A2258,lookups!A$1:B$25,2,0),
IF(ISNA(B2258),"",
IF(OR(ISBLANK(A2258),ISNA(B2258),B2258=0),
"",
"#define "&amp;
VLOOKUP(A2258,SOURCE!B:P,12,0)&amp;IF(SOURCE!$W$2-LEN(VLOOKUP(A2258,SOURCE!B:P,12,0))&gt;=0,REPT(" ",SOURCE!$W$2-LEN(VLOOKUP(A2258,SOURCE!B:P,12,0))),"")&amp;
TEXT(A2258,"???0")&amp;IF(VLOOKUP(A2258,SOURCE!B:P,13,0)="","","   "&amp;VLOOKUP(A2258,SOURCE!B:P,13,0)
))))</f>
        <v/>
      </c>
    </row>
    <row r="2259" spans="1:4">
      <c r="A2259">
        <v>2256</v>
      </c>
      <c r="B2259" t="e">
        <f>VLOOKUP(A2259,SOURCE!B:P,12,0)</f>
        <v>#N/A</v>
      </c>
      <c r="D2259" s="8" t="str">
        <f>IF(A2259&lt;0,VLOOKUP(A2259,lookups!A$1:B$25,2,0),
IF(ISNA(B2259),"",
IF(OR(ISBLANK(A2259),ISNA(B2259),B2259=0),
"",
"#define "&amp;
VLOOKUP(A2259,SOURCE!B:P,12,0)&amp;IF(SOURCE!$W$2-LEN(VLOOKUP(A2259,SOURCE!B:P,12,0))&gt;=0,REPT(" ",SOURCE!$W$2-LEN(VLOOKUP(A2259,SOURCE!B:P,12,0))),"")&amp;
TEXT(A2259,"???0")&amp;IF(VLOOKUP(A2259,SOURCE!B:P,13,0)="","","   "&amp;VLOOKUP(A2259,SOURCE!B:P,13,0)
))))</f>
        <v/>
      </c>
    </row>
    <row r="2260" spans="1:4">
      <c r="A2260">
        <v>2257</v>
      </c>
      <c r="B2260" t="e">
        <f>VLOOKUP(A2260,SOURCE!B:P,12,0)</f>
        <v>#N/A</v>
      </c>
      <c r="D2260" s="8" t="str">
        <f>IF(A2260&lt;0,VLOOKUP(A2260,lookups!A$1:B$25,2,0),
IF(ISNA(B2260),"",
IF(OR(ISBLANK(A2260),ISNA(B2260),B2260=0),
"",
"#define "&amp;
VLOOKUP(A2260,SOURCE!B:P,12,0)&amp;IF(SOURCE!$W$2-LEN(VLOOKUP(A2260,SOURCE!B:P,12,0))&gt;=0,REPT(" ",SOURCE!$W$2-LEN(VLOOKUP(A2260,SOURCE!B:P,12,0))),"")&amp;
TEXT(A2260,"???0")&amp;IF(VLOOKUP(A2260,SOURCE!B:P,13,0)="","","   "&amp;VLOOKUP(A2260,SOURCE!B:P,13,0)
))))</f>
        <v/>
      </c>
    </row>
    <row r="2261" spans="1:4">
      <c r="A2261">
        <v>2258</v>
      </c>
      <c r="B2261" t="e">
        <f>VLOOKUP(A2261,SOURCE!B:P,12,0)</f>
        <v>#N/A</v>
      </c>
      <c r="D2261" s="8" t="str">
        <f>IF(A2261&lt;0,VLOOKUP(A2261,lookups!A$1:B$25,2,0),
IF(ISNA(B2261),"",
IF(OR(ISBLANK(A2261),ISNA(B2261),B2261=0),
"",
"#define "&amp;
VLOOKUP(A2261,SOURCE!B:P,12,0)&amp;IF(SOURCE!$W$2-LEN(VLOOKUP(A2261,SOURCE!B:P,12,0))&gt;=0,REPT(" ",SOURCE!$W$2-LEN(VLOOKUP(A2261,SOURCE!B:P,12,0))),"")&amp;
TEXT(A2261,"???0")&amp;IF(VLOOKUP(A2261,SOURCE!B:P,13,0)="","","   "&amp;VLOOKUP(A2261,SOURCE!B:P,13,0)
))))</f>
        <v/>
      </c>
    </row>
    <row r="2262" spans="1:4">
      <c r="A2262">
        <v>2259</v>
      </c>
      <c r="B2262" t="e">
        <f>VLOOKUP(A2262,SOURCE!B:P,12,0)</f>
        <v>#N/A</v>
      </c>
      <c r="D2262" s="8" t="str">
        <f>IF(A2262&lt;0,VLOOKUP(A2262,lookups!A$1:B$25,2,0),
IF(ISNA(B2262),"",
IF(OR(ISBLANK(A2262),ISNA(B2262),B2262=0),
"",
"#define "&amp;
VLOOKUP(A2262,SOURCE!B:P,12,0)&amp;IF(SOURCE!$W$2-LEN(VLOOKUP(A2262,SOURCE!B:P,12,0))&gt;=0,REPT(" ",SOURCE!$W$2-LEN(VLOOKUP(A2262,SOURCE!B:P,12,0))),"")&amp;
TEXT(A2262,"???0")&amp;IF(VLOOKUP(A2262,SOURCE!B:P,13,0)="","","   "&amp;VLOOKUP(A2262,SOURCE!B:P,13,0)
))))</f>
        <v/>
      </c>
    </row>
    <row r="2263" spans="1:4">
      <c r="A2263">
        <v>2260</v>
      </c>
      <c r="B2263" t="e">
        <f>VLOOKUP(A2263,SOURCE!B:P,12,0)</f>
        <v>#N/A</v>
      </c>
      <c r="D2263" s="8" t="str">
        <f>IF(A2263&lt;0,VLOOKUP(A2263,lookups!A$1:B$25,2,0),
IF(ISNA(B2263),"",
IF(OR(ISBLANK(A2263),ISNA(B2263),B2263=0),
"",
"#define "&amp;
VLOOKUP(A2263,SOURCE!B:P,12,0)&amp;IF(SOURCE!$W$2-LEN(VLOOKUP(A2263,SOURCE!B:P,12,0))&gt;=0,REPT(" ",SOURCE!$W$2-LEN(VLOOKUP(A2263,SOURCE!B:P,12,0))),"")&amp;
TEXT(A2263,"???0")&amp;IF(VLOOKUP(A2263,SOURCE!B:P,13,0)="","","   "&amp;VLOOKUP(A2263,SOURCE!B:P,13,0)
))))</f>
        <v/>
      </c>
    </row>
    <row r="2264" spans="1:4">
      <c r="A2264">
        <v>2261</v>
      </c>
      <c r="B2264" t="e">
        <f>VLOOKUP(A2264,SOURCE!B:P,12,0)</f>
        <v>#N/A</v>
      </c>
      <c r="D2264" s="8" t="str">
        <f>IF(A2264&lt;0,VLOOKUP(A2264,lookups!A$1:B$25,2,0),
IF(ISNA(B2264),"",
IF(OR(ISBLANK(A2264),ISNA(B2264),B2264=0),
"",
"#define "&amp;
VLOOKUP(A2264,SOURCE!B:P,12,0)&amp;IF(SOURCE!$W$2-LEN(VLOOKUP(A2264,SOURCE!B:P,12,0))&gt;=0,REPT(" ",SOURCE!$W$2-LEN(VLOOKUP(A2264,SOURCE!B:P,12,0))),"")&amp;
TEXT(A2264,"???0")&amp;IF(VLOOKUP(A2264,SOURCE!B:P,13,0)="","","   "&amp;VLOOKUP(A2264,SOURCE!B:P,13,0)
))))</f>
        <v/>
      </c>
    </row>
    <row r="2265" spans="1:4">
      <c r="A2265">
        <v>2262</v>
      </c>
      <c r="B2265" t="e">
        <f>VLOOKUP(A2265,SOURCE!B:P,12,0)</f>
        <v>#N/A</v>
      </c>
      <c r="D2265" s="8" t="str">
        <f>IF(A2265&lt;0,VLOOKUP(A2265,lookups!A$1:B$25,2,0),
IF(ISNA(B2265),"",
IF(OR(ISBLANK(A2265),ISNA(B2265),B2265=0),
"",
"#define "&amp;
VLOOKUP(A2265,SOURCE!B:P,12,0)&amp;IF(SOURCE!$W$2-LEN(VLOOKUP(A2265,SOURCE!B:P,12,0))&gt;=0,REPT(" ",SOURCE!$W$2-LEN(VLOOKUP(A2265,SOURCE!B:P,12,0))),"")&amp;
TEXT(A2265,"???0")&amp;IF(VLOOKUP(A2265,SOURCE!B:P,13,0)="","","   "&amp;VLOOKUP(A2265,SOURCE!B:P,13,0)
))))</f>
        <v/>
      </c>
    </row>
    <row r="2266" spans="1:4">
      <c r="A2266">
        <v>2263</v>
      </c>
      <c r="B2266" t="e">
        <f>VLOOKUP(A2266,SOURCE!B:P,12,0)</f>
        <v>#N/A</v>
      </c>
      <c r="D2266" s="8" t="str">
        <f>IF(A2266&lt;0,VLOOKUP(A2266,lookups!A$1:B$25,2,0),
IF(ISNA(B2266),"",
IF(OR(ISBLANK(A2266),ISNA(B2266),B2266=0),
"",
"#define "&amp;
VLOOKUP(A2266,SOURCE!B:P,12,0)&amp;IF(SOURCE!$W$2-LEN(VLOOKUP(A2266,SOURCE!B:P,12,0))&gt;=0,REPT(" ",SOURCE!$W$2-LEN(VLOOKUP(A2266,SOURCE!B:P,12,0))),"")&amp;
TEXT(A2266,"???0")&amp;IF(VLOOKUP(A2266,SOURCE!B:P,13,0)="","","   "&amp;VLOOKUP(A2266,SOURCE!B:P,13,0)
))))</f>
        <v/>
      </c>
    </row>
    <row r="2267" spans="1:4">
      <c r="A2267">
        <v>2264</v>
      </c>
      <c r="B2267" t="e">
        <f>VLOOKUP(A2267,SOURCE!B:P,12,0)</f>
        <v>#N/A</v>
      </c>
      <c r="D2267" s="8" t="str">
        <f>IF(A2267&lt;0,VLOOKUP(A2267,lookups!A$1:B$25,2,0),
IF(ISNA(B2267),"",
IF(OR(ISBLANK(A2267),ISNA(B2267),B2267=0),
"",
"#define "&amp;
VLOOKUP(A2267,SOURCE!B:P,12,0)&amp;IF(SOURCE!$W$2-LEN(VLOOKUP(A2267,SOURCE!B:P,12,0))&gt;=0,REPT(" ",SOURCE!$W$2-LEN(VLOOKUP(A2267,SOURCE!B:P,12,0))),"")&amp;
TEXT(A2267,"???0")&amp;IF(VLOOKUP(A2267,SOURCE!B:P,13,0)="","","   "&amp;VLOOKUP(A2267,SOURCE!B:P,13,0)
))))</f>
        <v/>
      </c>
    </row>
    <row r="2268" spans="1:4">
      <c r="A2268">
        <v>2265</v>
      </c>
      <c r="B2268" t="e">
        <f>VLOOKUP(A2268,SOURCE!B:P,12,0)</f>
        <v>#N/A</v>
      </c>
      <c r="D2268" s="8" t="str">
        <f>IF(A2268&lt;0,VLOOKUP(A2268,lookups!A$1:B$25,2,0),
IF(ISNA(B2268),"",
IF(OR(ISBLANK(A2268),ISNA(B2268),B2268=0),
"",
"#define "&amp;
VLOOKUP(A2268,SOURCE!B:P,12,0)&amp;IF(SOURCE!$W$2-LEN(VLOOKUP(A2268,SOURCE!B:P,12,0))&gt;=0,REPT(" ",SOURCE!$W$2-LEN(VLOOKUP(A2268,SOURCE!B:P,12,0))),"")&amp;
TEXT(A2268,"???0")&amp;IF(VLOOKUP(A2268,SOURCE!B:P,13,0)="","","   "&amp;VLOOKUP(A2268,SOURCE!B:P,13,0)
))))</f>
        <v/>
      </c>
    </row>
    <row r="2269" spans="1:4">
      <c r="A2269">
        <v>2266</v>
      </c>
      <c r="B2269" t="e">
        <f>VLOOKUP(A2269,SOURCE!B:P,12,0)</f>
        <v>#N/A</v>
      </c>
      <c r="D2269" s="8" t="str">
        <f>IF(A2269&lt;0,VLOOKUP(A2269,lookups!A$1:B$25,2,0),
IF(ISNA(B2269),"",
IF(OR(ISBLANK(A2269),ISNA(B2269),B2269=0),
"",
"#define "&amp;
VLOOKUP(A2269,SOURCE!B:P,12,0)&amp;IF(SOURCE!$W$2-LEN(VLOOKUP(A2269,SOURCE!B:P,12,0))&gt;=0,REPT(" ",SOURCE!$W$2-LEN(VLOOKUP(A2269,SOURCE!B:P,12,0))),"")&amp;
TEXT(A2269,"???0")&amp;IF(VLOOKUP(A2269,SOURCE!B:P,13,0)="","","   "&amp;VLOOKUP(A2269,SOURCE!B:P,13,0)
))))</f>
        <v/>
      </c>
    </row>
    <row r="2270" spans="1:4">
      <c r="A2270">
        <v>2267</v>
      </c>
      <c r="B2270" t="e">
        <f>VLOOKUP(A2270,SOURCE!B:P,12,0)</f>
        <v>#N/A</v>
      </c>
      <c r="D2270" s="8" t="str">
        <f>IF(A2270&lt;0,VLOOKUP(A2270,lookups!A$1:B$25,2,0),
IF(ISNA(B2270),"",
IF(OR(ISBLANK(A2270),ISNA(B2270),B2270=0),
"",
"#define "&amp;
VLOOKUP(A2270,SOURCE!B:P,12,0)&amp;IF(SOURCE!$W$2-LEN(VLOOKUP(A2270,SOURCE!B:P,12,0))&gt;=0,REPT(" ",SOURCE!$W$2-LEN(VLOOKUP(A2270,SOURCE!B:P,12,0))),"")&amp;
TEXT(A2270,"???0")&amp;IF(VLOOKUP(A2270,SOURCE!B:P,13,0)="","","   "&amp;VLOOKUP(A2270,SOURCE!B:P,13,0)
))))</f>
        <v/>
      </c>
    </row>
    <row r="2271" spans="1:4">
      <c r="A2271">
        <v>2268</v>
      </c>
      <c r="B2271" t="e">
        <f>VLOOKUP(A2271,SOURCE!B:P,12,0)</f>
        <v>#N/A</v>
      </c>
      <c r="D2271" s="8" t="str">
        <f>IF(A2271&lt;0,VLOOKUP(A2271,lookups!A$1:B$25,2,0),
IF(ISNA(B2271),"",
IF(OR(ISBLANK(A2271),ISNA(B2271),B2271=0),
"",
"#define "&amp;
VLOOKUP(A2271,SOURCE!B:P,12,0)&amp;IF(SOURCE!$W$2-LEN(VLOOKUP(A2271,SOURCE!B:P,12,0))&gt;=0,REPT(" ",SOURCE!$W$2-LEN(VLOOKUP(A2271,SOURCE!B:P,12,0))),"")&amp;
TEXT(A2271,"???0")&amp;IF(VLOOKUP(A2271,SOURCE!B:P,13,0)="","","   "&amp;VLOOKUP(A2271,SOURCE!B:P,13,0)
))))</f>
        <v/>
      </c>
    </row>
    <row r="2272" spans="1:4">
      <c r="A2272">
        <v>2269</v>
      </c>
      <c r="B2272" t="e">
        <f>VLOOKUP(A2272,SOURCE!B:P,12,0)</f>
        <v>#N/A</v>
      </c>
      <c r="D2272" s="8" t="str">
        <f>IF(A2272&lt;0,VLOOKUP(A2272,lookups!A$1:B$25,2,0),
IF(ISNA(B2272),"",
IF(OR(ISBLANK(A2272),ISNA(B2272),B2272=0),
"",
"#define "&amp;
VLOOKUP(A2272,SOURCE!B:P,12,0)&amp;IF(SOURCE!$W$2-LEN(VLOOKUP(A2272,SOURCE!B:P,12,0))&gt;=0,REPT(" ",SOURCE!$W$2-LEN(VLOOKUP(A2272,SOURCE!B:P,12,0))),"")&amp;
TEXT(A2272,"???0")&amp;IF(VLOOKUP(A2272,SOURCE!B:P,13,0)="","","   "&amp;VLOOKUP(A2272,SOURCE!B:P,13,0)
))))</f>
        <v/>
      </c>
    </row>
    <row r="2273" spans="1:4">
      <c r="A2273">
        <v>2270</v>
      </c>
      <c r="B2273" t="e">
        <f>VLOOKUP(A2273,SOURCE!B:P,12,0)</f>
        <v>#N/A</v>
      </c>
      <c r="D2273" s="8" t="str">
        <f>IF(A2273&lt;0,VLOOKUP(A2273,lookups!A$1:B$25,2,0),
IF(ISNA(B2273),"",
IF(OR(ISBLANK(A2273),ISNA(B2273),B2273=0),
"",
"#define "&amp;
VLOOKUP(A2273,SOURCE!B:P,12,0)&amp;IF(SOURCE!$W$2-LEN(VLOOKUP(A2273,SOURCE!B:P,12,0))&gt;=0,REPT(" ",SOURCE!$W$2-LEN(VLOOKUP(A2273,SOURCE!B:P,12,0))),"")&amp;
TEXT(A2273,"???0")&amp;IF(VLOOKUP(A2273,SOURCE!B:P,13,0)="","","   "&amp;VLOOKUP(A2273,SOURCE!B:P,13,0)
))))</f>
        <v/>
      </c>
    </row>
    <row r="2274" spans="1:4">
      <c r="A2274">
        <v>2271</v>
      </c>
      <c r="B2274" t="e">
        <f>VLOOKUP(A2274,SOURCE!B:P,12,0)</f>
        <v>#N/A</v>
      </c>
      <c r="D2274" s="8" t="str">
        <f>IF(A2274&lt;0,VLOOKUP(A2274,lookups!A$1:B$25,2,0),
IF(ISNA(B2274),"",
IF(OR(ISBLANK(A2274),ISNA(B2274),B2274=0),
"",
"#define "&amp;
VLOOKUP(A2274,SOURCE!B:P,12,0)&amp;IF(SOURCE!$W$2-LEN(VLOOKUP(A2274,SOURCE!B:P,12,0))&gt;=0,REPT(" ",SOURCE!$W$2-LEN(VLOOKUP(A2274,SOURCE!B:P,12,0))),"")&amp;
TEXT(A2274,"???0")&amp;IF(VLOOKUP(A2274,SOURCE!B:P,13,0)="","","   "&amp;VLOOKUP(A2274,SOURCE!B:P,13,0)
))))</f>
        <v/>
      </c>
    </row>
    <row r="2275" spans="1:4">
      <c r="A2275">
        <v>2272</v>
      </c>
      <c r="B2275" t="e">
        <f>VLOOKUP(A2275,SOURCE!B:P,12,0)</f>
        <v>#N/A</v>
      </c>
      <c r="D2275" s="8" t="str">
        <f>IF(A2275&lt;0,VLOOKUP(A2275,lookups!A$1:B$25,2,0),
IF(ISNA(B2275),"",
IF(OR(ISBLANK(A2275),ISNA(B2275),B2275=0),
"",
"#define "&amp;
VLOOKUP(A2275,SOURCE!B:P,12,0)&amp;IF(SOURCE!$W$2-LEN(VLOOKUP(A2275,SOURCE!B:P,12,0))&gt;=0,REPT(" ",SOURCE!$W$2-LEN(VLOOKUP(A2275,SOURCE!B:P,12,0))),"")&amp;
TEXT(A2275,"???0")&amp;IF(VLOOKUP(A2275,SOURCE!B:P,13,0)="","","   "&amp;VLOOKUP(A2275,SOURCE!B:P,13,0)
))))</f>
        <v/>
      </c>
    </row>
    <row r="2276" spans="1:4">
      <c r="A2276">
        <v>2273</v>
      </c>
      <c r="B2276" t="e">
        <f>VLOOKUP(A2276,SOURCE!B:P,12,0)</f>
        <v>#N/A</v>
      </c>
      <c r="D2276" s="8" t="str">
        <f>IF(A2276&lt;0,VLOOKUP(A2276,lookups!A$1:B$25,2,0),
IF(ISNA(B2276),"",
IF(OR(ISBLANK(A2276),ISNA(B2276),B2276=0),
"",
"#define "&amp;
VLOOKUP(A2276,SOURCE!B:P,12,0)&amp;IF(SOURCE!$W$2-LEN(VLOOKUP(A2276,SOURCE!B:P,12,0))&gt;=0,REPT(" ",SOURCE!$W$2-LEN(VLOOKUP(A2276,SOURCE!B:P,12,0))),"")&amp;
TEXT(A2276,"???0")&amp;IF(VLOOKUP(A2276,SOURCE!B:P,13,0)="","","   "&amp;VLOOKUP(A2276,SOURCE!B:P,13,0)
))))</f>
        <v/>
      </c>
    </row>
    <row r="2277" spans="1:4">
      <c r="A2277">
        <v>2274</v>
      </c>
      <c r="B2277" t="e">
        <f>VLOOKUP(A2277,SOURCE!B:P,12,0)</f>
        <v>#N/A</v>
      </c>
      <c r="D2277" s="8" t="str">
        <f>IF(A2277&lt;0,VLOOKUP(A2277,lookups!A$1:B$25,2,0),
IF(ISNA(B2277),"",
IF(OR(ISBLANK(A2277),ISNA(B2277),B2277=0),
"",
"#define "&amp;
VLOOKUP(A2277,SOURCE!B:P,12,0)&amp;IF(SOURCE!$W$2-LEN(VLOOKUP(A2277,SOURCE!B:P,12,0))&gt;=0,REPT(" ",SOURCE!$W$2-LEN(VLOOKUP(A2277,SOURCE!B:P,12,0))),"")&amp;
TEXT(A2277,"???0")&amp;IF(VLOOKUP(A2277,SOURCE!B:P,13,0)="","","   "&amp;VLOOKUP(A2277,SOURCE!B:P,13,0)
))))</f>
        <v/>
      </c>
    </row>
    <row r="2278" spans="1:4">
      <c r="A2278">
        <v>2275</v>
      </c>
      <c r="B2278" t="e">
        <f>VLOOKUP(A2278,SOURCE!B:P,12,0)</f>
        <v>#N/A</v>
      </c>
      <c r="D2278" s="8" t="str">
        <f>IF(A2278&lt;0,VLOOKUP(A2278,lookups!A$1:B$25,2,0),
IF(ISNA(B2278),"",
IF(OR(ISBLANK(A2278),ISNA(B2278),B2278=0),
"",
"#define "&amp;
VLOOKUP(A2278,SOURCE!B:P,12,0)&amp;IF(SOURCE!$W$2-LEN(VLOOKUP(A2278,SOURCE!B:P,12,0))&gt;=0,REPT(" ",SOURCE!$W$2-LEN(VLOOKUP(A2278,SOURCE!B:P,12,0))),"")&amp;
TEXT(A2278,"???0")&amp;IF(VLOOKUP(A2278,SOURCE!B:P,13,0)="","","   "&amp;VLOOKUP(A2278,SOURCE!B:P,13,0)
))))</f>
        <v/>
      </c>
    </row>
    <row r="2279" spans="1:4">
      <c r="A2279">
        <v>2276</v>
      </c>
      <c r="B2279" t="e">
        <f>VLOOKUP(A2279,SOURCE!B:P,12,0)</f>
        <v>#N/A</v>
      </c>
      <c r="D2279" s="8" t="str">
        <f>IF(A2279&lt;0,VLOOKUP(A2279,lookups!A$1:B$25,2,0),
IF(ISNA(B2279),"",
IF(OR(ISBLANK(A2279),ISNA(B2279),B2279=0),
"",
"#define "&amp;
VLOOKUP(A2279,SOURCE!B:P,12,0)&amp;IF(SOURCE!$W$2-LEN(VLOOKUP(A2279,SOURCE!B:P,12,0))&gt;=0,REPT(" ",SOURCE!$W$2-LEN(VLOOKUP(A2279,SOURCE!B:P,12,0))),"")&amp;
TEXT(A2279,"???0")&amp;IF(VLOOKUP(A2279,SOURCE!B:P,13,0)="","","   "&amp;VLOOKUP(A2279,SOURCE!B:P,13,0)
))))</f>
        <v/>
      </c>
    </row>
    <row r="2280" spans="1:4">
      <c r="A2280">
        <v>2277</v>
      </c>
      <c r="B2280" t="e">
        <f>VLOOKUP(A2280,SOURCE!B:P,12,0)</f>
        <v>#N/A</v>
      </c>
      <c r="D2280" s="8" t="str">
        <f>IF(A2280&lt;0,VLOOKUP(A2280,lookups!A$1:B$25,2,0),
IF(ISNA(B2280),"",
IF(OR(ISBLANK(A2280),ISNA(B2280),B2280=0),
"",
"#define "&amp;
VLOOKUP(A2280,SOURCE!B:P,12,0)&amp;IF(SOURCE!$W$2-LEN(VLOOKUP(A2280,SOURCE!B:P,12,0))&gt;=0,REPT(" ",SOURCE!$W$2-LEN(VLOOKUP(A2280,SOURCE!B:P,12,0))),"")&amp;
TEXT(A2280,"???0")&amp;IF(VLOOKUP(A2280,SOURCE!B:P,13,0)="","","   "&amp;VLOOKUP(A2280,SOURCE!B:P,13,0)
))))</f>
        <v/>
      </c>
    </row>
    <row r="2281" spans="1:4">
      <c r="A2281">
        <v>2278</v>
      </c>
      <c r="B2281" t="e">
        <f>VLOOKUP(A2281,SOURCE!B:P,12,0)</f>
        <v>#N/A</v>
      </c>
      <c r="D2281" s="8" t="str">
        <f>IF(A2281&lt;0,VLOOKUP(A2281,lookups!A$1:B$25,2,0),
IF(ISNA(B2281),"",
IF(OR(ISBLANK(A2281),ISNA(B2281),B2281=0),
"",
"#define "&amp;
VLOOKUP(A2281,SOURCE!B:P,12,0)&amp;IF(SOURCE!$W$2-LEN(VLOOKUP(A2281,SOURCE!B:P,12,0))&gt;=0,REPT(" ",SOURCE!$W$2-LEN(VLOOKUP(A2281,SOURCE!B:P,12,0))),"")&amp;
TEXT(A2281,"???0")&amp;IF(VLOOKUP(A2281,SOURCE!B:P,13,0)="","","   "&amp;VLOOKUP(A2281,SOURCE!B:P,13,0)
))))</f>
        <v/>
      </c>
    </row>
    <row r="2282" spans="1:4">
      <c r="A2282">
        <v>2279</v>
      </c>
      <c r="B2282" t="e">
        <f>VLOOKUP(A2282,SOURCE!B:P,12,0)</f>
        <v>#N/A</v>
      </c>
      <c r="D2282" s="8" t="str">
        <f>IF(A2282&lt;0,VLOOKUP(A2282,lookups!A$1:B$25,2,0),
IF(ISNA(B2282),"",
IF(OR(ISBLANK(A2282),ISNA(B2282),B2282=0),
"",
"#define "&amp;
VLOOKUP(A2282,SOURCE!B:P,12,0)&amp;IF(SOURCE!$W$2-LEN(VLOOKUP(A2282,SOURCE!B:P,12,0))&gt;=0,REPT(" ",SOURCE!$W$2-LEN(VLOOKUP(A2282,SOURCE!B:P,12,0))),"")&amp;
TEXT(A2282,"???0")&amp;IF(VLOOKUP(A2282,SOURCE!B:P,13,0)="","","   "&amp;VLOOKUP(A2282,SOURCE!B:P,13,0)
))))</f>
        <v/>
      </c>
    </row>
    <row r="2283" spans="1:4">
      <c r="A2283">
        <v>2280</v>
      </c>
      <c r="B2283" t="e">
        <f>VLOOKUP(A2283,SOURCE!B:P,12,0)</f>
        <v>#N/A</v>
      </c>
      <c r="D2283" s="8" t="str">
        <f>IF(A2283&lt;0,VLOOKUP(A2283,lookups!A$1:B$25,2,0),
IF(ISNA(B2283),"",
IF(OR(ISBLANK(A2283),ISNA(B2283),B2283=0),
"",
"#define "&amp;
VLOOKUP(A2283,SOURCE!B:P,12,0)&amp;IF(SOURCE!$W$2-LEN(VLOOKUP(A2283,SOURCE!B:P,12,0))&gt;=0,REPT(" ",SOURCE!$W$2-LEN(VLOOKUP(A2283,SOURCE!B:P,12,0))),"")&amp;
TEXT(A2283,"???0")&amp;IF(VLOOKUP(A2283,SOURCE!B:P,13,0)="","","   "&amp;VLOOKUP(A2283,SOURCE!B:P,13,0)
))))</f>
        <v/>
      </c>
    </row>
    <row r="2284" spans="1:4">
      <c r="A2284">
        <v>2281</v>
      </c>
      <c r="B2284" t="e">
        <f>VLOOKUP(A2284,SOURCE!B:P,12,0)</f>
        <v>#N/A</v>
      </c>
      <c r="D2284" s="8" t="str">
        <f>IF(A2284&lt;0,VLOOKUP(A2284,lookups!A$1:B$25,2,0),
IF(ISNA(B2284),"",
IF(OR(ISBLANK(A2284),ISNA(B2284),B2284=0),
"",
"#define "&amp;
VLOOKUP(A2284,SOURCE!B:P,12,0)&amp;IF(SOURCE!$W$2-LEN(VLOOKUP(A2284,SOURCE!B:P,12,0))&gt;=0,REPT(" ",SOURCE!$W$2-LEN(VLOOKUP(A2284,SOURCE!B:P,12,0))),"")&amp;
TEXT(A2284,"???0")&amp;IF(VLOOKUP(A2284,SOURCE!B:P,13,0)="","","   "&amp;VLOOKUP(A2284,SOURCE!B:P,13,0)
))))</f>
        <v/>
      </c>
    </row>
    <row r="2285" spans="1:4">
      <c r="A2285">
        <v>2282</v>
      </c>
      <c r="B2285" t="e">
        <f>VLOOKUP(A2285,SOURCE!B:P,12,0)</f>
        <v>#N/A</v>
      </c>
      <c r="D2285" s="8" t="str">
        <f>IF(A2285&lt;0,VLOOKUP(A2285,lookups!A$1:B$25,2,0),
IF(ISNA(B2285),"",
IF(OR(ISBLANK(A2285),ISNA(B2285),B2285=0),
"",
"#define "&amp;
VLOOKUP(A2285,SOURCE!B:P,12,0)&amp;IF(SOURCE!$W$2-LEN(VLOOKUP(A2285,SOURCE!B:P,12,0))&gt;=0,REPT(" ",SOURCE!$W$2-LEN(VLOOKUP(A2285,SOURCE!B:P,12,0))),"")&amp;
TEXT(A2285,"???0")&amp;IF(VLOOKUP(A2285,SOURCE!B:P,13,0)="","","   "&amp;VLOOKUP(A2285,SOURCE!B:P,13,0)
))))</f>
        <v/>
      </c>
    </row>
    <row r="2286" spans="1:4">
      <c r="A2286">
        <v>2283</v>
      </c>
      <c r="B2286" t="e">
        <f>VLOOKUP(A2286,SOURCE!B:P,12,0)</f>
        <v>#N/A</v>
      </c>
      <c r="D2286" s="8" t="str">
        <f>IF(A2286&lt;0,VLOOKUP(A2286,lookups!A$1:B$25,2,0),
IF(ISNA(B2286),"",
IF(OR(ISBLANK(A2286),ISNA(B2286),B2286=0),
"",
"#define "&amp;
VLOOKUP(A2286,SOURCE!B:P,12,0)&amp;IF(SOURCE!$W$2-LEN(VLOOKUP(A2286,SOURCE!B:P,12,0))&gt;=0,REPT(" ",SOURCE!$W$2-LEN(VLOOKUP(A2286,SOURCE!B:P,12,0))),"")&amp;
TEXT(A2286,"???0")&amp;IF(VLOOKUP(A2286,SOURCE!B:P,13,0)="","","   "&amp;VLOOKUP(A2286,SOURCE!B:P,13,0)
))))</f>
        <v/>
      </c>
    </row>
    <row r="2287" spans="1:4">
      <c r="A2287">
        <v>2284</v>
      </c>
      <c r="B2287" t="e">
        <f>VLOOKUP(A2287,SOURCE!B:P,12,0)</f>
        <v>#N/A</v>
      </c>
      <c r="D2287" s="8" t="str">
        <f>IF(A2287&lt;0,VLOOKUP(A2287,lookups!A$1:B$25,2,0),
IF(ISNA(B2287),"",
IF(OR(ISBLANK(A2287),ISNA(B2287),B2287=0),
"",
"#define "&amp;
VLOOKUP(A2287,SOURCE!B:P,12,0)&amp;IF(SOURCE!$W$2-LEN(VLOOKUP(A2287,SOURCE!B:P,12,0))&gt;=0,REPT(" ",SOURCE!$W$2-LEN(VLOOKUP(A2287,SOURCE!B:P,12,0))),"")&amp;
TEXT(A2287,"???0")&amp;IF(VLOOKUP(A2287,SOURCE!B:P,13,0)="","","   "&amp;VLOOKUP(A2287,SOURCE!B:P,13,0)
))))</f>
        <v/>
      </c>
    </row>
    <row r="2288" spans="1:4">
      <c r="A2288">
        <v>2285</v>
      </c>
      <c r="B2288" t="e">
        <f>VLOOKUP(A2288,SOURCE!B:P,12,0)</f>
        <v>#N/A</v>
      </c>
      <c r="D2288" s="8" t="str">
        <f>IF(A2288&lt;0,VLOOKUP(A2288,lookups!A$1:B$25,2,0),
IF(ISNA(B2288),"",
IF(OR(ISBLANK(A2288),ISNA(B2288),B2288=0),
"",
"#define "&amp;
VLOOKUP(A2288,SOURCE!B:P,12,0)&amp;IF(SOURCE!$W$2-LEN(VLOOKUP(A2288,SOURCE!B:P,12,0))&gt;=0,REPT(" ",SOURCE!$W$2-LEN(VLOOKUP(A2288,SOURCE!B:P,12,0))),"")&amp;
TEXT(A2288,"???0")&amp;IF(VLOOKUP(A2288,SOURCE!B:P,13,0)="","","   "&amp;VLOOKUP(A2288,SOURCE!B:P,13,0)
))))</f>
        <v/>
      </c>
    </row>
    <row r="2289" spans="1:4">
      <c r="A2289">
        <v>2286</v>
      </c>
      <c r="B2289" t="e">
        <f>VLOOKUP(A2289,SOURCE!B:P,12,0)</f>
        <v>#N/A</v>
      </c>
      <c r="D2289" s="8" t="str">
        <f>IF(A2289&lt;0,VLOOKUP(A2289,lookups!A$1:B$25,2,0),
IF(ISNA(B2289),"",
IF(OR(ISBLANK(A2289),ISNA(B2289),B2289=0),
"",
"#define "&amp;
VLOOKUP(A2289,SOURCE!B:P,12,0)&amp;IF(SOURCE!$W$2-LEN(VLOOKUP(A2289,SOURCE!B:P,12,0))&gt;=0,REPT(" ",SOURCE!$W$2-LEN(VLOOKUP(A2289,SOURCE!B:P,12,0))),"")&amp;
TEXT(A2289,"???0")&amp;IF(VLOOKUP(A2289,SOURCE!B:P,13,0)="","","   "&amp;VLOOKUP(A2289,SOURCE!B:P,13,0)
))))</f>
        <v/>
      </c>
    </row>
    <row r="2290" spans="1:4">
      <c r="A2290">
        <v>2287</v>
      </c>
      <c r="B2290" t="e">
        <f>VLOOKUP(A2290,SOURCE!B:P,12,0)</f>
        <v>#N/A</v>
      </c>
      <c r="D2290" s="8" t="str">
        <f>IF(A2290&lt;0,VLOOKUP(A2290,lookups!A$1:B$25,2,0),
IF(ISNA(B2290),"",
IF(OR(ISBLANK(A2290),ISNA(B2290),B2290=0),
"",
"#define "&amp;
VLOOKUP(A2290,SOURCE!B:P,12,0)&amp;IF(SOURCE!$W$2-LEN(VLOOKUP(A2290,SOURCE!B:P,12,0))&gt;=0,REPT(" ",SOURCE!$W$2-LEN(VLOOKUP(A2290,SOURCE!B:P,12,0))),"")&amp;
TEXT(A2290,"???0")&amp;IF(VLOOKUP(A2290,SOURCE!B:P,13,0)="","","   "&amp;VLOOKUP(A2290,SOURCE!B:P,13,0)
))))</f>
        <v/>
      </c>
    </row>
    <row r="2291" spans="1:4">
      <c r="A2291">
        <v>2288</v>
      </c>
      <c r="B2291" t="e">
        <f>VLOOKUP(A2291,SOURCE!B:P,12,0)</f>
        <v>#N/A</v>
      </c>
      <c r="D2291" s="8" t="str">
        <f>IF(A2291&lt;0,VLOOKUP(A2291,lookups!A$1:B$25,2,0),
IF(ISNA(B2291),"",
IF(OR(ISBLANK(A2291),ISNA(B2291),B2291=0),
"",
"#define "&amp;
VLOOKUP(A2291,SOURCE!B:P,12,0)&amp;IF(SOURCE!$W$2-LEN(VLOOKUP(A2291,SOURCE!B:P,12,0))&gt;=0,REPT(" ",SOURCE!$W$2-LEN(VLOOKUP(A2291,SOURCE!B:P,12,0))),"")&amp;
TEXT(A2291,"???0")&amp;IF(VLOOKUP(A2291,SOURCE!B:P,13,0)="","","   "&amp;VLOOKUP(A2291,SOURCE!B:P,13,0)
))))</f>
        <v/>
      </c>
    </row>
    <row r="2292" spans="1:4">
      <c r="A2292">
        <v>2289</v>
      </c>
      <c r="B2292" t="e">
        <f>VLOOKUP(A2292,SOURCE!B:P,12,0)</f>
        <v>#N/A</v>
      </c>
      <c r="D2292" s="8" t="str">
        <f>IF(A2292&lt;0,VLOOKUP(A2292,lookups!A$1:B$25,2,0),
IF(ISNA(B2292),"",
IF(OR(ISBLANK(A2292),ISNA(B2292),B2292=0),
"",
"#define "&amp;
VLOOKUP(A2292,SOURCE!B:P,12,0)&amp;IF(SOURCE!$W$2-LEN(VLOOKUP(A2292,SOURCE!B:P,12,0))&gt;=0,REPT(" ",SOURCE!$W$2-LEN(VLOOKUP(A2292,SOURCE!B:P,12,0))),"")&amp;
TEXT(A2292,"???0")&amp;IF(VLOOKUP(A2292,SOURCE!B:P,13,0)="","","   "&amp;VLOOKUP(A2292,SOURCE!B:P,13,0)
))))</f>
        <v/>
      </c>
    </row>
    <row r="2293" spans="1:4">
      <c r="A2293">
        <v>2290</v>
      </c>
      <c r="B2293" t="e">
        <f>VLOOKUP(A2293,SOURCE!B:P,12,0)</f>
        <v>#N/A</v>
      </c>
      <c r="D2293" s="8" t="str">
        <f>IF(A2293&lt;0,VLOOKUP(A2293,lookups!A$1:B$25,2,0),
IF(ISNA(B2293),"",
IF(OR(ISBLANK(A2293),ISNA(B2293),B2293=0),
"",
"#define "&amp;
VLOOKUP(A2293,SOURCE!B:P,12,0)&amp;IF(SOURCE!$W$2-LEN(VLOOKUP(A2293,SOURCE!B:P,12,0))&gt;=0,REPT(" ",SOURCE!$W$2-LEN(VLOOKUP(A2293,SOURCE!B:P,12,0))),"")&amp;
TEXT(A2293,"???0")&amp;IF(VLOOKUP(A2293,SOURCE!B:P,13,0)="","","   "&amp;VLOOKUP(A2293,SOURCE!B:P,13,0)
))))</f>
        <v/>
      </c>
    </row>
    <row r="2294" spans="1:4">
      <c r="A2294">
        <v>2291</v>
      </c>
      <c r="B2294" t="e">
        <f>VLOOKUP(A2294,SOURCE!B:P,12,0)</f>
        <v>#N/A</v>
      </c>
      <c r="D2294" s="8" t="str">
        <f>IF(A2294&lt;0,VLOOKUP(A2294,lookups!A$1:B$25,2,0),
IF(ISNA(B2294),"",
IF(OR(ISBLANK(A2294),ISNA(B2294),B2294=0),
"",
"#define "&amp;
VLOOKUP(A2294,SOURCE!B:P,12,0)&amp;IF(SOURCE!$W$2-LEN(VLOOKUP(A2294,SOURCE!B:P,12,0))&gt;=0,REPT(" ",SOURCE!$W$2-LEN(VLOOKUP(A2294,SOURCE!B:P,12,0))),"")&amp;
TEXT(A2294,"???0")&amp;IF(VLOOKUP(A2294,SOURCE!B:P,13,0)="","","   "&amp;VLOOKUP(A2294,SOURCE!B:P,13,0)
))))</f>
        <v/>
      </c>
    </row>
    <row r="2295" spans="1:4">
      <c r="A2295">
        <v>2292</v>
      </c>
      <c r="B2295" t="e">
        <f>VLOOKUP(A2295,SOURCE!B:P,12,0)</f>
        <v>#N/A</v>
      </c>
      <c r="D2295" s="8" t="str">
        <f>IF(A2295&lt;0,VLOOKUP(A2295,lookups!A$1:B$25,2,0),
IF(ISNA(B2295),"",
IF(OR(ISBLANK(A2295),ISNA(B2295),B2295=0),
"",
"#define "&amp;
VLOOKUP(A2295,SOURCE!B:P,12,0)&amp;IF(SOURCE!$W$2-LEN(VLOOKUP(A2295,SOURCE!B:P,12,0))&gt;=0,REPT(" ",SOURCE!$W$2-LEN(VLOOKUP(A2295,SOURCE!B:P,12,0))),"")&amp;
TEXT(A2295,"???0")&amp;IF(VLOOKUP(A2295,SOURCE!B:P,13,0)="","","   "&amp;VLOOKUP(A2295,SOURCE!B:P,13,0)
))))</f>
        <v/>
      </c>
    </row>
    <row r="2296" spans="1:4">
      <c r="A2296">
        <v>2293</v>
      </c>
      <c r="B2296" t="e">
        <f>VLOOKUP(A2296,SOURCE!B:P,12,0)</f>
        <v>#N/A</v>
      </c>
      <c r="D2296" s="8" t="str">
        <f>IF(A2296&lt;0,VLOOKUP(A2296,lookups!A$1:B$25,2,0),
IF(ISNA(B2296),"",
IF(OR(ISBLANK(A2296),ISNA(B2296),B2296=0),
"",
"#define "&amp;
VLOOKUP(A2296,SOURCE!B:P,12,0)&amp;IF(SOURCE!$W$2-LEN(VLOOKUP(A2296,SOURCE!B:P,12,0))&gt;=0,REPT(" ",SOURCE!$W$2-LEN(VLOOKUP(A2296,SOURCE!B:P,12,0))),"")&amp;
TEXT(A2296,"???0")&amp;IF(VLOOKUP(A2296,SOURCE!B:P,13,0)="","","   "&amp;VLOOKUP(A2296,SOURCE!B:P,13,0)
))))</f>
        <v/>
      </c>
    </row>
    <row r="2297" spans="1:4">
      <c r="A2297">
        <v>2294</v>
      </c>
      <c r="B2297" t="e">
        <f>VLOOKUP(A2297,SOURCE!B:P,12,0)</f>
        <v>#N/A</v>
      </c>
      <c r="D2297" s="8" t="str">
        <f>IF(A2297&lt;0,VLOOKUP(A2297,lookups!A$1:B$25,2,0),
IF(ISNA(B2297),"",
IF(OR(ISBLANK(A2297),ISNA(B2297),B2297=0),
"",
"#define "&amp;
VLOOKUP(A2297,SOURCE!B:P,12,0)&amp;IF(SOURCE!$W$2-LEN(VLOOKUP(A2297,SOURCE!B:P,12,0))&gt;=0,REPT(" ",SOURCE!$W$2-LEN(VLOOKUP(A2297,SOURCE!B:P,12,0))),"")&amp;
TEXT(A2297,"???0")&amp;IF(VLOOKUP(A2297,SOURCE!B:P,13,0)="","","   "&amp;VLOOKUP(A2297,SOURCE!B:P,13,0)
))))</f>
        <v/>
      </c>
    </row>
    <row r="2298" spans="1:4">
      <c r="A2298">
        <v>2295</v>
      </c>
      <c r="B2298" t="e">
        <f>VLOOKUP(A2298,SOURCE!B:P,12,0)</f>
        <v>#N/A</v>
      </c>
      <c r="D2298" s="8" t="str">
        <f>IF(A2298&lt;0,VLOOKUP(A2298,lookups!A$1:B$25,2,0),
IF(ISNA(B2298),"",
IF(OR(ISBLANK(A2298),ISNA(B2298),B2298=0),
"",
"#define "&amp;
VLOOKUP(A2298,SOURCE!B:P,12,0)&amp;IF(SOURCE!$W$2-LEN(VLOOKUP(A2298,SOURCE!B:P,12,0))&gt;=0,REPT(" ",SOURCE!$W$2-LEN(VLOOKUP(A2298,SOURCE!B:P,12,0))),"")&amp;
TEXT(A2298,"???0")&amp;IF(VLOOKUP(A2298,SOURCE!B:P,13,0)="","","   "&amp;VLOOKUP(A2298,SOURCE!B:P,13,0)
))))</f>
        <v/>
      </c>
    </row>
    <row r="2299" spans="1:4">
      <c r="A2299">
        <v>2296</v>
      </c>
      <c r="B2299" t="e">
        <f>VLOOKUP(A2299,SOURCE!B:P,12,0)</f>
        <v>#N/A</v>
      </c>
      <c r="D2299" s="8" t="str">
        <f>IF(A2299&lt;0,VLOOKUP(A2299,lookups!A$1:B$25,2,0),
IF(ISNA(B2299),"",
IF(OR(ISBLANK(A2299),ISNA(B2299),B2299=0),
"",
"#define "&amp;
VLOOKUP(A2299,SOURCE!B:P,12,0)&amp;IF(SOURCE!$W$2-LEN(VLOOKUP(A2299,SOURCE!B:P,12,0))&gt;=0,REPT(" ",SOURCE!$W$2-LEN(VLOOKUP(A2299,SOURCE!B:P,12,0))),"")&amp;
TEXT(A2299,"???0")&amp;IF(VLOOKUP(A2299,SOURCE!B:P,13,0)="","","   "&amp;VLOOKUP(A2299,SOURCE!B:P,13,0)
))))</f>
        <v/>
      </c>
    </row>
    <row r="2300" spans="1:4">
      <c r="A2300">
        <v>2297</v>
      </c>
      <c r="B2300" t="e">
        <f>VLOOKUP(A2300,SOURCE!B:P,12,0)</f>
        <v>#N/A</v>
      </c>
      <c r="D2300" s="8" t="str">
        <f>IF(A2300&lt;0,VLOOKUP(A2300,lookups!A$1:B$25,2,0),
IF(ISNA(B2300),"",
IF(OR(ISBLANK(A2300),ISNA(B2300),B2300=0),
"",
"#define "&amp;
VLOOKUP(A2300,SOURCE!B:P,12,0)&amp;IF(SOURCE!$W$2-LEN(VLOOKUP(A2300,SOURCE!B:P,12,0))&gt;=0,REPT(" ",SOURCE!$W$2-LEN(VLOOKUP(A2300,SOURCE!B:P,12,0))),"")&amp;
TEXT(A2300,"???0")&amp;IF(VLOOKUP(A2300,SOURCE!B:P,13,0)="","","   "&amp;VLOOKUP(A2300,SOURCE!B:P,13,0)
))))</f>
        <v/>
      </c>
    </row>
    <row r="2301" spans="1:4">
      <c r="A2301">
        <v>2298</v>
      </c>
      <c r="B2301" t="e">
        <f>VLOOKUP(A2301,SOURCE!B:P,12,0)</f>
        <v>#N/A</v>
      </c>
      <c r="D2301" s="8" t="str">
        <f>IF(A2301&lt;0,VLOOKUP(A2301,lookups!A$1:B$25,2,0),
IF(ISNA(B2301),"",
IF(OR(ISBLANK(A2301),ISNA(B2301),B2301=0),
"",
"#define "&amp;
VLOOKUP(A2301,SOURCE!B:P,12,0)&amp;IF(SOURCE!$W$2-LEN(VLOOKUP(A2301,SOURCE!B:P,12,0))&gt;=0,REPT(" ",SOURCE!$W$2-LEN(VLOOKUP(A2301,SOURCE!B:P,12,0))),"")&amp;
TEXT(A2301,"???0")&amp;IF(VLOOKUP(A2301,SOURCE!B:P,13,0)="","","   "&amp;VLOOKUP(A2301,SOURCE!B:P,13,0)
))))</f>
        <v/>
      </c>
    </row>
    <row r="2302" spans="1:4">
      <c r="A2302">
        <v>2299</v>
      </c>
      <c r="B2302" t="e">
        <f>VLOOKUP(A2302,SOURCE!B:P,12,0)</f>
        <v>#N/A</v>
      </c>
      <c r="D2302" s="8" t="str">
        <f>IF(A2302&lt;0,VLOOKUP(A2302,lookups!A$1:B$25,2,0),
IF(ISNA(B2302),"",
IF(OR(ISBLANK(A2302),ISNA(B2302),B2302=0),
"",
"#define "&amp;
VLOOKUP(A2302,SOURCE!B:P,12,0)&amp;IF(SOURCE!$W$2-LEN(VLOOKUP(A2302,SOURCE!B:P,12,0))&gt;=0,REPT(" ",SOURCE!$W$2-LEN(VLOOKUP(A2302,SOURCE!B:P,12,0))),"")&amp;
TEXT(A2302,"???0")&amp;IF(VLOOKUP(A2302,SOURCE!B:P,13,0)="","","   "&amp;VLOOKUP(A2302,SOURCE!B:P,13,0)
))))</f>
        <v/>
      </c>
    </row>
    <row r="2303" spans="1:4">
      <c r="A2303">
        <v>2300</v>
      </c>
      <c r="B2303" t="e">
        <f>VLOOKUP(A2303,SOURCE!B:P,12,0)</f>
        <v>#N/A</v>
      </c>
      <c r="D2303" s="8" t="str">
        <f>IF(A2303&lt;0,VLOOKUP(A2303,lookups!A$1:B$25,2,0),
IF(ISNA(B2303),"",
IF(OR(ISBLANK(A2303),ISNA(B2303),B2303=0),
"",
"#define "&amp;
VLOOKUP(A2303,SOURCE!B:P,12,0)&amp;IF(SOURCE!$W$2-LEN(VLOOKUP(A2303,SOURCE!B:P,12,0))&gt;=0,REPT(" ",SOURCE!$W$2-LEN(VLOOKUP(A2303,SOURCE!B:P,12,0))),"")&amp;
TEXT(A2303,"???0")&amp;IF(VLOOKUP(A2303,SOURCE!B:P,13,0)="","","   "&amp;VLOOKUP(A2303,SOURCE!B:P,13,0)
))))</f>
        <v/>
      </c>
    </row>
    <row r="2304" spans="1:4">
      <c r="A2304">
        <v>2301</v>
      </c>
      <c r="B2304" t="e">
        <f>VLOOKUP(A2304,SOURCE!B:P,12,0)</f>
        <v>#N/A</v>
      </c>
      <c r="D2304" s="8" t="str">
        <f>IF(A2304&lt;0,VLOOKUP(A2304,lookups!A$1:B$25,2,0),
IF(ISNA(B2304),"",
IF(OR(ISBLANK(A2304),ISNA(B2304),B2304=0),
"",
"#define "&amp;
VLOOKUP(A2304,SOURCE!B:P,12,0)&amp;IF(SOURCE!$W$2-LEN(VLOOKUP(A2304,SOURCE!B:P,12,0))&gt;=0,REPT(" ",SOURCE!$W$2-LEN(VLOOKUP(A2304,SOURCE!B:P,12,0))),"")&amp;
TEXT(A2304,"???0")&amp;IF(VLOOKUP(A2304,SOURCE!B:P,13,0)="","","   "&amp;VLOOKUP(A2304,SOURCE!B:P,13,0)
))))</f>
        <v/>
      </c>
    </row>
    <row r="2305" spans="1:4">
      <c r="A2305">
        <v>2302</v>
      </c>
      <c r="B2305" t="e">
        <f>VLOOKUP(A2305,SOURCE!B:P,12,0)</f>
        <v>#N/A</v>
      </c>
      <c r="D2305" s="8" t="str">
        <f>IF(A2305&lt;0,VLOOKUP(A2305,lookups!A$1:B$25,2,0),
IF(ISNA(B2305),"",
IF(OR(ISBLANK(A2305),ISNA(B2305),B2305=0),
"",
"#define "&amp;
VLOOKUP(A2305,SOURCE!B:P,12,0)&amp;IF(SOURCE!$W$2-LEN(VLOOKUP(A2305,SOURCE!B:P,12,0))&gt;=0,REPT(" ",SOURCE!$W$2-LEN(VLOOKUP(A2305,SOURCE!B:P,12,0))),"")&amp;
TEXT(A2305,"???0")&amp;IF(VLOOKUP(A2305,SOURCE!B:P,13,0)="","","   "&amp;VLOOKUP(A2305,SOURCE!B:P,13,0)
))))</f>
        <v/>
      </c>
    </row>
    <row r="2306" spans="1:4">
      <c r="A2306">
        <v>2303</v>
      </c>
      <c r="B2306" t="e">
        <f>VLOOKUP(A2306,SOURCE!B:P,12,0)</f>
        <v>#N/A</v>
      </c>
      <c r="D2306" s="8" t="str">
        <f>IF(A2306&lt;0,VLOOKUP(A2306,lookups!A$1:B$25,2,0),
IF(ISNA(B2306),"",
IF(OR(ISBLANK(A2306),ISNA(B2306),B2306=0),
"",
"#define "&amp;
VLOOKUP(A2306,SOURCE!B:P,12,0)&amp;IF(SOURCE!$W$2-LEN(VLOOKUP(A2306,SOURCE!B:P,12,0))&gt;=0,REPT(" ",SOURCE!$W$2-LEN(VLOOKUP(A2306,SOURCE!B:P,12,0))),"")&amp;
TEXT(A2306,"???0")&amp;IF(VLOOKUP(A2306,SOURCE!B:P,13,0)="","","   "&amp;VLOOKUP(A2306,SOURCE!B:P,13,0)
))))</f>
        <v/>
      </c>
    </row>
    <row r="2307" spans="1:4">
      <c r="A2307">
        <v>2304</v>
      </c>
      <c r="B2307" t="e">
        <f>VLOOKUP(A2307,SOURCE!B:P,12,0)</f>
        <v>#N/A</v>
      </c>
      <c r="D2307" s="8" t="str">
        <f>IF(A2307&lt;0,VLOOKUP(A2307,lookups!A$1:B$25,2,0),
IF(ISNA(B2307),"",
IF(OR(ISBLANK(A2307),ISNA(B2307),B2307=0),
"",
"#define "&amp;
VLOOKUP(A2307,SOURCE!B:P,12,0)&amp;IF(SOURCE!$W$2-LEN(VLOOKUP(A2307,SOURCE!B:P,12,0))&gt;=0,REPT(" ",SOURCE!$W$2-LEN(VLOOKUP(A2307,SOURCE!B:P,12,0))),"")&amp;
TEXT(A2307,"???0")&amp;IF(VLOOKUP(A2307,SOURCE!B:P,13,0)="","","   "&amp;VLOOKUP(A2307,SOURCE!B:P,13,0)
))))</f>
        <v/>
      </c>
    </row>
    <row r="2308" spans="1:4">
      <c r="A2308">
        <v>2305</v>
      </c>
      <c r="B2308" t="e">
        <f>VLOOKUP(A2308,SOURCE!B:P,12,0)</f>
        <v>#N/A</v>
      </c>
      <c r="D2308" s="8" t="str">
        <f>IF(A2308&lt;0,VLOOKUP(A2308,lookups!A$1:B$25,2,0),
IF(ISNA(B2308),"",
IF(OR(ISBLANK(A2308),ISNA(B2308),B2308=0),
"",
"#define "&amp;
VLOOKUP(A2308,SOURCE!B:P,12,0)&amp;IF(SOURCE!$W$2-LEN(VLOOKUP(A2308,SOURCE!B:P,12,0))&gt;=0,REPT(" ",SOURCE!$W$2-LEN(VLOOKUP(A2308,SOURCE!B:P,12,0))),"")&amp;
TEXT(A2308,"???0")&amp;IF(VLOOKUP(A2308,SOURCE!B:P,13,0)="","","   "&amp;VLOOKUP(A2308,SOURCE!B:P,13,0)
))))</f>
        <v/>
      </c>
    </row>
    <row r="2309" spans="1:4">
      <c r="A2309">
        <v>2306</v>
      </c>
      <c r="B2309" t="e">
        <f>VLOOKUP(A2309,SOURCE!B:P,12,0)</f>
        <v>#N/A</v>
      </c>
      <c r="D2309" s="8" t="str">
        <f>IF(A2309&lt;0,VLOOKUP(A2309,lookups!A$1:B$25,2,0),
IF(ISNA(B2309),"",
IF(OR(ISBLANK(A2309),ISNA(B2309),B2309=0),
"",
"#define "&amp;
VLOOKUP(A2309,SOURCE!B:P,12,0)&amp;IF(SOURCE!$W$2-LEN(VLOOKUP(A2309,SOURCE!B:P,12,0))&gt;=0,REPT(" ",SOURCE!$W$2-LEN(VLOOKUP(A2309,SOURCE!B:P,12,0))),"")&amp;
TEXT(A2309,"???0")&amp;IF(VLOOKUP(A2309,SOURCE!B:P,13,0)="","","   "&amp;VLOOKUP(A2309,SOURCE!B:P,13,0)
))))</f>
        <v/>
      </c>
    </row>
    <row r="2310" spans="1:4">
      <c r="A2310">
        <v>2307</v>
      </c>
      <c r="B2310" t="e">
        <f>VLOOKUP(A2310,SOURCE!B:P,12,0)</f>
        <v>#N/A</v>
      </c>
      <c r="D2310" s="8" t="str">
        <f>IF(A2310&lt;0,VLOOKUP(A2310,lookups!A$1:B$25,2,0),
IF(ISNA(B2310),"",
IF(OR(ISBLANK(A2310),ISNA(B2310),B2310=0),
"",
"#define "&amp;
VLOOKUP(A2310,SOURCE!B:P,12,0)&amp;IF(SOURCE!$W$2-LEN(VLOOKUP(A2310,SOURCE!B:P,12,0))&gt;=0,REPT(" ",SOURCE!$W$2-LEN(VLOOKUP(A2310,SOURCE!B:P,12,0))),"")&amp;
TEXT(A2310,"???0")&amp;IF(VLOOKUP(A2310,SOURCE!B:P,13,0)="","","   "&amp;VLOOKUP(A2310,SOURCE!B:P,13,0)
))))</f>
        <v/>
      </c>
    </row>
    <row r="2311" spans="1:4">
      <c r="A2311">
        <v>2308</v>
      </c>
      <c r="B2311" t="e">
        <f>VLOOKUP(A2311,SOURCE!B:P,12,0)</f>
        <v>#N/A</v>
      </c>
      <c r="D2311" s="8" t="str">
        <f>IF(A2311&lt;0,VLOOKUP(A2311,lookups!A$1:B$25,2,0),
IF(ISNA(B2311),"",
IF(OR(ISBLANK(A2311),ISNA(B2311),B2311=0),
"",
"#define "&amp;
VLOOKUP(A2311,SOURCE!B:P,12,0)&amp;IF(SOURCE!$W$2-LEN(VLOOKUP(A2311,SOURCE!B:P,12,0))&gt;=0,REPT(" ",SOURCE!$W$2-LEN(VLOOKUP(A2311,SOURCE!B:P,12,0))),"")&amp;
TEXT(A2311,"???0")&amp;IF(VLOOKUP(A2311,SOURCE!B:P,13,0)="","","   "&amp;VLOOKUP(A2311,SOURCE!B:P,13,0)
))))</f>
        <v/>
      </c>
    </row>
    <row r="2312" spans="1:4">
      <c r="A2312">
        <v>2309</v>
      </c>
      <c r="B2312" t="e">
        <f>VLOOKUP(A2312,SOURCE!B:P,12,0)</f>
        <v>#N/A</v>
      </c>
      <c r="D2312" s="8" t="str">
        <f>IF(A2312&lt;0,VLOOKUP(A2312,lookups!A$1:B$25,2,0),
IF(ISNA(B2312),"",
IF(OR(ISBLANK(A2312),ISNA(B2312),B2312=0),
"",
"#define "&amp;
VLOOKUP(A2312,SOURCE!B:P,12,0)&amp;IF(SOURCE!$W$2-LEN(VLOOKUP(A2312,SOURCE!B:P,12,0))&gt;=0,REPT(" ",SOURCE!$W$2-LEN(VLOOKUP(A2312,SOURCE!B:P,12,0))),"")&amp;
TEXT(A2312,"???0")&amp;IF(VLOOKUP(A2312,SOURCE!B:P,13,0)="","","   "&amp;VLOOKUP(A2312,SOURCE!B:P,13,0)
))))</f>
        <v/>
      </c>
    </row>
    <row r="2313" spans="1:4">
      <c r="A2313">
        <v>2310</v>
      </c>
      <c r="B2313" t="e">
        <f>VLOOKUP(A2313,SOURCE!B:P,12,0)</f>
        <v>#N/A</v>
      </c>
      <c r="D2313" s="8" t="str">
        <f>IF(A2313&lt;0,VLOOKUP(A2313,lookups!A$1:B$25,2,0),
IF(ISNA(B2313),"",
IF(OR(ISBLANK(A2313),ISNA(B2313),B2313=0),
"",
"#define "&amp;
VLOOKUP(A2313,SOURCE!B:P,12,0)&amp;IF(SOURCE!$W$2-LEN(VLOOKUP(A2313,SOURCE!B:P,12,0))&gt;=0,REPT(" ",SOURCE!$W$2-LEN(VLOOKUP(A2313,SOURCE!B:P,12,0))),"")&amp;
TEXT(A2313,"???0")&amp;IF(VLOOKUP(A2313,SOURCE!B:P,13,0)="","","   "&amp;VLOOKUP(A2313,SOURCE!B:P,13,0)
))))</f>
        <v/>
      </c>
    </row>
    <row r="2314" spans="1:4">
      <c r="A2314">
        <v>2311</v>
      </c>
      <c r="B2314" t="e">
        <f>VLOOKUP(A2314,SOURCE!B:P,12,0)</f>
        <v>#N/A</v>
      </c>
      <c r="D2314" s="8" t="str">
        <f>IF(A2314&lt;0,VLOOKUP(A2314,lookups!A$1:B$25,2,0),
IF(ISNA(B2314),"",
IF(OR(ISBLANK(A2314),ISNA(B2314),B2314=0),
"",
"#define "&amp;
VLOOKUP(A2314,SOURCE!B:P,12,0)&amp;IF(SOURCE!$W$2-LEN(VLOOKUP(A2314,SOURCE!B:P,12,0))&gt;=0,REPT(" ",SOURCE!$W$2-LEN(VLOOKUP(A2314,SOURCE!B:P,12,0))),"")&amp;
TEXT(A2314,"???0")&amp;IF(VLOOKUP(A2314,SOURCE!B:P,13,0)="","","   "&amp;VLOOKUP(A2314,SOURCE!B:P,13,0)
))))</f>
        <v/>
      </c>
    </row>
    <row r="2315" spans="1:4">
      <c r="A2315">
        <v>2312</v>
      </c>
      <c r="B2315" t="e">
        <f>VLOOKUP(A2315,SOURCE!B:P,12,0)</f>
        <v>#N/A</v>
      </c>
      <c r="D2315" s="8" t="str">
        <f>IF(A2315&lt;0,VLOOKUP(A2315,lookups!A$1:B$25,2,0),
IF(ISNA(B2315),"",
IF(OR(ISBLANK(A2315),ISNA(B2315),B2315=0),
"",
"#define "&amp;
VLOOKUP(A2315,SOURCE!B:P,12,0)&amp;IF(SOURCE!$W$2-LEN(VLOOKUP(A2315,SOURCE!B:P,12,0))&gt;=0,REPT(" ",SOURCE!$W$2-LEN(VLOOKUP(A2315,SOURCE!B:P,12,0))),"")&amp;
TEXT(A2315,"???0")&amp;IF(VLOOKUP(A2315,SOURCE!B:P,13,0)="","","   "&amp;VLOOKUP(A2315,SOURCE!B:P,13,0)
))))</f>
        <v/>
      </c>
    </row>
    <row r="2316" spans="1:4">
      <c r="A2316">
        <v>2313</v>
      </c>
      <c r="B2316" t="e">
        <f>VLOOKUP(A2316,SOURCE!B:P,12,0)</f>
        <v>#N/A</v>
      </c>
      <c r="D2316" s="8" t="str">
        <f>IF(A2316&lt;0,VLOOKUP(A2316,lookups!A$1:B$25,2,0),
IF(ISNA(B2316),"",
IF(OR(ISBLANK(A2316),ISNA(B2316),B2316=0),
"",
"#define "&amp;
VLOOKUP(A2316,SOURCE!B:P,12,0)&amp;IF(SOURCE!$W$2-LEN(VLOOKUP(A2316,SOURCE!B:P,12,0))&gt;=0,REPT(" ",SOURCE!$W$2-LEN(VLOOKUP(A2316,SOURCE!B:P,12,0))),"")&amp;
TEXT(A2316,"???0")&amp;IF(VLOOKUP(A2316,SOURCE!B:P,13,0)="","","   "&amp;VLOOKUP(A2316,SOURCE!B:P,13,0)
))))</f>
        <v/>
      </c>
    </row>
    <row r="2317" spans="1:4">
      <c r="A2317">
        <v>2314</v>
      </c>
      <c r="B2317" t="e">
        <f>VLOOKUP(A2317,SOURCE!B:P,12,0)</f>
        <v>#N/A</v>
      </c>
      <c r="D2317" s="8" t="str">
        <f>IF(A2317&lt;0,VLOOKUP(A2317,lookups!A$1:B$25,2,0),
IF(ISNA(B2317),"",
IF(OR(ISBLANK(A2317),ISNA(B2317),B2317=0),
"",
"#define "&amp;
VLOOKUP(A2317,SOURCE!B:P,12,0)&amp;IF(SOURCE!$W$2-LEN(VLOOKUP(A2317,SOURCE!B:P,12,0))&gt;=0,REPT(" ",SOURCE!$W$2-LEN(VLOOKUP(A2317,SOURCE!B:P,12,0))),"")&amp;
TEXT(A2317,"???0")&amp;IF(VLOOKUP(A2317,SOURCE!B:P,13,0)="","","   "&amp;VLOOKUP(A2317,SOURCE!B:P,13,0)
))))</f>
        <v/>
      </c>
    </row>
    <row r="2318" spans="1:4">
      <c r="A2318">
        <v>2315</v>
      </c>
      <c r="B2318" t="e">
        <f>VLOOKUP(A2318,SOURCE!B:P,12,0)</f>
        <v>#N/A</v>
      </c>
      <c r="D2318" s="8" t="str">
        <f>IF(A2318&lt;0,VLOOKUP(A2318,lookups!A$1:B$25,2,0),
IF(ISNA(B2318),"",
IF(OR(ISBLANK(A2318),ISNA(B2318),B2318=0),
"",
"#define "&amp;
VLOOKUP(A2318,SOURCE!B:P,12,0)&amp;IF(SOURCE!$W$2-LEN(VLOOKUP(A2318,SOURCE!B:P,12,0))&gt;=0,REPT(" ",SOURCE!$W$2-LEN(VLOOKUP(A2318,SOURCE!B:P,12,0))),"")&amp;
TEXT(A2318,"???0")&amp;IF(VLOOKUP(A2318,SOURCE!B:P,13,0)="","","   "&amp;VLOOKUP(A2318,SOURCE!B:P,13,0)
))))</f>
        <v/>
      </c>
    </row>
    <row r="2319" spans="1:4">
      <c r="A2319">
        <v>2316</v>
      </c>
      <c r="B2319" t="e">
        <f>VLOOKUP(A2319,SOURCE!B:P,12,0)</f>
        <v>#N/A</v>
      </c>
      <c r="D2319" s="8" t="str">
        <f>IF(A2319&lt;0,VLOOKUP(A2319,lookups!A$1:B$25,2,0),
IF(ISNA(B2319),"",
IF(OR(ISBLANK(A2319),ISNA(B2319),B2319=0),
"",
"#define "&amp;
VLOOKUP(A2319,SOURCE!B:P,12,0)&amp;IF(SOURCE!$W$2-LEN(VLOOKUP(A2319,SOURCE!B:P,12,0))&gt;=0,REPT(" ",SOURCE!$W$2-LEN(VLOOKUP(A2319,SOURCE!B:P,12,0))),"")&amp;
TEXT(A2319,"???0")&amp;IF(VLOOKUP(A2319,SOURCE!B:P,13,0)="","","   "&amp;VLOOKUP(A2319,SOURCE!B:P,13,0)
))))</f>
        <v/>
      </c>
    </row>
    <row r="2320" spans="1:4">
      <c r="A2320">
        <v>2317</v>
      </c>
      <c r="B2320" t="e">
        <f>VLOOKUP(A2320,SOURCE!B:P,12,0)</f>
        <v>#N/A</v>
      </c>
      <c r="D2320" s="8" t="str">
        <f>IF(A2320&lt;0,VLOOKUP(A2320,lookups!A$1:B$25,2,0),
IF(ISNA(B2320),"",
IF(OR(ISBLANK(A2320),ISNA(B2320),B2320=0),
"",
"#define "&amp;
VLOOKUP(A2320,SOURCE!B:P,12,0)&amp;IF(SOURCE!$W$2-LEN(VLOOKUP(A2320,SOURCE!B:P,12,0))&gt;=0,REPT(" ",SOURCE!$W$2-LEN(VLOOKUP(A2320,SOURCE!B:P,12,0))),"")&amp;
TEXT(A2320,"???0")&amp;IF(VLOOKUP(A2320,SOURCE!B:P,13,0)="","","   "&amp;VLOOKUP(A2320,SOURCE!B:P,13,0)
))))</f>
        <v/>
      </c>
    </row>
    <row r="2321" spans="1:4">
      <c r="A2321">
        <v>2318</v>
      </c>
      <c r="B2321" t="e">
        <f>VLOOKUP(A2321,SOURCE!B:P,12,0)</f>
        <v>#N/A</v>
      </c>
      <c r="D2321" s="8" t="str">
        <f>IF(A2321&lt;0,VLOOKUP(A2321,lookups!A$1:B$25,2,0),
IF(ISNA(B2321),"",
IF(OR(ISBLANK(A2321),ISNA(B2321),B2321=0),
"",
"#define "&amp;
VLOOKUP(A2321,SOURCE!B:P,12,0)&amp;IF(SOURCE!$W$2-LEN(VLOOKUP(A2321,SOURCE!B:P,12,0))&gt;=0,REPT(" ",SOURCE!$W$2-LEN(VLOOKUP(A2321,SOURCE!B:P,12,0))),"")&amp;
TEXT(A2321,"???0")&amp;IF(VLOOKUP(A2321,SOURCE!B:P,13,0)="","","   "&amp;VLOOKUP(A2321,SOURCE!B:P,13,0)
))))</f>
        <v/>
      </c>
    </row>
    <row r="2322" spans="1:4">
      <c r="A2322">
        <v>2319</v>
      </c>
      <c r="B2322" t="e">
        <f>VLOOKUP(A2322,SOURCE!B:P,12,0)</f>
        <v>#N/A</v>
      </c>
      <c r="D2322" s="8" t="str">
        <f>IF(A2322&lt;0,VLOOKUP(A2322,lookups!A$1:B$25,2,0),
IF(ISNA(B2322),"",
IF(OR(ISBLANK(A2322),ISNA(B2322),B2322=0),
"",
"#define "&amp;
VLOOKUP(A2322,SOURCE!B:P,12,0)&amp;IF(SOURCE!$W$2-LEN(VLOOKUP(A2322,SOURCE!B:P,12,0))&gt;=0,REPT(" ",SOURCE!$W$2-LEN(VLOOKUP(A2322,SOURCE!B:P,12,0))),"")&amp;
TEXT(A2322,"???0")&amp;IF(VLOOKUP(A2322,SOURCE!B:P,13,0)="","","   "&amp;VLOOKUP(A2322,SOURCE!B:P,13,0)
))))</f>
        <v/>
      </c>
    </row>
    <row r="2323" spans="1:4">
      <c r="A2323">
        <v>2320</v>
      </c>
      <c r="B2323" t="e">
        <f>VLOOKUP(A2323,SOURCE!B:P,12,0)</f>
        <v>#N/A</v>
      </c>
      <c r="D2323" s="8" t="str">
        <f>IF(A2323&lt;0,VLOOKUP(A2323,lookups!A$1:B$25,2,0),
IF(ISNA(B2323),"",
IF(OR(ISBLANK(A2323),ISNA(B2323),B2323=0),
"",
"#define "&amp;
VLOOKUP(A2323,SOURCE!B:P,12,0)&amp;IF(SOURCE!$W$2-LEN(VLOOKUP(A2323,SOURCE!B:P,12,0))&gt;=0,REPT(" ",SOURCE!$W$2-LEN(VLOOKUP(A2323,SOURCE!B:P,12,0))),"")&amp;
TEXT(A2323,"???0")&amp;IF(VLOOKUP(A2323,SOURCE!B:P,13,0)="","","   "&amp;VLOOKUP(A2323,SOURCE!B:P,13,0)
))))</f>
        <v/>
      </c>
    </row>
    <row r="2324" spans="1:4">
      <c r="A2324">
        <v>2321</v>
      </c>
      <c r="B2324" t="e">
        <f>VLOOKUP(A2324,SOURCE!B:P,12,0)</f>
        <v>#N/A</v>
      </c>
      <c r="D2324" s="8" t="str">
        <f>IF(A2324&lt;0,VLOOKUP(A2324,lookups!A$1:B$25,2,0),
IF(ISNA(B2324),"",
IF(OR(ISBLANK(A2324),ISNA(B2324),B2324=0),
"",
"#define "&amp;
VLOOKUP(A2324,SOURCE!B:P,12,0)&amp;IF(SOURCE!$W$2-LEN(VLOOKUP(A2324,SOURCE!B:P,12,0))&gt;=0,REPT(" ",SOURCE!$W$2-LEN(VLOOKUP(A2324,SOURCE!B:P,12,0))),"")&amp;
TEXT(A2324,"???0")&amp;IF(VLOOKUP(A2324,SOURCE!B:P,13,0)="","","   "&amp;VLOOKUP(A2324,SOURCE!B:P,13,0)
))))</f>
        <v/>
      </c>
    </row>
    <row r="2325" spans="1:4">
      <c r="A2325">
        <v>2322</v>
      </c>
      <c r="B2325" t="e">
        <f>VLOOKUP(A2325,SOURCE!B:P,12,0)</f>
        <v>#N/A</v>
      </c>
      <c r="D2325" s="8" t="str">
        <f>IF(A2325&lt;0,VLOOKUP(A2325,lookups!A$1:B$25,2,0),
IF(ISNA(B2325),"",
IF(OR(ISBLANK(A2325),ISNA(B2325),B2325=0),
"",
"#define "&amp;
VLOOKUP(A2325,SOURCE!B:P,12,0)&amp;IF(SOURCE!$W$2-LEN(VLOOKUP(A2325,SOURCE!B:P,12,0))&gt;=0,REPT(" ",SOURCE!$W$2-LEN(VLOOKUP(A2325,SOURCE!B:P,12,0))),"")&amp;
TEXT(A2325,"???0")&amp;IF(VLOOKUP(A2325,SOURCE!B:P,13,0)="","","   "&amp;VLOOKUP(A2325,SOURCE!B:P,13,0)
))))</f>
        <v/>
      </c>
    </row>
    <row r="2326" spans="1:4">
      <c r="A2326">
        <v>2323</v>
      </c>
      <c r="B2326" t="e">
        <f>VLOOKUP(A2326,SOURCE!B:P,12,0)</f>
        <v>#N/A</v>
      </c>
      <c r="D2326" s="8" t="str">
        <f>IF(A2326&lt;0,VLOOKUP(A2326,lookups!A$1:B$25,2,0),
IF(ISNA(B2326),"",
IF(OR(ISBLANK(A2326),ISNA(B2326),B2326=0),
"",
"#define "&amp;
VLOOKUP(A2326,SOURCE!B:P,12,0)&amp;IF(SOURCE!$W$2-LEN(VLOOKUP(A2326,SOURCE!B:P,12,0))&gt;=0,REPT(" ",SOURCE!$W$2-LEN(VLOOKUP(A2326,SOURCE!B:P,12,0))),"")&amp;
TEXT(A2326,"???0")&amp;IF(VLOOKUP(A2326,SOURCE!B:P,13,0)="","","   "&amp;VLOOKUP(A2326,SOURCE!B:P,13,0)
))))</f>
        <v/>
      </c>
    </row>
    <row r="2327" spans="1:4">
      <c r="A2327">
        <v>2324</v>
      </c>
      <c r="B2327" t="e">
        <f>VLOOKUP(A2327,SOURCE!B:P,12,0)</f>
        <v>#N/A</v>
      </c>
      <c r="D2327" s="8" t="str">
        <f>IF(A2327&lt;0,VLOOKUP(A2327,lookups!A$1:B$25,2,0),
IF(ISNA(B2327),"",
IF(OR(ISBLANK(A2327),ISNA(B2327),B2327=0),
"",
"#define "&amp;
VLOOKUP(A2327,SOURCE!B:P,12,0)&amp;IF(SOURCE!$W$2-LEN(VLOOKUP(A2327,SOURCE!B:P,12,0))&gt;=0,REPT(" ",SOURCE!$W$2-LEN(VLOOKUP(A2327,SOURCE!B:P,12,0))),"")&amp;
TEXT(A2327,"???0")&amp;IF(VLOOKUP(A2327,SOURCE!B:P,13,0)="","","   "&amp;VLOOKUP(A2327,SOURCE!B:P,13,0)
))))</f>
        <v/>
      </c>
    </row>
    <row r="2328" spans="1:4">
      <c r="A2328">
        <v>2325</v>
      </c>
      <c r="B2328" t="e">
        <f>VLOOKUP(A2328,SOURCE!B:P,12,0)</f>
        <v>#N/A</v>
      </c>
      <c r="D2328" s="8" t="str">
        <f>IF(A2328&lt;0,VLOOKUP(A2328,lookups!A$1:B$25,2,0),
IF(ISNA(B2328),"",
IF(OR(ISBLANK(A2328),ISNA(B2328),B2328=0),
"",
"#define "&amp;
VLOOKUP(A2328,SOURCE!B:P,12,0)&amp;IF(SOURCE!$W$2-LEN(VLOOKUP(A2328,SOURCE!B:P,12,0))&gt;=0,REPT(" ",SOURCE!$W$2-LEN(VLOOKUP(A2328,SOURCE!B:P,12,0))),"")&amp;
TEXT(A2328,"???0")&amp;IF(VLOOKUP(A2328,SOURCE!B:P,13,0)="","","   "&amp;VLOOKUP(A2328,SOURCE!B:P,13,0)
))))</f>
        <v/>
      </c>
    </row>
    <row r="2329" spans="1:4">
      <c r="A2329">
        <v>2326</v>
      </c>
      <c r="B2329" t="e">
        <f>VLOOKUP(A2329,SOURCE!B:P,12,0)</f>
        <v>#N/A</v>
      </c>
      <c r="D2329" s="8" t="str">
        <f>IF(A2329&lt;0,VLOOKUP(A2329,lookups!A$1:B$25,2,0),
IF(ISNA(B2329),"",
IF(OR(ISBLANK(A2329),ISNA(B2329),B2329=0),
"",
"#define "&amp;
VLOOKUP(A2329,SOURCE!B:P,12,0)&amp;IF(SOURCE!$W$2-LEN(VLOOKUP(A2329,SOURCE!B:P,12,0))&gt;=0,REPT(" ",SOURCE!$W$2-LEN(VLOOKUP(A2329,SOURCE!B:P,12,0))),"")&amp;
TEXT(A2329,"???0")&amp;IF(VLOOKUP(A2329,SOURCE!B:P,13,0)="","","   "&amp;VLOOKUP(A2329,SOURCE!B:P,13,0)
))))</f>
        <v/>
      </c>
    </row>
    <row r="2330" spans="1:4">
      <c r="A2330">
        <v>2327</v>
      </c>
      <c r="B2330" t="e">
        <f>VLOOKUP(A2330,SOURCE!B:P,12,0)</f>
        <v>#N/A</v>
      </c>
      <c r="D2330" s="8" t="str">
        <f>IF(A2330&lt;0,VLOOKUP(A2330,lookups!A$1:B$25,2,0),
IF(ISNA(B2330),"",
IF(OR(ISBLANK(A2330),ISNA(B2330),B2330=0),
"",
"#define "&amp;
VLOOKUP(A2330,SOURCE!B:P,12,0)&amp;IF(SOURCE!$W$2-LEN(VLOOKUP(A2330,SOURCE!B:P,12,0))&gt;=0,REPT(" ",SOURCE!$W$2-LEN(VLOOKUP(A2330,SOURCE!B:P,12,0))),"")&amp;
TEXT(A2330,"???0")&amp;IF(VLOOKUP(A2330,SOURCE!B:P,13,0)="","","   "&amp;VLOOKUP(A2330,SOURCE!B:P,13,0)
))))</f>
        <v/>
      </c>
    </row>
    <row r="2331" spans="1:4">
      <c r="A2331">
        <v>2328</v>
      </c>
      <c r="B2331" t="e">
        <f>VLOOKUP(A2331,SOURCE!B:P,12,0)</f>
        <v>#N/A</v>
      </c>
      <c r="D2331" s="8" t="str">
        <f>IF(A2331&lt;0,VLOOKUP(A2331,lookups!A$1:B$25,2,0),
IF(ISNA(B2331),"",
IF(OR(ISBLANK(A2331),ISNA(B2331),B2331=0),
"",
"#define "&amp;
VLOOKUP(A2331,SOURCE!B:P,12,0)&amp;IF(SOURCE!$W$2-LEN(VLOOKUP(A2331,SOURCE!B:P,12,0))&gt;=0,REPT(" ",SOURCE!$W$2-LEN(VLOOKUP(A2331,SOURCE!B:P,12,0))),"")&amp;
TEXT(A2331,"???0")&amp;IF(VLOOKUP(A2331,SOURCE!B:P,13,0)="","","   "&amp;VLOOKUP(A2331,SOURCE!B:P,13,0)
))))</f>
        <v/>
      </c>
    </row>
    <row r="2332" spans="1:4">
      <c r="A2332">
        <v>2329</v>
      </c>
      <c r="B2332" t="e">
        <f>VLOOKUP(A2332,SOURCE!B:P,12,0)</f>
        <v>#N/A</v>
      </c>
      <c r="D2332" s="8" t="str">
        <f>IF(A2332&lt;0,VLOOKUP(A2332,lookups!A$1:B$25,2,0),
IF(ISNA(B2332),"",
IF(OR(ISBLANK(A2332),ISNA(B2332),B2332=0),
"",
"#define "&amp;
VLOOKUP(A2332,SOURCE!B:P,12,0)&amp;IF(SOURCE!$W$2-LEN(VLOOKUP(A2332,SOURCE!B:P,12,0))&gt;=0,REPT(" ",SOURCE!$W$2-LEN(VLOOKUP(A2332,SOURCE!B:P,12,0))),"")&amp;
TEXT(A2332,"???0")&amp;IF(VLOOKUP(A2332,SOURCE!B:P,13,0)="","","   "&amp;VLOOKUP(A2332,SOURCE!B:P,13,0)
))))</f>
        <v/>
      </c>
    </row>
    <row r="2333" spans="1:4">
      <c r="A2333">
        <v>2330</v>
      </c>
      <c r="B2333" t="e">
        <f>VLOOKUP(A2333,SOURCE!B:P,12,0)</f>
        <v>#N/A</v>
      </c>
      <c r="D2333" s="8" t="str">
        <f>IF(A2333&lt;0,VLOOKUP(A2333,lookups!A$1:B$25,2,0),
IF(ISNA(B2333),"",
IF(OR(ISBLANK(A2333),ISNA(B2333),B2333=0),
"",
"#define "&amp;
VLOOKUP(A2333,SOURCE!B:P,12,0)&amp;IF(SOURCE!$W$2-LEN(VLOOKUP(A2333,SOURCE!B:P,12,0))&gt;=0,REPT(" ",SOURCE!$W$2-LEN(VLOOKUP(A2333,SOURCE!B:P,12,0))),"")&amp;
TEXT(A2333,"???0")&amp;IF(VLOOKUP(A2333,SOURCE!B:P,13,0)="","","   "&amp;VLOOKUP(A2333,SOURCE!B:P,13,0)
))))</f>
        <v/>
      </c>
    </row>
    <row r="2334" spans="1:4">
      <c r="A2334">
        <v>2331</v>
      </c>
      <c r="B2334" t="e">
        <f>VLOOKUP(A2334,SOURCE!B:P,12,0)</f>
        <v>#N/A</v>
      </c>
      <c r="D2334" s="8" t="str">
        <f>IF(A2334&lt;0,VLOOKUP(A2334,lookups!A$1:B$25,2,0),
IF(ISNA(B2334),"",
IF(OR(ISBLANK(A2334),ISNA(B2334),B2334=0),
"",
"#define "&amp;
VLOOKUP(A2334,SOURCE!B:P,12,0)&amp;IF(SOURCE!$W$2-LEN(VLOOKUP(A2334,SOURCE!B:P,12,0))&gt;=0,REPT(" ",SOURCE!$W$2-LEN(VLOOKUP(A2334,SOURCE!B:P,12,0))),"")&amp;
TEXT(A2334,"???0")&amp;IF(VLOOKUP(A2334,SOURCE!B:P,13,0)="","","   "&amp;VLOOKUP(A2334,SOURCE!B:P,13,0)
))))</f>
        <v/>
      </c>
    </row>
    <row r="2335" spans="1:4">
      <c r="A2335">
        <v>2332</v>
      </c>
      <c r="B2335" t="e">
        <f>VLOOKUP(A2335,SOURCE!B:P,12,0)</f>
        <v>#N/A</v>
      </c>
      <c r="D2335" s="8" t="str">
        <f>IF(A2335&lt;0,VLOOKUP(A2335,lookups!A$1:B$25,2,0),
IF(ISNA(B2335),"",
IF(OR(ISBLANK(A2335),ISNA(B2335),B2335=0),
"",
"#define "&amp;
VLOOKUP(A2335,SOURCE!B:P,12,0)&amp;IF(SOURCE!$W$2-LEN(VLOOKUP(A2335,SOURCE!B:P,12,0))&gt;=0,REPT(" ",SOURCE!$W$2-LEN(VLOOKUP(A2335,SOURCE!B:P,12,0))),"")&amp;
TEXT(A2335,"???0")&amp;IF(VLOOKUP(A2335,SOURCE!B:P,13,0)="","","   "&amp;VLOOKUP(A2335,SOURCE!B:P,13,0)
))))</f>
        <v/>
      </c>
    </row>
    <row r="2336" spans="1:4">
      <c r="A2336">
        <v>2333</v>
      </c>
      <c r="B2336" t="e">
        <f>VLOOKUP(A2336,SOURCE!B:P,12,0)</f>
        <v>#N/A</v>
      </c>
      <c r="D2336" s="8" t="str">
        <f>IF(A2336&lt;0,VLOOKUP(A2336,lookups!A$1:B$25,2,0),
IF(ISNA(B2336),"",
IF(OR(ISBLANK(A2336),ISNA(B2336),B2336=0),
"",
"#define "&amp;
VLOOKUP(A2336,SOURCE!B:P,12,0)&amp;IF(SOURCE!$W$2-LEN(VLOOKUP(A2336,SOURCE!B:P,12,0))&gt;=0,REPT(" ",SOURCE!$W$2-LEN(VLOOKUP(A2336,SOURCE!B:P,12,0))),"")&amp;
TEXT(A2336,"???0")&amp;IF(VLOOKUP(A2336,SOURCE!B:P,13,0)="","","   "&amp;VLOOKUP(A2336,SOURCE!B:P,13,0)
))))</f>
        <v/>
      </c>
    </row>
    <row r="2337" spans="1:4">
      <c r="A2337">
        <v>2334</v>
      </c>
      <c r="B2337" t="e">
        <f>VLOOKUP(A2337,SOURCE!B:P,12,0)</f>
        <v>#N/A</v>
      </c>
      <c r="D2337" s="8" t="str">
        <f>IF(A2337&lt;0,VLOOKUP(A2337,lookups!A$1:B$25,2,0),
IF(ISNA(B2337),"",
IF(OR(ISBLANK(A2337),ISNA(B2337),B2337=0),
"",
"#define "&amp;
VLOOKUP(A2337,SOURCE!B:P,12,0)&amp;IF(SOURCE!$W$2-LEN(VLOOKUP(A2337,SOURCE!B:P,12,0))&gt;=0,REPT(" ",SOURCE!$W$2-LEN(VLOOKUP(A2337,SOURCE!B:P,12,0))),"")&amp;
TEXT(A2337,"???0")&amp;IF(VLOOKUP(A2337,SOURCE!B:P,13,0)="","","   "&amp;VLOOKUP(A2337,SOURCE!B:P,13,0)
))))</f>
        <v/>
      </c>
    </row>
    <row r="2338" spans="1:4">
      <c r="A2338">
        <v>2335</v>
      </c>
      <c r="B2338" t="e">
        <f>VLOOKUP(A2338,SOURCE!B:P,12,0)</f>
        <v>#N/A</v>
      </c>
      <c r="D2338" s="8" t="str">
        <f>IF(A2338&lt;0,VLOOKUP(A2338,lookups!A$1:B$25,2,0),
IF(ISNA(B2338),"",
IF(OR(ISBLANK(A2338),ISNA(B2338),B2338=0),
"",
"#define "&amp;
VLOOKUP(A2338,SOURCE!B:P,12,0)&amp;IF(SOURCE!$W$2-LEN(VLOOKUP(A2338,SOURCE!B:P,12,0))&gt;=0,REPT(" ",SOURCE!$W$2-LEN(VLOOKUP(A2338,SOURCE!B:P,12,0))),"")&amp;
TEXT(A2338,"???0")&amp;IF(VLOOKUP(A2338,SOURCE!B:P,13,0)="","","   "&amp;VLOOKUP(A2338,SOURCE!B:P,13,0)
))))</f>
        <v/>
      </c>
    </row>
    <row r="2339" spans="1:4">
      <c r="A2339">
        <v>2336</v>
      </c>
      <c r="B2339" t="e">
        <f>VLOOKUP(A2339,SOURCE!B:P,12,0)</f>
        <v>#N/A</v>
      </c>
      <c r="D2339" s="8" t="str">
        <f>IF(A2339&lt;0,VLOOKUP(A2339,lookups!A$1:B$25,2,0),
IF(ISNA(B2339),"",
IF(OR(ISBLANK(A2339),ISNA(B2339),B2339=0),
"",
"#define "&amp;
VLOOKUP(A2339,SOURCE!B:P,12,0)&amp;IF(SOURCE!$W$2-LEN(VLOOKUP(A2339,SOURCE!B:P,12,0))&gt;=0,REPT(" ",SOURCE!$W$2-LEN(VLOOKUP(A2339,SOURCE!B:P,12,0))),"")&amp;
TEXT(A2339,"???0")&amp;IF(VLOOKUP(A2339,SOURCE!B:P,13,0)="","","   "&amp;VLOOKUP(A2339,SOURCE!B:P,13,0)
))))</f>
        <v/>
      </c>
    </row>
    <row r="2340" spans="1:4">
      <c r="A2340">
        <v>2337</v>
      </c>
      <c r="B2340" t="e">
        <f>VLOOKUP(A2340,SOURCE!B:P,12,0)</f>
        <v>#N/A</v>
      </c>
      <c r="D2340" s="8" t="str">
        <f>IF(A2340&lt;0,VLOOKUP(A2340,lookups!A$1:B$25,2,0),
IF(ISNA(B2340),"",
IF(OR(ISBLANK(A2340),ISNA(B2340),B2340=0),
"",
"#define "&amp;
VLOOKUP(A2340,SOURCE!B:P,12,0)&amp;IF(SOURCE!$W$2-LEN(VLOOKUP(A2340,SOURCE!B:P,12,0))&gt;=0,REPT(" ",SOURCE!$W$2-LEN(VLOOKUP(A2340,SOURCE!B:P,12,0))),"")&amp;
TEXT(A2340,"???0")&amp;IF(VLOOKUP(A2340,SOURCE!B:P,13,0)="","","   "&amp;VLOOKUP(A2340,SOURCE!B:P,13,0)
))))</f>
        <v/>
      </c>
    </row>
    <row r="2341" spans="1:4">
      <c r="A2341">
        <v>2338</v>
      </c>
      <c r="B2341" t="e">
        <f>VLOOKUP(A2341,SOURCE!B:P,12,0)</f>
        <v>#N/A</v>
      </c>
      <c r="D2341" s="8" t="str">
        <f>IF(A2341&lt;0,VLOOKUP(A2341,lookups!A$1:B$25,2,0),
IF(ISNA(B2341),"",
IF(OR(ISBLANK(A2341),ISNA(B2341),B2341=0),
"",
"#define "&amp;
VLOOKUP(A2341,SOURCE!B:P,12,0)&amp;IF(SOURCE!$W$2-LEN(VLOOKUP(A2341,SOURCE!B:P,12,0))&gt;=0,REPT(" ",SOURCE!$W$2-LEN(VLOOKUP(A2341,SOURCE!B:P,12,0))),"")&amp;
TEXT(A2341,"???0")&amp;IF(VLOOKUP(A2341,SOURCE!B:P,13,0)="","","   "&amp;VLOOKUP(A2341,SOURCE!B:P,13,0)
))))</f>
        <v/>
      </c>
    </row>
    <row r="2342" spans="1:4">
      <c r="A2342">
        <v>2339</v>
      </c>
      <c r="B2342" t="e">
        <f>VLOOKUP(A2342,SOURCE!B:P,12,0)</f>
        <v>#N/A</v>
      </c>
      <c r="D2342" s="8" t="str">
        <f>IF(A2342&lt;0,VLOOKUP(A2342,lookups!A$1:B$25,2,0),
IF(ISNA(B2342),"",
IF(OR(ISBLANK(A2342),ISNA(B2342),B2342=0),
"",
"#define "&amp;
VLOOKUP(A2342,SOURCE!B:P,12,0)&amp;IF(SOURCE!$W$2-LEN(VLOOKUP(A2342,SOURCE!B:P,12,0))&gt;=0,REPT(" ",SOURCE!$W$2-LEN(VLOOKUP(A2342,SOURCE!B:P,12,0))),"")&amp;
TEXT(A2342,"???0")&amp;IF(VLOOKUP(A2342,SOURCE!B:P,13,0)="","","   "&amp;VLOOKUP(A2342,SOURCE!B:P,13,0)
))))</f>
        <v/>
      </c>
    </row>
    <row r="2343" spans="1:4">
      <c r="A2343">
        <v>2340</v>
      </c>
      <c r="B2343" t="e">
        <f>VLOOKUP(A2343,SOURCE!B:P,12,0)</f>
        <v>#N/A</v>
      </c>
      <c r="D2343" s="8" t="str">
        <f>IF(A2343&lt;0,VLOOKUP(A2343,lookups!A$1:B$25,2,0),
IF(ISNA(B2343),"",
IF(OR(ISBLANK(A2343),ISNA(B2343),B2343=0),
"",
"#define "&amp;
VLOOKUP(A2343,SOURCE!B:P,12,0)&amp;IF(SOURCE!$W$2-LEN(VLOOKUP(A2343,SOURCE!B:P,12,0))&gt;=0,REPT(" ",SOURCE!$W$2-LEN(VLOOKUP(A2343,SOURCE!B:P,12,0))),"")&amp;
TEXT(A2343,"???0")&amp;IF(VLOOKUP(A2343,SOURCE!B:P,13,0)="","","   "&amp;VLOOKUP(A2343,SOURCE!B:P,13,0)
))))</f>
        <v/>
      </c>
    </row>
    <row r="2344" spans="1:4">
      <c r="A2344">
        <v>2341</v>
      </c>
      <c r="B2344" t="e">
        <f>VLOOKUP(A2344,SOURCE!B:P,12,0)</f>
        <v>#N/A</v>
      </c>
      <c r="D2344" s="8" t="str">
        <f>IF(A2344&lt;0,VLOOKUP(A2344,lookups!A$1:B$25,2,0),
IF(ISNA(B2344),"",
IF(OR(ISBLANK(A2344),ISNA(B2344),B2344=0),
"",
"#define "&amp;
VLOOKUP(A2344,SOURCE!B:P,12,0)&amp;IF(SOURCE!$W$2-LEN(VLOOKUP(A2344,SOURCE!B:P,12,0))&gt;=0,REPT(" ",SOURCE!$W$2-LEN(VLOOKUP(A2344,SOURCE!B:P,12,0))),"")&amp;
TEXT(A2344,"???0")&amp;IF(VLOOKUP(A2344,SOURCE!B:P,13,0)="","","   "&amp;VLOOKUP(A2344,SOURCE!B:P,13,0)
))))</f>
        <v/>
      </c>
    </row>
    <row r="2345" spans="1:4">
      <c r="A2345">
        <v>2342</v>
      </c>
      <c r="B2345" t="e">
        <f>VLOOKUP(A2345,SOURCE!B:P,12,0)</f>
        <v>#N/A</v>
      </c>
      <c r="D2345" s="8" t="str">
        <f>IF(A2345&lt;0,VLOOKUP(A2345,lookups!A$1:B$25,2,0),
IF(ISNA(B2345),"",
IF(OR(ISBLANK(A2345),ISNA(B2345),B2345=0),
"",
"#define "&amp;
VLOOKUP(A2345,SOURCE!B:P,12,0)&amp;IF(SOURCE!$W$2-LEN(VLOOKUP(A2345,SOURCE!B:P,12,0))&gt;=0,REPT(" ",SOURCE!$W$2-LEN(VLOOKUP(A2345,SOURCE!B:P,12,0))),"")&amp;
TEXT(A2345,"???0")&amp;IF(VLOOKUP(A2345,SOURCE!B:P,13,0)="","","   "&amp;VLOOKUP(A2345,SOURCE!B:P,13,0)
))))</f>
        <v/>
      </c>
    </row>
    <row r="2346" spans="1:4">
      <c r="A2346">
        <v>2343</v>
      </c>
      <c r="B2346" t="e">
        <f>VLOOKUP(A2346,SOURCE!B:P,12,0)</f>
        <v>#N/A</v>
      </c>
      <c r="D2346" s="8" t="str">
        <f>IF(A2346&lt;0,VLOOKUP(A2346,lookups!A$1:B$25,2,0),
IF(ISNA(B2346),"",
IF(OR(ISBLANK(A2346),ISNA(B2346),B2346=0),
"",
"#define "&amp;
VLOOKUP(A2346,SOURCE!B:P,12,0)&amp;IF(SOURCE!$W$2-LEN(VLOOKUP(A2346,SOURCE!B:P,12,0))&gt;=0,REPT(" ",SOURCE!$W$2-LEN(VLOOKUP(A2346,SOURCE!B:P,12,0))),"")&amp;
TEXT(A2346,"???0")&amp;IF(VLOOKUP(A2346,SOURCE!B:P,13,0)="","","   "&amp;VLOOKUP(A2346,SOURCE!B:P,13,0)
))))</f>
        <v/>
      </c>
    </row>
    <row r="2347" spans="1:4">
      <c r="A2347">
        <v>2344</v>
      </c>
      <c r="B2347" t="e">
        <f>VLOOKUP(A2347,SOURCE!B:P,12,0)</f>
        <v>#N/A</v>
      </c>
      <c r="D2347" s="8" t="str">
        <f>IF(A2347&lt;0,VLOOKUP(A2347,lookups!A$1:B$25,2,0),
IF(ISNA(B2347),"",
IF(OR(ISBLANK(A2347),ISNA(B2347),B2347=0),
"",
"#define "&amp;
VLOOKUP(A2347,SOURCE!B:P,12,0)&amp;IF(SOURCE!$W$2-LEN(VLOOKUP(A2347,SOURCE!B:P,12,0))&gt;=0,REPT(" ",SOURCE!$W$2-LEN(VLOOKUP(A2347,SOURCE!B:P,12,0))),"")&amp;
TEXT(A2347,"???0")&amp;IF(VLOOKUP(A2347,SOURCE!B:P,13,0)="","","   "&amp;VLOOKUP(A2347,SOURCE!B:P,13,0)
))))</f>
        <v/>
      </c>
    </row>
    <row r="2348" spans="1:4">
      <c r="A2348">
        <v>2345</v>
      </c>
      <c r="B2348" t="e">
        <f>VLOOKUP(A2348,SOURCE!B:P,12,0)</f>
        <v>#N/A</v>
      </c>
      <c r="D2348" s="8" t="str">
        <f>IF(A2348&lt;0,VLOOKUP(A2348,lookups!A$1:B$25,2,0),
IF(ISNA(B2348),"",
IF(OR(ISBLANK(A2348),ISNA(B2348),B2348=0),
"",
"#define "&amp;
VLOOKUP(A2348,SOURCE!B:P,12,0)&amp;IF(SOURCE!$W$2-LEN(VLOOKUP(A2348,SOURCE!B:P,12,0))&gt;=0,REPT(" ",SOURCE!$W$2-LEN(VLOOKUP(A2348,SOURCE!B:P,12,0))),"")&amp;
TEXT(A2348,"???0")&amp;IF(VLOOKUP(A2348,SOURCE!B:P,13,0)="","","   "&amp;VLOOKUP(A2348,SOURCE!B:P,13,0)
))))</f>
        <v/>
      </c>
    </row>
    <row r="2349" spans="1:4">
      <c r="A2349">
        <v>2346</v>
      </c>
      <c r="B2349" t="e">
        <f>VLOOKUP(A2349,SOURCE!B:P,12,0)</f>
        <v>#N/A</v>
      </c>
      <c r="D2349" s="8" t="str">
        <f>IF(A2349&lt;0,VLOOKUP(A2349,lookups!A$1:B$25,2,0),
IF(ISNA(B2349),"",
IF(OR(ISBLANK(A2349),ISNA(B2349),B2349=0),
"",
"#define "&amp;
VLOOKUP(A2349,SOURCE!B:P,12,0)&amp;IF(SOURCE!$W$2-LEN(VLOOKUP(A2349,SOURCE!B:P,12,0))&gt;=0,REPT(" ",SOURCE!$W$2-LEN(VLOOKUP(A2349,SOURCE!B:P,12,0))),"")&amp;
TEXT(A2349,"???0")&amp;IF(VLOOKUP(A2349,SOURCE!B:P,13,0)="","","   "&amp;VLOOKUP(A2349,SOURCE!B:P,13,0)
))))</f>
        <v/>
      </c>
    </row>
    <row r="2350" spans="1:4">
      <c r="A2350">
        <v>2347</v>
      </c>
      <c r="B2350" t="e">
        <f>VLOOKUP(A2350,SOURCE!B:P,12,0)</f>
        <v>#N/A</v>
      </c>
      <c r="D2350" s="8" t="str">
        <f>IF(A2350&lt;0,VLOOKUP(A2350,lookups!A$1:B$25,2,0),
IF(ISNA(B2350),"",
IF(OR(ISBLANK(A2350),ISNA(B2350),B2350=0),
"",
"#define "&amp;
VLOOKUP(A2350,SOURCE!B:P,12,0)&amp;IF(SOURCE!$W$2-LEN(VLOOKUP(A2350,SOURCE!B:P,12,0))&gt;=0,REPT(" ",SOURCE!$W$2-LEN(VLOOKUP(A2350,SOURCE!B:P,12,0))),"")&amp;
TEXT(A2350,"???0")&amp;IF(VLOOKUP(A2350,SOURCE!B:P,13,0)="","","   "&amp;VLOOKUP(A2350,SOURCE!B:P,13,0)
))))</f>
        <v/>
      </c>
    </row>
    <row r="2351" spans="1:4">
      <c r="A2351">
        <v>2348</v>
      </c>
      <c r="B2351" t="e">
        <f>VLOOKUP(A2351,SOURCE!B:P,12,0)</f>
        <v>#N/A</v>
      </c>
      <c r="D2351" s="8" t="str">
        <f>IF(A2351&lt;0,VLOOKUP(A2351,lookups!A$1:B$25,2,0),
IF(ISNA(B2351),"",
IF(OR(ISBLANK(A2351),ISNA(B2351),B2351=0),
"",
"#define "&amp;
VLOOKUP(A2351,SOURCE!B:P,12,0)&amp;IF(SOURCE!$W$2-LEN(VLOOKUP(A2351,SOURCE!B:P,12,0))&gt;=0,REPT(" ",SOURCE!$W$2-LEN(VLOOKUP(A2351,SOURCE!B:P,12,0))),"")&amp;
TEXT(A2351,"???0")&amp;IF(VLOOKUP(A2351,SOURCE!B:P,13,0)="","","   "&amp;VLOOKUP(A2351,SOURCE!B:P,13,0)
))))</f>
        <v/>
      </c>
    </row>
    <row r="2352" spans="1:4">
      <c r="A2352">
        <v>2349</v>
      </c>
      <c r="B2352" t="e">
        <f>VLOOKUP(A2352,SOURCE!B:P,12,0)</f>
        <v>#N/A</v>
      </c>
      <c r="D2352" s="8" t="str">
        <f>IF(A2352&lt;0,VLOOKUP(A2352,lookups!A$1:B$25,2,0),
IF(ISNA(B2352),"",
IF(OR(ISBLANK(A2352),ISNA(B2352),B2352=0),
"",
"#define "&amp;
VLOOKUP(A2352,SOURCE!B:P,12,0)&amp;IF(SOURCE!$W$2-LEN(VLOOKUP(A2352,SOURCE!B:P,12,0))&gt;=0,REPT(" ",SOURCE!$W$2-LEN(VLOOKUP(A2352,SOURCE!B:P,12,0))),"")&amp;
TEXT(A2352,"???0")&amp;IF(VLOOKUP(A2352,SOURCE!B:P,13,0)="","","   "&amp;VLOOKUP(A2352,SOURCE!B:P,13,0)
))))</f>
        <v/>
      </c>
    </row>
    <row r="2353" spans="1:4">
      <c r="A2353">
        <v>2350</v>
      </c>
      <c r="B2353" t="e">
        <f>VLOOKUP(A2353,SOURCE!B:P,12,0)</f>
        <v>#N/A</v>
      </c>
      <c r="D2353" s="8" t="str">
        <f>IF(A2353&lt;0,VLOOKUP(A2353,lookups!A$1:B$25,2,0),
IF(ISNA(B2353),"",
IF(OR(ISBLANK(A2353),ISNA(B2353),B2353=0),
"",
"#define "&amp;
VLOOKUP(A2353,SOURCE!B:P,12,0)&amp;IF(SOURCE!$W$2-LEN(VLOOKUP(A2353,SOURCE!B:P,12,0))&gt;=0,REPT(" ",SOURCE!$W$2-LEN(VLOOKUP(A2353,SOURCE!B:P,12,0))),"")&amp;
TEXT(A2353,"???0")&amp;IF(VLOOKUP(A2353,SOURCE!B:P,13,0)="","","   "&amp;VLOOKUP(A2353,SOURCE!B:P,13,0)
))))</f>
        <v/>
      </c>
    </row>
    <row r="2354" spans="1:4">
      <c r="A2354">
        <v>2351</v>
      </c>
      <c r="B2354" t="e">
        <f>VLOOKUP(A2354,SOURCE!B:P,12,0)</f>
        <v>#N/A</v>
      </c>
      <c r="D2354" s="8" t="str">
        <f>IF(A2354&lt;0,VLOOKUP(A2354,lookups!A$1:B$25,2,0),
IF(ISNA(B2354),"",
IF(OR(ISBLANK(A2354),ISNA(B2354),B2354=0),
"",
"#define "&amp;
VLOOKUP(A2354,SOURCE!B:P,12,0)&amp;IF(SOURCE!$W$2-LEN(VLOOKUP(A2354,SOURCE!B:P,12,0))&gt;=0,REPT(" ",SOURCE!$W$2-LEN(VLOOKUP(A2354,SOURCE!B:P,12,0))),"")&amp;
TEXT(A2354,"???0")&amp;IF(VLOOKUP(A2354,SOURCE!B:P,13,0)="","","   "&amp;VLOOKUP(A2354,SOURCE!B:P,13,0)
))))</f>
        <v/>
      </c>
    </row>
    <row r="2355" spans="1:4">
      <c r="A2355">
        <v>2352</v>
      </c>
      <c r="B2355" t="e">
        <f>VLOOKUP(A2355,SOURCE!B:P,12,0)</f>
        <v>#N/A</v>
      </c>
      <c r="D2355" s="8" t="str">
        <f>IF(A2355&lt;0,VLOOKUP(A2355,lookups!A$1:B$25,2,0),
IF(ISNA(B2355),"",
IF(OR(ISBLANK(A2355),ISNA(B2355),B2355=0),
"",
"#define "&amp;
VLOOKUP(A2355,SOURCE!B:P,12,0)&amp;IF(SOURCE!$W$2-LEN(VLOOKUP(A2355,SOURCE!B:P,12,0))&gt;=0,REPT(" ",SOURCE!$W$2-LEN(VLOOKUP(A2355,SOURCE!B:P,12,0))),"")&amp;
TEXT(A2355,"???0")&amp;IF(VLOOKUP(A2355,SOURCE!B:P,13,0)="","","   "&amp;VLOOKUP(A2355,SOURCE!B:P,13,0)
))))</f>
        <v/>
      </c>
    </row>
    <row r="2356" spans="1:4">
      <c r="A2356">
        <v>2353</v>
      </c>
      <c r="B2356" t="e">
        <f>VLOOKUP(A2356,SOURCE!B:P,12,0)</f>
        <v>#N/A</v>
      </c>
      <c r="D2356" s="8" t="str">
        <f>IF(A2356&lt;0,VLOOKUP(A2356,lookups!A$1:B$25,2,0),
IF(ISNA(B2356),"",
IF(OR(ISBLANK(A2356),ISNA(B2356),B2356=0),
"",
"#define "&amp;
VLOOKUP(A2356,SOURCE!B:P,12,0)&amp;IF(SOURCE!$W$2-LEN(VLOOKUP(A2356,SOURCE!B:P,12,0))&gt;=0,REPT(" ",SOURCE!$W$2-LEN(VLOOKUP(A2356,SOURCE!B:P,12,0))),"")&amp;
TEXT(A2356,"???0")&amp;IF(VLOOKUP(A2356,SOURCE!B:P,13,0)="","","   "&amp;VLOOKUP(A2356,SOURCE!B:P,13,0)
))))</f>
        <v/>
      </c>
    </row>
    <row r="2357" spans="1:4">
      <c r="A2357">
        <v>2354</v>
      </c>
      <c r="B2357" t="e">
        <f>VLOOKUP(A2357,SOURCE!B:P,12,0)</f>
        <v>#N/A</v>
      </c>
      <c r="D2357" s="8" t="str">
        <f>IF(A2357&lt;0,VLOOKUP(A2357,lookups!A$1:B$25,2,0),
IF(ISNA(B2357),"",
IF(OR(ISBLANK(A2357),ISNA(B2357),B2357=0),
"",
"#define "&amp;
VLOOKUP(A2357,SOURCE!B:P,12,0)&amp;IF(SOURCE!$W$2-LEN(VLOOKUP(A2357,SOURCE!B:P,12,0))&gt;=0,REPT(" ",SOURCE!$W$2-LEN(VLOOKUP(A2357,SOURCE!B:P,12,0))),"")&amp;
TEXT(A2357,"???0")&amp;IF(VLOOKUP(A2357,SOURCE!B:P,13,0)="","","   "&amp;VLOOKUP(A2357,SOURCE!B:P,13,0)
))))</f>
        <v/>
      </c>
    </row>
    <row r="2358" spans="1:4">
      <c r="A2358">
        <v>2355</v>
      </c>
      <c r="B2358" t="e">
        <f>VLOOKUP(A2358,SOURCE!B:P,12,0)</f>
        <v>#N/A</v>
      </c>
      <c r="D2358" s="8" t="str">
        <f>IF(A2358&lt;0,VLOOKUP(A2358,lookups!A$1:B$25,2,0),
IF(ISNA(B2358),"",
IF(OR(ISBLANK(A2358),ISNA(B2358),B2358=0),
"",
"#define "&amp;
VLOOKUP(A2358,SOURCE!B:P,12,0)&amp;IF(SOURCE!$W$2-LEN(VLOOKUP(A2358,SOURCE!B:P,12,0))&gt;=0,REPT(" ",SOURCE!$W$2-LEN(VLOOKUP(A2358,SOURCE!B:P,12,0))),"")&amp;
TEXT(A2358,"???0")&amp;IF(VLOOKUP(A2358,SOURCE!B:P,13,0)="","","   "&amp;VLOOKUP(A2358,SOURCE!B:P,13,0)
))))</f>
        <v/>
      </c>
    </row>
    <row r="2359" spans="1:4">
      <c r="A2359">
        <v>2356</v>
      </c>
      <c r="B2359" t="e">
        <f>VLOOKUP(A2359,SOURCE!B:P,12,0)</f>
        <v>#N/A</v>
      </c>
      <c r="D2359" s="8" t="str">
        <f>IF(A2359&lt;0,VLOOKUP(A2359,lookups!A$1:B$25,2,0),
IF(ISNA(B2359),"",
IF(OR(ISBLANK(A2359),ISNA(B2359),B2359=0),
"",
"#define "&amp;
VLOOKUP(A2359,SOURCE!B:P,12,0)&amp;IF(SOURCE!$W$2-LEN(VLOOKUP(A2359,SOURCE!B:P,12,0))&gt;=0,REPT(" ",SOURCE!$W$2-LEN(VLOOKUP(A2359,SOURCE!B:P,12,0))),"")&amp;
TEXT(A2359,"???0")&amp;IF(VLOOKUP(A2359,SOURCE!B:P,13,0)="","","   "&amp;VLOOKUP(A2359,SOURCE!B:P,13,0)
))))</f>
        <v/>
      </c>
    </row>
    <row r="2360" spans="1:4">
      <c r="A2360">
        <v>2357</v>
      </c>
      <c r="B2360" t="e">
        <f>VLOOKUP(A2360,SOURCE!B:P,12,0)</f>
        <v>#N/A</v>
      </c>
      <c r="D2360" s="8" t="str">
        <f>IF(A2360&lt;0,VLOOKUP(A2360,lookups!A$1:B$25,2,0),
IF(ISNA(B2360),"",
IF(OR(ISBLANK(A2360),ISNA(B2360),B2360=0),
"",
"#define "&amp;
VLOOKUP(A2360,SOURCE!B:P,12,0)&amp;IF(SOURCE!$W$2-LEN(VLOOKUP(A2360,SOURCE!B:P,12,0))&gt;=0,REPT(" ",SOURCE!$W$2-LEN(VLOOKUP(A2360,SOURCE!B:P,12,0))),"")&amp;
TEXT(A2360,"???0")&amp;IF(VLOOKUP(A2360,SOURCE!B:P,13,0)="","","   "&amp;VLOOKUP(A2360,SOURCE!B:P,13,0)
))))</f>
        <v/>
      </c>
    </row>
    <row r="2361" spans="1:4">
      <c r="A2361">
        <v>2358</v>
      </c>
      <c r="B2361" t="e">
        <f>VLOOKUP(A2361,SOURCE!B:P,12,0)</f>
        <v>#N/A</v>
      </c>
      <c r="D2361" s="8" t="str">
        <f>IF(A2361&lt;0,VLOOKUP(A2361,lookups!A$1:B$25,2,0),
IF(ISNA(B2361),"",
IF(OR(ISBLANK(A2361),ISNA(B2361),B2361=0),
"",
"#define "&amp;
VLOOKUP(A2361,SOURCE!B:P,12,0)&amp;IF(SOURCE!$W$2-LEN(VLOOKUP(A2361,SOURCE!B:P,12,0))&gt;=0,REPT(" ",SOURCE!$W$2-LEN(VLOOKUP(A2361,SOURCE!B:P,12,0))),"")&amp;
TEXT(A2361,"???0")&amp;IF(VLOOKUP(A2361,SOURCE!B:P,13,0)="","","   "&amp;VLOOKUP(A2361,SOURCE!B:P,13,0)
))))</f>
        <v/>
      </c>
    </row>
    <row r="2362" spans="1:4">
      <c r="A2362">
        <v>2359</v>
      </c>
      <c r="B2362" t="e">
        <f>VLOOKUP(A2362,SOURCE!B:P,12,0)</f>
        <v>#N/A</v>
      </c>
      <c r="D2362" s="8" t="str">
        <f>IF(A2362&lt;0,VLOOKUP(A2362,lookups!A$1:B$25,2,0),
IF(ISNA(B2362),"",
IF(OR(ISBLANK(A2362),ISNA(B2362),B2362=0),
"",
"#define "&amp;
VLOOKUP(A2362,SOURCE!B:P,12,0)&amp;IF(SOURCE!$W$2-LEN(VLOOKUP(A2362,SOURCE!B:P,12,0))&gt;=0,REPT(" ",SOURCE!$W$2-LEN(VLOOKUP(A2362,SOURCE!B:P,12,0))),"")&amp;
TEXT(A2362,"???0")&amp;IF(VLOOKUP(A2362,SOURCE!B:P,13,0)="","","   "&amp;VLOOKUP(A2362,SOURCE!B:P,13,0)
))))</f>
        <v/>
      </c>
    </row>
    <row r="2363" spans="1:4">
      <c r="A2363">
        <v>2360</v>
      </c>
      <c r="B2363" t="e">
        <f>VLOOKUP(A2363,SOURCE!B:P,12,0)</f>
        <v>#N/A</v>
      </c>
      <c r="D2363" s="8" t="str">
        <f>IF(A2363&lt;0,VLOOKUP(A2363,lookups!A$1:B$25,2,0),
IF(ISNA(B2363),"",
IF(OR(ISBLANK(A2363),ISNA(B2363),B2363=0),
"",
"#define "&amp;
VLOOKUP(A2363,SOURCE!B:P,12,0)&amp;IF(SOURCE!$W$2-LEN(VLOOKUP(A2363,SOURCE!B:P,12,0))&gt;=0,REPT(" ",SOURCE!$W$2-LEN(VLOOKUP(A2363,SOURCE!B:P,12,0))),"")&amp;
TEXT(A2363,"???0")&amp;IF(VLOOKUP(A2363,SOURCE!B:P,13,0)="","","   "&amp;VLOOKUP(A2363,SOURCE!B:P,13,0)
))))</f>
        <v/>
      </c>
    </row>
    <row r="2364" spans="1:4">
      <c r="A2364">
        <v>2361</v>
      </c>
      <c r="B2364" t="e">
        <f>VLOOKUP(A2364,SOURCE!B:P,12,0)</f>
        <v>#N/A</v>
      </c>
      <c r="D2364" s="8" t="str">
        <f>IF(A2364&lt;0,VLOOKUP(A2364,lookups!A$1:B$25,2,0),
IF(ISNA(B2364),"",
IF(OR(ISBLANK(A2364),ISNA(B2364),B2364=0),
"",
"#define "&amp;
VLOOKUP(A2364,SOURCE!B:P,12,0)&amp;IF(SOURCE!$W$2-LEN(VLOOKUP(A2364,SOURCE!B:P,12,0))&gt;=0,REPT(" ",SOURCE!$W$2-LEN(VLOOKUP(A2364,SOURCE!B:P,12,0))),"")&amp;
TEXT(A2364,"???0")&amp;IF(VLOOKUP(A2364,SOURCE!B:P,13,0)="","","   "&amp;VLOOKUP(A2364,SOURCE!B:P,13,0)
))))</f>
        <v/>
      </c>
    </row>
    <row r="2365" spans="1:4">
      <c r="A2365">
        <v>2362</v>
      </c>
      <c r="B2365" t="e">
        <f>VLOOKUP(A2365,SOURCE!B:P,12,0)</f>
        <v>#N/A</v>
      </c>
      <c r="D2365" s="8" t="str">
        <f>IF(A2365&lt;0,VLOOKUP(A2365,lookups!A$1:B$25,2,0),
IF(ISNA(B2365),"",
IF(OR(ISBLANK(A2365),ISNA(B2365),B2365=0),
"",
"#define "&amp;
VLOOKUP(A2365,SOURCE!B:P,12,0)&amp;IF(SOURCE!$W$2-LEN(VLOOKUP(A2365,SOURCE!B:P,12,0))&gt;=0,REPT(" ",SOURCE!$W$2-LEN(VLOOKUP(A2365,SOURCE!B:P,12,0))),"")&amp;
TEXT(A2365,"???0")&amp;IF(VLOOKUP(A2365,SOURCE!B:P,13,0)="","","   "&amp;VLOOKUP(A2365,SOURCE!B:P,13,0)
))))</f>
        <v/>
      </c>
    </row>
    <row r="2366" spans="1:4">
      <c r="A2366">
        <v>2363</v>
      </c>
      <c r="B2366" t="e">
        <f>VLOOKUP(A2366,SOURCE!B:P,12,0)</f>
        <v>#N/A</v>
      </c>
      <c r="D2366" s="8" t="str">
        <f>IF(A2366&lt;0,VLOOKUP(A2366,lookups!A$1:B$25,2,0),
IF(ISNA(B2366),"",
IF(OR(ISBLANK(A2366),ISNA(B2366),B2366=0),
"",
"#define "&amp;
VLOOKUP(A2366,SOURCE!B:P,12,0)&amp;IF(SOURCE!$W$2-LEN(VLOOKUP(A2366,SOURCE!B:P,12,0))&gt;=0,REPT(" ",SOURCE!$W$2-LEN(VLOOKUP(A2366,SOURCE!B:P,12,0))),"")&amp;
TEXT(A2366,"???0")&amp;IF(VLOOKUP(A2366,SOURCE!B:P,13,0)="","","   "&amp;VLOOKUP(A2366,SOURCE!B:P,13,0)
))))</f>
        <v/>
      </c>
    </row>
    <row r="2367" spans="1:4">
      <c r="A2367">
        <v>2364</v>
      </c>
      <c r="B2367" t="e">
        <f>VLOOKUP(A2367,SOURCE!B:P,12,0)</f>
        <v>#N/A</v>
      </c>
      <c r="D2367" s="8" t="str">
        <f>IF(A2367&lt;0,VLOOKUP(A2367,lookups!A$1:B$25,2,0),
IF(ISNA(B2367),"",
IF(OR(ISBLANK(A2367),ISNA(B2367),B2367=0),
"",
"#define "&amp;
VLOOKUP(A2367,SOURCE!B:P,12,0)&amp;IF(SOURCE!$W$2-LEN(VLOOKUP(A2367,SOURCE!B:P,12,0))&gt;=0,REPT(" ",SOURCE!$W$2-LEN(VLOOKUP(A2367,SOURCE!B:P,12,0))),"")&amp;
TEXT(A2367,"???0")&amp;IF(VLOOKUP(A2367,SOURCE!B:P,13,0)="","","   "&amp;VLOOKUP(A2367,SOURCE!B:P,13,0)
))))</f>
        <v/>
      </c>
    </row>
    <row r="2368" spans="1:4">
      <c r="A2368">
        <v>2365</v>
      </c>
      <c r="B2368" t="e">
        <f>VLOOKUP(A2368,SOURCE!B:P,12,0)</f>
        <v>#N/A</v>
      </c>
      <c r="D2368" s="8" t="str">
        <f>IF(A2368&lt;0,VLOOKUP(A2368,lookups!A$1:B$25,2,0),
IF(ISNA(B2368),"",
IF(OR(ISBLANK(A2368),ISNA(B2368),B2368=0),
"",
"#define "&amp;
VLOOKUP(A2368,SOURCE!B:P,12,0)&amp;IF(SOURCE!$W$2-LEN(VLOOKUP(A2368,SOURCE!B:P,12,0))&gt;=0,REPT(" ",SOURCE!$W$2-LEN(VLOOKUP(A2368,SOURCE!B:P,12,0))),"")&amp;
TEXT(A2368,"???0")&amp;IF(VLOOKUP(A2368,SOURCE!B:P,13,0)="","","   "&amp;VLOOKUP(A2368,SOURCE!B:P,13,0)
))))</f>
        <v/>
      </c>
    </row>
    <row r="2369" spans="1:4">
      <c r="A2369">
        <v>2366</v>
      </c>
      <c r="B2369" t="e">
        <f>VLOOKUP(A2369,SOURCE!B:P,12,0)</f>
        <v>#N/A</v>
      </c>
      <c r="D2369" s="8" t="str">
        <f>IF(A2369&lt;0,VLOOKUP(A2369,lookups!A$1:B$25,2,0),
IF(ISNA(B2369),"",
IF(OR(ISBLANK(A2369),ISNA(B2369),B2369=0),
"",
"#define "&amp;
VLOOKUP(A2369,SOURCE!B:P,12,0)&amp;IF(SOURCE!$W$2-LEN(VLOOKUP(A2369,SOURCE!B:P,12,0))&gt;=0,REPT(" ",SOURCE!$W$2-LEN(VLOOKUP(A2369,SOURCE!B:P,12,0))),"")&amp;
TEXT(A2369,"???0")&amp;IF(VLOOKUP(A2369,SOURCE!B:P,13,0)="","","   "&amp;VLOOKUP(A2369,SOURCE!B:P,13,0)
))))</f>
        <v/>
      </c>
    </row>
    <row r="2370" spans="1:4">
      <c r="A2370">
        <v>2367</v>
      </c>
      <c r="B2370" t="e">
        <f>VLOOKUP(A2370,SOURCE!B:P,12,0)</f>
        <v>#N/A</v>
      </c>
      <c r="D2370" s="8" t="str">
        <f>IF(A2370&lt;0,VLOOKUP(A2370,lookups!A$1:B$25,2,0),
IF(ISNA(B2370),"",
IF(OR(ISBLANK(A2370),ISNA(B2370),B2370=0),
"",
"#define "&amp;
VLOOKUP(A2370,SOURCE!B:P,12,0)&amp;IF(SOURCE!$W$2-LEN(VLOOKUP(A2370,SOURCE!B:P,12,0))&gt;=0,REPT(" ",SOURCE!$W$2-LEN(VLOOKUP(A2370,SOURCE!B:P,12,0))),"")&amp;
TEXT(A2370,"???0")&amp;IF(VLOOKUP(A2370,SOURCE!B:P,13,0)="","","   "&amp;VLOOKUP(A2370,SOURCE!B:P,13,0)
))))</f>
        <v/>
      </c>
    </row>
    <row r="2371" spans="1:4">
      <c r="A2371">
        <v>2368</v>
      </c>
      <c r="B2371" t="e">
        <f>VLOOKUP(A2371,SOURCE!B:P,12,0)</f>
        <v>#N/A</v>
      </c>
      <c r="D2371" s="8" t="str">
        <f>IF(A2371&lt;0,VLOOKUP(A2371,lookups!A$1:B$25,2,0),
IF(ISNA(B2371),"",
IF(OR(ISBLANK(A2371),ISNA(B2371),B2371=0),
"",
"#define "&amp;
VLOOKUP(A2371,SOURCE!B:P,12,0)&amp;IF(SOURCE!$W$2-LEN(VLOOKUP(A2371,SOURCE!B:P,12,0))&gt;=0,REPT(" ",SOURCE!$W$2-LEN(VLOOKUP(A2371,SOURCE!B:P,12,0))),"")&amp;
TEXT(A2371,"???0")&amp;IF(VLOOKUP(A2371,SOURCE!B:P,13,0)="","","   "&amp;VLOOKUP(A2371,SOURCE!B:P,13,0)
))))</f>
        <v/>
      </c>
    </row>
    <row r="2372" spans="1:4">
      <c r="A2372">
        <v>2369</v>
      </c>
      <c r="B2372" t="e">
        <f>VLOOKUP(A2372,SOURCE!B:P,12,0)</f>
        <v>#N/A</v>
      </c>
      <c r="D2372" s="8" t="str">
        <f>IF(A2372&lt;0,VLOOKUP(A2372,lookups!A$1:B$25,2,0),
IF(ISNA(B2372),"",
IF(OR(ISBLANK(A2372),ISNA(B2372),B2372=0),
"",
"#define "&amp;
VLOOKUP(A2372,SOURCE!B:P,12,0)&amp;IF(SOURCE!$W$2-LEN(VLOOKUP(A2372,SOURCE!B:P,12,0))&gt;=0,REPT(" ",SOURCE!$W$2-LEN(VLOOKUP(A2372,SOURCE!B:P,12,0))),"")&amp;
TEXT(A2372,"???0")&amp;IF(VLOOKUP(A2372,SOURCE!B:P,13,0)="","","   "&amp;VLOOKUP(A2372,SOURCE!B:P,13,0)
))))</f>
        <v/>
      </c>
    </row>
    <row r="2373" spans="1:4">
      <c r="A2373">
        <v>2370</v>
      </c>
      <c r="B2373" t="e">
        <f>VLOOKUP(A2373,SOURCE!B:P,12,0)</f>
        <v>#N/A</v>
      </c>
      <c r="D2373" s="8" t="str">
        <f>IF(A2373&lt;0,VLOOKUP(A2373,lookups!A$1:B$25,2,0),
IF(ISNA(B2373),"",
IF(OR(ISBLANK(A2373),ISNA(B2373),B2373=0),
"",
"#define "&amp;
VLOOKUP(A2373,SOURCE!B:P,12,0)&amp;IF(SOURCE!$W$2-LEN(VLOOKUP(A2373,SOURCE!B:P,12,0))&gt;=0,REPT(" ",SOURCE!$W$2-LEN(VLOOKUP(A2373,SOURCE!B:P,12,0))),"")&amp;
TEXT(A2373,"???0")&amp;IF(VLOOKUP(A2373,SOURCE!B:P,13,0)="","","   "&amp;VLOOKUP(A2373,SOURCE!B:P,13,0)
))))</f>
        <v/>
      </c>
    </row>
    <row r="2374" spans="1:4">
      <c r="A2374">
        <v>2371</v>
      </c>
      <c r="B2374" t="e">
        <f>VLOOKUP(A2374,SOURCE!B:P,12,0)</f>
        <v>#N/A</v>
      </c>
      <c r="D2374" s="8" t="str">
        <f>IF(A2374&lt;0,VLOOKUP(A2374,lookups!A$1:B$25,2,0),
IF(ISNA(B2374),"",
IF(OR(ISBLANK(A2374),ISNA(B2374),B2374=0),
"",
"#define "&amp;
VLOOKUP(A2374,SOURCE!B:P,12,0)&amp;IF(SOURCE!$W$2-LEN(VLOOKUP(A2374,SOURCE!B:P,12,0))&gt;=0,REPT(" ",SOURCE!$W$2-LEN(VLOOKUP(A2374,SOURCE!B:P,12,0))),"")&amp;
TEXT(A2374,"???0")&amp;IF(VLOOKUP(A2374,SOURCE!B:P,13,0)="","","   "&amp;VLOOKUP(A2374,SOURCE!B:P,13,0)
))))</f>
        <v/>
      </c>
    </row>
    <row r="2375" spans="1:4">
      <c r="A2375">
        <v>2372</v>
      </c>
      <c r="B2375" t="e">
        <f>VLOOKUP(A2375,SOURCE!B:P,12,0)</f>
        <v>#N/A</v>
      </c>
      <c r="D2375" s="8" t="str">
        <f>IF(A2375&lt;0,VLOOKUP(A2375,lookups!A$1:B$25,2,0),
IF(ISNA(B2375),"",
IF(OR(ISBLANK(A2375),ISNA(B2375),B2375=0),
"",
"#define "&amp;
VLOOKUP(A2375,SOURCE!B:P,12,0)&amp;IF(SOURCE!$W$2-LEN(VLOOKUP(A2375,SOURCE!B:P,12,0))&gt;=0,REPT(" ",SOURCE!$W$2-LEN(VLOOKUP(A2375,SOURCE!B:P,12,0))),"")&amp;
TEXT(A2375,"???0")&amp;IF(VLOOKUP(A2375,SOURCE!B:P,13,0)="","","   "&amp;VLOOKUP(A2375,SOURCE!B:P,13,0)
))))</f>
        <v/>
      </c>
    </row>
    <row r="2376" spans="1:4">
      <c r="A2376">
        <v>2373</v>
      </c>
      <c r="B2376" t="e">
        <f>VLOOKUP(A2376,SOURCE!B:P,12,0)</f>
        <v>#N/A</v>
      </c>
      <c r="D2376" s="8" t="str">
        <f>IF(A2376&lt;0,VLOOKUP(A2376,lookups!A$1:B$25,2,0),
IF(ISNA(B2376),"",
IF(OR(ISBLANK(A2376),ISNA(B2376),B2376=0),
"",
"#define "&amp;
VLOOKUP(A2376,SOURCE!B:P,12,0)&amp;IF(SOURCE!$W$2-LEN(VLOOKUP(A2376,SOURCE!B:P,12,0))&gt;=0,REPT(" ",SOURCE!$W$2-LEN(VLOOKUP(A2376,SOURCE!B:P,12,0))),"")&amp;
TEXT(A2376,"???0")&amp;IF(VLOOKUP(A2376,SOURCE!B:P,13,0)="","","   "&amp;VLOOKUP(A2376,SOURCE!B:P,13,0)
))))</f>
        <v/>
      </c>
    </row>
    <row r="2377" spans="1:4">
      <c r="A2377">
        <v>2374</v>
      </c>
      <c r="B2377" t="e">
        <f>VLOOKUP(A2377,SOURCE!B:P,12,0)</f>
        <v>#N/A</v>
      </c>
      <c r="D2377" s="8" t="str">
        <f>IF(A2377&lt;0,VLOOKUP(A2377,lookups!A$1:B$25,2,0),
IF(ISNA(B2377),"",
IF(OR(ISBLANK(A2377),ISNA(B2377),B2377=0),
"",
"#define "&amp;
VLOOKUP(A2377,SOURCE!B:P,12,0)&amp;IF(SOURCE!$W$2-LEN(VLOOKUP(A2377,SOURCE!B:P,12,0))&gt;=0,REPT(" ",SOURCE!$W$2-LEN(VLOOKUP(A2377,SOURCE!B:P,12,0))),"")&amp;
TEXT(A2377,"???0")&amp;IF(VLOOKUP(A2377,SOURCE!B:P,13,0)="","","   "&amp;VLOOKUP(A2377,SOURCE!B:P,13,0)
))))</f>
        <v/>
      </c>
    </row>
    <row r="2378" spans="1:4">
      <c r="A2378">
        <v>2375</v>
      </c>
      <c r="B2378" t="e">
        <f>VLOOKUP(A2378,SOURCE!B:P,12,0)</f>
        <v>#N/A</v>
      </c>
      <c r="D2378" s="8" t="str">
        <f>IF(A2378&lt;0,VLOOKUP(A2378,lookups!A$1:B$25,2,0),
IF(ISNA(B2378),"",
IF(OR(ISBLANK(A2378),ISNA(B2378),B2378=0),
"",
"#define "&amp;
VLOOKUP(A2378,SOURCE!B:P,12,0)&amp;IF(SOURCE!$W$2-LEN(VLOOKUP(A2378,SOURCE!B:P,12,0))&gt;=0,REPT(" ",SOURCE!$W$2-LEN(VLOOKUP(A2378,SOURCE!B:P,12,0))),"")&amp;
TEXT(A2378,"???0")&amp;IF(VLOOKUP(A2378,SOURCE!B:P,13,0)="","","   "&amp;VLOOKUP(A2378,SOURCE!B:P,13,0)
))))</f>
        <v/>
      </c>
    </row>
    <row r="2379" spans="1:4">
      <c r="A2379">
        <v>2376</v>
      </c>
      <c r="B2379" t="e">
        <f>VLOOKUP(A2379,SOURCE!B:P,12,0)</f>
        <v>#N/A</v>
      </c>
      <c r="D2379" s="8" t="str">
        <f>IF(A2379&lt;0,VLOOKUP(A2379,lookups!A$1:B$25,2,0),
IF(ISNA(B2379),"",
IF(OR(ISBLANK(A2379),ISNA(B2379),B2379=0),
"",
"#define "&amp;
VLOOKUP(A2379,SOURCE!B:P,12,0)&amp;IF(SOURCE!$W$2-LEN(VLOOKUP(A2379,SOURCE!B:P,12,0))&gt;=0,REPT(" ",SOURCE!$W$2-LEN(VLOOKUP(A2379,SOURCE!B:P,12,0))),"")&amp;
TEXT(A2379,"???0")&amp;IF(VLOOKUP(A2379,SOURCE!B:P,13,0)="","","   "&amp;VLOOKUP(A2379,SOURCE!B:P,13,0)
))))</f>
        <v/>
      </c>
    </row>
    <row r="2380" spans="1:4">
      <c r="A2380">
        <v>2377</v>
      </c>
      <c r="B2380" t="e">
        <f>VLOOKUP(A2380,SOURCE!B:P,12,0)</f>
        <v>#N/A</v>
      </c>
      <c r="D2380" s="8" t="str">
        <f>IF(A2380&lt;0,VLOOKUP(A2380,lookups!A$1:B$25,2,0),
IF(ISNA(B2380),"",
IF(OR(ISBLANK(A2380),ISNA(B2380),B2380=0),
"",
"#define "&amp;
VLOOKUP(A2380,SOURCE!B:P,12,0)&amp;IF(SOURCE!$W$2-LEN(VLOOKUP(A2380,SOURCE!B:P,12,0))&gt;=0,REPT(" ",SOURCE!$W$2-LEN(VLOOKUP(A2380,SOURCE!B:P,12,0))),"")&amp;
TEXT(A2380,"???0")&amp;IF(VLOOKUP(A2380,SOURCE!B:P,13,0)="","","   "&amp;VLOOKUP(A2380,SOURCE!B:P,13,0)
))))</f>
        <v/>
      </c>
    </row>
    <row r="2381" spans="1:4">
      <c r="A2381">
        <v>2378</v>
      </c>
      <c r="B2381" t="e">
        <f>VLOOKUP(A2381,SOURCE!B:P,12,0)</f>
        <v>#N/A</v>
      </c>
      <c r="D2381" s="8" t="str">
        <f>IF(A2381&lt;0,VLOOKUP(A2381,lookups!A$1:B$25,2,0),
IF(ISNA(B2381),"",
IF(OR(ISBLANK(A2381),ISNA(B2381),B2381=0),
"",
"#define "&amp;
VLOOKUP(A2381,SOURCE!B:P,12,0)&amp;IF(SOURCE!$W$2-LEN(VLOOKUP(A2381,SOURCE!B:P,12,0))&gt;=0,REPT(" ",SOURCE!$W$2-LEN(VLOOKUP(A2381,SOURCE!B:P,12,0))),"")&amp;
TEXT(A2381,"???0")&amp;IF(VLOOKUP(A2381,SOURCE!B:P,13,0)="","","   "&amp;VLOOKUP(A2381,SOURCE!B:P,13,0)
))))</f>
        <v/>
      </c>
    </row>
    <row r="2382" spans="1:4">
      <c r="A2382">
        <v>2379</v>
      </c>
      <c r="B2382" t="e">
        <f>VLOOKUP(A2382,SOURCE!B:P,12,0)</f>
        <v>#N/A</v>
      </c>
      <c r="D2382" s="8" t="str">
        <f>IF(A2382&lt;0,VLOOKUP(A2382,lookups!A$1:B$25,2,0),
IF(ISNA(B2382),"",
IF(OR(ISBLANK(A2382),ISNA(B2382),B2382=0),
"",
"#define "&amp;
VLOOKUP(A2382,SOURCE!B:P,12,0)&amp;IF(SOURCE!$W$2-LEN(VLOOKUP(A2382,SOURCE!B:P,12,0))&gt;=0,REPT(" ",SOURCE!$W$2-LEN(VLOOKUP(A2382,SOURCE!B:P,12,0))),"")&amp;
TEXT(A2382,"???0")&amp;IF(VLOOKUP(A2382,SOURCE!B:P,13,0)="","","   "&amp;VLOOKUP(A2382,SOURCE!B:P,13,0)
))))</f>
        <v/>
      </c>
    </row>
    <row r="2383" spans="1:4">
      <c r="A2383">
        <v>2380</v>
      </c>
      <c r="B2383" t="e">
        <f>VLOOKUP(A2383,SOURCE!B:P,12,0)</f>
        <v>#N/A</v>
      </c>
      <c r="D2383" s="8" t="str">
        <f>IF(A2383&lt;0,VLOOKUP(A2383,lookups!A$1:B$25,2,0),
IF(ISNA(B2383),"",
IF(OR(ISBLANK(A2383),ISNA(B2383),B2383=0),
"",
"#define "&amp;
VLOOKUP(A2383,SOURCE!B:P,12,0)&amp;IF(SOURCE!$W$2-LEN(VLOOKUP(A2383,SOURCE!B:P,12,0))&gt;=0,REPT(" ",SOURCE!$W$2-LEN(VLOOKUP(A2383,SOURCE!B:P,12,0))),"")&amp;
TEXT(A2383,"???0")&amp;IF(VLOOKUP(A2383,SOURCE!B:P,13,0)="","","   "&amp;VLOOKUP(A2383,SOURCE!B:P,13,0)
))))</f>
        <v/>
      </c>
    </row>
    <row r="2384" spans="1:4">
      <c r="A2384">
        <v>2381</v>
      </c>
      <c r="B2384" t="e">
        <f>VLOOKUP(A2384,SOURCE!B:P,12,0)</f>
        <v>#N/A</v>
      </c>
      <c r="D2384" s="8" t="str">
        <f>IF(A2384&lt;0,VLOOKUP(A2384,lookups!A$1:B$25,2,0),
IF(ISNA(B2384),"",
IF(OR(ISBLANK(A2384),ISNA(B2384),B2384=0),
"",
"#define "&amp;
VLOOKUP(A2384,SOURCE!B:P,12,0)&amp;IF(SOURCE!$W$2-LEN(VLOOKUP(A2384,SOURCE!B:P,12,0))&gt;=0,REPT(" ",SOURCE!$W$2-LEN(VLOOKUP(A2384,SOURCE!B:P,12,0))),"")&amp;
TEXT(A2384,"???0")&amp;IF(VLOOKUP(A2384,SOURCE!B:P,13,0)="","","   "&amp;VLOOKUP(A2384,SOURCE!B:P,13,0)
))))</f>
        <v/>
      </c>
    </row>
    <row r="2385" spans="1:4">
      <c r="A2385">
        <v>2382</v>
      </c>
      <c r="B2385" t="e">
        <f>VLOOKUP(A2385,SOURCE!B:P,12,0)</f>
        <v>#N/A</v>
      </c>
      <c r="D2385" s="8" t="str">
        <f>IF(A2385&lt;0,VLOOKUP(A2385,lookups!A$1:B$25,2,0),
IF(ISNA(B2385),"",
IF(OR(ISBLANK(A2385),ISNA(B2385),B2385=0),
"",
"#define "&amp;
VLOOKUP(A2385,SOURCE!B:P,12,0)&amp;IF(SOURCE!$W$2-LEN(VLOOKUP(A2385,SOURCE!B:P,12,0))&gt;=0,REPT(" ",SOURCE!$W$2-LEN(VLOOKUP(A2385,SOURCE!B:P,12,0))),"")&amp;
TEXT(A2385,"???0")&amp;IF(VLOOKUP(A2385,SOURCE!B:P,13,0)="","","   "&amp;VLOOKUP(A2385,SOURCE!B:P,13,0)
))))</f>
        <v/>
      </c>
    </row>
    <row r="2386" spans="1:4">
      <c r="A2386">
        <v>2383</v>
      </c>
      <c r="B2386" t="e">
        <f>VLOOKUP(A2386,SOURCE!B:P,12,0)</f>
        <v>#N/A</v>
      </c>
      <c r="D2386" s="8" t="str">
        <f>IF(A2386&lt;0,VLOOKUP(A2386,lookups!A$1:B$25,2,0),
IF(ISNA(B2386),"",
IF(OR(ISBLANK(A2386),ISNA(B2386),B2386=0),
"",
"#define "&amp;
VLOOKUP(A2386,SOURCE!B:P,12,0)&amp;IF(SOURCE!$W$2-LEN(VLOOKUP(A2386,SOURCE!B:P,12,0))&gt;=0,REPT(" ",SOURCE!$W$2-LEN(VLOOKUP(A2386,SOURCE!B:P,12,0))),"")&amp;
TEXT(A2386,"???0")&amp;IF(VLOOKUP(A2386,SOURCE!B:P,13,0)="","","   "&amp;VLOOKUP(A2386,SOURCE!B:P,13,0)
))))</f>
        <v/>
      </c>
    </row>
    <row r="2387" spans="1:4">
      <c r="A2387">
        <v>2384</v>
      </c>
      <c r="B2387" t="e">
        <f>VLOOKUP(A2387,SOURCE!B:P,12,0)</f>
        <v>#N/A</v>
      </c>
      <c r="D2387" s="8" t="str">
        <f>IF(A2387&lt;0,VLOOKUP(A2387,lookups!A$1:B$25,2,0),
IF(ISNA(B2387),"",
IF(OR(ISBLANK(A2387),ISNA(B2387),B2387=0),
"",
"#define "&amp;
VLOOKUP(A2387,SOURCE!B:P,12,0)&amp;IF(SOURCE!$W$2-LEN(VLOOKUP(A2387,SOURCE!B:P,12,0))&gt;=0,REPT(" ",SOURCE!$W$2-LEN(VLOOKUP(A2387,SOURCE!B:P,12,0))),"")&amp;
TEXT(A2387,"???0")&amp;IF(VLOOKUP(A2387,SOURCE!B:P,13,0)="","","   "&amp;VLOOKUP(A2387,SOURCE!B:P,13,0)
))))</f>
        <v/>
      </c>
    </row>
    <row r="2388" spans="1:4">
      <c r="A2388">
        <v>2385</v>
      </c>
      <c r="B2388" t="e">
        <f>VLOOKUP(A2388,SOURCE!B:P,12,0)</f>
        <v>#N/A</v>
      </c>
      <c r="D2388" s="8" t="str">
        <f>IF(A2388&lt;0,VLOOKUP(A2388,lookups!A$1:B$25,2,0),
IF(ISNA(B2388),"",
IF(OR(ISBLANK(A2388),ISNA(B2388),B2388=0),
"",
"#define "&amp;
VLOOKUP(A2388,SOURCE!B:P,12,0)&amp;IF(SOURCE!$W$2-LEN(VLOOKUP(A2388,SOURCE!B:P,12,0))&gt;=0,REPT(" ",SOURCE!$W$2-LEN(VLOOKUP(A2388,SOURCE!B:P,12,0))),"")&amp;
TEXT(A2388,"???0")&amp;IF(VLOOKUP(A2388,SOURCE!B:P,13,0)="","","   "&amp;VLOOKUP(A2388,SOURCE!B:P,13,0)
))))</f>
        <v/>
      </c>
    </row>
    <row r="2389" spans="1:4">
      <c r="A2389">
        <v>2386</v>
      </c>
      <c r="B2389" t="e">
        <f>VLOOKUP(A2389,SOURCE!B:P,12,0)</f>
        <v>#N/A</v>
      </c>
      <c r="D2389" s="8" t="str">
        <f>IF(A2389&lt;0,VLOOKUP(A2389,lookups!A$1:B$25,2,0),
IF(ISNA(B2389),"",
IF(OR(ISBLANK(A2389),ISNA(B2389),B2389=0),
"",
"#define "&amp;
VLOOKUP(A2389,SOURCE!B:P,12,0)&amp;IF(SOURCE!$W$2-LEN(VLOOKUP(A2389,SOURCE!B:P,12,0))&gt;=0,REPT(" ",SOURCE!$W$2-LEN(VLOOKUP(A2389,SOURCE!B:P,12,0))),"")&amp;
TEXT(A2389,"???0")&amp;IF(VLOOKUP(A2389,SOURCE!B:P,13,0)="","","   "&amp;VLOOKUP(A2389,SOURCE!B:P,13,0)
))))</f>
        <v/>
      </c>
    </row>
    <row r="2390" spans="1:4">
      <c r="A2390">
        <v>2387</v>
      </c>
      <c r="B2390" t="e">
        <f>VLOOKUP(A2390,SOURCE!B:P,12,0)</f>
        <v>#N/A</v>
      </c>
      <c r="D2390" s="8" t="str">
        <f>IF(A2390&lt;0,VLOOKUP(A2390,lookups!A$1:B$25,2,0),
IF(ISNA(B2390),"",
IF(OR(ISBLANK(A2390),ISNA(B2390),B2390=0),
"",
"#define "&amp;
VLOOKUP(A2390,SOURCE!B:P,12,0)&amp;IF(SOURCE!$W$2-LEN(VLOOKUP(A2390,SOURCE!B:P,12,0))&gt;=0,REPT(" ",SOURCE!$W$2-LEN(VLOOKUP(A2390,SOURCE!B:P,12,0))),"")&amp;
TEXT(A2390,"???0")&amp;IF(VLOOKUP(A2390,SOURCE!B:P,13,0)="","","   "&amp;VLOOKUP(A2390,SOURCE!B:P,13,0)
))))</f>
        <v/>
      </c>
    </row>
    <row r="2391" spans="1:4">
      <c r="A2391">
        <v>2388</v>
      </c>
      <c r="B2391" t="e">
        <f>VLOOKUP(A2391,SOURCE!B:P,12,0)</f>
        <v>#N/A</v>
      </c>
      <c r="D2391" s="8" t="str">
        <f>IF(A2391&lt;0,VLOOKUP(A2391,lookups!A$1:B$25,2,0),
IF(ISNA(B2391),"",
IF(OR(ISBLANK(A2391),ISNA(B2391),B2391=0),
"",
"#define "&amp;
VLOOKUP(A2391,SOURCE!B:P,12,0)&amp;IF(SOURCE!$W$2-LEN(VLOOKUP(A2391,SOURCE!B:P,12,0))&gt;=0,REPT(" ",SOURCE!$W$2-LEN(VLOOKUP(A2391,SOURCE!B:P,12,0))),"")&amp;
TEXT(A2391,"???0")&amp;IF(VLOOKUP(A2391,SOURCE!B:P,13,0)="","","   "&amp;VLOOKUP(A2391,SOURCE!B:P,13,0)
))))</f>
        <v/>
      </c>
    </row>
    <row r="2392" spans="1:4">
      <c r="A2392">
        <v>2389</v>
      </c>
      <c r="B2392" t="e">
        <f>VLOOKUP(A2392,SOURCE!B:P,12,0)</f>
        <v>#N/A</v>
      </c>
      <c r="D2392" s="8" t="str">
        <f>IF(A2392&lt;0,VLOOKUP(A2392,lookups!A$1:B$25,2,0),
IF(ISNA(B2392),"",
IF(OR(ISBLANK(A2392),ISNA(B2392),B2392=0),
"",
"#define "&amp;
VLOOKUP(A2392,SOURCE!B:P,12,0)&amp;IF(SOURCE!$W$2-LEN(VLOOKUP(A2392,SOURCE!B:P,12,0))&gt;=0,REPT(" ",SOURCE!$W$2-LEN(VLOOKUP(A2392,SOURCE!B:P,12,0))),"")&amp;
TEXT(A2392,"???0")&amp;IF(VLOOKUP(A2392,SOURCE!B:P,13,0)="","","   "&amp;VLOOKUP(A2392,SOURCE!B:P,13,0)
))))</f>
        <v/>
      </c>
    </row>
    <row r="2393" spans="1:4">
      <c r="A2393">
        <v>2390</v>
      </c>
      <c r="B2393" t="e">
        <f>VLOOKUP(A2393,SOURCE!B:P,12,0)</f>
        <v>#N/A</v>
      </c>
      <c r="D2393" s="8" t="str">
        <f>IF(A2393&lt;0,VLOOKUP(A2393,lookups!A$1:B$25,2,0),
IF(ISNA(B2393),"",
IF(OR(ISBLANK(A2393),ISNA(B2393),B2393=0),
"",
"#define "&amp;
VLOOKUP(A2393,SOURCE!B:P,12,0)&amp;IF(SOURCE!$W$2-LEN(VLOOKUP(A2393,SOURCE!B:P,12,0))&gt;=0,REPT(" ",SOURCE!$W$2-LEN(VLOOKUP(A2393,SOURCE!B:P,12,0))),"")&amp;
TEXT(A2393,"???0")&amp;IF(VLOOKUP(A2393,SOURCE!B:P,13,0)="","","   "&amp;VLOOKUP(A2393,SOURCE!B:P,13,0)
))))</f>
        <v/>
      </c>
    </row>
    <row r="2394" spans="1:4">
      <c r="A2394">
        <v>2391</v>
      </c>
      <c r="B2394" t="e">
        <f>VLOOKUP(A2394,SOURCE!B:P,12,0)</f>
        <v>#N/A</v>
      </c>
      <c r="D2394" s="8" t="str">
        <f>IF(A2394&lt;0,VLOOKUP(A2394,lookups!A$1:B$25,2,0),
IF(ISNA(B2394),"",
IF(OR(ISBLANK(A2394),ISNA(B2394),B2394=0),
"",
"#define "&amp;
VLOOKUP(A2394,SOURCE!B:P,12,0)&amp;IF(SOURCE!$W$2-LEN(VLOOKUP(A2394,SOURCE!B:P,12,0))&gt;=0,REPT(" ",SOURCE!$W$2-LEN(VLOOKUP(A2394,SOURCE!B:P,12,0))),"")&amp;
TEXT(A2394,"???0")&amp;IF(VLOOKUP(A2394,SOURCE!B:P,13,0)="","","   "&amp;VLOOKUP(A2394,SOURCE!B:P,13,0)
))))</f>
        <v/>
      </c>
    </row>
    <row r="2395" spans="1:4">
      <c r="A2395">
        <v>2392</v>
      </c>
      <c r="B2395" t="e">
        <f>VLOOKUP(A2395,SOURCE!B:P,12,0)</f>
        <v>#N/A</v>
      </c>
      <c r="D2395" s="8" t="str">
        <f>IF(A2395&lt;0,VLOOKUP(A2395,lookups!A$1:B$25,2,0),
IF(ISNA(B2395),"",
IF(OR(ISBLANK(A2395),ISNA(B2395),B2395=0),
"",
"#define "&amp;
VLOOKUP(A2395,SOURCE!B:P,12,0)&amp;IF(SOURCE!$W$2-LEN(VLOOKUP(A2395,SOURCE!B:P,12,0))&gt;=0,REPT(" ",SOURCE!$W$2-LEN(VLOOKUP(A2395,SOURCE!B:P,12,0))),"")&amp;
TEXT(A2395,"???0")&amp;IF(VLOOKUP(A2395,SOURCE!B:P,13,0)="","","   "&amp;VLOOKUP(A2395,SOURCE!B:P,13,0)
))))</f>
        <v/>
      </c>
    </row>
    <row r="2396" spans="1:4">
      <c r="A2396">
        <v>2393</v>
      </c>
      <c r="B2396" t="e">
        <f>VLOOKUP(A2396,SOURCE!B:P,12,0)</f>
        <v>#N/A</v>
      </c>
      <c r="D2396" s="8" t="str">
        <f>IF(A2396&lt;0,VLOOKUP(A2396,lookups!A$1:B$25,2,0),
IF(ISNA(B2396),"",
IF(OR(ISBLANK(A2396),ISNA(B2396),B2396=0),
"",
"#define "&amp;
VLOOKUP(A2396,SOURCE!B:P,12,0)&amp;IF(SOURCE!$W$2-LEN(VLOOKUP(A2396,SOURCE!B:P,12,0))&gt;=0,REPT(" ",SOURCE!$W$2-LEN(VLOOKUP(A2396,SOURCE!B:P,12,0))),"")&amp;
TEXT(A2396,"???0")&amp;IF(VLOOKUP(A2396,SOURCE!B:P,13,0)="","","   "&amp;VLOOKUP(A2396,SOURCE!B:P,13,0)
))))</f>
        <v/>
      </c>
    </row>
    <row r="2397" spans="1:4">
      <c r="A2397">
        <v>2394</v>
      </c>
      <c r="B2397" t="e">
        <f>VLOOKUP(A2397,SOURCE!B:P,12,0)</f>
        <v>#N/A</v>
      </c>
      <c r="D2397" s="8" t="str">
        <f>IF(A2397&lt;0,VLOOKUP(A2397,lookups!A$1:B$25,2,0),
IF(ISNA(B2397),"",
IF(OR(ISBLANK(A2397),ISNA(B2397),B2397=0),
"",
"#define "&amp;
VLOOKUP(A2397,SOURCE!B:P,12,0)&amp;IF(SOURCE!$W$2-LEN(VLOOKUP(A2397,SOURCE!B:P,12,0))&gt;=0,REPT(" ",SOURCE!$W$2-LEN(VLOOKUP(A2397,SOURCE!B:P,12,0))),"")&amp;
TEXT(A2397,"???0")&amp;IF(VLOOKUP(A2397,SOURCE!B:P,13,0)="","","   "&amp;VLOOKUP(A2397,SOURCE!B:P,13,0)
))))</f>
        <v/>
      </c>
    </row>
    <row r="2398" spans="1:4">
      <c r="A2398">
        <v>2395</v>
      </c>
      <c r="B2398" t="e">
        <f>VLOOKUP(A2398,SOURCE!B:P,12,0)</f>
        <v>#N/A</v>
      </c>
      <c r="D2398" s="8" t="str">
        <f>IF(A2398&lt;0,VLOOKUP(A2398,lookups!A$1:B$25,2,0),
IF(ISNA(B2398),"",
IF(OR(ISBLANK(A2398),ISNA(B2398),B2398=0),
"",
"#define "&amp;
VLOOKUP(A2398,SOURCE!B:P,12,0)&amp;IF(SOURCE!$W$2-LEN(VLOOKUP(A2398,SOURCE!B:P,12,0))&gt;=0,REPT(" ",SOURCE!$W$2-LEN(VLOOKUP(A2398,SOURCE!B:P,12,0))),"")&amp;
TEXT(A2398,"???0")&amp;IF(VLOOKUP(A2398,SOURCE!B:P,13,0)="","","   "&amp;VLOOKUP(A2398,SOURCE!B:P,13,0)
))))</f>
        <v/>
      </c>
    </row>
    <row r="2399" spans="1:4">
      <c r="A2399">
        <v>2396</v>
      </c>
      <c r="B2399" t="e">
        <f>VLOOKUP(A2399,SOURCE!B:P,12,0)</f>
        <v>#N/A</v>
      </c>
      <c r="D2399" s="8" t="str">
        <f>IF(A2399&lt;0,VLOOKUP(A2399,lookups!A$1:B$25,2,0),
IF(ISNA(B2399),"",
IF(OR(ISBLANK(A2399),ISNA(B2399),B2399=0),
"",
"#define "&amp;
VLOOKUP(A2399,SOURCE!B:P,12,0)&amp;IF(SOURCE!$W$2-LEN(VLOOKUP(A2399,SOURCE!B:P,12,0))&gt;=0,REPT(" ",SOURCE!$W$2-LEN(VLOOKUP(A2399,SOURCE!B:P,12,0))),"")&amp;
TEXT(A2399,"???0")&amp;IF(VLOOKUP(A2399,SOURCE!B:P,13,0)="","","   "&amp;VLOOKUP(A2399,SOURCE!B:P,13,0)
))))</f>
        <v/>
      </c>
    </row>
    <row r="2400" spans="1:4">
      <c r="A2400">
        <v>2397</v>
      </c>
      <c r="B2400" t="e">
        <f>VLOOKUP(A2400,SOURCE!B:P,12,0)</f>
        <v>#N/A</v>
      </c>
      <c r="D2400" s="8" t="str">
        <f>IF(A2400&lt;0,VLOOKUP(A2400,lookups!A$1:B$25,2,0),
IF(ISNA(B2400),"",
IF(OR(ISBLANK(A2400),ISNA(B2400),B2400=0),
"",
"#define "&amp;
VLOOKUP(A2400,SOURCE!B:P,12,0)&amp;IF(SOURCE!$W$2-LEN(VLOOKUP(A2400,SOURCE!B:P,12,0))&gt;=0,REPT(" ",SOURCE!$W$2-LEN(VLOOKUP(A2400,SOURCE!B:P,12,0))),"")&amp;
TEXT(A2400,"???0")&amp;IF(VLOOKUP(A2400,SOURCE!B:P,13,0)="","","   "&amp;VLOOKUP(A2400,SOURCE!B:P,13,0)
))))</f>
        <v/>
      </c>
    </row>
    <row r="2401" spans="1:4">
      <c r="A2401">
        <v>2398</v>
      </c>
      <c r="B2401" t="e">
        <f>VLOOKUP(A2401,SOURCE!B:P,12,0)</f>
        <v>#N/A</v>
      </c>
      <c r="D2401" s="8" t="str">
        <f>IF(A2401&lt;0,VLOOKUP(A2401,lookups!A$1:B$25,2,0),
IF(ISNA(B2401),"",
IF(OR(ISBLANK(A2401),ISNA(B2401),B2401=0),
"",
"#define "&amp;
VLOOKUP(A2401,SOURCE!B:P,12,0)&amp;IF(SOURCE!$W$2-LEN(VLOOKUP(A2401,SOURCE!B:P,12,0))&gt;=0,REPT(" ",SOURCE!$W$2-LEN(VLOOKUP(A2401,SOURCE!B:P,12,0))),"")&amp;
TEXT(A2401,"???0")&amp;IF(VLOOKUP(A2401,SOURCE!B:P,13,0)="","","   "&amp;VLOOKUP(A2401,SOURCE!B:P,13,0)
))))</f>
        <v/>
      </c>
    </row>
    <row r="2402" spans="1:4">
      <c r="A2402">
        <v>2399</v>
      </c>
      <c r="B2402" t="e">
        <f>VLOOKUP(A2402,SOURCE!B:P,12,0)</f>
        <v>#N/A</v>
      </c>
      <c r="D2402" s="8" t="str">
        <f>IF(A2402&lt;0,VLOOKUP(A2402,lookups!A$1:B$25,2,0),
IF(ISNA(B2402),"",
IF(OR(ISBLANK(A2402),ISNA(B2402),B2402=0),
"",
"#define "&amp;
VLOOKUP(A2402,SOURCE!B:P,12,0)&amp;IF(SOURCE!$W$2-LEN(VLOOKUP(A2402,SOURCE!B:P,12,0))&gt;=0,REPT(" ",SOURCE!$W$2-LEN(VLOOKUP(A2402,SOURCE!B:P,12,0))),"")&amp;
TEXT(A2402,"???0")&amp;IF(VLOOKUP(A2402,SOURCE!B:P,13,0)="","","   "&amp;VLOOKUP(A2402,SOURCE!B:P,13,0)
))))</f>
        <v/>
      </c>
    </row>
    <row r="2403" spans="1:4">
      <c r="A2403">
        <v>2400</v>
      </c>
      <c r="B2403" t="e">
        <f>VLOOKUP(A2403,SOURCE!B:P,12,0)</f>
        <v>#N/A</v>
      </c>
      <c r="D2403" s="8" t="str">
        <f>IF(A2403&lt;0,VLOOKUP(A2403,lookups!A$1:B$25,2,0),
IF(ISNA(B2403),"",
IF(OR(ISBLANK(A2403),ISNA(B2403),B2403=0),
"",
"#define "&amp;
VLOOKUP(A2403,SOURCE!B:P,12,0)&amp;IF(SOURCE!$W$2-LEN(VLOOKUP(A2403,SOURCE!B:P,12,0))&gt;=0,REPT(" ",SOURCE!$W$2-LEN(VLOOKUP(A2403,SOURCE!B:P,12,0))),"")&amp;
TEXT(A2403,"???0")&amp;IF(VLOOKUP(A2403,SOURCE!B:P,13,0)="","","   "&amp;VLOOKUP(A2403,SOURCE!B:P,13,0)
))))</f>
        <v/>
      </c>
    </row>
    <row r="2404" spans="1:4">
      <c r="A2404">
        <v>2401</v>
      </c>
      <c r="B2404" t="e">
        <f>VLOOKUP(A2404,SOURCE!B:P,12,0)</f>
        <v>#N/A</v>
      </c>
      <c r="D2404" s="8" t="str">
        <f>IF(A2404&lt;0,VLOOKUP(A2404,lookups!A$1:B$25,2,0),
IF(ISNA(B2404),"",
IF(OR(ISBLANK(A2404),ISNA(B2404),B2404=0),
"",
"#define "&amp;
VLOOKUP(A2404,SOURCE!B:P,12,0)&amp;IF(SOURCE!$W$2-LEN(VLOOKUP(A2404,SOURCE!B:P,12,0))&gt;=0,REPT(" ",SOURCE!$W$2-LEN(VLOOKUP(A2404,SOURCE!B:P,12,0))),"")&amp;
TEXT(A2404,"???0")&amp;IF(VLOOKUP(A2404,SOURCE!B:P,13,0)="","","   "&amp;VLOOKUP(A2404,SOURCE!B:P,13,0)
))))</f>
        <v/>
      </c>
    </row>
    <row r="2405" spans="1:4">
      <c r="A2405">
        <v>2402</v>
      </c>
      <c r="B2405" t="e">
        <f>VLOOKUP(A2405,SOURCE!B:P,12,0)</f>
        <v>#N/A</v>
      </c>
      <c r="D2405" s="8" t="str">
        <f>IF(A2405&lt;0,VLOOKUP(A2405,lookups!A$1:B$25,2,0),
IF(ISNA(B2405),"",
IF(OR(ISBLANK(A2405),ISNA(B2405),B2405=0),
"",
"#define "&amp;
VLOOKUP(A2405,SOURCE!B:P,12,0)&amp;IF(SOURCE!$W$2-LEN(VLOOKUP(A2405,SOURCE!B:P,12,0))&gt;=0,REPT(" ",SOURCE!$W$2-LEN(VLOOKUP(A2405,SOURCE!B:P,12,0))),"")&amp;
TEXT(A2405,"???0")&amp;IF(VLOOKUP(A2405,SOURCE!B:P,13,0)="","","   "&amp;VLOOKUP(A2405,SOURCE!B:P,13,0)
))))</f>
        <v/>
      </c>
    </row>
    <row r="2406" spans="1:4">
      <c r="A2406">
        <v>2403</v>
      </c>
      <c r="B2406" t="e">
        <f>VLOOKUP(A2406,SOURCE!B:P,12,0)</f>
        <v>#N/A</v>
      </c>
      <c r="D2406" s="8" t="str">
        <f>IF(A2406&lt;0,VLOOKUP(A2406,lookups!A$1:B$25,2,0),
IF(ISNA(B2406),"",
IF(OR(ISBLANK(A2406),ISNA(B2406),B2406=0),
"",
"#define "&amp;
VLOOKUP(A2406,SOURCE!B:P,12,0)&amp;IF(SOURCE!$W$2-LEN(VLOOKUP(A2406,SOURCE!B:P,12,0))&gt;=0,REPT(" ",SOURCE!$W$2-LEN(VLOOKUP(A2406,SOURCE!B:P,12,0))),"")&amp;
TEXT(A2406,"???0")&amp;IF(VLOOKUP(A2406,SOURCE!B:P,13,0)="","","   "&amp;VLOOKUP(A2406,SOURCE!B:P,13,0)
))))</f>
        <v/>
      </c>
    </row>
    <row r="2407" spans="1:4">
      <c r="A2407">
        <v>2404</v>
      </c>
      <c r="B2407" t="e">
        <f>VLOOKUP(A2407,SOURCE!B:P,12,0)</f>
        <v>#N/A</v>
      </c>
      <c r="D2407" s="8" t="str">
        <f>IF(A2407&lt;0,VLOOKUP(A2407,lookups!A$1:B$25,2,0),
IF(ISNA(B2407),"",
IF(OR(ISBLANK(A2407),ISNA(B2407),B2407=0),
"",
"#define "&amp;
VLOOKUP(A2407,SOURCE!B:P,12,0)&amp;IF(SOURCE!$W$2-LEN(VLOOKUP(A2407,SOURCE!B:P,12,0))&gt;=0,REPT(" ",SOURCE!$W$2-LEN(VLOOKUP(A2407,SOURCE!B:P,12,0))),"")&amp;
TEXT(A2407,"???0")&amp;IF(VLOOKUP(A2407,SOURCE!B:P,13,0)="","","   "&amp;VLOOKUP(A2407,SOURCE!B:P,13,0)
))))</f>
        <v/>
      </c>
    </row>
    <row r="2408" spans="1:4">
      <c r="A2408">
        <v>2405</v>
      </c>
      <c r="B2408" t="e">
        <f>VLOOKUP(A2408,SOURCE!B:P,12,0)</f>
        <v>#N/A</v>
      </c>
      <c r="D2408" s="8" t="str">
        <f>IF(A2408&lt;0,VLOOKUP(A2408,lookups!A$1:B$25,2,0),
IF(ISNA(B2408),"",
IF(OR(ISBLANK(A2408),ISNA(B2408),B2408=0),
"",
"#define "&amp;
VLOOKUP(A2408,SOURCE!B:P,12,0)&amp;IF(SOURCE!$W$2-LEN(VLOOKUP(A2408,SOURCE!B:P,12,0))&gt;=0,REPT(" ",SOURCE!$W$2-LEN(VLOOKUP(A2408,SOURCE!B:P,12,0))),"")&amp;
TEXT(A2408,"???0")&amp;IF(VLOOKUP(A2408,SOURCE!B:P,13,0)="","","   "&amp;VLOOKUP(A2408,SOURCE!B:P,13,0)
))))</f>
        <v/>
      </c>
    </row>
    <row r="2409" spans="1:4">
      <c r="A2409">
        <v>2406</v>
      </c>
      <c r="B2409" t="e">
        <f>VLOOKUP(A2409,SOURCE!B:P,12,0)</f>
        <v>#N/A</v>
      </c>
      <c r="D2409" s="8" t="str">
        <f>IF(A2409&lt;0,VLOOKUP(A2409,lookups!A$1:B$25,2,0),
IF(ISNA(B2409),"",
IF(OR(ISBLANK(A2409),ISNA(B2409),B2409=0),
"",
"#define "&amp;
VLOOKUP(A2409,SOURCE!B:P,12,0)&amp;IF(SOURCE!$W$2-LEN(VLOOKUP(A2409,SOURCE!B:P,12,0))&gt;=0,REPT(" ",SOURCE!$W$2-LEN(VLOOKUP(A2409,SOURCE!B:P,12,0))),"")&amp;
TEXT(A2409,"???0")&amp;IF(VLOOKUP(A2409,SOURCE!B:P,13,0)="","","   "&amp;VLOOKUP(A2409,SOURCE!B:P,13,0)
))))</f>
        <v/>
      </c>
    </row>
    <row r="2410" spans="1:4">
      <c r="A2410">
        <v>2407</v>
      </c>
      <c r="B2410" t="e">
        <f>VLOOKUP(A2410,SOURCE!B:P,12,0)</f>
        <v>#N/A</v>
      </c>
      <c r="D2410" s="8" t="str">
        <f>IF(A2410&lt;0,VLOOKUP(A2410,lookups!A$1:B$25,2,0),
IF(ISNA(B2410),"",
IF(OR(ISBLANK(A2410),ISNA(B2410),B2410=0),
"",
"#define "&amp;
VLOOKUP(A2410,SOURCE!B:P,12,0)&amp;IF(SOURCE!$W$2-LEN(VLOOKUP(A2410,SOURCE!B:P,12,0))&gt;=0,REPT(" ",SOURCE!$W$2-LEN(VLOOKUP(A2410,SOURCE!B:P,12,0))),"")&amp;
TEXT(A2410,"???0")&amp;IF(VLOOKUP(A2410,SOURCE!B:P,13,0)="","","   "&amp;VLOOKUP(A2410,SOURCE!B:P,13,0)
))))</f>
        <v/>
      </c>
    </row>
    <row r="2411" spans="1:4">
      <c r="A2411">
        <v>2408</v>
      </c>
      <c r="B2411" t="e">
        <f>VLOOKUP(A2411,SOURCE!B:P,12,0)</f>
        <v>#N/A</v>
      </c>
      <c r="D2411" s="8" t="str">
        <f>IF(A2411&lt;0,VLOOKUP(A2411,lookups!A$1:B$25,2,0),
IF(ISNA(B2411),"",
IF(OR(ISBLANK(A2411),ISNA(B2411),B2411=0),
"",
"#define "&amp;
VLOOKUP(A2411,SOURCE!B:P,12,0)&amp;IF(SOURCE!$W$2-LEN(VLOOKUP(A2411,SOURCE!B:P,12,0))&gt;=0,REPT(" ",SOURCE!$W$2-LEN(VLOOKUP(A2411,SOURCE!B:P,12,0))),"")&amp;
TEXT(A2411,"???0")&amp;IF(VLOOKUP(A2411,SOURCE!B:P,13,0)="","","   "&amp;VLOOKUP(A2411,SOURCE!B:P,13,0)
))))</f>
        <v/>
      </c>
    </row>
    <row r="2412" spans="1:4">
      <c r="A2412">
        <v>2409</v>
      </c>
      <c r="B2412" t="e">
        <f>VLOOKUP(A2412,SOURCE!B:P,12,0)</f>
        <v>#N/A</v>
      </c>
      <c r="D2412" s="8" t="str">
        <f>IF(A2412&lt;0,VLOOKUP(A2412,lookups!A$1:B$25,2,0),
IF(ISNA(B2412),"",
IF(OR(ISBLANK(A2412),ISNA(B2412),B2412=0),
"",
"#define "&amp;
VLOOKUP(A2412,SOURCE!B:P,12,0)&amp;IF(SOURCE!$W$2-LEN(VLOOKUP(A2412,SOURCE!B:P,12,0))&gt;=0,REPT(" ",SOURCE!$W$2-LEN(VLOOKUP(A2412,SOURCE!B:P,12,0))),"")&amp;
TEXT(A2412,"???0")&amp;IF(VLOOKUP(A2412,SOURCE!B:P,13,0)="","","   "&amp;VLOOKUP(A2412,SOURCE!B:P,13,0)
))))</f>
        <v/>
      </c>
    </row>
    <row r="2413" spans="1:4">
      <c r="A2413">
        <v>2410</v>
      </c>
      <c r="B2413" t="e">
        <f>VLOOKUP(A2413,SOURCE!B:P,12,0)</f>
        <v>#N/A</v>
      </c>
      <c r="D2413" s="8" t="str">
        <f>IF(A2413&lt;0,VLOOKUP(A2413,lookups!A$1:B$25,2,0),
IF(ISNA(B2413),"",
IF(OR(ISBLANK(A2413),ISNA(B2413),B2413=0),
"",
"#define "&amp;
VLOOKUP(A2413,SOURCE!B:P,12,0)&amp;IF(SOURCE!$W$2-LEN(VLOOKUP(A2413,SOURCE!B:P,12,0))&gt;=0,REPT(" ",SOURCE!$W$2-LEN(VLOOKUP(A2413,SOURCE!B:P,12,0))),"")&amp;
TEXT(A2413,"???0")&amp;IF(VLOOKUP(A2413,SOURCE!B:P,13,0)="","","   "&amp;VLOOKUP(A2413,SOURCE!B:P,13,0)
))))</f>
        <v/>
      </c>
    </row>
    <row r="2414" spans="1:4">
      <c r="A2414">
        <v>2411</v>
      </c>
      <c r="B2414" t="e">
        <f>VLOOKUP(A2414,SOURCE!B:P,12,0)</f>
        <v>#N/A</v>
      </c>
      <c r="D2414" s="8" t="str">
        <f>IF(A2414&lt;0,VLOOKUP(A2414,lookups!A$1:B$25,2,0),
IF(ISNA(B2414),"",
IF(OR(ISBLANK(A2414),ISNA(B2414),B2414=0),
"",
"#define "&amp;
VLOOKUP(A2414,SOURCE!B:P,12,0)&amp;IF(SOURCE!$W$2-LEN(VLOOKUP(A2414,SOURCE!B:P,12,0))&gt;=0,REPT(" ",SOURCE!$W$2-LEN(VLOOKUP(A2414,SOURCE!B:P,12,0))),"")&amp;
TEXT(A2414,"???0")&amp;IF(VLOOKUP(A2414,SOURCE!B:P,13,0)="","","   "&amp;VLOOKUP(A2414,SOURCE!B:P,13,0)
))))</f>
        <v/>
      </c>
    </row>
    <row r="2415" spans="1:4">
      <c r="A2415">
        <v>2412</v>
      </c>
      <c r="B2415" t="e">
        <f>VLOOKUP(A2415,SOURCE!B:P,12,0)</f>
        <v>#N/A</v>
      </c>
      <c r="D2415" s="8" t="str">
        <f>IF(A2415&lt;0,VLOOKUP(A2415,lookups!A$1:B$25,2,0),
IF(ISNA(B2415),"",
IF(OR(ISBLANK(A2415),ISNA(B2415),B2415=0),
"",
"#define "&amp;
VLOOKUP(A2415,SOURCE!B:P,12,0)&amp;IF(SOURCE!$W$2-LEN(VLOOKUP(A2415,SOURCE!B:P,12,0))&gt;=0,REPT(" ",SOURCE!$W$2-LEN(VLOOKUP(A2415,SOURCE!B:P,12,0))),"")&amp;
TEXT(A2415,"???0")&amp;IF(VLOOKUP(A2415,SOURCE!B:P,13,0)="","","   "&amp;VLOOKUP(A2415,SOURCE!B:P,13,0)
))))</f>
        <v/>
      </c>
    </row>
    <row r="2416" spans="1:4">
      <c r="A2416">
        <v>2413</v>
      </c>
      <c r="B2416" t="e">
        <f>VLOOKUP(A2416,SOURCE!B:P,12,0)</f>
        <v>#N/A</v>
      </c>
      <c r="D2416" s="8" t="str">
        <f>IF(A2416&lt;0,VLOOKUP(A2416,lookups!A$1:B$25,2,0),
IF(ISNA(B2416),"",
IF(OR(ISBLANK(A2416),ISNA(B2416),B2416=0),
"",
"#define "&amp;
VLOOKUP(A2416,SOURCE!B:P,12,0)&amp;IF(SOURCE!$W$2-LEN(VLOOKUP(A2416,SOURCE!B:P,12,0))&gt;=0,REPT(" ",SOURCE!$W$2-LEN(VLOOKUP(A2416,SOURCE!B:P,12,0))),"")&amp;
TEXT(A2416,"???0")&amp;IF(VLOOKUP(A2416,SOURCE!B:P,13,0)="","","   "&amp;VLOOKUP(A2416,SOURCE!B:P,13,0)
))))</f>
        <v/>
      </c>
    </row>
    <row r="2417" spans="1:4">
      <c r="A2417">
        <v>2414</v>
      </c>
      <c r="B2417" t="e">
        <f>VLOOKUP(A2417,SOURCE!B:P,12,0)</f>
        <v>#N/A</v>
      </c>
      <c r="D2417" s="8" t="str">
        <f>IF(A2417&lt;0,VLOOKUP(A2417,lookups!A$1:B$25,2,0),
IF(ISNA(B2417),"",
IF(OR(ISBLANK(A2417),ISNA(B2417),B2417=0),
"",
"#define "&amp;
VLOOKUP(A2417,SOURCE!B:P,12,0)&amp;IF(SOURCE!$W$2-LEN(VLOOKUP(A2417,SOURCE!B:P,12,0))&gt;=0,REPT(" ",SOURCE!$W$2-LEN(VLOOKUP(A2417,SOURCE!B:P,12,0))),"")&amp;
TEXT(A2417,"???0")&amp;IF(VLOOKUP(A2417,SOURCE!B:P,13,0)="","","   "&amp;VLOOKUP(A2417,SOURCE!B:P,13,0)
))))</f>
        <v/>
      </c>
    </row>
    <row r="2418" spans="1:4">
      <c r="A2418">
        <v>2415</v>
      </c>
      <c r="B2418" t="e">
        <f>VLOOKUP(A2418,SOURCE!B:P,12,0)</f>
        <v>#N/A</v>
      </c>
      <c r="D2418" s="8" t="str">
        <f>IF(A2418&lt;0,VLOOKUP(A2418,lookups!A$1:B$25,2,0),
IF(ISNA(B2418),"",
IF(OR(ISBLANK(A2418),ISNA(B2418),B2418=0),
"",
"#define "&amp;
VLOOKUP(A2418,SOURCE!B:P,12,0)&amp;IF(SOURCE!$W$2-LEN(VLOOKUP(A2418,SOURCE!B:P,12,0))&gt;=0,REPT(" ",SOURCE!$W$2-LEN(VLOOKUP(A2418,SOURCE!B:P,12,0))),"")&amp;
TEXT(A2418,"???0")&amp;IF(VLOOKUP(A2418,SOURCE!B:P,13,0)="","","   "&amp;VLOOKUP(A2418,SOURCE!B:P,13,0)
))))</f>
        <v/>
      </c>
    </row>
    <row r="2419" spans="1:4">
      <c r="A2419">
        <v>2416</v>
      </c>
      <c r="B2419" t="e">
        <f>VLOOKUP(A2419,SOURCE!B:P,12,0)</f>
        <v>#N/A</v>
      </c>
      <c r="D2419" s="8" t="str">
        <f>IF(A2419&lt;0,VLOOKUP(A2419,lookups!A$1:B$25,2,0),
IF(ISNA(B2419),"",
IF(OR(ISBLANK(A2419),ISNA(B2419),B2419=0),
"",
"#define "&amp;
VLOOKUP(A2419,SOURCE!B:P,12,0)&amp;IF(SOURCE!$W$2-LEN(VLOOKUP(A2419,SOURCE!B:P,12,0))&gt;=0,REPT(" ",SOURCE!$W$2-LEN(VLOOKUP(A2419,SOURCE!B:P,12,0))),"")&amp;
TEXT(A2419,"???0")&amp;IF(VLOOKUP(A2419,SOURCE!B:P,13,0)="","","   "&amp;VLOOKUP(A2419,SOURCE!B:P,13,0)
))))</f>
        <v/>
      </c>
    </row>
    <row r="2420" spans="1:4">
      <c r="A2420">
        <v>2417</v>
      </c>
      <c r="B2420" t="e">
        <f>VLOOKUP(A2420,SOURCE!B:P,12,0)</f>
        <v>#N/A</v>
      </c>
      <c r="D2420" s="8" t="str">
        <f>IF(A2420&lt;0,VLOOKUP(A2420,lookups!A$1:B$25,2,0),
IF(ISNA(B2420),"",
IF(OR(ISBLANK(A2420),ISNA(B2420),B2420=0),
"",
"#define "&amp;
VLOOKUP(A2420,SOURCE!B:P,12,0)&amp;IF(SOURCE!$W$2-LEN(VLOOKUP(A2420,SOURCE!B:P,12,0))&gt;=0,REPT(" ",SOURCE!$W$2-LEN(VLOOKUP(A2420,SOURCE!B:P,12,0))),"")&amp;
TEXT(A2420,"???0")&amp;IF(VLOOKUP(A2420,SOURCE!B:P,13,0)="","","   "&amp;VLOOKUP(A2420,SOURCE!B:P,13,0)
))))</f>
        <v/>
      </c>
    </row>
    <row r="2421" spans="1:4">
      <c r="A2421">
        <v>2418</v>
      </c>
      <c r="B2421" t="e">
        <f>VLOOKUP(A2421,SOURCE!B:P,12,0)</f>
        <v>#N/A</v>
      </c>
      <c r="D2421" s="8" t="str">
        <f>IF(A2421&lt;0,VLOOKUP(A2421,lookups!A$1:B$25,2,0),
IF(ISNA(B2421),"",
IF(OR(ISBLANK(A2421),ISNA(B2421),B2421=0),
"",
"#define "&amp;
VLOOKUP(A2421,SOURCE!B:P,12,0)&amp;IF(SOURCE!$W$2-LEN(VLOOKUP(A2421,SOURCE!B:P,12,0))&gt;=0,REPT(" ",SOURCE!$W$2-LEN(VLOOKUP(A2421,SOURCE!B:P,12,0))),"")&amp;
TEXT(A2421,"???0")&amp;IF(VLOOKUP(A2421,SOURCE!B:P,13,0)="","","   "&amp;VLOOKUP(A2421,SOURCE!B:P,13,0)
))))</f>
        <v/>
      </c>
    </row>
    <row r="2422" spans="1:4">
      <c r="A2422">
        <v>2419</v>
      </c>
      <c r="B2422" t="e">
        <f>VLOOKUP(A2422,SOURCE!B:P,12,0)</f>
        <v>#N/A</v>
      </c>
      <c r="D2422" s="8" t="str">
        <f>IF(A2422&lt;0,VLOOKUP(A2422,lookups!A$1:B$25,2,0),
IF(ISNA(B2422),"",
IF(OR(ISBLANK(A2422),ISNA(B2422),B2422=0),
"",
"#define "&amp;
VLOOKUP(A2422,SOURCE!B:P,12,0)&amp;IF(SOURCE!$W$2-LEN(VLOOKUP(A2422,SOURCE!B:P,12,0))&gt;=0,REPT(" ",SOURCE!$W$2-LEN(VLOOKUP(A2422,SOURCE!B:P,12,0))),"")&amp;
TEXT(A2422,"???0")&amp;IF(VLOOKUP(A2422,SOURCE!B:P,13,0)="","","   "&amp;VLOOKUP(A2422,SOURCE!B:P,13,0)
))))</f>
        <v/>
      </c>
    </row>
    <row r="2423" spans="1:4">
      <c r="A2423">
        <v>2420</v>
      </c>
      <c r="B2423" t="e">
        <f>VLOOKUP(A2423,SOURCE!B:P,12,0)</f>
        <v>#N/A</v>
      </c>
      <c r="D2423" s="8" t="str">
        <f>IF(A2423&lt;0,VLOOKUP(A2423,lookups!A$1:B$25,2,0),
IF(ISNA(B2423),"",
IF(OR(ISBLANK(A2423),ISNA(B2423),B2423=0),
"",
"#define "&amp;
VLOOKUP(A2423,SOURCE!B:P,12,0)&amp;IF(SOURCE!$W$2-LEN(VLOOKUP(A2423,SOURCE!B:P,12,0))&gt;=0,REPT(" ",SOURCE!$W$2-LEN(VLOOKUP(A2423,SOURCE!B:P,12,0))),"")&amp;
TEXT(A2423,"???0")&amp;IF(VLOOKUP(A2423,SOURCE!B:P,13,0)="","","   "&amp;VLOOKUP(A2423,SOURCE!B:P,13,0)
))))</f>
        <v/>
      </c>
    </row>
    <row r="2424" spans="1:4">
      <c r="A2424">
        <v>2421</v>
      </c>
      <c r="B2424" t="e">
        <f>VLOOKUP(A2424,SOURCE!B:P,12,0)</f>
        <v>#N/A</v>
      </c>
      <c r="D2424" s="8" t="str">
        <f>IF(A2424&lt;0,VLOOKUP(A2424,lookups!A$1:B$25,2,0),
IF(ISNA(B2424),"",
IF(OR(ISBLANK(A2424),ISNA(B2424),B2424=0),
"",
"#define "&amp;
VLOOKUP(A2424,SOURCE!B:P,12,0)&amp;IF(SOURCE!$W$2-LEN(VLOOKUP(A2424,SOURCE!B:P,12,0))&gt;=0,REPT(" ",SOURCE!$W$2-LEN(VLOOKUP(A2424,SOURCE!B:P,12,0))),"")&amp;
TEXT(A2424,"???0")&amp;IF(VLOOKUP(A2424,SOURCE!B:P,13,0)="","","   "&amp;VLOOKUP(A2424,SOURCE!B:P,13,0)
))))</f>
        <v/>
      </c>
    </row>
    <row r="2425" spans="1:4">
      <c r="A2425">
        <v>2422</v>
      </c>
      <c r="B2425" t="e">
        <f>VLOOKUP(A2425,SOURCE!B:P,12,0)</f>
        <v>#N/A</v>
      </c>
      <c r="D2425" s="8" t="str">
        <f>IF(A2425&lt;0,VLOOKUP(A2425,lookups!A$1:B$25,2,0),
IF(ISNA(B2425),"",
IF(OR(ISBLANK(A2425),ISNA(B2425),B2425=0),
"",
"#define "&amp;
VLOOKUP(A2425,SOURCE!B:P,12,0)&amp;IF(SOURCE!$W$2-LEN(VLOOKUP(A2425,SOURCE!B:P,12,0))&gt;=0,REPT(" ",SOURCE!$W$2-LEN(VLOOKUP(A2425,SOURCE!B:P,12,0))),"")&amp;
TEXT(A2425,"???0")&amp;IF(VLOOKUP(A2425,SOURCE!B:P,13,0)="","","   "&amp;VLOOKUP(A2425,SOURCE!B:P,13,0)
))))</f>
        <v/>
      </c>
    </row>
    <row r="2426" spans="1:4">
      <c r="A2426">
        <v>2423</v>
      </c>
      <c r="B2426" t="e">
        <f>VLOOKUP(A2426,SOURCE!B:P,12,0)</f>
        <v>#N/A</v>
      </c>
      <c r="D2426" s="8" t="str">
        <f>IF(A2426&lt;0,VLOOKUP(A2426,lookups!A$1:B$25,2,0),
IF(ISNA(B2426),"",
IF(OR(ISBLANK(A2426),ISNA(B2426),B2426=0),
"",
"#define "&amp;
VLOOKUP(A2426,SOURCE!B:P,12,0)&amp;IF(SOURCE!$W$2-LEN(VLOOKUP(A2426,SOURCE!B:P,12,0))&gt;=0,REPT(" ",SOURCE!$W$2-LEN(VLOOKUP(A2426,SOURCE!B:P,12,0))),"")&amp;
TEXT(A2426,"???0")&amp;IF(VLOOKUP(A2426,SOURCE!B:P,13,0)="","","   "&amp;VLOOKUP(A2426,SOURCE!B:P,13,0)
))))</f>
        <v/>
      </c>
    </row>
    <row r="2427" spans="1:4">
      <c r="A2427">
        <v>2424</v>
      </c>
      <c r="B2427" t="e">
        <f>VLOOKUP(A2427,SOURCE!B:P,12,0)</f>
        <v>#N/A</v>
      </c>
      <c r="D2427" s="8" t="str">
        <f>IF(A2427&lt;0,VLOOKUP(A2427,lookups!A$1:B$25,2,0),
IF(ISNA(B2427),"",
IF(OR(ISBLANK(A2427),ISNA(B2427),B2427=0),
"",
"#define "&amp;
VLOOKUP(A2427,SOURCE!B:P,12,0)&amp;IF(SOURCE!$W$2-LEN(VLOOKUP(A2427,SOURCE!B:P,12,0))&gt;=0,REPT(" ",SOURCE!$W$2-LEN(VLOOKUP(A2427,SOURCE!B:P,12,0))),"")&amp;
TEXT(A2427,"???0")&amp;IF(VLOOKUP(A2427,SOURCE!B:P,13,0)="","","   "&amp;VLOOKUP(A2427,SOURCE!B:P,13,0)
))))</f>
        <v/>
      </c>
    </row>
    <row r="2428" spans="1:4">
      <c r="A2428">
        <v>2425</v>
      </c>
      <c r="B2428" t="e">
        <f>VLOOKUP(A2428,SOURCE!B:P,12,0)</f>
        <v>#N/A</v>
      </c>
      <c r="D2428" s="8" t="str">
        <f>IF(A2428&lt;0,VLOOKUP(A2428,lookups!A$1:B$25,2,0),
IF(ISNA(B2428),"",
IF(OR(ISBLANK(A2428),ISNA(B2428),B2428=0),
"",
"#define "&amp;
VLOOKUP(A2428,SOURCE!B:P,12,0)&amp;IF(SOURCE!$W$2-LEN(VLOOKUP(A2428,SOURCE!B:P,12,0))&gt;=0,REPT(" ",SOURCE!$W$2-LEN(VLOOKUP(A2428,SOURCE!B:P,12,0))),"")&amp;
TEXT(A2428,"???0")&amp;IF(VLOOKUP(A2428,SOURCE!B:P,13,0)="","","   "&amp;VLOOKUP(A2428,SOURCE!B:P,13,0)
))))</f>
        <v/>
      </c>
    </row>
    <row r="2429" spans="1:4">
      <c r="A2429">
        <v>2426</v>
      </c>
      <c r="B2429" t="e">
        <f>VLOOKUP(A2429,SOURCE!B:P,12,0)</f>
        <v>#N/A</v>
      </c>
      <c r="D2429" s="8" t="str">
        <f>IF(A2429&lt;0,VLOOKUP(A2429,lookups!A$1:B$25,2,0),
IF(ISNA(B2429),"",
IF(OR(ISBLANK(A2429),ISNA(B2429),B2429=0),
"",
"#define "&amp;
VLOOKUP(A2429,SOURCE!B:P,12,0)&amp;IF(SOURCE!$W$2-LEN(VLOOKUP(A2429,SOURCE!B:P,12,0))&gt;=0,REPT(" ",SOURCE!$W$2-LEN(VLOOKUP(A2429,SOURCE!B:P,12,0))),"")&amp;
TEXT(A2429,"???0")&amp;IF(VLOOKUP(A2429,SOURCE!B:P,13,0)="","","   "&amp;VLOOKUP(A2429,SOURCE!B:P,13,0)
))))</f>
        <v/>
      </c>
    </row>
    <row r="2430" spans="1:4">
      <c r="A2430">
        <v>2427</v>
      </c>
      <c r="B2430" t="e">
        <f>VLOOKUP(A2430,SOURCE!B:P,12,0)</f>
        <v>#N/A</v>
      </c>
      <c r="D2430" s="8" t="str">
        <f>IF(A2430&lt;0,VLOOKUP(A2430,lookups!A$1:B$25,2,0),
IF(ISNA(B2430),"",
IF(OR(ISBLANK(A2430),ISNA(B2430),B2430=0),
"",
"#define "&amp;
VLOOKUP(A2430,SOURCE!B:P,12,0)&amp;IF(SOURCE!$W$2-LEN(VLOOKUP(A2430,SOURCE!B:P,12,0))&gt;=0,REPT(" ",SOURCE!$W$2-LEN(VLOOKUP(A2430,SOURCE!B:P,12,0))),"")&amp;
TEXT(A2430,"???0")&amp;IF(VLOOKUP(A2430,SOURCE!B:P,13,0)="","","   "&amp;VLOOKUP(A2430,SOURCE!B:P,13,0)
))))</f>
        <v/>
      </c>
    </row>
    <row r="2431" spans="1:4">
      <c r="A2431">
        <v>2428</v>
      </c>
      <c r="B2431" t="e">
        <f>VLOOKUP(A2431,SOURCE!B:P,12,0)</f>
        <v>#N/A</v>
      </c>
      <c r="D2431" s="8" t="str">
        <f>IF(A2431&lt;0,VLOOKUP(A2431,lookups!A$1:B$25,2,0),
IF(ISNA(B2431),"",
IF(OR(ISBLANK(A2431),ISNA(B2431),B2431=0),
"",
"#define "&amp;
VLOOKUP(A2431,SOURCE!B:P,12,0)&amp;IF(SOURCE!$W$2-LEN(VLOOKUP(A2431,SOURCE!B:P,12,0))&gt;=0,REPT(" ",SOURCE!$W$2-LEN(VLOOKUP(A2431,SOURCE!B:P,12,0))),"")&amp;
TEXT(A2431,"???0")&amp;IF(VLOOKUP(A2431,SOURCE!B:P,13,0)="","","   "&amp;VLOOKUP(A2431,SOURCE!B:P,13,0)
))))</f>
        <v/>
      </c>
    </row>
    <row r="2432" spans="1:4">
      <c r="A2432">
        <v>2429</v>
      </c>
      <c r="B2432" t="e">
        <f>VLOOKUP(A2432,SOURCE!B:P,12,0)</f>
        <v>#N/A</v>
      </c>
      <c r="D2432" s="8" t="str">
        <f>IF(A2432&lt;0,VLOOKUP(A2432,lookups!A$1:B$25,2,0),
IF(ISNA(B2432),"",
IF(OR(ISBLANK(A2432),ISNA(B2432),B2432=0),
"",
"#define "&amp;
VLOOKUP(A2432,SOURCE!B:P,12,0)&amp;IF(SOURCE!$W$2-LEN(VLOOKUP(A2432,SOURCE!B:P,12,0))&gt;=0,REPT(" ",SOURCE!$W$2-LEN(VLOOKUP(A2432,SOURCE!B:P,12,0))),"")&amp;
TEXT(A2432,"???0")&amp;IF(VLOOKUP(A2432,SOURCE!B:P,13,0)="","","   "&amp;VLOOKUP(A2432,SOURCE!B:P,13,0)
))))</f>
        <v/>
      </c>
    </row>
    <row r="2433" spans="1:4">
      <c r="A2433">
        <v>2430</v>
      </c>
      <c r="B2433" t="e">
        <f>VLOOKUP(A2433,SOURCE!B:P,12,0)</f>
        <v>#N/A</v>
      </c>
      <c r="D2433" s="8" t="str">
        <f>IF(A2433&lt;0,VLOOKUP(A2433,lookups!A$1:B$25,2,0),
IF(ISNA(B2433),"",
IF(OR(ISBLANK(A2433),ISNA(B2433),B2433=0),
"",
"#define "&amp;
VLOOKUP(A2433,SOURCE!B:P,12,0)&amp;IF(SOURCE!$W$2-LEN(VLOOKUP(A2433,SOURCE!B:P,12,0))&gt;=0,REPT(" ",SOURCE!$W$2-LEN(VLOOKUP(A2433,SOURCE!B:P,12,0))),"")&amp;
TEXT(A2433,"???0")&amp;IF(VLOOKUP(A2433,SOURCE!B:P,13,0)="","","   "&amp;VLOOKUP(A2433,SOURCE!B:P,13,0)
))))</f>
        <v/>
      </c>
    </row>
    <row r="2434" spans="1:4">
      <c r="A2434">
        <v>2431</v>
      </c>
      <c r="B2434" t="e">
        <f>VLOOKUP(A2434,SOURCE!B:P,12,0)</f>
        <v>#N/A</v>
      </c>
      <c r="D2434" s="8" t="str">
        <f>IF(A2434&lt;0,VLOOKUP(A2434,lookups!A$1:B$25,2,0),
IF(ISNA(B2434),"",
IF(OR(ISBLANK(A2434),ISNA(B2434),B2434=0),
"",
"#define "&amp;
VLOOKUP(A2434,SOURCE!B:P,12,0)&amp;IF(SOURCE!$W$2-LEN(VLOOKUP(A2434,SOURCE!B:P,12,0))&gt;=0,REPT(" ",SOURCE!$W$2-LEN(VLOOKUP(A2434,SOURCE!B:P,12,0))),"")&amp;
TEXT(A2434,"???0")&amp;IF(VLOOKUP(A2434,SOURCE!B:P,13,0)="","","   "&amp;VLOOKUP(A2434,SOURCE!B:P,13,0)
))))</f>
        <v/>
      </c>
    </row>
    <row r="2435" spans="1:4">
      <c r="A2435">
        <v>2432</v>
      </c>
      <c r="B2435" t="e">
        <f>VLOOKUP(A2435,SOURCE!B:P,12,0)</f>
        <v>#N/A</v>
      </c>
      <c r="D2435" s="8" t="str">
        <f>IF(A2435&lt;0,VLOOKUP(A2435,lookups!A$1:B$25,2,0),
IF(ISNA(B2435),"",
IF(OR(ISBLANK(A2435),ISNA(B2435),B2435=0),
"",
"#define "&amp;
VLOOKUP(A2435,SOURCE!B:P,12,0)&amp;IF(SOURCE!$W$2-LEN(VLOOKUP(A2435,SOURCE!B:P,12,0))&gt;=0,REPT(" ",SOURCE!$W$2-LEN(VLOOKUP(A2435,SOURCE!B:P,12,0))),"")&amp;
TEXT(A2435,"???0")&amp;IF(VLOOKUP(A2435,SOURCE!B:P,13,0)="","","   "&amp;VLOOKUP(A2435,SOURCE!B:P,13,0)
))))</f>
        <v/>
      </c>
    </row>
    <row r="2436" spans="1:4">
      <c r="A2436">
        <v>2433</v>
      </c>
      <c r="B2436" t="e">
        <f>VLOOKUP(A2436,SOURCE!B:P,12,0)</f>
        <v>#N/A</v>
      </c>
      <c r="D2436" s="8" t="str">
        <f>IF(A2436&lt;0,VLOOKUP(A2436,lookups!A$1:B$25,2,0),
IF(ISNA(B2436),"",
IF(OR(ISBLANK(A2436),ISNA(B2436),B2436=0),
"",
"#define "&amp;
VLOOKUP(A2436,SOURCE!B:P,12,0)&amp;IF(SOURCE!$W$2-LEN(VLOOKUP(A2436,SOURCE!B:P,12,0))&gt;=0,REPT(" ",SOURCE!$W$2-LEN(VLOOKUP(A2436,SOURCE!B:P,12,0))),"")&amp;
TEXT(A2436,"???0")&amp;IF(VLOOKUP(A2436,SOURCE!B:P,13,0)="","","   "&amp;VLOOKUP(A2436,SOURCE!B:P,13,0)
))))</f>
        <v/>
      </c>
    </row>
    <row r="2437" spans="1:4">
      <c r="A2437">
        <v>2434</v>
      </c>
      <c r="B2437" t="e">
        <f>VLOOKUP(A2437,SOURCE!B:P,12,0)</f>
        <v>#N/A</v>
      </c>
      <c r="D2437" s="8" t="str">
        <f>IF(A2437&lt;0,VLOOKUP(A2437,lookups!A$1:B$25,2,0),
IF(ISNA(B2437),"",
IF(OR(ISBLANK(A2437),ISNA(B2437),B2437=0),
"",
"#define "&amp;
VLOOKUP(A2437,SOURCE!B:P,12,0)&amp;IF(SOURCE!$W$2-LEN(VLOOKUP(A2437,SOURCE!B:P,12,0))&gt;=0,REPT(" ",SOURCE!$W$2-LEN(VLOOKUP(A2437,SOURCE!B:P,12,0))),"")&amp;
TEXT(A2437,"???0")&amp;IF(VLOOKUP(A2437,SOURCE!B:P,13,0)="","","   "&amp;VLOOKUP(A2437,SOURCE!B:P,13,0)
))))</f>
        <v/>
      </c>
    </row>
    <row r="2438" spans="1:4">
      <c r="A2438">
        <v>2435</v>
      </c>
      <c r="B2438" t="e">
        <f>VLOOKUP(A2438,SOURCE!B:P,12,0)</f>
        <v>#N/A</v>
      </c>
      <c r="D2438" s="8" t="str">
        <f>IF(A2438&lt;0,VLOOKUP(A2438,lookups!A$1:B$25,2,0),
IF(ISNA(B2438),"",
IF(OR(ISBLANK(A2438),ISNA(B2438),B2438=0),
"",
"#define "&amp;
VLOOKUP(A2438,SOURCE!B:P,12,0)&amp;IF(SOURCE!$W$2-LEN(VLOOKUP(A2438,SOURCE!B:P,12,0))&gt;=0,REPT(" ",SOURCE!$W$2-LEN(VLOOKUP(A2438,SOURCE!B:P,12,0))),"")&amp;
TEXT(A2438,"???0")&amp;IF(VLOOKUP(A2438,SOURCE!B:P,13,0)="","","   "&amp;VLOOKUP(A2438,SOURCE!B:P,13,0)
))))</f>
        <v/>
      </c>
    </row>
    <row r="2439" spans="1:4">
      <c r="A2439">
        <v>2436</v>
      </c>
      <c r="B2439" t="e">
        <f>VLOOKUP(A2439,SOURCE!B:P,12,0)</f>
        <v>#N/A</v>
      </c>
      <c r="D2439" s="8" t="str">
        <f>IF(A2439&lt;0,VLOOKUP(A2439,lookups!A$1:B$25,2,0),
IF(ISNA(B2439),"",
IF(OR(ISBLANK(A2439),ISNA(B2439),B2439=0),
"",
"#define "&amp;
VLOOKUP(A2439,SOURCE!B:P,12,0)&amp;IF(SOURCE!$W$2-LEN(VLOOKUP(A2439,SOURCE!B:P,12,0))&gt;=0,REPT(" ",SOURCE!$W$2-LEN(VLOOKUP(A2439,SOURCE!B:P,12,0))),"")&amp;
TEXT(A2439,"???0")&amp;IF(VLOOKUP(A2439,SOURCE!B:P,13,0)="","","   "&amp;VLOOKUP(A2439,SOURCE!B:P,13,0)
))))</f>
        <v/>
      </c>
    </row>
    <row r="2440" spans="1:4">
      <c r="A2440">
        <v>2437</v>
      </c>
      <c r="B2440" t="e">
        <f>VLOOKUP(A2440,SOURCE!B:P,12,0)</f>
        <v>#N/A</v>
      </c>
      <c r="D2440" s="8" t="str">
        <f>IF(A2440&lt;0,VLOOKUP(A2440,lookups!A$1:B$25,2,0),
IF(ISNA(B2440),"",
IF(OR(ISBLANK(A2440),ISNA(B2440),B2440=0),
"",
"#define "&amp;
VLOOKUP(A2440,SOURCE!B:P,12,0)&amp;IF(SOURCE!$W$2-LEN(VLOOKUP(A2440,SOURCE!B:P,12,0))&gt;=0,REPT(" ",SOURCE!$W$2-LEN(VLOOKUP(A2440,SOURCE!B:P,12,0))),"")&amp;
TEXT(A2440,"???0")&amp;IF(VLOOKUP(A2440,SOURCE!B:P,13,0)="","","   "&amp;VLOOKUP(A2440,SOURCE!B:P,13,0)
))))</f>
        <v/>
      </c>
    </row>
    <row r="2441" spans="1:4">
      <c r="A2441">
        <v>2438</v>
      </c>
      <c r="B2441" t="e">
        <f>VLOOKUP(A2441,SOURCE!B:P,12,0)</f>
        <v>#N/A</v>
      </c>
      <c r="D2441" s="8" t="str">
        <f>IF(A2441&lt;0,VLOOKUP(A2441,lookups!A$1:B$25,2,0),
IF(ISNA(B2441),"",
IF(OR(ISBLANK(A2441),ISNA(B2441),B2441=0),
"",
"#define "&amp;
VLOOKUP(A2441,SOURCE!B:P,12,0)&amp;IF(SOURCE!$W$2-LEN(VLOOKUP(A2441,SOURCE!B:P,12,0))&gt;=0,REPT(" ",SOURCE!$W$2-LEN(VLOOKUP(A2441,SOURCE!B:P,12,0))),"")&amp;
TEXT(A2441,"???0")&amp;IF(VLOOKUP(A2441,SOURCE!B:P,13,0)="","","   "&amp;VLOOKUP(A2441,SOURCE!B:P,13,0)
))))</f>
        <v/>
      </c>
    </row>
    <row r="2442" spans="1:4">
      <c r="A2442">
        <v>2439</v>
      </c>
      <c r="B2442" t="e">
        <f>VLOOKUP(A2442,SOURCE!B:P,12,0)</f>
        <v>#N/A</v>
      </c>
      <c r="D2442" s="8" t="str">
        <f>IF(A2442&lt;0,VLOOKUP(A2442,lookups!A$1:B$25,2,0),
IF(ISNA(B2442),"",
IF(OR(ISBLANK(A2442),ISNA(B2442),B2442=0),
"",
"#define "&amp;
VLOOKUP(A2442,SOURCE!B:P,12,0)&amp;IF(SOURCE!$W$2-LEN(VLOOKUP(A2442,SOURCE!B:P,12,0))&gt;=0,REPT(" ",SOURCE!$W$2-LEN(VLOOKUP(A2442,SOURCE!B:P,12,0))),"")&amp;
TEXT(A2442,"???0")&amp;IF(VLOOKUP(A2442,SOURCE!B:P,13,0)="","","   "&amp;VLOOKUP(A2442,SOURCE!B:P,13,0)
))))</f>
        <v/>
      </c>
    </row>
    <row r="2443" spans="1:4">
      <c r="A2443">
        <v>2440</v>
      </c>
      <c r="B2443" t="e">
        <f>VLOOKUP(A2443,SOURCE!B:P,12,0)</f>
        <v>#N/A</v>
      </c>
      <c r="D2443" s="8" t="str">
        <f>IF(A2443&lt;0,VLOOKUP(A2443,lookups!A$1:B$25,2,0),
IF(ISNA(B2443),"",
IF(OR(ISBLANK(A2443),ISNA(B2443),B2443=0),
"",
"#define "&amp;
VLOOKUP(A2443,SOURCE!B:P,12,0)&amp;IF(SOURCE!$W$2-LEN(VLOOKUP(A2443,SOURCE!B:P,12,0))&gt;=0,REPT(" ",SOURCE!$W$2-LEN(VLOOKUP(A2443,SOURCE!B:P,12,0))),"")&amp;
TEXT(A2443,"???0")&amp;IF(VLOOKUP(A2443,SOURCE!B:P,13,0)="","","   "&amp;VLOOKUP(A2443,SOURCE!B:P,13,0)
))))</f>
        <v/>
      </c>
    </row>
    <row r="2444" spans="1:4">
      <c r="A2444">
        <v>2441</v>
      </c>
      <c r="B2444" t="e">
        <f>VLOOKUP(A2444,SOURCE!B:P,12,0)</f>
        <v>#N/A</v>
      </c>
      <c r="D2444" s="8" t="str">
        <f>IF(A2444&lt;0,VLOOKUP(A2444,lookups!A$1:B$25,2,0),
IF(ISNA(B2444),"",
IF(OR(ISBLANK(A2444),ISNA(B2444),B2444=0),
"",
"#define "&amp;
VLOOKUP(A2444,SOURCE!B:P,12,0)&amp;IF(SOURCE!$W$2-LEN(VLOOKUP(A2444,SOURCE!B:P,12,0))&gt;=0,REPT(" ",SOURCE!$W$2-LEN(VLOOKUP(A2444,SOURCE!B:P,12,0))),"")&amp;
TEXT(A2444,"???0")&amp;IF(VLOOKUP(A2444,SOURCE!B:P,13,0)="","","   "&amp;VLOOKUP(A2444,SOURCE!B:P,13,0)
))))</f>
        <v/>
      </c>
    </row>
    <row r="2445" spans="1:4">
      <c r="A2445">
        <v>2442</v>
      </c>
      <c r="B2445" t="e">
        <f>VLOOKUP(A2445,SOURCE!B:P,12,0)</f>
        <v>#N/A</v>
      </c>
      <c r="D2445" s="8" t="str">
        <f>IF(A2445&lt;0,VLOOKUP(A2445,lookups!A$1:B$25,2,0),
IF(ISNA(B2445),"",
IF(OR(ISBLANK(A2445),ISNA(B2445),B2445=0),
"",
"#define "&amp;
VLOOKUP(A2445,SOURCE!B:P,12,0)&amp;IF(SOURCE!$W$2-LEN(VLOOKUP(A2445,SOURCE!B:P,12,0))&gt;=0,REPT(" ",SOURCE!$W$2-LEN(VLOOKUP(A2445,SOURCE!B:P,12,0))),"")&amp;
TEXT(A2445,"???0")&amp;IF(VLOOKUP(A2445,SOURCE!B:P,13,0)="","","   "&amp;VLOOKUP(A2445,SOURCE!B:P,13,0)
))))</f>
        <v/>
      </c>
    </row>
    <row r="2446" spans="1:4">
      <c r="A2446">
        <v>2443</v>
      </c>
      <c r="B2446" t="e">
        <f>VLOOKUP(A2446,SOURCE!B:P,12,0)</f>
        <v>#N/A</v>
      </c>
      <c r="D2446" s="8" t="str">
        <f>IF(A2446&lt;0,VLOOKUP(A2446,lookups!A$1:B$25,2,0),
IF(ISNA(B2446),"",
IF(OR(ISBLANK(A2446),ISNA(B2446),B2446=0),
"",
"#define "&amp;
VLOOKUP(A2446,SOURCE!B:P,12,0)&amp;IF(SOURCE!$W$2-LEN(VLOOKUP(A2446,SOURCE!B:P,12,0))&gt;=0,REPT(" ",SOURCE!$W$2-LEN(VLOOKUP(A2446,SOURCE!B:P,12,0))),"")&amp;
TEXT(A2446,"???0")&amp;IF(VLOOKUP(A2446,SOURCE!B:P,13,0)="","","   "&amp;VLOOKUP(A2446,SOURCE!B:P,13,0)
))))</f>
        <v/>
      </c>
    </row>
    <row r="2447" spans="1:4">
      <c r="A2447">
        <v>2444</v>
      </c>
      <c r="B2447" t="e">
        <f>VLOOKUP(A2447,SOURCE!B:P,12,0)</f>
        <v>#N/A</v>
      </c>
      <c r="D2447" s="8" t="str">
        <f>IF(A2447&lt;0,VLOOKUP(A2447,lookups!A$1:B$25,2,0),
IF(ISNA(B2447),"",
IF(OR(ISBLANK(A2447),ISNA(B2447),B2447=0),
"",
"#define "&amp;
VLOOKUP(A2447,SOURCE!B:P,12,0)&amp;IF(SOURCE!$W$2-LEN(VLOOKUP(A2447,SOURCE!B:P,12,0))&gt;=0,REPT(" ",SOURCE!$W$2-LEN(VLOOKUP(A2447,SOURCE!B:P,12,0))),"")&amp;
TEXT(A2447,"???0")&amp;IF(VLOOKUP(A2447,SOURCE!B:P,13,0)="","","   "&amp;VLOOKUP(A2447,SOURCE!B:P,13,0)
))))</f>
        <v/>
      </c>
    </row>
    <row r="2448" spans="1:4">
      <c r="A2448">
        <v>2445</v>
      </c>
      <c r="B2448" t="e">
        <f>VLOOKUP(A2448,SOURCE!B:P,12,0)</f>
        <v>#N/A</v>
      </c>
      <c r="D2448" s="8" t="str">
        <f>IF(A2448&lt;0,VLOOKUP(A2448,lookups!A$1:B$25,2,0),
IF(ISNA(B2448),"",
IF(OR(ISBLANK(A2448),ISNA(B2448),B2448=0),
"",
"#define "&amp;
VLOOKUP(A2448,SOURCE!B:P,12,0)&amp;IF(SOURCE!$W$2-LEN(VLOOKUP(A2448,SOURCE!B:P,12,0))&gt;=0,REPT(" ",SOURCE!$W$2-LEN(VLOOKUP(A2448,SOURCE!B:P,12,0))),"")&amp;
TEXT(A2448,"???0")&amp;IF(VLOOKUP(A2448,SOURCE!B:P,13,0)="","","   "&amp;VLOOKUP(A2448,SOURCE!B:P,13,0)
))))</f>
        <v/>
      </c>
    </row>
    <row r="2449" spans="1:4">
      <c r="A2449">
        <v>2446</v>
      </c>
      <c r="B2449" t="e">
        <f>VLOOKUP(A2449,SOURCE!B:P,12,0)</f>
        <v>#N/A</v>
      </c>
      <c r="D2449" s="8" t="str">
        <f>IF(A2449&lt;0,VLOOKUP(A2449,lookups!A$1:B$25,2,0),
IF(ISNA(B2449),"",
IF(OR(ISBLANK(A2449),ISNA(B2449),B2449=0),
"",
"#define "&amp;
VLOOKUP(A2449,SOURCE!B:P,12,0)&amp;IF(SOURCE!$W$2-LEN(VLOOKUP(A2449,SOURCE!B:P,12,0))&gt;=0,REPT(" ",SOURCE!$W$2-LEN(VLOOKUP(A2449,SOURCE!B:P,12,0))),"")&amp;
TEXT(A2449,"???0")&amp;IF(VLOOKUP(A2449,SOURCE!B:P,13,0)="","","   "&amp;VLOOKUP(A2449,SOURCE!B:P,13,0)
))))</f>
        <v/>
      </c>
    </row>
    <row r="2450" spans="1:4">
      <c r="A2450">
        <v>2447</v>
      </c>
      <c r="B2450" t="e">
        <f>VLOOKUP(A2450,SOURCE!B:P,12,0)</f>
        <v>#N/A</v>
      </c>
      <c r="D2450" s="8" t="str">
        <f>IF(A2450&lt;0,VLOOKUP(A2450,lookups!A$1:B$25,2,0),
IF(ISNA(B2450),"",
IF(OR(ISBLANK(A2450),ISNA(B2450),B2450=0),
"",
"#define "&amp;
VLOOKUP(A2450,SOURCE!B:P,12,0)&amp;IF(SOURCE!$W$2-LEN(VLOOKUP(A2450,SOURCE!B:P,12,0))&gt;=0,REPT(" ",SOURCE!$W$2-LEN(VLOOKUP(A2450,SOURCE!B:P,12,0))),"")&amp;
TEXT(A2450,"???0")&amp;IF(VLOOKUP(A2450,SOURCE!B:P,13,0)="","","   "&amp;VLOOKUP(A2450,SOURCE!B:P,13,0)
))))</f>
        <v/>
      </c>
    </row>
    <row r="2451" spans="1:4">
      <c r="A2451">
        <v>2448</v>
      </c>
      <c r="B2451" t="e">
        <f>VLOOKUP(A2451,SOURCE!B:P,12,0)</f>
        <v>#N/A</v>
      </c>
      <c r="D2451" s="8" t="str">
        <f>IF(A2451&lt;0,VLOOKUP(A2451,lookups!A$1:B$25,2,0),
IF(ISNA(B2451),"",
IF(OR(ISBLANK(A2451),ISNA(B2451),B2451=0),
"",
"#define "&amp;
VLOOKUP(A2451,SOURCE!B:P,12,0)&amp;IF(SOURCE!$W$2-LEN(VLOOKUP(A2451,SOURCE!B:P,12,0))&gt;=0,REPT(" ",SOURCE!$W$2-LEN(VLOOKUP(A2451,SOURCE!B:P,12,0))),"")&amp;
TEXT(A2451,"???0")&amp;IF(VLOOKUP(A2451,SOURCE!B:P,13,0)="","","   "&amp;VLOOKUP(A2451,SOURCE!B:P,13,0)
))))</f>
        <v/>
      </c>
    </row>
    <row r="2452" spans="1:4">
      <c r="A2452">
        <v>2449</v>
      </c>
      <c r="B2452" t="e">
        <f>VLOOKUP(A2452,SOURCE!B:P,12,0)</f>
        <v>#N/A</v>
      </c>
      <c r="D2452" s="8" t="str">
        <f>IF(A2452&lt;0,VLOOKUP(A2452,lookups!A$1:B$25,2,0),
IF(ISNA(B2452),"",
IF(OR(ISBLANK(A2452),ISNA(B2452),B2452=0),
"",
"#define "&amp;
VLOOKUP(A2452,SOURCE!B:P,12,0)&amp;IF(SOURCE!$W$2-LEN(VLOOKUP(A2452,SOURCE!B:P,12,0))&gt;=0,REPT(" ",SOURCE!$W$2-LEN(VLOOKUP(A2452,SOURCE!B:P,12,0))),"")&amp;
TEXT(A2452,"???0")&amp;IF(VLOOKUP(A2452,SOURCE!B:P,13,0)="","","   "&amp;VLOOKUP(A2452,SOURCE!B:P,13,0)
))))</f>
        <v/>
      </c>
    </row>
    <row r="2453" spans="1:4">
      <c r="A2453">
        <v>2450</v>
      </c>
      <c r="B2453" t="e">
        <f>VLOOKUP(A2453,SOURCE!B:P,12,0)</f>
        <v>#N/A</v>
      </c>
      <c r="D2453" s="8" t="str">
        <f>IF(A2453&lt;0,VLOOKUP(A2453,lookups!A$1:B$25,2,0),
IF(ISNA(B2453),"",
IF(OR(ISBLANK(A2453),ISNA(B2453),B2453=0),
"",
"#define "&amp;
VLOOKUP(A2453,SOURCE!B:P,12,0)&amp;IF(SOURCE!$W$2-LEN(VLOOKUP(A2453,SOURCE!B:P,12,0))&gt;=0,REPT(" ",SOURCE!$W$2-LEN(VLOOKUP(A2453,SOURCE!B:P,12,0))),"")&amp;
TEXT(A2453,"???0")&amp;IF(VLOOKUP(A2453,SOURCE!B:P,13,0)="","","   "&amp;VLOOKUP(A2453,SOURCE!B:P,13,0)
))))</f>
        <v/>
      </c>
    </row>
    <row r="2454" spans="1:4">
      <c r="A2454">
        <v>2451</v>
      </c>
      <c r="B2454" t="e">
        <f>VLOOKUP(A2454,SOURCE!B:P,12,0)</f>
        <v>#N/A</v>
      </c>
      <c r="D2454" s="8" t="str">
        <f>IF(A2454&lt;0,VLOOKUP(A2454,lookups!A$1:B$25,2,0),
IF(ISNA(B2454),"",
IF(OR(ISBLANK(A2454),ISNA(B2454),B2454=0),
"",
"#define "&amp;
VLOOKUP(A2454,SOURCE!B:P,12,0)&amp;IF(SOURCE!$W$2-LEN(VLOOKUP(A2454,SOURCE!B:P,12,0))&gt;=0,REPT(" ",SOURCE!$W$2-LEN(VLOOKUP(A2454,SOURCE!B:P,12,0))),"")&amp;
TEXT(A2454,"???0")&amp;IF(VLOOKUP(A2454,SOURCE!B:P,13,0)="","","   "&amp;VLOOKUP(A2454,SOURCE!B:P,13,0)
))))</f>
        <v/>
      </c>
    </row>
    <row r="2455" spans="1:4">
      <c r="A2455">
        <v>2452</v>
      </c>
      <c r="B2455" t="e">
        <f>VLOOKUP(A2455,SOURCE!B:P,12,0)</f>
        <v>#N/A</v>
      </c>
      <c r="D2455" s="8" t="str">
        <f>IF(A2455&lt;0,VLOOKUP(A2455,lookups!A$1:B$25,2,0),
IF(ISNA(B2455),"",
IF(OR(ISBLANK(A2455),ISNA(B2455),B2455=0),
"",
"#define "&amp;
VLOOKUP(A2455,SOURCE!B:P,12,0)&amp;IF(SOURCE!$W$2-LEN(VLOOKUP(A2455,SOURCE!B:P,12,0))&gt;=0,REPT(" ",SOURCE!$W$2-LEN(VLOOKUP(A2455,SOURCE!B:P,12,0))),"")&amp;
TEXT(A2455,"???0")&amp;IF(VLOOKUP(A2455,SOURCE!B:P,13,0)="","","   "&amp;VLOOKUP(A2455,SOURCE!B:P,13,0)
))))</f>
        <v/>
      </c>
    </row>
    <row r="2456" spans="1:4">
      <c r="A2456">
        <v>2453</v>
      </c>
      <c r="B2456" t="e">
        <f>VLOOKUP(A2456,SOURCE!B:P,12,0)</f>
        <v>#N/A</v>
      </c>
      <c r="D2456" s="8" t="str">
        <f>IF(A2456&lt;0,VLOOKUP(A2456,lookups!A$1:B$25,2,0),
IF(ISNA(B2456),"",
IF(OR(ISBLANK(A2456),ISNA(B2456),B2456=0),
"",
"#define "&amp;
VLOOKUP(A2456,SOURCE!B:P,12,0)&amp;IF(SOURCE!$W$2-LEN(VLOOKUP(A2456,SOURCE!B:P,12,0))&gt;=0,REPT(" ",SOURCE!$W$2-LEN(VLOOKUP(A2456,SOURCE!B:P,12,0))),"")&amp;
TEXT(A2456,"???0")&amp;IF(VLOOKUP(A2456,SOURCE!B:P,13,0)="","","   "&amp;VLOOKUP(A2456,SOURCE!B:P,13,0)
))))</f>
        <v/>
      </c>
    </row>
    <row r="2457" spans="1:4">
      <c r="A2457">
        <v>2454</v>
      </c>
      <c r="B2457" t="e">
        <f>VLOOKUP(A2457,SOURCE!B:P,12,0)</f>
        <v>#N/A</v>
      </c>
      <c r="D2457" s="8" t="str">
        <f>IF(A2457&lt;0,VLOOKUP(A2457,lookups!A$1:B$25,2,0),
IF(ISNA(B2457),"",
IF(OR(ISBLANK(A2457),ISNA(B2457),B2457=0),
"",
"#define "&amp;
VLOOKUP(A2457,SOURCE!B:P,12,0)&amp;IF(SOURCE!$W$2-LEN(VLOOKUP(A2457,SOURCE!B:P,12,0))&gt;=0,REPT(" ",SOURCE!$W$2-LEN(VLOOKUP(A2457,SOURCE!B:P,12,0))),"")&amp;
TEXT(A2457,"???0")&amp;IF(VLOOKUP(A2457,SOURCE!B:P,13,0)="","","   "&amp;VLOOKUP(A2457,SOURCE!B:P,13,0)
))))</f>
        <v/>
      </c>
    </row>
    <row r="2458" spans="1:4">
      <c r="A2458">
        <v>2455</v>
      </c>
      <c r="B2458" t="e">
        <f>VLOOKUP(A2458,SOURCE!B:P,12,0)</f>
        <v>#N/A</v>
      </c>
      <c r="D2458" s="8" t="str">
        <f>IF(A2458&lt;0,VLOOKUP(A2458,lookups!A$1:B$25,2,0),
IF(ISNA(B2458),"",
IF(OR(ISBLANK(A2458),ISNA(B2458),B2458=0),
"",
"#define "&amp;
VLOOKUP(A2458,SOURCE!B:P,12,0)&amp;IF(SOURCE!$W$2-LEN(VLOOKUP(A2458,SOURCE!B:P,12,0))&gt;=0,REPT(" ",SOURCE!$W$2-LEN(VLOOKUP(A2458,SOURCE!B:P,12,0))),"")&amp;
TEXT(A2458,"???0")&amp;IF(VLOOKUP(A2458,SOURCE!B:P,13,0)="","","   "&amp;VLOOKUP(A2458,SOURCE!B:P,13,0)
))))</f>
        <v/>
      </c>
    </row>
    <row r="2459" spans="1:4">
      <c r="A2459">
        <v>2456</v>
      </c>
      <c r="B2459" t="e">
        <f>VLOOKUP(A2459,SOURCE!B:P,12,0)</f>
        <v>#N/A</v>
      </c>
      <c r="D2459" s="8" t="str">
        <f>IF(A2459&lt;0,VLOOKUP(A2459,lookups!A$1:B$25,2,0),
IF(ISNA(B2459),"",
IF(OR(ISBLANK(A2459),ISNA(B2459),B2459=0),
"",
"#define "&amp;
VLOOKUP(A2459,SOURCE!B:P,12,0)&amp;IF(SOURCE!$W$2-LEN(VLOOKUP(A2459,SOURCE!B:P,12,0))&gt;=0,REPT(" ",SOURCE!$W$2-LEN(VLOOKUP(A2459,SOURCE!B:P,12,0))),"")&amp;
TEXT(A2459,"???0")&amp;IF(VLOOKUP(A2459,SOURCE!B:P,13,0)="","","   "&amp;VLOOKUP(A2459,SOURCE!B:P,13,0)
))))</f>
        <v/>
      </c>
    </row>
    <row r="2460" spans="1:4">
      <c r="A2460">
        <v>2457</v>
      </c>
      <c r="B2460" t="e">
        <f>VLOOKUP(A2460,SOURCE!B:P,12,0)</f>
        <v>#N/A</v>
      </c>
      <c r="D2460" s="8" t="str">
        <f>IF(A2460&lt;0,VLOOKUP(A2460,lookups!A$1:B$25,2,0),
IF(ISNA(B2460),"",
IF(OR(ISBLANK(A2460),ISNA(B2460),B2460=0),
"",
"#define "&amp;
VLOOKUP(A2460,SOURCE!B:P,12,0)&amp;IF(SOURCE!$W$2-LEN(VLOOKUP(A2460,SOURCE!B:P,12,0))&gt;=0,REPT(" ",SOURCE!$W$2-LEN(VLOOKUP(A2460,SOURCE!B:P,12,0))),"")&amp;
TEXT(A2460,"???0")&amp;IF(VLOOKUP(A2460,SOURCE!B:P,13,0)="","","   "&amp;VLOOKUP(A2460,SOURCE!B:P,13,0)
))))</f>
        <v/>
      </c>
    </row>
    <row r="2461" spans="1:4">
      <c r="A2461">
        <v>2458</v>
      </c>
      <c r="B2461" t="e">
        <f>VLOOKUP(A2461,SOURCE!B:P,12,0)</f>
        <v>#N/A</v>
      </c>
      <c r="D2461" s="8" t="str">
        <f>IF(A2461&lt;0,VLOOKUP(A2461,lookups!A$1:B$25,2,0),
IF(ISNA(B2461),"",
IF(OR(ISBLANK(A2461),ISNA(B2461),B2461=0),
"",
"#define "&amp;
VLOOKUP(A2461,SOURCE!B:P,12,0)&amp;IF(SOURCE!$W$2-LEN(VLOOKUP(A2461,SOURCE!B:P,12,0))&gt;=0,REPT(" ",SOURCE!$W$2-LEN(VLOOKUP(A2461,SOURCE!B:P,12,0))),"")&amp;
TEXT(A2461,"???0")&amp;IF(VLOOKUP(A2461,SOURCE!B:P,13,0)="","","   "&amp;VLOOKUP(A2461,SOURCE!B:P,13,0)
))))</f>
        <v/>
      </c>
    </row>
    <row r="2462" spans="1:4">
      <c r="A2462">
        <v>2459</v>
      </c>
      <c r="B2462" t="e">
        <f>VLOOKUP(A2462,SOURCE!B:P,12,0)</f>
        <v>#N/A</v>
      </c>
      <c r="D2462" s="8" t="str">
        <f>IF(A2462&lt;0,VLOOKUP(A2462,lookups!A$1:B$25,2,0),
IF(ISNA(B2462),"",
IF(OR(ISBLANK(A2462),ISNA(B2462),B2462=0),
"",
"#define "&amp;
VLOOKUP(A2462,SOURCE!B:P,12,0)&amp;IF(SOURCE!$W$2-LEN(VLOOKUP(A2462,SOURCE!B:P,12,0))&gt;=0,REPT(" ",SOURCE!$W$2-LEN(VLOOKUP(A2462,SOURCE!B:P,12,0))),"")&amp;
TEXT(A2462,"???0")&amp;IF(VLOOKUP(A2462,SOURCE!B:P,13,0)="","","   "&amp;VLOOKUP(A2462,SOURCE!B:P,13,0)
))))</f>
        <v/>
      </c>
    </row>
    <row r="2463" spans="1:4">
      <c r="A2463">
        <v>2460</v>
      </c>
      <c r="B2463" t="e">
        <f>VLOOKUP(A2463,SOURCE!B:P,12,0)</f>
        <v>#N/A</v>
      </c>
      <c r="D2463" s="8" t="str">
        <f>IF(A2463&lt;0,VLOOKUP(A2463,lookups!A$1:B$25,2,0),
IF(ISNA(B2463),"",
IF(OR(ISBLANK(A2463),ISNA(B2463),B2463=0),
"",
"#define "&amp;
VLOOKUP(A2463,SOURCE!B:P,12,0)&amp;IF(SOURCE!$W$2-LEN(VLOOKUP(A2463,SOURCE!B:P,12,0))&gt;=0,REPT(" ",SOURCE!$W$2-LEN(VLOOKUP(A2463,SOURCE!B:P,12,0))),"")&amp;
TEXT(A2463,"???0")&amp;IF(VLOOKUP(A2463,SOURCE!B:P,13,0)="","","   "&amp;VLOOKUP(A2463,SOURCE!B:P,13,0)
))))</f>
        <v/>
      </c>
    </row>
    <row r="2464" spans="1:4">
      <c r="A2464">
        <v>2461</v>
      </c>
      <c r="B2464" t="e">
        <f>VLOOKUP(A2464,SOURCE!B:P,12,0)</f>
        <v>#N/A</v>
      </c>
      <c r="D2464" s="8" t="str">
        <f>IF(A2464&lt;0,VLOOKUP(A2464,lookups!A$1:B$25,2,0),
IF(ISNA(B2464),"",
IF(OR(ISBLANK(A2464),ISNA(B2464),B2464=0),
"",
"#define "&amp;
VLOOKUP(A2464,SOURCE!B:P,12,0)&amp;IF(SOURCE!$W$2-LEN(VLOOKUP(A2464,SOURCE!B:P,12,0))&gt;=0,REPT(" ",SOURCE!$W$2-LEN(VLOOKUP(A2464,SOURCE!B:P,12,0))),"")&amp;
TEXT(A2464,"???0")&amp;IF(VLOOKUP(A2464,SOURCE!B:P,13,0)="","","   "&amp;VLOOKUP(A2464,SOURCE!B:P,13,0)
))))</f>
        <v/>
      </c>
    </row>
    <row r="2465" spans="1:4">
      <c r="A2465">
        <v>2462</v>
      </c>
      <c r="B2465" t="e">
        <f>VLOOKUP(A2465,SOURCE!B:P,12,0)</f>
        <v>#N/A</v>
      </c>
      <c r="D2465" s="8" t="str">
        <f>IF(A2465&lt;0,VLOOKUP(A2465,lookups!A$1:B$25,2,0),
IF(ISNA(B2465),"",
IF(OR(ISBLANK(A2465),ISNA(B2465),B2465=0),
"",
"#define "&amp;
VLOOKUP(A2465,SOURCE!B:P,12,0)&amp;IF(SOURCE!$W$2-LEN(VLOOKUP(A2465,SOURCE!B:P,12,0))&gt;=0,REPT(" ",SOURCE!$W$2-LEN(VLOOKUP(A2465,SOURCE!B:P,12,0))),"")&amp;
TEXT(A2465,"???0")&amp;IF(VLOOKUP(A2465,SOURCE!B:P,13,0)="","","   "&amp;VLOOKUP(A2465,SOURCE!B:P,13,0)
))))</f>
        <v/>
      </c>
    </row>
    <row r="2466" spans="1:4">
      <c r="A2466">
        <v>2463</v>
      </c>
      <c r="B2466" t="e">
        <f>VLOOKUP(A2466,SOURCE!B:P,12,0)</f>
        <v>#N/A</v>
      </c>
      <c r="D2466" s="8" t="str">
        <f>IF(A2466&lt;0,VLOOKUP(A2466,lookups!A$1:B$25,2,0),
IF(ISNA(B2466),"",
IF(OR(ISBLANK(A2466),ISNA(B2466),B2466=0),
"",
"#define "&amp;
VLOOKUP(A2466,SOURCE!B:P,12,0)&amp;IF(SOURCE!$W$2-LEN(VLOOKUP(A2466,SOURCE!B:P,12,0))&gt;=0,REPT(" ",SOURCE!$W$2-LEN(VLOOKUP(A2466,SOURCE!B:P,12,0))),"")&amp;
TEXT(A2466,"???0")&amp;IF(VLOOKUP(A2466,SOURCE!B:P,13,0)="","","   "&amp;VLOOKUP(A2466,SOURCE!B:P,13,0)
))))</f>
        <v/>
      </c>
    </row>
    <row r="2467" spans="1:4">
      <c r="A2467">
        <v>2464</v>
      </c>
      <c r="B2467" t="e">
        <f>VLOOKUP(A2467,SOURCE!B:P,12,0)</f>
        <v>#N/A</v>
      </c>
      <c r="D2467" s="8" t="str">
        <f>IF(A2467&lt;0,VLOOKUP(A2467,lookups!A$1:B$25,2,0),
IF(ISNA(B2467),"",
IF(OR(ISBLANK(A2467),ISNA(B2467),B2467=0),
"",
"#define "&amp;
VLOOKUP(A2467,SOURCE!B:P,12,0)&amp;IF(SOURCE!$W$2-LEN(VLOOKUP(A2467,SOURCE!B:P,12,0))&gt;=0,REPT(" ",SOURCE!$W$2-LEN(VLOOKUP(A2467,SOURCE!B:P,12,0))),"")&amp;
TEXT(A2467,"???0")&amp;IF(VLOOKUP(A2467,SOURCE!B:P,13,0)="","","   "&amp;VLOOKUP(A2467,SOURCE!B:P,13,0)
))))</f>
        <v/>
      </c>
    </row>
    <row r="2468" spans="1:4">
      <c r="A2468">
        <v>2465</v>
      </c>
      <c r="B2468" t="e">
        <f>VLOOKUP(A2468,SOURCE!B:P,12,0)</f>
        <v>#N/A</v>
      </c>
      <c r="D2468" s="8" t="str">
        <f>IF(A2468&lt;0,VLOOKUP(A2468,lookups!A$1:B$25,2,0),
IF(ISNA(B2468),"",
IF(OR(ISBLANK(A2468),ISNA(B2468),B2468=0),
"",
"#define "&amp;
VLOOKUP(A2468,SOURCE!B:P,12,0)&amp;IF(SOURCE!$W$2-LEN(VLOOKUP(A2468,SOURCE!B:P,12,0))&gt;=0,REPT(" ",SOURCE!$W$2-LEN(VLOOKUP(A2468,SOURCE!B:P,12,0))),"")&amp;
TEXT(A2468,"???0")&amp;IF(VLOOKUP(A2468,SOURCE!B:P,13,0)="","","   "&amp;VLOOKUP(A2468,SOURCE!B:P,13,0)
))))</f>
        <v/>
      </c>
    </row>
    <row r="2469" spans="1:4">
      <c r="A2469">
        <v>2466</v>
      </c>
      <c r="B2469" t="e">
        <f>VLOOKUP(A2469,SOURCE!B:P,12,0)</f>
        <v>#N/A</v>
      </c>
      <c r="D2469" s="8" t="str">
        <f>IF(A2469&lt;0,VLOOKUP(A2469,lookups!A$1:B$25,2,0),
IF(ISNA(B2469),"",
IF(OR(ISBLANK(A2469),ISNA(B2469),B2469=0),
"",
"#define "&amp;
VLOOKUP(A2469,SOURCE!B:P,12,0)&amp;IF(SOURCE!$W$2-LEN(VLOOKUP(A2469,SOURCE!B:P,12,0))&gt;=0,REPT(" ",SOURCE!$W$2-LEN(VLOOKUP(A2469,SOURCE!B:P,12,0))),"")&amp;
TEXT(A2469,"???0")&amp;IF(VLOOKUP(A2469,SOURCE!B:P,13,0)="","","   "&amp;VLOOKUP(A2469,SOURCE!B:P,13,0)
))))</f>
        <v/>
      </c>
    </row>
    <row r="2470" spans="1:4">
      <c r="A2470">
        <v>2467</v>
      </c>
      <c r="B2470" t="e">
        <f>VLOOKUP(A2470,SOURCE!B:P,12,0)</f>
        <v>#N/A</v>
      </c>
      <c r="D2470" s="8" t="str">
        <f>IF(A2470&lt;0,VLOOKUP(A2470,lookups!A$1:B$25,2,0),
IF(ISNA(B2470),"",
IF(OR(ISBLANK(A2470),ISNA(B2470),B2470=0),
"",
"#define "&amp;
VLOOKUP(A2470,SOURCE!B:P,12,0)&amp;IF(SOURCE!$W$2-LEN(VLOOKUP(A2470,SOURCE!B:P,12,0))&gt;=0,REPT(" ",SOURCE!$W$2-LEN(VLOOKUP(A2470,SOURCE!B:P,12,0))),"")&amp;
TEXT(A2470,"???0")&amp;IF(VLOOKUP(A2470,SOURCE!B:P,13,0)="","","   "&amp;VLOOKUP(A2470,SOURCE!B:P,13,0)
))))</f>
        <v/>
      </c>
    </row>
    <row r="2471" spans="1:4">
      <c r="A2471">
        <v>2468</v>
      </c>
      <c r="B2471" t="e">
        <f>VLOOKUP(A2471,SOURCE!B:P,12,0)</f>
        <v>#N/A</v>
      </c>
      <c r="D2471" s="8" t="str">
        <f>IF(A2471&lt;0,VLOOKUP(A2471,lookups!A$1:B$25,2,0),
IF(ISNA(B2471),"",
IF(OR(ISBLANK(A2471),ISNA(B2471),B2471=0),
"",
"#define "&amp;
VLOOKUP(A2471,SOURCE!B:P,12,0)&amp;IF(SOURCE!$W$2-LEN(VLOOKUP(A2471,SOURCE!B:P,12,0))&gt;=0,REPT(" ",SOURCE!$W$2-LEN(VLOOKUP(A2471,SOURCE!B:P,12,0))),"")&amp;
TEXT(A2471,"???0")&amp;IF(VLOOKUP(A2471,SOURCE!B:P,13,0)="","","   "&amp;VLOOKUP(A2471,SOURCE!B:P,13,0)
))))</f>
        <v/>
      </c>
    </row>
    <row r="2472" spans="1:4">
      <c r="A2472">
        <v>2469</v>
      </c>
      <c r="B2472" t="e">
        <f>VLOOKUP(A2472,SOURCE!B:P,12,0)</f>
        <v>#N/A</v>
      </c>
      <c r="D2472" s="8" t="str">
        <f>IF(A2472&lt;0,VLOOKUP(A2472,lookups!A$1:B$25,2,0),
IF(ISNA(B2472),"",
IF(OR(ISBLANK(A2472),ISNA(B2472),B2472=0),
"",
"#define "&amp;
VLOOKUP(A2472,SOURCE!B:P,12,0)&amp;IF(SOURCE!$W$2-LEN(VLOOKUP(A2472,SOURCE!B:P,12,0))&gt;=0,REPT(" ",SOURCE!$W$2-LEN(VLOOKUP(A2472,SOURCE!B:P,12,0))),"")&amp;
TEXT(A2472,"???0")&amp;IF(VLOOKUP(A2472,SOURCE!B:P,13,0)="","","   "&amp;VLOOKUP(A2472,SOURCE!B:P,13,0)
))))</f>
        <v/>
      </c>
    </row>
    <row r="2473" spans="1:4">
      <c r="A2473">
        <v>2470</v>
      </c>
      <c r="B2473" t="e">
        <f>VLOOKUP(A2473,SOURCE!B:P,12,0)</f>
        <v>#N/A</v>
      </c>
      <c r="D2473" s="8" t="str">
        <f>IF(A2473&lt;0,VLOOKUP(A2473,lookups!A$1:B$25,2,0),
IF(ISNA(B2473),"",
IF(OR(ISBLANK(A2473),ISNA(B2473),B2473=0),
"",
"#define "&amp;
VLOOKUP(A2473,SOURCE!B:P,12,0)&amp;IF(SOURCE!$W$2-LEN(VLOOKUP(A2473,SOURCE!B:P,12,0))&gt;=0,REPT(" ",SOURCE!$W$2-LEN(VLOOKUP(A2473,SOURCE!B:P,12,0))),"")&amp;
TEXT(A2473,"???0")&amp;IF(VLOOKUP(A2473,SOURCE!B:P,13,0)="","","   "&amp;VLOOKUP(A2473,SOURCE!B:P,13,0)
))))</f>
        <v/>
      </c>
    </row>
    <row r="2474" spans="1:4">
      <c r="A2474">
        <v>2471</v>
      </c>
      <c r="B2474" t="e">
        <f>VLOOKUP(A2474,SOURCE!B:P,12,0)</f>
        <v>#N/A</v>
      </c>
      <c r="D2474" s="8" t="str">
        <f>IF(A2474&lt;0,VLOOKUP(A2474,lookups!A$1:B$25,2,0),
IF(ISNA(B2474),"",
IF(OR(ISBLANK(A2474),ISNA(B2474),B2474=0),
"",
"#define "&amp;
VLOOKUP(A2474,SOURCE!B:P,12,0)&amp;IF(SOURCE!$W$2-LEN(VLOOKUP(A2474,SOURCE!B:P,12,0))&gt;=0,REPT(" ",SOURCE!$W$2-LEN(VLOOKUP(A2474,SOURCE!B:P,12,0))),"")&amp;
TEXT(A2474,"???0")&amp;IF(VLOOKUP(A2474,SOURCE!B:P,13,0)="","","   "&amp;VLOOKUP(A2474,SOURCE!B:P,13,0)
))))</f>
        <v/>
      </c>
    </row>
    <row r="2475" spans="1:4">
      <c r="A2475">
        <v>2472</v>
      </c>
      <c r="B2475" t="e">
        <f>VLOOKUP(A2475,SOURCE!B:P,12,0)</f>
        <v>#N/A</v>
      </c>
      <c r="D2475" s="8" t="str">
        <f>IF(A2475&lt;0,VLOOKUP(A2475,lookups!A$1:B$25,2,0),
IF(ISNA(B2475),"",
IF(OR(ISBLANK(A2475),ISNA(B2475),B2475=0),
"",
"#define "&amp;
VLOOKUP(A2475,SOURCE!B:P,12,0)&amp;IF(SOURCE!$W$2-LEN(VLOOKUP(A2475,SOURCE!B:P,12,0))&gt;=0,REPT(" ",SOURCE!$W$2-LEN(VLOOKUP(A2475,SOURCE!B:P,12,0))),"")&amp;
TEXT(A2475,"???0")&amp;IF(VLOOKUP(A2475,SOURCE!B:P,13,0)="","","   "&amp;VLOOKUP(A2475,SOURCE!B:P,13,0)
))))</f>
        <v/>
      </c>
    </row>
    <row r="2476" spans="1:4">
      <c r="A2476">
        <v>2473</v>
      </c>
      <c r="B2476" t="e">
        <f>VLOOKUP(A2476,SOURCE!B:P,12,0)</f>
        <v>#N/A</v>
      </c>
      <c r="D2476" s="8" t="str">
        <f>IF(A2476&lt;0,VLOOKUP(A2476,lookups!A$1:B$25,2,0),
IF(ISNA(B2476),"",
IF(OR(ISBLANK(A2476),ISNA(B2476),B2476=0),
"",
"#define "&amp;
VLOOKUP(A2476,SOURCE!B:P,12,0)&amp;IF(SOURCE!$W$2-LEN(VLOOKUP(A2476,SOURCE!B:P,12,0))&gt;=0,REPT(" ",SOURCE!$W$2-LEN(VLOOKUP(A2476,SOURCE!B:P,12,0))),"")&amp;
TEXT(A2476,"???0")&amp;IF(VLOOKUP(A2476,SOURCE!B:P,13,0)="","","   "&amp;VLOOKUP(A2476,SOURCE!B:P,13,0)
))))</f>
        <v/>
      </c>
    </row>
    <row r="2477" spans="1:4">
      <c r="A2477">
        <v>2474</v>
      </c>
      <c r="B2477" t="e">
        <f>VLOOKUP(A2477,SOURCE!B:P,12,0)</f>
        <v>#N/A</v>
      </c>
      <c r="D2477" s="8" t="str">
        <f>IF(A2477&lt;0,VLOOKUP(A2477,lookups!A$1:B$25,2,0),
IF(ISNA(B2477),"",
IF(OR(ISBLANK(A2477),ISNA(B2477),B2477=0),
"",
"#define "&amp;
VLOOKUP(A2477,SOURCE!B:P,12,0)&amp;IF(SOURCE!$W$2-LEN(VLOOKUP(A2477,SOURCE!B:P,12,0))&gt;=0,REPT(" ",SOURCE!$W$2-LEN(VLOOKUP(A2477,SOURCE!B:P,12,0))),"")&amp;
TEXT(A2477,"???0")&amp;IF(VLOOKUP(A2477,SOURCE!B:P,13,0)="","","   "&amp;VLOOKUP(A2477,SOURCE!B:P,13,0)
))))</f>
        <v/>
      </c>
    </row>
    <row r="2478" spans="1:4">
      <c r="A2478">
        <v>2475</v>
      </c>
      <c r="B2478" t="e">
        <f>VLOOKUP(A2478,SOURCE!B:P,12,0)</f>
        <v>#N/A</v>
      </c>
      <c r="D2478" s="8" t="str">
        <f>IF(A2478&lt;0,VLOOKUP(A2478,lookups!A$1:B$25,2,0),
IF(ISNA(B2478),"",
IF(OR(ISBLANK(A2478),ISNA(B2478),B2478=0),
"",
"#define "&amp;
VLOOKUP(A2478,SOURCE!B:P,12,0)&amp;IF(SOURCE!$W$2-LEN(VLOOKUP(A2478,SOURCE!B:P,12,0))&gt;=0,REPT(" ",SOURCE!$W$2-LEN(VLOOKUP(A2478,SOURCE!B:P,12,0))),"")&amp;
TEXT(A2478,"???0")&amp;IF(VLOOKUP(A2478,SOURCE!B:P,13,0)="","","   "&amp;VLOOKUP(A2478,SOURCE!B:P,13,0)
))))</f>
        <v/>
      </c>
    </row>
    <row r="2479" spans="1:4">
      <c r="A2479">
        <v>2476</v>
      </c>
      <c r="B2479" t="e">
        <f>VLOOKUP(A2479,SOURCE!B:P,12,0)</f>
        <v>#N/A</v>
      </c>
      <c r="D2479" s="8" t="str">
        <f>IF(A2479&lt;0,VLOOKUP(A2479,lookups!A$1:B$25,2,0),
IF(ISNA(B2479),"",
IF(OR(ISBLANK(A2479),ISNA(B2479),B2479=0),
"",
"#define "&amp;
VLOOKUP(A2479,SOURCE!B:P,12,0)&amp;IF(SOURCE!$W$2-LEN(VLOOKUP(A2479,SOURCE!B:P,12,0))&gt;=0,REPT(" ",SOURCE!$W$2-LEN(VLOOKUP(A2479,SOURCE!B:P,12,0))),"")&amp;
TEXT(A2479,"???0")&amp;IF(VLOOKUP(A2479,SOURCE!B:P,13,0)="","","   "&amp;VLOOKUP(A2479,SOURCE!B:P,13,0)
))))</f>
        <v/>
      </c>
    </row>
    <row r="2480" spans="1:4">
      <c r="A2480">
        <v>2477</v>
      </c>
      <c r="B2480" t="e">
        <f>VLOOKUP(A2480,SOURCE!B:P,12,0)</f>
        <v>#N/A</v>
      </c>
      <c r="D2480" s="8" t="str">
        <f>IF(A2480&lt;0,VLOOKUP(A2480,lookups!A$1:B$25,2,0),
IF(ISNA(B2480),"",
IF(OR(ISBLANK(A2480),ISNA(B2480),B2480=0),
"",
"#define "&amp;
VLOOKUP(A2480,SOURCE!B:P,12,0)&amp;IF(SOURCE!$W$2-LEN(VLOOKUP(A2480,SOURCE!B:P,12,0))&gt;=0,REPT(" ",SOURCE!$W$2-LEN(VLOOKUP(A2480,SOURCE!B:P,12,0))),"")&amp;
TEXT(A2480,"???0")&amp;IF(VLOOKUP(A2480,SOURCE!B:P,13,0)="","","   "&amp;VLOOKUP(A2480,SOURCE!B:P,13,0)
))))</f>
        <v/>
      </c>
    </row>
    <row r="2481" spans="1:4">
      <c r="A2481">
        <v>2478</v>
      </c>
      <c r="B2481" t="e">
        <f>VLOOKUP(A2481,SOURCE!B:P,12,0)</f>
        <v>#N/A</v>
      </c>
      <c r="D2481" s="8" t="str">
        <f>IF(A2481&lt;0,VLOOKUP(A2481,lookups!A$1:B$25,2,0),
IF(ISNA(B2481),"",
IF(OR(ISBLANK(A2481),ISNA(B2481),B2481=0),
"",
"#define "&amp;
VLOOKUP(A2481,SOURCE!B:P,12,0)&amp;IF(SOURCE!$W$2-LEN(VLOOKUP(A2481,SOURCE!B:P,12,0))&gt;=0,REPT(" ",SOURCE!$W$2-LEN(VLOOKUP(A2481,SOURCE!B:P,12,0))),"")&amp;
TEXT(A2481,"???0")&amp;IF(VLOOKUP(A2481,SOURCE!B:P,13,0)="","","   "&amp;VLOOKUP(A2481,SOURCE!B:P,13,0)
))))</f>
        <v/>
      </c>
    </row>
    <row r="2482" spans="1:4">
      <c r="A2482">
        <v>2479</v>
      </c>
      <c r="B2482" t="e">
        <f>VLOOKUP(A2482,SOURCE!B:P,12,0)</f>
        <v>#N/A</v>
      </c>
      <c r="D2482" s="8" t="str">
        <f>IF(A2482&lt;0,VLOOKUP(A2482,lookups!A$1:B$25,2,0),
IF(ISNA(B2482),"",
IF(OR(ISBLANK(A2482),ISNA(B2482),B2482=0),
"",
"#define "&amp;
VLOOKUP(A2482,SOURCE!B:P,12,0)&amp;IF(SOURCE!$W$2-LEN(VLOOKUP(A2482,SOURCE!B:P,12,0))&gt;=0,REPT(" ",SOURCE!$W$2-LEN(VLOOKUP(A2482,SOURCE!B:P,12,0))),"")&amp;
TEXT(A2482,"???0")&amp;IF(VLOOKUP(A2482,SOURCE!B:P,13,0)="","","   "&amp;VLOOKUP(A2482,SOURCE!B:P,13,0)
))))</f>
        <v/>
      </c>
    </row>
    <row r="2483" spans="1:4">
      <c r="A2483">
        <v>2480</v>
      </c>
      <c r="B2483" t="e">
        <f>VLOOKUP(A2483,SOURCE!B:P,12,0)</f>
        <v>#N/A</v>
      </c>
      <c r="D2483" s="8" t="str">
        <f>IF(A2483&lt;0,VLOOKUP(A2483,lookups!A$1:B$25,2,0),
IF(ISNA(B2483),"",
IF(OR(ISBLANK(A2483),ISNA(B2483),B2483=0),
"",
"#define "&amp;
VLOOKUP(A2483,SOURCE!B:P,12,0)&amp;IF(SOURCE!$W$2-LEN(VLOOKUP(A2483,SOURCE!B:P,12,0))&gt;=0,REPT(" ",SOURCE!$W$2-LEN(VLOOKUP(A2483,SOURCE!B:P,12,0))),"")&amp;
TEXT(A2483,"???0")&amp;IF(VLOOKUP(A2483,SOURCE!B:P,13,0)="","","   "&amp;VLOOKUP(A2483,SOURCE!B:P,13,0)
))))</f>
        <v/>
      </c>
    </row>
    <row r="2484" spans="1:4">
      <c r="A2484">
        <v>2481</v>
      </c>
      <c r="B2484" t="e">
        <f>VLOOKUP(A2484,SOURCE!B:P,12,0)</f>
        <v>#N/A</v>
      </c>
      <c r="D2484" s="8" t="str">
        <f>IF(A2484&lt;0,VLOOKUP(A2484,lookups!A$1:B$25,2,0),
IF(ISNA(B2484),"",
IF(OR(ISBLANK(A2484),ISNA(B2484),B2484=0),
"",
"#define "&amp;
VLOOKUP(A2484,SOURCE!B:P,12,0)&amp;IF(SOURCE!$W$2-LEN(VLOOKUP(A2484,SOURCE!B:P,12,0))&gt;=0,REPT(" ",SOURCE!$W$2-LEN(VLOOKUP(A2484,SOURCE!B:P,12,0))),"")&amp;
TEXT(A2484,"???0")&amp;IF(VLOOKUP(A2484,SOURCE!B:P,13,0)="","","   "&amp;VLOOKUP(A2484,SOURCE!B:P,13,0)
))))</f>
        <v/>
      </c>
    </row>
    <row r="2485" spans="1:4">
      <c r="A2485">
        <v>2482</v>
      </c>
      <c r="B2485" t="e">
        <f>VLOOKUP(A2485,SOURCE!B:P,12,0)</f>
        <v>#N/A</v>
      </c>
      <c r="D2485" s="8" t="str">
        <f>IF(A2485&lt;0,VLOOKUP(A2485,lookups!A$1:B$25,2,0),
IF(ISNA(B2485),"",
IF(OR(ISBLANK(A2485),ISNA(B2485),B2485=0),
"",
"#define "&amp;
VLOOKUP(A2485,SOURCE!B:P,12,0)&amp;IF(SOURCE!$W$2-LEN(VLOOKUP(A2485,SOURCE!B:P,12,0))&gt;=0,REPT(" ",SOURCE!$W$2-LEN(VLOOKUP(A2485,SOURCE!B:P,12,0))),"")&amp;
TEXT(A2485,"???0")&amp;IF(VLOOKUP(A2485,SOURCE!B:P,13,0)="","","   "&amp;VLOOKUP(A2485,SOURCE!B:P,13,0)
))))</f>
        <v/>
      </c>
    </row>
    <row r="2486" spans="1:4">
      <c r="A2486">
        <v>2483</v>
      </c>
      <c r="B2486" t="e">
        <f>VLOOKUP(A2486,SOURCE!B:P,12,0)</f>
        <v>#N/A</v>
      </c>
      <c r="D2486" s="8" t="str">
        <f>IF(A2486&lt;0,VLOOKUP(A2486,lookups!A$1:B$25,2,0),
IF(ISNA(B2486),"",
IF(OR(ISBLANK(A2486),ISNA(B2486),B2486=0),
"",
"#define "&amp;
VLOOKUP(A2486,SOURCE!B:P,12,0)&amp;IF(SOURCE!$W$2-LEN(VLOOKUP(A2486,SOURCE!B:P,12,0))&gt;=0,REPT(" ",SOURCE!$W$2-LEN(VLOOKUP(A2486,SOURCE!B:P,12,0))),"")&amp;
TEXT(A2486,"???0")&amp;IF(VLOOKUP(A2486,SOURCE!B:P,13,0)="","","   "&amp;VLOOKUP(A2486,SOURCE!B:P,13,0)
))))</f>
        <v/>
      </c>
    </row>
    <row r="2487" spans="1:4">
      <c r="A2487">
        <v>2484</v>
      </c>
      <c r="B2487" t="e">
        <f>VLOOKUP(A2487,SOURCE!B:P,12,0)</f>
        <v>#N/A</v>
      </c>
      <c r="D2487" s="8" t="str">
        <f>IF(A2487&lt;0,VLOOKUP(A2487,lookups!A$1:B$25,2,0),
IF(ISNA(B2487),"",
IF(OR(ISBLANK(A2487),ISNA(B2487),B2487=0),
"",
"#define "&amp;
VLOOKUP(A2487,SOURCE!B:P,12,0)&amp;IF(SOURCE!$W$2-LEN(VLOOKUP(A2487,SOURCE!B:P,12,0))&gt;=0,REPT(" ",SOURCE!$W$2-LEN(VLOOKUP(A2487,SOURCE!B:P,12,0))),"")&amp;
TEXT(A2487,"???0")&amp;IF(VLOOKUP(A2487,SOURCE!B:P,13,0)="","","   "&amp;VLOOKUP(A2487,SOURCE!B:P,13,0)
))))</f>
        <v/>
      </c>
    </row>
    <row r="2488" spans="1:4">
      <c r="A2488">
        <v>2485</v>
      </c>
      <c r="B2488" t="e">
        <f>VLOOKUP(A2488,SOURCE!B:P,12,0)</f>
        <v>#N/A</v>
      </c>
      <c r="D2488" s="8" t="str">
        <f>IF(A2488&lt;0,VLOOKUP(A2488,lookups!A$1:B$25,2,0),
IF(ISNA(B2488),"",
IF(OR(ISBLANK(A2488),ISNA(B2488),B2488=0),
"",
"#define "&amp;
VLOOKUP(A2488,SOURCE!B:P,12,0)&amp;IF(SOURCE!$W$2-LEN(VLOOKUP(A2488,SOURCE!B:P,12,0))&gt;=0,REPT(" ",SOURCE!$W$2-LEN(VLOOKUP(A2488,SOURCE!B:P,12,0))),"")&amp;
TEXT(A2488,"???0")&amp;IF(VLOOKUP(A2488,SOURCE!B:P,13,0)="","","   "&amp;VLOOKUP(A2488,SOURCE!B:P,13,0)
))))</f>
        <v/>
      </c>
    </row>
    <row r="2489" spans="1:4">
      <c r="A2489">
        <v>2486</v>
      </c>
      <c r="B2489" t="e">
        <f>VLOOKUP(A2489,SOURCE!B:P,12,0)</f>
        <v>#N/A</v>
      </c>
      <c r="D2489" s="8" t="str">
        <f>IF(A2489&lt;0,VLOOKUP(A2489,lookups!A$1:B$25,2,0),
IF(ISNA(B2489),"",
IF(OR(ISBLANK(A2489),ISNA(B2489),B2489=0),
"",
"#define "&amp;
VLOOKUP(A2489,SOURCE!B:P,12,0)&amp;IF(SOURCE!$W$2-LEN(VLOOKUP(A2489,SOURCE!B:P,12,0))&gt;=0,REPT(" ",SOURCE!$W$2-LEN(VLOOKUP(A2489,SOURCE!B:P,12,0))),"")&amp;
TEXT(A2489,"???0")&amp;IF(VLOOKUP(A2489,SOURCE!B:P,13,0)="","","   "&amp;VLOOKUP(A2489,SOURCE!B:P,13,0)
))))</f>
        <v/>
      </c>
    </row>
    <row r="2490" spans="1:4">
      <c r="A2490">
        <v>2487</v>
      </c>
      <c r="B2490" t="e">
        <f>VLOOKUP(A2490,SOURCE!B:P,12,0)</f>
        <v>#N/A</v>
      </c>
      <c r="D2490" s="8" t="str">
        <f>IF(A2490&lt;0,VLOOKUP(A2490,lookups!A$1:B$25,2,0),
IF(ISNA(B2490),"",
IF(OR(ISBLANK(A2490),ISNA(B2490),B2490=0),
"",
"#define "&amp;
VLOOKUP(A2490,SOURCE!B:P,12,0)&amp;IF(SOURCE!$W$2-LEN(VLOOKUP(A2490,SOURCE!B:P,12,0))&gt;=0,REPT(" ",SOURCE!$W$2-LEN(VLOOKUP(A2490,SOURCE!B:P,12,0))),"")&amp;
TEXT(A2490,"???0")&amp;IF(VLOOKUP(A2490,SOURCE!B:P,13,0)="","","   "&amp;VLOOKUP(A2490,SOURCE!B:P,13,0)
))))</f>
        <v/>
      </c>
    </row>
    <row r="2491" spans="1:4">
      <c r="A2491">
        <v>2488</v>
      </c>
      <c r="B2491" t="e">
        <f>VLOOKUP(A2491,SOURCE!B:P,12,0)</f>
        <v>#N/A</v>
      </c>
      <c r="D2491" s="8" t="str">
        <f>IF(A2491&lt;0,VLOOKUP(A2491,lookups!A$1:B$25,2,0),
IF(ISNA(B2491),"",
IF(OR(ISBLANK(A2491),ISNA(B2491),B2491=0),
"",
"#define "&amp;
VLOOKUP(A2491,SOURCE!B:P,12,0)&amp;IF(SOURCE!$W$2-LEN(VLOOKUP(A2491,SOURCE!B:P,12,0))&gt;=0,REPT(" ",SOURCE!$W$2-LEN(VLOOKUP(A2491,SOURCE!B:P,12,0))),"")&amp;
TEXT(A2491,"???0")&amp;IF(VLOOKUP(A2491,SOURCE!B:P,13,0)="","","   "&amp;VLOOKUP(A2491,SOURCE!B:P,13,0)
))))</f>
        <v/>
      </c>
    </row>
    <row r="2492" spans="1:4">
      <c r="A2492">
        <v>2489</v>
      </c>
      <c r="B2492" t="e">
        <f>VLOOKUP(A2492,SOURCE!B:P,12,0)</f>
        <v>#N/A</v>
      </c>
      <c r="D2492" s="8" t="str">
        <f>IF(A2492&lt;0,VLOOKUP(A2492,lookups!A$1:B$25,2,0),
IF(ISNA(B2492),"",
IF(OR(ISBLANK(A2492),ISNA(B2492),B2492=0),
"",
"#define "&amp;
VLOOKUP(A2492,SOURCE!B:P,12,0)&amp;IF(SOURCE!$W$2-LEN(VLOOKUP(A2492,SOURCE!B:P,12,0))&gt;=0,REPT(" ",SOURCE!$W$2-LEN(VLOOKUP(A2492,SOURCE!B:P,12,0))),"")&amp;
TEXT(A2492,"???0")&amp;IF(VLOOKUP(A2492,SOURCE!B:P,13,0)="","","   "&amp;VLOOKUP(A2492,SOURCE!B:P,13,0)
))))</f>
        <v/>
      </c>
    </row>
    <row r="2493" spans="1:4">
      <c r="A2493">
        <v>2490</v>
      </c>
      <c r="B2493" t="e">
        <f>VLOOKUP(A2493,SOURCE!B:P,12,0)</f>
        <v>#N/A</v>
      </c>
      <c r="D2493" s="8" t="str">
        <f>IF(A2493&lt;0,VLOOKUP(A2493,lookups!A$1:B$25,2,0),
IF(ISNA(B2493),"",
IF(OR(ISBLANK(A2493),ISNA(B2493),B2493=0),
"",
"#define "&amp;
VLOOKUP(A2493,SOURCE!B:P,12,0)&amp;IF(SOURCE!$W$2-LEN(VLOOKUP(A2493,SOURCE!B:P,12,0))&gt;=0,REPT(" ",SOURCE!$W$2-LEN(VLOOKUP(A2493,SOURCE!B:P,12,0))),"")&amp;
TEXT(A2493,"???0")&amp;IF(VLOOKUP(A2493,SOURCE!B:P,13,0)="","","   "&amp;VLOOKUP(A2493,SOURCE!B:P,13,0)
))))</f>
        <v/>
      </c>
    </row>
    <row r="2494" spans="1:4">
      <c r="A2494">
        <v>2491</v>
      </c>
      <c r="B2494" t="e">
        <f>VLOOKUP(A2494,SOURCE!B:P,12,0)</f>
        <v>#N/A</v>
      </c>
      <c r="D2494" s="8" t="str">
        <f>IF(A2494&lt;0,VLOOKUP(A2494,lookups!A$1:B$25,2,0),
IF(ISNA(B2494),"",
IF(OR(ISBLANK(A2494),ISNA(B2494),B2494=0),
"",
"#define "&amp;
VLOOKUP(A2494,SOURCE!B:P,12,0)&amp;IF(SOURCE!$W$2-LEN(VLOOKUP(A2494,SOURCE!B:P,12,0))&gt;=0,REPT(" ",SOURCE!$W$2-LEN(VLOOKUP(A2494,SOURCE!B:P,12,0))),"")&amp;
TEXT(A2494,"???0")&amp;IF(VLOOKUP(A2494,SOURCE!B:P,13,0)="","","   "&amp;VLOOKUP(A2494,SOURCE!B:P,13,0)
))))</f>
        <v/>
      </c>
    </row>
    <row r="2495" spans="1:4">
      <c r="A2495">
        <v>2492</v>
      </c>
      <c r="B2495" t="e">
        <f>VLOOKUP(A2495,SOURCE!B:P,12,0)</f>
        <v>#N/A</v>
      </c>
      <c r="D2495" s="8" t="str">
        <f>IF(A2495&lt;0,VLOOKUP(A2495,lookups!A$1:B$25,2,0),
IF(ISNA(B2495),"",
IF(OR(ISBLANK(A2495),ISNA(B2495),B2495=0),
"",
"#define "&amp;
VLOOKUP(A2495,SOURCE!B:P,12,0)&amp;IF(SOURCE!$W$2-LEN(VLOOKUP(A2495,SOURCE!B:P,12,0))&gt;=0,REPT(" ",SOURCE!$W$2-LEN(VLOOKUP(A2495,SOURCE!B:P,12,0))),"")&amp;
TEXT(A2495,"???0")&amp;IF(VLOOKUP(A2495,SOURCE!B:P,13,0)="","","   "&amp;VLOOKUP(A2495,SOURCE!B:P,13,0)
))))</f>
        <v/>
      </c>
    </row>
    <row r="2496" spans="1:4">
      <c r="A2496">
        <v>2493</v>
      </c>
      <c r="B2496" t="e">
        <f>VLOOKUP(A2496,SOURCE!B:P,12,0)</f>
        <v>#N/A</v>
      </c>
      <c r="D2496" s="8" t="str">
        <f>IF(A2496&lt;0,VLOOKUP(A2496,lookups!A$1:B$25,2,0),
IF(ISNA(B2496),"",
IF(OR(ISBLANK(A2496),ISNA(B2496),B2496=0),
"",
"#define "&amp;
VLOOKUP(A2496,SOURCE!B:P,12,0)&amp;IF(SOURCE!$W$2-LEN(VLOOKUP(A2496,SOURCE!B:P,12,0))&gt;=0,REPT(" ",SOURCE!$W$2-LEN(VLOOKUP(A2496,SOURCE!B:P,12,0))),"")&amp;
TEXT(A2496,"???0")&amp;IF(VLOOKUP(A2496,SOURCE!B:P,13,0)="","","   "&amp;VLOOKUP(A2496,SOURCE!B:P,13,0)
))))</f>
        <v/>
      </c>
    </row>
    <row r="2497" spans="1:4">
      <c r="A2497">
        <v>2494</v>
      </c>
      <c r="B2497" t="e">
        <f>VLOOKUP(A2497,SOURCE!B:P,12,0)</f>
        <v>#N/A</v>
      </c>
      <c r="D2497" s="8" t="str">
        <f>IF(A2497&lt;0,VLOOKUP(A2497,lookups!A$1:B$25,2,0),
IF(ISNA(B2497),"",
IF(OR(ISBLANK(A2497),ISNA(B2497),B2497=0),
"",
"#define "&amp;
VLOOKUP(A2497,SOURCE!B:P,12,0)&amp;IF(SOURCE!$W$2-LEN(VLOOKUP(A2497,SOURCE!B:P,12,0))&gt;=0,REPT(" ",SOURCE!$W$2-LEN(VLOOKUP(A2497,SOURCE!B:P,12,0))),"")&amp;
TEXT(A2497,"???0")&amp;IF(VLOOKUP(A2497,SOURCE!B:P,13,0)="","","   "&amp;VLOOKUP(A2497,SOURCE!B:P,13,0)
))))</f>
        <v/>
      </c>
    </row>
    <row r="2498" spans="1:4">
      <c r="A2498">
        <v>2495</v>
      </c>
      <c r="B2498" t="e">
        <f>VLOOKUP(A2498,SOURCE!B:P,12,0)</f>
        <v>#N/A</v>
      </c>
      <c r="D2498" s="8" t="str">
        <f>IF(A2498&lt;0,VLOOKUP(A2498,lookups!A$1:B$25,2,0),
IF(ISNA(B2498),"",
IF(OR(ISBLANK(A2498),ISNA(B2498),B2498=0),
"",
"#define "&amp;
VLOOKUP(A2498,SOURCE!B:P,12,0)&amp;IF(SOURCE!$W$2-LEN(VLOOKUP(A2498,SOURCE!B:P,12,0))&gt;=0,REPT(" ",SOURCE!$W$2-LEN(VLOOKUP(A2498,SOURCE!B:P,12,0))),"")&amp;
TEXT(A2498,"???0")&amp;IF(VLOOKUP(A2498,SOURCE!B:P,13,0)="","","   "&amp;VLOOKUP(A2498,SOURCE!B:P,13,0)
))))</f>
        <v/>
      </c>
    </row>
    <row r="2499" spans="1:4">
      <c r="A2499">
        <v>2496</v>
      </c>
      <c r="B2499" t="e">
        <f>VLOOKUP(A2499,SOURCE!B:P,12,0)</f>
        <v>#N/A</v>
      </c>
      <c r="D2499" s="8" t="str">
        <f>IF(A2499&lt;0,VLOOKUP(A2499,lookups!A$1:B$25,2,0),
IF(ISNA(B2499),"",
IF(OR(ISBLANK(A2499),ISNA(B2499),B2499=0),
"",
"#define "&amp;
VLOOKUP(A2499,SOURCE!B:P,12,0)&amp;IF(SOURCE!$W$2-LEN(VLOOKUP(A2499,SOURCE!B:P,12,0))&gt;=0,REPT(" ",SOURCE!$W$2-LEN(VLOOKUP(A2499,SOURCE!B:P,12,0))),"")&amp;
TEXT(A2499,"???0")&amp;IF(VLOOKUP(A2499,SOURCE!B:P,13,0)="","","   "&amp;VLOOKUP(A2499,SOURCE!B:P,13,0)
))))</f>
        <v/>
      </c>
    </row>
    <row r="2500" spans="1:4">
      <c r="A2500">
        <v>2497</v>
      </c>
      <c r="B2500" t="e">
        <f>VLOOKUP(A2500,SOURCE!B:P,12,0)</f>
        <v>#N/A</v>
      </c>
      <c r="D2500" s="8" t="str">
        <f>IF(A2500&lt;0,VLOOKUP(A2500,lookups!A$1:B$25,2,0),
IF(ISNA(B2500),"",
IF(OR(ISBLANK(A2500),ISNA(B2500),B2500=0),
"",
"#define "&amp;
VLOOKUP(A2500,SOURCE!B:P,12,0)&amp;IF(SOURCE!$W$2-LEN(VLOOKUP(A2500,SOURCE!B:P,12,0))&gt;=0,REPT(" ",SOURCE!$W$2-LEN(VLOOKUP(A2500,SOURCE!B:P,12,0))),"")&amp;
TEXT(A2500,"???0")&amp;IF(VLOOKUP(A2500,SOURCE!B:P,13,0)="","","   "&amp;VLOOKUP(A2500,SOURCE!B:P,13,0)
))))</f>
        <v/>
      </c>
    </row>
    <row r="2501" spans="1:4">
      <c r="A2501">
        <v>2498</v>
      </c>
      <c r="B2501" t="e">
        <f>VLOOKUP(A2501,SOURCE!B:P,12,0)</f>
        <v>#N/A</v>
      </c>
      <c r="D2501" s="8" t="str">
        <f>IF(A2501&lt;0,VLOOKUP(A2501,lookups!A$1:B$25,2,0),
IF(ISNA(B2501),"",
IF(OR(ISBLANK(A2501),ISNA(B2501),B2501=0),
"",
"#define "&amp;
VLOOKUP(A2501,SOURCE!B:P,12,0)&amp;IF(SOURCE!$W$2-LEN(VLOOKUP(A2501,SOURCE!B:P,12,0))&gt;=0,REPT(" ",SOURCE!$W$2-LEN(VLOOKUP(A2501,SOURCE!B:P,12,0))),"")&amp;
TEXT(A2501,"???0")&amp;IF(VLOOKUP(A2501,SOURCE!B:P,13,0)="","","   "&amp;VLOOKUP(A2501,SOURCE!B:P,13,0)
))))</f>
        <v/>
      </c>
    </row>
    <row r="2502" spans="1:4">
      <c r="A2502">
        <v>2499</v>
      </c>
      <c r="B2502" t="e">
        <f>VLOOKUP(A2502,SOURCE!B:P,12,0)</f>
        <v>#N/A</v>
      </c>
      <c r="D2502" s="8" t="str">
        <f>IF(A2502&lt;0,VLOOKUP(A2502,lookups!A$1:B$25,2,0),
IF(ISNA(B2502),"",
IF(OR(ISBLANK(A2502),ISNA(B2502),B2502=0),
"",
"#define "&amp;
VLOOKUP(A2502,SOURCE!B:P,12,0)&amp;IF(SOURCE!$W$2-LEN(VLOOKUP(A2502,SOURCE!B:P,12,0))&gt;=0,REPT(" ",SOURCE!$W$2-LEN(VLOOKUP(A2502,SOURCE!B:P,12,0))),"")&amp;
TEXT(A2502,"???0")&amp;IF(VLOOKUP(A2502,SOURCE!B:P,13,0)="","","   "&amp;VLOOKUP(A2502,SOURCE!B:P,13,0)
))))</f>
        <v/>
      </c>
    </row>
    <row r="2503" spans="1:4">
      <c r="A2503">
        <v>2500</v>
      </c>
      <c r="B2503" t="e">
        <f>VLOOKUP(A2503,SOURCE!B:P,12,0)</f>
        <v>#N/A</v>
      </c>
      <c r="D2503" s="8" t="str">
        <f>IF(A2503&lt;0,VLOOKUP(A2503,lookups!A$1:B$25,2,0),
IF(ISNA(B2503),"",
IF(OR(ISBLANK(A2503),ISNA(B2503),B2503=0),
"",
"#define "&amp;
VLOOKUP(A2503,SOURCE!B:P,12,0)&amp;IF(SOURCE!$W$2-LEN(VLOOKUP(A2503,SOURCE!B:P,12,0))&gt;=0,REPT(" ",SOURCE!$W$2-LEN(VLOOKUP(A2503,SOURCE!B:P,12,0))),"")&amp;
TEXT(A2503,"???0")&amp;IF(VLOOKUP(A2503,SOURCE!B:P,13,0)="","","   "&amp;VLOOKUP(A2503,SOURCE!B:P,13,0)
))))</f>
        <v/>
      </c>
    </row>
    <row r="2504" spans="1:4">
      <c r="A2504">
        <v>2501</v>
      </c>
      <c r="B2504" t="e">
        <f>VLOOKUP(A2504,SOURCE!B:P,12,0)</f>
        <v>#N/A</v>
      </c>
      <c r="D2504" s="8" t="str">
        <f>IF(A2504&lt;0,VLOOKUP(A2504,lookups!A$1:B$25,2,0),
IF(ISNA(B2504),"",
IF(OR(ISBLANK(A2504),ISNA(B2504),B2504=0),
"",
"#define "&amp;
VLOOKUP(A2504,SOURCE!B:P,12,0)&amp;IF(SOURCE!$W$2-LEN(VLOOKUP(A2504,SOURCE!B:P,12,0))&gt;=0,REPT(" ",SOURCE!$W$2-LEN(VLOOKUP(A2504,SOURCE!B:P,12,0))),"")&amp;
TEXT(A2504,"???0")&amp;IF(VLOOKUP(A2504,SOURCE!B:P,13,0)="","","   "&amp;VLOOKUP(A2504,SOURCE!B:P,13,0)
))))</f>
        <v/>
      </c>
    </row>
    <row r="2505" spans="1:4">
      <c r="A2505">
        <v>2502</v>
      </c>
      <c r="B2505" t="e">
        <f>VLOOKUP(A2505,SOURCE!B:P,12,0)</f>
        <v>#N/A</v>
      </c>
      <c r="D2505" s="8" t="str">
        <f>IF(A2505&lt;0,VLOOKUP(A2505,lookups!A$1:B$25,2,0),
IF(ISNA(B2505),"",
IF(OR(ISBLANK(A2505),ISNA(B2505),B2505=0),
"",
"#define "&amp;
VLOOKUP(A2505,SOURCE!B:P,12,0)&amp;IF(SOURCE!$W$2-LEN(VLOOKUP(A2505,SOURCE!B:P,12,0))&gt;=0,REPT(" ",SOURCE!$W$2-LEN(VLOOKUP(A2505,SOURCE!B:P,12,0))),"")&amp;
TEXT(A2505,"???0")&amp;IF(VLOOKUP(A2505,SOURCE!B:P,13,0)="","","   "&amp;VLOOKUP(A2505,SOURCE!B:P,13,0)
))))</f>
        <v/>
      </c>
    </row>
    <row r="2506" spans="1:4">
      <c r="A2506">
        <v>2503</v>
      </c>
      <c r="B2506" t="e">
        <f>VLOOKUP(A2506,SOURCE!B:P,12,0)</f>
        <v>#N/A</v>
      </c>
      <c r="D2506" s="8" t="str">
        <f>IF(A2506&lt;0,VLOOKUP(A2506,lookups!A$1:B$25,2,0),
IF(ISNA(B2506),"",
IF(OR(ISBLANK(A2506),ISNA(B2506),B2506=0),
"",
"#define "&amp;
VLOOKUP(A2506,SOURCE!B:P,12,0)&amp;IF(SOURCE!$W$2-LEN(VLOOKUP(A2506,SOURCE!B:P,12,0))&gt;=0,REPT(" ",SOURCE!$W$2-LEN(VLOOKUP(A2506,SOURCE!B:P,12,0))),"")&amp;
TEXT(A2506,"???0")&amp;IF(VLOOKUP(A2506,SOURCE!B:P,13,0)="","","   "&amp;VLOOKUP(A2506,SOURCE!B:P,13,0)
))))</f>
        <v/>
      </c>
    </row>
    <row r="2507" spans="1:4">
      <c r="A2507">
        <v>2504</v>
      </c>
      <c r="B2507" t="e">
        <f>VLOOKUP(A2507,SOURCE!B:P,12,0)</f>
        <v>#N/A</v>
      </c>
      <c r="D2507" s="8" t="str">
        <f>IF(A2507&lt;0,VLOOKUP(A2507,lookups!A$1:B$25,2,0),
IF(ISNA(B2507),"",
IF(OR(ISBLANK(A2507),ISNA(B2507),B2507=0),
"",
"#define "&amp;
VLOOKUP(A2507,SOURCE!B:P,12,0)&amp;IF(SOURCE!$W$2-LEN(VLOOKUP(A2507,SOURCE!B:P,12,0))&gt;=0,REPT(" ",SOURCE!$W$2-LEN(VLOOKUP(A2507,SOURCE!B:P,12,0))),"")&amp;
TEXT(A2507,"???0")&amp;IF(VLOOKUP(A2507,SOURCE!B:P,13,0)="","","   "&amp;VLOOKUP(A2507,SOURCE!B:P,13,0)
))))</f>
        <v/>
      </c>
    </row>
    <row r="2508" spans="1:4">
      <c r="A2508">
        <v>2505</v>
      </c>
      <c r="B2508" t="e">
        <f>VLOOKUP(A2508,SOURCE!B:P,12,0)</f>
        <v>#N/A</v>
      </c>
      <c r="D2508" s="8" t="str">
        <f>IF(A2508&lt;0,VLOOKUP(A2508,lookups!A$1:B$25,2,0),
IF(ISNA(B2508),"",
IF(OR(ISBLANK(A2508),ISNA(B2508),B2508=0),
"",
"#define "&amp;
VLOOKUP(A2508,SOURCE!B:P,12,0)&amp;IF(SOURCE!$W$2-LEN(VLOOKUP(A2508,SOURCE!B:P,12,0))&gt;=0,REPT(" ",SOURCE!$W$2-LEN(VLOOKUP(A2508,SOURCE!B:P,12,0))),"")&amp;
TEXT(A2508,"???0")&amp;IF(VLOOKUP(A2508,SOURCE!B:P,13,0)="","","   "&amp;VLOOKUP(A2508,SOURCE!B:P,13,0)
))))</f>
        <v/>
      </c>
    </row>
    <row r="2509" spans="1:4">
      <c r="A2509">
        <v>2506</v>
      </c>
      <c r="B2509" t="e">
        <f>VLOOKUP(A2509,SOURCE!B:P,12,0)</f>
        <v>#N/A</v>
      </c>
      <c r="D2509" s="8" t="str">
        <f>IF(A2509&lt;0,VLOOKUP(A2509,lookups!A$1:B$25,2,0),
IF(ISNA(B2509),"",
IF(OR(ISBLANK(A2509),ISNA(B2509),B2509=0),
"",
"#define "&amp;
VLOOKUP(A2509,SOURCE!B:P,12,0)&amp;IF(SOURCE!$W$2-LEN(VLOOKUP(A2509,SOURCE!B:P,12,0))&gt;=0,REPT(" ",SOURCE!$W$2-LEN(VLOOKUP(A2509,SOURCE!B:P,12,0))),"")&amp;
TEXT(A2509,"???0")&amp;IF(VLOOKUP(A2509,SOURCE!B:P,13,0)="","","   "&amp;VLOOKUP(A2509,SOURCE!B:P,13,0)
))))</f>
        <v/>
      </c>
    </row>
    <row r="2510" spans="1:4">
      <c r="A2510">
        <v>2507</v>
      </c>
      <c r="B2510" t="e">
        <f>VLOOKUP(A2510,SOURCE!B:P,12,0)</f>
        <v>#N/A</v>
      </c>
      <c r="D2510" s="8" t="str">
        <f>IF(A2510&lt;0,VLOOKUP(A2510,lookups!A$1:B$25,2,0),
IF(ISNA(B2510),"",
IF(OR(ISBLANK(A2510),ISNA(B2510),B2510=0),
"",
"#define "&amp;
VLOOKUP(A2510,SOURCE!B:P,12,0)&amp;IF(SOURCE!$W$2-LEN(VLOOKUP(A2510,SOURCE!B:P,12,0))&gt;=0,REPT(" ",SOURCE!$W$2-LEN(VLOOKUP(A2510,SOURCE!B:P,12,0))),"")&amp;
TEXT(A2510,"???0")&amp;IF(VLOOKUP(A2510,SOURCE!B:P,13,0)="","","   "&amp;VLOOKUP(A2510,SOURCE!B:P,13,0)
))))</f>
        <v/>
      </c>
    </row>
    <row r="2511" spans="1:4">
      <c r="A2511">
        <v>2508</v>
      </c>
      <c r="B2511" t="e">
        <f>VLOOKUP(A2511,SOURCE!B:P,12,0)</f>
        <v>#N/A</v>
      </c>
      <c r="D2511" s="8" t="str">
        <f>IF(A2511&lt;0,VLOOKUP(A2511,lookups!A$1:B$25,2,0),
IF(ISNA(B2511),"",
IF(OR(ISBLANK(A2511),ISNA(B2511),B2511=0),
"",
"#define "&amp;
VLOOKUP(A2511,SOURCE!B:P,12,0)&amp;IF(SOURCE!$W$2-LEN(VLOOKUP(A2511,SOURCE!B:P,12,0))&gt;=0,REPT(" ",SOURCE!$W$2-LEN(VLOOKUP(A2511,SOURCE!B:P,12,0))),"")&amp;
TEXT(A2511,"???0")&amp;IF(VLOOKUP(A2511,SOURCE!B:P,13,0)="","","   "&amp;VLOOKUP(A2511,SOURCE!B:P,13,0)
))))</f>
        <v/>
      </c>
    </row>
    <row r="2512" spans="1:4">
      <c r="A2512">
        <v>2509</v>
      </c>
      <c r="B2512" t="e">
        <f>VLOOKUP(A2512,SOURCE!B:P,12,0)</f>
        <v>#N/A</v>
      </c>
      <c r="D2512" s="8" t="str">
        <f>IF(A2512&lt;0,VLOOKUP(A2512,lookups!A$1:B$25,2,0),
IF(ISNA(B2512),"",
IF(OR(ISBLANK(A2512),ISNA(B2512),B2512=0),
"",
"#define "&amp;
VLOOKUP(A2512,SOURCE!B:P,12,0)&amp;IF(SOURCE!$W$2-LEN(VLOOKUP(A2512,SOURCE!B:P,12,0))&gt;=0,REPT(" ",SOURCE!$W$2-LEN(VLOOKUP(A2512,SOURCE!B:P,12,0))),"")&amp;
TEXT(A2512,"???0")&amp;IF(VLOOKUP(A2512,SOURCE!B:P,13,0)="","","   "&amp;VLOOKUP(A2512,SOURCE!B:P,13,0)
))))</f>
        <v/>
      </c>
    </row>
    <row r="2513" spans="1:4">
      <c r="A2513">
        <v>2510</v>
      </c>
      <c r="B2513" t="e">
        <f>VLOOKUP(A2513,SOURCE!B:P,12,0)</f>
        <v>#N/A</v>
      </c>
      <c r="D2513" s="8" t="str">
        <f>IF(A2513&lt;0,VLOOKUP(A2513,lookups!A$1:B$25,2,0),
IF(ISNA(B2513),"",
IF(OR(ISBLANK(A2513),ISNA(B2513),B2513=0),
"",
"#define "&amp;
VLOOKUP(A2513,SOURCE!B:P,12,0)&amp;IF(SOURCE!$W$2-LEN(VLOOKUP(A2513,SOURCE!B:P,12,0))&gt;=0,REPT(" ",SOURCE!$W$2-LEN(VLOOKUP(A2513,SOURCE!B:P,12,0))),"")&amp;
TEXT(A2513,"???0")&amp;IF(VLOOKUP(A2513,SOURCE!B:P,13,0)="","","   "&amp;VLOOKUP(A2513,SOURCE!B:P,13,0)
))))</f>
        <v/>
      </c>
    </row>
    <row r="2514" spans="1:4">
      <c r="A2514">
        <v>2511</v>
      </c>
      <c r="B2514" t="e">
        <f>VLOOKUP(A2514,SOURCE!B:P,12,0)</f>
        <v>#N/A</v>
      </c>
      <c r="D2514" s="8" t="str">
        <f>IF(A2514&lt;0,VLOOKUP(A2514,lookups!A$1:B$25,2,0),
IF(ISNA(B2514),"",
IF(OR(ISBLANK(A2514),ISNA(B2514),B2514=0),
"",
"#define "&amp;
VLOOKUP(A2514,SOURCE!B:P,12,0)&amp;IF(SOURCE!$W$2-LEN(VLOOKUP(A2514,SOURCE!B:P,12,0))&gt;=0,REPT(" ",SOURCE!$W$2-LEN(VLOOKUP(A2514,SOURCE!B:P,12,0))),"")&amp;
TEXT(A2514,"???0")&amp;IF(VLOOKUP(A2514,SOURCE!B:P,13,0)="","","   "&amp;VLOOKUP(A2514,SOURCE!B:P,13,0)
))))</f>
        <v/>
      </c>
    </row>
    <row r="2515" spans="1:4">
      <c r="A2515">
        <v>2512</v>
      </c>
      <c r="B2515" t="e">
        <f>VLOOKUP(A2515,SOURCE!B:P,12,0)</f>
        <v>#N/A</v>
      </c>
      <c r="D2515" s="8" t="str">
        <f>IF(A2515&lt;0,VLOOKUP(A2515,lookups!A$1:B$25,2,0),
IF(ISNA(B2515),"",
IF(OR(ISBLANK(A2515),ISNA(B2515),B2515=0),
"",
"#define "&amp;
VLOOKUP(A2515,SOURCE!B:P,12,0)&amp;IF(SOURCE!$W$2-LEN(VLOOKUP(A2515,SOURCE!B:P,12,0))&gt;=0,REPT(" ",SOURCE!$W$2-LEN(VLOOKUP(A2515,SOURCE!B:P,12,0))),"")&amp;
TEXT(A2515,"???0")&amp;IF(VLOOKUP(A2515,SOURCE!B:P,13,0)="","","   "&amp;VLOOKUP(A2515,SOURCE!B:P,13,0)
))))</f>
        <v/>
      </c>
    </row>
    <row r="2516" spans="1:4">
      <c r="A2516">
        <v>2513</v>
      </c>
      <c r="B2516" t="e">
        <f>VLOOKUP(A2516,SOURCE!B:P,12,0)</f>
        <v>#N/A</v>
      </c>
      <c r="D2516" s="8" t="str">
        <f>IF(A2516&lt;0,VLOOKUP(A2516,lookups!A$1:B$25,2,0),
IF(ISNA(B2516),"",
IF(OR(ISBLANK(A2516),ISNA(B2516),B2516=0),
"",
"#define "&amp;
VLOOKUP(A2516,SOURCE!B:P,12,0)&amp;IF(SOURCE!$W$2-LEN(VLOOKUP(A2516,SOURCE!B:P,12,0))&gt;=0,REPT(" ",SOURCE!$W$2-LEN(VLOOKUP(A2516,SOURCE!B:P,12,0))),"")&amp;
TEXT(A2516,"???0")&amp;IF(VLOOKUP(A2516,SOURCE!B:P,13,0)="","","   "&amp;VLOOKUP(A2516,SOURCE!B:P,13,0)
))))</f>
        <v/>
      </c>
    </row>
    <row r="2517" spans="1:4">
      <c r="A2517">
        <v>2514</v>
      </c>
      <c r="B2517" t="e">
        <f>VLOOKUP(A2517,SOURCE!B:P,12,0)</f>
        <v>#N/A</v>
      </c>
      <c r="D2517" s="8" t="str">
        <f>IF(A2517&lt;0,VLOOKUP(A2517,lookups!A$1:B$25,2,0),
IF(ISNA(B2517),"",
IF(OR(ISBLANK(A2517),ISNA(B2517),B2517=0),
"",
"#define "&amp;
VLOOKUP(A2517,SOURCE!B:P,12,0)&amp;IF(SOURCE!$W$2-LEN(VLOOKUP(A2517,SOURCE!B:P,12,0))&gt;=0,REPT(" ",SOURCE!$W$2-LEN(VLOOKUP(A2517,SOURCE!B:P,12,0))),"")&amp;
TEXT(A2517,"???0")&amp;IF(VLOOKUP(A2517,SOURCE!B:P,13,0)="","","   "&amp;VLOOKUP(A2517,SOURCE!B:P,13,0)
))))</f>
        <v/>
      </c>
    </row>
    <row r="2518" spans="1:4">
      <c r="A2518">
        <v>2515</v>
      </c>
      <c r="B2518" t="e">
        <f>VLOOKUP(A2518,SOURCE!B:P,12,0)</f>
        <v>#N/A</v>
      </c>
      <c r="D2518" s="8" t="str">
        <f>IF(A2518&lt;0,VLOOKUP(A2518,lookups!A$1:B$25,2,0),
IF(ISNA(B2518),"",
IF(OR(ISBLANK(A2518),ISNA(B2518),B2518=0),
"",
"#define "&amp;
VLOOKUP(A2518,SOURCE!B:P,12,0)&amp;IF(SOURCE!$W$2-LEN(VLOOKUP(A2518,SOURCE!B:P,12,0))&gt;=0,REPT(" ",SOURCE!$W$2-LEN(VLOOKUP(A2518,SOURCE!B:P,12,0))),"")&amp;
TEXT(A2518,"???0")&amp;IF(VLOOKUP(A2518,SOURCE!B:P,13,0)="","","   "&amp;VLOOKUP(A2518,SOURCE!B:P,13,0)
))))</f>
        <v/>
      </c>
    </row>
    <row r="2519" spans="1:4">
      <c r="A2519">
        <v>2516</v>
      </c>
      <c r="B2519" t="e">
        <f>VLOOKUP(A2519,SOURCE!B:P,12,0)</f>
        <v>#N/A</v>
      </c>
      <c r="D2519" s="8" t="str">
        <f>IF(A2519&lt;0,VLOOKUP(A2519,lookups!A$1:B$25,2,0),
IF(ISNA(B2519),"",
IF(OR(ISBLANK(A2519),ISNA(B2519),B2519=0),
"",
"#define "&amp;
VLOOKUP(A2519,SOURCE!B:P,12,0)&amp;IF(SOURCE!$W$2-LEN(VLOOKUP(A2519,SOURCE!B:P,12,0))&gt;=0,REPT(" ",SOURCE!$W$2-LEN(VLOOKUP(A2519,SOURCE!B:P,12,0))),"")&amp;
TEXT(A2519,"???0")&amp;IF(VLOOKUP(A2519,SOURCE!B:P,13,0)="","","   "&amp;VLOOKUP(A2519,SOURCE!B:P,13,0)
))))</f>
        <v/>
      </c>
    </row>
  </sheetData>
  <conditionalFormatting sqref="A1:A1048576">
    <cfRule type="cellIs" dxfId="0" priority="1" operator="notEqual">
      <formula>A1048576+1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5"/>
  <sheetViews>
    <sheetView workbookViewId="0">
      <selection activeCell="B33" sqref="B33"/>
    </sheetView>
  </sheetViews>
  <sheetFormatPr baseColWidth="10" defaultRowHeight="16"/>
  <cols>
    <col min="2" max="2" width="56" bestFit="1" customWidth="1"/>
  </cols>
  <sheetData>
    <row r="1" spans="1:2">
      <c r="A1" s="12"/>
      <c r="B1" s="14"/>
    </row>
    <row r="2" spans="1:2" ht="34">
      <c r="A2" s="12">
        <v>-10</v>
      </c>
      <c r="B2" s="14" t="s">
        <v>1676</v>
      </c>
    </row>
    <row r="3" spans="1:2" ht="17">
      <c r="A3" s="12">
        <v>-11</v>
      </c>
      <c r="B3" s="14" t="s">
        <v>1677</v>
      </c>
    </row>
    <row r="4" spans="1:2" ht="17">
      <c r="A4" s="12">
        <v>-12</v>
      </c>
      <c r="B4" s="14" t="s">
        <v>1679</v>
      </c>
    </row>
    <row r="5" spans="1:2" ht="17">
      <c r="A5" s="12">
        <v>-13</v>
      </c>
      <c r="B5" s="14" t="s">
        <v>1678</v>
      </c>
    </row>
    <row r="6" spans="1:2">
      <c r="A6" s="12"/>
      <c r="B6" s="12"/>
    </row>
    <row r="7" spans="1:2">
      <c r="A7" s="12"/>
      <c r="B7" s="15"/>
    </row>
    <row r="8" spans="1:2">
      <c r="A8" s="12"/>
      <c r="B8" s="15"/>
    </row>
    <row r="9" spans="1:2">
      <c r="A9" s="12"/>
      <c r="B9" s="15"/>
    </row>
    <row r="10" spans="1:2">
      <c r="A10" s="12"/>
      <c r="B10" s="12"/>
    </row>
    <row r="11" spans="1:2">
      <c r="A11" s="12"/>
      <c r="B11" s="12"/>
    </row>
    <row r="12" spans="1:2">
      <c r="A12" s="12"/>
      <c r="B12" s="12"/>
    </row>
    <row r="13" spans="1:2">
      <c r="A13" s="12"/>
      <c r="B13" s="12"/>
    </row>
    <row r="14" spans="1:2">
      <c r="A14" s="12"/>
      <c r="B14" s="12"/>
    </row>
    <row r="15" spans="1:2">
      <c r="A15" s="12"/>
      <c r="B15" s="12"/>
    </row>
    <row r="16" spans="1:2">
      <c r="A16" s="12"/>
      <c r="B16" s="12"/>
    </row>
    <row r="17" spans="1:2">
      <c r="A17" s="12"/>
      <c r="B17" s="12"/>
    </row>
    <row r="18" spans="1:2">
      <c r="A18" s="12"/>
      <c r="B18" s="12"/>
    </row>
    <row r="19" spans="1:2">
      <c r="A19" s="12"/>
      <c r="B19" s="12"/>
    </row>
    <row r="20" spans="1:2">
      <c r="A20" s="12"/>
      <c r="B20" s="12"/>
    </row>
    <row r="21" spans="1:2">
      <c r="A21" s="12"/>
      <c r="B21" s="12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61"/>
  <sheetViews>
    <sheetView topLeftCell="A35" workbookViewId="0">
      <selection activeCell="H61" sqref="H61"/>
    </sheetView>
  </sheetViews>
  <sheetFormatPr baseColWidth="10" defaultRowHeight="16"/>
  <cols>
    <col min="2" max="3" width="18.1640625" bestFit="1" customWidth="1"/>
    <col min="5" max="5" width="66.1640625" bestFit="1" customWidth="1"/>
  </cols>
  <sheetData>
    <row r="1" spans="1:8">
      <c r="H1" t="s">
        <v>5047</v>
      </c>
    </row>
    <row r="2" spans="1:8">
      <c r="H2" t="s">
        <v>5132</v>
      </c>
    </row>
    <row r="3" spans="1:8">
      <c r="H3" t="s">
        <v>2643</v>
      </c>
    </row>
    <row r="4" spans="1:8">
      <c r="H4" t="s">
        <v>5134</v>
      </c>
    </row>
    <row r="5" spans="1:8">
      <c r="H5" t="s">
        <v>5137</v>
      </c>
    </row>
    <row r="6" spans="1:8">
      <c r="A6" s="6">
        <v>1931</v>
      </c>
      <c r="B6" s="11" t="s">
        <v>1182</v>
      </c>
      <c r="C6" s="11" t="s">
        <v>1182</v>
      </c>
      <c r="H6" t="s">
        <v>5138</v>
      </c>
    </row>
    <row r="7" spans="1:8">
      <c r="A7" s="6">
        <v>1932</v>
      </c>
      <c r="B7" s="11" t="s">
        <v>1183</v>
      </c>
      <c r="C7" s="11" t="s">
        <v>1183</v>
      </c>
      <c r="H7" t="s">
        <v>5139</v>
      </c>
    </row>
    <row r="8" spans="1:8">
      <c r="H8" t="s">
        <v>5140</v>
      </c>
    </row>
    <row r="9" spans="1:8">
      <c r="H9" t="s">
        <v>5141</v>
      </c>
    </row>
    <row r="10" spans="1:8">
      <c r="H10" t="s">
        <v>5142</v>
      </c>
    </row>
    <row r="11" spans="1:8">
      <c r="H11" t="s">
        <v>5143</v>
      </c>
    </row>
    <row r="12" spans="1:8">
      <c r="H12" t="s">
        <v>5144</v>
      </c>
    </row>
    <row r="13" spans="1:8">
      <c r="H13" t="s">
        <v>5145</v>
      </c>
    </row>
    <row r="14" spans="1:8">
      <c r="A14">
        <v>0</v>
      </c>
      <c r="B14" t="s">
        <v>1680</v>
      </c>
      <c r="C14" t="s">
        <v>1680</v>
      </c>
      <c r="D14" t="s">
        <v>3237</v>
      </c>
      <c r="E14" t="str">
        <f>B14&amp;","&amp;C14&amp;","&amp;$D$14&amp;"+"&amp;A14+3&amp;","&amp;$D$14&amp;"+"&amp;A14+2&amp;","&amp;$D$14&amp;"+"&amp;A14+1&amp;","&amp;$D$14&amp;"+"&amp;A14+0&amp;","</f>
        <v>ITM_NULL,ITM_NULL,ITM_FB01+3,ITM_FB01+2,ITM_FB01+1,ITM_FB01+0,</v>
      </c>
      <c r="H14" t="s">
        <v>5146</v>
      </c>
    </row>
    <row r="15" spans="1:8">
      <c r="A15">
        <f>A14+4</f>
        <v>4</v>
      </c>
      <c r="B15" t="s">
        <v>1680</v>
      </c>
      <c r="C15" t="s">
        <v>1680</v>
      </c>
      <c r="E15" t="str">
        <f t="shared" ref="E15:E29" si="0">B15&amp;","&amp;C15&amp;","&amp;$D$14&amp;"+"&amp;A15+3&amp;","&amp;$D$14&amp;"+"&amp;A15+2&amp;","&amp;$D$14&amp;"+"&amp;A15+1&amp;","&amp;$D$14&amp;"+"&amp;A15+0&amp;","</f>
        <v>ITM_NULL,ITM_NULL,ITM_FB01+7,ITM_FB01+6,ITM_FB01+5,ITM_FB01+4,</v>
      </c>
      <c r="H15" t="s">
        <v>5147</v>
      </c>
    </row>
    <row r="16" spans="1:8">
      <c r="A16">
        <f t="shared" ref="A16:A29" si="1">A15+4</f>
        <v>8</v>
      </c>
      <c r="B16" t="s">
        <v>1680</v>
      </c>
      <c r="C16" t="s">
        <v>1680</v>
      </c>
      <c r="E16" t="str">
        <f t="shared" si="0"/>
        <v>ITM_NULL,ITM_NULL,ITM_FB01+11,ITM_FB01+10,ITM_FB01+9,ITM_FB01+8,</v>
      </c>
      <c r="H16" t="s">
        <v>5148</v>
      </c>
    </row>
    <row r="17" spans="1:8">
      <c r="A17">
        <f t="shared" si="1"/>
        <v>12</v>
      </c>
      <c r="B17" t="s">
        <v>1680</v>
      </c>
      <c r="C17" t="s">
        <v>1680</v>
      </c>
      <c r="E17" t="str">
        <f t="shared" si="0"/>
        <v>ITM_NULL,ITM_NULL,ITM_FB01+15,ITM_FB01+14,ITM_FB01+13,ITM_FB01+12,</v>
      </c>
      <c r="H17" t="s">
        <v>5149</v>
      </c>
    </row>
    <row r="18" spans="1:8">
      <c r="A18">
        <f t="shared" si="1"/>
        <v>16</v>
      </c>
      <c r="B18" t="s">
        <v>1680</v>
      </c>
      <c r="C18" t="s">
        <v>1680</v>
      </c>
      <c r="E18" t="str">
        <f t="shared" si="0"/>
        <v>ITM_NULL,ITM_NULL,ITM_FB01+19,ITM_FB01+18,ITM_FB01+17,ITM_FB01+16,</v>
      </c>
      <c r="H18" t="s">
        <v>5150</v>
      </c>
    </row>
    <row r="19" spans="1:8">
      <c r="A19">
        <f t="shared" si="1"/>
        <v>20</v>
      </c>
      <c r="B19" t="s">
        <v>1680</v>
      </c>
      <c r="C19" t="s">
        <v>1680</v>
      </c>
      <c r="E19" t="str">
        <f t="shared" si="0"/>
        <v>ITM_NULL,ITM_NULL,ITM_FB01+23,ITM_FB01+22,ITM_FB01+21,ITM_FB01+20,</v>
      </c>
      <c r="H19" t="s">
        <v>5151</v>
      </c>
    </row>
    <row r="20" spans="1:8">
      <c r="A20">
        <f t="shared" si="1"/>
        <v>24</v>
      </c>
      <c r="B20" t="s">
        <v>1680</v>
      </c>
      <c r="C20" t="s">
        <v>1680</v>
      </c>
      <c r="E20" t="str">
        <f t="shared" si="0"/>
        <v>ITM_NULL,ITM_NULL,ITM_FB01+27,ITM_FB01+26,ITM_FB01+25,ITM_FB01+24,</v>
      </c>
      <c r="H20" t="s">
        <v>5152</v>
      </c>
    </row>
    <row r="21" spans="1:8">
      <c r="A21">
        <f t="shared" si="1"/>
        <v>28</v>
      </c>
      <c r="B21" t="s">
        <v>1680</v>
      </c>
      <c r="C21" t="s">
        <v>1680</v>
      </c>
      <c r="E21" t="str">
        <f t="shared" si="0"/>
        <v>ITM_NULL,ITM_NULL,ITM_FB01+31,ITM_FB01+30,ITM_FB01+29,ITM_FB01+28,</v>
      </c>
      <c r="H21" t="s">
        <v>5153</v>
      </c>
    </row>
    <row r="22" spans="1:8">
      <c r="A22">
        <f t="shared" si="1"/>
        <v>32</v>
      </c>
      <c r="B22" t="s">
        <v>1680</v>
      </c>
      <c r="C22" t="s">
        <v>1680</v>
      </c>
      <c r="E22" t="str">
        <f t="shared" si="0"/>
        <v>ITM_NULL,ITM_NULL,ITM_FB01+35,ITM_FB01+34,ITM_FB01+33,ITM_FB01+32,</v>
      </c>
      <c r="H22" t="s">
        <v>5154</v>
      </c>
    </row>
    <row r="23" spans="1:8">
      <c r="A23">
        <f t="shared" si="1"/>
        <v>36</v>
      </c>
      <c r="B23" t="s">
        <v>1680</v>
      </c>
      <c r="C23" t="s">
        <v>1680</v>
      </c>
      <c r="E23" t="str">
        <f t="shared" si="0"/>
        <v>ITM_NULL,ITM_NULL,ITM_FB01+39,ITM_FB01+38,ITM_FB01+37,ITM_FB01+36,</v>
      </c>
      <c r="H23" t="s">
        <v>5155</v>
      </c>
    </row>
    <row r="24" spans="1:8">
      <c r="A24">
        <f t="shared" si="1"/>
        <v>40</v>
      </c>
      <c r="B24" t="s">
        <v>1680</v>
      </c>
      <c r="C24" t="s">
        <v>1680</v>
      </c>
      <c r="E24" t="str">
        <f t="shared" si="0"/>
        <v>ITM_NULL,ITM_NULL,ITM_FB01+43,ITM_FB01+42,ITM_FB01+41,ITM_FB01+40,</v>
      </c>
      <c r="H24" t="s">
        <v>5156</v>
      </c>
    </row>
    <row r="25" spans="1:8">
      <c r="A25">
        <f t="shared" si="1"/>
        <v>44</v>
      </c>
      <c r="B25" t="s">
        <v>1680</v>
      </c>
      <c r="C25" t="s">
        <v>1680</v>
      </c>
      <c r="E25" t="str">
        <f t="shared" si="0"/>
        <v>ITM_NULL,ITM_NULL,ITM_FB01+47,ITM_FB01+46,ITM_FB01+45,ITM_FB01+44,</v>
      </c>
      <c r="H25" t="s">
        <v>5157</v>
      </c>
    </row>
    <row r="26" spans="1:8">
      <c r="A26">
        <f t="shared" si="1"/>
        <v>48</v>
      </c>
      <c r="B26" t="s">
        <v>1680</v>
      </c>
      <c r="C26" t="s">
        <v>1680</v>
      </c>
      <c r="E26" t="str">
        <f t="shared" si="0"/>
        <v>ITM_NULL,ITM_NULL,ITM_FB01+51,ITM_FB01+50,ITM_FB01+49,ITM_FB01+48,</v>
      </c>
      <c r="H26" t="s">
        <v>5158</v>
      </c>
    </row>
    <row r="27" spans="1:8">
      <c r="A27">
        <f t="shared" si="1"/>
        <v>52</v>
      </c>
      <c r="B27" t="s">
        <v>1680</v>
      </c>
      <c r="C27" t="s">
        <v>1680</v>
      </c>
      <c r="E27" t="str">
        <f t="shared" si="0"/>
        <v>ITM_NULL,ITM_NULL,ITM_FB01+55,ITM_FB01+54,ITM_FB01+53,ITM_FB01+52,</v>
      </c>
      <c r="H27" t="s">
        <v>5159</v>
      </c>
    </row>
    <row r="28" spans="1:8">
      <c r="A28">
        <f t="shared" si="1"/>
        <v>56</v>
      </c>
      <c r="B28" t="s">
        <v>1680</v>
      </c>
      <c r="C28" t="s">
        <v>1680</v>
      </c>
      <c r="E28" t="str">
        <f t="shared" si="0"/>
        <v>ITM_NULL,ITM_NULL,ITM_FB01+59,ITM_FB01+58,ITM_FB01+57,ITM_FB01+56,</v>
      </c>
      <c r="H28" t="s">
        <v>5160</v>
      </c>
    </row>
    <row r="29" spans="1:8">
      <c r="A29">
        <f t="shared" si="1"/>
        <v>60</v>
      </c>
      <c r="B29" t="s">
        <v>1680</v>
      </c>
      <c r="C29" t="s">
        <v>1680</v>
      </c>
      <c r="E29" t="str">
        <f t="shared" si="0"/>
        <v>ITM_NULL,ITM_NULL,ITM_FB01+63,ITM_FB01+62,ITM_FB01+61,ITM_FB01+60,</v>
      </c>
      <c r="H29" t="s">
        <v>5161</v>
      </c>
    </row>
    <row r="30" spans="1:8">
      <c r="H30" t="s">
        <v>5162</v>
      </c>
    </row>
    <row r="31" spans="1:8">
      <c r="H31" t="s">
        <v>5163</v>
      </c>
    </row>
    <row r="32" spans="1:8">
      <c r="H32" t="s">
        <v>5164</v>
      </c>
    </row>
    <row r="33" spans="8:8">
      <c r="H33" t="s">
        <v>5165</v>
      </c>
    </row>
    <row r="34" spans="8:8">
      <c r="H34" t="s">
        <v>5166</v>
      </c>
    </row>
    <row r="35" spans="8:8">
      <c r="H35" t="s">
        <v>5167</v>
      </c>
    </row>
    <row r="36" spans="8:8">
      <c r="H36" t="s">
        <v>5168</v>
      </c>
    </row>
    <row r="37" spans="8:8">
      <c r="H37" t="s">
        <v>5169</v>
      </c>
    </row>
    <row r="38" spans="8:8">
      <c r="H38" t="s">
        <v>5170</v>
      </c>
    </row>
    <row r="39" spans="8:8">
      <c r="H39" t="s">
        <v>5171</v>
      </c>
    </row>
    <row r="40" spans="8:8">
      <c r="H40" t="s">
        <v>5172</v>
      </c>
    </row>
    <row r="41" spans="8:8">
      <c r="H41" t="s">
        <v>5173</v>
      </c>
    </row>
    <row r="42" spans="8:8">
      <c r="H42" t="s">
        <v>5174</v>
      </c>
    </row>
    <row r="43" spans="8:8">
      <c r="H43" t="s">
        <v>5175</v>
      </c>
    </row>
    <row r="44" spans="8:8">
      <c r="H44" t="s">
        <v>5176</v>
      </c>
    </row>
    <row r="45" spans="8:8">
      <c r="H45" t="s">
        <v>5177</v>
      </c>
    </row>
    <row r="46" spans="8:8">
      <c r="H46" t="s">
        <v>5178</v>
      </c>
    </row>
    <row r="47" spans="8:8">
      <c r="H47" t="s">
        <v>5179</v>
      </c>
    </row>
    <row r="48" spans="8:8">
      <c r="H48" t="s">
        <v>5180</v>
      </c>
    </row>
    <row r="49" spans="8:8">
      <c r="H49" t="s">
        <v>5181</v>
      </c>
    </row>
    <row r="50" spans="8:8">
      <c r="H50" t="s">
        <v>5182</v>
      </c>
    </row>
    <row r="51" spans="8:8">
      <c r="H51" t="s">
        <v>5183</v>
      </c>
    </row>
    <row r="52" spans="8:8">
      <c r="H52" t="s">
        <v>5184</v>
      </c>
    </row>
    <row r="53" spans="8:8">
      <c r="H53" t="s">
        <v>5185</v>
      </c>
    </row>
    <row r="54" spans="8:8">
      <c r="H54" t="s">
        <v>5186</v>
      </c>
    </row>
    <row r="55" spans="8:8">
      <c r="H55" t="s">
        <v>5187</v>
      </c>
    </row>
    <row r="56" spans="8:8">
      <c r="H56" t="s">
        <v>5188</v>
      </c>
    </row>
    <row r="57" spans="8:8">
      <c r="H57" t="s">
        <v>5189</v>
      </c>
    </row>
    <row r="58" spans="8:8">
      <c r="H58" t="s">
        <v>5190</v>
      </c>
    </row>
    <row r="59" spans="8:8">
      <c r="H59" t="s">
        <v>5191</v>
      </c>
    </row>
    <row r="60" spans="8:8">
      <c r="H60" t="s">
        <v>5192</v>
      </c>
    </row>
    <row r="61" spans="8:8">
      <c r="H61" t="s">
        <v>5193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SOURCE</vt:lpstr>
      <vt:lpstr>XEQM.c</vt:lpstr>
      <vt:lpstr>TEST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2020-01-07T21:12:33Z</dcterms:created>
  <dcterms:modified xsi:type="dcterms:W3CDTF">2020-12-28T09:21:45Z</dcterms:modified>
</cp:coreProperties>
</file>